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17.xml" ContentType="application/vnd.openxmlformats-officedocument.spreadsheetml.work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worksheets/sheet18.xml" ContentType="application/vnd.openxmlformats-officedocument.spreadsheetml.work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hartsheets/sheet31.xml" ContentType="application/vnd.openxmlformats-officedocument.spreadsheetml.chartsheet+xml"/>
  <Override PartName="/xl/chartsheets/sheet32.xml" ContentType="application/vnd.openxmlformats-officedocument.spreadsheetml.chartsheet+xml"/>
  <Override PartName="/xl/worksheets/sheet27.xml" ContentType="application/vnd.openxmlformats-officedocument.spreadsheetml.work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worksheets/sheet28.xml" ContentType="application/vnd.openxmlformats-officedocument.spreadsheetml.worksheet+xml"/>
  <Override PartName="/xl/chartsheets/sheet36.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5.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2.xml" ContentType="application/vnd.openxmlformats-officedocument.drawing+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xml"/>
  <Override PartName="/xl/charts/chart23.xml" ContentType="application/vnd.openxmlformats-officedocument.drawingml.chart+xml"/>
  <Override PartName="/xl/drawings/drawing34.xml" ContentType="application/vnd.openxmlformats-officedocument.drawing+xml"/>
  <Override PartName="/xl/charts/chart24.xml" ContentType="application/vnd.openxmlformats-officedocument.drawingml.chart+xml"/>
  <Override PartName="/xl/drawings/drawing35.xml" ContentType="application/vnd.openxmlformats-officedocument.drawing+xml"/>
  <Override PartName="/xl/charts/chart25.xml" ContentType="application/vnd.openxmlformats-officedocument.drawingml.chart+xml"/>
  <Override PartName="/xl/drawings/drawing36.xml" ContentType="application/vnd.openxmlformats-officedocument.drawing+xml"/>
  <Override PartName="/xl/charts/chart26.xml" ContentType="application/vnd.openxmlformats-officedocument.drawingml.chart+xml"/>
  <Override PartName="/xl/drawings/drawing3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comments1.xml" ContentType="application/vnd.openxmlformats-officedocument.spreadsheetml.comments+xml"/>
  <Override PartName="/xl/drawings/drawing42.xml" ContentType="application/vnd.openxmlformats-officedocument.drawing+xml"/>
  <Override PartName="/xl/charts/chart32.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4.xml" ContentType="application/vnd.openxmlformats-officedocument.drawingml.chart+xml"/>
  <Override PartName="/xl/drawings/drawing47.xml" ContentType="application/vnd.openxmlformats-officedocument.drawing+xml"/>
  <Override PartName="/xl/charts/chart35.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4.xml" ContentType="application/vnd.openxmlformats-officedocument.drawing+xml"/>
  <Override PartName="/xl/charts/chart39.xml" ContentType="application/vnd.openxmlformats-officedocument.drawingml.chart+xml"/>
  <Override PartName="/xl/drawings/drawing55.xml" ContentType="application/vnd.openxmlformats-officedocument.drawing+xml"/>
  <Override PartName="/xl/charts/chart40.xml" ContentType="application/vnd.openxmlformats-officedocument.drawingml.chart+xml"/>
  <Override PartName="/xl/drawings/drawing56.xml" ContentType="application/vnd.openxmlformats-officedocument.drawing+xml"/>
  <Override PartName="/xl/charts/chart41.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3.xml" ContentType="application/vnd.openxmlformats-officedocument.themeOverride+xml"/>
  <Override PartName="/xl/drawings/drawing57.xml" ContentType="application/vnd.openxmlformats-officedocument.drawing+xml"/>
  <Override PartName="/xl/charts/chart42.xml" ContentType="application/vnd.openxmlformats-officedocument.drawingml.chart+xml"/>
  <Override PartName="/xl/theme/themeOverride4.xml" ContentType="application/vnd.openxmlformats-officedocument.themeOverride+xml"/>
  <Override PartName="/xl/charts/chart43.xml" ContentType="application/vnd.openxmlformats-officedocument.drawingml.chart+xml"/>
  <Override PartName="/xl/theme/themeOverride5.xml" ContentType="application/vnd.openxmlformats-officedocument.themeOverride+xml"/>
  <Override PartName="/xl/drawings/drawing58.xml" ContentType="application/vnd.openxmlformats-officedocument.drawing+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6.xml" ContentType="application/vnd.openxmlformats-officedocument.drawingml.chart+xml"/>
  <Override PartName="/xl/drawings/drawing64.xml" ContentType="application/vnd.openxmlformats-officedocument.drawing+xml"/>
  <Override PartName="/xl/charts/chart47.xml" ContentType="application/vnd.openxmlformats-officedocument.drawingml.chart+xml"/>
  <Override PartName="/xl/drawings/drawing65.xml" ContentType="application/vnd.openxmlformats-officedocument.drawing+xml"/>
  <Override PartName="/xl/charts/chart48.xml" ContentType="application/vnd.openxmlformats-officedocument.drawingml.chart+xml"/>
  <Override PartName="/xl/drawings/drawing66.xml" ContentType="application/vnd.openxmlformats-officedocument.drawing+xml"/>
  <Override PartName="/xl/charts/chart49.xml" ContentType="application/vnd.openxmlformats-officedocument.drawingml.chart+xml"/>
  <Override PartName="/xl/drawings/drawing67.xml" ContentType="application/vnd.openxmlformats-officedocument.drawing+xml"/>
  <Override PartName="/xl/charts/chart50.xml" ContentType="application/vnd.openxmlformats-officedocument.drawingml.chart+xml"/>
  <Override PartName="/xl/drawings/drawing68.xml" ContentType="application/vnd.openxmlformats-officedocument.drawingml.chartshapes+xml"/>
  <Override PartName="/xl/tables/table1.xml" ContentType="application/vnd.openxmlformats-officedocument.spreadsheetml.table+xml"/>
  <Override PartName="/xl/drawings/drawing69.xml" ContentType="application/vnd.openxmlformats-officedocument.drawing+xml"/>
  <Override PartName="/xl/charts/chart5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defaultThemeVersion="166925"/>
  <mc:AlternateContent xmlns:mc="http://schemas.openxmlformats.org/markup-compatibility/2006">
    <mc:Choice Requires="x15">
      <x15ac:absPath xmlns:x15ac="http://schemas.microsoft.com/office/spreadsheetml/2010/11/ac" url="C:\Users\dulamzaya\Downloads\"/>
    </mc:Choice>
  </mc:AlternateContent>
  <xr:revisionPtr revIDLastSave="0" documentId="13_ncr:1_{C75C2E95-5731-4AC5-9E50-18E2F460FF1D}" xr6:coauthVersionLast="47" xr6:coauthVersionMax="47" xr10:uidLastSave="{00000000-0000-0000-0000-000000000000}"/>
  <bookViews>
    <workbookView xWindow="-120" yWindow="-120" windowWidth="29040" windowHeight="15840" tabRatio="871" activeTab="4" xr2:uid="{00000000-000D-0000-FFFF-FFFF00000000}"/>
  </bookViews>
  <sheets>
    <sheet name="I. Инфляц" sheetId="102" r:id="rId1"/>
    <sheet name="I.1" sheetId="103" r:id="rId2"/>
    <sheet name="I.2" sheetId="104" r:id="rId3"/>
    <sheet name="I.3" sheetId="105" r:id="rId4"/>
    <sheet name="I.4" sheetId="106" r:id="rId5"/>
    <sheet name="II. ЭЗ өсөлт" sheetId="11" r:id="rId6"/>
    <sheet name="II. ЭЗӨ" sheetId="28" r:id="rId7"/>
    <sheet name="II.1" sheetId="12" r:id="rId8"/>
    <sheet name="II.2" sheetId="18" r:id="rId9"/>
    <sheet name="II.3" sheetId="13" r:id="rId10"/>
    <sheet name="II.4" sheetId="15" r:id="rId11"/>
    <sheet name="II.5" sheetId="83" r:id="rId12"/>
    <sheet name="II.6" sheetId="75" r:id="rId13"/>
    <sheet name="II.7" sheetId="29" r:id="rId14"/>
    <sheet name="II.8" sheetId="30" r:id="rId15"/>
    <sheet name="II.9" sheetId="91" r:id="rId16"/>
    <sheet name="III.1 Хөдөлмөр" sheetId="109" r:id="rId17"/>
    <sheet name="III.1.1" sheetId="123" r:id="rId18"/>
    <sheet name="III.1.2" sheetId="112" r:id="rId19"/>
    <sheet name="III.1.3" sheetId="113" r:id="rId20"/>
    <sheet name="III.1.4" sheetId="114" r:id="rId21"/>
    <sheet name="III.1.5" sheetId="115" r:id="rId22"/>
    <sheet name="III.1.6" sheetId="116" r:id="rId23"/>
    <sheet name="III.1.7" sheetId="117" r:id="rId24"/>
    <sheet name="III.1.8" sheetId="118" r:id="rId25"/>
    <sheet name="III.1.9" sheetId="119" r:id="rId26"/>
    <sheet name="III.2.1 Мөнгө, зээл" sheetId="31" r:id="rId27"/>
    <sheet name="III.2.1.1" sheetId="32" r:id="rId28"/>
    <sheet name="III.2.1.2" sheetId="34" r:id="rId29"/>
    <sheet name="III.2.1.3" sheetId="35" r:id="rId30"/>
    <sheet name="III.2.1.4" sheetId="36" r:id="rId31"/>
    <sheet name="III.2.1.5" sheetId="38" state="hidden" r:id="rId32"/>
    <sheet name="III.2.1.5." sheetId="124" r:id="rId33"/>
    <sheet name="III.2.1.6" sheetId="79" r:id="rId34"/>
    <sheet name="III.2.1.7" sheetId="108" r:id="rId35"/>
    <sheet name="III.2.2 Хүү" sheetId="39" r:id="rId36"/>
    <sheet name="III.2.2.1" sheetId="125" r:id="rId37"/>
    <sheet name="III.2.2.2" sheetId="126" r:id="rId38"/>
    <sheet name="III.2.3 Ханш" sheetId="43" r:id="rId39"/>
    <sheet name="III.2.3.1" sheetId="72" r:id="rId40"/>
    <sheet name="III.2.3.2" sheetId="74" r:id="rId41"/>
    <sheet name="III.2.3.3" sheetId="121" r:id="rId42"/>
    <sheet name="III.2.3.4" sheetId="120" r:id="rId43"/>
    <sheet name="III.2.4 Хөрөнгийн зах" sheetId="47" r:id="rId44"/>
    <sheet name="III.2.4.1" sheetId="131" r:id="rId45"/>
    <sheet name="III.2.4.2" sheetId="127" r:id="rId46"/>
    <sheet name="III.2.4.3" sheetId="128" r:id="rId47"/>
    <sheet name="III.2.4.4" sheetId="129" r:id="rId48"/>
    <sheet name="III.3 Төсөв" sheetId="52" r:id="rId49"/>
    <sheet name="III.3.1-2" sheetId="53" r:id="rId50"/>
    <sheet name="III.3.2" sheetId="56" r:id="rId51"/>
    <sheet name="III.3.3" sheetId="107" state="hidden" r:id="rId52"/>
    <sheet name="IV Гадаад орчин" sheetId="57" r:id="rId53"/>
    <sheet name="IV.1.1" sheetId="58" r:id="rId54"/>
    <sheet name="IV.1.2" sheetId="59" r:id="rId55"/>
    <sheet name="IV.3 Төлбөрийн тэнцэл" sheetId="61" r:id="rId56"/>
    <sheet name="IV.3.1" sheetId="62" r:id="rId57"/>
    <sheet name="IV.3.2" sheetId="63" r:id="rId58"/>
    <sheet name="Х IV.3.1-3" sheetId="64" r:id="rId59"/>
    <sheet name="IV.3.3" sheetId="87" r:id="rId60"/>
    <sheet name="IV.3.4" sheetId="65" r:id="rId61"/>
    <sheet name="IV.3.5" sheetId="66" r:id="rId62"/>
    <sheet name="ГВАН V.3.6" sheetId="67" r:id="rId63"/>
    <sheet name="IV.3.6" sheetId="68"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s>
  <definedNames>
    <definedName name="\A">#REF!</definedName>
    <definedName name="\B">#REF!</definedName>
    <definedName name="\C">#REF!</definedName>
    <definedName name="\E">#REF!</definedName>
    <definedName name="\E_ORIGINGDP">#REF!</definedName>
    <definedName name="\E_SELNATIND">#REF!</definedName>
    <definedName name="\ee">#REF!</definedName>
    <definedName name="\eee">#REF!</definedName>
    <definedName name="\F">#REF!</definedName>
    <definedName name="\F_ORIGINGDP">#REF!</definedName>
    <definedName name="\F_SELNATIND">#REF!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exp1">#REF!</definedName>
    <definedName name="______imp1">#REF!</definedName>
    <definedName name="_____exp1">#REF!</definedName>
    <definedName name="_____imp1">#REF!</definedName>
    <definedName name="____exp1">#REF!</definedName>
    <definedName name="____GDP2000">[1]Sheet1!$D$76</definedName>
    <definedName name="____GDP2001">[1]Sheet1!$E$76</definedName>
    <definedName name="____GDP2003">[1]Sheet1!$G$76</definedName>
    <definedName name="____GDP2004">[1]Sheet1!$H$76</definedName>
    <definedName name="____imp1">#REF!</definedName>
    <definedName name="___exp1">#REF!</definedName>
    <definedName name="___GDP2000">[1]Sheet1!$D$76</definedName>
    <definedName name="___GDP2001">'[2]1. MacroEcono'!$E$63</definedName>
    <definedName name="___GDP2002">[1]Sheet1!$F$76</definedName>
    <definedName name="___GDP2003">[1]Sheet1!$G$76</definedName>
    <definedName name="___GDP2004">[1]Sheet1!$H$76</definedName>
    <definedName name="___imp1">#REF!</definedName>
    <definedName name="___inv">#REF!</definedName>
    <definedName name="__123Graph_AChart1" hidden="1">'[3]2'!#REF!</definedName>
    <definedName name="__123Graph_AChart2" hidden="1">'[3]2'!#REF!</definedName>
    <definedName name="__123Graph_AChart3" hidden="1">'[3]2'!#REF!</definedName>
    <definedName name="__123Graph_ACurrent" hidden="1">[4]CPIINDEX!$O$263:$O$310</definedName>
    <definedName name="__123Graph_BChart1" hidden="1">'[3]2'!#REF!</definedName>
    <definedName name="__123Graph_BChart2" hidden="1">'[3]2'!#REF!</definedName>
    <definedName name="__123Graph_BChart3" hidden="1">'[3]2'!#REF!</definedName>
    <definedName name="__123Graph_BCURRENT" hidden="1">'[5]Dep fonct'!#REF!</definedName>
    <definedName name="__123Graph_CChart1" hidden="1">'[3]2'!#REF!</definedName>
    <definedName name="__123Graph_CChart2" hidden="1">'[3]2'!#REF!</definedName>
    <definedName name="__123Graph_CChart3" hidden="1">'[3]2'!#REF!</definedName>
    <definedName name="__123Graph_CCURRENT" hidden="1">'[5]Dep fonct'!#REF!</definedName>
    <definedName name="__123Graph_D" hidden="1">[6]E!#REF!</definedName>
    <definedName name="__123Graph_DChart1" hidden="1">'[3]2'!#REF!</definedName>
    <definedName name="__123Graph_DChart2" hidden="1">'[3]2'!#REF!</definedName>
    <definedName name="__123Graph_DChart3" hidden="1">'[3]2'!#REF!</definedName>
    <definedName name="__123Graph_DCURRENT" hidden="1">'[5]Dep fonct'!#REF!</definedName>
    <definedName name="__123Graph_EChart1" hidden="1">'[3]2'!#REF!</definedName>
    <definedName name="__123Graph_EChart2" hidden="1">'[3]2'!#REF!</definedName>
    <definedName name="__123Graph_EChart3" hidden="1">'[3]2'!#REF!</definedName>
    <definedName name="__123Graph_ECURRENT" hidden="1">'[5]Dep fonct'!#REF!</definedName>
    <definedName name="__123Graph_F" hidden="1">[7]revagtrim!#REF!</definedName>
    <definedName name="__123Graph_FChart1" hidden="1">'[3]2'!#REF!</definedName>
    <definedName name="__123Graph_FChart2" hidden="1">'[3]2'!#REF!</definedName>
    <definedName name="__123Graph_FChart3" hidden="1">'[3]2'!#REF!</definedName>
    <definedName name="__123Graph_FCurrent" hidden="1">'[3]2'!#REF!</definedName>
    <definedName name="__123Graph_XCurrent" hidden="1">[4]CPIINDEX!$B$263:$B$310</definedName>
    <definedName name="__exp1">#REF!</definedName>
    <definedName name="__GDP2000">[8]Sheet1!$D$76</definedName>
    <definedName name="__GDP2001">'[9]1. MacroEcono'!$E$63</definedName>
    <definedName name="__GDP2002">[8]Sheet1!$F$76</definedName>
    <definedName name="__GDP2003">[8]Sheet1!$G$76</definedName>
    <definedName name="__GDP2004">[8]Sheet1!$H$76</definedName>
    <definedName name="__imp1">#REF!</definedName>
    <definedName name="_0">[10]B!#REF!</definedName>
    <definedName name="_1.__INSTITUTIONS_NATIONALES">#REF!</definedName>
    <definedName name="_123graph_b" hidden="1">[11]A!#REF!</definedName>
    <definedName name="_12no" hidden="1">'[12]Dep fonct'!#REF!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000">#REF!</definedName>
    <definedName name="_2001">#REF!</definedName>
    <definedName name="_2002">#REF!</definedName>
    <definedName name="_2003">#REF!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OP1">#REF!</definedName>
    <definedName name="_BOP2">[13]BoP!#REF!</definedName>
    <definedName name="_BTO2">#REF!</definedName>
    <definedName name="_exp1" localSheetId="55">#REF!</definedName>
    <definedName name="_exp1" localSheetId="62">#REF!</definedName>
    <definedName name="_exp1">#REF!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ill" hidden="1">#REF!</definedName>
    <definedName name="_Fill1" hidden="1">#REF!</definedName>
    <definedName name="_filterd" hidden="1">[14]C!$P$428:$T$428</definedName>
    <definedName name="_xlnm._FilterDatabase" hidden="1">[14]C!$P$428:$T$428</definedName>
    <definedName name="_GDP1999">'[15]Bal-Gener'!$F$65</definedName>
    <definedName name="_GDP2000">[16]Sheet1!$D$76</definedName>
    <definedName name="_GDP2001">'[17]1. MacroEcono'!$E$63</definedName>
    <definedName name="_GDP2002">[16]Sheet1!$F$76</definedName>
    <definedName name="_GDP2003">[16]Sheet1!$G$76</definedName>
    <definedName name="_GDP2004">[16]Sheet1!$H$76</definedName>
    <definedName name="_imp1" localSheetId="55">#REF!</definedName>
    <definedName name="_imp1" localSheetId="62">#REF!</definedName>
    <definedName name="_imp1">#REF!</definedName>
    <definedName name="_IMP10">#REF!</definedName>
    <definedName name="_IMP2">#REF!</definedName>
    <definedName name="_IMP4">#REF!</definedName>
    <definedName name="_IMP6">#REF!</definedName>
    <definedName name="_IMP7">#REF!</definedName>
    <definedName name="_IMP8">#REF!</definedName>
    <definedName name="_may05">#REF!</definedName>
    <definedName name="_MTS2">'[18]Annual Tables'!#REF!</definedName>
    <definedName name="_Order1" hidden="1">255</definedName>
    <definedName name="_Order2" hidden="1">255</definedName>
    <definedName name="_PAG2">[18]Index!#REF!</definedName>
    <definedName name="_PAG3">[18]Index!#REF!</definedName>
    <definedName name="_PAG4">[18]Index!#REF!</definedName>
    <definedName name="_PAG5">[18]Index!#REF!</definedName>
    <definedName name="_PAG6">[18]Index!#REF!</definedName>
    <definedName name="_PAG7">#REF!</definedName>
    <definedName name="_Parse_In" hidden="1">#REF!</definedName>
    <definedName name="_Parse_Out" hidden="1">#REF!</definedName>
    <definedName name="_PIB04">'[19]Quadro Macro'!$D$3</definedName>
    <definedName name="_PIB06">'[19]Quadro Macro'!$F$3</definedName>
    <definedName name="_PIB08">'[19]Quadro Macro'!$H$3</definedName>
    <definedName name="_PIP95">#REF!</definedName>
    <definedName name="_pr1">#REF!</definedName>
    <definedName name="_red18">#REF!</definedName>
    <definedName name="_RED3">"Check Box 8"</definedName>
    <definedName name="_red37">#REF!</definedName>
    <definedName name="_red38">#REF!</definedName>
    <definedName name="_red39">#REF!</definedName>
    <definedName name="_RED40">#REF!</definedName>
    <definedName name="_RED41">#REF!</definedName>
    <definedName name="_RED42">#REF!</definedName>
    <definedName name="_RED43">#REF!</definedName>
    <definedName name="_red45">#REF!</definedName>
    <definedName name="_RED46">#REF!</definedName>
    <definedName name="_red47">#REF!</definedName>
    <definedName name="_red49">#REF!</definedName>
    <definedName name="_red50">#REF!</definedName>
    <definedName name="_Regression_Int" hidden="1">1</definedName>
    <definedName name="_Regression_Out" hidden="1">[14]C!$AK$18:$AK$18</definedName>
    <definedName name="_Regression_X" hidden="1">[14]C!$AK$11:$AU$11</definedName>
    <definedName name="_Regression_Y" hidden="1">[14]C!$AK$10:$AU$10</definedName>
    <definedName name="_RES2">[13]RES!#REF!</definedName>
    <definedName name="_REV92">#REF!</definedName>
    <definedName name="_REV93">#REF!</definedName>
    <definedName name="_REV94">#REF!</definedName>
    <definedName name="_REV95">#REF!</definedName>
    <definedName name="_REV96">#REF!</definedName>
    <definedName name="_REV97">#REF!</definedName>
    <definedName name="_REV98">#REF!</definedName>
    <definedName name="_rge1">#REF!</definedName>
    <definedName name="_Sort" hidden="1">#REF!</definedName>
    <definedName name="_srs1995">[20]Instructions!#REF!</definedName>
    <definedName name="_srs2000">[20]Instructions!#REF!</definedName>
    <definedName name="_srs2005">[20]Instructions!#REF!</definedName>
    <definedName name="_srs2007">[20]Instructions!#REF!</definedName>
    <definedName name="_sum2">#REF!</definedName>
    <definedName name="_T43">#REF!</definedName>
    <definedName name="_Tab1">#REF!</definedName>
    <definedName name="_TAB10">#REF!</definedName>
    <definedName name="_TAB11">[21]TC!#REF!</definedName>
    <definedName name="_TAB12">#REF!</definedName>
    <definedName name="_TAB13">[21]TC!#REF!</definedName>
    <definedName name="_TAB14">#REF!</definedName>
    <definedName name="_TAB15">#REF!</definedName>
    <definedName name="_TAB16">[21]Null1!#REF!</definedName>
    <definedName name="_TAB18">[21]TC!#REF!</definedName>
    <definedName name="_Tab19">#REF!</definedName>
    <definedName name="_TAB2">[22]GDP!#REF!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7">#REF!</definedName>
    <definedName name="_TAB5">#REF!</definedName>
    <definedName name="_TAB6">[21]TC!#REF!</definedName>
    <definedName name="_TAB7">#REF!</definedName>
    <definedName name="_TAB8">#REF!</definedName>
    <definedName name="_TAB9">[21]TC!#REF!</definedName>
    <definedName name="_tb3">#REF!</definedName>
    <definedName name="_TB33">#REF!</definedName>
    <definedName name="_TB34">#REF!</definedName>
    <definedName name="_tb5">#REF!</definedName>
    <definedName name="_tb6">#REF!</definedName>
    <definedName name="_WT1">[23]Work_sect!#REF!</definedName>
    <definedName name="_WT5">[23]Work_sect!#REF!</definedName>
    <definedName name="_WT6">[23]Work_sect!#REF!</definedName>
    <definedName name="_WT7">[23]Work_sect!#REF!</definedName>
    <definedName name="_YR95">[24]Assump:Last!$L$13:$M$225</definedName>
    <definedName name="A">#REF!</definedName>
    <definedName name="A._Pre_cutoff_date_original_maturities__subject_to_further_rescheduling_1">#REF!</definedName>
    <definedName name="a078_171">#REF!</definedName>
    <definedName name="A1_">[25]Sum1!#REF!</definedName>
    <definedName name="a1162_1231">#REF!</definedName>
    <definedName name="a179_258">#REF!</definedName>
    <definedName name="A17Table">#REF!</definedName>
    <definedName name="a265_356">#REF!</definedName>
    <definedName name="a32_75">#REF!</definedName>
    <definedName name="a360_448">#REF!</definedName>
    <definedName name="a453_488">#REF!</definedName>
    <definedName name="a492_575">#REF!</definedName>
    <definedName name="a579_672">#REF!</definedName>
    <definedName name="A5Table">#REF!</definedName>
    <definedName name="a677_773">#REF!</definedName>
    <definedName name="a784_848">#REF!</definedName>
    <definedName name="AccRate1">'[26]OT Analysis'!$D$25</definedName>
    <definedName name="AccRate2">'[26]OT Analysis'!$D$26</definedName>
    <definedName name="AccRate3">'[26]OT Analysis'!$D$27</definedName>
    <definedName name="Acountry">#REF!</definedName>
    <definedName name="activ0">[27]Sheet5!$D$10</definedName>
    <definedName name="activ1">[27]Sheet5!$B$10</definedName>
    <definedName name="ACTIVATE">#REF!</definedName>
    <definedName name="Adb">[28]CIRRs!$C$59</definedName>
    <definedName name="Adf">[28]CIRRs!$C$60</definedName>
    <definedName name="æý">"Chart 2"</definedName>
    <definedName name="AgPrice">[26]Control!$C$14</definedName>
    <definedName name="AgPriceSens">[26]Control!$C$20</definedName>
    <definedName name="AgScen">[29]Parameters!$I$35:$BZ$37</definedName>
    <definedName name="ALL">#REF!</definedName>
    <definedName name="AM_StaffReport" hidden="1">[30]Exports!#REF!</definedName>
    <definedName name="amendc">'[31]cent-exp-2006'!$X$11:$X$177</definedName>
    <definedName name="amort">#REF!</definedName>
    <definedName name="amort_trim">[32]DespCoefs!$A$54:$IV$54</definedName>
    <definedName name="Amorti">[33]info!#REF!</definedName>
    <definedName name="AMPO5">"Gráfico 8"</definedName>
    <definedName name="Anos">[34]PRESSUP!$A$5:$IV$5</definedName>
    <definedName name="anscount" hidden="1">1</definedName>
    <definedName name="arr2def397">[35]arr2def!#REF!</definedName>
    <definedName name="arrdef397">[36]arr2def!#REF!</definedName>
    <definedName name="ARREAR">[7]extfintrim!#REF!</definedName>
    <definedName name="asdfad">#REF!</definedName>
    <definedName name="asdfasd">#REF!</definedName>
    <definedName name="asdfasdfa">#REF!</definedName>
    <definedName name="asdfasdfasdf" hidden="1">'[3]2'!#REF!</definedName>
    <definedName name="Asector">#REF!</definedName>
    <definedName name="ASSBOP">[23]Work_sect!#REF!</definedName>
    <definedName name="AssetSales2001">[37]Input!#REF!</definedName>
    <definedName name="AssetSales2002">[37]Input!#REF!</definedName>
    <definedName name="AssetSales2003">[37]Input!#REF!</definedName>
    <definedName name="AssetSales2004">[37]Input!#REF!</definedName>
    <definedName name="AssetSales2005">[37]Input!#REF!</definedName>
    <definedName name="AssetSales2006">[37]Input!#REF!</definedName>
    <definedName name="ASSFISC">[23]Work_sect!#REF!</definedName>
    <definedName name="ASSGLOBAL">[23]Work_sect!#REF!</definedName>
    <definedName name="ASSMON">[23]Work_sect!#REF!</definedName>
    <definedName name="ASSSECTOR">[23]Work_sect!#REF!</definedName>
    <definedName name="Assume">#REF!</definedName>
    <definedName name="ASSUMPB">#REF!</definedName>
    <definedName name="Assumptions_for_Rescheduling">#REF!</definedName>
    <definedName name="ATable3">#REF!</definedName>
    <definedName name="ATable4">#REF!</definedName>
    <definedName name="atrade" localSheetId="51">[38]!atrade</definedName>
    <definedName name="atrade">[38]!atrade</definedName>
    <definedName name="ATS">#REF!</definedName>
    <definedName name="AuAR1Coeff">[26]Control!$C$32</definedName>
    <definedName name="AuBasePrice">'[26]OT Analysis'!$D$22</definedName>
    <definedName name="AuPrice">[26]Control!$C$13</definedName>
    <definedName name="AuPriceSelect">[26]Control!$C$30</definedName>
    <definedName name="AuPriceSens">[26]Control!$C$19</definedName>
    <definedName name="AuScen">[29]Parameters!$I$32:$BZ$34</definedName>
    <definedName name="AuStochConst">[26]Control!$C$31</definedName>
    <definedName name="AuStochMax">[26]Control!$C$34</definedName>
    <definedName name="AuStochMin">[26]Control!$C$35</definedName>
    <definedName name="AuStochStartingPrice">'[26]Stochastic Results'!$F$2</definedName>
    <definedName name="AuStochStd">[26]Control!$C$33</definedName>
    <definedName name="Author">[39]Supports!$D$6:$D$11</definedName>
    <definedName name="AVTNPV">#REF!</definedName>
    <definedName name="baba">#REF!</definedName>
    <definedName name="Badea">[28]CIRRs!$C$67</definedName>
    <definedName name="Balança_capitais_BOP_USD">#REF!</definedName>
    <definedName name="Balance_of_Payments">#REF!</definedName>
    <definedName name="BALPAY">#REF!</definedName>
    <definedName name="banks">#REF!</definedName>
    <definedName name="basass">[40]assumptions!$A$2:$M$34</definedName>
    <definedName name="BASDAT">'[18]Annual Tables'!#REF!</definedName>
    <definedName name="BaseYear">[41]Nominal!$A$4</definedName>
    <definedName name="BCA_GDP">#N/A</definedName>
    <definedName name="BCA_NGDP">#REF!</definedName>
    <definedName name="BDEAC">[28]CIRRs!$C$70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i">[33]terms!#REF!</definedName>
    <definedName name="bens">[32]DespCoefs!$C$15:$Q$15</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DA">#REF!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#REF!</definedName>
    <definedName name="BFO_S">#REF!</definedName>
    <definedName name="BFOAG">#REF!</definedName>
    <definedName name="BFOL_L">#REF!</definedName>
    <definedName name="BFOL_O">#REF!</definedName>
    <definedName name="BFOLB">#REF!</definedName>
    <definedName name="BFOLG_L">#REF!</definedName>
    <definedName name="BFOTH">#REF!</definedName>
    <definedName name="BFPAG">#REF!</definedName>
    <definedName name="BFPLBN">#REF!</definedName>
    <definedName name="BFPLD">#REF!</definedName>
    <definedName name="BFPLD_G">#REF!</definedName>
    <definedName name="BFPLE_G">#REF!</definedName>
    <definedName name="BFPLMM">#REF!</definedName>
    <definedName name="BFUND">#REF!</definedName>
    <definedName name="BI">#N/A</definedName>
    <definedName name="BIP">#REF!</definedName>
    <definedName name="BKF">#N/A</definedName>
    <definedName name="BKFBA">#REF!</definedName>
    <definedName name="BKFBI">#REF!</definedName>
    <definedName name="BKFMU">#REF!</definedName>
    <definedName name="BKO">#REF!</definedName>
    <definedName name="BLPH14" hidden="1">[42]Raw_1!#REF!</definedName>
    <definedName name="BM">#REF!</definedName>
    <definedName name="BMG">[43]Q6!$E$23:$AH$23</definedName>
    <definedName name="BMI">#REF!</definedName>
    <definedName name="BMII">[44]Q6!$E$32:$AH$32</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NEO">#REF!</definedName>
    <definedName name="BO">#REF!</definedName>
    <definedName name="BOMDMB">#REF!</definedName>
    <definedName name="BOP_CFAF_ENG">#REF!</definedName>
    <definedName name="BOP_CFAF_FR">#REF!</definedName>
    <definedName name="BOP_SDR_ENG">#REF!</definedName>
    <definedName name="BOP_SDR_FR">#REF!</definedName>
    <definedName name="BOPE">#REF!</definedName>
    <definedName name="bopeng">#REF!</definedName>
    <definedName name="bopengd">#REF!</definedName>
    <definedName name="BOPF">#REF!</definedName>
    <definedName name="BOPUSD">#REF!</definedName>
    <definedName name="BRASS">#REF!</definedName>
    <definedName name="BRASS_1">#REF!</definedName>
    <definedName name="BRASS_6">#REF!</definedName>
    <definedName name="BTAB1">#REF!</definedName>
    <definedName name="BTO">#REF!</definedName>
    <definedName name="BTRG">#REF!</definedName>
    <definedName name="BTRP">#REF!</definedName>
    <definedName name="budgdp">#REF!</definedName>
    <definedName name="Budget_expenditure">#REF!</definedName>
    <definedName name="Budget_revenue">#REF!</definedName>
    <definedName name="BX">#REF!</definedName>
    <definedName name="BXG">[43]Q6!$E$19:$AH$19</definedName>
    <definedName name="BXI">#REF!</definedName>
    <definedName name="caca">#N/A</definedName>
    <definedName name="CAD">#REF!</definedName>
    <definedName name="calcNGS_NGDP">#N/A</definedName>
    <definedName name="CalendarYear">'[45]Project Example'!$E$2:$BF$2</definedName>
    <definedName name="Cambio">[34]PRESSUP!$A$161:$IV$161</definedName>
    <definedName name="Câmbio">#REF!</definedName>
    <definedName name="cambio_2001">[46]Sheet3!#REF!</definedName>
    <definedName name="cambio2000">[46]Sheet3!#REF!</definedName>
    <definedName name="cant">#REF!</definedName>
    <definedName name="capa">'[47]Prioritários 2001'!$E$11:$G$210</definedName>
    <definedName name="CAPMOVT">#REF!</definedName>
    <definedName name="CASHCROPS">#REF!</definedName>
    <definedName name="cashmere">'[48]cashmere export'!$A$1:$J$331</definedName>
    <definedName name="CB">#REF!</definedName>
    <definedName name="ccc">#REF!</definedName>
    <definedName name="ccode">#REF!</definedName>
    <definedName name="centt">'[49]cent-new'!$AF$16:$AF$140</definedName>
    <definedName name="CFA">[28]CIRRs!$C$81</definedName>
    <definedName name="CHANGESWRITE2">#REF!</definedName>
    <definedName name="chart1">#REF!</definedName>
    <definedName name="chartm_201101">#REF!</definedName>
    <definedName name="CHF">#REF!</definedName>
    <definedName name="CHK">#REF!</definedName>
    <definedName name="cirr">#REF!</definedName>
    <definedName name="CITRate1">'[26]OT Analysis'!$D$11</definedName>
    <definedName name="CITRate2">'[26]OT Analysis'!$D$12</definedName>
    <definedName name="cl_Economico">#REF!</definedName>
    <definedName name="cl_Funcional">#REF!</definedName>
    <definedName name="cl_Organico">#REF!</definedName>
    <definedName name="cl_Territorial">#REF!</definedName>
    <definedName name="class">[50]Negtgel!$W$7:$W$392</definedName>
    <definedName name="CNY">#REF!</definedName>
    <definedName name="COCCOF">#REF!</definedName>
    <definedName name="cod">#REF!</definedName>
    <definedName name="COL">[25]Projections!#REF!</definedName>
    <definedName name="COMM_STOCKS">#REF!</definedName>
    <definedName name="COMMTURNOVER">#REF!</definedName>
    <definedName name="Compare_M">#REF!</definedName>
    <definedName name="Compare_M1">#REF!</definedName>
    <definedName name="CONCK">#REF!</definedName>
    <definedName name="Cons">#REF!</definedName>
    <definedName name="Consodebtmon">'[51]Input from HUB'!#REF!</definedName>
    <definedName name="Consolidation_Method">#REF!</definedName>
    <definedName name="CONTAS">#REF!</definedName>
    <definedName name="CONTENTS">#REF!</definedName>
    <definedName name="contents2" hidden="1">[52]MSRV!#REF!</definedName>
    <definedName name="contributors">[53]Analysts!$A$46:$A$158</definedName>
    <definedName name="CORPORATEINVEST">#REF!</definedName>
    <definedName name="CORPORATESAVING">#REF!</definedName>
    <definedName name="corre">[54]Codigos!$K$3:$O$170</definedName>
    <definedName name="corrente">[32]DespCoefs!$C$7:$Q$7</definedName>
    <definedName name="CorrOgaPro">[55]Orgao!$HY$6:$IA$96</definedName>
    <definedName name="corrOrg">[55]Orgao!$ID$5:$IH$107</definedName>
    <definedName name="COUNT">#REF!</definedName>
    <definedName name="COUNTER">#REF!</definedName>
    <definedName name="countries">[56]rated!$CZ$6:$CZ$384</definedName>
    <definedName name="country">[50]Negtgel!$X$7:$X$392</definedName>
    <definedName name="CountryName">[41]Nominal!$A$6</definedName>
    <definedName name="Créditos">#REF!</definedName>
    <definedName name="CRIT1E">#REF!</definedName>
    <definedName name="CRIT1F">#REF!</definedName>
    <definedName name="crit99e">#REF!</definedName>
    <definedName name="crite">#REF!</definedName>
    <definedName name="critf">#REF!</definedName>
    <definedName name="critfr99">#REF!</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RO_10.3.1">'[57]fondo promedio'!$A$36:$L$74</definedName>
    <definedName name="CUADRO_N__4.1.3">#REF!</definedName>
    <definedName name="CuAR1Coeff">[26]Control!$C$24</definedName>
    <definedName name="CuBasePrice">'[26]OT Analysis'!$D$21</definedName>
    <definedName name="CuPrice">[26]Control!$C$12</definedName>
    <definedName name="CuPriceSelect">[26]Control!$C$22</definedName>
    <definedName name="CuPriceSens">[26]Control!$C$18</definedName>
    <definedName name="curDB">#REF!</definedName>
    <definedName name="curDBMT">#REF!</definedName>
    <definedName name="CURR">[58]EX!$B$4:$B$34</definedName>
    <definedName name="Currency">#REF!</definedName>
    <definedName name="CurrVintage">'[59]A Current Data'!$D$60</definedName>
    <definedName name="CuScen">[29]Parameters!$I$29:$CA$31</definedName>
    <definedName name="CUSHIST">#REF!</definedName>
    <definedName name="CUSPRO">#REF!</definedName>
    <definedName name="CuStochConst">[26]Control!$C$23</definedName>
    <definedName name="CuStochMax">[26]Control!$C$26</definedName>
    <definedName name="CuStochMin">[26]Control!$C$27</definedName>
    <definedName name="CuStochStartingPrice">'[26]Stochastic Results'!$F$1</definedName>
    <definedName name="CuStochStd">[26]Control!$C$25</definedName>
    <definedName name="Customs">'[26]OT Analysis'!$D$17</definedName>
    <definedName name="Cwvu.a." hidden="1">[60]BOP!$A$36:$IV$36,[60]BOP!$A$44:$IV$44,[60]BOP!$A$59:$IV$59,[60]BOP!#REF!,[60]BOP!#REF!,[60]BOP!$A$81:$IV$88</definedName>
    <definedName name="Cwvu.bop." hidden="1">[60]BOP!$A$36:$IV$36,[60]BOP!$A$44:$IV$44,[60]BOP!$A$59:$IV$59,[60]BOP!#REF!,[60]BOP!#REF!,[60]BOP!$A$81:$IV$88</definedName>
    <definedName name="Cwvu.bop.sr." hidden="1">[60]BOP!$A$36:$IV$36,[60]BOP!$A$44:$IV$44,[60]BOP!$A$59:$IV$59,[60]BOP!#REF!,[60]BOP!#REF!,[60]BOP!$A$81:$IV$88</definedName>
    <definedName name="Cwvu.bopsdr.sr." hidden="1">[60]BOP!$A$36:$IV$36,[60]BOP!$A$44:$IV$44,[60]BOP!$A$59:$IV$59,[60]BOP!#REF!,[60]BOP!#REF!,[60]BOP!$A$81:$IV$88</definedName>
    <definedName name="Cwvu.cotton." hidden="1">[60]BOP!$A$36:$IV$36,[60]BOP!$A$44:$IV$44,[60]BOP!$A$59:$IV$59,[60]BOP!#REF!,[60]BOP!#REF!,[60]BOP!$A$79:$IV$79,[60]BOP!$A$81:$IV$88,[60]BOP!#REF!</definedName>
    <definedName name="Cwvu.cottonall." hidden="1">[60]BOP!$A$36:$IV$36,[60]BOP!$A$44:$IV$44,[60]BOP!$A$59:$IV$59,[60]BOP!#REF!,[60]BOP!#REF!,[60]BOP!$A$79:$IV$79,[60]BOP!$A$81:$IV$88</definedName>
    <definedName name="Cwvu.exportdetails." hidden="1">[60]BOP!$A$36:$IV$36,[60]BOP!$A$44:$IV$44,[60]BOP!$A$59:$IV$59,[60]BOP!#REF!,[60]BOP!#REF!,[60]BOP!$A$79:$IV$79,[60]BOP!#REF!</definedName>
    <definedName name="Cwvu.exports." hidden="1">[60]BOP!$A$36:$IV$36,[60]BOP!$A$44:$IV$44,[60]BOP!$A$59:$IV$59,[60]BOP!#REF!,[60]BOP!#REF!,[60]BOP!$A$79:$IV$79,[60]BOP!$A$81:$IV$88,[60]BOP!#REF!</definedName>
    <definedName name="Cwvu.gold." hidden="1">[60]BOP!$A$36:$IV$36,[60]BOP!$A$44:$IV$44,[60]BOP!$A$59:$IV$59,[60]BOP!#REF!,[60]BOP!#REF!,[60]BOP!$A$79:$IV$79,[60]BOP!$A$81:$IV$88,[60]BOP!#REF!</definedName>
    <definedName name="Cwvu.goldall." hidden="1">[60]BOP!$A$36:$IV$36,[60]BOP!$A$44:$IV$44,[60]BOP!$A$59:$IV$59,[60]BOP!#REF!,[60]BOP!#REF!,[60]BOP!$A$79:$IV$79,[60]BOP!$A$81:$IV$88,[60]BOP!#REF!</definedName>
    <definedName name="Cwvu.IMPORT." hidden="1">#REF!</definedName>
    <definedName name="Cwvu.imports." hidden="1">[60]BOP!$A$36:$IV$36,[60]BOP!$A$44:$IV$44,[60]BOP!$A$59:$IV$59,[60]BOP!#REF!,[60]BOP!#REF!,[60]BOP!$A$79:$IV$79,[60]BOP!$A$81:$IV$88,[60]BOP!#REF!,[60]BOP!#REF!</definedName>
    <definedName name="Cwvu.importsall." hidden="1">[60]BOP!$A$36:$IV$36,[60]BOP!$A$44:$IV$44,[60]BOP!$A$59:$IV$59,[60]BOP!#REF!,[60]BOP!#REF!,[60]BOP!$A$79:$IV$79,[60]BOP!$A$81:$IV$88,[60]BOP!#REF!,[60]BOP!#REF!</definedName>
    <definedName name="Cwvu.Print." hidden="1">[61]Indic!$A$109:$IV$109,[61]Indic!$A$196:$IV$197,[61]Indic!$A$208:$IV$209,[61]Indic!$A$217:$IV$218</definedName>
    <definedName name="Cwvu.tot." hidden="1">[60]BOP!$A$36:$IV$36,[60]BOP!$A$44:$IV$44,[60]BOP!$A$59:$IV$59,[60]BOP!#REF!,[60]BOP!#REF!,[60]BOP!$A$79:$IV$79</definedName>
    <definedName name="D_P">#REF!</definedName>
    <definedName name="DA">#REF!</definedName>
    <definedName name="DABA">#REF!</definedName>
    <definedName name="DABI">#REF!</definedName>
    <definedName name="DABproj">#N/A</definedName>
    <definedName name="dada">[62]OrgaGlobal!$C$8:$R$145</definedName>
    <definedName name="dadi">[62]OrgaGlobal!$T$8:$W$97</definedName>
    <definedName name="dados">'[63]OC-Corrente2001 Revisao'!$AP$1:$AQ$105</definedName>
    <definedName name="DAGproj">#N/A</definedName>
    <definedName name="DAMU">#REF!</definedName>
    <definedName name="DAproj">#N/A</definedName>
    <definedName name="DASD">#N/A</definedName>
    <definedName name="DASDB">#N/A</definedName>
    <definedName name="DASDG">#N/A</definedName>
    <definedName name="_xlnm.Database" localSheetId="55">#REF!</definedName>
    <definedName name="_xlnm.Database" localSheetId="62">#REF!</definedName>
    <definedName name="_xlnm.Database">#REF!</definedName>
    <definedName name="Database_MI">#REF!</definedName>
    <definedName name="Databases">[64]Contents!#REF!</definedName>
    <definedName name="DATAFRAN">[7]tofe!#REF!</definedName>
    <definedName name="dataRange">"I13:I242"</definedName>
    <definedName name="DataYear">[65]Instructions!$C$19</definedName>
    <definedName name="Date">'[59]A Current Data'!$D$61</definedName>
    <definedName name="DATES" localSheetId="55">#REF!</definedName>
    <definedName name="DATES" localSheetId="62">#REF!</definedName>
    <definedName name="DATES">#REF!</definedName>
    <definedName name="DATES__________">[66]outsheet!$B$6:$H$6</definedName>
    <definedName name="dates_out_m">[67]Data_Out_M!#REF!</definedName>
    <definedName name="DATES_OUT_Q">#REF!</definedName>
    <definedName name="DATES_Q">'[68]Exrates-Q'!$D$2:$AU$2</definedName>
    <definedName name="dates2">#REF!</definedName>
    <definedName name="datesx">#REF!</definedName>
    <definedName name="datesx1">#REF!</definedName>
    <definedName name="datesz2">#REF!</definedName>
    <definedName name="datesz3">#REF!</definedName>
    <definedName name="dateszx">#REF!</definedName>
    <definedName name="DBA">#REF!</definedName>
    <definedName name="DBI">#REF!</definedName>
    <definedName name="DBproj">#N/A</definedName>
    <definedName name="DCFMAP">[29]Parameters!$I$12</definedName>
    <definedName name="DCFNPVFactors">'[29]Cash Flow'!$L$58:$BZ$58</definedName>
    <definedName name="DDR">#REF!</definedName>
    <definedName name="DDRBA">#REF!</definedName>
    <definedName name="ddsfg">#REF!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ARREARS">#REF!</definedName>
    <definedName name="debte">#REF!</definedName>
    <definedName name="DebtEquityRatio">'[26]OT Analysis'!$D$40</definedName>
    <definedName name="DEBTINDIC">#REF!</definedName>
    <definedName name="debtnew">#REF!</definedName>
    <definedName name="debtnew1">#REF!</definedName>
    <definedName name="DEBTSERV">#REF!</definedName>
    <definedName name="DEBTSERVE">#REF!</definedName>
    <definedName name="DebtService">'[69]Indicators of Fund credit'!#REF!</definedName>
    <definedName name="DEBTSTOCK">#REF!</definedName>
    <definedName name="DEF">#REF!</definedName>
    <definedName name="DefaultRisk">[26]Control!$C$44</definedName>
    <definedName name="Deflator_PIB">[34]PRESSUP!$A$12:$IV$12</definedName>
    <definedName name="DEFLATORS">#REF!</definedName>
    <definedName name="DeltaDR">[29]Parameters!$H$14</definedName>
    <definedName name="DeltaNPV">[29]Tax!$I$47</definedName>
    <definedName name="DeltaTotCap">[29]Tax!$I$775</definedName>
    <definedName name="DEM">[28]CIRRs!$C$84</definedName>
    <definedName name="Department">[41]Nominal!$B$2</definedName>
    <definedName name="DeprYears">'[26]OT Analysis'!$D$43</definedName>
    <definedName name="Despesa_corrente">[34]DESPESA!$A$20:$IV$20</definedName>
    <definedName name="DETPRO">[7]revagtrim!#REF!</definedName>
    <definedName name="DevelopmentStartYear">[26]Control!$C$4</definedName>
    <definedName name="dfcepng">#REF!</definedName>
    <definedName name="DGproj">#N/A</definedName>
    <definedName name="DIREXP">#REF!</definedName>
    <definedName name="DIRIMP">#REF!</definedName>
    <definedName name="DISBE">#REF!</definedName>
    <definedName name="DiscntRate">[29]Parameters!$I$15</definedName>
    <definedName name="Discount_IDA">#REF!</definedName>
    <definedName name="Discount_IDA1">#REF!</definedName>
    <definedName name="Discount_NC">[68]Jap!$H$230</definedName>
    <definedName name="DiscountRate">#REF!</definedName>
    <definedName name="DiscRate">[26]Control!$C$41</definedName>
    <definedName name="DiscRateNetBenefits">[26]Control!$C$42</definedName>
    <definedName name="djfdk">#REF!</definedName>
    <definedName name="DKK">#REF!</definedName>
    <definedName name="DM">#REF!</definedName>
    <definedName name="DMBAs">#REF!</definedName>
    <definedName name="DMBLs">#REF!</definedName>
    <definedName name="DMU">#REF!</definedName>
    <definedName name="DOD_2003_MNT_p">'[50]2002.12.31'!$BB$7:$BB$392</definedName>
    <definedName name="DOD_2003_USD_p">'[50]2002.12.31'!$BA$7:$BA$392</definedName>
    <definedName name="Donativos">#REF!</definedName>
    <definedName name="Dproj">#N/A</definedName>
    <definedName name="dr">#REF!</definedName>
    <definedName name="dsaout">#REF!</definedName>
    <definedName name="DSB_2003_MNT_hbg">'[50]2002.12.31'!$AH$7:$AH$392</definedName>
    <definedName name="DSB_2003_MNT_p">'[50]2002.12.31'!$AK$7:$AK$392</definedName>
    <definedName name="DSB_2003_USD_p">'[50]2002.12.31'!$AJ$7:$AJ$392</definedName>
    <definedName name="DSB_2004_MNT_p">'[50]2002.12.31'!$BE$7:$BE$392</definedName>
    <definedName name="DSB_2004_USD_p">'[50]2002.12.31'!$BD$7:$BD$392</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WT">'[26]OT Analysis'!$D$13</definedName>
    <definedName name="eco_cent">#REF!</definedName>
    <definedName name="ECO_CODE">'[70]cent-exp-TOD'!$N$11:$N$257</definedName>
    <definedName name="eco_hdf">#REF!</definedName>
    <definedName name="eco_local">#REF!</definedName>
    <definedName name="eco_nds">#REF!</definedName>
    <definedName name="eco_sector">[50]Negtgel!$V$7:$V$392</definedName>
    <definedName name="Ecowas">[33]terms!#REF!</definedName>
    <definedName name="ECU">#REF!</definedName>
    <definedName name="ed">[71]arrtrsr!$A$1:$AJ$52</definedName>
    <definedName name="edition">[71]arrtrsr!$AN$6</definedName>
    <definedName name="EdssBatchRange">#REF!</definedName>
    <definedName name="eee">#REF!</definedName>
    <definedName name="EFFECTIFS">#REF!</definedName>
    <definedName name="EFRE">#REF!</definedName>
    <definedName name="EFRF">#REF!</definedName>
    <definedName name="EIB">[28]CIRRs!$C$61</definedName>
    <definedName name="Elapsed">'[26]Stochastic Results'!$I$3</definedName>
    <definedName name="ELECTRICAL">#REF!</definedName>
    <definedName name="EMETEL">#REF!</definedName>
    <definedName name="empty">[72]Q5!$DZ$1</definedName>
    <definedName name="ENDA_PR">#REF!</definedName>
    <definedName name="ENDE">#REF!</definedName>
    <definedName name="EndofMine">'[29]Cash Flow'!$I$5</definedName>
    <definedName name="eng">#REF!</definedName>
    <definedName name="EQUATION">#REF!</definedName>
    <definedName name="EquityParticipation">'[26]OT Analysis'!$D$31</definedName>
    <definedName name="EscalFactor">'[26]Project Example'!$D$52</definedName>
    <definedName name="ESP">#REF!</definedName>
    <definedName name="EU">[28]CIRRs!$C$62</definedName>
    <definedName name="EUR">[28]CIRRs!$C$87</definedName>
    <definedName name="Exch.Rate">#REF!</definedName>
    <definedName name="Exchange_Rates">#REF!</definedName>
    <definedName name="ExitWRS">[72]Main!$AB$25</definedName>
    <definedName name="exp0">#REF!</definedName>
    <definedName name="expo">#REF!</definedName>
    <definedName name="export">#REF!</definedName>
    <definedName name="ExpSens">[26]Control!$C$51</definedName>
    <definedName name="EXR_UPDATE">#REF!</definedName>
    <definedName name="EXRate">'[45]Project Example'!$E$46:$BF$46</definedName>
    <definedName name="EXRATES">#REF!</definedName>
    <definedName name="External_Debt_and_Debt_Service">#REF!</definedName>
    <definedName name="External_debt_indicators">[73]Table3!$F$8:$AB$437:'[73]Table3'!$AB$9</definedName>
    <definedName name="External_Trade">#REF!</definedName>
    <definedName name="ExUSKina2002">#REF!</definedName>
    <definedName name="ExUSKina2003">#REF!</definedName>
    <definedName name="ExUSKina2004">#REF!</definedName>
    <definedName name="ExUSKina2005">#REF!</definedName>
    <definedName name="ExUSKina2006">#REF!</definedName>
    <definedName name="ExUSKinaQ42000">[37]Input!#REF!</definedName>
    <definedName name="fdg">#REF!</definedName>
    <definedName name="ffff">#REF!</definedName>
    <definedName name="fhd">#REF!</definedName>
    <definedName name="FIDR">#REF!</definedName>
    <definedName name="figure27">#REF!</definedName>
    <definedName name="FIM">#REF!</definedName>
    <definedName name="Financial_Indicators">#REF!</definedName>
    <definedName name="FINGAP">[7]extfintrim!#REF!</definedName>
    <definedName name="FININST_SAVINGS">#REF!</definedName>
    <definedName name="FINISNT_INVEST">#REF!</definedName>
    <definedName name="FISC">#REF!</definedName>
    <definedName name="FISC2E">#REF!</definedName>
    <definedName name="Fiscal_Lead">#REF!</definedName>
    <definedName name="FISCE">#REF!</definedName>
    <definedName name="FISH">#REF!</definedName>
    <definedName name="FISINP">[40]fiscal!$B$6:$M$45</definedName>
    <definedName name="FISUM">#REF!</definedName>
    <definedName name="FLOPEC">#REF!</definedName>
    <definedName name="FLOWS">#REF!</definedName>
    <definedName name="FMB">#REF!</definedName>
    <definedName name="FODESEC">#REF!</definedName>
    <definedName name="FOODCROP">#REF!</definedName>
    <definedName name="ForecastYear">'[26]Project Example'!$E$3:$BF$3</definedName>
    <definedName name="FRF">#REF!</definedName>
    <definedName name="fuck">#REF!</definedName>
    <definedName name="FUNDCREDIT">#REF!</definedName>
    <definedName name="FUNDPOSITION">#REF!</definedName>
    <definedName name="g">'[74]Bal-Gener'!$G$65</definedName>
    <definedName name="GBP">#REF!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RG">#REF!</definedName>
    <definedName name="GD">[16]Sheet1!$F$76</definedName>
    <definedName name="GDP">[75]Restrictions!$B$5</definedName>
    <definedName name="GDP2002_Amend">'[76]Bal-Gener'!$F$67</definedName>
    <definedName name="GGB_NGDP">#N/A</definedName>
    <definedName name="GGEC">#REF!</definedName>
    <definedName name="GGENL">#REF!</definedName>
    <definedName name="GGRG">#REF!</definedName>
    <definedName name="GOMBorrowingPremium">'[26]OT Analysis'!$D$33</definedName>
    <definedName name="Government_and_Public_Sector_Finance">#REF!</definedName>
    <definedName name="Grace_IDA1">#REF!</definedName>
    <definedName name="Grace_NC">[68]Jap!$H$227</definedName>
    <definedName name="Grace1_IDA">#REF!</definedName>
    <definedName name="GRÁFICO_10.3.1.">'[57]GRÁFICO DE FONDO POR AFILIADO'!$A$3:$H$35</definedName>
    <definedName name="GRÁFICO_10.3.2">'[57]GRÁFICO DE FONDO POR AFILIADO'!$A$36:$H$68</definedName>
    <definedName name="GRÁFICO_10.3.3">'[57]GRÁFICO DE FONDO POR AFILIADO'!$A$69:$H$101</definedName>
    <definedName name="GRÁFICO_10.3.4.">'[57]GRÁFICO DE FONDO POR AFILIADO'!$A$103:$H$135</definedName>
    <definedName name="GRÁFICO_N_10.2.4.">#REF!</definedName>
    <definedName name="graph" hidden="1">'[3]2'!#REF!</definedName>
    <definedName name="GUITS">'[70]cent-exp-TOD'!$C$11:$C$257</definedName>
    <definedName name="GUITS_LOCAL">'[70]local-exp-TOD'!$D$11:$D$167</definedName>
    <definedName name="H1SunkCosts">[29]Parameters!$I$13</definedName>
    <definedName name="hdf">#REF!</definedName>
    <definedName name="Height">[77]Dashboard!$B$11</definedName>
    <definedName name="hhh">#REF!</definedName>
    <definedName name="hhhn">'[49]HDF-exp-n'!$AF$15:$AF$24</definedName>
    <definedName name="HIDE">[10]B!#REF!</definedName>
    <definedName name="HIPCDATA">#REF!</definedName>
    <definedName name="HOUSEH_INVEST">#REF!</definedName>
    <definedName name="HOUSEH_SAVINGS">#REF!</definedName>
    <definedName name="Hundred">[29]Parameters!$I$208</definedName>
    <definedName name="HurdleRate">[26]Control!$C$43</definedName>
    <definedName name="HUVAARI">'[70]cent-exp-TOD'!$D$11:$D$257</definedName>
    <definedName name="HUVAARI_LOCAL">'[70]local-exp-TOD'!$E$11:$E$167</definedName>
    <definedName name="Ibrd">[28]CIRRs!$C$63</definedName>
    <definedName name="IDA">[28]CIRRs!$C$64</definedName>
    <definedName name="IDA_assistance">'[78]tab 14'!$B$6:$U$25</definedName>
    <definedName name="IESS">#REF!</definedName>
    <definedName name="Ifad">[28]CIRRs!$C$65</definedName>
    <definedName name="IFEMREPRT">#REF!</definedName>
    <definedName name="im">#REF!</definedName>
    <definedName name="Imf.mon">'[51]Input from HUB'!#REF!</definedName>
    <definedName name="Imfmon">'[51]Input from HUB'!#REF!</definedName>
    <definedName name="Imfquartmon">'[51]Input from HUB'!#REF!</definedName>
    <definedName name="IMMI_TYPE">[79]Lic_Reg_Eng!$A$1:$Q$6238</definedName>
    <definedName name="imp0" localSheetId="55">#REF!</definedName>
    <definedName name="imp0" localSheetId="62">#REF!</definedName>
    <definedName name="imp0">#REF!</definedName>
    <definedName name="IMPACT">#REF!</definedName>
    <definedName name="import">#REF!</definedName>
    <definedName name="IMPORTS">#REF!</definedName>
    <definedName name="ImportShare">'[26]OT Analysis'!$D$38</definedName>
    <definedName name="IN_FROM_MON">#REF!</definedName>
    <definedName name="Indicators_of_Economic_Activity">#REF!</definedName>
    <definedName name="indicatorsoffset">#REF!</definedName>
    <definedName name="INDPROD">#REF!</definedName>
    <definedName name="INECEL">#REF!</definedName>
    <definedName name="INFISC1">#REF!</definedName>
    <definedName name="INFISC2">#REF!</definedName>
    <definedName name="Inflation">[26]Control!$C$39</definedName>
    <definedName name="InflationIndex">'[26]Project Example'!$E$4:$BF$4</definedName>
    <definedName name="info">#REF!</definedName>
    <definedName name="infonotes">#REF!</definedName>
    <definedName name="INIT">#REF!</definedName>
    <definedName name="Init_HPLaser">#REF!</definedName>
    <definedName name="Init_Std_IBM">#REF!</definedName>
    <definedName name="INMN">#REF!</definedName>
    <definedName name="INPROJ">#REF!</definedName>
    <definedName name="INPUT_2">[13]Input!#REF!</definedName>
    <definedName name="INPUT_4">[13]Input!#REF!</definedName>
    <definedName name="INS">[66]outsheet!$K$10</definedName>
    <definedName name="int">#REF!</definedName>
    <definedName name="Interest_IDA1">#REF!</definedName>
    <definedName name="Interest_NC">[68]Jap!$H$229</definedName>
    <definedName name="InterestRate">#REF!</definedName>
    <definedName name="International_Investment_Position">#REF!</definedName>
    <definedName name="International_Reserves">#REF!</definedName>
    <definedName name="IntForTax2001growth">[37]Input!#REF!</definedName>
    <definedName name="IntForTax2002growth">[37]Input!#REF!</definedName>
    <definedName name="IntForTax2003growth">[37]Input!#REF!</definedName>
    <definedName name="IntForTax2004growth">[37]Input!#REF!</definedName>
    <definedName name="IntForTax2005growth">[37]Input!#REF!</definedName>
    <definedName name="IntForTax2006growth">[37]Input!#REF!</definedName>
    <definedName name="inthalf">[80]Sheet4!$C$58:$G$112</definedName>
    <definedName name="IntRateforIMM">'[26]OT Analysis'!$D$39</definedName>
    <definedName name="IntRateReal">[26]Control!$C$40</definedName>
    <definedName name="IntWTforGOM">'[26]OT Analysis'!$D$16</definedName>
    <definedName name="IntWTforIMM">'[26]OT Analysis'!$D$14</definedName>
    <definedName name="InvSens">[26]Control!$C$48</definedName>
    <definedName name="IPMT_2003_MNT_hbg">'[50]2002.12.31'!$AW$7:$AW$392</definedName>
    <definedName name="IPMT_2003_MNT_p">'[50]2002.12.31'!$AT$7:$AT$392</definedName>
    <definedName name="IPMT_2003_USD_p">'[50]2002.12.31'!$AS$7:$AS$392</definedName>
    <definedName name="IPMT_2004_MNT_p">'[50]2002.12.31'!$BH$7:$BH$392</definedName>
    <definedName name="IPMT_MNT_ACCmeth">'[81]6. L-Gov'!#REF!</definedName>
    <definedName name="IPMT_ORG_ACCmeth">'[81]6. L-Gov'!#REF!</definedName>
    <definedName name="IPMT_USD_ACCmeth">'[81]6. L-Gov'!#REF!</definedName>
    <definedName name="ISD">#REF!</definedName>
    <definedName name="IsDB">[28]CIRRs!$C$68</definedName>
    <definedName name="ITCLimit">'[26]OT Analysis'!$D$37</definedName>
    <definedName name="ITCYears">'[26]OT Analysis'!$D$36</definedName>
    <definedName name="ITL">#REF!</definedName>
    <definedName name="j">#REF!</definedName>
    <definedName name="Jav">#N/A</definedName>
    <definedName name="jhkhj">#REF!</definedName>
    <definedName name="jjjj">#REF!</definedName>
    <definedName name="JPY">#REF!</definedName>
    <definedName name="JU">[82]A!$I$9:$K$18</definedName>
    <definedName name="k">#REF!</definedName>
    <definedName name="KDSE">#REF!</definedName>
    <definedName name="KDSF">#REF!</definedName>
    <definedName name="kj">#REF!</definedName>
    <definedName name="kol" hidden="1">#REF!</definedName>
    <definedName name="kossi" hidden="1">'[12]Dep fonct'!#REF!</definedName>
    <definedName name="KWD">#REF!</definedName>
    <definedName name="Labor_Markets">#REF!</definedName>
    <definedName name="LastDate" localSheetId="55">INDEX(#REF!,MATCH(9.999E+307,#REF!),1)</definedName>
    <definedName name="LastDate" localSheetId="62">INDEX(#REF!,MATCH(9.999E+307,#REF!),1)</definedName>
    <definedName name="LastDate">INDEX(#REF!,MATCH(9.999E+307,#REF!),1)</definedName>
    <definedName name="LastWeight" localSheetId="55">INDEX(#REF!,MATCH(9.999E+307,#REF!),1)</definedName>
    <definedName name="LastWeight" localSheetId="62">INDEX(#REF!,MATCH(9.999E+307,#REF!),1)</definedName>
    <definedName name="LastWeight">INDEX(#REF!,MATCH(9.999E+307,#REF!),1)</definedName>
    <definedName name="LastYear">[26]Control!$C$7</definedName>
    <definedName name="LCFLimit">'[26]OT Analysis'!$D$35</definedName>
    <definedName name="LCFYear">'[26]OT Analysis'!$D$34</definedName>
    <definedName name="LE">'[83]WEO-Q3'!#REF!</definedName>
    <definedName name="LEAP">#REF!</definedName>
    <definedName name="LEGC">#REF!</definedName>
    <definedName name="Lic_Reg_Eng">#REF!</definedName>
    <definedName name="LoanGracePeriod">'[26]OT Analysis'!$D$42</definedName>
    <definedName name="LoanRepayYears">'[26]OT Analysis'!$D$41</definedName>
    <definedName name="LOCAL">#REF!</definedName>
    <definedName name="localnn">'[49]local-new'!$AF$16:$AF$126</definedName>
    <definedName name="LondonIA">#REF!</definedName>
    <definedName name="LondonIB1">#REF!</definedName>
    <definedName name="LondonIB2">#REF!</definedName>
    <definedName name="LondonIB3">#REF!</definedName>
    <definedName name="LondonIC1">#REF!</definedName>
    <definedName name="LondonIC2">#REF!</definedName>
    <definedName name="LondonIC3">#REF!</definedName>
    <definedName name="LondonIIA">#REF!</definedName>
    <definedName name="LondonIIB1">#REF!</definedName>
    <definedName name="LondonIIB2">#REF!</definedName>
    <definedName name="LondonIIB3">#REF!</definedName>
    <definedName name="LondonIIC1">#REF!</definedName>
    <definedName name="LondonIIC2">#REF!</definedName>
    <definedName name="LondonIIC3">#REF!</definedName>
    <definedName name="LOUMCUS">#REF!</definedName>
    <definedName name="LP">#REF!</definedName>
    <definedName name="LTMODEL">[5]Outputs!#REF!</definedName>
    <definedName name="LUR">'[83]WEO-Q3'!#REF!</definedName>
    <definedName name="Lyon">[84]Sheet3!$O$1</definedName>
    <definedName name="MACRO">#REF!</definedName>
    <definedName name="MACROS">[40]contents!$A$114</definedName>
    <definedName name="MAP">[85]Parameters!#REF!</definedName>
    <definedName name="MAPClosure">[85]Parameters!#REF!</definedName>
    <definedName name="MAPDevCapex">[85]Parameters!#REF!</definedName>
    <definedName name="MAPNPVFactors">'[29]Cash Flow'!#REF!</definedName>
    <definedName name="MAPOpexSusCapex">[29]Parameters!#REF!</definedName>
    <definedName name="MAPPriceRiskCopper">[29]Parameters!#REF!</definedName>
    <definedName name="MAPPriceRiskGold">[29]Parameters!#REF!</definedName>
    <definedName name="MAPPriceRiskMoly">[29]Parameters!#REF!</definedName>
    <definedName name="MAPPriceRiskSilver">[29]Parameters!#REF!</definedName>
    <definedName name="Maturity_IDA1">#REF!</definedName>
    <definedName name="Maturity_NC">[68]Jap!$H$228</definedName>
    <definedName name="MCV">[44]Q2!$E$101:$AH$101</definedName>
    <definedName name="MCV_B">[43]Q6!$E$141:$AH$141</definedName>
    <definedName name="MCV_B1">#REF!</definedName>
    <definedName name="MCV_N">#N/A</definedName>
    <definedName name="MENORES">#REF!</definedName>
    <definedName name="MFISCAL">'[18]Annual Raw Data'!#REF!</definedName>
    <definedName name="mflowsa" localSheetId="51">[38]!mflowsa</definedName>
    <definedName name="mflowsa">[38]!mflowsa</definedName>
    <definedName name="mflowsq" localSheetId="51">[38]!mflowsq</definedName>
    <definedName name="mflowsq">[38]!mflowsq</definedName>
    <definedName name="MICRO">#REF!</definedName>
    <definedName name="MIDDLE">#REF!</definedName>
    <definedName name="mincode">#REF!</definedName>
    <definedName name="MISC3">#REF!</definedName>
    <definedName name="MISC4">[13]OUTPUT!#REF!</definedName>
    <definedName name="Miscellaneous">#REF!</definedName>
    <definedName name="mn">#REF!</definedName>
    <definedName name="MNDATES">#REF!</definedName>
    <definedName name="MNT_rate_end">[58]EX!$C$4:$C$34</definedName>
    <definedName name="MON_SM">#REF!</definedName>
    <definedName name="MONA">#REF!</definedName>
    <definedName name="MONE">#REF!</definedName>
    <definedName name="money">#REF!</definedName>
    <definedName name="MONF">[86]money!#REF!</definedName>
    <definedName name="MONF_SM">#REF!</definedName>
    <definedName name="Monprog">#REF!</definedName>
    <definedName name="Monprog1">#REF!</definedName>
    <definedName name="monsur">#REF!</definedName>
    <definedName name="MONY">#REF!</definedName>
    <definedName name="MoScen">[29]Parameters!$I$38:$BZ$40</definedName>
    <definedName name="mstocksa" localSheetId="51">[38]!mstocksa</definedName>
    <definedName name="mstocksa">[38]!mstocksa</definedName>
    <definedName name="mstocksq" localSheetId="51">[38]!mstocksq</definedName>
    <definedName name="mstocksq">[38]!mstocksq</definedName>
    <definedName name="MT_databank_dir">[83]Readme!$D$22</definedName>
    <definedName name="MT_databank_file">[83]Readme!$D$21</definedName>
    <definedName name="MT_database_dir">#REF!</definedName>
    <definedName name="MT_database_file">#REF!</definedName>
    <definedName name="Municipios">#REF!</definedName>
    <definedName name="n">#REF!</definedName>
    <definedName name="NAMES" localSheetId="55">#REF!</definedName>
    <definedName name="NAMES" localSheetId="62">#REF!</definedName>
    <definedName name="NAMES">#REF!</definedName>
    <definedName name="NAMES__________">[66]outsheet!$A$9:$A$45</definedName>
    <definedName name="names_out_m">[67]Data_Out_M!#REF!</definedName>
    <definedName name="names_out_q">#REF!</definedName>
    <definedName name="NAMES_Q">'[68]Exrates-Q'!$B$4:$B$101</definedName>
    <definedName name="names1">#REF!</definedName>
    <definedName name="namesx">#REF!</definedName>
    <definedName name="namesx1">#REF!</definedName>
    <definedName name="namesxx">#REF!</definedName>
    <definedName name="namesxxx">#REF!</definedName>
    <definedName name="namesz2">#REF!</definedName>
    <definedName name="namesz3">#REF!</definedName>
    <definedName name="nameszx">#REF!</definedName>
    <definedName name="National_Accounts">#REF!</definedName>
    <definedName name="NCG">#N/A</definedName>
    <definedName name="NCG_R">#N/A</definedName>
    <definedName name="NCP">#N/A</definedName>
    <definedName name="NCP_R">#N/A</definedName>
    <definedName name="Ndf">[28]CIRRs!$C$69</definedName>
    <definedName name="NEER">#REF!</definedName>
    <definedName name="New">'[87]Program Assumptions-I'!$B$3</definedName>
    <definedName name="NewDR">[29]Parameters!$H$15</definedName>
    <definedName name="NewRGDf">#REF!</definedName>
    <definedName name="NFI">#REF!</definedName>
    <definedName name="NFI_R">#N/A</definedName>
    <definedName name="NFIP">#REF!</definedName>
    <definedName name="NGDP">[88]Q2!$E$54:$AH$54</definedName>
    <definedName name="NGDP_DG">#N/A</definedName>
    <definedName name="NGDP_R">[89]Q1!$G$52:$AJ$52</definedName>
    <definedName name="NGDP_RG">#N/A</definedName>
    <definedName name="NGDP1999">#REF!</definedName>
    <definedName name="NGDP1999growth">'[37]Input real'!$O$17+'[37]Input real'!$N$17</definedName>
    <definedName name="NGDP2000">#REF!</definedName>
    <definedName name="NGDP2001">#REF!</definedName>
    <definedName name="NGDP2002">#REF!</definedName>
    <definedName name="NGDP2002growth">#REF!</definedName>
    <definedName name="NGDP2003">#REF!</definedName>
    <definedName name="NGDP2003growth">#REF!</definedName>
    <definedName name="NGDP2004">#REF!</definedName>
    <definedName name="NGDP2004growth">#REF!</definedName>
    <definedName name="NGDP2005">#REF!</definedName>
    <definedName name="NGDP2005growth">#REF!</definedName>
    <definedName name="NGDP2006">#REF!</definedName>
    <definedName name="NGDP2006growth">#REF!</definedName>
    <definedName name="NGDPA">#REF!</definedName>
    <definedName name="NGDPmin2003growth">#REF!</definedName>
    <definedName name="NGDPmin2004growth">#REF!</definedName>
    <definedName name="NGDPmin2005growth">#REF!</definedName>
    <definedName name="NGDPmin2006growth">#REF!</definedName>
    <definedName name="NGDPnm2002growth">#REF!</definedName>
    <definedName name="NGDPnm2003growth">#REF!</definedName>
    <definedName name="NGDPnm2004growth">#REF!</definedName>
    <definedName name="NGDPnm2005growth">#REF!</definedName>
    <definedName name="NGDPnm2006growth">#REF!</definedName>
    <definedName name="NGK">#REF!</definedName>
    <definedName name="NGNI">#REF!</definedName>
    <definedName name="NGPXO">#REF!</definedName>
    <definedName name="NGPXO_R">#REF!</definedName>
    <definedName name="NGS_NGDP">#N/A</definedName>
    <definedName name="NINV">#REF!</definedName>
    <definedName name="NINV_R">#N/A</definedName>
    <definedName name="NLG">[28]CIRRs!$C$99</definedName>
    <definedName name="nm">#REF!</definedName>
    <definedName name="NM_R">[90]EDSS1!$G$43:$AJ$43</definedName>
    <definedName name="nmBlankRow">[91]MDG_civ!$A$61:$IV$61</definedName>
    <definedName name="nmColumnHeader">[91]MDG_civ!$A$2:$IV$2</definedName>
    <definedName name="nmData">[91]MDG_civ!$B$3:$G$59</definedName>
    <definedName name="NMG">#REF!</definedName>
    <definedName name="NMG_R">#REF!</definedName>
    <definedName name="NMG_RG">#N/A</definedName>
    <definedName name="nmIndexTable">[91]MDG_civ!$A$63:$IV$63</definedName>
    <definedName name="nmReportFooter">[91]MDG_civ!$A$60:$IV$60</definedName>
    <definedName name="nmReportHeader">[91]MDG_civ!$A$1:$IV$1</definedName>
    <definedName name="nmRollOver">[91]MDG_civ!$A$62:$IV$62</definedName>
    <definedName name="nmRowHeader">[91]MDG_civ!$A$3:$A$59</definedName>
    <definedName name="NNAMES">#REF!</definedName>
    <definedName name="nnga" hidden="1">#REF!</definedName>
    <definedName name="NOK">#REF!</definedName>
    <definedName name="Nom">'[92]Input QGDP'!$B$4:$D$40</definedName>
    <definedName name="NomGDPTog">'[45]Project Example'!$E$47:$BF$47</definedName>
    <definedName name="NominalBase">'[26]OT Analysis'!$D$23</definedName>
    <definedName name="NONLEAP">#REF!</definedName>
    <definedName name="not_specified">#REF!</definedName>
    <definedName name="NOTES">#REF!</definedName>
    <definedName name="NPV">'[29]Cash Flow'!$H$3</definedName>
    <definedName name="NTDD_RG">#N/A</definedName>
    <definedName name="NX">#REF!</definedName>
    <definedName name="NX_R">[90]EDSS1!$G$34:$AJ$34</definedName>
    <definedName name="NXG">#REF!</definedName>
    <definedName name="NXG_R">#REF!</definedName>
    <definedName name="NXG_RG">#N/A</definedName>
    <definedName name="OCEconomico">[19]Resumo_Âmbito!$Z$1:$AN$266</definedName>
    <definedName name="odisoidosidsd">#REF!</definedName>
    <definedName name="OICP">#REF!</definedName>
    <definedName name="OilScen">[29]Parameters!$I$41:$BZ$43</definedName>
    <definedName name="OiOrgPro">[55]Provincial!$IQ$5:$IU$88</definedName>
    <definedName name="OldNPV">[29]Tax!$I$46</definedName>
    <definedName name="ooo">[93]Control!$C$2</definedName>
    <definedName name="ooooo">[93]Control!$C$3</definedName>
    <definedName name="oooooooooooooo">#REF!</definedName>
    <definedName name="ooooooooooooooooooooooooo">#REF!</definedName>
    <definedName name="Opec">[28]CIRRs!$C$66</definedName>
    <definedName name="OperCostSens">[26]Control!$C$49</definedName>
    <definedName name="OPERFIN">#REF!</definedName>
    <definedName name="OpexScen">[29]Parameters!$I$44:$BZ$46</definedName>
    <definedName name="org">#REF!</definedName>
    <definedName name="org_code">#REF!</definedName>
    <definedName name="orga">[55]Orgao!$IJ$4:$IQ$124</definedName>
    <definedName name="orgao">[94]ClasOrg!$A$1:$B$132</definedName>
    <definedName name="orgg">#REF!</definedName>
    <definedName name="ORIG">[25]Sum1!#REF!</definedName>
    <definedName name="ORIGINGDP">#REF!</definedName>
    <definedName name="Otras_Residuales">#REF!</definedName>
    <definedName name="OUTDS1">#REF!</definedName>
    <definedName name="OUTFISC">#REF!</definedName>
    <definedName name="OUTIMF">#REF!</definedName>
    <definedName name="OUTMN">#REF!</definedName>
    <definedName name="OUTPUT">[95]Output!#REF!</definedName>
    <definedName name="outras">[32]DespCoefs!$C$42:$Q$42</definedName>
    <definedName name="P_BOP_CFAF_ENG">#REF!</definedName>
    <definedName name="P_BOP_CFAF_FR">#REF!</definedName>
    <definedName name="P_BOP_SDR_ENG">#REF!</definedName>
    <definedName name="P_BOP_SDR_FR">#REF!</definedName>
    <definedName name="P_DEBT">#REF!</definedName>
    <definedName name="P_FUNDCREDIT">#REF!</definedName>
    <definedName name="P_FUNDPOSITION">#REF!</definedName>
    <definedName name="P_MONEY">#REF!</definedName>
    <definedName name="P_SELIND">#REF!</definedName>
    <definedName name="P_SENSITIVITY">#REF!</definedName>
    <definedName name="P_TOFE">#REF!</definedName>
    <definedName name="Pal_Workbook_GUID" hidden="1">"HH8XQZVYZ8ZAS88KPWSCGK5P"</definedName>
    <definedName name="Parmeshwar">[14]E!$AJ$98:$AX$115</definedName>
    <definedName name="PAYCAP">#REF!</definedName>
    <definedName name="pchBMG">#REF!</definedName>
    <definedName name="pchBXG">#REF!</definedName>
    <definedName name="PCPI">#REF!</definedName>
    <definedName name="PCPICORE">[20]Instructions!#REF!</definedName>
    <definedName name="PCPIE">#REF!</definedName>
    <definedName name="PCPIG">#N/A</definedName>
    <definedName name="PDR">#REF!</definedName>
    <definedName name="PE_BALPAY">#REF!</definedName>
    <definedName name="PE_CAPMOVT">#REF!</definedName>
    <definedName name="PE_CASHCROP">#REF!</definedName>
    <definedName name="PE_COCCOF">#REF!</definedName>
    <definedName name="PE_COMM_STOCKS">#REF!</definedName>
    <definedName name="PE_COMMTURNOVER">#REF!</definedName>
    <definedName name="PE_DEBTARREARS">#REF!</definedName>
    <definedName name="PE_DEBTINDIC">#REF!</definedName>
    <definedName name="PE_DEBTSERVE">#REF!</definedName>
    <definedName name="PE_DEBTSTOCK">#REF!</definedName>
    <definedName name="PE_DEFLATORS">#REF!</definedName>
    <definedName name="PE_DIREXP">#REF!</definedName>
    <definedName name="PE_DIRIMP">#REF!</definedName>
    <definedName name="PE_ELECTRICAL">#REF!</definedName>
    <definedName name="PE_EXPORTS">#REF!</definedName>
    <definedName name="PE_EXRATES">#REF!</definedName>
    <definedName name="PE_FISH">#REF!</definedName>
    <definedName name="PE_FOODCROP">#REF!</definedName>
    <definedName name="PE_IMPORTS">#REF!</definedName>
    <definedName name="PE_INDPROD">#REF!</definedName>
    <definedName name="PE_NEER">#REF!</definedName>
    <definedName name="PE_ORIGINGDP">#REF!</definedName>
    <definedName name="PE_PRICES">#REF!</definedName>
    <definedName name="PE_PRODPRICE">#REF!</definedName>
    <definedName name="PE_REER">#REF!</definedName>
    <definedName name="PE_RESOURCES">#REF!</definedName>
    <definedName name="PE_SAVINV_SEC">#REF!</definedName>
    <definedName name="PE_SELNATIND">#REF!</definedName>
    <definedName name="PE_SERVTRAN">#REF!</definedName>
    <definedName name="PE_TIMBER">#REF!</definedName>
    <definedName name="PE_TRADEIND">#REF!</definedName>
    <definedName name="PE_TURVALINV">#REF!</definedName>
    <definedName name="PE_WAGES">#REF!</definedName>
    <definedName name="PEGAg">[85]Parameters!#REF!</definedName>
    <definedName name="PEGAu">[85]Parameters!#REF!</definedName>
    <definedName name="PEGCu">[85]Parameters!#REF!</definedName>
    <definedName name="PEGMo">[85]Parameters!#REF!</definedName>
    <definedName name="PEGOil">[85]Parameters!#REF!</definedName>
    <definedName name="PEGOpCa">[85]Parameters!#REF!</definedName>
    <definedName name="PEGRMB">[85]Parameters!#REF!</definedName>
    <definedName name="PER">[53]Analysts!$D$47:$D$51</definedName>
    <definedName name="PercentThere">[77]Dashboard!$G$19</definedName>
    <definedName name="PERF2E">#REF!</definedName>
    <definedName name="PERF2F">#REF!</definedName>
    <definedName name="perf2f1">#REF!</definedName>
    <definedName name="period">[96]IN!$D$1:$I$1</definedName>
    <definedName name="PERSO_ENPLOI">#REF!</definedName>
    <definedName name="PERSONNEL">#REF!</definedName>
    <definedName name="Petroecuador">#REF!</definedName>
    <definedName name="PETROL">#REF!</definedName>
    <definedName name="PF_BALPAY">#REF!</definedName>
    <definedName name="PF_CAPMOVT">#REF!</definedName>
    <definedName name="PF_CASHCROP">#REF!</definedName>
    <definedName name="PF_COCCOF">#REF!</definedName>
    <definedName name="PF_COMM_STOCKS">#REF!</definedName>
    <definedName name="PF_COMMTURNOVER">#REF!</definedName>
    <definedName name="PF_DEBTARREARS">#REF!</definedName>
    <definedName name="PF_DEBTINDIC">#REF!</definedName>
    <definedName name="PF_DEBTSERVE">#REF!</definedName>
    <definedName name="PF_DEFLATORS">#REF!</definedName>
    <definedName name="PF_DIREXP">#REF!</definedName>
    <definedName name="PF_DIRIMP">#REF!</definedName>
    <definedName name="PF_ELECTRICAL">#REF!</definedName>
    <definedName name="PF_EXPORTS">#REF!</definedName>
    <definedName name="PF_EXRATES">#REF!</definedName>
    <definedName name="PF_FISH">#REF!</definedName>
    <definedName name="PF_FOODCROP">#REF!</definedName>
    <definedName name="PF_IMPORTS">#REF!</definedName>
    <definedName name="PF_INDPROD">#REF!</definedName>
    <definedName name="PF_NEER">#REF!</definedName>
    <definedName name="PF_ORIGINGDP">#REF!</definedName>
    <definedName name="PF_PRICES">#REF!</definedName>
    <definedName name="PF_PRODPRICE">#REF!</definedName>
    <definedName name="PF_REER">#REF!</definedName>
    <definedName name="PF_RESOURCES">#REF!</definedName>
    <definedName name="PF_SAVINV_SEC">#REF!</definedName>
    <definedName name="PF_SELNATIND">#REF!</definedName>
    <definedName name="PF_SERVTRAN">#REF!</definedName>
    <definedName name="PF_TIMBER">#REF!</definedName>
    <definedName name="PF_TRADEIND">#REF!</definedName>
    <definedName name="PF_TURVALINV">#REF!</definedName>
    <definedName name="PF_WAGES">#REF!</definedName>
    <definedName name="PFCash2SHCalc">[85]Financing!#REF!</definedName>
    <definedName name="PFCash2SHDelta">[85]Financing!#REF!</definedName>
    <definedName name="PFCash2SHValues">[85]Financing!#REF!</definedName>
    <definedName name="PFDrawDownCalc">[85]Financing!#REF!</definedName>
    <definedName name="PFDrawDownValues">[85]Financing!#REF!</definedName>
    <definedName name="PIB">[34]PRESSUP!$A$10:$IV$10</definedName>
    <definedName name="piu">'[49]cent-PIU-n'!$AF$15:$AF$40</definedName>
    <definedName name="piul">'[49]local-piu-n'!$AF$16:$AF$29</definedName>
    <definedName name="pol" hidden="1">[97]A!#REF!</definedName>
    <definedName name="popl" hidden="1">#REF!</definedName>
    <definedName name="Ports">#REF!</definedName>
    <definedName name="PPMT_2003_MNT_hbg">'[50]2002.12.31'!$AQ$7:$AQ$392</definedName>
    <definedName name="PPMT_2003_MNT_p">'[50]2002.12.31'!$AN$7:$AN$392</definedName>
    <definedName name="PPMT_2003_USD_p">'[50]2002.12.31'!$AM$7:$AM$392</definedName>
    <definedName name="PPMT_2004_USD_p">'[50]2002.12.31'!$BG$7:$BG$392</definedName>
    <definedName name="PPPWGT">#N/A</definedName>
    <definedName name="pr_sr">#REF!</definedName>
    <definedName name="PriceDetermSwitch">[26]Control!$C$15</definedName>
    <definedName name="Prices">#REF!</definedName>
    <definedName name="_xlnm.Print_Area" localSheetId="5">'II. ЭЗ өсөлт'!$A$1:$AH$58</definedName>
    <definedName name="_xlnm.Print_Area" localSheetId="6">'II. ЭЗӨ'!$A$1:$J$49</definedName>
    <definedName name="_xlnm.Print_Area" localSheetId="16">'III.1 Хөдөлмөр'!$A$1:$BN$86</definedName>
    <definedName name="_xlnm.Print_Area" localSheetId="27">'III.2.1.1'!$A$1:$H$15</definedName>
    <definedName name="_xlnm.Print_Area" localSheetId="31">'III.2.1.5'!$A$1:$R$39</definedName>
    <definedName name="_xlnm.Print_Area" localSheetId="38">'III.2.3 Ханш'!$A$1:$BIM$36</definedName>
    <definedName name="_xlnm.Print_Area" localSheetId="48">'III.3 Төсөв'!$A$1:$H$23</definedName>
    <definedName name="_xlnm.Print_Area" localSheetId="54">'IV.1.2'!$A$1:$AD$48</definedName>
    <definedName name="_xlnm.Print_Area" localSheetId="55">'IV.3 Төлбөрийн тэнцэл'!$A$1:$AM$42</definedName>
    <definedName name="_xlnm.Print_Area" localSheetId="62">'ГВАН V.3.6'!$A$1:$E$43</definedName>
    <definedName name="_xlnm.Print_Area" localSheetId="58">'Х IV.3.1-3'!$A$1:$G$34</definedName>
    <definedName name="_xlnm.Print_Area">#REF!</definedName>
    <definedName name="PRINT_AREA_MI">#REF!</definedName>
    <definedName name="Print_scenario_name?">'[98]I-Other Sectors'!#REF!</definedName>
    <definedName name="PRINT_SHEET_F_ALL_YEARS">#REF!</definedName>
    <definedName name="_xlnm.Print_Titles">#REF!,#REF!</definedName>
    <definedName name="PRINT_TITLES_MI">#REF!</definedName>
    <definedName name="Print1">#REF!</definedName>
    <definedName name="print16">'[99]16'!#REF!</definedName>
    <definedName name="print20">#REF!</definedName>
    <definedName name="PRINTBOP">#REF!</definedName>
    <definedName name="printtaba">#REF!</definedName>
    <definedName name="PrintThis_Links">[72]Links!$A$1:$F$33</definedName>
    <definedName name="PriorOrigem">'[47]Prioritários 2002'!$Z$4:$AH$177</definedName>
    <definedName name="PRODPRICE">#REF!</definedName>
    <definedName name="ProdSens">[26]Control!$C$47</definedName>
    <definedName name="PROG">#REF!</definedName>
    <definedName name="ProgAss">#REF!</definedName>
    <definedName name="ProgAss1">#REF!</definedName>
    <definedName name="ProgAss2">#REF!</definedName>
    <definedName name="Program">#REF!</definedName>
    <definedName name="Program1">#REF!</definedName>
    <definedName name="proj00">[100]sources!#REF!</definedName>
    <definedName name="ProjectData">'[26]Project Example'!$E$106:$BF$128</definedName>
    <definedName name="ProjectFinance">[85]Financing!#REF!</definedName>
    <definedName name="ProjectName">[26]Control!$C$9</definedName>
    <definedName name="promgraf">[101]GRAFPROM!#REF!</definedName>
    <definedName name="Prova">#REF!</definedName>
    <definedName name="prphalf">[80]Sheet4!$C$3:$G$57</definedName>
    <definedName name="PRPINTSEPT">[102]STOCK!$D$4:$W$102</definedName>
    <definedName name="PTE">#REF!</definedName>
    <definedName name="PUBADM_INVEST">#REF!</definedName>
    <definedName name="PUBADM_SAVINGS">#REF!</definedName>
    <definedName name="publica">[32]DespCoefs!$C$26:$Q$26</definedName>
    <definedName name="Q6_">#REF!</definedName>
    <definedName name="QFISCAL">'[18]Quarterly Raw Data'!#REF!</definedName>
    <definedName name="qqqq">#REF!</definedName>
    <definedName name="QTAB7">'[18]Quarterly MacroFlow'!#REF!</definedName>
    <definedName name="QTAB7A">'[18]Quarterly MacroFlow'!#REF!</definedName>
    <definedName name="QUARTER">[53]Analysts!$A$38</definedName>
    <definedName name="QW">#REF!</definedName>
    <definedName name="Range_DownloadAnnual" localSheetId="55">[93]Control!$C$4</definedName>
    <definedName name="Range_DownloadAnnual" localSheetId="62">[93]Control!$C$4</definedName>
    <definedName name="Range_DownloadAnnual">[103]Control!$C$4</definedName>
    <definedName name="Range_DownloadDateTime">#REF!</definedName>
    <definedName name="Range_DownloadMonth" localSheetId="55">[93]Control!$C$2</definedName>
    <definedName name="Range_DownloadMonth" localSheetId="62">[93]Control!$C$2</definedName>
    <definedName name="Range_DownloadMonth">[103]Control!$C$2</definedName>
    <definedName name="Range_DownloadQuarter" localSheetId="55">[93]Control!$C$3</definedName>
    <definedName name="Range_DownloadQuarter" localSheetId="62">[93]Control!$C$3</definedName>
    <definedName name="Range_DownloadQuarter">[103]Control!$C$3</definedName>
    <definedName name="Range_ReportFormName">#REF!</definedName>
    <definedName name="rate2000">[50]rate!$L$3:$L$23</definedName>
    <definedName name="rate2001">[50]rate!$M$3:$M$23</definedName>
    <definedName name="rate2002">[50]rate!$N$3:$N$23</definedName>
    <definedName name="rate2003">[50]rate!$R$3:$R$23</definedName>
    <definedName name="rate2003hbg">[50]rate!$S$3:$S$23</definedName>
    <definedName name="rate2004p">[50]rate!$U$3:$U$23</definedName>
    <definedName name="Receita_orçamental">[34]DESPESA!$A$7:$IV$7</definedName>
    <definedName name="Receita_orçamental_excl_mega_projectos">[104]RECEITA!#REF!</definedName>
    <definedName name="red11a">#REF!</definedName>
    <definedName name="RED29E">#REF!</definedName>
    <definedName name="RED6E">#REF!</definedName>
    <definedName name="REDUC">[84]Sheet1!$I$1</definedName>
    <definedName name="REER">#REF!</definedName>
    <definedName name="relief17">[105]C!$U$1</definedName>
    <definedName name="Reperes">'[106]Critere(old)'!#REF!</definedName>
    <definedName name="REQUIREMENTS">#REF!</definedName>
    <definedName name="Rescheduling_assumptions_continued">#REF!</definedName>
    <definedName name="RESOURCES">#REF!</definedName>
    <definedName name="Resprog">#REF!</definedName>
    <definedName name="REV95Q">[7]revagtrim!#REF!</definedName>
    <definedName name="REV97M">[7]revagtrim!#REF!</definedName>
    <definedName name="REV97Q">[7]revagtrim!#REF!</definedName>
    <definedName name="revenue">[84]Sheet3!$A$747:$IV$747</definedName>
    <definedName name="REVMON">[7]revagtrim!#REF!</definedName>
    <definedName name="REVPROG">#REF!</definedName>
    <definedName name="RgCcode">[41]EERProfile!$B$2</definedName>
    <definedName name="RgCName">[41]EERProfile!$A$2</definedName>
    <definedName name="RGDPA">#REF!</definedName>
    <definedName name="RgFdBaseYr">[41]EERProfile!$O$2</definedName>
    <definedName name="RgFdBper">[41]EERProfile!$M$2</definedName>
    <definedName name="RgFdDefBaseYr">[41]EERProfile!$P$2</definedName>
    <definedName name="RgFdEper">[41]EERProfile!$N$2</definedName>
    <definedName name="RgFdGrFoot">[41]EERProfile!$AC$2</definedName>
    <definedName name="RgFdGrSeries">[41]EERProfile!$AA$2:$AA$7</definedName>
    <definedName name="RgFdGrSeriesVal">[41]EERProfile!$AB$2:$AB$7</definedName>
    <definedName name="RgFdGrType">[41]EERProfile!$Z$2</definedName>
    <definedName name="RgFdPartCseries">[41]EERProfile!$K$2</definedName>
    <definedName name="RgFdPartCsource">#REF!</definedName>
    <definedName name="RgFdPartEseries">#REF!</definedName>
    <definedName name="RgFdPartEsource">#REF!</definedName>
    <definedName name="RgFdPartUserFile">[41]EERProfile!$L$2</definedName>
    <definedName name="RgFdReptCSeries">#REF!</definedName>
    <definedName name="RgFdReptCsource">#REF!</definedName>
    <definedName name="RgFdReptEseries">#REF!</definedName>
    <definedName name="RgFdReptEsource">#REF!</definedName>
    <definedName name="RgFdReptUserFile">[41]EERProfile!$G$2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"DiscountRate"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MBFX">[29]Parameters!$I$61:$BZ$63</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M">#REF!</definedName>
    <definedName name="rngQuestChecked">[72]ErrCheck!$A$3</definedName>
    <definedName name="Royalty">'[26]OT Analysis'!$D$10</definedName>
    <definedName name="RR">[25]Projections:PDVSA!$B$2:$BH$531</definedName>
    <definedName name="rrrr">#REF!</definedName>
    <definedName name="RRT">'[26]OT Analysis'!$D$24</definedName>
    <definedName name="RRTRate1">'[26]OT Analysis'!$D$28</definedName>
    <definedName name="RRTRate2">'[26]OT Analysis'!$D$29</definedName>
    <definedName name="RRTRate3">'[26]OT Analysis'!$D$30</definedName>
    <definedName name="RunMacro">[29]Parameters!$I$217</definedName>
    <definedName name="Runs">'[26]Stochastic Results'!$B$2</definedName>
    <definedName name="Rwvu.Export." hidden="1">#REF!,#REF!</definedName>
    <definedName name="Rwvu.IMPORT." hidden="1">#REF!</definedName>
    <definedName name="Rwvu.Print." hidden="1">#N/A</definedName>
    <definedName name="rXDR">[28]CIRRs!$C$109</definedName>
    <definedName name="SAR">#REF!</definedName>
    <definedName name="SAVINV_SEC">#REF!</definedName>
    <definedName name="Scale">#REF!</definedName>
    <definedName name="Scenario_name">'[98]I-Other Sectors'!$C$32</definedName>
    <definedName name="SD">#REF!</definedName>
    <definedName name="SECIND">#REF!</definedName>
    <definedName name="Sector">#REF!</definedName>
    <definedName name="sei">[40]sei!$A$61:$I$139</definedName>
    <definedName name="SEIF">[107]SEI!#REF!</definedName>
    <definedName name="seif2">#REF!</definedName>
    <definedName name="SEK">#REF!</definedName>
    <definedName name="Sel_Eco_Ind">#REF!</definedName>
    <definedName name="Sel_Econ_Ind">#REF!</definedName>
    <definedName name="selind">#REF!</definedName>
    <definedName name="SELNATIND">#REF!</definedName>
    <definedName name="SENSITIVITY">#REF!</definedName>
    <definedName name="Series1995">[20]Instructions!#REF!</definedName>
    <definedName name="Series2000">[20]Instructions!#REF!</definedName>
    <definedName name="Series2005">[20]Instructions!#REF!</definedName>
    <definedName name="Series2007">[20]Instructions!#REF!</definedName>
    <definedName name="SERVTRAN">#REF!</definedName>
    <definedName name="SERVTRANC">#REF!</definedName>
    <definedName name="SIBE">#REF!</definedName>
    <definedName name="sibe1">#REF!</definedName>
    <definedName name="SOCE">#REF!</definedName>
    <definedName name="SOCF">#REF!</definedName>
    <definedName name="socf2">#REF!</definedName>
    <definedName name="Social_Indicators">#REF!</definedName>
    <definedName name="Solde2">#REF!</definedName>
    <definedName name="Source">#REF!</definedName>
    <definedName name="SPA">#REF!</definedName>
    <definedName name="SSSF">'[49]SSF - exp-n'!$AF$16:$AF$92</definedName>
    <definedName name="sssn">'[49]SSF - exp-n'!$AF$18:$AF$92</definedName>
    <definedName name="Start">'[26]Stochastic Results'!$I$1</definedName>
    <definedName name="StartDate">[77]Dashboard!$B$8</definedName>
    <definedName name="StateEquityShare">'[26]OT Analysis'!$D$32</definedName>
    <definedName name="StochOutputs">'[26]Stochastic Results'!$C$13:$K$13</definedName>
    <definedName name="StochResults">'[26]Stochastic Results'!$C$7:$K$7</definedName>
    <definedName name="STOCK">[102]STOCK!$D$4:$K$69</definedName>
    <definedName name="Stocks">#REF!</definedName>
    <definedName name="STOP">#REF!</definedName>
    <definedName name="SubcontWT">'[26]OT Analysis'!$D$15</definedName>
    <definedName name="SUMTAB">#REF!</definedName>
    <definedName name="SUPP">#REF!</definedName>
    <definedName name="sWeight1995">[20]Instructions!#REF!</definedName>
    <definedName name="sWeight2000">[20]Instructions!#REF!</definedName>
    <definedName name="sWeight2005">[20]Instructions!#REF!</definedName>
    <definedName name="sWeight2007">[20]Instructions!#REF!</definedName>
    <definedName name="sWgt">[20]Instructions!#REF!</definedName>
    <definedName name="SwitchColor">#REF!</definedName>
    <definedName name="Swvu.Print." hidden="1">[108]Med!#REF!</definedName>
    <definedName name="tab17e">#REF!</definedName>
    <definedName name="TAB1A">#REF!</definedName>
    <definedName name="TAB1CK">#REF!</definedName>
    <definedName name="Tab25a">#REF!</definedName>
    <definedName name="Tab25b">#REF!</definedName>
    <definedName name="TAB2A">#REF!</definedName>
    <definedName name="TAB2B">#REF!</definedName>
    <definedName name="tab30e">#REF!</definedName>
    <definedName name="tab31e">#REF!</definedName>
    <definedName name="tab32e">#REF!</definedName>
    <definedName name="tab33e">#REF!</definedName>
    <definedName name="TAB34E">#REF!</definedName>
    <definedName name="tab35e">#REF!</definedName>
    <definedName name="tab36e">#REF!</definedName>
    <definedName name="tab37e">#REF!</definedName>
    <definedName name="TAB5A">#REF!</definedName>
    <definedName name="TAB6A">'[18]Annual Tables'!#REF!</definedName>
    <definedName name="TAB6B">'[18]Annual Tables'!#REF!</definedName>
    <definedName name="TAB6C">#REF!</definedName>
    <definedName name="TAB7A">#REF!</definedName>
    <definedName name="table">'[48]cashmere export'!$A$1:$K$331</definedName>
    <definedName name="Table__47">[109]RED47!$A$1:$I$53</definedName>
    <definedName name="TABLE_1">'[110]150dp'!$A$3:$K$94</definedName>
    <definedName name="Table_1.__Commodities_and_Services__CPI_Index_Values">'[92]Calculations CPI'!$C$6</definedName>
    <definedName name="Table_1._Nigeria__Debt_Sustainability_Analysis__Adjustment_Scenario__2001_2012_1">#REF!</definedName>
    <definedName name="Table_10._Senegal__Millennium_Development_Goals__concluded">#REF!,#REF!</definedName>
    <definedName name="table_2">#REF!</definedName>
    <definedName name="Table_2.__Projections">'[111]Calculations CPI'!#REF!</definedName>
    <definedName name="Table_2._Country_X___Public_Sector_Financing_1">#REF!</definedName>
    <definedName name="table_2a">#REF!</definedName>
    <definedName name="table_2b">#REF!</definedName>
    <definedName name="Table_3">#REF!</definedName>
    <definedName name="Table_3.__Inflation_rates">'[111]Calculations CPI'!#REF!</definedName>
    <definedName name="Table_3._Nigeria__Debt_Sustainability_Analysis__Debt_Service_Indicators__2000_2010">#REF!</definedName>
    <definedName name="Table_4._Guinea___Monetary_Survey__1999_2001">[66]outsheet!$A$6:$AM$82</definedName>
    <definedName name="Table_4._Nigeria__Debt_Sustainability_Analysis__Sensitivity_to_Oil_Price_Developments__2000_2010_1">#REF!</definedName>
    <definedName name="Table_4SR">#REF!</definedName>
    <definedName name="Table_5">#REF!</definedName>
    <definedName name="Table_5.__Senegal__Quarterly_Government_Financial_Operations__2005">[112]T5!$A$1:$AE$100</definedName>
    <definedName name="Table_5a">#REF!</definedName>
    <definedName name="Table_7._Senegal___Monetary_Survey__2001_06">[113]T7!$A$1:$AX$70</definedName>
    <definedName name="Table_9">#REF!</definedName>
    <definedName name="Table_BudgetafterHIPC_1">#REF!</definedName>
    <definedName name="table_for_SR_brief">#REF!</definedName>
    <definedName name="table_sr_brief_financing">#REF!</definedName>
    <definedName name="Table_TOFE">#REF!</definedName>
    <definedName name="table10">#REF!</definedName>
    <definedName name="table11">#REF!</definedName>
    <definedName name="table15">#REF!</definedName>
    <definedName name="Table2">#REF!</definedName>
    <definedName name="table3">'[114]Table 8'!$A$3:$K$61</definedName>
    <definedName name="table4">#REF!</definedName>
    <definedName name="table4b">#REF!</definedName>
    <definedName name="table6">#REF!</definedName>
    <definedName name="table7">#REF!</definedName>
    <definedName name="table8">#REF!</definedName>
    <definedName name="table9">#REF!</definedName>
    <definedName name="TableA">#REF!</definedName>
    <definedName name="TableArea1">[26]Control!$I$11:$R$35</definedName>
    <definedName name="TableArea2">[26]Control!$I$38:$R$62</definedName>
    <definedName name="TableAreaA">[26]Control!$I$12:$R$35</definedName>
    <definedName name="TableAreaB">[26]Control!$I$39:$R$62</definedName>
    <definedName name="TableB1">#REF!</definedName>
    <definedName name="TableB2">#REF!</definedName>
    <definedName name="TableB3">#REF!</definedName>
    <definedName name="TableC1">#REF!</definedName>
    <definedName name="TableC2">#REF!</definedName>
    <definedName name="TableC3">#REF!</definedName>
    <definedName name="tableD">#REF!</definedName>
    <definedName name="TABLENAME">#REF!</definedName>
    <definedName name="tables">#REF!</definedName>
    <definedName name="TAME">#REF!</definedName>
    <definedName name="TargetDate">[77]Dashboard!$B$17</definedName>
    <definedName name="TargetWeight">[77]Dashboard!$B$14</definedName>
    <definedName name="Taxa_cambio_média_trimestral_2001">'[115]Orç Prog 2001'!$A$190:$IV$190</definedName>
    <definedName name="tb0a">#REF!</definedName>
    <definedName name="tblChecks">[72]ErrCheck!$A$3:$E$5</definedName>
    <definedName name="tblLinks">[72]Links!$A$4:$F$33</definedName>
    <definedName name="TcRcSens">[26]Control!$C$50</definedName>
    <definedName name="TDATE">#REF!</definedName>
    <definedName name="te5t">#REF!</definedName>
    <definedName name="tenou" hidden="1">'[12]Dep fonct'!#REF!</definedName>
    <definedName name="TEST">[10]B!#REF!</definedName>
    <definedName name="tfebas">#REF!</definedName>
    <definedName name="tfebas1">#REF!</definedName>
    <definedName name="tfehaut">#REF!</definedName>
    <definedName name="tfehaut1">#REF!</definedName>
    <definedName name="TIMBER">#REF!</definedName>
    <definedName name="TIME">[25]Sum1!#REF!</definedName>
    <definedName name="titi">[116]Petrol!$B$7:$C$7,[116]Petrol!$F$7:$G$7,[116]Petrol!$J$7:$K$7,[116]Petrol!$N$7</definedName>
    <definedName name="TMGb">#REF!</definedName>
    <definedName name="TNAME">#REF!</definedName>
    <definedName name="TOD">'[70]cent-exp-TOD'!$G$11:$G$257</definedName>
    <definedName name="TOD_LOCAL">'[70]local-exp-TOD'!$H$11:$H$167</definedName>
    <definedName name="tofe">#REF!</definedName>
    <definedName name="tofetrim">#REF!</definedName>
    <definedName name="TorontoIA">#REF!</definedName>
    <definedName name="TorontoIB1">#REF!</definedName>
    <definedName name="TorontoIB2">#REF!</definedName>
    <definedName name="TorontoIB3">#REF!</definedName>
    <definedName name="TorontoIC1">#REF!</definedName>
    <definedName name="TorontoIC2">#REF!</definedName>
    <definedName name="TorontoIC3">#REF!</definedName>
    <definedName name="TorontoIIA">#REF!</definedName>
    <definedName name="TorontoIIB1">#REF!</definedName>
    <definedName name="TorontoIIB2">#REF!</definedName>
    <definedName name="TorontoIIB3">#REF!</definedName>
    <definedName name="TorontoIIC1">#REF!</definedName>
    <definedName name="TorontoIIC2">#REF!</definedName>
    <definedName name="TorontoIIC3">#REF!</definedName>
    <definedName name="totalrevenue">'[117]Q revenue-Total revenue'!$M$90:$BL$90</definedName>
    <definedName name="toto">[116]Petrol!$D$101:$E$101,[116]Petrol!$H$101:$I$101,[116]Petrol!$L$103:$M$103</definedName>
    <definedName name="TQVABC">#REF!</definedName>
    <definedName name="TQVBE">#REF!</definedName>
    <definedName name="TQVMPSF">#REF!</definedName>
    <definedName name="TQVPA">#REF!</definedName>
    <definedName name="TRADE3">[13]Trade!#REF!</definedName>
    <definedName name="TRADEIND">#REF!</definedName>
    <definedName name="Transfer_check">#REF!</definedName>
    <definedName name="TransferTest">[108]Gin:Oin!F1:N1</definedName>
    <definedName name="TRANSNAVE">#REF!</definedName>
    <definedName name="tuka">#REF!</definedName>
    <definedName name="TURVALINV">#REF!</definedName>
    <definedName name="TX_D1">#REF!</definedName>
    <definedName name="TXb">#REF!</definedName>
    <definedName name="tyi" hidden="1">'[5]Dep fonct'!#REF!</definedName>
    <definedName name="UCC">#REF!</definedName>
    <definedName name="Units">#REF!</definedName>
    <definedName name="Universities">#REF!</definedName>
    <definedName name="USD" localSheetId="55">#REF!</definedName>
    <definedName name="USD" localSheetId="62">#REF!</definedName>
    <definedName name="USD">#REF!</definedName>
    <definedName name="USD_Oct09">#REF!</definedName>
    <definedName name="USD_rate_end">[58]EX!$D$4:$D$34</definedName>
    <definedName name="USDSEP" localSheetId="55">#REF!</definedName>
    <definedName name="USDSEP" localSheetId="62">#REF!</definedName>
    <definedName name="USDSEP">#REF!</definedName>
    <definedName name="uuu">#REF!</definedName>
    <definedName name="valyut">'[50]2002.12.31'!$F$7:$F$392</definedName>
    <definedName name="VATRate">'[26]OT Analysis'!$D$18</definedName>
    <definedName name="vel">#REF!</definedName>
    <definedName name="velocity">#REF!</definedName>
    <definedName name="Version1">#REF!</definedName>
    <definedName name="Versions">[118]Contents!$C$41:$C$49</definedName>
    <definedName name="VersionWGT">[20]Instructions!#REF!</definedName>
    <definedName name="volume_trade">#REF!</definedName>
    <definedName name="Wage2001growth">'[119]wage growth'!#REF!</definedName>
    <definedName name="Wage2002growth">'[119]wage growth'!#REF!</definedName>
    <definedName name="Wage2003growth">'[119]wage growth'!#REF!</definedName>
    <definedName name="Wage2004growth">'[119]wage growth'!#REF!</definedName>
    <definedName name="Wage2005growth">#REF!</definedName>
    <definedName name="WageAUD2000growth">[37]Input!#REF!</definedName>
    <definedName name="WageAUD2001growth">[37]Input!#REF!</definedName>
    <definedName name="WageAUD2002growth">[37]Input!#REF!</definedName>
    <definedName name="WageAUD2003growth">[37]Input!#REF!</definedName>
    <definedName name="WageAUD2004growth">[37]Input!#REF!</definedName>
    <definedName name="WageAUD2005growth">[37]Input!#REF!</definedName>
    <definedName name="WageAUD2006growth">[37]Input!#REF!</definedName>
    <definedName name="WagePubKina2000growth">[37]Input!#REF!</definedName>
    <definedName name="WagePubKina2001growth">[37]Input!#REF!</definedName>
    <definedName name="WagePubKina2002growth">[37]Input!#REF!</definedName>
    <definedName name="WagePubKina2003growth">[37]Input!#REF!</definedName>
    <definedName name="WagePubKina2004growth">[37]Input!#REF!</definedName>
    <definedName name="WagePubKina2005growth">[37]Input!#REF!</definedName>
    <definedName name="WagePubKina2006growth">[37]Input!#REF!</definedName>
    <definedName name="WAGES">#REF!</definedName>
    <definedName name="Weight">[77]Dashboard!$C$8</definedName>
    <definedName name="WEO">#REF!</definedName>
    <definedName name="WEOD">#REF!</definedName>
    <definedName name="weodata">#REF!</definedName>
    <definedName name="WFT">'[26]OT Analysis'!$D$19</definedName>
    <definedName name="WFTRate">'[26]OT Analysis'!$D$20</definedName>
    <definedName name="WHOLE">#REF!</definedName>
    <definedName name="Wt_d">[28]CIRRs!$C$59</definedName>
    <definedName name="WT4A">[23]Work_sect!#REF!</definedName>
    <definedName name="XandRev">'[78]tab 3'!$F$63:$Z$65</definedName>
    <definedName name="xdr">#REF!</definedName>
    <definedName name="XGS">#REF!</definedName>
    <definedName name="xr">#REF!</definedName>
    <definedName name="xx">#REF!</definedName>
    <definedName name="xxWRS_1">#REF!</definedName>
    <definedName name="xxWRS_2">#REF!</definedName>
    <definedName name="xxWRS_3">#REF!</definedName>
    <definedName name="xxx">#REF!</definedName>
    <definedName name="YEAR">[53]Analysts!$A$39</definedName>
    <definedName name="YearDevelopment">[26]Control!$C$5</definedName>
    <definedName name="YearProduction">[26]Control!$C$6</definedName>
    <definedName name="Years">[72]Q7!$E$6:$AH$6</definedName>
    <definedName name="YGDP">'[117]Q revenue-GDP'!$M$86:$BL$86</definedName>
    <definedName name="YRA">[24]Assump:Last!$A$13:$B$225</definedName>
    <definedName name="YRB">[24]Assump:Last!$C$13:$K$225</definedName>
    <definedName name="YRPOST">[24]Assump:Last!$S$13:$AK$271</definedName>
    <definedName name="YRPOSTT">[24]Assump:Last!$Q$13:$X$232</definedName>
    <definedName name="YRPOSTV">[24]Assump:Last!$AI$13:$AK$271</definedName>
    <definedName name="YRPRET">[24]Assump:Last!$H$13:$K$225</definedName>
    <definedName name="YRPROG">[24]Assump:Last!$V$13:$AI$225</definedName>
    <definedName name="Z_00C67BFA_FEDD_11D1_98B3_00C04FC96ABD_.wvu.Rows"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hidden="1">[60]BOP!$A$36:$IV$36,[60]BOP!$A$44:$IV$44,[60]BOP!$A$59:$IV$59,[60]BOP!#REF!,[60]BOP!#REF!,[60]BOP!$A$79:$IV$79,[60]BOP!$A$81:$IV$88,[60]BOP!#REF!</definedName>
    <definedName name="Z_00C67BFF_FEDD_11D1_98B3_00C04FC96ABD_.wvu.Rows" hidden="1">[60]BOP!$A$36:$IV$36,[60]BOP!$A$44:$IV$44,[60]BOP!$A$59:$IV$59,[60]BOP!#REF!,[60]BOP!#REF!,[60]BOP!$A$79:$IV$79,[60]BOP!$A$81:$IV$88</definedName>
    <definedName name="Z_00C67C00_FEDD_11D1_98B3_00C04FC96ABD_.wvu.Rows" hidden="1">[60]BOP!$A$36:$IV$36,[60]BOP!$A$44:$IV$44,[60]BOP!$A$59:$IV$59,[60]BOP!#REF!,[60]BOP!#REF!,[60]BOP!$A$79:$IV$79,[60]BOP!#REF!</definedName>
    <definedName name="Z_00C67C01_FEDD_11D1_98B3_00C04FC96ABD_.wvu.Rows"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hidden="1">[60]BOP!$A$36:$IV$36,[60]BOP!$A$44:$IV$44,[60]BOP!$A$59:$IV$59,[60]BOP!#REF!,[60]BOP!#REF!,[60]BOP!$A$79:$IV$79</definedName>
    <definedName name="Z_112039D0_FF0B_11D1_98B3_00C04FC96ABD_.wvu.Rows"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hidden="1">[60]BOP!$A$36:$IV$36,[60]BOP!$A$44:$IV$44,[60]BOP!$A$59:$IV$59,[60]BOP!#REF!,[60]BOP!#REF!,[60]BOP!$A$79:$IV$79,[60]BOP!$A$81:$IV$88,[60]BOP!#REF!</definedName>
    <definedName name="Z_112039D5_FF0B_11D1_98B3_00C04FC96ABD_.wvu.Rows" hidden="1">[60]BOP!$A$36:$IV$36,[60]BOP!$A$44:$IV$44,[60]BOP!$A$59:$IV$59,[60]BOP!#REF!,[60]BOP!#REF!,[60]BOP!$A$79:$IV$79,[60]BOP!$A$81:$IV$88</definedName>
    <definedName name="Z_112039D6_FF0B_11D1_98B3_00C04FC96ABD_.wvu.Rows" hidden="1">[60]BOP!$A$36:$IV$36,[60]BOP!$A$44:$IV$44,[60]BOP!$A$59:$IV$59,[60]BOP!#REF!,[60]BOP!#REF!,[60]BOP!$A$79:$IV$79,[60]BOP!#REF!</definedName>
    <definedName name="Z_112039D7_FF0B_11D1_98B3_00C04FC96ABD_.wvu.Rows"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hidden="1">[60]BOP!$A$36:$IV$36,[60]BOP!$A$44:$IV$44,[60]BOP!$A$59:$IV$59,[60]BOP!#REF!,[60]BOP!#REF!,[60]BOP!$A$79:$IV$79</definedName>
    <definedName name="Z_112B8339_2081_11D2_BFD2_00A02466506E_.wvu.PrintTitles" hidden="1">[120]SUMMARY!$B$1:$D$65536,[120]SUMMARY!$A$3:$IV$5</definedName>
    <definedName name="Z_112B833B_2081_11D2_BFD2_00A02466506E_.wvu.PrintTitles" hidden="1">[120]SUMMARY!$B$1:$D$65536,[120]SUMMARY!$A$3:$IV$5</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hidden="1">[60]BOP!$A$36:$IV$36,[60]BOP!$A$44:$IV$44,[60]BOP!$A$59:$IV$59,[60]BOP!#REF!,[60]BOP!#REF!,[60]BOP!$A$79:$IV$79,[60]BOP!$A$81:$IV$88,[60]BOP!#REF!</definedName>
    <definedName name="Z_1F4C200C_FFA7_11D1_98B6_00C04FC96ABD_.wvu.Rows" hidden="1">[60]BOP!$A$36:$IV$36,[60]BOP!$A$44:$IV$44,[60]BOP!$A$59:$IV$59,[60]BOP!#REF!,[60]BOP!#REF!,[60]BOP!$A$79:$IV$79,[60]BOP!$A$81:$IV$88</definedName>
    <definedName name="Z_1F4C200D_FFA7_11D1_98B6_00C04FC96ABD_.wvu.Rows" hidden="1">[60]BOP!$A$36:$IV$36,[60]BOP!$A$44:$IV$44,[60]BOP!$A$59:$IV$59,[60]BOP!#REF!,[60]BOP!#REF!,[60]BOP!$A$79:$IV$79,[60]BOP!#REF!</definedName>
    <definedName name="Z_1F4C200E_FFA7_11D1_98B6_00C04FC96ABD_.wvu.Rows"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hidden="1">[60]BOP!$A$36:$IV$36,[60]BOP!$A$44:$IV$44,[60]BOP!$A$59:$IV$59,[60]BOP!#REF!,[60]BOP!#REF!,[60]BOP!$A$79:$IV$79</definedName>
    <definedName name="Z_254DF0CF_5342_436C_8392_04866B911B72_.wvu.Cols" localSheetId="0" hidden="1">#REF!</definedName>
    <definedName name="Z_254DF0CF_5342_436C_8392_04866B911B72_.wvu.Cols" localSheetId="54" hidden="1">'IV.1.2'!$Y:$Z</definedName>
    <definedName name="Z_49B0A4B0_963B_11D1_BFD1_00A02466B680_.wvu.Rows"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hidden="1">[60]BOP!$A$36:$IV$36,[60]BOP!$A$44:$IV$44,[60]BOP!$A$59:$IV$59,[60]BOP!#REF!,[60]BOP!#REF!,[60]BOP!$A$79:$IV$79,[60]BOP!$A$81:$IV$88,[60]BOP!#REF!</definedName>
    <definedName name="Z_49B0A4B5_963B_11D1_BFD1_00A02466B680_.wvu.Rows" hidden="1">[60]BOP!$A$36:$IV$36,[60]BOP!$A$44:$IV$44,[60]BOP!$A$59:$IV$59,[60]BOP!#REF!,[60]BOP!#REF!,[60]BOP!$A$79:$IV$79,[60]BOP!$A$81:$IV$88</definedName>
    <definedName name="Z_49B0A4B6_963B_11D1_BFD1_00A02466B680_.wvu.Rows" hidden="1">[60]BOP!$A$36:$IV$36,[60]BOP!$A$44:$IV$44,[60]BOP!$A$59:$IV$59,[60]BOP!#REF!,[60]BOP!#REF!,[60]BOP!$A$79:$IV$79,[60]BOP!#REF!</definedName>
    <definedName name="Z_49B0A4B7_963B_11D1_BFD1_00A02466B680_.wvu.Rows"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hidden="1">[60]BOP!$A$36:$IV$36,[60]BOP!$A$44:$IV$44,[60]BOP!$A$59:$IV$59,[60]BOP!#REF!,[60]BOP!#REF!,[60]BOP!$A$79:$IV$79</definedName>
    <definedName name="Z_54FD4859_4825_49C8_AF88_E7B792413D64_.wvu.Cols" localSheetId="54" hidden="1">'IV.1.2'!$Y:$Z</definedName>
    <definedName name="Z_54FD4859_4825_49C8_AF88_E7B792413D64_.wvu.Cols" localSheetId="55" hidden="1">'IV.3 Төлбөрийн тэнцэл'!$B:$F</definedName>
    <definedName name="Z_54FD4859_4825_49C8_AF88_E7B792413D64_.wvu.PrintArea" localSheetId="5" hidden="1">'II. ЭЗ өсөлт'!$A$1:$AH$58</definedName>
    <definedName name="Z_54FD4859_4825_49C8_AF88_E7B792413D64_.wvu.PrintArea" localSheetId="31" hidden="1">'III.2.1.5'!$A$1:$R$39</definedName>
    <definedName name="Z_54FD4859_4825_49C8_AF88_E7B792413D64_.wvu.PrintArea" localSheetId="55" hidden="1">'IV.3 Төлбөрийн тэнцэл'!$A$1:$AB$42</definedName>
    <definedName name="Z_54FD4859_4825_49C8_AF88_E7B792413D64_.wvu.Rows" localSheetId="48" hidden="1">'III.3 Төсөв'!$10:$10,'III.3 Төсөв'!$14:$16</definedName>
    <definedName name="Z_54FD4859_4825_49C8_AF88_E7B792413D64_.wvu.Rows" localSheetId="49" hidden="1">'III.3.1-2'!$48:$50,'III.3.1-2'!$52:$55,'III.3.1-2'!$60:$62</definedName>
    <definedName name="Z_54FD4859_4825_49C8_AF88_E7B792413D64_.wvu.Rows" localSheetId="51" hidden="1">'III.3.3'!$48:$50,'III.3.3'!$52:$55,'III.3.3'!$60:$62</definedName>
    <definedName name="Z_54FD4859_4825_49C8_AF88_E7B792413D64_.wvu.Rows" localSheetId="54" hidden="1">'IV.1.2'!#REF!</definedName>
    <definedName name="Z_54FD4859_4825_49C8_AF88_E7B792413D64_.wvu.Rows" localSheetId="62" hidden="1">'ГВАН V.3.6'!$3:$6</definedName>
    <definedName name="Z_5B55F06F_38A3_4953_A2E1_A01BECB01CAC_.wvu.Cols" localSheetId="0" hidden="1">#REF!</definedName>
    <definedName name="Z_5B55F06F_38A3_4953_A2E1_A01BECB01CAC_.wvu.Cols" localSheetId="54" hidden="1">'IV.1.2'!$Y:$Z</definedName>
    <definedName name="Z_5B55F06F_38A3_4953_A2E1_A01BECB01CAC_.wvu.Cols" localSheetId="55" hidden="1">'IV.3 Төлбөрийн тэнцэл'!$B:$F</definedName>
    <definedName name="Z_5B55F06F_38A3_4953_A2E1_A01BECB01CAC_.wvu.PrintArea" localSheetId="31" hidden="1">'III.2.1.5'!$A$1:$R$39</definedName>
    <definedName name="Z_5B55F06F_38A3_4953_A2E1_A01BECB01CAC_.wvu.PrintArea" localSheetId="55" hidden="1">'IV.3 Төлбөрийн тэнцэл'!$A$1:$AB$42</definedName>
    <definedName name="Z_5B55F06F_38A3_4953_A2E1_A01BECB01CAC_.wvu.Rows" localSheetId="48" hidden="1">'III.3 Төсөв'!$10:$10,'III.3 Төсөв'!$14:$16</definedName>
    <definedName name="Z_5B55F06F_38A3_4953_A2E1_A01BECB01CAC_.wvu.Rows" localSheetId="49" hidden="1">'III.3.1-2'!$48:$50,'III.3.1-2'!$52:$55,'III.3.1-2'!$60:$62</definedName>
    <definedName name="Z_5B55F06F_38A3_4953_A2E1_A01BECB01CAC_.wvu.Rows" localSheetId="51" hidden="1">'III.3.3'!$48:$50,'III.3.3'!$52:$55,'III.3.3'!$60:$62</definedName>
    <definedName name="Z_5B55F06F_38A3_4953_A2E1_A01BECB01CAC_.wvu.Rows" localSheetId="54" hidden="1">'IV.1.2'!#REF!</definedName>
    <definedName name="Z_5B55F06F_38A3_4953_A2E1_A01BECB01CAC_.wvu.Rows" localSheetId="62" hidden="1">'ГВАН V.3.6'!$3:$6</definedName>
    <definedName name="Z_65976840_70A2_11D2_BFD1_C1F7123CE332_.wvu.PrintTitles" hidden="1">[120]SUMMARY!$B$1:$D$65536,[120]SUMMARY!$A$3:$IV$5</definedName>
    <definedName name="Z_83D4AEBA_9C92_42A7_8C70_A480F50C01E3_.wvu.Cols" localSheetId="0" hidden="1">#REF!</definedName>
    <definedName name="Z_83D4AEBA_9C92_42A7_8C70_A480F50C01E3_.wvu.Cols" localSheetId="54" hidden="1">'IV.1.2'!$Y:$Z</definedName>
    <definedName name="Z_83D4AEBA_9C92_42A7_8C70_A480F50C01E3_.wvu.Cols" localSheetId="55" hidden="1">'IV.3 Төлбөрийн тэнцэл'!#REF!</definedName>
    <definedName name="Z_83D4AEBA_9C92_42A7_8C70_A480F50C01E3_.wvu.Rows" localSheetId="62" hidden="1">'ГВАН V.3.6'!$3:$6</definedName>
    <definedName name="Z_8D4EA38E_ED42_44A9_9431_B3D4F6087B53_.wvu.Cols" localSheetId="0" hidden="1">'I. Инфляц'!$AQ:$AW</definedName>
    <definedName name="Z_8D4EA38E_ED42_44A9_9431_B3D4F6087B53_.wvu.Cols" localSheetId="54" hidden="1">'IV.1.2'!$Y:$Z</definedName>
    <definedName name="Z_8D4EA38E_ED42_44A9_9431_B3D4F6087B53_.wvu.Cols" localSheetId="55" hidden="1">'IV.3 Төлбөрийн тэнцэл'!$B:$F</definedName>
    <definedName name="Z_8D4EA38E_ED42_44A9_9431_B3D4F6087B53_.wvu.Cols" localSheetId="62" hidden="1">'ГВАН V.3.6'!$E:$E</definedName>
    <definedName name="Z_8D4EA38E_ED42_44A9_9431_B3D4F6087B53_.wvu.PrintArea" localSheetId="4" hidden="1">I.4!$A$1:$Q$49</definedName>
    <definedName name="Z_8D4EA38E_ED42_44A9_9431_B3D4F6087B53_.wvu.PrintArea" localSheetId="5" hidden="1">'II. ЭЗ өсөлт'!$A$1:$AH$58</definedName>
    <definedName name="Z_8D4EA38E_ED42_44A9_9431_B3D4F6087B53_.wvu.PrintArea" localSheetId="31" hidden="1">'III.2.1.5'!$A$1:$R$39</definedName>
    <definedName name="Z_8D4EA38E_ED42_44A9_9431_B3D4F6087B53_.wvu.PrintArea" localSheetId="43" hidden="1">'III.2.4 Хөрөнгийн зах'!$A$1:$AX$16</definedName>
    <definedName name="Z_8D4EA38E_ED42_44A9_9431_B3D4F6087B53_.wvu.PrintArea" localSheetId="55" hidden="1">'IV.3 Төлбөрийн тэнцэл'!$A$1:$AB$42</definedName>
    <definedName name="Z_8D4EA38E_ED42_44A9_9431_B3D4F6087B53_.wvu.PrintArea" localSheetId="62" hidden="1">'ГВАН V.3.6'!$A$1:$D$32</definedName>
    <definedName name="Z_8D4EA38E_ED42_44A9_9431_B3D4F6087B53_.wvu.Rows" localSheetId="49" hidden="1">'III.3.1-2'!$48:$50,'III.3.1-2'!$52:$55,'III.3.1-2'!$60:$62</definedName>
    <definedName name="Z_8D4EA38E_ED42_44A9_9431_B3D4F6087B53_.wvu.Rows" localSheetId="51" hidden="1">'III.3.3'!$48:$50,'III.3.3'!$52:$55,'III.3.3'!$60:$62</definedName>
    <definedName name="Z_8D4EA38E_ED42_44A9_9431_B3D4F6087B53_.wvu.Rows" localSheetId="54" hidden="1">'IV.1.2'!#REF!</definedName>
    <definedName name="Z_8D4EA38E_ED42_44A9_9431_B3D4F6087B53_.wvu.Rows" localSheetId="62" hidden="1">'ГВАН V.3.6'!$3:$6</definedName>
    <definedName name="Z_9E0C48F9_FFCC_11D1_98BA_00C04FC96ABD_.wvu.Rows"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hidden="1">[60]BOP!$A$36:$IV$36,[60]BOP!$A$44:$IV$44,[60]BOP!$A$59:$IV$59,[60]BOP!#REF!,[60]BOP!#REF!,[60]BOP!$A$79:$IV$79,[60]BOP!$A$81:$IV$88,[60]BOP!#REF!</definedName>
    <definedName name="Z_9E0C48FD_FFCC_11D1_98BA_00C04FC96ABD_.wvu.Rows" hidden="1">[60]BOP!$A$36:$IV$36,[60]BOP!$A$44:$IV$44,[60]BOP!$A$59:$IV$59,[60]BOP!#REF!,[60]BOP!#REF!,[60]BOP!$A$79:$IV$79,[60]BOP!$A$81:$IV$88</definedName>
    <definedName name="Z_9E0C48FE_FFCC_11D1_98BA_00C04FC96ABD_.wvu.Rows" hidden="1">[60]BOP!$A$36:$IV$36,[60]BOP!$A$44:$IV$44,[60]BOP!$A$59:$IV$59,[60]BOP!#REF!,[60]BOP!#REF!,[60]BOP!$A$79:$IV$79,[60]BOP!#REF!</definedName>
    <definedName name="Z_9E0C48FF_FFCC_11D1_98BA_00C04FC96ABD_.wvu.Rows"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hidden="1">[60]BOP!$A$36:$IV$36,[60]BOP!$A$44:$IV$44,[60]BOP!$A$59:$IV$59,[60]BOP!#REF!,[60]BOP!#REF!,[60]BOP!$A$79:$IV$79</definedName>
    <definedName name="Z_A510ACF3_DF9A_47BB_87AF_862EA6359570_.wvu.Cols" localSheetId="0" hidden="1">#REF!</definedName>
    <definedName name="Z_A510ACF3_DF9A_47BB_87AF_862EA6359570_.wvu.Cols" localSheetId="54" hidden="1">'IV.1.2'!$Y:$Z</definedName>
    <definedName name="Z_A510ACF3_DF9A_47BB_87AF_862EA6359570_.wvu.Cols" localSheetId="55" hidden="1">'IV.3 Төлбөрийн тэнцэл'!$B:$F</definedName>
    <definedName name="Z_A510ACF3_DF9A_47BB_87AF_862EA6359570_.wvu.PrintArea" localSheetId="31" hidden="1">'III.2.1.5'!$A$1:$R$39</definedName>
    <definedName name="Z_A510ACF3_DF9A_47BB_87AF_862EA6359570_.wvu.PrintArea" localSheetId="55" hidden="1">'IV.3 Төлбөрийн тэнцэл'!$A$1:$AB$42</definedName>
    <definedName name="Z_A510ACF3_DF9A_47BB_87AF_862EA6359570_.wvu.Rows" localSheetId="48" hidden="1">'III.3 Төсөв'!$10:$10,'III.3 Төсөв'!$14:$16</definedName>
    <definedName name="Z_A510ACF3_DF9A_47BB_87AF_862EA6359570_.wvu.Rows" localSheetId="49" hidden="1">'III.3.1-2'!$48:$50,'III.3.1-2'!$52:$55,'III.3.1-2'!$60:$62</definedName>
    <definedName name="Z_A510ACF3_DF9A_47BB_87AF_862EA6359570_.wvu.Rows" localSheetId="51" hidden="1">'III.3.3'!$48:$50,'III.3.3'!$52:$55,'III.3.3'!$60:$62</definedName>
    <definedName name="Z_A510ACF3_DF9A_47BB_87AF_862EA6359570_.wvu.Rows" localSheetId="54" hidden="1">'IV.1.2'!#REF!</definedName>
    <definedName name="Z_A510ACF3_DF9A_47BB_87AF_862EA6359570_.wvu.Rows" localSheetId="62" hidden="1">'ГВАН V.3.6'!$3:$6</definedName>
    <definedName name="Z_B424DD41_AAD0_11D2_BFD1_00A02466506E_.wvu.PrintTitles" hidden="1">[120]SUMMARY!$B$1:$D$65536,[120]SUMMARY!$A$3:$IV$5</definedName>
    <definedName name="Z_B6000075_C6E9_470D_8855_6E4C41B43187_.wvu.Cols" localSheetId="54" hidden="1">'IV.1.2'!$Y:$Z</definedName>
    <definedName name="Z_B6000075_C6E9_470D_8855_6E4C41B43187_.wvu.Cols" localSheetId="55" hidden="1">'IV.3 Төлбөрийн тэнцэл'!$B:$F</definedName>
    <definedName name="Z_B6000075_C6E9_470D_8855_6E4C41B43187_.wvu.PrintArea" localSheetId="31" hidden="1">'III.2.1.5'!$A$1:$R$39</definedName>
    <definedName name="Z_B6000075_C6E9_470D_8855_6E4C41B43187_.wvu.PrintArea" localSheetId="55" hidden="1">'IV.3 Төлбөрийн тэнцэл'!$A$1:$AB$42</definedName>
    <definedName name="Z_B6000075_C6E9_470D_8855_6E4C41B43187_.wvu.Rows" localSheetId="48" hidden="1">'III.3 Төсөв'!$10:$10,'III.3 Төсөв'!$14:$16</definedName>
    <definedName name="Z_B6000075_C6E9_470D_8855_6E4C41B43187_.wvu.Rows" localSheetId="49" hidden="1">'III.3.1-2'!$48:$50,'III.3.1-2'!$52:$55,'III.3.1-2'!$60:$62</definedName>
    <definedName name="Z_B6000075_C6E9_470D_8855_6E4C41B43187_.wvu.Rows" localSheetId="51" hidden="1">'III.3.3'!$48:$50,'III.3.3'!$52:$55,'III.3.3'!$60:$62</definedName>
    <definedName name="Z_B6000075_C6E9_470D_8855_6E4C41B43187_.wvu.Rows" localSheetId="54" hidden="1">'IV.1.2'!#REF!</definedName>
    <definedName name="Z_B6000075_C6E9_470D_8855_6E4C41B43187_.wvu.Rows" localSheetId="62" hidden="1">'ГВАН V.3.6'!$3:$6</definedName>
    <definedName name="Z_BC2BFA12_1C91_11D2_BFD2_00A02466506E_.wvu.PrintTitles" hidden="1">[120]SUMMARY!$B$1:$D$65536,[120]SUMMARY!$A$3:$IV$5</definedName>
    <definedName name="Z_C21FAE85_013A_11D2_98BD_00C04FC96ABD_.wvu.Rows"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hidden="1">[60]BOP!$A$36:$IV$36,[60]BOP!$A$44:$IV$44,[60]BOP!$A$59:$IV$59,[60]BOP!#REF!,[60]BOP!#REF!,[60]BOP!$A$79:$IV$79,[60]BOP!$A$81:$IV$88,[60]BOP!#REF!</definedName>
    <definedName name="Z_C21FAE8A_013A_11D2_98BD_00C04FC96ABD_.wvu.Rows" hidden="1">[60]BOP!$A$36:$IV$36,[60]BOP!$A$44:$IV$44,[60]BOP!$A$59:$IV$59,[60]BOP!#REF!,[60]BOP!#REF!,[60]BOP!$A$79:$IV$79,[60]BOP!$A$81:$IV$88</definedName>
    <definedName name="Z_C21FAE8B_013A_11D2_98BD_00C04FC96ABD_.wvu.Rows" hidden="1">[60]BOP!$A$36:$IV$36,[60]BOP!$A$44:$IV$44,[60]BOP!$A$59:$IV$59,[60]BOP!#REF!,[60]BOP!#REF!,[60]BOP!$A$79:$IV$79,[60]BOP!#REF!</definedName>
    <definedName name="Z_C21FAE8C_013A_11D2_98BD_00C04FC96ABD_.wvu.Rows"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hidden="1">[60]BOP!$A$36:$IV$36,[60]BOP!$A$44:$IV$44,[60]BOP!$A$59:$IV$59,[60]BOP!#REF!,[60]BOP!#REF!,[60]BOP!$A$79:$IV$79</definedName>
    <definedName name="Z_C56EB60C_DA76_4246_ABDB_D2E030D87469_.wvu.Rows" localSheetId="62" hidden="1">'ГВАН V.3.6'!$3:$6</definedName>
    <definedName name="Z_CF25EF4A_FFAB_11D1_98B7_00C04FC96ABD_.wvu.Rows"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hidden="1">[60]BOP!$A$36:$IV$36,[60]BOP!$A$44:$IV$44,[60]BOP!$A$59:$IV$59,[60]BOP!#REF!,[60]BOP!#REF!,[60]BOP!$A$79:$IV$79,[60]BOP!$A$81:$IV$88,[60]BOP!#REF!</definedName>
    <definedName name="Z_CF25EF4F_FFAB_11D1_98B7_00C04FC96ABD_.wvu.Rows" hidden="1">[60]BOP!$A$36:$IV$36,[60]BOP!$A$44:$IV$44,[60]BOP!$A$59:$IV$59,[60]BOP!#REF!,[60]BOP!#REF!,[60]BOP!$A$79:$IV$79,[60]BOP!$A$81:$IV$88</definedName>
    <definedName name="Z_CF25EF50_FFAB_11D1_98B7_00C04FC96ABD_.wvu.Rows" hidden="1">[60]BOP!$A$36:$IV$36,[60]BOP!$A$44:$IV$44,[60]BOP!$A$59:$IV$59,[60]BOP!#REF!,[60]BOP!#REF!,[60]BOP!$A$79:$IV$79,[60]BOP!#REF!</definedName>
    <definedName name="Z_CF25EF51_FFAB_11D1_98B7_00C04FC96ABD_.wvu.Rows"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hidden="1">[60]BOP!$A$36:$IV$36,[60]BOP!$A$44:$IV$44,[60]BOP!$A$59:$IV$59,[60]BOP!#REF!,[60]BOP!#REF!,[60]BOP!$A$79:$IV$79</definedName>
    <definedName name="Z_DC707E39_0569_4FAA_B5FD_B85110680DF5_.wvu.Cols" localSheetId="0" hidden="1">#REF!</definedName>
    <definedName name="Z_DC707E39_0569_4FAA_B5FD_B85110680DF5_.wvu.Cols" localSheetId="54" hidden="1">'IV.1.2'!$Y:$Z</definedName>
    <definedName name="Z_DC707E39_0569_4FAA_B5FD_B85110680DF5_.wvu.Cols" localSheetId="55" hidden="1">'IV.3 Төлбөрийн тэнцэл'!#REF!</definedName>
    <definedName name="Z_DC707E39_0569_4FAA_B5FD_B85110680DF5_.wvu.PrintArea" localSheetId="31" hidden="1">'III.2.1.5'!$A$1:$R$39</definedName>
    <definedName name="Z_DC707E39_0569_4FAA_B5FD_B85110680DF5_.wvu.Rows" localSheetId="62" hidden="1">'ГВАН V.3.6'!$3:$6</definedName>
    <definedName name="Z_E6B74681_BCE1_11D2_BFD1_00A02466506E_.wvu.PrintTitles" hidden="1">[120]SUMMARY!$B$1:$D$65536,[120]SUMMARY!$A$3:$IV$5</definedName>
    <definedName name="Z_EA8011E5_017A_11D2_98BD_00C04FC96ABD_.wvu.Rows" hidden="1">[60]BOP!$A$36:$IV$36,[60]BOP!$A$44:$IV$44,[60]BOP!$A$59:$IV$59,[60]BOP!#REF!,[60]BOP!#REF!,[60]BOP!$A$79:$IV$79,[60]BOP!$A$81:$IV$88</definedName>
    <definedName name="Z_EA8011E6_017A_11D2_98BD_00C04FC96ABD_.wvu.Rows" hidden="1">[60]BOP!$A$36:$IV$36,[60]BOP!$A$44:$IV$44,[60]BOP!$A$59:$IV$59,[60]BOP!#REF!,[60]BOP!#REF!,[60]BOP!$A$79:$IV$79,[60]BOP!#REF!</definedName>
    <definedName name="Z_EA8011E9_017A_11D2_98BD_00C04FC96ABD_.wvu.Rows" hidden="1">[60]BOP!$A$36:$IV$36,[60]BOP!$A$44:$IV$44,[60]BOP!$A$59:$IV$59,[60]BOP!#REF!,[60]BOP!#REF!,[60]BOP!$A$79:$IV$79,[60]BOP!$A$81:$IV$88,[60]BOP!#REF!</definedName>
    <definedName name="Z_EA8011EC_017A_11D2_98BD_00C04FC96ABD_.wvu.Rows" hidden="1">[60]BOP!$A$36:$IV$36,[60]BOP!$A$44:$IV$44,[60]BOP!$A$59:$IV$59,[60]BOP!#REF!,[60]BOP!#REF!,[60]BOP!$A$79:$IV$79,[60]BOP!$A$81:$IV$88,[60]BOP!#REF!,[60]BOP!#REF!</definedName>
    <definedName name="Z_EA86CE3A_00A2_11D2_98BC_00C04FC96ABD_.wvu.Rows"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hidden="1">[60]BOP!$A$36:$IV$36,[60]BOP!$A$44:$IV$44,[60]BOP!$A$59:$IV$59,[60]BOP!#REF!,[60]BOP!#REF!,[60]BOP!$A$79:$IV$79,[60]BOP!$A$81:$IV$88,[60]BOP!#REF!</definedName>
    <definedName name="Z_EA86CE3F_00A2_11D2_98BC_00C04FC96ABD_.wvu.Rows" hidden="1">[60]BOP!$A$36:$IV$36,[60]BOP!$A$44:$IV$44,[60]BOP!$A$59:$IV$59,[60]BOP!#REF!,[60]BOP!#REF!,[60]BOP!$A$79:$IV$79,[60]BOP!$A$81:$IV$88</definedName>
    <definedName name="Z_EA86CE40_00A2_11D2_98BC_00C04FC96ABD_.wvu.Rows" hidden="1">[60]BOP!$A$36:$IV$36,[60]BOP!$A$44:$IV$44,[60]BOP!$A$59:$IV$59,[60]BOP!#REF!,[60]BOP!#REF!,[60]BOP!$A$79:$IV$79,[60]BOP!#REF!</definedName>
    <definedName name="Z_EA86CE41_00A2_11D2_98BC_00C04FC96ABD_.wvu.Rows"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hidden="1">[60]BOP!$A$36:$IV$36,[60]BOP!$A$44:$IV$44,[60]BOP!$A$59:$IV$59,[60]BOP!#REF!,[60]BOP!#REF!,[60]BOP!$A$79:$IV$79</definedName>
    <definedName name="ZCFA">#REF!</definedName>
    <definedName name="Zero">[29]Parameters!$I$216</definedName>
    <definedName name="й">#REF!</definedName>
    <definedName name="йыб">#REF!</definedName>
    <definedName name="їжа">#REF!</definedName>
    <definedName name="маө" localSheetId="55">#REF!</definedName>
    <definedName name="маө" localSheetId="62">#REF!</definedName>
    <definedName name="маө">#REF!</definedName>
    <definedName name="ммм">#REF!</definedName>
    <definedName name="ОӨБЛЫДЙП" hidden="1">[11]A!#REF!</definedName>
    <definedName name="узз">#REF!</definedName>
    <definedName name="ыбхарө">[85]Parameters!#REF!</definedName>
  </definedNames>
  <calcPr calcId="191028"/>
  <customWorkbookViews>
    <customWorkbookView name="Dulamzaya Batjargal - Personal View" guid="{8D4EA38E-ED42-44A9-9431-B3D4F6087B53}" mergeInterval="0" personalView="1" maximized="1" xWindow="-9" yWindow="-9" windowWidth="1938" windowHeight="1048" tabRatio="888" activeSheetId="4"/>
    <customWorkbookView name="Erkhembayar Batbaatar - Personal View" guid="{B6000075-C6E9-470D-8855-6E4C41B43187}" mergeInterval="0" personalView="1" maximized="1" xWindow="-8" yWindow="-8" windowWidth="1936" windowHeight="1056" tabRatio="888" activeSheetId="4"/>
    <customWorkbookView name="Enkhbaatar Oyungerel - Personal View" guid="{A510ACF3-DF9A-47BB-87AF-862EA6359570}" mergeInterval="0" personalView="1" maximized="1" xWindow="-8" yWindow="-8" windowWidth="1936" windowHeight="1056" tabRatio="888" activeSheetId="42"/>
    <customWorkbookView name="Mijiddorj Lkhagvasuren - Personal View" guid="{83D4AEBA-9C92-42A7-8C70-A480F50C01E3}" mergeInterval="0" personalView="1" maximized="1" xWindow="-8" yWindow="-8" windowWidth="1936" windowHeight="1056" tabRatio="888" activeSheetId="47"/>
    <customWorkbookView name="Ariyasuren Baldansenge - Personal View" guid="{254DF0CF-5342-436C-8392-04866B911B72}" mergeInterval="0" personalView="1" xWindow="960" windowWidth="960" windowHeight="1040" tabRatio="888" activeSheetId="43"/>
    <customWorkbookView name="Dulamzaya - Personal View" guid="{DC707E39-0569-4FAA-B5FD-B85110680DF5}" mergeInterval="0" personalView="1" maximized="1" xWindow="-9" yWindow="-9" windowWidth="1618" windowHeight="870" tabRatio="888" activeSheetId="47"/>
    <customWorkbookView name="Batmunkh B - Personal View" guid="{5B55F06F-38A3-4953-A2E1-A01BECB01CAC}" mergeInterval="0" personalView="1" maximized="1" xWindow="-9" yWindow="-9" windowWidth="1938" windowHeight="1048" tabRatio="888" activeSheetId="31"/>
    <customWorkbookView name="Lkhagvajargal Lkhagvajav - Personal View" guid="{54FD4859-4825-49C8-AF88-E7B792413D64}" mergeInterval="0" personalView="1" maximized="1" xWindow="-8" yWindow="-8" windowWidth="1382" windowHeight="744" tabRatio="88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 i="53" l="1"/>
  <c r="E15" i="53"/>
  <c r="C15" i="53"/>
  <c r="GC4" i="39"/>
  <c r="GA4" i="39"/>
  <c r="GB4" i="39"/>
  <c r="GA5" i="39"/>
  <c r="GB5" i="39"/>
  <c r="GC5" i="39"/>
  <c r="F6" i="64" l="1"/>
  <c r="F7" i="64"/>
  <c r="F8" i="64"/>
  <c r="F9" i="64"/>
  <c r="F10" i="64"/>
  <c r="F11" i="64"/>
  <c r="F12" i="64"/>
  <c r="F13" i="64"/>
  <c r="F14" i="64"/>
  <c r="F15" i="64"/>
  <c r="F16" i="64"/>
  <c r="F5" i="64"/>
  <c r="L38" i="59"/>
  <c r="L37" i="59"/>
  <c r="L36" i="59"/>
  <c r="J37" i="59"/>
  <c r="E36" i="59"/>
  <c r="AC20" i="91"/>
  <c r="AC21" i="91"/>
  <c r="AC22" i="91"/>
  <c r="AC23" i="91"/>
  <c r="AC24" i="91"/>
  <c r="AC25" i="91"/>
  <c r="AC26" i="91"/>
  <c r="AC27" i="91"/>
  <c r="AC28" i="91"/>
  <c r="E26" i="64" l="1"/>
  <c r="F26" i="64"/>
  <c r="E25" i="64" l="1"/>
  <c r="F25" i="64"/>
  <c r="F21" i="64"/>
  <c r="F22" i="64"/>
  <c r="F23" i="64"/>
  <c r="F24" i="64"/>
  <c r="F27" i="64"/>
  <c r="F28" i="64"/>
  <c r="F29" i="64"/>
  <c r="F30" i="64"/>
  <c r="F31" i="64"/>
  <c r="F19" i="64"/>
  <c r="F20" i="64"/>
  <c r="E27" i="64"/>
  <c r="E23" i="64"/>
  <c r="AM21" i="61" l="1"/>
  <c r="AM26" i="61" s="1"/>
  <c r="CU35" i="43"/>
  <c r="CV35" i="43"/>
  <c r="CW35" i="43"/>
  <c r="CJ35" i="43"/>
  <c r="CK35" i="43"/>
  <c r="CL35" i="43"/>
  <c r="CM35" i="43"/>
  <c r="CN35" i="43"/>
  <c r="CO35" i="43"/>
  <c r="CP35" i="43"/>
  <c r="CQ35" i="43"/>
  <c r="CR35" i="43"/>
  <c r="CS35" i="43"/>
  <c r="CT35" i="43"/>
  <c r="CT28" i="43"/>
  <c r="CT25" i="43"/>
  <c r="CU25" i="43"/>
  <c r="CU28" i="43" s="1"/>
  <c r="CV25" i="43"/>
  <c r="CV28" i="43" s="1"/>
  <c r="CS25" i="43"/>
  <c r="AFB12" i="43"/>
  <c r="AFC12" i="43"/>
  <c r="AFD12" i="43"/>
  <c r="AFE12" i="43"/>
  <c r="AFF12" i="43"/>
  <c r="AFG12" i="43"/>
  <c r="AFH12" i="43"/>
  <c r="AFI12" i="43"/>
  <c r="AFJ12" i="43"/>
  <c r="AFK12" i="43"/>
  <c r="AFL12" i="43"/>
  <c r="AFM12" i="43"/>
  <c r="AFN12" i="43"/>
  <c r="AFO12" i="43"/>
  <c r="AFP12" i="43"/>
  <c r="AFQ12" i="43"/>
  <c r="AFR12" i="43"/>
  <c r="AFS12" i="43"/>
  <c r="AFT12" i="43"/>
  <c r="AFU12" i="43"/>
  <c r="AFV12" i="43"/>
  <c r="AFW12" i="43"/>
  <c r="AFX12" i="43"/>
  <c r="AFY12" i="43"/>
  <c r="AFZ12" i="43"/>
  <c r="AGA12" i="43"/>
  <c r="AGB12" i="43"/>
  <c r="AGC12" i="43"/>
  <c r="AGD12" i="43"/>
  <c r="AGE12" i="43"/>
  <c r="AGF12" i="43"/>
  <c r="AGG12" i="43"/>
  <c r="AGH12" i="43"/>
  <c r="AGI12" i="43"/>
  <c r="AGJ12" i="43"/>
  <c r="AGK12" i="43"/>
  <c r="AGL12" i="43"/>
  <c r="AGM12" i="43"/>
  <c r="AGN12" i="43"/>
  <c r="AGO12" i="43"/>
  <c r="AGP12" i="43"/>
  <c r="AGQ12" i="43"/>
  <c r="AGR12" i="43"/>
  <c r="AGS12" i="43"/>
  <c r="AGT12" i="43"/>
  <c r="AGU12" i="43"/>
  <c r="AGV12" i="43"/>
  <c r="AGW12" i="43"/>
  <c r="AGX12" i="43"/>
  <c r="AGY12" i="43"/>
  <c r="AGZ12" i="43"/>
  <c r="AHA12" i="43"/>
  <c r="AHB12" i="43"/>
  <c r="AHC12" i="43"/>
  <c r="AHD12" i="43"/>
  <c r="AFB13" i="43"/>
  <c r="AFC13" i="43"/>
  <c r="AFD13" i="43"/>
  <c r="AFE13" i="43"/>
  <c r="AFF13" i="43"/>
  <c r="AFG13" i="43"/>
  <c r="AFH13" i="43"/>
  <c r="AFI13" i="43"/>
  <c r="AFJ13" i="43"/>
  <c r="AFK13" i="43"/>
  <c r="AFL13" i="43"/>
  <c r="AFM13" i="43"/>
  <c r="AFN13" i="43"/>
  <c r="AFO13" i="43"/>
  <c r="AFP13" i="43"/>
  <c r="AFQ13" i="43"/>
  <c r="AFR13" i="43"/>
  <c r="AFS13" i="43"/>
  <c r="AFT13" i="43"/>
  <c r="AFU13" i="43"/>
  <c r="AFV13" i="43"/>
  <c r="AFW13" i="43"/>
  <c r="AFX13" i="43"/>
  <c r="AFY13" i="43"/>
  <c r="AFZ13" i="43"/>
  <c r="AGA13" i="43"/>
  <c r="AGB13" i="43"/>
  <c r="AGC13" i="43"/>
  <c r="AGD13" i="43"/>
  <c r="AGE13" i="43"/>
  <c r="AGF13" i="43"/>
  <c r="AGG13" i="43"/>
  <c r="AGH13" i="43"/>
  <c r="AGI13" i="43"/>
  <c r="AGJ13" i="43"/>
  <c r="AGK13" i="43"/>
  <c r="AGL13" i="43"/>
  <c r="AGM13" i="43"/>
  <c r="AGN13" i="43"/>
  <c r="AGO13" i="43"/>
  <c r="AGP13" i="43"/>
  <c r="AGQ13" i="43"/>
  <c r="AGR13" i="43"/>
  <c r="AGS13" i="43"/>
  <c r="AGT13" i="43"/>
  <c r="AGU13" i="43"/>
  <c r="AGV13" i="43"/>
  <c r="AGW13" i="43"/>
  <c r="AGX13" i="43"/>
  <c r="AGY13" i="43"/>
  <c r="AGZ13" i="43"/>
  <c r="AHA13" i="43"/>
  <c r="AHB13" i="43"/>
  <c r="AHC13" i="43"/>
  <c r="AHD13" i="43"/>
  <c r="AFB14" i="43"/>
  <c r="AFC14" i="43"/>
  <c r="AFD14" i="43"/>
  <c r="AFE14" i="43"/>
  <c r="AFF14" i="43"/>
  <c r="AFG14" i="43"/>
  <c r="AFH14" i="43"/>
  <c r="AFI14" i="43"/>
  <c r="AFJ14" i="43"/>
  <c r="AFK14" i="43"/>
  <c r="AFL14" i="43"/>
  <c r="AFM14" i="43"/>
  <c r="AFN14" i="43"/>
  <c r="AFO14" i="43"/>
  <c r="AFP14" i="43"/>
  <c r="AFQ14" i="43"/>
  <c r="AFR14" i="43"/>
  <c r="AFS14" i="43"/>
  <c r="AFT14" i="43"/>
  <c r="AFU14" i="43"/>
  <c r="AFV14" i="43"/>
  <c r="AFW14" i="43"/>
  <c r="AFX14" i="43"/>
  <c r="AFY14" i="43"/>
  <c r="AFZ14" i="43"/>
  <c r="AGA14" i="43"/>
  <c r="AGB14" i="43"/>
  <c r="AGC14" i="43"/>
  <c r="AGD14" i="43"/>
  <c r="AGE14" i="43"/>
  <c r="AGF14" i="43"/>
  <c r="AGG14" i="43"/>
  <c r="AGH14" i="43"/>
  <c r="AGI14" i="43"/>
  <c r="AGJ14" i="43"/>
  <c r="AGK14" i="43"/>
  <c r="AGL14" i="43"/>
  <c r="AGM14" i="43"/>
  <c r="AGN14" i="43"/>
  <c r="AGO14" i="43"/>
  <c r="AGP14" i="43"/>
  <c r="AGQ14" i="43"/>
  <c r="AGR14" i="43"/>
  <c r="AGS14" i="43"/>
  <c r="AGT14" i="43"/>
  <c r="AGU14" i="43"/>
  <c r="AGV14" i="43"/>
  <c r="AGW14" i="43"/>
  <c r="AGX14" i="43"/>
  <c r="AGY14" i="43"/>
  <c r="AGZ14" i="43"/>
  <c r="AHA14" i="43"/>
  <c r="AHB14" i="43"/>
  <c r="AHC14" i="43"/>
  <c r="AHD14" i="43"/>
  <c r="AFB15" i="43"/>
  <c r="AFC15" i="43"/>
  <c r="AFD15" i="43"/>
  <c r="AFE15" i="43"/>
  <c r="AFF15" i="43"/>
  <c r="AFG15" i="43"/>
  <c r="AFH15" i="43"/>
  <c r="AFI15" i="43"/>
  <c r="AFJ15" i="43"/>
  <c r="AFK15" i="43"/>
  <c r="AFL15" i="43"/>
  <c r="AFM15" i="43"/>
  <c r="AFN15" i="43"/>
  <c r="AFO15" i="43"/>
  <c r="AFP15" i="43"/>
  <c r="AFQ15" i="43"/>
  <c r="AFR15" i="43"/>
  <c r="AFS15" i="43"/>
  <c r="AFT15" i="43"/>
  <c r="AFU15" i="43"/>
  <c r="AFV15" i="43"/>
  <c r="AFW15" i="43"/>
  <c r="AFX15" i="43"/>
  <c r="AFY15" i="43"/>
  <c r="AFZ15" i="43"/>
  <c r="AGA15" i="43"/>
  <c r="AGB15" i="43"/>
  <c r="AGC15" i="43"/>
  <c r="AGD15" i="43"/>
  <c r="AGE15" i="43"/>
  <c r="AGF15" i="43"/>
  <c r="AGG15" i="43"/>
  <c r="AGH15" i="43"/>
  <c r="AGI15" i="43"/>
  <c r="AGJ15" i="43"/>
  <c r="AGK15" i="43"/>
  <c r="AGL15" i="43"/>
  <c r="AGM15" i="43"/>
  <c r="AGN15" i="43"/>
  <c r="AGO15" i="43"/>
  <c r="AGP15" i="43"/>
  <c r="AGQ15" i="43"/>
  <c r="AGR15" i="43"/>
  <c r="AGS15" i="43"/>
  <c r="AGT15" i="43"/>
  <c r="AGU15" i="43"/>
  <c r="AGV15" i="43"/>
  <c r="AGW15" i="43"/>
  <c r="AGX15" i="43"/>
  <c r="AGY15" i="43"/>
  <c r="AGZ15" i="43"/>
  <c r="AHA15" i="43"/>
  <c r="AHB15" i="43"/>
  <c r="AHC15" i="43"/>
  <c r="AHD15" i="43"/>
  <c r="BIL6" i="43"/>
  <c r="BIK6" i="43"/>
  <c r="BIJ6" i="43"/>
  <c r="BII6" i="43"/>
  <c r="BIH6" i="43"/>
  <c r="BIG6" i="43"/>
  <c r="BIF6" i="43"/>
  <c r="BIE6" i="43"/>
  <c r="BID6" i="43"/>
  <c r="BIC6" i="43"/>
  <c r="BIB6" i="43"/>
  <c r="BIA6" i="43"/>
  <c r="BHZ6" i="43"/>
  <c r="BHY6" i="43"/>
  <c r="BHX6" i="43"/>
  <c r="BHW6" i="43"/>
  <c r="BHV6" i="43"/>
  <c r="BHU6" i="43"/>
  <c r="BHT6" i="43"/>
  <c r="BHS6" i="43"/>
  <c r="BHR6" i="43"/>
  <c r="BHQ6" i="43"/>
  <c r="BHP6" i="43"/>
  <c r="BHO6" i="43"/>
  <c r="BHN6" i="43"/>
  <c r="BHM6" i="43"/>
  <c r="BHL6" i="43"/>
  <c r="BHK6" i="43"/>
  <c r="BHJ6" i="43"/>
  <c r="BHI6" i="43"/>
  <c r="BHH6" i="43"/>
  <c r="BHG6" i="43"/>
  <c r="BHF6" i="43"/>
  <c r="BHE6" i="43"/>
  <c r="BHD6" i="43"/>
  <c r="BHC6" i="43"/>
  <c r="BHB6" i="43"/>
  <c r="BHA6" i="43"/>
  <c r="BGZ6" i="43"/>
  <c r="BGY6" i="43"/>
  <c r="BGX6" i="43"/>
  <c r="BGW6" i="43"/>
  <c r="BGV6" i="43"/>
  <c r="BGU6" i="43"/>
  <c r="BGT6" i="43"/>
  <c r="BGS6" i="43"/>
  <c r="BGR6" i="43"/>
  <c r="BGQ6" i="43"/>
  <c r="BGP6" i="43"/>
  <c r="BGO6" i="43"/>
  <c r="BGN6" i="43"/>
  <c r="BGM6" i="43"/>
  <c r="BGL6" i="43"/>
  <c r="BGK6" i="43"/>
  <c r="BGJ6" i="43"/>
  <c r="BFT6" i="43"/>
  <c r="CI35" i="43"/>
  <c r="D43" i="67"/>
  <c r="AG18" i="31"/>
  <c r="AI7" i="31"/>
  <c r="AH7" i="31"/>
  <c r="AM9" i="61" l="1"/>
  <c r="AM10" i="61" s="1"/>
  <c r="E30" i="64"/>
  <c r="E28" i="64"/>
  <c r="E24" i="64"/>
  <c r="E22" i="64"/>
  <c r="E21" i="64"/>
  <c r="E20" i="64"/>
  <c r="E19" i="64"/>
  <c r="E4" i="64"/>
  <c r="F4" i="64"/>
  <c r="E5" i="64"/>
  <c r="E6" i="64"/>
  <c r="E7" i="64"/>
  <c r="E8" i="64"/>
  <c r="E9" i="64"/>
  <c r="E10" i="64"/>
  <c r="E11" i="64"/>
  <c r="E12" i="64"/>
  <c r="E14" i="64"/>
  <c r="AM12" i="61" l="1"/>
  <c r="AM11" i="61"/>
  <c r="E29" i="64"/>
  <c r="E31" i="64"/>
  <c r="DQ12" i="39" l="1"/>
  <c r="DF11" i="39"/>
  <c r="DG11" i="39"/>
  <c r="DH11" i="39"/>
  <c r="DI11" i="39"/>
  <c r="DJ11" i="39"/>
  <c r="DK11" i="39"/>
  <c r="DL11" i="39"/>
  <c r="DM11" i="39"/>
  <c r="DN11" i="39"/>
  <c r="DO11" i="39"/>
  <c r="DP11" i="39"/>
  <c r="DQ11" i="39"/>
  <c r="DF12" i="39"/>
  <c r="DG12" i="39"/>
  <c r="DH12" i="39"/>
  <c r="DI12" i="39"/>
  <c r="DJ12" i="39"/>
  <c r="DK12" i="39"/>
  <c r="DL12" i="39"/>
  <c r="DM12" i="39"/>
  <c r="DN12" i="39"/>
  <c r="DO12" i="39"/>
  <c r="DP12" i="39"/>
  <c r="W18" i="31" l="1"/>
  <c r="X18" i="31"/>
  <c r="Y18" i="31"/>
  <c r="Z18" i="31"/>
  <c r="AA18" i="31"/>
  <c r="AB18" i="31"/>
  <c r="AC18" i="31"/>
  <c r="AD18" i="31"/>
  <c r="AE18" i="31"/>
  <c r="AF18" i="31"/>
  <c r="V18" i="31"/>
  <c r="T9" i="39"/>
  <c r="U9" i="39"/>
  <c r="V9" i="39"/>
  <c r="W9" i="39"/>
  <c r="X9" i="39"/>
  <c r="Y9" i="39"/>
  <c r="Z9" i="39"/>
  <c r="AA9" i="39"/>
  <c r="AB9" i="39"/>
  <c r="AC9" i="39"/>
  <c r="AD9" i="39"/>
  <c r="AE9" i="39"/>
  <c r="AF9" i="39"/>
  <c r="AG9" i="39"/>
  <c r="AH9" i="39"/>
  <c r="AI9" i="39"/>
  <c r="AJ9" i="39"/>
  <c r="AK9" i="39"/>
  <c r="AL9" i="39"/>
  <c r="AM9" i="39"/>
  <c r="AN9" i="39"/>
  <c r="AO9" i="39"/>
  <c r="AP9" i="39"/>
  <c r="AQ9" i="39"/>
  <c r="AR9" i="39"/>
  <c r="AS9" i="39"/>
  <c r="AT9" i="39"/>
  <c r="AU9" i="39"/>
  <c r="AV9" i="39"/>
  <c r="AW9" i="39"/>
  <c r="AX9" i="39"/>
  <c r="AY9" i="39"/>
  <c r="AZ9" i="39"/>
  <c r="BA9" i="39"/>
  <c r="BB9" i="39"/>
  <c r="BC9" i="39"/>
  <c r="BD9" i="39"/>
  <c r="BE9" i="39"/>
  <c r="BF9" i="39"/>
  <c r="BG9" i="39"/>
  <c r="BH9" i="39"/>
  <c r="BI9" i="39"/>
  <c r="BJ9" i="39"/>
  <c r="BK9" i="39"/>
  <c r="BL9" i="39"/>
  <c r="BM9" i="39"/>
  <c r="BN9" i="39"/>
  <c r="BO9" i="39"/>
  <c r="BP9" i="39"/>
  <c r="BQ9" i="39"/>
  <c r="BR9" i="39"/>
  <c r="BS9" i="39"/>
  <c r="BT9" i="39"/>
  <c r="BU9" i="39"/>
  <c r="BV9" i="39"/>
  <c r="BW9" i="39"/>
  <c r="BX9" i="39"/>
  <c r="BY9" i="39"/>
  <c r="BZ9" i="39"/>
  <c r="CA9" i="39"/>
  <c r="CB9" i="39"/>
  <c r="CC9" i="39"/>
  <c r="CD9" i="39"/>
  <c r="CE9" i="39"/>
  <c r="CF9" i="39"/>
  <c r="CG9" i="39"/>
  <c r="CH9" i="39"/>
  <c r="CI9" i="39"/>
  <c r="CJ9" i="39"/>
  <c r="CK9" i="39"/>
  <c r="CL9" i="39"/>
  <c r="CM9" i="39"/>
  <c r="CN9" i="39"/>
  <c r="CO9" i="39"/>
  <c r="CP9" i="39"/>
  <c r="CQ9" i="39"/>
  <c r="CR9" i="39"/>
  <c r="CS9" i="39"/>
  <c r="J44" i="59"/>
  <c r="K44" i="59"/>
  <c r="C38" i="57" l="1"/>
  <c r="C42" i="57" s="1"/>
  <c r="D38" i="57"/>
  <c r="D42" i="57" s="1"/>
  <c r="C36" i="57"/>
  <c r="C40" i="57" s="1"/>
  <c r="D36" i="57"/>
  <c r="D40" i="57" s="1"/>
  <c r="C37" i="57"/>
  <c r="C41" i="57" s="1"/>
  <c r="D37" i="57"/>
  <c r="D41" i="57" s="1"/>
  <c r="D35" i="57"/>
  <c r="D39" i="57" s="1"/>
  <c r="C35" i="57"/>
  <c r="C39" i="57" s="1"/>
  <c r="M36" i="59"/>
  <c r="E37" i="59"/>
  <c r="E35" i="59"/>
  <c r="AA20" i="91"/>
  <c r="AB20" i="91"/>
  <c r="AA21" i="91"/>
  <c r="AB21" i="91"/>
  <c r="AA22" i="91"/>
  <c r="AB22" i="91"/>
  <c r="AA23" i="91"/>
  <c r="AB23" i="91"/>
  <c r="AA24" i="91"/>
  <c r="AB24" i="91"/>
  <c r="AA25" i="91"/>
  <c r="AB25" i="91"/>
  <c r="AA26" i="91"/>
  <c r="AB26" i="91"/>
  <c r="AA27" i="91"/>
  <c r="AB27" i="91"/>
  <c r="AA28" i="91"/>
  <c r="AB28" i="91"/>
  <c r="CQ25" i="43"/>
  <c r="CQ28" i="43" s="1"/>
  <c r="CR25" i="43"/>
  <c r="CR28" i="43" s="1"/>
  <c r="CS28" i="43"/>
  <c r="AEU15" i="43"/>
  <c r="AEV15" i="43"/>
  <c r="AEW15" i="43"/>
  <c r="AEX15" i="43"/>
  <c r="AEY15" i="43"/>
  <c r="AEZ15" i="43"/>
  <c r="AFA15" i="43"/>
  <c r="AEU14" i="43"/>
  <c r="AEV14" i="43"/>
  <c r="AEW14" i="43"/>
  <c r="AEX14" i="43"/>
  <c r="AEY14" i="43"/>
  <c r="AEZ14" i="43"/>
  <c r="AFA14" i="43"/>
  <c r="AEU13" i="43"/>
  <c r="AEV13" i="43"/>
  <c r="AEW13" i="43"/>
  <c r="AEX13" i="43"/>
  <c r="AEY13" i="43"/>
  <c r="AEZ13" i="43"/>
  <c r="AFA13" i="43"/>
  <c r="AEU12" i="43"/>
  <c r="AEV12" i="43"/>
  <c r="AEW12" i="43"/>
  <c r="AEX12" i="43"/>
  <c r="AEY12" i="43"/>
  <c r="AEZ12" i="43"/>
  <c r="AFA12" i="43"/>
  <c r="ACS15" i="43"/>
  <c r="ACT15" i="43"/>
  <c r="ACU15" i="43"/>
  <c r="ACV15" i="43"/>
  <c r="ACW15" i="43"/>
  <c r="ACX15" i="43"/>
  <c r="ACY15" i="43"/>
  <c r="ACZ15" i="43"/>
  <c r="ADA15" i="43"/>
  <c r="ADB15" i="43"/>
  <c r="ADC15" i="43"/>
  <c r="ADD15" i="43"/>
  <c r="ADE15" i="43"/>
  <c r="ADF15" i="43"/>
  <c r="ADG15" i="43"/>
  <c r="ADH15" i="43"/>
  <c r="ADI15" i="43"/>
  <c r="ADJ15" i="43"/>
  <c r="ADK15" i="43"/>
  <c r="ADL15" i="43"/>
  <c r="ADM15" i="43"/>
  <c r="ADN15" i="43"/>
  <c r="ADO15" i="43"/>
  <c r="ADP15" i="43"/>
  <c r="ADQ15" i="43"/>
  <c r="ADR15" i="43"/>
  <c r="ADS15" i="43"/>
  <c r="ADT15" i="43"/>
  <c r="ADU15" i="43"/>
  <c r="ADV15" i="43"/>
  <c r="ADW15" i="43"/>
  <c r="ADX15" i="43"/>
  <c r="ADY15" i="43"/>
  <c r="ADZ15" i="43"/>
  <c r="AEA15" i="43"/>
  <c r="AEB15" i="43"/>
  <c r="AEC15" i="43"/>
  <c r="AED15" i="43"/>
  <c r="AEE15" i="43"/>
  <c r="AEF15" i="43"/>
  <c r="AEG15" i="43"/>
  <c r="AEH15" i="43"/>
  <c r="AEI15" i="43"/>
  <c r="AEJ15" i="43"/>
  <c r="AEK15" i="43"/>
  <c r="AEL15" i="43"/>
  <c r="AEM15" i="43"/>
  <c r="AEN15" i="43"/>
  <c r="AEO15" i="43"/>
  <c r="AEP15" i="43"/>
  <c r="AEQ15" i="43"/>
  <c r="AER15" i="43"/>
  <c r="AES15" i="43"/>
  <c r="AET15" i="43"/>
  <c r="ACS14" i="43"/>
  <c r="ACT14" i="43"/>
  <c r="ACU14" i="43"/>
  <c r="ACV14" i="43"/>
  <c r="ACW14" i="43"/>
  <c r="ACX14" i="43"/>
  <c r="ACY14" i="43"/>
  <c r="ACZ14" i="43"/>
  <c r="ADA14" i="43"/>
  <c r="ADB14" i="43"/>
  <c r="ADC14" i="43"/>
  <c r="ADD14" i="43"/>
  <c r="ADE14" i="43"/>
  <c r="ADF14" i="43"/>
  <c r="ADG14" i="43"/>
  <c r="ADH14" i="43"/>
  <c r="ADI14" i="43"/>
  <c r="ADJ14" i="43"/>
  <c r="ADK14" i="43"/>
  <c r="ADL14" i="43"/>
  <c r="ADM14" i="43"/>
  <c r="ADN14" i="43"/>
  <c r="ADO14" i="43"/>
  <c r="ADP14" i="43"/>
  <c r="ADQ14" i="43"/>
  <c r="ADR14" i="43"/>
  <c r="ADS14" i="43"/>
  <c r="ADT14" i="43"/>
  <c r="ADU14" i="43"/>
  <c r="ADV14" i="43"/>
  <c r="ADW14" i="43"/>
  <c r="ADX14" i="43"/>
  <c r="ADY14" i="43"/>
  <c r="ADZ14" i="43"/>
  <c r="AEA14" i="43"/>
  <c r="AEB14" i="43"/>
  <c r="AEC14" i="43"/>
  <c r="AED14" i="43"/>
  <c r="AEE14" i="43"/>
  <c r="AEF14" i="43"/>
  <c r="AEG14" i="43"/>
  <c r="AEH14" i="43"/>
  <c r="AEI14" i="43"/>
  <c r="AEJ14" i="43"/>
  <c r="AEK14" i="43"/>
  <c r="AEL14" i="43"/>
  <c r="AEM14" i="43"/>
  <c r="AEN14" i="43"/>
  <c r="AEO14" i="43"/>
  <c r="AEP14" i="43"/>
  <c r="AEQ14" i="43"/>
  <c r="AER14" i="43"/>
  <c r="AES14" i="43"/>
  <c r="AET14" i="43"/>
  <c r="ACS13" i="43"/>
  <c r="ACT13" i="43"/>
  <c r="ACU13" i="43"/>
  <c r="ACV13" i="43"/>
  <c r="ACW13" i="43"/>
  <c r="ACX13" i="43"/>
  <c r="ACY13" i="43"/>
  <c r="ACZ13" i="43"/>
  <c r="ADA13" i="43"/>
  <c r="ADB13" i="43"/>
  <c r="ADC13" i="43"/>
  <c r="ADD13" i="43"/>
  <c r="ADE13" i="43"/>
  <c r="ADF13" i="43"/>
  <c r="ADG13" i="43"/>
  <c r="ADH13" i="43"/>
  <c r="ADI13" i="43"/>
  <c r="ADJ13" i="43"/>
  <c r="ADK13" i="43"/>
  <c r="ADL13" i="43"/>
  <c r="ADM13" i="43"/>
  <c r="ADN13" i="43"/>
  <c r="ADO13" i="43"/>
  <c r="ADP13" i="43"/>
  <c r="ADQ13" i="43"/>
  <c r="ADR13" i="43"/>
  <c r="ADS13" i="43"/>
  <c r="ADT13" i="43"/>
  <c r="ADU13" i="43"/>
  <c r="ADV13" i="43"/>
  <c r="ADW13" i="43"/>
  <c r="ADX13" i="43"/>
  <c r="ADY13" i="43"/>
  <c r="ADZ13" i="43"/>
  <c r="AEA13" i="43"/>
  <c r="AEB13" i="43"/>
  <c r="AEC13" i="43"/>
  <c r="AED13" i="43"/>
  <c r="AEE13" i="43"/>
  <c r="AEF13" i="43"/>
  <c r="AEG13" i="43"/>
  <c r="AEH13" i="43"/>
  <c r="AEI13" i="43"/>
  <c r="AEJ13" i="43"/>
  <c r="AEK13" i="43"/>
  <c r="AEL13" i="43"/>
  <c r="AEM13" i="43"/>
  <c r="AEN13" i="43"/>
  <c r="AEO13" i="43"/>
  <c r="AEP13" i="43"/>
  <c r="AEQ13" i="43"/>
  <c r="AER13" i="43"/>
  <c r="AES13" i="43"/>
  <c r="AET13" i="43"/>
  <c r="ACS12" i="43"/>
  <c r="ACT12" i="43"/>
  <c r="ACU12" i="43"/>
  <c r="ACV12" i="43"/>
  <c r="ACW12" i="43"/>
  <c r="ACX12" i="43"/>
  <c r="ACY12" i="43"/>
  <c r="ACZ12" i="43"/>
  <c r="ADA12" i="43"/>
  <c r="ADB12" i="43"/>
  <c r="ADC12" i="43"/>
  <c r="ADD12" i="43"/>
  <c r="ADE12" i="43"/>
  <c r="ADF12" i="43"/>
  <c r="ADG12" i="43"/>
  <c r="ADH12" i="43"/>
  <c r="ADI12" i="43"/>
  <c r="ADJ12" i="43"/>
  <c r="ADK12" i="43"/>
  <c r="ADL12" i="43"/>
  <c r="ADM12" i="43"/>
  <c r="ADN12" i="43"/>
  <c r="ADO12" i="43"/>
  <c r="ADP12" i="43"/>
  <c r="ADQ12" i="43"/>
  <c r="ADR12" i="43"/>
  <c r="ADS12" i="43"/>
  <c r="ADT12" i="43"/>
  <c r="ADU12" i="43"/>
  <c r="ADV12" i="43"/>
  <c r="ADW12" i="43"/>
  <c r="ADX12" i="43"/>
  <c r="ADY12" i="43"/>
  <c r="ADZ12" i="43"/>
  <c r="AEA12" i="43"/>
  <c r="AEB12" i="43"/>
  <c r="AEC12" i="43"/>
  <c r="AED12" i="43"/>
  <c r="AEE12" i="43"/>
  <c r="AEF12" i="43"/>
  <c r="AEG12" i="43"/>
  <c r="AEH12" i="43"/>
  <c r="AEI12" i="43"/>
  <c r="AEJ12" i="43"/>
  <c r="AEK12" i="43"/>
  <c r="AEL12" i="43"/>
  <c r="AEM12" i="43"/>
  <c r="AEN12" i="43"/>
  <c r="AEO12" i="43"/>
  <c r="AEP12" i="43"/>
  <c r="AEQ12" i="43"/>
  <c r="AER12" i="43"/>
  <c r="AES12" i="43"/>
  <c r="AET12" i="43"/>
  <c r="ACR13" i="43"/>
  <c r="ACR14" i="43"/>
  <c r="ACR15" i="43"/>
  <c r="BGC6" i="43" l="1"/>
  <c r="BGD6" i="43"/>
  <c r="BGE6" i="43"/>
  <c r="BGF6" i="43"/>
  <c r="BGG6" i="43"/>
  <c r="BGH6" i="43"/>
  <c r="BGI6" i="43"/>
  <c r="BEA6" i="43"/>
  <c r="BEB6" i="43"/>
  <c r="BEC6" i="43"/>
  <c r="BED6" i="43"/>
  <c r="BEE6" i="43"/>
  <c r="BEF6" i="43"/>
  <c r="BEG6" i="43"/>
  <c r="BEH6" i="43"/>
  <c r="BEI6" i="43"/>
  <c r="BEJ6" i="43"/>
  <c r="BEK6" i="43"/>
  <c r="BEL6" i="43"/>
  <c r="BEM6" i="43"/>
  <c r="BEN6" i="43"/>
  <c r="BEO6" i="43"/>
  <c r="BEP6" i="43"/>
  <c r="BEQ6" i="43"/>
  <c r="BER6" i="43"/>
  <c r="BES6" i="43"/>
  <c r="BET6" i="43"/>
  <c r="BEU6" i="43"/>
  <c r="BEV6" i="43"/>
  <c r="BEW6" i="43"/>
  <c r="BEX6" i="43"/>
  <c r="BEY6" i="43"/>
  <c r="BEZ6" i="43"/>
  <c r="BFA6" i="43"/>
  <c r="BFB6" i="43"/>
  <c r="BFC6" i="43"/>
  <c r="BFD6" i="43"/>
  <c r="BFE6" i="43"/>
  <c r="BFF6" i="43"/>
  <c r="BFG6" i="43"/>
  <c r="BFH6" i="43"/>
  <c r="BFI6" i="43"/>
  <c r="BFJ6" i="43"/>
  <c r="BFK6" i="43"/>
  <c r="BFL6" i="43"/>
  <c r="BFM6" i="43"/>
  <c r="BFN6" i="43"/>
  <c r="BFO6" i="43"/>
  <c r="BFP6" i="43"/>
  <c r="BFQ6" i="43"/>
  <c r="BFR6" i="43"/>
  <c r="BFS6" i="43"/>
  <c r="BFU6" i="43"/>
  <c r="BFV6" i="43"/>
  <c r="BFW6" i="43"/>
  <c r="BFX6" i="43"/>
  <c r="BFY6" i="43"/>
  <c r="BFZ6" i="43"/>
  <c r="BGA6" i="43"/>
  <c r="BGB6" i="43"/>
  <c r="AL21" i="61" l="1"/>
  <c r="AL9" i="61"/>
  <c r="AL10" i="61" s="1"/>
  <c r="AL12" i="61" l="1"/>
  <c r="AL11" i="61"/>
  <c r="AL26" i="61"/>
  <c r="AL2" i="61" l="1"/>
  <c r="FX4" i="39"/>
  <c r="FY4" i="39"/>
  <c r="FZ4" i="39"/>
  <c r="FX5" i="39"/>
  <c r="FY5" i="39"/>
  <c r="FZ5" i="39"/>
  <c r="FX11" i="39"/>
  <c r="FY11" i="39"/>
  <c r="FZ11" i="39"/>
  <c r="FX12" i="39"/>
  <c r="FY12" i="39"/>
  <c r="FZ12" i="39"/>
  <c r="FW12" i="39"/>
  <c r="FW11" i="39"/>
  <c r="FW5" i="39"/>
  <c r="FW4" i="39"/>
  <c r="AJ78" i="31" l="1"/>
  <c r="E40" i="59" l="1"/>
  <c r="E39" i="59"/>
  <c r="E38" i="59"/>
  <c r="E34" i="59"/>
  <c r="O25" i="43" l="1"/>
  <c r="O28" i="43" s="1"/>
  <c r="P25" i="43"/>
  <c r="P28" i="43" s="1"/>
  <c r="Q25" i="43"/>
  <c r="Q28" i="43" s="1"/>
  <c r="R25" i="43"/>
  <c r="R28" i="43" s="1"/>
  <c r="S25" i="43"/>
  <c r="S28" i="43" s="1"/>
  <c r="T25" i="43"/>
  <c r="T28" i="43" s="1"/>
  <c r="U25" i="43"/>
  <c r="U28" i="43" s="1"/>
  <c r="V25" i="43"/>
  <c r="V28" i="43" s="1"/>
  <c r="W25" i="43"/>
  <c r="W28" i="43" s="1"/>
  <c r="X25" i="43"/>
  <c r="X28" i="43" s="1"/>
  <c r="Y25" i="43"/>
  <c r="Y28" i="43" s="1"/>
  <c r="Z25" i="43"/>
  <c r="Z28" i="43" s="1"/>
  <c r="AA25" i="43"/>
  <c r="AA28" i="43" s="1"/>
  <c r="AB25" i="43"/>
  <c r="AB28" i="43" s="1"/>
  <c r="AC25" i="43"/>
  <c r="AC28" i="43" s="1"/>
  <c r="AD25" i="43"/>
  <c r="AD28" i="43" s="1"/>
  <c r="AE25" i="43"/>
  <c r="AE28" i="43" s="1"/>
  <c r="AF25" i="43"/>
  <c r="AF28" i="43" s="1"/>
  <c r="AG25" i="43"/>
  <c r="AG28" i="43" s="1"/>
  <c r="AH25" i="43"/>
  <c r="AH28" i="43" s="1"/>
  <c r="AI25" i="43"/>
  <c r="AI28" i="43" s="1"/>
  <c r="AJ25" i="43"/>
  <c r="AJ28" i="43" s="1"/>
  <c r="AK25" i="43"/>
  <c r="AK28" i="43" s="1"/>
  <c r="AL25" i="43"/>
  <c r="AL28" i="43" s="1"/>
  <c r="AM25" i="43"/>
  <c r="AM28" i="43" s="1"/>
  <c r="AN25" i="43"/>
  <c r="AN28" i="43" s="1"/>
  <c r="AO25" i="43"/>
  <c r="AO28" i="43" s="1"/>
  <c r="AP25" i="43"/>
  <c r="AP28" i="43" s="1"/>
  <c r="AQ25" i="43"/>
  <c r="AQ28" i="43" s="1"/>
  <c r="AR25" i="43"/>
  <c r="AR28" i="43" s="1"/>
  <c r="AS25" i="43"/>
  <c r="AS28" i="43" s="1"/>
  <c r="AT25" i="43"/>
  <c r="AT28" i="43" s="1"/>
  <c r="AU25" i="43"/>
  <c r="AU28" i="43" s="1"/>
  <c r="AV25" i="43"/>
  <c r="AV28" i="43" s="1"/>
  <c r="AW25" i="43"/>
  <c r="AW28" i="43" s="1"/>
  <c r="AX25" i="43"/>
  <c r="AX28" i="43" s="1"/>
  <c r="AY25" i="43"/>
  <c r="AY28" i="43" s="1"/>
  <c r="AZ25" i="43"/>
  <c r="AZ28" i="43" s="1"/>
  <c r="BA25" i="43"/>
  <c r="BA28" i="43" s="1"/>
  <c r="BB25" i="43"/>
  <c r="BB28" i="43" s="1"/>
  <c r="BC25" i="43"/>
  <c r="BC28" i="43" s="1"/>
  <c r="BD25" i="43"/>
  <c r="BD28" i="43" s="1"/>
  <c r="BE25" i="43"/>
  <c r="BE28" i="43" s="1"/>
  <c r="BF25" i="43"/>
  <c r="BF28" i="43" s="1"/>
  <c r="BG25" i="43"/>
  <c r="BG28" i="43" s="1"/>
  <c r="BH25" i="43"/>
  <c r="BH28" i="43" s="1"/>
  <c r="BI25" i="43"/>
  <c r="BI28" i="43" s="1"/>
  <c r="BJ25" i="43"/>
  <c r="BJ28" i="43" s="1"/>
  <c r="BK25" i="43"/>
  <c r="BK28" i="43" s="1"/>
  <c r="BL25" i="43"/>
  <c r="BL28" i="43" s="1"/>
  <c r="BM25" i="43"/>
  <c r="BM28" i="43" s="1"/>
  <c r="BN25" i="43"/>
  <c r="BN28" i="43" s="1"/>
  <c r="BO25" i="43"/>
  <c r="BO28" i="43" s="1"/>
  <c r="BP25" i="43"/>
  <c r="BP28" i="43" s="1"/>
  <c r="BQ25" i="43"/>
  <c r="BQ28" i="43" s="1"/>
  <c r="BR25" i="43"/>
  <c r="BR28" i="43" s="1"/>
  <c r="BS25" i="43"/>
  <c r="BS28" i="43" s="1"/>
  <c r="BT25" i="43"/>
  <c r="BT28" i="43" s="1"/>
  <c r="BU25" i="43"/>
  <c r="BU28" i="43" s="1"/>
  <c r="BV25" i="43"/>
  <c r="BV28" i="43" s="1"/>
  <c r="BW25" i="43"/>
  <c r="BW28" i="43" s="1"/>
  <c r="BX25" i="43"/>
  <c r="BX28" i="43" s="1"/>
  <c r="BY25" i="43"/>
  <c r="BY28" i="43" s="1"/>
  <c r="BZ25" i="43"/>
  <c r="BZ28" i="43" s="1"/>
  <c r="CA25" i="43"/>
  <c r="CA28" i="43" s="1"/>
  <c r="CB25" i="43"/>
  <c r="CB28" i="43" s="1"/>
  <c r="CC25" i="43"/>
  <c r="CC28" i="43" s="1"/>
  <c r="CD25" i="43"/>
  <c r="CD28" i="43" s="1"/>
  <c r="CE25" i="43"/>
  <c r="CE28" i="43" s="1"/>
  <c r="CF25" i="43"/>
  <c r="CF28" i="43" s="1"/>
  <c r="CG25" i="43"/>
  <c r="CG28" i="43" s="1"/>
  <c r="CH25" i="43"/>
  <c r="CH28" i="43" s="1"/>
  <c r="CI25" i="43"/>
  <c r="CI28" i="43" s="1"/>
  <c r="CJ25" i="43"/>
  <c r="CJ28" i="43" s="1"/>
  <c r="CK25" i="43"/>
  <c r="CK28" i="43" s="1"/>
  <c r="CL25" i="43"/>
  <c r="CL28" i="43" s="1"/>
  <c r="CM25" i="43"/>
  <c r="CM28" i="43" s="1"/>
  <c r="CN25" i="43"/>
  <c r="CN28" i="43" s="1"/>
  <c r="CO25" i="43"/>
  <c r="CO28" i="43" s="1"/>
  <c r="CP25" i="43"/>
  <c r="CP28" i="43" s="1"/>
  <c r="N25" i="43"/>
  <c r="N28" i="43" s="1"/>
  <c r="AAI15" i="43"/>
  <c r="AAJ15" i="43"/>
  <c r="AAK15" i="43"/>
  <c r="AAL15" i="43"/>
  <c r="AAM15" i="43"/>
  <c r="AAN15" i="43"/>
  <c r="AAO15" i="43"/>
  <c r="AAP15" i="43"/>
  <c r="AAQ15" i="43"/>
  <c r="AAR15" i="43"/>
  <c r="AAS15" i="43"/>
  <c r="AAT15" i="43"/>
  <c r="AAU15" i="43"/>
  <c r="AAV15" i="43"/>
  <c r="AAW15" i="43"/>
  <c r="AAX15" i="43"/>
  <c r="AAY15" i="43"/>
  <c r="AAZ15" i="43"/>
  <c r="ABA15" i="43"/>
  <c r="ABB15" i="43"/>
  <c r="ABC15" i="43"/>
  <c r="ABD15" i="43"/>
  <c r="ABE15" i="43"/>
  <c r="ABF15" i="43"/>
  <c r="ABG15" i="43"/>
  <c r="ABH15" i="43"/>
  <c r="ABI15" i="43"/>
  <c r="ABJ15" i="43"/>
  <c r="ABK15" i="43"/>
  <c r="ABL15" i="43"/>
  <c r="ABM15" i="43"/>
  <c r="ABN15" i="43"/>
  <c r="ABO15" i="43"/>
  <c r="ABP15" i="43"/>
  <c r="ABQ15" i="43"/>
  <c r="ABR15" i="43"/>
  <c r="ABS15" i="43"/>
  <c r="ABT15" i="43"/>
  <c r="ABU15" i="43"/>
  <c r="ABV15" i="43"/>
  <c r="ABW15" i="43"/>
  <c r="ABX15" i="43"/>
  <c r="ABY15" i="43"/>
  <c r="ABZ15" i="43"/>
  <c r="ACA15" i="43"/>
  <c r="ACB15" i="43"/>
  <c r="ACC15" i="43"/>
  <c r="ACD15" i="43"/>
  <c r="ACE15" i="43"/>
  <c r="ACF15" i="43"/>
  <c r="ACG15" i="43"/>
  <c r="ACH15" i="43"/>
  <c r="ACI15" i="43"/>
  <c r="ACJ15" i="43"/>
  <c r="ACK15" i="43"/>
  <c r="ACL15" i="43"/>
  <c r="ACM15" i="43"/>
  <c r="ACN15" i="43"/>
  <c r="ACO15" i="43"/>
  <c r="ACP15" i="43"/>
  <c r="ACQ15" i="43"/>
  <c r="AAI14" i="43"/>
  <c r="AAJ14" i="43"/>
  <c r="AAK14" i="43"/>
  <c r="AAL14" i="43"/>
  <c r="AAM14" i="43"/>
  <c r="AAN14" i="43"/>
  <c r="AAO14" i="43"/>
  <c r="AAP14" i="43"/>
  <c r="AAQ14" i="43"/>
  <c r="AAR14" i="43"/>
  <c r="AAS14" i="43"/>
  <c r="AAT14" i="43"/>
  <c r="AAU14" i="43"/>
  <c r="AAV14" i="43"/>
  <c r="AAW14" i="43"/>
  <c r="AAX14" i="43"/>
  <c r="AAY14" i="43"/>
  <c r="AAZ14" i="43"/>
  <c r="ABA14" i="43"/>
  <c r="ABB14" i="43"/>
  <c r="ABC14" i="43"/>
  <c r="ABD14" i="43"/>
  <c r="ABE14" i="43"/>
  <c r="ABF14" i="43"/>
  <c r="ABG14" i="43"/>
  <c r="ABH14" i="43"/>
  <c r="ABI14" i="43"/>
  <c r="ABJ14" i="43"/>
  <c r="ABK14" i="43"/>
  <c r="ABL14" i="43"/>
  <c r="ABM14" i="43"/>
  <c r="ABN14" i="43"/>
  <c r="ABO14" i="43"/>
  <c r="ABP14" i="43"/>
  <c r="ABQ14" i="43"/>
  <c r="ABR14" i="43"/>
  <c r="ABS14" i="43"/>
  <c r="ABT14" i="43"/>
  <c r="ABU14" i="43"/>
  <c r="ABV14" i="43"/>
  <c r="ABW14" i="43"/>
  <c r="ABX14" i="43"/>
  <c r="ABY14" i="43"/>
  <c r="ABZ14" i="43"/>
  <c r="ACA14" i="43"/>
  <c r="ACB14" i="43"/>
  <c r="ACC14" i="43"/>
  <c r="ACD14" i="43"/>
  <c r="ACE14" i="43"/>
  <c r="ACF14" i="43"/>
  <c r="ACG14" i="43"/>
  <c r="ACH14" i="43"/>
  <c r="ACI14" i="43"/>
  <c r="ACJ14" i="43"/>
  <c r="ACK14" i="43"/>
  <c r="ACL14" i="43"/>
  <c r="ACM14" i="43"/>
  <c r="ACN14" i="43"/>
  <c r="ACO14" i="43"/>
  <c r="ACP14" i="43"/>
  <c r="ACQ14" i="43"/>
  <c r="AAI13" i="43"/>
  <c r="AAJ13" i="43"/>
  <c r="AAK13" i="43"/>
  <c r="AAL13" i="43"/>
  <c r="AAM13" i="43"/>
  <c r="AAN13" i="43"/>
  <c r="AAO13" i="43"/>
  <c r="AAP13" i="43"/>
  <c r="AAQ13" i="43"/>
  <c r="AAR13" i="43"/>
  <c r="AAS13" i="43"/>
  <c r="AAT13" i="43"/>
  <c r="AAU13" i="43"/>
  <c r="AAV13" i="43"/>
  <c r="AAW13" i="43"/>
  <c r="AAX13" i="43"/>
  <c r="AAY13" i="43"/>
  <c r="AAZ13" i="43"/>
  <c r="ABA13" i="43"/>
  <c r="ABB13" i="43"/>
  <c r="ABC13" i="43"/>
  <c r="ABD13" i="43"/>
  <c r="ABE13" i="43"/>
  <c r="ABF13" i="43"/>
  <c r="ABG13" i="43"/>
  <c r="ABH13" i="43"/>
  <c r="ABI13" i="43"/>
  <c r="ABJ13" i="43"/>
  <c r="ABK13" i="43"/>
  <c r="ABL13" i="43"/>
  <c r="ABM13" i="43"/>
  <c r="ABN13" i="43"/>
  <c r="ABO13" i="43"/>
  <c r="ABP13" i="43"/>
  <c r="ABQ13" i="43"/>
  <c r="ABR13" i="43"/>
  <c r="ABS13" i="43"/>
  <c r="ABT13" i="43"/>
  <c r="ABU13" i="43"/>
  <c r="ABV13" i="43"/>
  <c r="ABW13" i="43"/>
  <c r="ABX13" i="43"/>
  <c r="ABY13" i="43"/>
  <c r="ABZ13" i="43"/>
  <c r="ACA13" i="43"/>
  <c r="ACB13" i="43"/>
  <c r="ACC13" i="43"/>
  <c r="ACD13" i="43"/>
  <c r="ACE13" i="43"/>
  <c r="ACF13" i="43"/>
  <c r="ACG13" i="43"/>
  <c r="ACH13" i="43"/>
  <c r="ACI13" i="43"/>
  <c r="ACJ13" i="43"/>
  <c r="ACK13" i="43"/>
  <c r="ACL13" i="43"/>
  <c r="ACM13" i="43"/>
  <c r="ACN13" i="43"/>
  <c r="ACO13" i="43"/>
  <c r="ACP13" i="43"/>
  <c r="ACQ13" i="43"/>
  <c r="AAI12" i="43"/>
  <c r="AAJ12" i="43"/>
  <c r="AAK12" i="43"/>
  <c r="AAL12" i="43"/>
  <c r="AAM12" i="43"/>
  <c r="AAN12" i="43"/>
  <c r="AAO12" i="43"/>
  <c r="AAP12" i="43"/>
  <c r="AAQ12" i="43"/>
  <c r="AAR12" i="43"/>
  <c r="AAS12" i="43"/>
  <c r="AAT12" i="43"/>
  <c r="AAU12" i="43"/>
  <c r="AAV12" i="43"/>
  <c r="AAW12" i="43"/>
  <c r="AAX12" i="43"/>
  <c r="AAY12" i="43"/>
  <c r="AAZ12" i="43"/>
  <c r="ABA12" i="43"/>
  <c r="ABB12" i="43"/>
  <c r="ABC12" i="43"/>
  <c r="ABD12" i="43"/>
  <c r="ABE12" i="43"/>
  <c r="ABF12" i="43"/>
  <c r="ABG12" i="43"/>
  <c r="ABH12" i="43"/>
  <c r="ABI12" i="43"/>
  <c r="ABJ12" i="43"/>
  <c r="ABK12" i="43"/>
  <c r="ABL12" i="43"/>
  <c r="ABM12" i="43"/>
  <c r="ABN12" i="43"/>
  <c r="ABO12" i="43"/>
  <c r="ABP12" i="43"/>
  <c r="ABQ12" i="43"/>
  <c r="ABR12" i="43"/>
  <c r="ABS12" i="43"/>
  <c r="ABT12" i="43"/>
  <c r="ABU12" i="43"/>
  <c r="ABV12" i="43"/>
  <c r="ABW12" i="43"/>
  <c r="ABX12" i="43"/>
  <c r="ABY12" i="43"/>
  <c r="ABZ12" i="43"/>
  <c r="ACA12" i="43"/>
  <c r="ACB12" i="43"/>
  <c r="ACC12" i="43"/>
  <c r="ACD12" i="43"/>
  <c r="ACE12" i="43"/>
  <c r="ACF12" i="43"/>
  <c r="ACG12" i="43"/>
  <c r="ACH12" i="43"/>
  <c r="ACI12" i="43"/>
  <c r="ACJ12" i="43"/>
  <c r="ACK12" i="43"/>
  <c r="ACL12" i="43"/>
  <c r="ACM12" i="43"/>
  <c r="ACN12" i="43"/>
  <c r="ACO12" i="43"/>
  <c r="ACP12" i="43"/>
  <c r="ACQ12" i="43"/>
  <c r="ACR12" i="43"/>
  <c r="BBP6" i="43" l="1"/>
  <c r="BBQ6" i="43"/>
  <c r="BBR6" i="43"/>
  <c r="BBS6" i="43"/>
  <c r="BBT6" i="43"/>
  <c r="BBU6" i="43"/>
  <c r="BBV6" i="43"/>
  <c r="BBW6" i="43"/>
  <c r="BBX6" i="43"/>
  <c r="BBY6" i="43"/>
  <c r="BBZ6" i="43"/>
  <c r="BCA6" i="43"/>
  <c r="BCB6" i="43"/>
  <c r="BCC6" i="43"/>
  <c r="BCD6" i="43"/>
  <c r="BCE6" i="43"/>
  <c r="BCF6" i="43"/>
  <c r="BCG6" i="43"/>
  <c r="BCH6" i="43"/>
  <c r="BCI6" i="43"/>
  <c r="BCJ6" i="43"/>
  <c r="BCK6" i="43"/>
  <c r="BCL6" i="43"/>
  <c r="BCM6" i="43"/>
  <c r="BCN6" i="43"/>
  <c r="BCO6" i="43"/>
  <c r="BCP6" i="43"/>
  <c r="BCQ6" i="43"/>
  <c r="BCR6" i="43"/>
  <c r="BCS6" i="43"/>
  <c r="BCT6" i="43"/>
  <c r="BCU6" i="43"/>
  <c r="BCV6" i="43"/>
  <c r="BCW6" i="43"/>
  <c r="BCX6" i="43"/>
  <c r="BCY6" i="43"/>
  <c r="BCZ6" i="43"/>
  <c r="BDA6" i="43"/>
  <c r="BDB6" i="43"/>
  <c r="BDC6" i="43"/>
  <c r="BDD6" i="43"/>
  <c r="BDE6" i="43"/>
  <c r="BDF6" i="43"/>
  <c r="BDG6" i="43"/>
  <c r="BDH6" i="43"/>
  <c r="BDI6" i="43"/>
  <c r="BDJ6" i="43"/>
  <c r="BDK6" i="43"/>
  <c r="BDL6" i="43"/>
  <c r="BDM6" i="43"/>
  <c r="BDN6" i="43"/>
  <c r="BDO6" i="43"/>
  <c r="BDP6" i="43"/>
  <c r="BDQ6" i="43"/>
  <c r="BDR6" i="43"/>
  <c r="BDS6" i="43"/>
  <c r="BDT6" i="43"/>
  <c r="BDU6" i="43"/>
  <c r="BDV6" i="43"/>
  <c r="BDW6" i="43"/>
  <c r="BDX6" i="43"/>
  <c r="BDY6" i="43"/>
  <c r="BDZ6" i="43"/>
  <c r="FV5" i="39" l="1"/>
  <c r="FV4" i="39"/>
  <c r="FU4" i="39"/>
  <c r="FU5" i="39"/>
  <c r="FU12" i="39"/>
  <c r="FU11" i="39"/>
  <c r="FV11" i="39"/>
  <c r="FV12" i="39"/>
  <c r="FT12" i="39"/>
  <c r="FT11" i="39"/>
  <c r="D42" i="67" l="1"/>
  <c r="AK9" i="61" l="1"/>
  <c r="AK12" i="61" s="1"/>
  <c r="AK11" i="61" l="1"/>
  <c r="AK10" i="61"/>
  <c r="J25" i="59"/>
  <c r="FR11" i="39" l="1"/>
  <c r="FS11" i="39"/>
  <c r="FR12" i="39"/>
  <c r="FS12" i="39"/>
  <c r="FQ12" i="39"/>
  <c r="FQ11" i="39"/>
  <c r="FR5" i="39"/>
  <c r="FR4" i="39"/>
  <c r="FS4" i="39"/>
  <c r="FT4" i="39"/>
  <c r="FS5" i="39"/>
  <c r="FT5" i="39"/>
  <c r="F21" i="91" l="1"/>
  <c r="G21" i="91"/>
  <c r="H21" i="91"/>
  <c r="I21" i="91"/>
  <c r="J21" i="91"/>
  <c r="K21" i="91"/>
  <c r="L21" i="91"/>
  <c r="M21" i="91"/>
  <c r="N21" i="91"/>
  <c r="O21" i="91"/>
  <c r="P21" i="91"/>
  <c r="Q21" i="91"/>
  <c r="R21" i="91"/>
  <c r="S21" i="91"/>
  <c r="T21" i="91"/>
  <c r="U21" i="91"/>
  <c r="V21" i="91"/>
  <c r="W21" i="91"/>
  <c r="X21" i="91"/>
  <c r="Y21" i="91"/>
  <c r="Z21" i="91"/>
  <c r="F22" i="91"/>
  <c r="G22" i="91"/>
  <c r="H22" i="91"/>
  <c r="I22" i="91"/>
  <c r="J22" i="91"/>
  <c r="K22" i="91"/>
  <c r="L22" i="91"/>
  <c r="M22" i="91"/>
  <c r="N22" i="91"/>
  <c r="O22" i="91"/>
  <c r="P22" i="91"/>
  <c r="Q22" i="91"/>
  <c r="R22" i="91"/>
  <c r="S22" i="91"/>
  <c r="T22" i="91"/>
  <c r="U22" i="91"/>
  <c r="V22" i="91"/>
  <c r="W22" i="91"/>
  <c r="X22" i="91"/>
  <c r="Y22" i="91"/>
  <c r="Z22" i="91"/>
  <c r="F23" i="91"/>
  <c r="G23" i="91"/>
  <c r="H23" i="91"/>
  <c r="I23" i="91"/>
  <c r="J23" i="91"/>
  <c r="K23" i="91"/>
  <c r="L23" i="91"/>
  <c r="M23" i="91"/>
  <c r="N23" i="91"/>
  <c r="O23" i="91"/>
  <c r="P23" i="91"/>
  <c r="Q23" i="91"/>
  <c r="R23" i="91"/>
  <c r="S23" i="91"/>
  <c r="T23" i="91"/>
  <c r="U23" i="91"/>
  <c r="V23" i="91"/>
  <c r="W23" i="91"/>
  <c r="X23" i="91"/>
  <c r="Y23" i="91"/>
  <c r="Z23" i="91"/>
  <c r="F24" i="91"/>
  <c r="G24" i="91"/>
  <c r="H24" i="91"/>
  <c r="I24" i="91"/>
  <c r="J24" i="91"/>
  <c r="K24" i="91"/>
  <c r="L24" i="91"/>
  <c r="M24" i="91"/>
  <c r="N24" i="91"/>
  <c r="O24" i="91"/>
  <c r="P24" i="91"/>
  <c r="Q24" i="91"/>
  <c r="R24" i="91"/>
  <c r="S24" i="91"/>
  <c r="T24" i="91"/>
  <c r="U24" i="91"/>
  <c r="V24" i="91"/>
  <c r="W24" i="91"/>
  <c r="X24" i="91"/>
  <c r="Y24" i="91"/>
  <c r="Z24" i="91"/>
  <c r="F25" i="91"/>
  <c r="G25" i="91"/>
  <c r="H25" i="91"/>
  <c r="I25" i="91"/>
  <c r="J25" i="91"/>
  <c r="K25" i="91"/>
  <c r="L25" i="91"/>
  <c r="M25" i="91"/>
  <c r="N25" i="91"/>
  <c r="O25" i="91"/>
  <c r="P25" i="91"/>
  <c r="Q25" i="91"/>
  <c r="R25" i="91"/>
  <c r="S25" i="91"/>
  <c r="T25" i="91"/>
  <c r="U25" i="91"/>
  <c r="V25" i="91"/>
  <c r="W25" i="91"/>
  <c r="X25" i="91"/>
  <c r="Y25" i="91"/>
  <c r="Z25" i="91"/>
  <c r="F26" i="91"/>
  <c r="G26" i="91"/>
  <c r="H26" i="91"/>
  <c r="I26" i="91"/>
  <c r="J26" i="91"/>
  <c r="K26" i="91"/>
  <c r="L26" i="91"/>
  <c r="M26" i="91"/>
  <c r="N26" i="91"/>
  <c r="O26" i="91"/>
  <c r="P26" i="91"/>
  <c r="Q26" i="91"/>
  <c r="R26" i="91"/>
  <c r="S26" i="91"/>
  <c r="T26" i="91"/>
  <c r="U26" i="91"/>
  <c r="V26" i="91"/>
  <c r="W26" i="91"/>
  <c r="X26" i="91"/>
  <c r="Y26" i="91"/>
  <c r="Z26" i="91"/>
  <c r="F27" i="91"/>
  <c r="G27" i="91"/>
  <c r="H27" i="91"/>
  <c r="I27" i="91"/>
  <c r="J27" i="91"/>
  <c r="K27" i="91"/>
  <c r="L27" i="91"/>
  <c r="M27" i="91"/>
  <c r="N27" i="91"/>
  <c r="O27" i="91"/>
  <c r="P27" i="91"/>
  <c r="Q27" i="91"/>
  <c r="R27" i="91"/>
  <c r="S27" i="91"/>
  <c r="T27" i="91"/>
  <c r="U27" i="91"/>
  <c r="V27" i="91"/>
  <c r="W27" i="91"/>
  <c r="X27" i="91"/>
  <c r="Y27" i="91"/>
  <c r="Z27" i="91"/>
  <c r="F28" i="91"/>
  <c r="G28" i="91"/>
  <c r="H28" i="91"/>
  <c r="I28" i="91"/>
  <c r="J28" i="91"/>
  <c r="K28" i="91"/>
  <c r="L28" i="91"/>
  <c r="M28" i="91"/>
  <c r="N28" i="91"/>
  <c r="O28" i="91"/>
  <c r="P28" i="91"/>
  <c r="Q28" i="91"/>
  <c r="R28" i="91"/>
  <c r="S28" i="91"/>
  <c r="T28" i="91"/>
  <c r="U28" i="91"/>
  <c r="V28" i="91"/>
  <c r="W28" i="91"/>
  <c r="X28" i="91"/>
  <c r="Y28" i="91"/>
  <c r="Z28" i="91"/>
  <c r="G20" i="91"/>
  <c r="H20" i="91"/>
  <c r="I20" i="91"/>
  <c r="J20" i="91"/>
  <c r="K20" i="91"/>
  <c r="L20" i="91"/>
  <c r="M20" i="91"/>
  <c r="N20" i="91"/>
  <c r="O20" i="91"/>
  <c r="P20" i="91"/>
  <c r="Q20" i="91"/>
  <c r="R20" i="91"/>
  <c r="S20" i="91"/>
  <c r="T20" i="91"/>
  <c r="U20" i="91"/>
  <c r="V20" i="91"/>
  <c r="W20" i="91"/>
  <c r="X20" i="91"/>
  <c r="Y20" i="91"/>
  <c r="Z20" i="91"/>
  <c r="F20" i="91"/>
  <c r="YC12" i="43" l="1"/>
  <c r="YD12" i="43"/>
  <c r="YE12" i="43"/>
  <c r="YF12" i="43"/>
  <c r="YG12" i="43"/>
  <c r="YH12" i="43"/>
  <c r="YI12" i="43"/>
  <c r="YJ12" i="43"/>
  <c r="YK12" i="43"/>
  <c r="YL12" i="43"/>
  <c r="YM12" i="43"/>
  <c r="YN12" i="43"/>
  <c r="YO12" i="43"/>
  <c r="YP12" i="43"/>
  <c r="YQ12" i="43"/>
  <c r="YR12" i="43"/>
  <c r="YS12" i="43"/>
  <c r="YT12" i="43"/>
  <c r="YU12" i="43"/>
  <c r="YV12" i="43"/>
  <c r="YW12" i="43"/>
  <c r="YX12" i="43"/>
  <c r="YY12" i="43"/>
  <c r="YZ12" i="43"/>
  <c r="ZA12" i="43"/>
  <c r="ZB12" i="43"/>
  <c r="ZC12" i="43"/>
  <c r="ZD12" i="43"/>
  <c r="ZE12" i="43"/>
  <c r="ZF12" i="43"/>
  <c r="ZG12" i="43"/>
  <c r="ZH12" i="43"/>
  <c r="ZI12" i="43"/>
  <c r="ZJ12" i="43"/>
  <c r="ZK12" i="43"/>
  <c r="ZL12" i="43"/>
  <c r="ZM12" i="43"/>
  <c r="ZN12" i="43"/>
  <c r="ZO12" i="43"/>
  <c r="ZP12" i="43"/>
  <c r="ZQ12" i="43"/>
  <c r="ZR12" i="43"/>
  <c r="ZS12" i="43"/>
  <c r="ZT12" i="43"/>
  <c r="ZU12" i="43"/>
  <c r="ZV12" i="43"/>
  <c r="ZW12" i="43"/>
  <c r="ZX12" i="43"/>
  <c r="ZY12" i="43"/>
  <c r="ZZ12" i="43"/>
  <c r="AAA12" i="43"/>
  <c r="AAB12" i="43"/>
  <c r="AAC12" i="43"/>
  <c r="AAD12" i="43"/>
  <c r="AAE12" i="43"/>
  <c r="AAF12" i="43"/>
  <c r="AAG12" i="43"/>
  <c r="AAH12" i="43"/>
  <c r="YC13" i="43"/>
  <c r="YD13" i="43"/>
  <c r="YE13" i="43"/>
  <c r="YF13" i="43"/>
  <c r="YG13" i="43"/>
  <c r="YH13" i="43"/>
  <c r="YI13" i="43"/>
  <c r="YJ13" i="43"/>
  <c r="YK13" i="43"/>
  <c r="YL13" i="43"/>
  <c r="YM13" i="43"/>
  <c r="YN13" i="43"/>
  <c r="YO13" i="43"/>
  <c r="YP13" i="43"/>
  <c r="YQ13" i="43"/>
  <c r="YR13" i="43"/>
  <c r="YS13" i="43"/>
  <c r="YT13" i="43"/>
  <c r="YU13" i="43"/>
  <c r="YV13" i="43"/>
  <c r="YW13" i="43"/>
  <c r="YX13" i="43"/>
  <c r="YY13" i="43"/>
  <c r="YZ13" i="43"/>
  <c r="ZA13" i="43"/>
  <c r="ZB13" i="43"/>
  <c r="ZC13" i="43"/>
  <c r="ZD13" i="43"/>
  <c r="ZE13" i="43"/>
  <c r="ZF13" i="43"/>
  <c r="ZG13" i="43"/>
  <c r="ZH13" i="43"/>
  <c r="ZI13" i="43"/>
  <c r="ZJ13" i="43"/>
  <c r="ZK13" i="43"/>
  <c r="ZL13" i="43"/>
  <c r="ZM13" i="43"/>
  <c r="ZN13" i="43"/>
  <c r="ZO13" i="43"/>
  <c r="ZP13" i="43"/>
  <c r="ZQ13" i="43"/>
  <c r="ZR13" i="43"/>
  <c r="ZS13" i="43"/>
  <c r="ZT13" i="43"/>
  <c r="ZU13" i="43"/>
  <c r="ZV13" i="43"/>
  <c r="ZW13" i="43"/>
  <c r="ZX13" i="43"/>
  <c r="ZY13" i="43"/>
  <c r="ZZ13" i="43"/>
  <c r="AAA13" i="43"/>
  <c r="AAB13" i="43"/>
  <c r="AAC13" i="43"/>
  <c r="AAD13" i="43"/>
  <c r="AAE13" i="43"/>
  <c r="AAF13" i="43"/>
  <c r="AAG13" i="43"/>
  <c r="AAH13" i="43"/>
  <c r="YC14" i="43"/>
  <c r="YD14" i="43"/>
  <c r="YE14" i="43"/>
  <c r="YF14" i="43"/>
  <c r="YG14" i="43"/>
  <c r="YH14" i="43"/>
  <c r="YI14" i="43"/>
  <c r="YJ14" i="43"/>
  <c r="YK14" i="43"/>
  <c r="YL14" i="43"/>
  <c r="YM14" i="43"/>
  <c r="YN14" i="43"/>
  <c r="YO14" i="43"/>
  <c r="YP14" i="43"/>
  <c r="YQ14" i="43"/>
  <c r="YR14" i="43"/>
  <c r="YS14" i="43"/>
  <c r="YT14" i="43"/>
  <c r="YU14" i="43"/>
  <c r="YV14" i="43"/>
  <c r="YW14" i="43"/>
  <c r="YX14" i="43"/>
  <c r="YY14" i="43"/>
  <c r="YZ14" i="43"/>
  <c r="ZA14" i="43"/>
  <c r="ZB14" i="43"/>
  <c r="ZC14" i="43"/>
  <c r="ZD14" i="43"/>
  <c r="ZE14" i="43"/>
  <c r="ZF14" i="43"/>
  <c r="ZG14" i="43"/>
  <c r="ZH14" i="43"/>
  <c r="ZI14" i="43"/>
  <c r="ZJ14" i="43"/>
  <c r="ZK14" i="43"/>
  <c r="ZL14" i="43"/>
  <c r="ZM14" i="43"/>
  <c r="ZN14" i="43"/>
  <c r="ZO14" i="43"/>
  <c r="ZP14" i="43"/>
  <c r="ZQ14" i="43"/>
  <c r="ZR14" i="43"/>
  <c r="ZS14" i="43"/>
  <c r="ZT14" i="43"/>
  <c r="ZU14" i="43"/>
  <c r="ZV14" i="43"/>
  <c r="ZW14" i="43"/>
  <c r="ZX14" i="43"/>
  <c r="ZY14" i="43"/>
  <c r="ZZ14" i="43"/>
  <c r="AAA14" i="43"/>
  <c r="AAB14" i="43"/>
  <c r="AAC14" i="43"/>
  <c r="AAD14" i="43"/>
  <c r="AAE14" i="43"/>
  <c r="AAF14" i="43"/>
  <c r="AAG14" i="43"/>
  <c r="AAH14" i="43"/>
  <c r="YC15" i="43"/>
  <c r="YD15" i="43"/>
  <c r="YE15" i="43"/>
  <c r="YF15" i="43"/>
  <c r="YG15" i="43"/>
  <c r="YH15" i="43"/>
  <c r="YI15" i="43"/>
  <c r="YJ15" i="43"/>
  <c r="YK15" i="43"/>
  <c r="YL15" i="43"/>
  <c r="YM15" i="43"/>
  <c r="YN15" i="43"/>
  <c r="YO15" i="43"/>
  <c r="YP15" i="43"/>
  <c r="YQ15" i="43"/>
  <c r="YR15" i="43"/>
  <c r="YS15" i="43"/>
  <c r="YT15" i="43"/>
  <c r="YU15" i="43"/>
  <c r="YV15" i="43"/>
  <c r="YW15" i="43"/>
  <c r="YX15" i="43"/>
  <c r="YY15" i="43"/>
  <c r="YZ15" i="43"/>
  <c r="ZA15" i="43"/>
  <c r="ZB15" i="43"/>
  <c r="ZC15" i="43"/>
  <c r="ZD15" i="43"/>
  <c r="ZE15" i="43"/>
  <c r="ZF15" i="43"/>
  <c r="ZG15" i="43"/>
  <c r="ZH15" i="43"/>
  <c r="ZI15" i="43"/>
  <c r="ZJ15" i="43"/>
  <c r="ZK15" i="43"/>
  <c r="ZL15" i="43"/>
  <c r="ZM15" i="43"/>
  <c r="ZN15" i="43"/>
  <c r="ZO15" i="43"/>
  <c r="ZP15" i="43"/>
  <c r="ZQ15" i="43"/>
  <c r="ZR15" i="43"/>
  <c r="ZS15" i="43"/>
  <c r="ZT15" i="43"/>
  <c r="ZU15" i="43"/>
  <c r="ZV15" i="43"/>
  <c r="ZW15" i="43"/>
  <c r="ZX15" i="43"/>
  <c r="ZY15" i="43"/>
  <c r="ZZ15" i="43"/>
  <c r="AAA15" i="43"/>
  <c r="AAB15" i="43"/>
  <c r="AAC15" i="43"/>
  <c r="AAD15" i="43"/>
  <c r="AAE15" i="43"/>
  <c r="AAF15" i="43"/>
  <c r="AAG15" i="43"/>
  <c r="AAH15" i="43"/>
  <c r="AZH6" i="43"/>
  <c r="AZI6" i="43"/>
  <c r="AZJ6" i="43"/>
  <c r="AZK6" i="43"/>
  <c r="AZL6" i="43"/>
  <c r="AZM6" i="43"/>
  <c r="AZN6" i="43"/>
  <c r="AZO6" i="43"/>
  <c r="AZP6" i="43"/>
  <c r="AZQ6" i="43"/>
  <c r="AZR6" i="43"/>
  <c r="AZS6" i="43"/>
  <c r="AZT6" i="43"/>
  <c r="AZU6" i="43"/>
  <c r="AZV6" i="43"/>
  <c r="AZW6" i="43"/>
  <c r="AZX6" i="43"/>
  <c r="AZY6" i="43"/>
  <c r="AZZ6" i="43"/>
  <c r="BAA6" i="43"/>
  <c r="BAB6" i="43"/>
  <c r="BAC6" i="43"/>
  <c r="BAD6" i="43"/>
  <c r="BAE6" i="43"/>
  <c r="BAF6" i="43"/>
  <c r="BAG6" i="43"/>
  <c r="BAH6" i="43"/>
  <c r="BAI6" i="43"/>
  <c r="BAJ6" i="43"/>
  <c r="BAK6" i="43"/>
  <c r="BAL6" i="43"/>
  <c r="BAM6" i="43"/>
  <c r="BAN6" i="43"/>
  <c r="BAO6" i="43"/>
  <c r="BAP6" i="43"/>
  <c r="BAQ6" i="43"/>
  <c r="BAR6" i="43"/>
  <c r="BAS6" i="43"/>
  <c r="BAT6" i="43"/>
  <c r="BAU6" i="43"/>
  <c r="BAV6" i="43"/>
  <c r="BAW6" i="43"/>
  <c r="BAX6" i="43"/>
  <c r="BAY6" i="43"/>
  <c r="BAZ6" i="43"/>
  <c r="BBA6" i="43"/>
  <c r="BBB6" i="43"/>
  <c r="BBC6" i="43"/>
  <c r="BBD6" i="43"/>
  <c r="BBE6" i="43"/>
  <c r="BBF6" i="43"/>
  <c r="BBG6" i="43"/>
  <c r="BBH6" i="43"/>
  <c r="BBI6" i="43"/>
  <c r="BBJ6" i="43"/>
  <c r="BBK6" i="43"/>
  <c r="BBL6" i="43"/>
  <c r="BBM6" i="43"/>
  <c r="BBN6" i="43"/>
  <c r="BBO6" i="43"/>
  <c r="AE7" i="31" l="1"/>
  <c r="D41" i="67" l="1"/>
  <c r="AJ9" i="61"/>
  <c r="C33" i="58" l="1"/>
  <c r="C37" i="58" s="1"/>
  <c r="C34" i="58"/>
  <c r="C38" i="58" s="1"/>
  <c r="C35" i="58"/>
  <c r="C39" i="58" s="1"/>
  <c r="C8" i="58"/>
  <c r="C12" i="58" s="1"/>
  <c r="C16" i="58" s="1"/>
  <c r="C20" i="58" s="1"/>
  <c r="C24" i="58" s="1"/>
  <c r="C28" i="58" s="1"/>
  <c r="C32" i="58" s="1"/>
  <c r="C36" i="58" s="1"/>
  <c r="D40" i="67" l="1"/>
  <c r="D39" i="67"/>
  <c r="AJ21" i="61"/>
  <c r="AI21" i="61"/>
  <c r="AH21" i="61"/>
  <c r="AG21" i="61"/>
  <c r="AF21" i="61"/>
  <c r="AE21" i="61"/>
  <c r="AH18" i="61"/>
  <c r="AG18" i="61"/>
  <c r="AF18" i="61"/>
  <c r="AE18" i="61"/>
  <c r="AI9" i="61"/>
  <c r="AI11" i="61" s="1"/>
  <c r="AH9" i="61"/>
  <c r="AH11" i="61" s="1"/>
  <c r="AG9" i="61"/>
  <c r="AG10" i="61" s="1"/>
  <c r="AF9" i="61"/>
  <c r="AF11" i="61" s="1"/>
  <c r="AE9" i="61"/>
  <c r="AE11" i="61" s="1"/>
  <c r="AH26" i="61" l="1"/>
  <c r="AG26" i="61"/>
  <c r="AI26" i="61"/>
  <c r="AF26" i="61"/>
  <c r="AE26" i="61"/>
  <c r="AE12" i="61"/>
  <c r="AJ26" i="61"/>
  <c r="AE10" i="61"/>
  <c r="AH10" i="61"/>
  <c r="AI10" i="61"/>
  <c r="AG12" i="61"/>
  <c r="AH12" i="61"/>
  <c r="AF12" i="61"/>
  <c r="AI12" i="61"/>
  <c r="AG11" i="61"/>
  <c r="AF10" i="61"/>
  <c r="AJ12" i="61" l="1"/>
  <c r="AJ10" i="61"/>
  <c r="AJ11" i="61"/>
  <c r="UA15" i="43" l="1"/>
  <c r="UB15" i="43"/>
  <c r="UC15" i="43"/>
  <c r="UD15" i="43"/>
  <c r="UE15" i="43"/>
  <c r="UF15" i="43"/>
  <c r="UG15" i="43"/>
  <c r="UH15" i="43"/>
  <c r="UI15" i="43"/>
  <c r="UJ15" i="43"/>
  <c r="UK15" i="43"/>
  <c r="UL15" i="43"/>
  <c r="UM15" i="43"/>
  <c r="UN15" i="43"/>
  <c r="UO15" i="43"/>
  <c r="UP15" i="43"/>
  <c r="UQ15" i="43"/>
  <c r="UR15" i="43"/>
  <c r="US15" i="43"/>
  <c r="UT15" i="43"/>
  <c r="UU15" i="43"/>
  <c r="UV15" i="43"/>
  <c r="UW15" i="43"/>
  <c r="UX15" i="43"/>
  <c r="UY15" i="43"/>
  <c r="UZ15" i="43"/>
  <c r="VA15" i="43"/>
  <c r="VB15" i="43"/>
  <c r="VC15" i="43"/>
  <c r="VD15" i="43"/>
  <c r="VE15" i="43"/>
  <c r="VF15" i="43"/>
  <c r="VG15" i="43"/>
  <c r="VH15" i="43"/>
  <c r="VI15" i="43"/>
  <c r="VJ15" i="43"/>
  <c r="VK15" i="43"/>
  <c r="VL15" i="43"/>
  <c r="VM15" i="43"/>
  <c r="VN15" i="43"/>
  <c r="VO15" i="43"/>
  <c r="VP15" i="43"/>
  <c r="VQ15" i="43"/>
  <c r="VR15" i="43"/>
  <c r="VS15" i="43"/>
  <c r="VT15" i="43"/>
  <c r="VU15" i="43"/>
  <c r="VV15" i="43"/>
  <c r="VW15" i="43"/>
  <c r="VX15" i="43"/>
  <c r="VY15" i="43"/>
  <c r="VZ15" i="43"/>
  <c r="WA15" i="43"/>
  <c r="WB15" i="43"/>
  <c r="WC15" i="43"/>
  <c r="WD15" i="43"/>
  <c r="WE15" i="43"/>
  <c r="WF15" i="43"/>
  <c r="WG15" i="43"/>
  <c r="WH15" i="43"/>
  <c r="WI15" i="43"/>
  <c r="WJ15" i="43"/>
  <c r="WK15" i="43"/>
  <c r="WL15" i="43"/>
  <c r="WM15" i="43"/>
  <c r="WN15" i="43"/>
  <c r="WO15" i="43"/>
  <c r="WP15" i="43"/>
  <c r="WQ15" i="43"/>
  <c r="WR15" i="43"/>
  <c r="WS15" i="43"/>
  <c r="WT15" i="43"/>
  <c r="WU15" i="43"/>
  <c r="WV15" i="43"/>
  <c r="WW15" i="43"/>
  <c r="WX15" i="43"/>
  <c r="WY15" i="43"/>
  <c r="WZ15" i="43"/>
  <c r="XA15" i="43"/>
  <c r="XB15" i="43"/>
  <c r="XC15" i="43"/>
  <c r="XD15" i="43"/>
  <c r="XE15" i="43"/>
  <c r="XF15" i="43"/>
  <c r="XG15" i="43"/>
  <c r="XH15" i="43"/>
  <c r="XI15" i="43"/>
  <c r="XJ15" i="43"/>
  <c r="XK15" i="43"/>
  <c r="XL15" i="43"/>
  <c r="XM15" i="43"/>
  <c r="XN15" i="43"/>
  <c r="XO15" i="43"/>
  <c r="XP15" i="43"/>
  <c r="XQ15" i="43"/>
  <c r="XR15" i="43"/>
  <c r="XS15" i="43"/>
  <c r="XT15" i="43"/>
  <c r="XU15" i="43"/>
  <c r="XV15" i="43"/>
  <c r="XW15" i="43"/>
  <c r="XX15" i="43"/>
  <c r="XY15" i="43"/>
  <c r="XZ15" i="43"/>
  <c r="YA15" i="43"/>
  <c r="YB15" i="43"/>
  <c r="TZ15" i="43"/>
  <c r="UA14" i="43"/>
  <c r="UB14" i="43"/>
  <c r="UC14" i="43"/>
  <c r="UD14" i="43"/>
  <c r="UE14" i="43"/>
  <c r="UF14" i="43"/>
  <c r="UG14" i="43"/>
  <c r="UH14" i="43"/>
  <c r="UI14" i="43"/>
  <c r="UJ14" i="43"/>
  <c r="UK14" i="43"/>
  <c r="UL14" i="43"/>
  <c r="UM14" i="43"/>
  <c r="UN14" i="43"/>
  <c r="UO14" i="43"/>
  <c r="UP14" i="43"/>
  <c r="UQ14" i="43"/>
  <c r="UR14" i="43"/>
  <c r="US14" i="43"/>
  <c r="UT14" i="43"/>
  <c r="UU14" i="43"/>
  <c r="UV14" i="43"/>
  <c r="UW14" i="43"/>
  <c r="UX14" i="43"/>
  <c r="UY14" i="43"/>
  <c r="UZ14" i="43"/>
  <c r="VA14" i="43"/>
  <c r="VB14" i="43"/>
  <c r="VC14" i="43"/>
  <c r="VD14" i="43"/>
  <c r="VE14" i="43"/>
  <c r="VF14" i="43"/>
  <c r="VG14" i="43"/>
  <c r="VH14" i="43"/>
  <c r="VI14" i="43"/>
  <c r="VJ14" i="43"/>
  <c r="VK14" i="43"/>
  <c r="VL14" i="43"/>
  <c r="VM14" i="43"/>
  <c r="VN14" i="43"/>
  <c r="VO14" i="43"/>
  <c r="VP14" i="43"/>
  <c r="VQ14" i="43"/>
  <c r="VR14" i="43"/>
  <c r="VS14" i="43"/>
  <c r="VT14" i="43"/>
  <c r="VU14" i="43"/>
  <c r="VV14" i="43"/>
  <c r="VW14" i="43"/>
  <c r="VX14" i="43"/>
  <c r="VY14" i="43"/>
  <c r="VZ14" i="43"/>
  <c r="WA14" i="43"/>
  <c r="WB14" i="43"/>
  <c r="WC14" i="43"/>
  <c r="WD14" i="43"/>
  <c r="WE14" i="43"/>
  <c r="WF14" i="43"/>
  <c r="WG14" i="43"/>
  <c r="WH14" i="43"/>
  <c r="WI14" i="43"/>
  <c r="WJ14" i="43"/>
  <c r="WK14" i="43"/>
  <c r="WL14" i="43"/>
  <c r="WM14" i="43"/>
  <c r="WN14" i="43"/>
  <c r="WO14" i="43"/>
  <c r="WP14" i="43"/>
  <c r="WQ14" i="43"/>
  <c r="WR14" i="43"/>
  <c r="WS14" i="43"/>
  <c r="WT14" i="43"/>
  <c r="WU14" i="43"/>
  <c r="WV14" i="43"/>
  <c r="WW14" i="43"/>
  <c r="WX14" i="43"/>
  <c r="WY14" i="43"/>
  <c r="WZ14" i="43"/>
  <c r="XA14" i="43"/>
  <c r="XB14" i="43"/>
  <c r="XC14" i="43"/>
  <c r="XD14" i="43"/>
  <c r="XE14" i="43"/>
  <c r="XF14" i="43"/>
  <c r="XG14" i="43"/>
  <c r="XH14" i="43"/>
  <c r="XI14" i="43"/>
  <c r="XJ14" i="43"/>
  <c r="XK14" i="43"/>
  <c r="XL14" i="43"/>
  <c r="XM14" i="43"/>
  <c r="XN14" i="43"/>
  <c r="XO14" i="43"/>
  <c r="XP14" i="43"/>
  <c r="XQ14" i="43"/>
  <c r="XR14" i="43"/>
  <c r="XS14" i="43"/>
  <c r="XT14" i="43"/>
  <c r="XU14" i="43"/>
  <c r="XV14" i="43"/>
  <c r="XW14" i="43"/>
  <c r="XX14" i="43"/>
  <c r="XY14" i="43"/>
  <c r="XZ14" i="43"/>
  <c r="YA14" i="43"/>
  <c r="YB14" i="43"/>
  <c r="TZ14" i="43"/>
  <c r="UA13" i="43"/>
  <c r="UB13" i="43"/>
  <c r="UC13" i="43"/>
  <c r="UD13" i="43"/>
  <c r="UE13" i="43"/>
  <c r="UF13" i="43"/>
  <c r="UG13" i="43"/>
  <c r="UH13" i="43"/>
  <c r="UI13" i="43"/>
  <c r="UJ13" i="43"/>
  <c r="UK13" i="43"/>
  <c r="UL13" i="43"/>
  <c r="UM13" i="43"/>
  <c r="UN13" i="43"/>
  <c r="UO13" i="43"/>
  <c r="UP13" i="43"/>
  <c r="UQ13" i="43"/>
  <c r="UR13" i="43"/>
  <c r="US13" i="43"/>
  <c r="UT13" i="43"/>
  <c r="UU13" i="43"/>
  <c r="UV13" i="43"/>
  <c r="UW13" i="43"/>
  <c r="UX13" i="43"/>
  <c r="UY13" i="43"/>
  <c r="UZ13" i="43"/>
  <c r="VA13" i="43"/>
  <c r="VB13" i="43"/>
  <c r="VC13" i="43"/>
  <c r="VD13" i="43"/>
  <c r="VE13" i="43"/>
  <c r="VF13" i="43"/>
  <c r="VG13" i="43"/>
  <c r="VH13" i="43"/>
  <c r="VI13" i="43"/>
  <c r="VJ13" i="43"/>
  <c r="VK13" i="43"/>
  <c r="VL13" i="43"/>
  <c r="VM13" i="43"/>
  <c r="VN13" i="43"/>
  <c r="VO13" i="43"/>
  <c r="VP13" i="43"/>
  <c r="VQ13" i="43"/>
  <c r="VR13" i="43"/>
  <c r="VS13" i="43"/>
  <c r="VT13" i="43"/>
  <c r="VU13" i="43"/>
  <c r="VV13" i="43"/>
  <c r="VW13" i="43"/>
  <c r="VX13" i="43"/>
  <c r="VY13" i="43"/>
  <c r="VZ13" i="43"/>
  <c r="WA13" i="43"/>
  <c r="WB13" i="43"/>
  <c r="WC13" i="43"/>
  <c r="WD13" i="43"/>
  <c r="WE13" i="43"/>
  <c r="WF13" i="43"/>
  <c r="WG13" i="43"/>
  <c r="WH13" i="43"/>
  <c r="WI13" i="43"/>
  <c r="WJ13" i="43"/>
  <c r="WK13" i="43"/>
  <c r="WL13" i="43"/>
  <c r="WM13" i="43"/>
  <c r="WN13" i="43"/>
  <c r="WO13" i="43"/>
  <c r="WP13" i="43"/>
  <c r="WQ13" i="43"/>
  <c r="WR13" i="43"/>
  <c r="WS13" i="43"/>
  <c r="WT13" i="43"/>
  <c r="WU13" i="43"/>
  <c r="WV13" i="43"/>
  <c r="WW13" i="43"/>
  <c r="WX13" i="43"/>
  <c r="WY13" i="43"/>
  <c r="WZ13" i="43"/>
  <c r="XA13" i="43"/>
  <c r="XB13" i="43"/>
  <c r="XC13" i="43"/>
  <c r="XD13" i="43"/>
  <c r="XE13" i="43"/>
  <c r="XF13" i="43"/>
  <c r="XG13" i="43"/>
  <c r="XH13" i="43"/>
  <c r="XI13" i="43"/>
  <c r="XJ13" i="43"/>
  <c r="XK13" i="43"/>
  <c r="XL13" i="43"/>
  <c r="XM13" i="43"/>
  <c r="XN13" i="43"/>
  <c r="XO13" i="43"/>
  <c r="XP13" i="43"/>
  <c r="XQ13" i="43"/>
  <c r="XR13" i="43"/>
  <c r="XS13" i="43"/>
  <c r="XT13" i="43"/>
  <c r="XU13" i="43"/>
  <c r="XV13" i="43"/>
  <c r="XW13" i="43"/>
  <c r="XX13" i="43"/>
  <c r="XY13" i="43"/>
  <c r="XZ13" i="43"/>
  <c r="YA13" i="43"/>
  <c r="YB13" i="43"/>
  <c r="TZ13" i="43"/>
  <c r="UA12" i="43"/>
  <c r="UB12" i="43"/>
  <c r="UC12" i="43"/>
  <c r="UD12" i="43"/>
  <c r="UE12" i="43"/>
  <c r="UF12" i="43"/>
  <c r="UG12" i="43"/>
  <c r="UH12" i="43"/>
  <c r="UI12" i="43"/>
  <c r="UJ12" i="43"/>
  <c r="UK12" i="43"/>
  <c r="UL12" i="43"/>
  <c r="UM12" i="43"/>
  <c r="UN12" i="43"/>
  <c r="UO12" i="43"/>
  <c r="UP12" i="43"/>
  <c r="UQ12" i="43"/>
  <c r="UR12" i="43"/>
  <c r="US12" i="43"/>
  <c r="UT12" i="43"/>
  <c r="UU12" i="43"/>
  <c r="UV12" i="43"/>
  <c r="UW12" i="43"/>
  <c r="UX12" i="43"/>
  <c r="UY12" i="43"/>
  <c r="UZ12" i="43"/>
  <c r="VA12" i="43"/>
  <c r="VB12" i="43"/>
  <c r="VC12" i="43"/>
  <c r="VD12" i="43"/>
  <c r="VE12" i="43"/>
  <c r="VF12" i="43"/>
  <c r="VG12" i="43"/>
  <c r="VH12" i="43"/>
  <c r="VI12" i="43"/>
  <c r="VJ12" i="43"/>
  <c r="VK12" i="43"/>
  <c r="VL12" i="43"/>
  <c r="VM12" i="43"/>
  <c r="VN12" i="43"/>
  <c r="VO12" i="43"/>
  <c r="VP12" i="43"/>
  <c r="VQ12" i="43"/>
  <c r="VR12" i="43"/>
  <c r="VS12" i="43"/>
  <c r="VT12" i="43"/>
  <c r="VU12" i="43"/>
  <c r="VV12" i="43"/>
  <c r="VW12" i="43"/>
  <c r="VX12" i="43"/>
  <c r="VY12" i="43"/>
  <c r="VZ12" i="43"/>
  <c r="WA12" i="43"/>
  <c r="WB12" i="43"/>
  <c r="WC12" i="43"/>
  <c r="WD12" i="43"/>
  <c r="WE12" i="43"/>
  <c r="WF12" i="43"/>
  <c r="WG12" i="43"/>
  <c r="WH12" i="43"/>
  <c r="WI12" i="43"/>
  <c r="WJ12" i="43"/>
  <c r="WK12" i="43"/>
  <c r="WL12" i="43"/>
  <c r="WM12" i="43"/>
  <c r="WN12" i="43"/>
  <c r="WO12" i="43"/>
  <c r="WP12" i="43"/>
  <c r="WQ12" i="43"/>
  <c r="WR12" i="43"/>
  <c r="WS12" i="43"/>
  <c r="WT12" i="43"/>
  <c r="WU12" i="43"/>
  <c r="WV12" i="43"/>
  <c r="WW12" i="43"/>
  <c r="WX12" i="43"/>
  <c r="WY12" i="43"/>
  <c r="WZ12" i="43"/>
  <c r="XA12" i="43"/>
  <c r="XB12" i="43"/>
  <c r="XC12" i="43"/>
  <c r="XD12" i="43"/>
  <c r="XE12" i="43"/>
  <c r="XF12" i="43"/>
  <c r="XG12" i="43"/>
  <c r="XH12" i="43"/>
  <c r="XI12" i="43"/>
  <c r="XJ12" i="43"/>
  <c r="XK12" i="43"/>
  <c r="XL12" i="43"/>
  <c r="XM12" i="43"/>
  <c r="XN12" i="43"/>
  <c r="XO12" i="43"/>
  <c r="XP12" i="43"/>
  <c r="XQ12" i="43"/>
  <c r="XR12" i="43"/>
  <c r="XS12" i="43"/>
  <c r="XT12" i="43"/>
  <c r="XU12" i="43"/>
  <c r="XV12" i="43"/>
  <c r="XW12" i="43"/>
  <c r="XX12" i="43"/>
  <c r="XY12" i="43"/>
  <c r="XZ12" i="43"/>
  <c r="YA12" i="43"/>
  <c r="YB12" i="43"/>
  <c r="TZ12" i="43"/>
  <c r="AXQ6" i="43"/>
  <c r="AXR6" i="43"/>
  <c r="AXS6" i="43"/>
  <c r="AXT6" i="43"/>
  <c r="AXU6" i="43"/>
  <c r="AXV6" i="43"/>
  <c r="AXW6" i="43"/>
  <c r="AXX6" i="43"/>
  <c r="AXY6" i="43"/>
  <c r="AXZ6" i="43"/>
  <c r="AYA6" i="43"/>
  <c r="AYB6" i="43"/>
  <c r="AYC6" i="43"/>
  <c r="AYD6" i="43"/>
  <c r="AYE6" i="43"/>
  <c r="AYF6" i="43"/>
  <c r="AYG6" i="43"/>
  <c r="AYH6" i="43"/>
  <c r="AYI6" i="43"/>
  <c r="AYJ6" i="43"/>
  <c r="AYK6" i="43"/>
  <c r="AYL6" i="43"/>
  <c r="AYM6" i="43"/>
  <c r="AYN6" i="43"/>
  <c r="AYO6" i="43"/>
  <c r="AYP6" i="43"/>
  <c r="AYQ6" i="43"/>
  <c r="AYR6" i="43"/>
  <c r="AYS6" i="43"/>
  <c r="AYT6" i="43"/>
  <c r="AYU6" i="43"/>
  <c r="AYV6" i="43"/>
  <c r="AYW6" i="43"/>
  <c r="AYX6" i="43"/>
  <c r="AYY6" i="43"/>
  <c r="AYZ6" i="43"/>
  <c r="AZA6" i="43"/>
  <c r="AZB6" i="43"/>
  <c r="AZC6" i="43"/>
  <c r="AZD6" i="43"/>
  <c r="AZE6" i="43"/>
  <c r="AZF6" i="43"/>
  <c r="AZG6" i="43"/>
  <c r="AXO6" i="43"/>
  <c r="AXP6" i="43"/>
  <c r="DS11" i="39" l="1"/>
  <c r="DS12" i="39"/>
  <c r="DR12" i="39"/>
  <c r="FQ5" i="39" l="1"/>
  <c r="FQ4" i="39"/>
  <c r="FP5" i="39"/>
  <c r="FP4" i="39"/>
  <c r="FP11" i="39"/>
  <c r="FP12" i="39"/>
  <c r="FO4" i="39" l="1"/>
  <c r="FO5" i="39"/>
  <c r="FO11" i="39"/>
  <c r="FO12" i="39"/>
  <c r="FN5" i="39" l="1"/>
  <c r="FN4" i="39"/>
  <c r="M42" i="59" l="1"/>
  <c r="N42" i="59" s="1"/>
  <c r="M43" i="59"/>
  <c r="N43" i="59" s="1"/>
  <c r="M44" i="59"/>
  <c r="N44" i="59" s="1"/>
  <c r="L42" i="59"/>
  <c r="L43" i="59"/>
  <c r="L44" i="59"/>
  <c r="E41" i="59"/>
  <c r="E42" i="59"/>
  <c r="E43" i="59"/>
  <c r="E44" i="59"/>
  <c r="AWM6" i="43" l="1"/>
  <c r="AWN6" i="43"/>
  <c r="AWO6" i="43"/>
  <c r="AWP6" i="43"/>
  <c r="AWQ6" i="43"/>
  <c r="AWR6" i="43"/>
  <c r="AWS6" i="43"/>
  <c r="AWT6" i="43"/>
  <c r="AWU6" i="43"/>
  <c r="AWV6" i="43"/>
  <c r="AWW6" i="43"/>
  <c r="AWX6" i="43"/>
  <c r="AWY6" i="43"/>
  <c r="AWZ6" i="43"/>
  <c r="AXA6" i="43"/>
  <c r="AXB6" i="43"/>
  <c r="AXC6" i="43"/>
  <c r="AXD6" i="43"/>
  <c r="AXE6" i="43"/>
  <c r="AXF6" i="43"/>
  <c r="AXG6" i="43"/>
  <c r="AXH6" i="43"/>
  <c r="AXI6" i="43"/>
  <c r="AXJ6" i="43"/>
  <c r="AXK6" i="43"/>
  <c r="AXL6" i="43"/>
  <c r="AXM6" i="43"/>
  <c r="AXN6" i="43"/>
  <c r="C6" i="43" l="1"/>
  <c r="D6" i="43"/>
  <c r="E6" i="43"/>
  <c r="F6" i="43"/>
  <c r="G6" i="43"/>
  <c r="H6" i="43"/>
  <c r="I6" i="43"/>
  <c r="J6" i="43"/>
  <c r="K6" i="43"/>
  <c r="L6" i="43"/>
  <c r="M6" i="43"/>
  <c r="N6" i="43"/>
  <c r="O6" i="43"/>
  <c r="P6" i="43"/>
  <c r="Q6" i="43"/>
  <c r="R6" i="43"/>
  <c r="S6" i="43"/>
  <c r="T6" i="43"/>
  <c r="U6" i="43"/>
  <c r="V6" i="43"/>
  <c r="W6" i="43"/>
  <c r="X6" i="43"/>
  <c r="Y6" i="43"/>
  <c r="Z6" i="43"/>
  <c r="AA6" i="43"/>
  <c r="AB6" i="43"/>
  <c r="AC6" i="43"/>
  <c r="AD6" i="43"/>
  <c r="AE6" i="43"/>
  <c r="AF6" i="43"/>
  <c r="AG6" i="43"/>
  <c r="AH6" i="43"/>
  <c r="AI6" i="43"/>
  <c r="AJ6" i="43"/>
  <c r="AK6" i="43"/>
  <c r="AL6" i="43"/>
  <c r="AM6" i="43"/>
  <c r="AN6" i="43"/>
  <c r="AO6" i="43"/>
  <c r="AP6" i="43"/>
  <c r="AQ6" i="43"/>
  <c r="AR6" i="43"/>
  <c r="AS6" i="43"/>
  <c r="AT6" i="43"/>
  <c r="AU6" i="43"/>
  <c r="AV6" i="43"/>
  <c r="AW6" i="43"/>
  <c r="AX6" i="43"/>
  <c r="AY6" i="43"/>
  <c r="AZ6" i="43"/>
  <c r="BA6" i="43"/>
  <c r="BB6" i="43"/>
  <c r="BC6" i="43"/>
  <c r="BD6" i="43"/>
  <c r="BE6" i="43"/>
  <c r="BF6" i="43"/>
  <c r="BG6" i="43"/>
  <c r="BH6" i="43"/>
  <c r="BI6" i="43"/>
  <c r="BJ6" i="43"/>
  <c r="BK6" i="43"/>
  <c r="BL6" i="43"/>
  <c r="BM6" i="43"/>
  <c r="BN6" i="43"/>
  <c r="BO6" i="43"/>
  <c r="BP6" i="43"/>
  <c r="BQ6" i="43"/>
  <c r="BR6" i="43"/>
  <c r="BS6" i="43"/>
  <c r="BT6" i="43"/>
  <c r="BU6" i="43"/>
  <c r="BV6" i="43"/>
  <c r="BW6" i="43"/>
  <c r="BX6" i="43"/>
  <c r="BY6" i="43"/>
  <c r="BZ6" i="43"/>
  <c r="CA6" i="43"/>
  <c r="CB6" i="43"/>
  <c r="CC6" i="43"/>
  <c r="CD6" i="43"/>
  <c r="CE6" i="43"/>
  <c r="CF6" i="43"/>
  <c r="CG6" i="43"/>
  <c r="CH6" i="43"/>
  <c r="CI6" i="43"/>
  <c r="CJ6" i="43"/>
  <c r="CK6" i="43"/>
  <c r="CL6" i="43"/>
  <c r="CM6" i="43"/>
  <c r="CN6" i="43"/>
  <c r="CO6" i="43"/>
  <c r="CP6" i="43"/>
  <c r="CQ6" i="43"/>
  <c r="CR6" i="43"/>
  <c r="CS6" i="43"/>
  <c r="CT6" i="43"/>
  <c r="CU6" i="43"/>
  <c r="CV6" i="43"/>
  <c r="CW6" i="43"/>
  <c r="CX6" i="43"/>
  <c r="CY6" i="43"/>
  <c r="CZ6" i="43"/>
  <c r="DA6" i="43"/>
  <c r="DB6" i="43"/>
  <c r="DC6" i="43"/>
  <c r="DD6" i="43"/>
  <c r="DE6" i="43"/>
  <c r="DF6" i="43"/>
  <c r="DG6" i="43"/>
  <c r="DH6" i="43"/>
  <c r="DI6" i="43"/>
  <c r="DJ6" i="43"/>
  <c r="DK6" i="43"/>
  <c r="DL6" i="43"/>
  <c r="DM6" i="43"/>
  <c r="DN6" i="43"/>
  <c r="DO6" i="43"/>
  <c r="DP6" i="43"/>
  <c r="DQ6" i="43"/>
  <c r="DR6" i="43"/>
  <c r="DS6" i="43"/>
  <c r="DT6" i="43"/>
  <c r="DU6" i="43"/>
  <c r="DV6" i="43"/>
  <c r="DW6" i="43"/>
  <c r="DX6" i="43"/>
  <c r="DY6" i="43"/>
  <c r="DZ6" i="43"/>
  <c r="EA6" i="43"/>
  <c r="EB6" i="43"/>
  <c r="EC6" i="43"/>
  <c r="ED6" i="43"/>
  <c r="EE6" i="43"/>
  <c r="EF6" i="43"/>
  <c r="EG6" i="43"/>
  <c r="EH6" i="43"/>
  <c r="EI6" i="43"/>
  <c r="EJ6" i="43"/>
  <c r="EK6" i="43"/>
  <c r="EL6" i="43"/>
  <c r="EM6" i="43"/>
  <c r="EN6" i="43"/>
  <c r="EO6" i="43"/>
  <c r="EP6" i="43"/>
  <c r="EQ6" i="43"/>
  <c r="ER6" i="43"/>
  <c r="ES6" i="43"/>
  <c r="ET6" i="43"/>
  <c r="EU6" i="43"/>
  <c r="EV6" i="43"/>
  <c r="EW6" i="43"/>
  <c r="EX6" i="43"/>
  <c r="EY6" i="43"/>
  <c r="EZ6" i="43"/>
  <c r="FA6" i="43"/>
  <c r="FB6" i="43"/>
  <c r="FC6" i="43"/>
  <c r="FD6" i="43"/>
  <c r="FE6" i="43"/>
  <c r="FF6" i="43"/>
  <c r="FG6" i="43"/>
  <c r="FH6" i="43"/>
  <c r="FI6" i="43"/>
  <c r="FJ6" i="43"/>
  <c r="FK6" i="43"/>
  <c r="FL6" i="43"/>
  <c r="FM6" i="43"/>
  <c r="FN6" i="43"/>
  <c r="FO6" i="43"/>
  <c r="FP6" i="43"/>
  <c r="FQ6" i="43"/>
  <c r="FR6" i="43"/>
  <c r="FS6" i="43"/>
  <c r="FT6" i="43"/>
  <c r="FU6" i="43"/>
  <c r="FV6" i="43"/>
  <c r="FW6" i="43"/>
  <c r="FX6" i="43"/>
  <c r="FY6" i="43"/>
  <c r="FZ6" i="43"/>
  <c r="GA6" i="43"/>
  <c r="GB6" i="43"/>
  <c r="GC6" i="43"/>
  <c r="GD6" i="43"/>
  <c r="GE6" i="43"/>
  <c r="GF6" i="43"/>
  <c r="GG6" i="43"/>
  <c r="GH6" i="43"/>
  <c r="GI6" i="43"/>
  <c r="GJ6" i="43"/>
  <c r="GK6" i="43"/>
  <c r="GL6" i="43"/>
  <c r="GM6" i="43"/>
  <c r="GN6" i="43"/>
  <c r="GO6" i="43"/>
  <c r="GP6" i="43"/>
  <c r="GQ6" i="43"/>
  <c r="GR6" i="43"/>
  <c r="GS6" i="43"/>
  <c r="GT6" i="43"/>
  <c r="GU6" i="43"/>
  <c r="GV6" i="43"/>
  <c r="GW6" i="43"/>
  <c r="GX6" i="43"/>
  <c r="GY6" i="43"/>
  <c r="GZ6" i="43"/>
  <c r="HA6" i="43"/>
  <c r="HB6" i="43"/>
  <c r="HC6" i="43"/>
  <c r="HD6" i="43"/>
  <c r="HE6" i="43"/>
  <c r="HF6" i="43"/>
  <c r="HG6" i="43"/>
  <c r="HH6" i="43"/>
  <c r="HI6" i="43"/>
  <c r="HJ6" i="43"/>
  <c r="HK6" i="43"/>
  <c r="HL6" i="43"/>
  <c r="HM6" i="43"/>
  <c r="HN6" i="43"/>
  <c r="HO6" i="43"/>
  <c r="HP6" i="43"/>
  <c r="HQ6" i="43"/>
  <c r="HR6" i="43"/>
  <c r="HS6" i="43"/>
  <c r="HT6" i="43"/>
  <c r="HU6" i="43"/>
  <c r="HV6" i="43"/>
  <c r="HW6" i="43"/>
  <c r="HX6" i="43"/>
  <c r="HY6" i="43"/>
  <c r="HZ6" i="43"/>
  <c r="IA6" i="43"/>
  <c r="IB6" i="43"/>
  <c r="IC6" i="43"/>
  <c r="ID6" i="43"/>
  <c r="IE6" i="43"/>
  <c r="IF6" i="43"/>
  <c r="IG6" i="43"/>
  <c r="IH6" i="43"/>
  <c r="II6" i="43"/>
  <c r="IJ6" i="43"/>
  <c r="IK6" i="43"/>
  <c r="IL6" i="43"/>
  <c r="IM6" i="43"/>
  <c r="IN6" i="43"/>
  <c r="IO6" i="43"/>
  <c r="IP6" i="43"/>
  <c r="IQ6" i="43"/>
  <c r="IR6" i="43"/>
  <c r="IS6" i="43"/>
  <c r="IT6" i="43"/>
  <c r="IU6" i="43"/>
  <c r="IV6" i="43"/>
  <c r="IW6" i="43"/>
  <c r="IX6" i="43"/>
  <c r="IY6" i="43"/>
  <c r="IZ6" i="43"/>
  <c r="JA6" i="43"/>
  <c r="JB6" i="43"/>
  <c r="JC6" i="43"/>
  <c r="JD6" i="43"/>
  <c r="JE6" i="43"/>
  <c r="JF6" i="43"/>
  <c r="JG6" i="43"/>
  <c r="JH6" i="43"/>
  <c r="JI6" i="43"/>
  <c r="JJ6" i="43"/>
  <c r="JK6" i="43"/>
  <c r="JL6" i="43"/>
  <c r="JM6" i="43"/>
  <c r="JN6" i="43"/>
  <c r="JO6" i="43"/>
  <c r="JP6" i="43"/>
  <c r="JQ6" i="43"/>
  <c r="JR6" i="43"/>
  <c r="JS6" i="43"/>
  <c r="JT6" i="43"/>
  <c r="JU6" i="43"/>
  <c r="JV6" i="43"/>
  <c r="JW6" i="43"/>
  <c r="JX6" i="43"/>
  <c r="JY6" i="43"/>
  <c r="JZ6" i="43"/>
  <c r="KA6" i="43"/>
  <c r="KB6" i="43"/>
  <c r="KC6" i="43"/>
  <c r="KD6" i="43"/>
  <c r="KE6" i="43"/>
  <c r="KF6" i="43"/>
  <c r="KG6" i="43"/>
  <c r="KH6" i="43"/>
  <c r="KI6" i="43"/>
  <c r="KJ6" i="43"/>
  <c r="KK6" i="43"/>
  <c r="KL6" i="43"/>
  <c r="KM6" i="43"/>
  <c r="KN6" i="43"/>
  <c r="KO6" i="43"/>
  <c r="KP6" i="43"/>
  <c r="KQ6" i="43"/>
  <c r="KR6" i="43"/>
  <c r="KS6" i="43"/>
  <c r="KT6" i="43"/>
  <c r="KU6" i="43"/>
  <c r="KV6" i="43"/>
  <c r="KW6" i="43"/>
  <c r="KX6" i="43"/>
  <c r="KY6" i="43"/>
  <c r="KZ6" i="43"/>
  <c r="LA6" i="43"/>
  <c r="LB6" i="43"/>
  <c r="LC6" i="43"/>
  <c r="LD6" i="43"/>
  <c r="LE6" i="43"/>
  <c r="LF6" i="43"/>
  <c r="LG6" i="43"/>
  <c r="LH6" i="43"/>
  <c r="LI6" i="43"/>
  <c r="LJ6" i="43"/>
  <c r="LK6" i="43"/>
  <c r="LL6" i="43"/>
  <c r="LM6" i="43"/>
  <c r="LN6" i="43"/>
  <c r="LO6" i="43"/>
  <c r="LP6" i="43"/>
  <c r="LQ6" i="43"/>
  <c r="LR6" i="43"/>
  <c r="LS6" i="43"/>
  <c r="LT6" i="43"/>
  <c r="LU6" i="43"/>
  <c r="LV6" i="43"/>
  <c r="LW6" i="43"/>
  <c r="LX6" i="43"/>
  <c r="LY6" i="43"/>
  <c r="LZ6" i="43"/>
  <c r="MA6" i="43"/>
  <c r="MB6" i="43"/>
  <c r="MC6" i="43"/>
  <c r="MD6" i="43"/>
  <c r="ME6" i="43"/>
  <c r="MF6" i="43"/>
  <c r="MG6" i="43"/>
  <c r="MH6" i="43"/>
  <c r="MI6" i="43"/>
  <c r="MJ6" i="43"/>
  <c r="MK6" i="43"/>
  <c r="ML6" i="43"/>
  <c r="MM6" i="43"/>
  <c r="MN6" i="43"/>
  <c r="MO6" i="43"/>
  <c r="MP6" i="43"/>
  <c r="MQ6" i="43"/>
  <c r="MR6" i="43"/>
  <c r="MS6" i="43"/>
  <c r="MT6" i="43"/>
  <c r="MU6" i="43"/>
  <c r="MV6" i="43"/>
  <c r="MW6" i="43"/>
  <c r="MX6" i="43"/>
  <c r="MY6" i="43"/>
  <c r="MZ6" i="43"/>
  <c r="NA6" i="43"/>
  <c r="NB6" i="43"/>
  <c r="NC6" i="43"/>
  <c r="ND6" i="43"/>
  <c r="NE6" i="43"/>
  <c r="NF6" i="43"/>
  <c r="NG6" i="43"/>
  <c r="NH6" i="43"/>
  <c r="NI6" i="43"/>
  <c r="NJ6" i="43"/>
  <c r="NK6" i="43"/>
  <c r="NL6" i="43"/>
  <c r="NM6" i="43"/>
  <c r="NN6" i="43"/>
  <c r="NO6" i="43"/>
  <c r="NP6" i="43"/>
  <c r="NQ6" i="43"/>
  <c r="NR6" i="43"/>
  <c r="NS6" i="43"/>
  <c r="NT6" i="43"/>
  <c r="NU6" i="43"/>
  <c r="NV6" i="43"/>
  <c r="NW6" i="43"/>
  <c r="NX6" i="43"/>
  <c r="NY6" i="43"/>
  <c r="NZ6" i="43"/>
  <c r="OA6" i="43"/>
  <c r="OB6" i="43"/>
  <c r="OC6" i="43"/>
  <c r="OD6" i="43"/>
  <c r="OE6" i="43"/>
  <c r="OF6" i="43"/>
  <c r="OG6" i="43"/>
  <c r="OH6" i="43"/>
  <c r="OI6" i="43"/>
  <c r="OJ6" i="43"/>
  <c r="OK6" i="43"/>
  <c r="OL6" i="43"/>
  <c r="OM6" i="43"/>
  <c r="ON6" i="43"/>
  <c r="OO6" i="43"/>
  <c r="OP6" i="43"/>
  <c r="OQ6" i="43"/>
  <c r="OR6" i="43"/>
  <c r="OS6" i="43"/>
  <c r="OT6" i="43"/>
  <c r="OU6" i="43"/>
  <c r="OV6" i="43"/>
  <c r="OW6" i="43"/>
  <c r="OX6" i="43"/>
  <c r="OY6" i="43"/>
  <c r="OZ6" i="43"/>
  <c r="PA6" i="43"/>
  <c r="PB6" i="43"/>
  <c r="PC6" i="43"/>
  <c r="PD6" i="43"/>
  <c r="PE6" i="43"/>
  <c r="PF6" i="43"/>
  <c r="PG6" i="43"/>
  <c r="PH6" i="43"/>
  <c r="PI6" i="43"/>
  <c r="PJ6" i="43"/>
  <c r="PK6" i="43"/>
  <c r="PL6" i="43"/>
  <c r="PM6" i="43"/>
  <c r="PN6" i="43"/>
  <c r="PO6" i="43"/>
  <c r="PP6" i="43"/>
  <c r="PQ6" i="43"/>
  <c r="PR6" i="43"/>
  <c r="PS6" i="43"/>
  <c r="PT6" i="43"/>
  <c r="PU6" i="43"/>
  <c r="PV6" i="43"/>
  <c r="PW6" i="43"/>
  <c r="PX6" i="43"/>
  <c r="PY6" i="43"/>
  <c r="PZ6" i="43"/>
  <c r="QA6" i="43"/>
  <c r="QB6" i="43"/>
  <c r="QC6" i="43"/>
  <c r="QD6" i="43"/>
  <c r="QE6" i="43"/>
  <c r="QF6" i="43"/>
  <c r="QG6" i="43"/>
  <c r="QH6" i="43"/>
  <c r="QI6" i="43"/>
  <c r="QJ6" i="43"/>
  <c r="QK6" i="43"/>
  <c r="QL6" i="43"/>
  <c r="QM6" i="43"/>
  <c r="QN6" i="43"/>
  <c r="QO6" i="43"/>
  <c r="QP6" i="43"/>
  <c r="QQ6" i="43"/>
  <c r="QR6" i="43"/>
  <c r="QS6" i="43"/>
  <c r="QT6" i="43"/>
  <c r="QU6" i="43"/>
  <c r="QV6" i="43"/>
  <c r="QW6" i="43"/>
  <c r="QX6" i="43"/>
  <c r="QY6" i="43"/>
  <c r="QZ6" i="43"/>
  <c r="RA6" i="43"/>
  <c r="RB6" i="43"/>
  <c r="RC6" i="43"/>
  <c r="RD6" i="43"/>
  <c r="RE6" i="43"/>
  <c r="RF6" i="43"/>
  <c r="RG6" i="43"/>
  <c r="RH6" i="43"/>
  <c r="RI6" i="43"/>
  <c r="RJ6" i="43"/>
  <c r="RK6" i="43"/>
  <c r="RL6" i="43"/>
  <c r="RM6" i="43"/>
  <c r="RN6" i="43"/>
  <c r="RO6" i="43"/>
  <c r="RP6" i="43"/>
  <c r="RQ6" i="43"/>
  <c r="RR6" i="43"/>
  <c r="RS6" i="43"/>
  <c r="RT6" i="43"/>
  <c r="RU6" i="43"/>
  <c r="RV6" i="43"/>
  <c r="RW6" i="43"/>
  <c r="RX6" i="43"/>
  <c r="RY6" i="43"/>
  <c r="RZ6" i="43"/>
  <c r="SA6" i="43"/>
  <c r="SB6" i="43"/>
  <c r="SC6" i="43"/>
  <c r="SD6" i="43"/>
  <c r="AUL6" i="43" l="1"/>
  <c r="AUM6" i="43"/>
  <c r="AUN6" i="43"/>
  <c r="AUO6" i="43"/>
  <c r="AUP6" i="43"/>
  <c r="AUQ6" i="43"/>
  <c r="AUR6" i="43"/>
  <c r="AUS6" i="43"/>
  <c r="AUT6" i="43"/>
  <c r="AUU6" i="43"/>
  <c r="AUV6" i="43"/>
  <c r="AUW6" i="43"/>
  <c r="AUX6" i="43"/>
  <c r="AUY6" i="43"/>
  <c r="AUZ6" i="43"/>
  <c r="AVA6" i="43"/>
  <c r="AVB6" i="43"/>
  <c r="AVC6" i="43"/>
  <c r="AVD6" i="43"/>
  <c r="AVE6" i="43"/>
  <c r="AVF6" i="43"/>
  <c r="AVG6" i="43"/>
  <c r="AVH6" i="43"/>
  <c r="AVI6" i="43"/>
  <c r="AVJ6" i="43"/>
  <c r="AVK6" i="43"/>
  <c r="AVL6" i="43"/>
  <c r="AVM6" i="43"/>
  <c r="AVN6" i="43"/>
  <c r="AVO6" i="43"/>
  <c r="AVP6" i="43"/>
  <c r="AVQ6" i="43"/>
  <c r="AVR6" i="43"/>
  <c r="AVS6" i="43"/>
  <c r="AVT6" i="43"/>
  <c r="AVU6" i="43"/>
  <c r="AVV6" i="43"/>
  <c r="AVW6" i="43"/>
  <c r="AVX6" i="43"/>
  <c r="AVY6" i="43"/>
  <c r="AVZ6" i="43"/>
  <c r="AWA6" i="43"/>
  <c r="AWB6" i="43"/>
  <c r="AWC6" i="43"/>
  <c r="AWD6" i="43"/>
  <c r="AWE6" i="43"/>
  <c r="AWF6" i="43"/>
  <c r="AWG6" i="43"/>
  <c r="AWH6" i="43"/>
  <c r="AWI6" i="43"/>
  <c r="AWJ6" i="43"/>
  <c r="AWK6" i="43"/>
  <c r="AWL6" i="43"/>
  <c r="B39" i="11" l="1"/>
  <c r="C39" i="11"/>
  <c r="D38" i="67" l="1"/>
  <c r="AC7" i="31" l="1"/>
  <c r="AB7" i="31"/>
  <c r="FK11" i="39" l="1"/>
  <c r="FL12" i="39" l="1"/>
  <c r="FL11" i="39"/>
  <c r="FM11" i="39"/>
  <c r="FN11" i="39"/>
  <c r="FM12" i="39"/>
  <c r="FN12" i="39"/>
  <c r="FL4" i="39"/>
  <c r="FM4" i="39"/>
  <c r="FL5" i="39"/>
  <c r="FM5" i="39"/>
  <c r="L31" i="59" l="1"/>
  <c r="J42" i="59"/>
  <c r="K42" i="59"/>
  <c r="J43" i="59"/>
  <c r="K43" i="59"/>
  <c r="J5" i="59"/>
  <c r="E6" i="59" l="1"/>
  <c r="E7" i="59"/>
  <c r="E8" i="59"/>
  <c r="E9" i="59"/>
  <c r="E5" i="59"/>
  <c r="E13" i="59"/>
  <c r="E12" i="59"/>
  <c r="E11" i="59"/>
  <c r="E10" i="59"/>
  <c r="J34" i="59" l="1"/>
  <c r="FI4" i="39" l="1"/>
  <c r="FJ4" i="39"/>
  <c r="FI11" i="39"/>
  <c r="FJ11" i="39"/>
  <c r="FI12" i="39"/>
  <c r="FJ12" i="39"/>
  <c r="FK12" i="39"/>
  <c r="FJ5" i="39" l="1"/>
  <c r="FK5" i="39"/>
  <c r="FK4" i="39"/>
  <c r="FI5" i="39"/>
  <c r="FH4" i="39"/>
  <c r="ARU6" i="43" l="1"/>
  <c r="ARV6" i="43"/>
  <c r="ARW6" i="43"/>
  <c r="ARX6" i="43"/>
  <c r="ARY6" i="43"/>
  <c r="ARZ6" i="43"/>
  <c r="ASA6" i="43"/>
  <c r="ASB6" i="43"/>
  <c r="ASC6" i="43"/>
  <c r="ASD6" i="43"/>
  <c r="ASE6" i="43"/>
  <c r="ASF6" i="43"/>
  <c r="ASG6" i="43"/>
  <c r="ASH6" i="43"/>
  <c r="ASI6" i="43"/>
  <c r="ASJ6" i="43"/>
  <c r="ASK6" i="43"/>
  <c r="ASL6" i="43"/>
  <c r="ASM6" i="43"/>
  <c r="ASN6" i="43"/>
  <c r="ASO6" i="43"/>
  <c r="ASP6" i="43"/>
  <c r="ASQ6" i="43"/>
  <c r="ASR6" i="43"/>
  <c r="ASS6" i="43"/>
  <c r="AST6" i="43"/>
  <c r="ASU6" i="43"/>
  <c r="ASV6" i="43"/>
  <c r="ASW6" i="43"/>
  <c r="ASX6" i="43"/>
  <c r="ASY6" i="43"/>
  <c r="ASZ6" i="43"/>
  <c r="ATA6" i="43"/>
  <c r="ATB6" i="43"/>
  <c r="ATC6" i="43"/>
  <c r="ATD6" i="43"/>
  <c r="ATE6" i="43"/>
  <c r="ATF6" i="43"/>
  <c r="ATG6" i="43"/>
  <c r="ATH6" i="43"/>
  <c r="ATI6" i="43"/>
  <c r="ATJ6" i="43"/>
  <c r="ATK6" i="43"/>
  <c r="ATL6" i="43"/>
  <c r="ATM6" i="43"/>
  <c r="ATN6" i="43"/>
  <c r="ATO6" i="43"/>
  <c r="ATP6" i="43"/>
  <c r="ATQ6" i="43"/>
  <c r="ATR6" i="43"/>
  <c r="ATS6" i="43"/>
  <c r="ATT6" i="43"/>
  <c r="ATU6" i="43"/>
  <c r="ATV6" i="43"/>
  <c r="ATW6" i="43"/>
  <c r="ATX6" i="43"/>
  <c r="ATY6" i="43"/>
  <c r="ATZ6" i="43"/>
  <c r="AUA6" i="43"/>
  <c r="AUB6" i="43"/>
  <c r="AUC6" i="43"/>
  <c r="AUD6" i="43"/>
  <c r="AUE6" i="43"/>
  <c r="AUF6" i="43"/>
  <c r="AUG6" i="43"/>
  <c r="AUH6" i="43"/>
  <c r="AUI6" i="43"/>
  <c r="AUJ6" i="43"/>
  <c r="AUK6" i="43"/>
  <c r="M9" i="59" l="1"/>
  <c r="L9" i="59"/>
  <c r="J6" i="59"/>
  <c r="FF11" i="39" l="1"/>
  <c r="FG11" i="39"/>
  <c r="FH11" i="39"/>
  <c r="FF12" i="39"/>
  <c r="FG12" i="39"/>
  <c r="FH12" i="39"/>
  <c r="FE11" i="39"/>
  <c r="FE12" i="39"/>
  <c r="FF5" i="39"/>
  <c r="FG5" i="39"/>
  <c r="FH5" i="39"/>
  <c r="FG4" i="39" l="1"/>
  <c r="FF4" i="39"/>
  <c r="AA7" i="31" l="1"/>
  <c r="D39" i="11" l="1"/>
  <c r="E39" i="11"/>
  <c r="F39" i="11"/>
  <c r="G39" i="11"/>
  <c r="H39" i="11"/>
  <c r="I39" i="11"/>
  <c r="J39" i="11"/>
  <c r="K39" i="11"/>
  <c r="L39" i="11"/>
  <c r="M39" i="11"/>
  <c r="N39" i="11"/>
  <c r="O39" i="11"/>
  <c r="P39" i="11"/>
  <c r="Q39" i="11"/>
  <c r="R39" i="11"/>
  <c r="S39" i="11"/>
  <c r="T39" i="11"/>
  <c r="U39" i="11"/>
  <c r="APO6" i="43" l="1"/>
  <c r="APP6" i="43"/>
  <c r="APQ6" i="43"/>
  <c r="APR6" i="43"/>
  <c r="APS6" i="43"/>
  <c r="APT6" i="43"/>
  <c r="APU6" i="43"/>
  <c r="APV6" i="43"/>
  <c r="APW6" i="43"/>
  <c r="APX6" i="43"/>
  <c r="APY6" i="43"/>
  <c r="APZ6" i="43"/>
  <c r="AQA6" i="43"/>
  <c r="AQB6" i="43"/>
  <c r="AQC6" i="43"/>
  <c r="AQD6" i="43"/>
  <c r="AQE6" i="43"/>
  <c r="AQF6" i="43"/>
  <c r="AQG6" i="43"/>
  <c r="AQH6" i="43"/>
  <c r="AQI6" i="43"/>
  <c r="AQJ6" i="43"/>
  <c r="AQK6" i="43"/>
  <c r="AQL6" i="43"/>
  <c r="AQM6" i="43"/>
  <c r="AQN6" i="43"/>
  <c r="AQO6" i="43"/>
  <c r="AQP6" i="43"/>
  <c r="AQQ6" i="43"/>
  <c r="AQR6" i="43"/>
  <c r="AQS6" i="43"/>
  <c r="AQT6" i="43"/>
  <c r="AQU6" i="43"/>
  <c r="AQV6" i="43"/>
  <c r="AQW6" i="43"/>
  <c r="AQX6" i="43"/>
  <c r="AQY6" i="43"/>
  <c r="AQZ6" i="43"/>
  <c r="ARA6" i="43"/>
  <c r="ARB6" i="43"/>
  <c r="ARC6" i="43"/>
  <c r="ARD6" i="43"/>
  <c r="ARE6" i="43"/>
  <c r="ARF6" i="43"/>
  <c r="ARG6" i="43"/>
  <c r="ARH6" i="43"/>
  <c r="ARI6" i="43"/>
  <c r="ARJ6" i="43"/>
  <c r="ARK6" i="43"/>
  <c r="ARL6" i="43"/>
  <c r="ARM6" i="43"/>
  <c r="ARN6" i="43"/>
  <c r="ARO6" i="43"/>
  <c r="ARP6" i="43"/>
  <c r="ARQ6" i="43"/>
  <c r="ARR6" i="43"/>
  <c r="ARS6" i="43"/>
  <c r="ART6" i="43"/>
  <c r="D37" i="67" l="1"/>
  <c r="D36" i="67"/>
  <c r="D35" i="67" l="1"/>
  <c r="D34" i="67"/>
  <c r="D32" i="67"/>
  <c r="D31" i="67"/>
  <c r="D30" i="67"/>
  <c r="D29" i="67"/>
  <c r="D28" i="67"/>
  <c r="E22" i="67"/>
  <c r="E21" i="67"/>
  <c r="E20" i="67"/>
  <c r="E19" i="67"/>
  <c r="E18" i="67"/>
  <c r="E17" i="67"/>
  <c r="E16" i="67"/>
  <c r="E15" i="67"/>
  <c r="E14" i="67"/>
  <c r="E13" i="67"/>
  <c r="E12" i="67"/>
  <c r="E11" i="67"/>
  <c r="E10" i="67"/>
  <c r="E9" i="67"/>
  <c r="E8" i="67"/>
  <c r="E7" i="67"/>
  <c r="AD26" i="61"/>
  <c r="AC26" i="61"/>
  <c r="AB26" i="61"/>
  <c r="AA26" i="61"/>
  <c r="Z21" i="61"/>
  <c r="Y21" i="61"/>
  <c r="X21" i="61"/>
  <c r="W21" i="61"/>
  <c r="V21" i="61"/>
  <c r="V26" i="61" s="1"/>
  <c r="U21" i="61"/>
  <c r="T21" i="61"/>
  <c r="S21" i="61"/>
  <c r="R21" i="61"/>
  <c r="R26" i="61" s="1"/>
  <c r="Q21" i="61"/>
  <c r="Q26" i="61" s="1"/>
  <c r="P21" i="61"/>
  <c r="P26" i="61" s="1"/>
  <c r="O21" i="61"/>
  <c r="O26" i="61" s="1"/>
  <c r="N21" i="61"/>
  <c r="N26" i="61" s="1"/>
  <c r="M21" i="61"/>
  <c r="M26" i="61" s="1"/>
  <c r="L21" i="61"/>
  <c r="L26" i="61" s="1"/>
  <c r="K21" i="61"/>
  <c r="K26" i="61" s="1"/>
  <c r="J21" i="61"/>
  <c r="J26" i="61" s="1"/>
  <c r="I21" i="61"/>
  <c r="I26" i="61" s="1"/>
  <c r="H21" i="61"/>
  <c r="H26" i="61" s="1"/>
  <c r="G21" i="61"/>
  <c r="G26" i="61" s="1"/>
  <c r="F21" i="61"/>
  <c r="F26" i="61" s="1"/>
  <c r="E21" i="61"/>
  <c r="E26" i="61" s="1"/>
  <c r="D21" i="61"/>
  <c r="D26" i="61" s="1"/>
  <c r="C21" i="61"/>
  <c r="C26" i="61" s="1"/>
  <c r="A11" i="61"/>
  <c r="A10" i="61"/>
  <c r="AD9" i="61"/>
  <c r="AD12" i="61" s="1"/>
  <c r="AC9" i="61"/>
  <c r="AC10" i="61" s="1"/>
  <c r="AB9" i="61"/>
  <c r="AA9" i="61"/>
  <c r="AA11" i="61" s="1"/>
  <c r="Z9" i="61"/>
  <c r="Z11" i="61" s="1"/>
  <c r="Y9" i="61"/>
  <c r="Y12" i="61" s="1"/>
  <c r="X9" i="61"/>
  <c r="W9" i="61"/>
  <c r="W12" i="61" s="1"/>
  <c r="V9" i="61"/>
  <c r="V10" i="61" s="1"/>
  <c r="U9" i="61"/>
  <c r="U10" i="61" s="1"/>
  <c r="T9" i="61"/>
  <c r="T10" i="61" s="1"/>
  <c r="S9" i="61"/>
  <c r="S11" i="61" s="1"/>
  <c r="R9" i="61"/>
  <c r="R11" i="61" s="1"/>
  <c r="Q9" i="61"/>
  <c r="Q12" i="61" s="1"/>
  <c r="P9" i="61"/>
  <c r="P12" i="61" s="1"/>
  <c r="O9" i="61"/>
  <c r="O12" i="61" s="1"/>
  <c r="N9" i="61"/>
  <c r="N10" i="61" s="1"/>
  <c r="M9" i="61"/>
  <c r="M10" i="61" s="1"/>
  <c r="L9" i="61"/>
  <c r="L10" i="61" s="1"/>
  <c r="K9" i="61"/>
  <c r="K11" i="61" s="1"/>
  <c r="J9" i="61"/>
  <c r="J11" i="61" s="1"/>
  <c r="I9" i="61"/>
  <c r="I12" i="61" s="1"/>
  <c r="H9" i="61"/>
  <c r="H12" i="61" s="1"/>
  <c r="G9" i="61"/>
  <c r="G12" i="61" s="1"/>
  <c r="F9" i="61"/>
  <c r="F10" i="61" s="1"/>
  <c r="M41" i="59"/>
  <c r="N41" i="59" s="1"/>
  <c r="L41" i="59"/>
  <c r="K41" i="59"/>
  <c r="J41" i="59"/>
  <c r="M40" i="59"/>
  <c r="N40" i="59" s="1"/>
  <c r="L40" i="59"/>
  <c r="K40" i="59"/>
  <c r="J40" i="59"/>
  <c r="M39" i="59"/>
  <c r="N39" i="59" s="1"/>
  <c r="L39" i="59"/>
  <c r="K39" i="59"/>
  <c r="J39" i="59"/>
  <c r="M38" i="59"/>
  <c r="N38" i="59" s="1"/>
  <c r="K38" i="59"/>
  <c r="J38" i="59"/>
  <c r="M37" i="59"/>
  <c r="N37" i="59" s="1"/>
  <c r="K37" i="59"/>
  <c r="N36" i="59"/>
  <c r="K36" i="59"/>
  <c r="J36" i="59"/>
  <c r="M35" i="59"/>
  <c r="N35" i="59" s="1"/>
  <c r="L35" i="59"/>
  <c r="K35" i="59"/>
  <c r="J35" i="59"/>
  <c r="M34" i="59"/>
  <c r="N34" i="59" s="1"/>
  <c r="L34" i="59"/>
  <c r="K34" i="59"/>
  <c r="M33" i="59"/>
  <c r="N33" i="59" s="1"/>
  <c r="L33" i="59"/>
  <c r="K33" i="59"/>
  <c r="J33" i="59"/>
  <c r="M32" i="59"/>
  <c r="N32" i="59" s="1"/>
  <c r="L32" i="59"/>
  <c r="K32" i="59"/>
  <c r="J32" i="59"/>
  <c r="M31" i="59"/>
  <c r="N31" i="59" s="1"/>
  <c r="K31" i="59"/>
  <c r="J31" i="59"/>
  <c r="M30" i="59"/>
  <c r="N30" i="59" s="1"/>
  <c r="L30" i="59"/>
  <c r="K30" i="59"/>
  <c r="J30" i="59"/>
  <c r="M29" i="59"/>
  <c r="N29" i="59" s="1"/>
  <c r="L29" i="59"/>
  <c r="K29" i="59"/>
  <c r="J29" i="59"/>
  <c r="M28" i="59"/>
  <c r="N28" i="59" s="1"/>
  <c r="L28" i="59"/>
  <c r="K28" i="59"/>
  <c r="J28" i="59"/>
  <c r="M27" i="59"/>
  <c r="N27" i="59" s="1"/>
  <c r="L27" i="59"/>
  <c r="K27" i="59"/>
  <c r="J27" i="59"/>
  <c r="M26" i="59"/>
  <c r="N26" i="59" s="1"/>
  <c r="L26" i="59"/>
  <c r="K26" i="59"/>
  <c r="J26" i="59"/>
  <c r="M25" i="59"/>
  <c r="N25" i="59" s="1"/>
  <c r="L25" i="59"/>
  <c r="K25" i="59"/>
  <c r="M24" i="59"/>
  <c r="N24" i="59" s="1"/>
  <c r="L24" i="59"/>
  <c r="K24" i="59"/>
  <c r="J24" i="59"/>
  <c r="E24" i="59"/>
  <c r="M23" i="59"/>
  <c r="N23" i="59" s="1"/>
  <c r="L23" i="59"/>
  <c r="K23" i="59"/>
  <c r="J23" i="59"/>
  <c r="E23" i="59"/>
  <c r="M22" i="59"/>
  <c r="N22" i="59" s="1"/>
  <c r="L22" i="59"/>
  <c r="K22" i="59"/>
  <c r="J22" i="59"/>
  <c r="E22" i="59"/>
  <c r="M21" i="59"/>
  <c r="N21" i="59" s="1"/>
  <c r="L21" i="59"/>
  <c r="K21" i="59"/>
  <c r="J21" i="59"/>
  <c r="E21" i="59"/>
  <c r="M20" i="59"/>
  <c r="N20" i="59" s="1"/>
  <c r="L20" i="59"/>
  <c r="K20" i="59"/>
  <c r="J20" i="59"/>
  <c r="E20" i="59"/>
  <c r="M19" i="59"/>
  <c r="N19" i="59" s="1"/>
  <c r="L19" i="59"/>
  <c r="K19" i="59"/>
  <c r="J19" i="59"/>
  <c r="E19" i="59"/>
  <c r="M18" i="59"/>
  <c r="N18" i="59" s="1"/>
  <c r="L18" i="59"/>
  <c r="K18" i="59"/>
  <c r="J18" i="59"/>
  <c r="E18" i="59"/>
  <c r="M17" i="59"/>
  <c r="N17" i="59" s="1"/>
  <c r="L17" i="59"/>
  <c r="K17" i="59"/>
  <c r="J17" i="59"/>
  <c r="E17" i="59"/>
  <c r="M16" i="59"/>
  <c r="N16" i="59" s="1"/>
  <c r="L16" i="59"/>
  <c r="K16" i="59"/>
  <c r="J16" i="59"/>
  <c r="E16" i="59"/>
  <c r="B16" i="59"/>
  <c r="B20" i="59" s="1"/>
  <c r="B24" i="59" s="1"/>
  <c r="M15" i="59"/>
  <c r="N15" i="59" s="1"/>
  <c r="L15" i="59"/>
  <c r="K15" i="59"/>
  <c r="J15" i="59"/>
  <c r="E15" i="59"/>
  <c r="B15" i="59"/>
  <c r="B19" i="59" s="1"/>
  <c r="B23" i="59" s="1"/>
  <c r="M14" i="59"/>
  <c r="N14" i="59" s="1"/>
  <c r="L14" i="59"/>
  <c r="K14" i="59"/>
  <c r="J14" i="59"/>
  <c r="E14" i="59"/>
  <c r="B14" i="59"/>
  <c r="B18" i="59" s="1"/>
  <c r="B22" i="59" s="1"/>
  <c r="M13" i="59"/>
  <c r="N13" i="59" s="1"/>
  <c r="L13" i="59"/>
  <c r="K13" i="59"/>
  <c r="J13" i="59"/>
  <c r="M12" i="59"/>
  <c r="N12" i="59" s="1"/>
  <c r="L12" i="59"/>
  <c r="K12" i="59"/>
  <c r="J12" i="59"/>
  <c r="M11" i="59"/>
  <c r="N11" i="59" s="1"/>
  <c r="L11" i="59"/>
  <c r="K11" i="59"/>
  <c r="J11" i="59"/>
  <c r="M10" i="59"/>
  <c r="N10" i="59" s="1"/>
  <c r="L10" i="59"/>
  <c r="K10" i="59"/>
  <c r="J10" i="59"/>
  <c r="N9" i="59"/>
  <c r="K9" i="59"/>
  <c r="J9" i="59"/>
  <c r="A9" i="59"/>
  <c r="A13" i="59" s="1"/>
  <c r="A17" i="59" s="1"/>
  <c r="K8" i="59"/>
  <c r="J8" i="59"/>
  <c r="K7" i="59"/>
  <c r="J7" i="59"/>
  <c r="K6" i="59"/>
  <c r="K5" i="59"/>
  <c r="C22" i="58"/>
  <c r="C21" i="58"/>
  <c r="E14" i="58"/>
  <c r="E13" i="58"/>
  <c r="E12" i="58"/>
  <c r="E11" i="58"/>
  <c r="C11" i="58"/>
  <c r="C15" i="58" s="1"/>
  <c r="E10" i="58"/>
  <c r="C10" i="58"/>
  <c r="C14" i="58" s="1"/>
  <c r="E9" i="58"/>
  <c r="C9" i="58"/>
  <c r="C13" i="58" s="1"/>
  <c r="E8" i="58"/>
  <c r="AAO34" i="43"/>
  <c r="AAN34" i="43"/>
  <c r="AAM34" i="43"/>
  <c r="AAL34" i="43"/>
  <c r="AAK34" i="43"/>
  <c r="AAJ34" i="43"/>
  <c r="AAI34" i="43"/>
  <c r="AAH34" i="43"/>
  <c r="AAG34" i="43"/>
  <c r="AAF34" i="43"/>
  <c r="AAE34" i="43"/>
  <c r="AAD34" i="43"/>
  <c r="AAC34" i="43"/>
  <c r="AAB34" i="43"/>
  <c r="AAA34" i="43"/>
  <c r="ZZ34" i="43"/>
  <c r="ZY34" i="43"/>
  <c r="ZX34" i="43"/>
  <c r="ZW34" i="43"/>
  <c r="ZV34" i="43"/>
  <c r="ZU34" i="43"/>
  <c r="ZT34" i="43"/>
  <c r="ZS34" i="43"/>
  <c r="ZR34" i="43"/>
  <c r="ZQ34" i="43"/>
  <c r="ZP34" i="43"/>
  <c r="ZO34" i="43"/>
  <c r="ZN34" i="43"/>
  <c r="ZM34" i="43"/>
  <c r="ZL34" i="43"/>
  <c r="ZK34" i="43"/>
  <c r="ZJ34" i="43"/>
  <c r="ZI34" i="43"/>
  <c r="ZH34" i="43"/>
  <c r="ZG34" i="43"/>
  <c r="ZF34" i="43"/>
  <c r="ZE34" i="43"/>
  <c r="ZD34" i="43"/>
  <c r="ZC34" i="43"/>
  <c r="ZB34" i="43"/>
  <c r="ZA34" i="43"/>
  <c r="YZ34" i="43"/>
  <c r="YY34" i="43"/>
  <c r="YX34" i="43"/>
  <c r="YW34" i="43"/>
  <c r="YV34" i="43"/>
  <c r="YU34" i="43"/>
  <c r="YT34" i="43"/>
  <c r="YS34" i="43"/>
  <c r="YR34" i="43"/>
  <c r="YQ34" i="43"/>
  <c r="YP34" i="43"/>
  <c r="YO34" i="43"/>
  <c r="YN34" i="43"/>
  <c r="YM34" i="43"/>
  <c r="YL34" i="43"/>
  <c r="YK34" i="43"/>
  <c r="YJ34" i="43"/>
  <c r="YI34" i="43"/>
  <c r="YH34" i="43"/>
  <c r="YG34" i="43"/>
  <c r="YF34" i="43"/>
  <c r="YE34" i="43"/>
  <c r="YD34" i="43"/>
  <c r="YC34" i="43"/>
  <c r="YB34" i="43"/>
  <c r="YA34" i="43"/>
  <c r="XZ34" i="43"/>
  <c r="XY34" i="43"/>
  <c r="XX34" i="43"/>
  <c r="XW34" i="43"/>
  <c r="XV34" i="43"/>
  <c r="XU34" i="43"/>
  <c r="XT34" i="43"/>
  <c r="XS34" i="43"/>
  <c r="XR34" i="43"/>
  <c r="XQ34" i="43"/>
  <c r="XP34" i="43"/>
  <c r="XO34" i="43"/>
  <c r="XN34" i="43"/>
  <c r="XM34" i="43"/>
  <c r="XL34" i="43"/>
  <c r="XK34" i="43"/>
  <c r="XJ34" i="43"/>
  <c r="XI34" i="43"/>
  <c r="XH34" i="43"/>
  <c r="XG34" i="43"/>
  <c r="XF34" i="43"/>
  <c r="XE34" i="43"/>
  <c r="XD34" i="43"/>
  <c r="XC34" i="43"/>
  <c r="XB34" i="43"/>
  <c r="XA34" i="43"/>
  <c r="WZ34" i="43"/>
  <c r="WY34" i="43"/>
  <c r="WX34" i="43"/>
  <c r="WW34" i="43"/>
  <c r="WV34" i="43"/>
  <c r="WU34" i="43"/>
  <c r="WT34" i="43"/>
  <c r="WS34" i="43"/>
  <c r="WR34" i="43"/>
  <c r="WQ34" i="43"/>
  <c r="WP34" i="43"/>
  <c r="WO34" i="43"/>
  <c r="WN34" i="43"/>
  <c r="WM34" i="43"/>
  <c r="WL34" i="43"/>
  <c r="WK34" i="43"/>
  <c r="WJ34" i="43"/>
  <c r="WI34" i="43"/>
  <c r="WH34" i="43"/>
  <c r="WG34" i="43"/>
  <c r="WF34" i="43"/>
  <c r="WE34" i="43"/>
  <c r="WD34" i="43"/>
  <c r="WC34" i="43"/>
  <c r="WB34" i="43"/>
  <c r="WA34" i="43"/>
  <c r="VZ34" i="43"/>
  <c r="VY34" i="43"/>
  <c r="VX34" i="43"/>
  <c r="VW34" i="43"/>
  <c r="VV34" i="43"/>
  <c r="VU34" i="43"/>
  <c r="VT34" i="43"/>
  <c r="VS34" i="43"/>
  <c r="VR34" i="43"/>
  <c r="VQ34" i="43"/>
  <c r="VP34" i="43"/>
  <c r="VO34" i="43"/>
  <c r="VN34" i="43"/>
  <c r="VM34" i="43"/>
  <c r="VL34" i="43"/>
  <c r="VK34" i="43"/>
  <c r="VJ34" i="43"/>
  <c r="VI34" i="43"/>
  <c r="VH34" i="43"/>
  <c r="VG34" i="43"/>
  <c r="VF34" i="43"/>
  <c r="VE34" i="43"/>
  <c r="VD34" i="43"/>
  <c r="VC34" i="43"/>
  <c r="VB34" i="43"/>
  <c r="VA34" i="43"/>
  <c r="UZ34" i="43"/>
  <c r="UY34" i="43"/>
  <c r="UX34" i="43"/>
  <c r="UW34" i="43"/>
  <c r="UV34" i="43"/>
  <c r="UU34" i="43"/>
  <c r="UT34" i="43"/>
  <c r="US34" i="43"/>
  <c r="UR34" i="43"/>
  <c r="UQ34" i="43"/>
  <c r="UP34" i="43"/>
  <c r="UO34" i="43"/>
  <c r="UN34" i="43"/>
  <c r="UM34" i="43"/>
  <c r="UL34" i="43"/>
  <c r="UK34" i="43"/>
  <c r="UJ34" i="43"/>
  <c r="UI34" i="43"/>
  <c r="UH34" i="43"/>
  <c r="UG34" i="43"/>
  <c r="UF34" i="43"/>
  <c r="UE34" i="43"/>
  <c r="UD34" i="43"/>
  <c r="UC34" i="43"/>
  <c r="UB34" i="43"/>
  <c r="UA34" i="43"/>
  <c r="TZ34" i="43"/>
  <c r="TY34" i="43"/>
  <c r="TX34" i="43"/>
  <c r="TW34" i="43"/>
  <c r="TV34" i="43"/>
  <c r="TU34" i="43"/>
  <c r="TT34" i="43"/>
  <c r="TS34" i="43"/>
  <c r="TR34" i="43"/>
  <c r="TQ34" i="43"/>
  <c r="TP34" i="43"/>
  <c r="TO34" i="43"/>
  <c r="TN34" i="43"/>
  <c r="TM34" i="43"/>
  <c r="TL34" i="43"/>
  <c r="TK34" i="43"/>
  <c r="TJ34" i="43"/>
  <c r="TI34" i="43"/>
  <c r="TH34" i="43"/>
  <c r="TG34" i="43"/>
  <c r="TF34" i="43"/>
  <c r="TE34" i="43"/>
  <c r="TD34" i="43"/>
  <c r="TC34" i="43"/>
  <c r="TB34" i="43"/>
  <c r="TA34" i="43"/>
  <c r="SZ34" i="43"/>
  <c r="SY34" i="43"/>
  <c r="SX34" i="43"/>
  <c r="SW34" i="43"/>
  <c r="SV34" i="43"/>
  <c r="SU34" i="43"/>
  <c r="ST34" i="43"/>
  <c r="SS34" i="43"/>
  <c r="SR34" i="43"/>
  <c r="SQ34" i="43"/>
  <c r="SP34" i="43"/>
  <c r="SO34" i="43"/>
  <c r="SN34" i="43"/>
  <c r="SM34" i="43"/>
  <c r="SL34" i="43"/>
  <c r="SK34" i="43"/>
  <c r="SJ34" i="43"/>
  <c r="SI34" i="43"/>
  <c r="SH34" i="43"/>
  <c r="SG34" i="43"/>
  <c r="SF34" i="43"/>
  <c r="SE34" i="43"/>
  <c r="SD34" i="43"/>
  <c r="APN6" i="43"/>
  <c r="APM6" i="43"/>
  <c r="APL6" i="43"/>
  <c r="APK6" i="43"/>
  <c r="APJ6" i="43"/>
  <c r="API6" i="43"/>
  <c r="APH6" i="43"/>
  <c r="APG6" i="43"/>
  <c r="APF6" i="43"/>
  <c r="APE6" i="43"/>
  <c r="APD6" i="43"/>
  <c r="APC6" i="43"/>
  <c r="APB6" i="43"/>
  <c r="APA6" i="43"/>
  <c r="AOZ6" i="43"/>
  <c r="AOY6" i="43"/>
  <c r="AOX6" i="43"/>
  <c r="AOW6" i="43"/>
  <c r="AOV6" i="43"/>
  <c r="AOU6" i="43"/>
  <c r="AOT6" i="43"/>
  <c r="AOS6" i="43"/>
  <c r="AOR6" i="43"/>
  <c r="AOQ6" i="43"/>
  <c r="AOP6" i="43"/>
  <c r="AOO6" i="43"/>
  <c r="AON6" i="43"/>
  <c r="AOM6" i="43"/>
  <c r="AOL6" i="43"/>
  <c r="AOK6" i="43"/>
  <c r="AOJ6" i="43"/>
  <c r="AOI6" i="43"/>
  <c r="AOH6" i="43"/>
  <c r="AOG6" i="43"/>
  <c r="AOF6" i="43"/>
  <c r="AOE6" i="43"/>
  <c r="AOD6" i="43"/>
  <c r="AOC6" i="43"/>
  <c r="AOB6" i="43"/>
  <c r="AOA6" i="43"/>
  <c r="ANZ6" i="43"/>
  <c r="ANY6" i="43"/>
  <c r="ANX6" i="43"/>
  <c r="ANW6" i="43"/>
  <c r="ANV6" i="43"/>
  <c r="ANU6" i="43"/>
  <c r="ANT6" i="43"/>
  <c r="ANS6" i="43"/>
  <c r="ANR6" i="43"/>
  <c r="ANQ6" i="43"/>
  <c r="ANP6" i="43"/>
  <c r="ANO6" i="43"/>
  <c r="ANN6" i="43"/>
  <c r="ANM6" i="43"/>
  <c r="ANL6" i="43"/>
  <c r="ANK6" i="43"/>
  <c r="ANJ6" i="43"/>
  <c r="ANI6" i="43"/>
  <c r="ANH6" i="43"/>
  <c r="ANG6" i="43"/>
  <c r="ANF6" i="43"/>
  <c r="ANE6" i="43"/>
  <c r="AND6" i="43"/>
  <c r="ANC6" i="43"/>
  <c r="ANB6" i="43"/>
  <c r="ANA6" i="43"/>
  <c r="AMZ6" i="43"/>
  <c r="AMY6" i="43"/>
  <c r="AMX6" i="43"/>
  <c r="AMW6" i="43"/>
  <c r="AMV6" i="43"/>
  <c r="AMU6" i="43"/>
  <c r="AMT6" i="43"/>
  <c r="AMS6" i="43"/>
  <c r="AMR6" i="43"/>
  <c r="AMQ6" i="43"/>
  <c r="AMP6" i="43"/>
  <c r="AMO6" i="43"/>
  <c r="AMN6" i="43"/>
  <c r="AMM6" i="43"/>
  <c r="AML6" i="43"/>
  <c r="AMK6" i="43"/>
  <c r="AMJ6" i="43"/>
  <c r="AMI6" i="43"/>
  <c r="AMH6" i="43"/>
  <c r="AMG6" i="43"/>
  <c r="AMF6" i="43"/>
  <c r="AME6" i="43"/>
  <c r="AMD6" i="43"/>
  <c r="AMC6" i="43"/>
  <c r="AMB6" i="43"/>
  <c r="AMA6" i="43"/>
  <c r="ALZ6" i="43"/>
  <c r="ALY6" i="43"/>
  <c r="ALX6" i="43"/>
  <c r="ALW6" i="43"/>
  <c r="ALV6" i="43"/>
  <c r="ALU6" i="43"/>
  <c r="ALT6" i="43"/>
  <c r="ALS6" i="43"/>
  <c r="ALR6" i="43"/>
  <c r="ALQ6" i="43"/>
  <c r="ALP6" i="43"/>
  <c r="ALO6" i="43"/>
  <c r="ALN6" i="43"/>
  <c r="ALM6" i="43"/>
  <c r="ALL6" i="43"/>
  <c r="ALK6" i="43"/>
  <c r="ALJ6" i="43"/>
  <c r="ALI6" i="43"/>
  <c r="ALH6" i="43"/>
  <c r="ALG6" i="43"/>
  <c r="ALF6" i="43"/>
  <c r="ALE6" i="43"/>
  <c r="ALD6" i="43"/>
  <c r="ALC6" i="43"/>
  <c r="ALB6" i="43"/>
  <c r="ALA6" i="43"/>
  <c r="AKZ6" i="43"/>
  <c r="AKY6" i="43"/>
  <c r="AKX6" i="43"/>
  <c r="AKW6" i="43"/>
  <c r="AKV6" i="43"/>
  <c r="AKU6" i="43"/>
  <c r="AKT6" i="43"/>
  <c r="AKS6" i="43"/>
  <c r="AKR6" i="43"/>
  <c r="AKQ6" i="43"/>
  <c r="AKP6" i="43"/>
  <c r="AKO6" i="43"/>
  <c r="AKN6" i="43"/>
  <c r="AKM6" i="43"/>
  <c r="AKL6" i="43"/>
  <c r="AKK6" i="43"/>
  <c r="AKJ6" i="43"/>
  <c r="AKI6" i="43"/>
  <c r="AKH6" i="43"/>
  <c r="AKG6" i="43"/>
  <c r="AKF6" i="43"/>
  <c r="AKE6" i="43"/>
  <c r="AKD6" i="43"/>
  <c r="AKC6" i="43"/>
  <c r="AKB6" i="43"/>
  <c r="AKA6" i="43"/>
  <c r="AJZ6" i="43"/>
  <c r="AJY6" i="43"/>
  <c r="AJX6" i="43"/>
  <c r="AJW6" i="43"/>
  <c r="AJV6" i="43"/>
  <c r="AJU6" i="43"/>
  <c r="AJT6" i="43"/>
  <c r="AJS6" i="43"/>
  <c r="AJR6" i="43"/>
  <c r="AJQ6" i="43"/>
  <c r="AJP6" i="43"/>
  <c r="AJO6" i="43"/>
  <c r="AJN6" i="43"/>
  <c r="AJM6" i="43"/>
  <c r="AJL6" i="43"/>
  <c r="AJK6" i="43"/>
  <c r="AJJ6" i="43"/>
  <c r="AJI6" i="43"/>
  <c r="AJH6" i="43"/>
  <c r="AJG6" i="43"/>
  <c r="AJF6" i="43"/>
  <c r="AJE6" i="43"/>
  <c r="AJD6" i="43"/>
  <c r="AJC6" i="43"/>
  <c r="AJB6" i="43"/>
  <c r="AJA6" i="43"/>
  <c r="AIZ6" i="43"/>
  <c r="AIY6" i="43"/>
  <c r="AIX6" i="43"/>
  <c r="AIW6" i="43"/>
  <c r="AIV6" i="43"/>
  <c r="AIU6" i="43"/>
  <c r="AIT6" i="43"/>
  <c r="AIS6" i="43"/>
  <c r="AIR6" i="43"/>
  <c r="AIQ6" i="43"/>
  <c r="AIP6" i="43"/>
  <c r="AIO6" i="43"/>
  <c r="AIN6" i="43"/>
  <c r="AIM6" i="43"/>
  <c r="AIL6" i="43"/>
  <c r="AIK6" i="43"/>
  <c r="AIJ6" i="43"/>
  <c r="AII6" i="43"/>
  <c r="AIH6" i="43"/>
  <c r="AIG6" i="43"/>
  <c r="AIF6" i="43"/>
  <c r="AIE6" i="43"/>
  <c r="AID6" i="43"/>
  <c r="AIC6" i="43"/>
  <c r="AIB6" i="43"/>
  <c r="AIA6" i="43"/>
  <c r="AHZ6" i="43"/>
  <c r="AHY6" i="43"/>
  <c r="AHX6" i="43"/>
  <c r="AHW6" i="43"/>
  <c r="AHV6" i="43"/>
  <c r="AHU6" i="43"/>
  <c r="AHT6" i="43"/>
  <c r="AHS6" i="43"/>
  <c r="AHR6" i="43"/>
  <c r="AHQ6" i="43"/>
  <c r="AHP6" i="43"/>
  <c r="AHO6" i="43"/>
  <c r="AHN6" i="43"/>
  <c r="AHM6" i="43"/>
  <c r="AHL6" i="43"/>
  <c r="AHK6" i="43"/>
  <c r="AHJ6" i="43"/>
  <c r="AHI6" i="43"/>
  <c r="AHH6" i="43"/>
  <c r="AHG6" i="43"/>
  <c r="AHF6" i="43"/>
  <c r="AHE6" i="43"/>
  <c r="AHD6" i="43"/>
  <c r="AHC6" i="43"/>
  <c r="AHB6" i="43"/>
  <c r="AHA6" i="43"/>
  <c r="AGZ6" i="43"/>
  <c r="AGY6" i="43"/>
  <c r="AGX6" i="43"/>
  <c r="AGW6" i="43"/>
  <c r="AGV6" i="43"/>
  <c r="AGU6" i="43"/>
  <c r="AGT6" i="43"/>
  <c r="AGS6" i="43"/>
  <c r="AGR6" i="43"/>
  <c r="AGQ6" i="43"/>
  <c r="AGP6" i="43"/>
  <c r="AGO6" i="43"/>
  <c r="AGN6" i="43"/>
  <c r="AGM6" i="43"/>
  <c r="AGL6" i="43"/>
  <c r="AGK6" i="43"/>
  <c r="AGJ6" i="43"/>
  <c r="AGI6" i="43"/>
  <c r="AGH6" i="43"/>
  <c r="AGG6" i="43"/>
  <c r="AGF6" i="43"/>
  <c r="AGE6" i="43"/>
  <c r="AGD6" i="43"/>
  <c r="AGC6" i="43"/>
  <c r="AGB6" i="43"/>
  <c r="AGA6" i="43"/>
  <c r="AFZ6" i="43"/>
  <c r="AFY6" i="43"/>
  <c r="AFX6" i="43"/>
  <c r="AFW6" i="43"/>
  <c r="AFV6" i="43"/>
  <c r="AFU6" i="43"/>
  <c r="AFT6" i="43"/>
  <c r="AFS6" i="43"/>
  <c r="AFR6" i="43"/>
  <c r="AFQ6" i="43"/>
  <c r="AFP6" i="43"/>
  <c r="AFO6" i="43"/>
  <c r="AFN6" i="43"/>
  <c r="AFM6" i="43"/>
  <c r="AFL6" i="43"/>
  <c r="AFK6" i="43"/>
  <c r="AFJ6" i="43"/>
  <c r="AFI6" i="43"/>
  <c r="AFH6" i="43"/>
  <c r="AFG6" i="43"/>
  <c r="AFF6" i="43"/>
  <c r="AFE6" i="43"/>
  <c r="AFD6" i="43"/>
  <c r="AFC6" i="43"/>
  <c r="AFB6" i="43"/>
  <c r="AFA6" i="43"/>
  <c r="AEZ6" i="43"/>
  <c r="AEY6" i="43"/>
  <c r="AEX6" i="43"/>
  <c r="AEW6" i="43"/>
  <c r="AEV6" i="43"/>
  <c r="AEU6" i="43"/>
  <c r="AET6" i="43"/>
  <c r="AES6" i="43"/>
  <c r="AER6" i="43"/>
  <c r="AEQ6" i="43"/>
  <c r="AEP6" i="43"/>
  <c r="AEO6" i="43"/>
  <c r="AEN6" i="43"/>
  <c r="AEM6" i="43"/>
  <c r="AEL6" i="43"/>
  <c r="AEK6" i="43"/>
  <c r="AEJ6" i="43"/>
  <c r="AEI6" i="43"/>
  <c r="AEH6" i="43"/>
  <c r="AEG6" i="43"/>
  <c r="AEF6" i="43"/>
  <c r="AEE6" i="43"/>
  <c r="AED6" i="43"/>
  <c r="AEC6" i="43"/>
  <c r="AEB6" i="43"/>
  <c r="AEA6" i="43"/>
  <c r="ADZ6" i="43"/>
  <c r="ADY6" i="43"/>
  <c r="ADX6" i="43"/>
  <c r="ADW6" i="43"/>
  <c r="ADV6" i="43"/>
  <c r="ADU6" i="43"/>
  <c r="ADT6" i="43"/>
  <c r="ADS6" i="43"/>
  <c r="ADR6" i="43"/>
  <c r="ADQ6" i="43"/>
  <c r="ADP6" i="43"/>
  <c r="ADO6" i="43"/>
  <c r="ADN6" i="43"/>
  <c r="ADM6" i="43"/>
  <c r="ADL6" i="43"/>
  <c r="ADK6" i="43"/>
  <c r="ADJ6" i="43"/>
  <c r="ADI6" i="43"/>
  <c r="ADH6" i="43"/>
  <c r="ADG6" i="43"/>
  <c r="ADF6" i="43"/>
  <c r="ADE6" i="43"/>
  <c r="ADD6" i="43"/>
  <c r="ADC6" i="43"/>
  <c r="ADB6" i="43"/>
  <c r="ADA6" i="43"/>
  <c r="ACZ6" i="43"/>
  <c r="ACY6" i="43"/>
  <c r="ACX6" i="43"/>
  <c r="ACW6" i="43"/>
  <c r="ACV6" i="43"/>
  <c r="ACU6" i="43"/>
  <c r="ACT6" i="43"/>
  <c r="ACS6" i="43"/>
  <c r="ACR6" i="43"/>
  <c r="ACQ6" i="43"/>
  <c r="ACP6" i="43"/>
  <c r="ACO6" i="43"/>
  <c r="ACN6" i="43"/>
  <c r="ACM6" i="43"/>
  <c r="ACL6" i="43"/>
  <c r="ACK6" i="43"/>
  <c r="ACJ6" i="43"/>
  <c r="ACI6" i="43"/>
  <c r="ACH6" i="43"/>
  <c r="ACG6" i="43"/>
  <c r="ACF6" i="43"/>
  <c r="ACE6" i="43"/>
  <c r="ACD6" i="43"/>
  <c r="ACC6" i="43"/>
  <c r="ACB6" i="43"/>
  <c r="ACA6" i="43"/>
  <c r="ABZ6" i="43"/>
  <c r="ABY6" i="43"/>
  <c r="ABX6" i="43"/>
  <c r="ABW6" i="43"/>
  <c r="ABV6" i="43"/>
  <c r="ABU6" i="43"/>
  <c r="ABT6" i="43"/>
  <c r="ABS6" i="43"/>
  <c r="ABR6" i="43"/>
  <c r="ABQ6" i="43"/>
  <c r="ABP6" i="43"/>
  <c r="ABO6" i="43"/>
  <c r="ABN6" i="43"/>
  <c r="ABM6" i="43"/>
  <c r="ABL6" i="43"/>
  <c r="ABK6" i="43"/>
  <c r="ABJ6" i="43"/>
  <c r="ABI6" i="43"/>
  <c r="ABH6" i="43"/>
  <c r="ABG6" i="43"/>
  <c r="ABF6" i="43"/>
  <c r="ABE6" i="43"/>
  <c r="ABD6" i="43"/>
  <c r="ABC6" i="43"/>
  <c r="ABB6" i="43"/>
  <c r="ABA6" i="43"/>
  <c r="AAZ6" i="43"/>
  <c r="AAY6" i="43"/>
  <c r="AAX6" i="43"/>
  <c r="AAW6" i="43"/>
  <c r="AAV6" i="43"/>
  <c r="AAU6" i="43"/>
  <c r="AAT6" i="43"/>
  <c r="AAS6" i="43"/>
  <c r="AAR6" i="43"/>
  <c r="AAQ6" i="43"/>
  <c r="AAP6" i="43"/>
  <c r="AAO6" i="43"/>
  <c r="AAN6" i="43"/>
  <c r="AAM6" i="43"/>
  <c r="AAL6" i="43"/>
  <c r="AAK6" i="43"/>
  <c r="AAJ6" i="43"/>
  <c r="AAI6" i="43"/>
  <c r="AAH6" i="43"/>
  <c r="AAG6" i="43"/>
  <c r="AAF6" i="43"/>
  <c r="AAE6" i="43"/>
  <c r="AAD6" i="43"/>
  <c r="AAC6" i="43"/>
  <c r="AAB6" i="43"/>
  <c r="AAA6" i="43"/>
  <c r="ZZ6" i="43"/>
  <c r="ZY6" i="43"/>
  <c r="ZX6" i="43"/>
  <c r="ZW6" i="43"/>
  <c r="ZV6" i="43"/>
  <c r="ZU6" i="43"/>
  <c r="ZT6" i="43"/>
  <c r="ZS6" i="43"/>
  <c r="ZR6" i="43"/>
  <c r="ZQ6" i="43"/>
  <c r="ZP6" i="43"/>
  <c r="ZO6" i="43"/>
  <c r="ZN6" i="43"/>
  <c r="ZM6" i="43"/>
  <c r="ZL6" i="43"/>
  <c r="ZK6" i="43"/>
  <c r="ZJ6" i="43"/>
  <c r="ZI6" i="43"/>
  <c r="ZH6" i="43"/>
  <c r="ZG6" i="43"/>
  <c r="ZF6" i="43"/>
  <c r="ZE6" i="43"/>
  <c r="ZD6" i="43"/>
  <c r="ZC6" i="43"/>
  <c r="ZB6" i="43"/>
  <c r="ZA6" i="43"/>
  <c r="YZ6" i="43"/>
  <c r="YY6" i="43"/>
  <c r="YX6" i="43"/>
  <c r="YW6" i="43"/>
  <c r="YV6" i="43"/>
  <c r="YU6" i="43"/>
  <c r="YT6" i="43"/>
  <c r="YS6" i="43"/>
  <c r="YR6" i="43"/>
  <c r="YQ6" i="43"/>
  <c r="YP6" i="43"/>
  <c r="YO6" i="43"/>
  <c r="YN6" i="43"/>
  <c r="YM6" i="43"/>
  <c r="YL6" i="43"/>
  <c r="YK6" i="43"/>
  <c r="YJ6" i="43"/>
  <c r="YI6" i="43"/>
  <c r="YH6" i="43"/>
  <c r="YG6" i="43"/>
  <c r="YF6" i="43"/>
  <c r="YE6" i="43"/>
  <c r="YD6" i="43"/>
  <c r="YC6" i="43"/>
  <c r="YB6" i="43"/>
  <c r="YA6" i="43"/>
  <c r="XZ6" i="43"/>
  <c r="XY6" i="43"/>
  <c r="XX6" i="43"/>
  <c r="XW6" i="43"/>
  <c r="XV6" i="43"/>
  <c r="XU6" i="43"/>
  <c r="XT6" i="43"/>
  <c r="XS6" i="43"/>
  <c r="XR6" i="43"/>
  <c r="XQ6" i="43"/>
  <c r="XP6" i="43"/>
  <c r="XO6" i="43"/>
  <c r="XN6" i="43"/>
  <c r="XM6" i="43"/>
  <c r="XL6" i="43"/>
  <c r="XK6" i="43"/>
  <c r="XJ6" i="43"/>
  <c r="XI6" i="43"/>
  <c r="XH6" i="43"/>
  <c r="XG6" i="43"/>
  <c r="XF6" i="43"/>
  <c r="XE6" i="43"/>
  <c r="XD6" i="43"/>
  <c r="XC6" i="43"/>
  <c r="XB6" i="43"/>
  <c r="XA6" i="43"/>
  <c r="WZ6" i="43"/>
  <c r="WY6" i="43"/>
  <c r="WX6" i="43"/>
  <c r="WW6" i="43"/>
  <c r="WV6" i="43"/>
  <c r="WU6" i="43"/>
  <c r="WT6" i="43"/>
  <c r="WS6" i="43"/>
  <c r="WR6" i="43"/>
  <c r="WQ6" i="43"/>
  <c r="WP6" i="43"/>
  <c r="WO6" i="43"/>
  <c r="WN6" i="43"/>
  <c r="WM6" i="43"/>
  <c r="WL6" i="43"/>
  <c r="WK6" i="43"/>
  <c r="WJ6" i="43"/>
  <c r="WI6" i="43"/>
  <c r="WH6" i="43"/>
  <c r="WG6" i="43"/>
  <c r="WF6" i="43"/>
  <c r="WE6" i="43"/>
  <c r="WD6" i="43"/>
  <c r="WC6" i="43"/>
  <c r="WB6" i="43"/>
  <c r="WA6" i="43"/>
  <c r="VZ6" i="43"/>
  <c r="VY6" i="43"/>
  <c r="VX6" i="43"/>
  <c r="VW6" i="43"/>
  <c r="VV6" i="43"/>
  <c r="VU6" i="43"/>
  <c r="VT6" i="43"/>
  <c r="VS6" i="43"/>
  <c r="VR6" i="43"/>
  <c r="VQ6" i="43"/>
  <c r="VP6" i="43"/>
  <c r="VO6" i="43"/>
  <c r="VN6" i="43"/>
  <c r="VM6" i="43"/>
  <c r="VL6" i="43"/>
  <c r="VK6" i="43"/>
  <c r="VJ6" i="43"/>
  <c r="VI6" i="43"/>
  <c r="VH6" i="43"/>
  <c r="VG6" i="43"/>
  <c r="VF6" i="43"/>
  <c r="VE6" i="43"/>
  <c r="VD6" i="43"/>
  <c r="VC6" i="43"/>
  <c r="VB6" i="43"/>
  <c r="VA6" i="43"/>
  <c r="UZ6" i="43"/>
  <c r="UY6" i="43"/>
  <c r="UX6" i="43"/>
  <c r="UW6" i="43"/>
  <c r="UV6" i="43"/>
  <c r="UU6" i="43"/>
  <c r="UT6" i="43"/>
  <c r="US6" i="43"/>
  <c r="UR6" i="43"/>
  <c r="UQ6" i="43"/>
  <c r="UP6" i="43"/>
  <c r="UO6" i="43"/>
  <c r="UN6" i="43"/>
  <c r="UM6" i="43"/>
  <c r="UL6" i="43"/>
  <c r="UK6" i="43"/>
  <c r="UJ6" i="43"/>
  <c r="UI6" i="43"/>
  <c r="UH6" i="43"/>
  <c r="UG6" i="43"/>
  <c r="UF6" i="43"/>
  <c r="UE6" i="43"/>
  <c r="UD6" i="43"/>
  <c r="UC6" i="43"/>
  <c r="UB6" i="43"/>
  <c r="UA6" i="43"/>
  <c r="TZ6" i="43"/>
  <c r="TY6" i="43"/>
  <c r="TX6" i="43"/>
  <c r="TW6" i="43"/>
  <c r="TV6" i="43"/>
  <c r="TU6" i="43"/>
  <c r="TT6" i="43"/>
  <c r="TS6" i="43"/>
  <c r="TR6" i="43"/>
  <c r="TQ6" i="43"/>
  <c r="TP6" i="43"/>
  <c r="TO6" i="43"/>
  <c r="TN6" i="43"/>
  <c r="TM6" i="43"/>
  <c r="TL6" i="43"/>
  <c r="TK6" i="43"/>
  <c r="TJ6" i="43"/>
  <c r="TI6" i="43"/>
  <c r="TH6" i="43"/>
  <c r="TG6" i="43"/>
  <c r="TF6" i="43"/>
  <c r="TE6" i="43"/>
  <c r="TD6" i="43"/>
  <c r="TC6" i="43"/>
  <c r="TB6" i="43"/>
  <c r="TA6" i="43"/>
  <c r="SZ6" i="43"/>
  <c r="SY6" i="43"/>
  <c r="SX6" i="43"/>
  <c r="SW6" i="43"/>
  <c r="SV6" i="43"/>
  <c r="SU6" i="43"/>
  <c r="ST6" i="43"/>
  <c r="SS6" i="43"/>
  <c r="SR6" i="43"/>
  <c r="SQ6" i="43"/>
  <c r="SP6" i="43"/>
  <c r="SO6" i="43"/>
  <c r="SN6" i="43"/>
  <c r="SM6" i="43"/>
  <c r="SL6" i="43"/>
  <c r="SK6" i="43"/>
  <c r="SJ6" i="43"/>
  <c r="SI6" i="43"/>
  <c r="SH6" i="43"/>
  <c r="SG6" i="43"/>
  <c r="SF6" i="43"/>
  <c r="SE6" i="43"/>
  <c r="FE5" i="39"/>
  <c r="FD5" i="39"/>
  <c r="FC4" i="39"/>
  <c r="FB5" i="39"/>
  <c r="FA5" i="39"/>
  <c r="EZ5" i="39"/>
  <c r="EY5" i="39"/>
  <c r="EX4" i="39"/>
  <c r="FD12" i="39"/>
  <c r="FC12" i="39"/>
  <c r="FB12" i="39"/>
  <c r="FA12" i="39"/>
  <c r="EZ12" i="39"/>
  <c r="EY12" i="39"/>
  <c r="EX12" i="39"/>
  <c r="EW12" i="39"/>
  <c r="EV12" i="39"/>
  <c r="EU12" i="39"/>
  <c r="ET12" i="39"/>
  <c r="ES12" i="39"/>
  <c r="ER12" i="39"/>
  <c r="EQ12" i="39"/>
  <c r="EP12" i="39"/>
  <c r="EO12" i="39"/>
  <c r="EN12" i="39"/>
  <c r="EM12" i="39"/>
  <c r="EL12" i="39"/>
  <c r="EK12" i="39"/>
  <c r="EJ12" i="39"/>
  <c r="EI12" i="39"/>
  <c r="EH12" i="39"/>
  <c r="EG12" i="39"/>
  <c r="EF12" i="39"/>
  <c r="EE12" i="39"/>
  <c r="ED12" i="39"/>
  <c r="EC12" i="39"/>
  <c r="EB12" i="39"/>
  <c r="EA12" i="39"/>
  <c r="DZ12" i="39"/>
  <c r="DY12" i="39"/>
  <c r="DX12" i="39"/>
  <c r="DW12" i="39"/>
  <c r="DV12" i="39"/>
  <c r="DU12" i="39"/>
  <c r="DT12" i="39"/>
  <c r="FD11" i="39"/>
  <c r="FC11" i="39"/>
  <c r="FB11" i="39"/>
  <c r="FA11" i="39"/>
  <c r="EZ11" i="39"/>
  <c r="EY11" i="39"/>
  <c r="EX11" i="39"/>
  <c r="EW11" i="39"/>
  <c r="EV11" i="39"/>
  <c r="EU11" i="39"/>
  <c r="ET11" i="39"/>
  <c r="ES11" i="39"/>
  <c r="ER11" i="39"/>
  <c r="EQ11" i="39"/>
  <c r="EP11" i="39"/>
  <c r="EO11" i="39"/>
  <c r="EN11" i="39"/>
  <c r="EM11" i="39"/>
  <c r="EL11" i="39"/>
  <c r="EK11" i="39"/>
  <c r="EJ11" i="39"/>
  <c r="EI11" i="39"/>
  <c r="EH11" i="39"/>
  <c r="EG11" i="39"/>
  <c r="EF11" i="39"/>
  <c r="EE11" i="39"/>
  <c r="ED11" i="39"/>
  <c r="EC11" i="39"/>
  <c r="EB11" i="39"/>
  <c r="EA11" i="39"/>
  <c r="DZ11" i="39"/>
  <c r="DY11" i="39"/>
  <c r="DX11" i="39"/>
  <c r="DW11" i="39"/>
  <c r="DV11" i="39"/>
  <c r="DU11" i="39"/>
  <c r="DT11" i="39"/>
  <c r="DR11" i="39"/>
  <c r="DE11" i="39"/>
  <c r="DD11" i="39"/>
  <c r="DC11" i="39"/>
  <c r="DB11" i="39"/>
  <c r="DA11" i="39"/>
  <c r="CZ11" i="39"/>
  <c r="CY11" i="39"/>
  <c r="CX11" i="39"/>
  <c r="CW11" i="39"/>
  <c r="CV11" i="39"/>
  <c r="CU11" i="39"/>
  <c r="CT11" i="39"/>
  <c r="EW5" i="39"/>
  <c r="EV5" i="39"/>
  <c r="EU5" i="39"/>
  <c r="ET5" i="39"/>
  <c r="ES5" i="39"/>
  <c r="ER5" i="39"/>
  <c r="EQ5" i="39"/>
  <c r="EP5" i="39"/>
  <c r="EO5" i="39"/>
  <c r="EN5" i="39"/>
  <c r="EM5" i="39"/>
  <c r="EL5" i="39"/>
  <c r="EK5" i="39"/>
  <c r="EJ5" i="39"/>
  <c r="EI5" i="39"/>
  <c r="EH5" i="39"/>
  <c r="EG5" i="39"/>
  <c r="EF5" i="39"/>
  <c r="EE5" i="39"/>
  <c r="ED5" i="39"/>
  <c r="EC5" i="39"/>
  <c r="EB5" i="39"/>
  <c r="EA5" i="39"/>
  <c r="DZ5" i="39"/>
  <c r="DY5" i="39"/>
  <c r="DX5" i="39"/>
  <c r="DW5" i="39"/>
  <c r="DV5" i="39"/>
  <c r="DU5" i="39"/>
  <c r="DT5" i="39"/>
  <c r="DS5" i="39"/>
  <c r="DR5" i="39"/>
  <c r="DQ5" i="39"/>
  <c r="DP5" i="39"/>
  <c r="DO5" i="39"/>
  <c r="DN5" i="39"/>
  <c r="DM5" i="39"/>
  <c r="DL5" i="39"/>
  <c r="DK5" i="39"/>
  <c r="DJ5" i="39"/>
  <c r="DI5" i="39"/>
  <c r="DH5" i="39"/>
  <c r="DG5" i="39"/>
  <c r="DF5" i="39"/>
  <c r="DE5" i="39"/>
  <c r="DD5" i="39"/>
  <c r="DC5" i="39"/>
  <c r="DB5" i="39"/>
  <c r="DA5" i="39"/>
  <c r="CZ5" i="39"/>
  <c r="CY5" i="39"/>
  <c r="CX5" i="39"/>
  <c r="CW5" i="39"/>
  <c r="CV5" i="39"/>
  <c r="CU5" i="39"/>
  <c r="CT5" i="39"/>
  <c r="EW4" i="39"/>
  <c r="EV4" i="39"/>
  <c r="EU4" i="39"/>
  <c r="ET4" i="39"/>
  <c r="ES4" i="39"/>
  <c r="ER4" i="39"/>
  <c r="EQ4" i="39"/>
  <c r="EP4" i="39"/>
  <c r="EO4" i="39"/>
  <c r="EN4" i="39"/>
  <c r="EM4" i="39"/>
  <c r="EL4" i="39"/>
  <c r="EK4" i="39"/>
  <c r="EJ4" i="39"/>
  <c r="EI4" i="39"/>
  <c r="EH4" i="39"/>
  <c r="EG4" i="39"/>
  <c r="EF4" i="39"/>
  <c r="EE4" i="39"/>
  <c r="ED4" i="39"/>
  <c r="EC4" i="39"/>
  <c r="EB4" i="39"/>
  <c r="EA4" i="39"/>
  <c r="DZ4" i="39"/>
  <c r="DY4" i="39"/>
  <c r="DX4" i="39"/>
  <c r="DW4" i="39"/>
  <c r="DV4" i="39"/>
  <c r="DU4" i="39"/>
  <c r="DT4" i="39"/>
  <c r="DS4" i="39"/>
  <c r="DR4" i="39"/>
  <c r="DQ4" i="39"/>
  <c r="DP4" i="39"/>
  <c r="DO4" i="39"/>
  <c r="DN4" i="39"/>
  <c r="DM4" i="39"/>
  <c r="DL4" i="39"/>
  <c r="DK4" i="39"/>
  <c r="DJ4" i="39"/>
  <c r="DI4" i="39"/>
  <c r="DH4" i="39"/>
  <c r="DG4" i="39"/>
  <c r="DF4" i="39"/>
  <c r="DE4" i="39"/>
  <c r="DD4" i="39"/>
  <c r="DC4" i="39"/>
  <c r="DB4" i="39"/>
  <c r="DA4" i="39"/>
  <c r="CZ4" i="39"/>
  <c r="CY4" i="39"/>
  <c r="CX4" i="39"/>
  <c r="CW4" i="39"/>
  <c r="CV4" i="39"/>
  <c r="CU4" i="39"/>
  <c r="CT4" i="39"/>
  <c r="S26" i="61" l="1"/>
  <c r="T26" i="61"/>
  <c r="U26" i="61"/>
  <c r="W26" i="61"/>
  <c r="X26" i="61"/>
  <c r="Y26" i="61"/>
  <c r="Z26" i="61"/>
  <c r="FB4" i="39"/>
  <c r="X10" i="61"/>
  <c r="AB11" i="61"/>
  <c r="FA4" i="39"/>
  <c r="FC5" i="39"/>
  <c r="EX5" i="39"/>
  <c r="W11" i="61"/>
  <c r="AD10" i="61"/>
  <c r="G10" i="61"/>
  <c r="EY4" i="39"/>
  <c r="H10" i="61"/>
  <c r="G11" i="61"/>
  <c r="O10" i="61"/>
  <c r="L11" i="61"/>
  <c r="P10" i="61"/>
  <c r="O11" i="61"/>
  <c r="W10" i="61"/>
  <c r="T11" i="61"/>
  <c r="J12" i="61"/>
  <c r="R12" i="61"/>
  <c r="Z12" i="61"/>
  <c r="M11" i="61"/>
  <c r="U11" i="61"/>
  <c r="AC11" i="61"/>
  <c r="K12" i="61"/>
  <c r="S12" i="61"/>
  <c r="AA12" i="61"/>
  <c r="I10" i="61"/>
  <c r="Q10" i="61"/>
  <c r="Y10" i="61"/>
  <c r="F11" i="61"/>
  <c r="N11" i="61"/>
  <c r="V11" i="61"/>
  <c r="AD11" i="61"/>
  <c r="L12" i="61"/>
  <c r="T12" i="61"/>
  <c r="AB12" i="61"/>
  <c r="FD4" i="39"/>
  <c r="J10" i="61"/>
  <c r="R10" i="61"/>
  <c r="Z10" i="61"/>
  <c r="M12" i="61"/>
  <c r="U12" i="61"/>
  <c r="AC12" i="61"/>
  <c r="FE4" i="39"/>
  <c r="K10" i="61"/>
  <c r="S10" i="61"/>
  <c r="AA10" i="61"/>
  <c r="H11" i="61"/>
  <c r="P11" i="61"/>
  <c r="X11" i="61"/>
  <c r="F12" i="61"/>
  <c r="N12" i="61"/>
  <c r="V12" i="61"/>
  <c r="AB10" i="61"/>
  <c r="I11" i="61"/>
  <c r="Q11" i="61"/>
  <c r="Y11" i="61"/>
  <c r="X12" i="61"/>
  <c r="EZ4"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Batmunkh B</author>
  </authors>
  <commentList>
    <comment ref="DS7" authorId="0" shapeId="0" xr:uid="{00000000-0006-0000-2300-000001000000}">
      <text>
        <r>
          <rPr>
            <b/>
            <sz val="9"/>
            <color indexed="81"/>
            <rFont val="Tahoma"/>
            <family val="2"/>
          </rPr>
          <t>Batmunkh B:</t>
        </r>
        <r>
          <rPr>
            <sz val="9"/>
            <color indexed="81"/>
            <rFont val="Tahoma"/>
            <family val="2"/>
          </rPr>
          <t xml:space="preserve">
Ихмонгол тооцож хэлсэн
</t>
        </r>
      </text>
    </comment>
    <comment ref="DT7" authorId="0" shapeId="0" xr:uid="{00000000-0006-0000-2300-000002000000}">
      <text>
        <r>
          <rPr>
            <b/>
            <sz val="9"/>
            <color indexed="81"/>
            <rFont val="Tahoma"/>
            <family val="2"/>
          </rPr>
          <t>Batmunkh B:</t>
        </r>
        <r>
          <rPr>
            <sz val="9"/>
            <color indexed="81"/>
            <rFont val="Tahoma"/>
            <family val="2"/>
          </rPr>
          <t xml:space="preserve">
Доор тооцсоноор дахин update хийх
</t>
        </r>
      </text>
    </comment>
    <comment ref="DR13" authorId="0" shapeId="0" xr:uid="{00000000-0006-0000-2300-000003000000}">
      <text>
        <r>
          <rPr>
            <b/>
            <sz val="9"/>
            <color indexed="81"/>
            <rFont val="Tahoma"/>
            <family val="2"/>
          </rPr>
          <t>Batmunkh B:</t>
        </r>
        <r>
          <rPr>
            <sz val="9"/>
            <color indexed="81"/>
            <rFont val="Tahoma"/>
            <family val="2"/>
          </rPr>
          <t xml:space="preserve">
Bulletin Rate-&gt;Тухайн сард олгосон зээлийн жигнэсэн дундаж хүү Төгрөгийн(Үнэ..)
</t>
        </r>
      </text>
    </comment>
  </commentList>
</comments>
</file>

<file path=xl/sharedStrings.xml><?xml version="1.0" encoding="utf-8"?>
<sst xmlns="http://schemas.openxmlformats.org/spreadsheetml/2006/main" count="1167" uniqueCount="498">
  <si>
    <t>Инфляцын түвшин</t>
  </si>
  <si>
    <t>Шатахуун, хатуу түлшний үнийн өсөлт (БТ)</t>
  </si>
  <si>
    <t>Импортын барааны жилийн өсөлт</t>
  </si>
  <si>
    <t>Мах, сүү, хүнсний ногооны жилийн өсөлт (БТ)</t>
  </si>
  <si>
    <t>Бусад</t>
  </si>
  <si>
    <t>Жилийн инфляцын бүрэлдэхүүн</t>
  </si>
  <si>
    <t>Инфляцын зорилт</t>
  </si>
  <si>
    <t>Жилийн инфляц (УБ)</t>
  </si>
  <si>
    <t>Жилийн инфляц (Улс)</t>
  </si>
  <si>
    <t>Суурь инфляц</t>
  </si>
  <si>
    <t>Сарын инфляц (УБ)</t>
  </si>
  <si>
    <t>Зорилтын доод хязгаар</t>
  </si>
  <si>
    <t>Зорилтын дээд хязгаар</t>
  </si>
  <si>
    <t>Мах</t>
  </si>
  <si>
    <t>Махнаас бусад хүнс</t>
  </si>
  <si>
    <t>Шатахуун</t>
  </si>
  <si>
    <t xml:space="preserve">Төрийн зохицуулалттай </t>
  </si>
  <si>
    <t>Бусад дотоодын бараа</t>
  </si>
  <si>
    <t>Импортын бараа</t>
  </si>
  <si>
    <t>Үйлчилгээ</t>
  </si>
  <si>
    <t>Хатуу түлш</t>
  </si>
  <si>
    <t>Инфляцийн төсөөлөл</t>
  </si>
  <si>
    <t>2021*</t>
  </si>
  <si>
    <t>2022*</t>
  </si>
  <si>
    <t>2023*</t>
  </si>
  <si>
    <t>I</t>
  </si>
  <si>
    <t>II</t>
  </si>
  <si>
    <t>III</t>
  </si>
  <si>
    <t>IV</t>
  </si>
  <si>
    <t>Жилийн инфляци, 90%, 60%, 30%-ийн магадлалтай итгэх интервал</t>
  </si>
  <si>
    <t>90%a</t>
  </si>
  <si>
    <t>60%a</t>
  </si>
  <si>
    <t>30%a</t>
  </si>
  <si>
    <t>Инфляци</t>
  </si>
  <si>
    <t>Одоогийн төсөөлөл</t>
  </si>
  <si>
    <t>Өмнөх улирлын төсөөлөл</t>
  </si>
  <si>
    <t>Зураг II.1</t>
  </si>
  <si>
    <t>Нийт эрэлт</t>
  </si>
  <si>
    <t>Дотоод эрэлт</t>
  </si>
  <si>
    <t>Өрхийн хэрэглээ</t>
  </si>
  <si>
    <t>ЗГ-ын хэрэглээ</t>
  </si>
  <si>
    <t>Үндсэн хөрөнгийн хуримтлал</t>
  </si>
  <si>
    <t>Материаллаг хөрөнгийн өөрчлөлт</t>
  </si>
  <si>
    <t>Экспорт</t>
  </si>
  <si>
    <t>Импорт</t>
  </si>
  <si>
    <t>Зураг II.2</t>
  </si>
  <si>
    <t>Экспортын үнийн өсөлт, %</t>
  </si>
  <si>
    <t>Уул уурхайн өсөлт, %</t>
  </si>
  <si>
    <t>Нүүрс</t>
  </si>
  <si>
    <t>Газрын тос</t>
  </si>
  <si>
    <t>Төмрийн хүдэр, баяжмал</t>
  </si>
  <si>
    <t>Зэсийн баяжмал</t>
  </si>
  <si>
    <t>Алт</t>
  </si>
  <si>
    <t>Зураг II.3</t>
  </si>
  <si>
    <t>Хөрөнгө оруулалт</t>
  </si>
  <si>
    <t>ГШХО орох урсгал, сая ам.доллар</t>
  </si>
  <si>
    <t>Төсвийн хөрөнгийн зардал, тэрбум ₮</t>
  </si>
  <si>
    <t>Шинээр олгосон бизнесийн зээл</t>
  </si>
  <si>
    <t>Х/о-ын импорт</t>
  </si>
  <si>
    <t>Зураг II.4</t>
  </si>
  <si>
    <t>Өрхийн орлого</t>
  </si>
  <si>
    <t>Өрхийн зарлага</t>
  </si>
  <si>
    <t>Хэрэглээний зээл</t>
  </si>
  <si>
    <t>Иргэдийн хадгаламж</t>
  </si>
  <si>
    <t>Зураг II.5</t>
  </si>
  <si>
    <t>Цэвэр экспорт</t>
  </si>
  <si>
    <t>Экспортын өсөлт</t>
  </si>
  <si>
    <t>Импортын өсөлт</t>
  </si>
  <si>
    <t>Зураг II.6</t>
  </si>
  <si>
    <t>Нийт нийлүүлэлт</t>
  </si>
  <si>
    <t>УУ-н өсөлт</t>
  </si>
  <si>
    <t>УУ бус өсөлт</t>
  </si>
  <si>
    <t>Хөдөө аж ахуй</t>
  </si>
  <si>
    <t>Уул уурхай</t>
  </si>
  <si>
    <t>Боловсруулах</t>
  </si>
  <si>
    <t>Эрчим хүч</t>
  </si>
  <si>
    <t>Барилга</t>
  </si>
  <si>
    <t>Худалдаа</t>
  </si>
  <si>
    <t>Тээвэр</t>
  </si>
  <si>
    <t>Мэдээлэл, холбоо</t>
  </si>
  <si>
    <t>Бусад үйлчилгээ</t>
  </si>
  <si>
    <t>Бүт. татвар</t>
  </si>
  <si>
    <t>Зураг II.7</t>
  </si>
  <si>
    <t>Потенциал өсөлт</t>
  </si>
  <si>
    <t>Зураг II.8</t>
  </si>
  <si>
    <t>Үйлдвэрлэлийн зөрүү</t>
  </si>
  <si>
    <t>Калман фильтр</t>
  </si>
  <si>
    <t>HP фильтр</t>
  </si>
  <si>
    <t>Үйлдвэрлэлийн функц</t>
  </si>
  <si>
    <t>Уул уурхайн</t>
  </si>
  <si>
    <t>Уул уурхайн бус</t>
  </si>
  <si>
    <t>I/10</t>
  </si>
  <si>
    <t>I/11</t>
  </si>
  <si>
    <t>I/12</t>
  </si>
  <si>
    <t>I/13</t>
  </si>
  <si>
    <t>I/14</t>
  </si>
  <si>
    <t>I/15</t>
  </si>
  <si>
    <t>I/16</t>
  </si>
  <si>
    <t>I/17</t>
  </si>
  <si>
    <t>I/18</t>
  </si>
  <si>
    <t>I/19</t>
  </si>
  <si>
    <t>I/20</t>
  </si>
  <si>
    <t>I/21</t>
  </si>
  <si>
    <t>ДНБ-ий жилийн өсөлт, 90%, 60%, 30%-ийн магадлалтай итгэх интервал</t>
  </si>
  <si>
    <t>ДНБ-ий өсөлт</t>
  </si>
  <si>
    <t>Өмнөх төсөөлөл</t>
  </si>
  <si>
    <t>Зураг III.1.6</t>
  </si>
  <si>
    <t>Бүртгэлтэй ажилгүй иргэдийн тоо</t>
  </si>
  <si>
    <t>Ажил идэвхтэй хайгаагүй тул хасагдсан (-)</t>
  </si>
  <si>
    <t>Ажилд орсон тул хасагдсан (-)</t>
  </si>
  <si>
    <t>Шинээр бүртгүүлсэн (+)</t>
  </si>
  <si>
    <t>Бүртгэлтэй ажилгүй иргэд, сарын ∆-н жилийн ∆</t>
  </si>
  <si>
    <t>Зураг III.1.1</t>
  </si>
  <si>
    <t>Хөдөлмөрийн насны хүн ам</t>
  </si>
  <si>
    <t>Ажиллагчид</t>
  </si>
  <si>
    <t>Ажилгүй хүн</t>
  </si>
  <si>
    <t>Ажиллах хүчнээс гадуурх хүн ам</t>
  </si>
  <si>
    <t>Зураг III.1.2</t>
  </si>
  <si>
    <t>Ажиллах хүчний оролцооны түвшин</t>
  </si>
  <si>
    <t>Хөдөлмөр эрхлэлтийн түвшин</t>
  </si>
  <si>
    <t>Хөдөлмөр дутуу ашиглалтын нийлмэл түвшин</t>
  </si>
  <si>
    <t>Ажилгүй хүн болон боломжит ажиллах хүчний нэгдсэн түвшин</t>
  </si>
  <si>
    <t>Цаг хугацаанаас хамаарсан бүрэн бус хөдөлмөр эрхлэлт болон ажилгүйдлийн нэгдсэн түвшин</t>
  </si>
  <si>
    <t>Ажилгүйдлийн түвшин /4 улирлын дундаж/</t>
  </si>
  <si>
    <t>Ажилгүйдлийн түвшин /тухайн улирал/</t>
  </si>
  <si>
    <t>Зураг III.1.3</t>
  </si>
  <si>
    <t>Тээвэр ба агуулах</t>
  </si>
  <si>
    <t>Төр, Боловсрол, Эрүүл мэнд</t>
  </si>
  <si>
    <t>ХАА бус ажиллагчид</t>
  </si>
  <si>
    <t>Зураг III.1.4</t>
  </si>
  <si>
    <t>1*</t>
  </si>
  <si>
    <t>Нийгмийн даатгалд даатгуулагчид</t>
  </si>
  <si>
    <t>Албан журам - Хувийн ААНБ</t>
  </si>
  <si>
    <t>Албан журам - Төсөвт байгууллага</t>
  </si>
  <si>
    <t>Сайн дураар даатгуулагчид</t>
  </si>
  <si>
    <t>Зураг III.1.5</t>
  </si>
  <si>
    <t>Ажилгүйдлийн тэтгэмж авсан хүний тоо, мянган хүн</t>
  </si>
  <si>
    <t>Ажилгүйдлийн тэтгэмж авсан хэмжээ, тэрбум төгрөг</t>
  </si>
  <si>
    <t>Зураг III.1.7</t>
  </si>
  <si>
    <t>Дундаж цалин, мян төг</t>
  </si>
  <si>
    <t>Медиан цалин, мян төг</t>
  </si>
  <si>
    <t>Max</t>
  </si>
  <si>
    <t>Min</t>
  </si>
  <si>
    <t>Дундаж цалингийн өсөлт, %</t>
  </si>
  <si>
    <t>Медиан цалингийн өсөлт, %</t>
  </si>
  <si>
    <t>Бодит цалингийн өсөлт, %</t>
  </si>
  <si>
    <t>Өрхийн орлогын өсөлт, %</t>
  </si>
  <si>
    <t>Зураг III.1.8</t>
  </si>
  <si>
    <t>Хөд-н бүтээмж</t>
  </si>
  <si>
    <t>Зураг III.1.9</t>
  </si>
  <si>
    <t>Нэгж хөд-н зардлын өсөлт</t>
  </si>
  <si>
    <t>Улсын дундаж цалингийн өсөлт</t>
  </si>
  <si>
    <t>Бодит ДНБ-ий өсөлт</t>
  </si>
  <si>
    <t>Ажиллагчдын өсөлт</t>
  </si>
  <si>
    <t>он</t>
  </si>
  <si>
    <t>улирал</t>
  </si>
  <si>
    <t>4 сар</t>
  </si>
  <si>
    <t>Зураг III.2.1.1</t>
  </si>
  <si>
    <t>ЗГЦЗ</t>
  </si>
  <si>
    <t>ГЦА</t>
  </si>
  <si>
    <t>Банк бусаас авах авлага</t>
  </si>
  <si>
    <t>М2 мөнгө</t>
  </si>
  <si>
    <t>Зураг III.2.1.2</t>
  </si>
  <si>
    <t>Харилцах данс, $</t>
  </si>
  <si>
    <t>Хадгаламж, ₮</t>
  </si>
  <si>
    <t>Харилцах данс, ₮</t>
  </si>
  <si>
    <t>Хадгаламж, $</t>
  </si>
  <si>
    <t>Банкнаас гадуурх мөнгө</t>
  </si>
  <si>
    <t>М1 мөнгөний өсөлт</t>
  </si>
  <si>
    <t>Зураг III.2.1.3</t>
  </si>
  <si>
    <t>Зээлийн жилийн өсөлт</t>
  </si>
  <si>
    <t>ХАА</t>
  </si>
  <si>
    <t>Тээвэр, агуулах</t>
  </si>
  <si>
    <t>Хэрэглээ</t>
  </si>
  <si>
    <t>Зураг III.2.1.4</t>
  </si>
  <si>
    <t>Валютын зээлийн нийт зээлд эзлэх хувь</t>
  </si>
  <si>
    <t>Валютын хадгаламжийн нийт хадгаламжинд эзлэх хувь</t>
  </si>
  <si>
    <t>Зураг III.2.1.5</t>
  </si>
  <si>
    <t>2019.IV сар</t>
  </si>
  <si>
    <t>2019.XII сар</t>
  </si>
  <si>
    <t>2020.IV  сар</t>
  </si>
  <si>
    <t>Total loans</t>
  </si>
  <si>
    <t xml:space="preserve">Mining </t>
  </si>
  <si>
    <t>Manufacturing</t>
  </si>
  <si>
    <t>Construction</t>
  </si>
  <si>
    <t>Trade</t>
  </si>
  <si>
    <t>Real estate</t>
  </si>
  <si>
    <t xml:space="preserve">Others </t>
  </si>
  <si>
    <t>Зураг III.2.1.6</t>
  </si>
  <si>
    <t>2020.4 сар</t>
  </si>
  <si>
    <t>2020.09 сар</t>
  </si>
  <si>
    <t>2021.04  сар</t>
  </si>
  <si>
    <t>Үл хөдлөх</t>
  </si>
  <si>
    <t>Зураг II.3.1.7</t>
  </si>
  <si>
    <t>2015Q01</t>
  </si>
  <si>
    <t>2015Q02</t>
  </si>
  <si>
    <t>2015Q03</t>
  </si>
  <si>
    <t>2015Q04</t>
  </si>
  <si>
    <t>2016Q01</t>
  </si>
  <si>
    <t>2016Q02</t>
  </si>
  <si>
    <t>2016Q03</t>
  </si>
  <si>
    <t>2016Q04</t>
  </si>
  <si>
    <t>2017Q01</t>
  </si>
  <si>
    <t>2017Q02</t>
  </si>
  <si>
    <t>2017Q03</t>
  </si>
  <si>
    <t>2017Q04</t>
  </si>
  <si>
    <t>2018Q01</t>
  </si>
  <si>
    <t>2018Q02</t>
  </si>
  <si>
    <t>2018Q03</t>
  </si>
  <si>
    <t>2018Q04</t>
  </si>
  <si>
    <t>2019Q01</t>
  </si>
  <si>
    <t xml:space="preserve">2019M04 </t>
  </si>
  <si>
    <t>Асуудалтай зээл</t>
  </si>
  <si>
    <t xml:space="preserve">Худалдаа </t>
  </si>
  <si>
    <t xml:space="preserve">Үл хөдлөх </t>
  </si>
  <si>
    <t>Зураг III.2.1.7</t>
  </si>
  <si>
    <t>Хугацаа хэтэрсэн зээл</t>
  </si>
  <si>
    <t>Зээл олголт</t>
  </si>
  <si>
    <t>Зээлийн эргэн төлөлт</t>
  </si>
  <si>
    <t>Зээлийн эргэн төлөлт*</t>
  </si>
  <si>
    <t>сар</t>
  </si>
  <si>
    <t>Зураг II.2.2.1</t>
  </si>
  <si>
    <t>Хүүний коридор</t>
  </si>
  <si>
    <t>Банк хоорондын ж.дундаж хүү</t>
  </si>
  <si>
    <t>Банк хоорондын хадгаламжийн хүү</t>
  </si>
  <si>
    <t>Банк хоорондын репо хэлцлийн хүү</t>
  </si>
  <si>
    <t xml:space="preserve">Бодлогын хүү </t>
  </si>
  <si>
    <t>Зураг II.2.2.2</t>
  </si>
  <si>
    <t>Зөрүү</t>
  </si>
  <si>
    <t>Зээлийн хүү, ₮</t>
  </si>
  <si>
    <t>Зээлийн хүү, $</t>
  </si>
  <si>
    <t>Хадгаламжийн хүү,  ₮</t>
  </si>
  <si>
    <t>Зээлийн хүү,  ₮ (-хөнгөлттэй зээл)</t>
  </si>
  <si>
    <t>Зураг II.2.2.3</t>
  </si>
  <si>
    <t>Төгрөгийн харьцангуй өгөөж (Зүүн тэнхлэг)</t>
  </si>
  <si>
    <t>Төгрөгийн ам.доллартай харьцах сарын дундаж ханш (Баруун тэнхлэг)</t>
  </si>
  <si>
    <t>Зураг III.2.3.1</t>
  </si>
  <si>
    <t>сар/өдөр/он</t>
  </si>
  <si>
    <t>########</t>
  </si>
  <si>
    <t>.</t>
  </si>
  <si>
    <t>Төгрөгийн ам.доллартай харьцах албан ханш /баруун/</t>
  </si>
  <si>
    <t>Ханшийн өдрийн өөрчлөлт</t>
  </si>
  <si>
    <t>Захын дундаж ханш /баруун/</t>
  </si>
  <si>
    <t>Зураг III.2.3.2</t>
  </si>
  <si>
    <t>АНУ-ын доллар</t>
  </si>
  <si>
    <t xml:space="preserve"> Евро</t>
  </si>
  <si>
    <t xml:space="preserve"> ОХУ-ын рубль</t>
  </si>
  <si>
    <t xml:space="preserve"> БНХАУ-ын юань</t>
  </si>
  <si>
    <t>Евро</t>
  </si>
  <si>
    <t>ОХУ-ын рубль</t>
  </si>
  <si>
    <t>БНХАУ-ын юань</t>
  </si>
  <si>
    <t>Зураг III.2.3.3</t>
  </si>
  <si>
    <t>3</t>
  </si>
  <si>
    <t>6</t>
  </si>
  <si>
    <t>9</t>
  </si>
  <si>
    <t>12</t>
  </si>
  <si>
    <t xml:space="preserve">     </t>
  </si>
  <si>
    <t>Төгрөгийн бодит үйлчилж буй ханш (REER)</t>
  </si>
  <si>
    <t>REER жилийн өөрчлөлт /баруун/</t>
  </si>
  <si>
    <t>Төгрөгийн нэрлэсэн үйлчилж буй ханш (NEER)</t>
  </si>
  <si>
    <t>Бодит ханшийн жилийн өөрчлөлт</t>
  </si>
  <si>
    <t>Нэрлэсэн ханшийн нөлөө</t>
  </si>
  <si>
    <t>Харьцангуй үнийн нөлөө (дотоод-гадаад)</t>
  </si>
  <si>
    <t>Зураг III.2.3.4</t>
  </si>
  <si>
    <t xml:space="preserve">Төгрөгийн харьцангуй өгөөж </t>
  </si>
  <si>
    <t>Төгрөгийн ам.доллартай харьцах ханшийн сарын өөрчлөлт</t>
  </si>
  <si>
    <t>Зураг 1</t>
  </si>
  <si>
    <t>Зураг 2</t>
  </si>
  <si>
    <t>Зураг 3</t>
  </si>
  <si>
    <t>Зураг 4</t>
  </si>
  <si>
    <t>Үнэ, түрээсийн өсөлтийн зөрүү (ҮСХ - ҮСХ)</t>
  </si>
  <si>
    <t>Үнэ, түрээсийн өсөлтийн зөрүү (Тэнхлэг зууч - ҮСХ)</t>
  </si>
  <si>
    <t>Түрээсийн өсөлт, жилээр</t>
  </si>
  <si>
    <t>Үнийн өсөлт, жилээр (ҮСХ)</t>
  </si>
  <si>
    <t>Үнийн өсөлт, жилээр (Тэнхлэг зууч)</t>
  </si>
  <si>
    <t>Үнэ (ҮСХ)/түрээсийн харьцаа</t>
  </si>
  <si>
    <t xml:space="preserve">Үнэ (ҮСХ)/орлогын харьцаа </t>
  </si>
  <si>
    <t>Үнэ (ТЗ)/түрээсийн харьцаа</t>
  </si>
  <si>
    <t>Үнэ (ТЗ)/орлогын харьцаа</t>
  </si>
  <si>
    <t>Зах зээлийн үнэлгээ (баруун)</t>
  </si>
  <si>
    <t>ТОП-20 индекс (зүүн)</t>
  </si>
  <si>
    <t>Нийт арилжааны дүн (зүүн)</t>
  </si>
  <si>
    <t>Зах зээлийн үнэлгээ</t>
  </si>
  <si>
    <t>Хөрвөх чадварын харьцаа, жилээр (баруун)</t>
  </si>
  <si>
    <t>1</t>
  </si>
  <si>
    <t>2</t>
  </si>
  <si>
    <t>4</t>
  </si>
  <si>
    <t>5</t>
  </si>
  <si>
    <t>7</t>
  </si>
  <si>
    <t>8</t>
  </si>
  <si>
    <t>10</t>
  </si>
  <si>
    <t>11</t>
  </si>
  <si>
    <t>Хүснэгт III.2.4.1</t>
  </si>
  <si>
    <t>2020-Q4</t>
  </si>
  <si>
    <t>2021-Q1</t>
  </si>
  <si>
    <t>Орон сууцны үнийн өсөлт, %</t>
  </si>
  <si>
    <t>ҮСХ</t>
  </si>
  <si>
    <t>улирлаар</t>
  </si>
  <si>
    <t>жилээр</t>
  </si>
  <si>
    <t>Тэнхлэг Зууч</t>
  </si>
  <si>
    <t>Түрээсийн үнийн өсөлт, %</t>
  </si>
  <si>
    <t>Хүснэгт III.3.1</t>
  </si>
  <si>
    <t>тэрбум төгрөг</t>
  </si>
  <si>
    <t>2021.04</t>
  </si>
  <si>
    <t>2021.04/ 2020.04</t>
  </si>
  <si>
    <t>Тод.</t>
  </si>
  <si>
    <t>Урьд.Гүй.</t>
  </si>
  <si>
    <t>Бат.</t>
  </si>
  <si>
    <t>Гүй.</t>
  </si>
  <si>
    <t>%</t>
  </si>
  <si>
    <t>Нийт орлого</t>
  </si>
  <si>
    <t>Ирээдүйн өв сан</t>
  </si>
  <si>
    <t>Тогтворжуулалтын сан</t>
  </si>
  <si>
    <t xml:space="preserve">Тэнцвэржүүлсэн орлого </t>
  </si>
  <si>
    <t xml:space="preserve">    Татварын орлого</t>
  </si>
  <si>
    <t xml:space="preserve">    Татварын бус орлого</t>
  </si>
  <si>
    <t>Нийт зардал</t>
  </si>
  <si>
    <t xml:space="preserve">    Анхдагч зардал</t>
  </si>
  <si>
    <t xml:space="preserve">         Урсгал зардал /-хүүний зардал/</t>
  </si>
  <si>
    <t xml:space="preserve">         Хөрөнгийн зардал</t>
  </si>
  <si>
    <t xml:space="preserve">         Цэвэр зээл</t>
  </si>
  <si>
    <t>-</t>
  </si>
  <si>
    <t xml:space="preserve">    Хүүний зардал</t>
  </si>
  <si>
    <t>Нийт тэнцэл</t>
  </si>
  <si>
    <t xml:space="preserve">    ДНБ-д эзлэх хувь</t>
  </si>
  <si>
    <t>Нийт тэнцвэржүүлсэн тэнцэл</t>
  </si>
  <si>
    <t>Анхдагч тэнцэл</t>
  </si>
  <si>
    <t>Зураг III.3.1</t>
  </si>
  <si>
    <t>Зураг III.3.2</t>
  </si>
  <si>
    <t>2019M04</t>
  </si>
  <si>
    <t>2020M04</t>
  </si>
  <si>
    <t>2021M04</t>
  </si>
  <si>
    <t>Тэрбум төгрөгөөр</t>
  </si>
  <si>
    <t>Тэнцвэржүүлсэн орлого</t>
  </si>
  <si>
    <t>Татварын орлого</t>
  </si>
  <si>
    <t>Орлогын албан татвар</t>
  </si>
  <si>
    <t>НД-ын орлого</t>
  </si>
  <si>
    <t>НӨАТ</t>
  </si>
  <si>
    <t>Бусад татварын орлого</t>
  </si>
  <si>
    <t>Татварын бус орлого</t>
  </si>
  <si>
    <t>Бараа, үйлчилгээний зардал</t>
  </si>
  <si>
    <t>Татаас ба шилжүүлэг</t>
  </si>
  <si>
    <t>Хөрөнгийн зардал</t>
  </si>
  <si>
    <t>Цэвэр зээл</t>
  </si>
  <si>
    <t>Хүүний зардал</t>
  </si>
  <si>
    <t>Хүснэгт III.3.2</t>
  </si>
  <si>
    <t>ТХМ.</t>
  </si>
  <si>
    <t>Засгийн газрын нийт өр (ӨҮЦ)</t>
  </si>
  <si>
    <t xml:space="preserve">    ДНБ-д эзлэх хувь (ӨҮЦ-ээр тооцсон)</t>
  </si>
  <si>
    <t>Өрийн хязгаар (ДНБ-д эзлэх хувь)</t>
  </si>
  <si>
    <t>Зээлийн үйлчилгээний төлбөр</t>
  </si>
  <si>
    <t xml:space="preserve">    Төсвийн орлогод эзлэх хувь</t>
  </si>
  <si>
    <t>Төсвийн тэнцэл</t>
  </si>
  <si>
    <t>Хятад өсөлт YoY</t>
  </si>
  <si>
    <t>АНУ өсөлт YoY</t>
  </si>
  <si>
    <t>ОХУ өсөлт YoY</t>
  </si>
  <si>
    <t>Евро бүс өсөлт YoY</t>
  </si>
  <si>
    <t>FED хүү</t>
  </si>
  <si>
    <t>Russian Real GDP</t>
  </si>
  <si>
    <t>growth of Russia</t>
  </si>
  <si>
    <t>growth rate of EZ</t>
  </si>
  <si>
    <t>growth of China</t>
  </si>
  <si>
    <t>Гадаад эрэлт</t>
  </si>
  <si>
    <t xml:space="preserve"> </t>
  </si>
  <si>
    <t>GAP zagvar</t>
  </si>
  <si>
    <t>Variables -&gt;</t>
  </si>
  <si>
    <t>l_atot</t>
  </si>
  <si>
    <t>Terms of trade, approx., 100*log</t>
  </si>
  <si>
    <t>Price of exports, approx., 100*log</t>
  </si>
  <si>
    <t>Price of imports, approx., 100*log</t>
  </si>
  <si>
    <t>Comments -&gt;</t>
  </si>
  <si>
    <t>Худ.нөх</t>
  </si>
  <si>
    <t>Худ.нөхцлийн жилийн өөрчлөлт</t>
  </si>
  <si>
    <t>Худ.нөхцлийн жилийн өөрчлөлт (өмнөх төсөөлөл)</t>
  </si>
  <si>
    <t>Экспортын үнийн жилийн өөрчлөлт</t>
  </si>
  <si>
    <t>Импортын үнийн жилийн өөрчлөлт (*-1)</t>
  </si>
  <si>
    <t>1998Q4</t>
  </si>
  <si>
    <t>NaN</t>
  </si>
  <si>
    <t>l_px</t>
  </si>
  <si>
    <t>l_pm</t>
  </si>
  <si>
    <t>exp</t>
  </si>
  <si>
    <t>imp</t>
  </si>
  <si>
    <t>1999Q3</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</si>
  <si>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</si>
  <si>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</si>
  <si>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</si>
  <si>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</si>
  <si>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</si>
  <si>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</si>
  <si>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</si>
  <si>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</si>
  <si>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</si>
  <si>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</si>
  <si>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</si>
  <si>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</si>
  <si>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</si>
  <si>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</si>
  <si>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</si>
  <si>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</si>
  <si>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</si>
  <si>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</si>
  <si>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</si>
  <si>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</si>
  <si>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</si>
  <si>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</si>
  <si>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</si>
  <si>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</si>
  <si>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</si>
  <si>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</si>
  <si>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</si>
  <si>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</si>
  <si>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</si>
  <si>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2020*</t>
  </si>
  <si>
    <t>2019Q2</t>
  </si>
  <si>
    <t>2019Q3</t>
  </si>
  <si>
    <t>2019Q4</t>
  </si>
  <si>
    <t>2020Q1</t>
  </si>
  <si>
    <t>2020Q2</t>
  </si>
  <si>
    <t>2020Q3</t>
  </si>
  <si>
    <t>2020Q4</t>
  </si>
  <si>
    <t>2021Q1</t>
  </si>
  <si>
    <t>2021Q2</t>
  </si>
  <si>
    <t>2021Q3</t>
  </si>
  <si>
    <t>Зураг IV.3.1</t>
  </si>
  <si>
    <t>Урсгал дансны тэнцэл</t>
  </si>
  <si>
    <t>Хөрөнгө, санхүүгийн дансны тэнцэл</t>
  </si>
  <si>
    <t>Төлбөрийн тэнцэл</t>
  </si>
  <si>
    <t>ДНБ</t>
  </si>
  <si>
    <t>Нийт төлбөрийн тэнцэл</t>
  </si>
  <si>
    <t>Зураг IV.3.2</t>
  </si>
  <si>
    <t>Барааны данс</t>
  </si>
  <si>
    <t>Goods balance</t>
  </si>
  <si>
    <t>Үйлчилгээний данс</t>
  </si>
  <si>
    <t>Service balance</t>
  </si>
  <si>
    <t>Орлогын данс</t>
  </si>
  <si>
    <t>Income balance</t>
  </si>
  <si>
    <t>Урсгал данс</t>
  </si>
  <si>
    <t>Current and capital account</t>
  </si>
  <si>
    <t>Зураг IV.3.3</t>
  </si>
  <si>
    <t xml:space="preserve">Тээвэр </t>
  </si>
  <si>
    <t>Аялал</t>
  </si>
  <si>
    <t>Боловсролын зардал</t>
  </si>
  <si>
    <t>Бизнесийн бусад үйлчилгээ</t>
  </si>
  <si>
    <t>Зураг IV.3.4</t>
  </si>
  <si>
    <t>Ажилчдын цалин</t>
  </si>
  <si>
    <t>Шууд хөрөнгө оруулалтын орлого</t>
  </si>
  <si>
    <t>Багцын хөрөнгө оруулалтын орлого</t>
  </si>
  <si>
    <t>Бусад хөрөнгө оруулалтын орлого</t>
  </si>
  <si>
    <t>Гадаад валютын нөөцийн орлого (Кредит)</t>
  </si>
  <si>
    <t xml:space="preserve">Бусад орлого </t>
  </si>
  <si>
    <t>Анхдагч орлогын данс</t>
  </si>
  <si>
    <t>Зураг IV.3.5</t>
  </si>
  <si>
    <t>ГШХО</t>
  </si>
  <si>
    <t xml:space="preserve">FDI </t>
  </si>
  <si>
    <t>Багцын ХО</t>
  </si>
  <si>
    <t xml:space="preserve">Portfolio investment </t>
  </si>
  <si>
    <t>Санхүүгийн дериватив</t>
  </si>
  <si>
    <t xml:space="preserve">Financial derivatives </t>
  </si>
  <si>
    <t>Бусад ХО</t>
  </si>
  <si>
    <t xml:space="preserve">Other investment </t>
  </si>
  <si>
    <t>Санхүүгийн данс</t>
  </si>
  <si>
    <t xml:space="preserve">Financial account </t>
  </si>
  <si>
    <t>Хүснэгт IV.2.1</t>
  </si>
  <si>
    <t>2020        I</t>
  </si>
  <si>
    <t>2021           I</t>
  </si>
  <si>
    <t>Жилийн өөрчлөлт</t>
  </si>
  <si>
    <t>Өсөлтөд эзлэх %</t>
  </si>
  <si>
    <t>Нийт экспорт</t>
  </si>
  <si>
    <t>Чулуун нүүрс</t>
  </si>
  <si>
    <t>Мөнгөжөөгүй алт</t>
  </si>
  <si>
    <t>Зэсийн хүдэр, баяжмал</t>
  </si>
  <si>
    <t>Ноолуур</t>
  </si>
  <si>
    <t>Боловсруулаагүй нефть</t>
  </si>
  <si>
    <t>Цайрын хүдэр, баяжмал</t>
  </si>
  <si>
    <t>Жонш, лейцит, нефелинт</t>
  </si>
  <si>
    <t>Мөнгө</t>
  </si>
  <si>
    <t>Мах, махан бүтээгдэхүүн</t>
  </si>
  <si>
    <t>Бусад самар</t>
  </si>
  <si>
    <t>Хүснэгт IV.2.2</t>
  </si>
  <si>
    <t>Нийт импорт</t>
  </si>
  <si>
    <t>Хэрэглээний бүтээгдэхүүн</t>
  </si>
  <si>
    <t>Үүнд: Түргэн эдэлгээтэй</t>
  </si>
  <si>
    <t>Удаан эдэлгээтэй</t>
  </si>
  <si>
    <t>Суудлын автомашин</t>
  </si>
  <si>
    <t>Хөрөнгө оруулалтын бүт.н</t>
  </si>
  <si>
    <t>Үүнд: Ачааны автомашин, 20 тн-с их</t>
  </si>
  <si>
    <t xml:space="preserve">          Чиргүүл, хагас чиргүүл</t>
  </si>
  <si>
    <t>Нефтийн бүтээгдэхүүн</t>
  </si>
  <si>
    <t>Үүнд: Дизель</t>
  </si>
  <si>
    <t xml:space="preserve">         Бусад шатахуун</t>
  </si>
  <si>
    <t>Аж үйлдвэрлэлийн орц</t>
  </si>
  <si>
    <t>Column1</t>
  </si>
  <si>
    <t>Column2</t>
  </si>
  <si>
    <t>Гадаад валютын нийт нөөц /баруун/</t>
  </si>
  <si>
    <t>Импортын хэрэгцээг хангах түвшин</t>
  </si>
  <si>
    <t>Валютын төлбөртэй импорт (Сүүлийн 3 сарын дундаж)</t>
  </si>
  <si>
    <t>Хадгаламжийн хүү,  $</t>
  </si>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</sst>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_-;_-* &quot;-&quot;_₮_-;_-@_-"/>
    <numFmt numFmtId="167" formatCode="_-* #,##0.00_₮_-;\-* #,##0.00_₮_-;_-* &quot;-&quot;??_₮_-;_-@_-"/>
    <numFmt numFmtId="168" formatCode="0.0"/>
    <numFmt numFmtId="169" formatCode="0.0%"/>
    <numFmt numFmtId="170" formatCode="_(* #,##0.00000_);_(* \(#,##0.00000\);_(* &quot;-&quot;??_);_(@_)"/>
    <numFmt numFmtId="171" formatCode="#,##0.0"/>
    <numFmt numFmtId="172" formatCode="_-* #,##0_₮_-;\-* #,##0_₮_-;_-* &quot;-&quot;??_₮_-;_-@_-"/>
    <numFmt numFmtId="173" formatCode="&quot;₮&quot;#,##0\ ;\(&quot;₮&quot;#,##0\)"/>
    <numFmt numFmtId="174" formatCode="m/d"/>
    <numFmt numFmtId="175" formatCode="[$-409]d\-mmm;@"/>
    <numFmt numFmtId="176" formatCode="[$-409]h:mm:ss\ AM/PM"/>
    <numFmt numFmtId="177" formatCode="0.000"/>
    <numFmt numFmtId="178" formatCode="00000"/>
    <numFmt numFmtId="179" formatCode="#\ ##0.0"/>
    <numFmt numFmtId="180" formatCode="_(* #,##0_);_(* \(#,##0\);_(* &quot;-&quot;??_);_(@_)"/>
    <numFmt numFmtId="181" formatCode="_-* #,##0.0_-;\-* #,##0.0_-;_-* &quot;-&quot;??_-;_-@_-"/>
    <numFmt numFmtId="182" formatCode="_-* #,##0.0_₮_-;\-* #,##0.0_₮_-;_-* &quot;-&quot;??_₮_-;_-@_-"/>
    <numFmt numFmtId="183" formatCode="mm/dd/yyyy"/>
    <numFmt numFmtId="184" formatCode="&quot;£&quot;#,##0\ ;\(&quot;£&quot;#,##0\)"/>
    <numFmt numFmtId="185" formatCode="mmm\ dd\,\ yyyy"/>
    <numFmt numFmtId="186" formatCode="0.0_)"/>
    <numFmt numFmtId="187" formatCode="General_)"/>
    <numFmt numFmtId="188" formatCode="#\ ##0"/>
    <numFmt numFmtId="189" formatCode="_(* #,##0.0_);_(* \(#,##0.0\);_(* &quot;-&quot;??_);_(@_)"/>
    <numFmt numFmtId="190" formatCode="_-* #,##0.00&quot;р.&quot;_-;\-* #,##0.00&quot;р.&quot;_-;_-* &quot;-&quot;??&quot;р.&quot;_-;_-@_-"/>
    <numFmt numFmtId="191" formatCode="#,##0.00_);\-#,##0.00"/>
    <numFmt numFmtId="192" formatCode="_-* #,##0.00_р_._-;\-* #,##0.00_р_._-;_-* &quot;-&quot;??_р_._-;_-@_-"/>
    <numFmt numFmtId="193" formatCode="&quot;£&quot;#,##0.00;[Red]\-&quot;£&quot;#,##0.00"/>
    <numFmt numFmtId="194" formatCode="_-&quot;£&quot;* #,##0_-;\-&quot;£&quot;* #,##0_-;_-&quot;£&quot;* &quot;-&quot;_-;_-@_-"/>
    <numFmt numFmtId="195" formatCode="_-&quot;£&quot;* #,##0.00_-;\-&quot;£&quot;* #,##0.00_-;_-&quot;£&quot;* &quot;-&quot;??_-;_-@_-"/>
    <numFmt numFmtId="196" formatCode="[$-409]mmm\-yy;@"/>
    <numFmt numFmtId="197" formatCode="#,##0.000"/>
    <numFmt numFmtId="198" formatCode="_(* #,##0.0000_);_(* \(#,##0.0000\);_(* &quot;-&quot;??_);_(@_)"/>
    <numFmt numFmtId="199" formatCode="0.0_);\(0.0\)"/>
    <numFmt numFmtId="200" formatCode="mm\.dd\.yyyy"/>
    <numFmt numFmtId="201" formatCode="_(* #,##0.0_);_(* \(#,##0.0\);_(* &quot;-&quot;?_);_(@_)"/>
    <numFmt numFmtId="202" formatCode="#,##0\ &quot;kr&quot;;\-#,##0\ &quot;kr&quot;"/>
    <numFmt numFmtId="203" formatCode="_-* #,##0.00_р_-;\-* #,##0.00_р_-;_-* &quot;-&quot;??_р_-;_-@_-"/>
    <numFmt numFmtId="204" formatCode="&quot;$&quot;#,##0_);&quot;\&quot;&quot;\&quot;&quot;\&quot;\(&quot;$&quot;#,##0&quot;\&quot;&quot;\&quot;&quot;\&quot;\)"/>
    <numFmt numFmtId="205" formatCode="_-#,##0_-;\(#,##0\);_-\ \ &quot;-&quot;_-;_-@_-"/>
    <numFmt numFmtId="206" formatCode="_-#,##0.00_-;\(#,##0.00\);_-\ \ &quot;-&quot;_-;_-@_-"/>
    <numFmt numFmtId="207" formatCode="mmm/dd/yyyy;_-\ &quot;N/A&quot;_-;_-\ &quot;-&quot;_-"/>
    <numFmt numFmtId="208" formatCode="mmm/yyyy;_-\ &quot;N/A&quot;_-;_-\ &quot;-&quot;_-"/>
    <numFmt numFmtId="209" formatCode="_-#,##0%_-;\(#,##0%\);_-\ &quot;-&quot;_-"/>
    <numFmt numFmtId="210" formatCode="_-#,###,_-;\(#,###,\);_-\ \ &quot;-&quot;_-;_-@_-"/>
    <numFmt numFmtId="211" formatCode="_-#,###.00,_-;\(#,###.00,\);_-\ \ &quot;-&quot;_-;_-@_-"/>
    <numFmt numFmtId="212" formatCode="_-#0&quot;.&quot;0,_-;\(#0&quot;.&quot;0,\);_-\ \ &quot;-&quot;_-;_-@_-"/>
    <numFmt numFmtId="213" formatCode="_-#0&quot;.&quot;0000_-;\(#0&quot;.&quot;0000\);_-\ \ &quot;-&quot;_-;_-@_-"/>
    <numFmt numFmtId="214" formatCode="_-&quot;$&quot;* #,##0.00_-;\-&quot;$&quot;* #,##0.00_-;_-&quot;$&quot;* &quot;-&quot;??_-;_-@_-"/>
    <numFmt numFmtId="215" formatCode="_-&quot;$&quot;* #,##0_-;\-&quot;$&quot;* #,##0_-;_-&quot;$&quot;* &quot;-&quot;_-;_-@_-"/>
    <numFmt numFmtId="216" formatCode="_-* #,##0[$₮-450]_-;\-* #,##0[$₮-450]_-;_-* &quot;-&quot;??[$₮-450]_-;_-@_-"/>
    <numFmt numFmtId="217" formatCode="_(&quot;$&quot;* #,##0_);_(&quot;$&quot;* \(#,##0\);_(&quot;$&quot;* &quot;-&quot;??_);_(@_)"/>
    <numFmt numFmtId="218" formatCode="_-* #,##0.00[$₮-450]_-;\-* #,##0.00[$₮-450]_-;_-* &quot;-&quot;??[$₮-450]_-;_-@_-"/>
    <numFmt numFmtId="219" formatCode="#,##0;\-#,##0;&quot;-&quot;"/>
    <numFmt numFmtId="220" formatCode="_(* #,##0.000_);_(* \(#,##0.000\);_(* &quot;-&quot;??_);_(@_)"/>
    <numFmt numFmtId="221" formatCode="0;[Red]0"/>
    <numFmt numFmtId="222" formatCode="0.00_);[Red]\(0.00\)"/>
    <numFmt numFmtId="223" formatCode="0.00_);\(0.00\)"/>
    <numFmt numFmtId="224" formatCode="0.00;[Red]0.00"/>
    <numFmt numFmtId="225" formatCode=";;;"/>
    <numFmt numFmtId="226" formatCode="_ * #,##0.00_ ;_ * \-#,##0.00_ ;_ * &quot;-&quot;??_ ;_ @_ "/>
    <numFmt numFmtId="227" formatCode="_-* #,##0.00_¥_-;_-* #,##0.00_¥\-;_-* &quot;-&quot;??_¥_-;_-@_-"/>
    <numFmt numFmtId="228" formatCode="#,##0;\(#,##0\)"/>
    <numFmt numFmtId="229" formatCode="#,##0.0_);\(#,##0.0\);&quot;--&quot;_)"/>
    <numFmt numFmtId="230" formatCode="#,##0.00_);\(#,##0.00\);&quot;--&quot;_)"/>
    <numFmt numFmtId="231" formatCode="&quot;\&quot;#,##0;&quot;\&quot;\-#,##0"/>
    <numFmt numFmtId="232" formatCode="\$#,##0.00;\(\$#,##0.00\)"/>
    <numFmt numFmtId="233" formatCode="0.0#"/>
    <numFmt numFmtId="234" formatCode="_([$€-2]* #,##0.00_);_([$€-2]* \(#,##0.00\);_([$€-2]* &quot;-&quot;??_)"/>
    <numFmt numFmtId="235" formatCode="[$-409]dddd\,\ mmmm\ dd\,\ yyyy"/>
    <numFmt numFmtId="236" formatCode="_(* #,##0.000000_);_(* \(#,##0.000000\);_(* &quot;-&quot;??_);_(@_)"/>
    <numFmt numFmtId="237" formatCode="#,##0_₮"/>
    <numFmt numFmtId="238" formatCode="mmmm\ d\,\ yyyy"/>
    <numFmt numFmtId="239" formatCode="#,##0&quot;£&quot;_);\(#,##0&quot;£&quot;\)"/>
    <numFmt numFmtId="240" formatCode="\$#,##0;\(\$#,##0\)"/>
    <numFmt numFmtId="241" formatCode="#,##0.000_);[Red]\(#,##0.000\)"/>
    <numFmt numFmtId="242" formatCode="#."/>
    <numFmt numFmtId="243" formatCode="0.000%"/>
    <numFmt numFmtId="244" formatCode="#,##0.0_);\(#,##0.0\)"/>
    <numFmt numFmtId="245" formatCode="_-* #,##0\ _F_-;\-* #,##0\ _F_-;_-* &quot;-&quot;\ _F_-;_-@_-"/>
    <numFmt numFmtId="246" formatCode="_-* #,##0.00\ _F_-;\-* #,##0.00\ _F_-;_-* &quot;-&quot;??\ _F_-;_-@_-"/>
    <numFmt numFmtId="247" formatCode="_-* #,##0\ &quot;F&quot;_-;\-* #,##0\ &quot;F&quot;_-;_-* &quot;-&quot;\ &quot;F&quot;_-;_-@_-"/>
    <numFmt numFmtId="248" formatCode="_-* #,##0.00\ &quot;F&quot;_-;\-* #,##0.00\ &quot;F&quot;_-;_-* &quot;-&quot;??\ &quot;F&quot;_-;_-@_-"/>
    <numFmt numFmtId="249" formatCode="0.00_)"/>
    <numFmt numFmtId="250" formatCode="_([$€-2]* #,##0_);_([$€-2]* \(#,##0\);_([$€-2]* &quot;-&quot;??_)"/>
    <numFmt numFmtId="251" formatCode="dd/mm/yy_)"/>
    <numFmt numFmtId="252" formatCode="_(* #,##0.0000000000000000_);_(* \(#,##0.0000000000000000\);_(* &quot;-&quot;??_);_(@_)"/>
    <numFmt numFmtId="253" formatCode="0%;\(0%\)"/>
    <numFmt numFmtId="254" formatCode="#,##0.0%_);\(#,##0.0%\);&quot;--&quot;\%_)"/>
    <numFmt numFmtId="255" formatCode="&quot;$&quot;#,##0;\-&quot;$&quot;#,##0"/>
    <numFmt numFmtId="256" formatCode="#,##0.0_);[Red]\(#,##0.0\)"/>
    <numFmt numFmtId="257" formatCode="mm/dd/yy"/>
    <numFmt numFmtId="258" formatCode="\+0,000"/>
    <numFmt numFmtId="259" formatCode="0_);\(0\)"/>
    <numFmt numFmtId="260" formatCode="0.0_);[Red]\(0.0\)"/>
    <numFmt numFmtId="261" formatCode="dd\-mmm\-yy_)"/>
    <numFmt numFmtId="262" formatCode="_-* #,##0&quot;р.&quot;_-;\-* #,##0&quot;р.&quot;_-;_-* &quot;-&quot;&quot;р.&quot;_-;_-@_-"/>
    <numFmt numFmtId="263" formatCode="_-* #,##0_р_._-;\-* #,##0_р_._-;_-* &quot;-&quot;_р_._-;_-@_-"/>
    <numFmt numFmtId="264" formatCode="&quot;\&quot;#,##0.00;[Red]&quot;\&quot;\-#,##0.00"/>
    <numFmt numFmtId="265" formatCode="&quot;\&quot;#,##0;[Red]&quot;\&quot;\-#,##0"/>
    <numFmt numFmtId="266" formatCode="000000"/>
    <numFmt numFmtId="267" formatCode="d\.mmm"/>
    <numFmt numFmtId="268" formatCode="#,##0\ &quot;FB&quot;;\-#,##0\ &quot;FB&quot;"/>
    <numFmt numFmtId="269" formatCode="[$-1010409]###,###,##0"/>
    <numFmt numFmtId="270" formatCode="\(General\);[Red]\(\-General\)"/>
    <numFmt numFmtId="271" formatCode="_-&quot;Rp.&quot;* #,##0.00_-;\-&quot;Rp.&quot;* #,##0.00_-;_-&quot;Rp.&quot;* &quot;-&quot;??_-;_-@_-"/>
    <numFmt numFmtId="272" formatCode="0.0000E+00"/>
    <numFmt numFmtId="273" formatCode="#,##0.0_ ;\-#,##0.0\ "/>
    <numFmt numFmtId="274" formatCode="_ * #,##0.00_)_¥_ ;_ * \(#,##0.00\)_¥_ ;_ * &quot;-&quot;??_)_¥_ ;_ @_ "/>
    <numFmt numFmtId="275" formatCode="_-* #,##0.00_$_-;\-* #,##0.00_$_-;_-* &quot;-&quot;??_$_-;_-@_-"/>
    <numFmt numFmtId="276" formatCode="#####\ ##0.0"/>
    <numFmt numFmtId="277" formatCode="&quot;$&quot;#,##0\ ;\(&quot;$&quot;#,##0\)"/>
    <numFmt numFmtId="278" formatCode="_-* #,##0.00\ [$€-1]_-;\-* #,##0.00\ [$€-1]_-;_-* &quot;-&quot;??\ [$€-1]_-"/>
    <numFmt numFmtId="279" formatCode="_-[$€-2]* #,##0.00_-;\-[$€-2]* #,##0.00_-;_-[$€-2]* &quot;-&quot;??_-"/>
    <numFmt numFmtId="280" formatCode="_ &quot;₩&quot;* #,##0.00_ ;_ &quot;₩&quot;* \-#,##0.00_ ;_ &quot;₩&quot;* &quot;-&quot;??_ ;_ @_ "/>
    <numFmt numFmtId="281" formatCode="_ &quot;₩&quot;* #,##0_ ;_ &quot;₩&quot;* \-#,##0_ ;_ &quot;₩&quot;* &quot;-&quot;_ ;_ @_ "/>
    <numFmt numFmtId="282" formatCode="_-&quot;₩&quot;* #,##0.00_-;\-&quot;₩&quot;* #,##0.00_-;_-&quot;₩&quot;* &quot;-&quot;??_-;_-@_-"/>
    <numFmt numFmtId="283" formatCode="_ * #,##0_ ;_ * \-#,##0_ ;_ * &quot;-&quot;_ ;_ @_ "/>
    <numFmt numFmtId="284" formatCode="yy/mm/d"/>
    <numFmt numFmtId="285" formatCode="_ &quot;₩&quot;* #,##0_ ;_ &quot;₩&quot;* &quot;₩&quot;\!\-#,##0_ ;_ &quot;₩&quot;* &quot;-&quot;_ ;_ @_ "/>
    <numFmt numFmtId="286" formatCode="&quot;     &quot;@"/>
    <numFmt numFmtId="287" formatCode="#,##0_-;&quot;△&quot;#,##0_-;\-"/>
    <numFmt numFmtId="288" formatCode="_ * #,##0_ ;_ * &quot;₩&quot;&quot;₩&quot;&quot;₩&quot;&quot;₩&quot;&quot;₩&quot;&quot;₩&quot;&quot;₩&quot;&quot;₩&quot;&quot;₩&quot;&quot;₩&quot;&quot;₩&quot;\-#,##0_ ;_ * &quot;-&quot;_ ;_ @_ "/>
    <numFmt numFmtId="289" formatCode="0.0000%"/>
    <numFmt numFmtId="290" formatCode="_-&quot;₩&quot;* #,##0_-;\-&quot;₩&quot;* #,##0_-;_-&quot;₩&quot;* &quot;-&quot;_-;_-@_-"/>
    <numFmt numFmtId="291" formatCode="#,##0.00;[Red]&quot;-&quot;#,##0.00"/>
    <numFmt numFmtId="292" formatCode="_(* #,##0_);_(* \(#,##0\);_(* &quot;-&quot;?_);@_)"/>
    <numFmt numFmtId="293" formatCode="0.0%;&quot;₩&quot;&quot;₩&quot;&quot;₩&quot;&quot;₩&quot;&quot;₩&quot;&quot;₩&quot;&quot;₩&quot;&quot;₩&quot;\(0.0%&quot;₩&quot;&quot;₩&quot;&quot;₩&quot;&quot;₩&quot;&quot;₩&quot;&quot;₩&quot;&quot;₩&quot;&quot;₩&quot;\)"/>
    <numFmt numFmtId="294" formatCode="#,##0.00\ &quot;F&quot;;\-#,##0.00\ &quot;F&quot;"/>
    <numFmt numFmtId="295" formatCode="#,##0.00\ &quot;F&quot;;[Red]\-#,##0.00\ &quot;F&quot;"/>
    <numFmt numFmtId="296" formatCode="#,##0.00;[Red]#,##0.00"/>
    <numFmt numFmtId="297" formatCode="_._.* #,##0.0_)_%;_._.* \(#,##0.0\)_%"/>
    <numFmt numFmtId="298" formatCode="_._.* #,##0.00_)_%;_._.* \(#,##0.00\)_%"/>
    <numFmt numFmtId="299" formatCode="_._.* #,##0.000_)_%;_._.* \(#,##0.000\)_%"/>
    <numFmt numFmtId="300" formatCode="_(* #,##0.0_);_(* \(#,##0.0\);_(* &quot;-&quot;_);_(@_)"/>
    <numFmt numFmtId="301" formatCode="0."/>
    <numFmt numFmtId="302" formatCode="mm/dd/yyyy\ hh:mm:ss"/>
    <numFmt numFmtId="303" formatCode="#,##0.00[$%-409]"/>
    <numFmt numFmtId="304" formatCode="#,##0.0000000000000_);[Red]\(#,##0.0000000000000\)"/>
    <numFmt numFmtId="305" formatCode="#,##0&quot;₮&quot;;\-#,##0&quot;₮&quot;"/>
    <numFmt numFmtId="306" formatCode="[$-450]yyyy\ &quot;оны&quot;\ mmmm\ d"/>
    <numFmt numFmtId="307" formatCode="_-* #,##0\ _D_M_-;\-* #,##0\ _D_M_-;_-* &quot;-&quot;\ _D_M_-;_-@_-"/>
    <numFmt numFmtId="308" formatCode="[$€-2]\ #,##0.00_);[Red]\([$€-2]\ #,##0.00\)"/>
    <numFmt numFmtId="309" formatCode="&quot;True&quot;;&quot;True&quot;;&quot;False&quot;"/>
    <numFmt numFmtId="310" formatCode="[$-F800]dddd\,\ mmmm\ dd\,\ yyyy"/>
    <numFmt numFmtId="311" formatCode="#,##0.00&quot;₮&quot;;[Red]\-#,##0.00&quot;₮&quot;"/>
    <numFmt numFmtId="312" formatCode="\ yyyy\/mm\/dd"/>
    <numFmt numFmtId="313" formatCode="[$-409]d\-mmm\-yy;@"/>
    <numFmt numFmtId="314" formatCode="_-* #,##0.00\ _£_-;\-* #,##0.00\ _£_-;_-* &quot;-&quot;??\ _£_-;_-@_-"/>
    <numFmt numFmtId="315" formatCode="_._.&quot;$&quot;* #,##0.0_)_%;_._.&quot;$&quot;* \(#,##0.0\)_%"/>
    <numFmt numFmtId="316" formatCode="_._.&quot;$&quot;* #,##0.00_)_%;_._.&quot;$&quot;* \(#,##0.00\)_%"/>
    <numFmt numFmtId="317" formatCode="_._.&quot;$&quot;* #,##0.000_)_%;_._.&quot;$&quot;* \(#,##0.000\)_%"/>
    <numFmt numFmtId="318" formatCode="m\o\n\th\ d\,\ yyyy"/>
    <numFmt numFmtId="319" formatCode="[$-409]mmmm\ d\,\ yyyy;@"/>
    <numFmt numFmtId="320" formatCode="_([$EUR]\ * #,##0.00_);_([$EUR]\ * \(#,##0.00\);_([$EUR]\ * &quot;-&quot;??_);_(@_)"/>
    <numFmt numFmtId="321" formatCode="#,##0&quot;₮&quot;;[Red]\-#,##0&quot;₮&quot;"/>
    <numFmt numFmtId="322" formatCode="_(0_)%;\(0\)%"/>
    <numFmt numFmtId="323" formatCode="_._._(* 0_)%;_._.* \(0\)%"/>
    <numFmt numFmtId="324" formatCode="0%_);\(0%\)"/>
    <numFmt numFmtId="325" formatCode="#,##0.00&quot; F&quot;_);[Red]\(#,##0.00&quot; F&quot;\)"/>
    <numFmt numFmtId="326" formatCode="_(0.0_)%;\(0.0\)%"/>
    <numFmt numFmtId="327" formatCode="_._._(* 0.0_)%;_._.* \(0.0\)%"/>
    <numFmt numFmtId="328" formatCode="_(0.00_)%;\(0.00\)%"/>
    <numFmt numFmtId="329" formatCode="_._._(* 0.00_)%;_._.* \(0.00\)%"/>
    <numFmt numFmtId="330" formatCode="_(0.000_)%;\(0.000\)%"/>
    <numFmt numFmtId="331" formatCode="_._._(* 0.000_)%;_._.* \(0.000\)%"/>
    <numFmt numFmtId="332" formatCode="_(0.0000_)%;\(0.0000\)%"/>
    <numFmt numFmtId="333" formatCode="_._._(* 0.0000_)%;_._.* \(0.0000\)%"/>
    <numFmt numFmtId="334" formatCode="&quot;₩&quot;\ #,##0.00;&quot;₩&quot;\ \-#,##0.00"/>
    <numFmt numFmtId="335" formatCode="d/m/yy"/>
    <numFmt numFmtId="336" formatCode="d/m/yy\ h:mm"/>
    <numFmt numFmtId="337" formatCode="_ * #,##0_ ;_ * &quot;₩&quot;\!\-#,##0_ ;_ * &quot;-&quot;_ ;_ @_ "/>
    <numFmt numFmtId="338" formatCode="_ * #,##0.00_ ;_ * &quot;₩&quot;\!\-#,##0.00_ ;_ * &quot;-&quot;??_ ;_ @_ "/>
    <numFmt numFmtId="339" formatCode="_-* #,##0\ &quot;DM&quot;_-;\-* #,##0\ &quot;DM&quot;_-;_-* &quot;-&quot;\ &quot;DM&quot;_-;_-@_-"/>
    <numFmt numFmtId="340" formatCode="_-* #,##0.00\ &quot;DM&quot;_-;\-* #,##0.00\ &quot;DM&quot;_-;_-* &quot;-&quot;??\ &quot;DM&quot;_-;_-@_-"/>
    <numFmt numFmtId="341" formatCode="_(* #,##0_);_(* \(#,##0\);_(* 0_);_(@_)"/>
    <numFmt numFmtId="342" formatCode="_(* #,##0.0_);_(* \(#,##0.0\)"/>
    <numFmt numFmtId="343" formatCode="_(* #,##0.00_);_(* \(#,##0.00\)"/>
    <numFmt numFmtId="344" formatCode="_(* #,##0.000_);_(* \(#,##0.000\)"/>
    <numFmt numFmtId="345" formatCode="_(&quot;$&quot;* #,##0_);_(&quot;$&quot;* \(#,##0\);_(&quot;$&quot;* 0_);_(@_)"/>
    <numFmt numFmtId="346" formatCode="_(&quot;$&quot;* #,##0.0_);_(&quot;$&quot;* \(#,##0.0\)"/>
    <numFmt numFmtId="347" formatCode="_(&quot;$&quot;* #,##0.00_);_(&quot;$&quot;* \(#,##0.00\)"/>
    <numFmt numFmtId="348" formatCode="_(&quot;$&quot;* #,##0.000_);_(&quot;$&quot;* \(#,##0.000\)"/>
    <numFmt numFmtId="349" formatCode="&quot;₩&quot;#,##0;&quot;₩&quot;&quot;₩&quot;&quot;₩&quot;&quot;₩&quot;\-#,##0"/>
    <numFmt numFmtId="350" formatCode="#,##0;&quot;△&quot;#,##0"/>
    <numFmt numFmtId="351" formatCode="&quot;$&quot;#,##0.00_);[Red]&quot;₩&quot;\(&quot;$&quot;#,##0.00&quot;₩&quot;\)"/>
    <numFmt numFmtId="352" formatCode="#,##0;[Red]&quot;-&quot;#,##0"/>
    <numFmt numFmtId="353" formatCode="#,##0,,_);\(#,##0,,\);\-_);@_)"/>
    <numFmt numFmtId="354" formatCode="#,##0,_);\(#,##0,\);\-_);@_)"/>
    <numFmt numFmtId="355" formatCode="mm&quot;월&quot;\ dd&quot;일&quot;"/>
    <numFmt numFmtId="356" formatCode="#,##0.0000_ "/>
    <numFmt numFmtId="357" formatCode="&quot;₩&quot;#,##0;[Red]&quot;₩&quot;&quot;₩&quot;&quot;₩&quot;&quot;₩&quot;\-#,##0"/>
    <numFmt numFmtId="358" formatCode="_-&quot;NT$&quot;* #,##0_-;\-&quot;NT$&quot;* #,##0_-;_-&quot;NT$&quot;* &quot;-&quot;_-;_-@_-"/>
    <numFmt numFmtId="359" formatCode="_-&quot;NT$&quot;* #,##0.00_-;\-&quot;NT$&quot;* #,##0.00_-;_-&quot;NT$&quot;* &quot;-&quot;??_-;_-@_-"/>
    <numFmt numFmtId="360" formatCode="\$#,##0.00_);\(\$#,##0.00\);\-_);@_)"/>
    <numFmt numFmtId="361" formatCode="&quot;￥&quot;#,##0_);\(&quot;￥&quot;#,##0\);\-_);@_)"/>
    <numFmt numFmtId="362" formatCode="&quot;€&quot;#,##0.00_);\(&quot;€&quot;#,##0.00\);\-_);@_)"/>
    <numFmt numFmtId="363" formatCode="_-* #,##0.00_-;&quot;₩&quot;&quot;₩&quot;\-* #,##0.00_-;_-* &quot;-&quot;??_-;_-@_-"/>
    <numFmt numFmtId="364" formatCode="_-&quot;₩&quot;* #,##0.00_-;&quot;₩&quot;&quot;₩&quot;\-&quot;₩&quot;* #,##0.00_-;_-&quot;₩&quot;* &quot;-&quot;??_-;_-@_-"/>
    <numFmt numFmtId="365" formatCode="&quot;₩&quot;#,##0.00;&quot;₩&quot;&quot;₩&quot;&quot;₩&quot;&quot;₩&quot;\-#,##0.00"/>
  </numFmts>
  <fonts count="436">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Times New Roman"/>
      <family val="1"/>
    </font>
    <font>
      <sz val="10"/>
      <name val="Arial"/>
      <family val="2"/>
    </font>
    <font>
      <sz val="10"/>
      <name val="Times New Roman"/>
      <family val="1"/>
    </font>
    <font>
      <b/>
      <u/>
      <sz val="10"/>
      <name val="Times New Roman"/>
      <family val="1"/>
    </font>
    <font>
      <sz val="10"/>
      <color theme="1"/>
      <name val="Times New Roman"/>
      <family val="1"/>
    </font>
    <font>
      <sz val="10"/>
      <name val="Arial"/>
      <family val="2"/>
    </font>
    <font>
      <b/>
      <sz val="10"/>
      <name val="Times New Roman"/>
      <family val="1"/>
    </font>
    <font>
      <sz val="9"/>
      <color theme="1"/>
      <name val="Book Antiqua"/>
      <family val="2"/>
    </font>
    <font>
      <b/>
      <sz val="22"/>
      <color theme="1"/>
      <name val="Times New Roman"/>
      <family val="1"/>
    </font>
    <font>
      <sz val="14"/>
      <color theme="1"/>
      <name val="Times New Roman"/>
      <family val="1"/>
    </font>
    <font>
      <i/>
      <sz val="14"/>
      <color theme="1"/>
      <name val="Times New Roman"/>
      <family val="1"/>
    </font>
    <font>
      <b/>
      <sz val="11"/>
      <color theme="1"/>
      <name val="Times New Roman"/>
      <family val="1"/>
    </font>
    <font>
      <sz val="14"/>
      <name val="Times New Roman"/>
      <family val="1"/>
    </font>
    <font>
      <i/>
      <sz val="11"/>
      <color theme="1"/>
      <name val="Times New Roman"/>
      <family val="1"/>
    </font>
    <font>
      <sz val="10"/>
      <color rgb="FF0000FF"/>
      <name val="Times New Roman"/>
      <family val="1"/>
    </font>
    <font>
      <sz val="10"/>
      <name val="Arial Mon"/>
      <family val="2"/>
    </font>
    <font>
      <b/>
      <u/>
      <sz val="11"/>
      <name val="Times New Roman"/>
      <family val="1"/>
    </font>
    <font>
      <sz val="11"/>
      <name val="Times New Roman"/>
      <family val="1"/>
    </font>
    <font>
      <sz val="10"/>
      <name val="Arial"/>
      <family val="2"/>
      <charset val="238"/>
    </font>
    <font>
      <b/>
      <sz val="9"/>
      <color indexed="81"/>
      <name val="Tahoma"/>
      <family val="2"/>
    </font>
    <font>
      <sz val="9"/>
      <color indexed="81"/>
      <name val="Tahoma"/>
      <family val="2"/>
    </font>
    <font>
      <b/>
      <u/>
      <sz val="11"/>
      <color theme="1"/>
      <name val="Times New Roman"/>
      <family val="1"/>
    </font>
    <font>
      <sz val="10"/>
      <name val="Times New Roman"/>
      <family val="1"/>
      <charset val="204"/>
    </font>
    <font>
      <b/>
      <sz val="11"/>
      <color theme="1"/>
      <name val="Calibri"/>
      <family val="2"/>
      <scheme val="minor"/>
    </font>
    <font>
      <sz val="11"/>
      <color indexed="8"/>
      <name val="Calibri"/>
      <family val="2"/>
    </font>
    <font>
      <sz val="10"/>
      <color theme="1"/>
      <name val="Times New Roman"/>
      <family val="2"/>
    </font>
    <font>
      <sz val="10"/>
      <color theme="1"/>
      <name val="Arial"/>
      <family val="2"/>
    </font>
    <font>
      <sz val="10"/>
      <color indexed="8"/>
      <name val="Times New Roman"/>
      <family val="2"/>
    </font>
    <font>
      <sz val="11"/>
      <color indexed="8"/>
      <name val="Arial"/>
      <family val="2"/>
    </font>
    <font>
      <sz val="10"/>
      <color theme="6"/>
      <name val="Calibri"/>
      <family val="2"/>
      <scheme val="minor"/>
    </font>
    <font>
      <sz val="8"/>
      <color theme="6"/>
      <name val="Calibri"/>
      <family val="2"/>
      <scheme val="minor"/>
    </font>
    <font>
      <b/>
      <sz val="9"/>
      <color theme="5"/>
      <name val="Calibri"/>
      <family val="2"/>
      <scheme val="minor"/>
    </font>
    <font>
      <sz val="10"/>
      <name val="Arial"/>
      <family val="2"/>
      <charset val="204"/>
    </font>
    <font>
      <sz val="11"/>
      <color theme="1"/>
      <name val="Arial"/>
      <family val="2"/>
    </font>
    <font>
      <sz val="10"/>
      <name val="Arial"/>
      <family val="2"/>
    </font>
    <font>
      <sz val="10"/>
      <name val="Arial"/>
      <family val="2"/>
    </font>
    <font>
      <sz val="12"/>
      <color theme="1"/>
      <name val="Courier New"/>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Times New Roman"/>
      <family val="2"/>
      <charset val="1"/>
    </font>
    <font>
      <sz val="7"/>
      <name val="Arial"/>
      <family val="2"/>
    </font>
    <font>
      <sz val="7"/>
      <color theme="1"/>
      <name val="Arial"/>
      <family val="2"/>
    </font>
    <font>
      <b/>
      <sz val="7"/>
      <color theme="1"/>
      <name val="Arial"/>
      <family val="2"/>
    </font>
    <font>
      <b/>
      <sz val="10"/>
      <name val="Arial"/>
      <family val="2"/>
    </font>
    <font>
      <b/>
      <sz val="14"/>
      <color theme="1"/>
      <name val="Times New Roman"/>
      <family val="1"/>
    </font>
    <font>
      <b/>
      <sz val="10"/>
      <color theme="1"/>
      <name val="Times New Roman"/>
      <family val="1"/>
    </font>
    <font>
      <sz val="10"/>
      <name val="Courier"/>
      <family val="3"/>
      <charset val="204"/>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sz val="8"/>
      <color indexed="8"/>
      <name val="Arial"/>
      <family val="2"/>
      <charset val="1"/>
    </font>
    <font>
      <i/>
      <sz val="10"/>
      <color indexed="23"/>
      <name val="Times New Roman"/>
      <family val="2"/>
    </font>
    <font>
      <sz val="10"/>
      <color indexed="17"/>
      <name val="Times New Roman"/>
      <family val="2"/>
    </font>
    <font>
      <b/>
      <sz val="18"/>
      <name val="Arial"/>
      <family val="2"/>
    </font>
    <font>
      <b/>
      <sz val="15"/>
      <color indexed="56"/>
      <name val="Times New Roman"/>
      <family val="2"/>
    </font>
    <font>
      <b/>
      <sz val="12"/>
      <name val="Arial"/>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sz val="10"/>
      <color indexed="8"/>
      <name val="Arial"/>
      <family val="2"/>
      <charset val="204"/>
    </font>
    <font>
      <b/>
      <sz val="10"/>
      <color indexed="63"/>
      <name val="Times New Roman"/>
      <family val="2"/>
    </font>
    <font>
      <b/>
      <sz val="18"/>
      <color indexed="56"/>
      <name val="Cambria"/>
      <family val="2"/>
    </font>
    <font>
      <b/>
      <sz val="10"/>
      <color indexed="8"/>
      <name val="Times New Roman"/>
      <family val="2"/>
    </font>
    <font>
      <sz val="10"/>
      <color indexed="10"/>
      <name val="Times New Roman"/>
      <family val="2"/>
    </font>
    <font>
      <sz val="11"/>
      <color rgb="FF000000"/>
      <name val="Calibri"/>
      <family val="2"/>
    </font>
    <font>
      <b/>
      <sz val="11"/>
      <color indexed="9"/>
      <name val="Calibri"/>
      <family val="2"/>
    </font>
    <font>
      <b/>
      <sz val="18"/>
      <color theme="3"/>
      <name val="Calibri Light"/>
      <family val="2"/>
      <scheme val="major"/>
    </font>
    <font>
      <sz val="11"/>
      <color rgb="FF9C6500"/>
      <name val="Calibri"/>
      <family val="2"/>
      <scheme val="minor"/>
    </font>
    <font>
      <b/>
      <sz val="6.15"/>
      <name val="Arial"/>
      <family val="2"/>
    </font>
    <font>
      <sz val="10"/>
      <name val="NewtonCTT"/>
    </font>
    <font>
      <sz val="12"/>
      <name val="Courier"/>
      <family val="3"/>
    </font>
    <font>
      <sz val="12"/>
      <name val="Courier"/>
      <family val="3"/>
    </font>
    <font>
      <sz val="11"/>
      <color theme="1"/>
      <name val="Times New Roman"/>
      <family val="2"/>
    </font>
    <font>
      <sz val="11"/>
      <color theme="1"/>
      <name val="Times New Roman"/>
      <family val="2"/>
      <charset val="1"/>
    </font>
    <font>
      <sz val="10"/>
      <name val="Times New Roman Mon"/>
      <family val="1"/>
    </font>
    <font>
      <sz val="9"/>
      <name val="MS Serif"/>
      <family val="2"/>
      <charset val="204"/>
    </font>
    <font>
      <sz val="9"/>
      <name val="MS Serif"/>
      <family val="1"/>
    </font>
    <font>
      <sz val="12"/>
      <name val="Times New Roman Mon"/>
      <family val="1"/>
    </font>
    <font>
      <sz val="10"/>
      <color indexed="8"/>
      <name val="MS Sans Serif"/>
      <family val="2"/>
      <charset val="204"/>
    </font>
    <font>
      <b/>
      <sz val="10"/>
      <color indexed="64"/>
      <name val="Arial"/>
      <family val="2"/>
    </font>
    <font>
      <sz val="8"/>
      <name val="Arial"/>
      <family val="2"/>
      <charset val="204"/>
    </font>
    <font>
      <sz val="10"/>
      <color indexed="64"/>
      <name val="Arial"/>
      <family val="2"/>
    </font>
    <font>
      <sz val="11"/>
      <name val="Times New Roman"/>
      <family val="1"/>
      <charset val="204"/>
    </font>
    <font>
      <sz val="10"/>
      <name val="MS Sans Serif"/>
      <family val="2"/>
      <charset val="204"/>
    </font>
    <font>
      <sz val="10"/>
      <name val="MS Sans Serif"/>
      <family val="2"/>
    </font>
    <font>
      <sz val="6"/>
      <color theme="1"/>
      <name val="Arial"/>
      <family val="2"/>
    </font>
    <font>
      <sz val="12"/>
      <color rgb="FF0032CC"/>
      <name val="Times New Roman"/>
      <family val="1"/>
    </font>
    <font>
      <sz val="8"/>
      <name val="Times New Roman"/>
      <family val="1"/>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sz val="11"/>
      <color indexed="8"/>
      <name val="Calibri"/>
      <family val="2"/>
      <charset val="1"/>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8"/>
      <name val="MS Sans Serif"/>
      <family val="2"/>
    </font>
    <font>
      <b/>
      <sz val="10"/>
      <color indexed="63"/>
      <name val="Arial"/>
      <family val="2"/>
    </font>
    <font>
      <b/>
      <sz val="11"/>
      <color indexed="63"/>
      <name val="Calibri"/>
      <family val="2"/>
    </font>
    <font>
      <b/>
      <sz val="10"/>
      <color indexed="8"/>
      <name val="Arial"/>
      <family val="2"/>
    </font>
    <font>
      <b/>
      <sz val="11"/>
      <color indexed="8"/>
      <name val="Calibri"/>
      <family val="2"/>
    </font>
    <font>
      <sz val="10"/>
      <color indexed="10"/>
      <name val="Arial"/>
      <family val="2"/>
    </font>
    <font>
      <sz val="11"/>
      <color indexed="10"/>
      <name val="Calibri"/>
      <family val="2"/>
    </font>
    <font>
      <sz val="9"/>
      <color indexed="8"/>
      <name val="Arial"/>
      <family val="2"/>
    </font>
    <font>
      <b/>
      <sz val="10"/>
      <color indexed="10"/>
      <name val="Arial"/>
      <family val="2"/>
    </font>
    <font>
      <sz val="8"/>
      <color theme="1"/>
      <name val="Calibri"/>
      <family val="2"/>
      <scheme val="minor"/>
    </font>
    <font>
      <sz val="8"/>
      <color theme="1"/>
      <name val="Calibri"/>
      <family val="2"/>
    </font>
    <font>
      <sz val="12"/>
      <name val="DUTCH"/>
    </font>
    <font>
      <sz val="11"/>
      <name val="MS P????"/>
      <family val="3"/>
    </font>
    <font>
      <u/>
      <sz val="8.1999999999999993"/>
      <color indexed="12"/>
      <name val="Arial"/>
      <family val="2"/>
    </font>
    <font>
      <u/>
      <sz val="8.1999999999999993"/>
      <color indexed="36"/>
      <name val="Arial"/>
      <family val="2"/>
    </font>
    <font>
      <sz val="11"/>
      <name val="MS ????"/>
      <family val="3"/>
    </font>
    <font>
      <sz val="12"/>
      <name val="Times New Roman"/>
      <family val="1"/>
    </font>
    <font>
      <u val="singleAccounting"/>
      <vertAlign val="subscript"/>
      <sz val="10"/>
      <name val="Times New Roman"/>
      <family val="1"/>
    </font>
    <font>
      <i/>
      <sz val="9"/>
      <name val="Times New Roman"/>
      <family val="1"/>
    </font>
    <font>
      <u/>
      <sz val="10"/>
      <color indexed="36"/>
      <name val="Arial"/>
      <family val="2"/>
    </font>
    <font>
      <sz val="9"/>
      <name val="‚l‚r –¾’©"/>
      <family val="3"/>
      <charset val="128"/>
    </font>
    <font>
      <sz val="12"/>
      <color indexed="8"/>
      <name val="SWISS"/>
    </font>
    <font>
      <b/>
      <sz val="9"/>
      <color indexed="18"/>
      <name val="Arial"/>
      <family val="2"/>
    </font>
    <font>
      <sz val="10"/>
      <name val="Tms Rmn"/>
    </font>
    <font>
      <sz val="9"/>
      <color theme="1"/>
      <name val="Tahoma"/>
      <family val="2"/>
    </font>
    <font>
      <sz val="10"/>
      <color indexed="8"/>
      <name val="Tahoma"/>
      <family val="2"/>
    </font>
    <font>
      <sz val="9"/>
      <color theme="1"/>
      <name val="Arial"/>
      <family val="2"/>
    </font>
    <font>
      <sz val="8"/>
      <color indexed="8"/>
      <name val="Arial Mon"/>
      <family val="2"/>
    </font>
    <font>
      <sz val="8"/>
      <color theme="1"/>
      <name val="Arial Mon"/>
      <family val="2"/>
    </font>
    <font>
      <sz val="9"/>
      <color indexed="8"/>
      <name val="Tahoma"/>
      <family val="2"/>
    </font>
    <font>
      <sz val="10"/>
      <color theme="1"/>
      <name val="Tahoma"/>
      <family val="2"/>
    </font>
    <font>
      <sz val="8"/>
      <color theme="1"/>
      <name val="Tahoma"/>
      <family val="2"/>
    </font>
    <font>
      <b/>
      <sz val="8"/>
      <color indexed="10"/>
      <name val="Arial"/>
      <family val="2"/>
    </font>
    <font>
      <sz val="10"/>
      <name val="MS Serif"/>
      <family val="1"/>
    </font>
    <font>
      <sz val="10"/>
      <name val="Courier"/>
      <family val="3"/>
    </font>
    <font>
      <sz val="12"/>
      <name val="Helv"/>
    </font>
    <font>
      <sz val="10"/>
      <color indexed="12"/>
      <name val="Arial"/>
      <family val="2"/>
    </font>
    <font>
      <sz val="16"/>
      <name val="Courier"/>
      <family val="3"/>
    </font>
    <font>
      <b/>
      <sz val="10"/>
      <color indexed="48"/>
      <name val="Arial"/>
      <family val="2"/>
    </font>
    <font>
      <sz val="10"/>
      <name val="Century Gothic"/>
      <family val="2"/>
    </font>
    <font>
      <sz val="12"/>
      <name val="Tms Rmn"/>
    </font>
    <font>
      <sz val="10"/>
      <color indexed="13"/>
      <name val="DUTCH"/>
    </font>
    <font>
      <sz val="10"/>
      <color indexed="16"/>
      <name val="MS Serif"/>
      <family val="1"/>
    </font>
    <font>
      <u/>
      <sz val="10"/>
      <color indexed="12"/>
      <name val="Arial"/>
      <family val="2"/>
    </font>
    <font>
      <i/>
      <sz val="10"/>
      <name val="Century Schoolbook"/>
      <family val="1"/>
    </font>
    <font>
      <b/>
      <sz val="12"/>
      <name val="DUTCH"/>
    </font>
    <font>
      <b/>
      <sz val="1"/>
      <color indexed="8"/>
      <name val="Courier"/>
      <family val="3"/>
    </font>
    <font>
      <sz val="8"/>
      <color indexed="12"/>
      <name val="Arial"/>
      <family val="2"/>
    </font>
    <font>
      <sz val="8"/>
      <name val="Helv"/>
    </font>
    <font>
      <u/>
      <sz val="5"/>
      <color indexed="12"/>
      <name val="Arial"/>
      <family val="2"/>
    </font>
    <font>
      <u/>
      <sz val="11"/>
      <color theme="10"/>
      <name val="Calibri"/>
      <family val="2"/>
    </font>
    <font>
      <b/>
      <sz val="14"/>
      <name val="Helv"/>
      <family val="2"/>
    </font>
    <font>
      <b/>
      <sz val="14"/>
      <name val="Courier"/>
      <family val="3"/>
    </font>
    <font>
      <sz val="10"/>
      <name val="Helv"/>
      <charset val="204"/>
    </font>
    <font>
      <sz val="10"/>
      <name val="Helv"/>
    </font>
    <font>
      <sz val="12"/>
      <color indexed="9"/>
      <name val="Helv"/>
    </font>
    <font>
      <b/>
      <sz val="12"/>
      <name val="Book Antiqua"/>
      <family val="1"/>
    </font>
    <font>
      <sz val="12"/>
      <color rgb="FF9C6500"/>
      <name val="Arial"/>
      <family val="2"/>
    </font>
    <font>
      <sz val="7"/>
      <name val="Small Fonts"/>
      <family val="2"/>
    </font>
    <font>
      <b/>
      <i/>
      <sz val="16"/>
      <name val="Helv"/>
      <family val="2"/>
    </font>
    <font>
      <sz val="11"/>
      <color theme="1"/>
      <name val="Arial Mon"/>
      <family val="2"/>
    </font>
    <font>
      <sz val="12"/>
      <color indexed="8"/>
      <name val="Times New Roman"/>
      <family val="1"/>
    </font>
    <font>
      <sz val="8"/>
      <name val="Arial Mon"/>
      <family val="2"/>
    </font>
    <font>
      <sz val="10"/>
      <name val="Palatino"/>
      <family val="1"/>
    </font>
    <font>
      <b/>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8"/>
      <color indexed="8"/>
      <name val="Helv"/>
    </font>
    <font>
      <b/>
      <sz val="10"/>
      <name val="Geneva"/>
      <family val="2"/>
    </font>
    <font>
      <sz val="24"/>
      <color indexed="13"/>
      <name val="Helv"/>
      <family val="2"/>
    </font>
    <font>
      <sz val="12"/>
      <color indexed="13"/>
      <name val="Courier"/>
      <family val="3"/>
    </font>
    <font>
      <sz val="12"/>
      <color indexed="13"/>
      <name val="Helv"/>
    </font>
    <font>
      <b/>
      <sz val="12"/>
      <name val="Helv"/>
    </font>
    <font>
      <sz val="11"/>
      <color indexed="13"/>
      <name val="SWISS"/>
    </font>
    <font>
      <sz val="11"/>
      <name val="ｵｸｿ "/>
      <family val="3"/>
      <charset val="128"/>
    </font>
    <font>
      <sz val="12"/>
      <name val="Helv"/>
      <family val="2"/>
    </font>
    <font>
      <sz val="12"/>
      <name val="ｹﾙﾅﾁﾃｼ"/>
      <family val="1"/>
      <charset val="128"/>
    </font>
    <font>
      <sz val="10"/>
      <name val="ｱｼｸｲﾃｼ"/>
      <family val="1"/>
      <charset val="128"/>
    </font>
    <font>
      <sz val="12"/>
      <name val="바탕체"/>
      <family val="1"/>
      <charset val="129"/>
    </font>
    <font>
      <sz val="11"/>
      <name val="明朝"/>
      <family val="1"/>
      <charset val="128"/>
    </font>
    <font>
      <sz val="11"/>
      <name val="ＭＳ Ｐゴシック"/>
      <charset val="128"/>
    </font>
    <font>
      <sz val="10"/>
      <name val="Arial MT"/>
    </font>
    <font>
      <sz val="11"/>
      <color indexed="8"/>
      <name val="Calibri"/>
      <family val="2"/>
      <charset val="204"/>
    </font>
    <font>
      <sz val="11"/>
      <color indexed="9"/>
      <name val="Calibri"/>
      <family val="2"/>
      <charset val="204"/>
    </font>
    <font>
      <sz val="8"/>
      <name val="Palatino"/>
      <family val="1"/>
    </font>
    <font>
      <sz val="8"/>
      <color indexed="16"/>
      <name val="Palatino"/>
      <family val="1"/>
    </font>
    <font>
      <sz val="10"/>
      <name val="Courier New"/>
      <family val="3"/>
    </font>
    <font>
      <sz val="10"/>
      <color indexed="14"/>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4"/>
      <name val="Arial"/>
      <family val="2"/>
    </font>
    <font>
      <b/>
      <i/>
      <sz val="10"/>
      <name val="Arial"/>
      <family val="2"/>
    </font>
    <font>
      <sz val="12"/>
      <name val="¹ÙÅÁÃ¼"/>
    </font>
    <font>
      <u/>
      <sz val="10"/>
      <color indexed="12"/>
      <name val="Arial Mon"/>
      <family val="2"/>
    </font>
    <font>
      <u/>
      <sz val="10"/>
      <color theme="10"/>
      <name val="Arial"/>
      <family val="2"/>
      <charset val="204"/>
    </font>
    <font>
      <u/>
      <sz val="10"/>
      <color theme="10"/>
      <name val="Arial"/>
      <family val="2"/>
    </font>
    <font>
      <sz val="10"/>
      <name val="NewtonCTT"/>
      <family val="1"/>
    </font>
    <font>
      <sz val="10"/>
      <name val="Arial"/>
      <family val="2"/>
      <charset val="134"/>
    </font>
    <font>
      <sz val="12"/>
      <name val="宋体"/>
      <family val="3"/>
      <charset val="134"/>
    </font>
    <font>
      <sz val="12"/>
      <name val="新細明體"/>
      <family val="1"/>
      <charset val="136"/>
    </font>
    <font>
      <b/>
      <sz val="12"/>
      <color indexed="8"/>
      <name val="DUTCH"/>
    </font>
    <font>
      <sz val="11"/>
      <color indexed="9"/>
      <name val="Calibri"/>
      <family val="2"/>
      <charset val="1"/>
    </font>
    <font>
      <sz val="11"/>
      <color indexed="20"/>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b/>
      <u/>
      <sz val="10"/>
      <color theme="1"/>
      <name val="Times New Roman"/>
      <family val="1"/>
    </font>
    <font>
      <sz val="10"/>
      <color theme="1"/>
      <name val="Calibri"/>
      <family val="2"/>
      <scheme val="minor"/>
    </font>
    <font>
      <b/>
      <sz val="14"/>
      <name val="Times New Roman"/>
      <family val="1"/>
    </font>
    <font>
      <b/>
      <sz val="7"/>
      <name val="Arial"/>
      <family val="2"/>
    </font>
    <font>
      <sz val="10"/>
      <color rgb="FF000000"/>
      <name val="Times New Roman"/>
      <family val="1"/>
    </font>
    <font>
      <sz val="12"/>
      <name val="Courier"/>
    </font>
    <font>
      <b/>
      <sz val="9"/>
      <name val="Times New Roman"/>
      <family val="1"/>
    </font>
    <font>
      <sz val="9"/>
      <name val="Times New Roman"/>
      <family val="1"/>
    </font>
    <font>
      <sz val="11"/>
      <color rgb="FFFF0000"/>
      <name val="Times New Roman"/>
      <family val="1"/>
    </font>
    <font>
      <b/>
      <sz val="11"/>
      <name val="Times New Roman"/>
      <family val="1"/>
    </font>
    <font>
      <sz val="11"/>
      <color theme="4"/>
      <name val="Times New Roman"/>
      <family val="1"/>
    </font>
    <font>
      <b/>
      <sz val="11"/>
      <color theme="4"/>
      <name val="Times New Roman"/>
      <family val="1"/>
    </font>
    <font>
      <b/>
      <sz val="11"/>
      <color theme="4" tint="-0.249977111117893"/>
      <name val="Times New Roman"/>
      <family val="1"/>
    </font>
    <font>
      <sz val="11"/>
      <color theme="0"/>
      <name val="Times New Roman"/>
      <family val="1"/>
    </font>
    <font>
      <sz val="11"/>
      <color theme="5"/>
      <name val="Times New Roman"/>
      <family val="1"/>
    </font>
    <font>
      <sz val="11"/>
      <color theme="8" tint="-0.249977111117893"/>
      <name val="Times New Roman"/>
      <family val="1"/>
    </font>
    <font>
      <sz val="11"/>
      <color rgb="FF0070C0"/>
      <name val="Times New Roman"/>
      <family val="1"/>
    </font>
    <font>
      <sz val="12"/>
      <color theme="1"/>
      <name val="Times New Roman"/>
      <family val="1"/>
    </font>
    <font>
      <sz val="11"/>
      <color theme="5" tint="-0.249977111117893"/>
      <name val="Times New Roman"/>
      <family val="1"/>
    </font>
    <font>
      <sz val="10"/>
      <name val="Arial"/>
      <family val="2"/>
    </font>
    <font>
      <sz val="10"/>
      <name val="Dutch Mon"/>
      <family val="2"/>
    </font>
    <font>
      <sz val="8"/>
      <name val="Calibri"/>
      <family val="2"/>
      <charset val="1"/>
      <scheme val="minor"/>
    </font>
    <font>
      <b/>
      <sz val="11"/>
      <color rgb="FFC00000"/>
      <name val="Times New Roman"/>
      <family val="1"/>
    </font>
    <font>
      <sz val="11"/>
      <name val="Calibri"/>
      <family val="2"/>
      <charset val="1"/>
      <scheme val="minor"/>
    </font>
    <font>
      <b/>
      <sz val="12"/>
      <color theme="1"/>
      <name val="Times New Roman"/>
      <family val="1"/>
    </font>
    <font>
      <sz val="9"/>
      <color theme="1"/>
      <name val="Times New Roman"/>
      <family val="1"/>
    </font>
    <font>
      <sz val="9"/>
      <color rgb="FF000000"/>
      <name val="Times New Roman"/>
      <family val="1"/>
    </font>
    <font>
      <sz val="11"/>
      <color rgb="FF000000"/>
      <name val="Times New Roman"/>
      <family val="1"/>
    </font>
    <font>
      <sz val="10"/>
      <name val="바탕체"/>
      <family val="1"/>
      <charset val="129"/>
    </font>
    <font>
      <sz val="11"/>
      <name val="Arial"/>
      <family val="2"/>
    </font>
    <font>
      <sz val="11"/>
      <name val="돋움"/>
      <family val="3"/>
      <charset val="129"/>
    </font>
    <font>
      <sz val="12"/>
      <color indexed="8"/>
      <name val="바탕체"/>
      <family val="1"/>
      <charset val="129"/>
    </font>
    <font>
      <sz val="12"/>
      <name val="¹????¼"/>
      <family val="1"/>
      <charset val="129"/>
    </font>
    <font>
      <sz val="11"/>
      <name val="돋?o"/>
      <family val="3"/>
      <charset val="129"/>
    </font>
    <font>
      <sz val="11"/>
      <name val="굴림체"/>
      <family val="3"/>
      <charset val="129"/>
    </font>
    <font>
      <sz val="12"/>
      <name val="돋움체"/>
      <family val="3"/>
      <charset val="129"/>
    </font>
    <font>
      <sz val="10"/>
      <name val="Helv"/>
      <family val="2"/>
    </font>
    <font>
      <b/>
      <sz val="15"/>
      <color indexed="24"/>
      <name val="¹UAAA¼"/>
      <family val="1"/>
      <charset val="129"/>
    </font>
    <font>
      <b/>
      <sz val="11"/>
      <color indexed="12"/>
      <name val="굴림체"/>
      <family val="3"/>
      <charset val="129"/>
    </font>
    <font>
      <sz val="14"/>
      <name val="바탕체"/>
      <family val="1"/>
      <charset val="129"/>
    </font>
    <font>
      <sz val="12"/>
      <name val="¹UAAA¼"/>
      <family val="1"/>
      <charset val="129"/>
    </font>
    <font>
      <sz val="12"/>
      <name val="¹ÙÅÁÃ¼"/>
      <family val="1"/>
      <charset val="129"/>
    </font>
    <font>
      <sz val="11"/>
      <color indexed="8"/>
      <name val="돋움"/>
      <family val="3"/>
      <charset val="129"/>
    </font>
    <font>
      <sz val="11"/>
      <color indexed="8"/>
      <name val="맑은 고딕"/>
      <family val="3"/>
      <charset val="129"/>
    </font>
    <font>
      <sz val="8"/>
      <color indexed="9"/>
      <name val="Arial"/>
      <family val="2"/>
      <charset val="1"/>
    </font>
    <font>
      <sz val="11"/>
      <color indexed="9"/>
      <name val="돋움"/>
      <family val="3"/>
      <charset val="129"/>
    </font>
    <font>
      <sz val="12"/>
      <name val="¨ÏoUAAA¡§u"/>
      <family val="1"/>
      <charset val="129"/>
    </font>
    <font>
      <sz val="12"/>
      <name val="¨IoUAAA¡§u"/>
      <family val="1"/>
      <charset val="129"/>
    </font>
    <font>
      <sz val="12"/>
      <name val="ⓒoUAAA¨u"/>
      <family val="1"/>
      <charset val="129"/>
    </font>
    <font>
      <sz val="11"/>
      <name val="μ¸¿o"/>
      <family val="3"/>
      <charset val="129"/>
    </font>
    <font>
      <sz val="11"/>
      <name val="µ¸¿ò"/>
      <family val="3"/>
      <charset val="129"/>
    </font>
    <font>
      <sz val="10"/>
      <name val="µ¸¿òÃ¼"/>
      <family val="3"/>
      <charset val="129"/>
    </font>
    <font>
      <sz val="12"/>
      <name val="±¼¸²Ã¼"/>
      <family val="1"/>
      <charset val="129"/>
    </font>
    <font>
      <sz val="8"/>
      <color indexed="20"/>
      <name val="Arial"/>
      <family val="2"/>
      <charset val="1"/>
    </font>
    <font>
      <sz val="12"/>
      <name val="Tms Rmn"/>
      <family val="1"/>
    </font>
    <font>
      <b/>
      <sz val="8"/>
      <color indexed="24"/>
      <name val="Arial"/>
      <family val="2"/>
    </font>
    <font>
      <sz val="9"/>
      <name val="Arial"/>
      <family val="2"/>
    </font>
    <font>
      <b/>
      <sz val="9"/>
      <color indexed="24"/>
      <name val="Arial"/>
      <family val="2"/>
    </font>
    <font>
      <b/>
      <sz val="11"/>
      <color indexed="24"/>
      <name val="Arial"/>
      <family val="2"/>
    </font>
    <font>
      <sz val="12"/>
      <name val="±¼¸²A¼"/>
      <family val="3"/>
      <charset val="129"/>
    </font>
    <font>
      <sz val="12"/>
      <name val="System"/>
      <family val="2"/>
      <charset val="129"/>
    </font>
    <font>
      <sz val="10"/>
      <name val="¹UAAA¼"/>
      <family val="1"/>
      <charset val="129"/>
    </font>
    <font>
      <sz val="12"/>
      <name val="μ¸¿oA¼"/>
      <family val="3"/>
      <charset val="129"/>
    </font>
    <font>
      <sz val="12"/>
      <name val="¹UAAA¼"/>
      <family val="1"/>
    </font>
    <font>
      <sz val="10"/>
      <name val="±¼¸²A¼"/>
      <family val="3"/>
      <charset val="129"/>
    </font>
    <font>
      <sz val="10"/>
      <name val="±¼¸²Ã¼"/>
      <family val="3"/>
      <charset val="129"/>
    </font>
    <font>
      <b/>
      <sz val="8"/>
      <color indexed="51"/>
      <name val="Arial"/>
      <family val="2"/>
      <charset val="1"/>
    </font>
    <font>
      <b/>
      <sz val="11"/>
      <color indexed="10"/>
      <name val="Calibri"/>
      <family val="2"/>
    </font>
    <font>
      <b/>
      <sz val="10"/>
      <name val="Helv"/>
      <family val="2"/>
    </font>
    <font>
      <b/>
      <sz val="8"/>
      <color indexed="9"/>
      <name val="Arial"/>
      <family val="2"/>
      <charset val="1"/>
    </font>
    <font>
      <sz val="12"/>
      <color theme="1"/>
      <name val="Calibri"/>
      <family val="2"/>
      <scheme val="minor"/>
    </font>
    <font>
      <sz val="7"/>
      <name val="Times New Roman"/>
      <family val="1"/>
    </font>
    <font>
      <u val="singleAccounting"/>
      <sz val="7"/>
      <name val="Times New Roman"/>
      <family val="1"/>
    </font>
    <font>
      <b/>
      <sz val="8.0500000000000007"/>
      <color indexed="12"/>
      <name val="Arial Mon"/>
      <family val="2"/>
    </font>
    <font>
      <sz val="10"/>
      <name val="Times New Roman Mon"/>
      <family val="1"/>
      <charset val="204"/>
    </font>
    <font>
      <sz val="8.1"/>
      <color indexed="18"/>
      <name val="Times New Roman Mon"/>
      <family val="1"/>
    </font>
    <font>
      <sz val="12"/>
      <color theme="1"/>
      <name val="Times New Roman"/>
      <family val="2"/>
    </font>
    <font>
      <sz val="10"/>
      <color indexed="8"/>
      <name val="MS Shell Dlg 2"/>
    </font>
    <font>
      <b/>
      <sz val="8.1"/>
      <color indexed="8"/>
      <name val="Times New Roman Mon"/>
      <family val="1"/>
    </font>
    <font>
      <sz val="11"/>
      <color rgb="FF000000"/>
      <name val="Calibri"/>
      <family val="2"/>
      <scheme val="minor"/>
    </font>
    <font>
      <sz val="12"/>
      <name val="Arial"/>
      <family val="2"/>
    </font>
    <font>
      <sz val="16"/>
      <name val="굴림체"/>
      <family val="3"/>
      <charset val="129"/>
    </font>
    <font>
      <sz val="1"/>
      <color indexed="8"/>
      <name val="Courier"/>
      <family val="3"/>
    </font>
    <font>
      <i/>
      <sz val="8"/>
      <color indexed="23"/>
      <name val="Arial"/>
      <family val="2"/>
      <charset val="1"/>
    </font>
    <font>
      <sz val="8"/>
      <color indexed="17"/>
      <name val="Arial"/>
      <family val="2"/>
      <charset val="1"/>
    </font>
    <font>
      <b/>
      <sz val="12"/>
      <name val="Helv"/>
      <family val="2"/>
    </font>
    <font>
      <b/>
      <sz val="15"/>
      <color indexed="61"/>
      <name val="Arial"/>
      <family val="2"/>
      <charset val="1"/>
    </font>
    <font>
      <b/>
      <sz val="15"/>
      <color indexed="62"/>
      <name val="Calibri"/>
      <family val="2"/>
    </font>
    <font>
      <b/>
      <sz val="13"/>
      <color indexed="61"/>
      <name val="Arial"/>
      <family val="2"/>
      <charset val="1"/>
    </font>
    <font>
      <b/>
      <sz val="13"/>
      <color indexed="62"/>
      <name val="Calibri"/>
      <family val="2"/>
    </font>
    <font>
      <b/>
      <sz val="11"/>
      <color indexed="61"/>
      <name val="Arial"/>
      <family val="2"/>
      <charset val="1"/>
    </font>
    <font>
      <b/>
      <sz val="11"/>
      <color indexed="62"/>
      <name val="Calibri"/>
      <family val="2"/>
    </font>
    <font>
      <b/>
      <sz val="12"/>
      <name val="Tms Rmn"/>
      <family val="1"/>
    </font>
    <font>
      <u/>
      <sz val="11"/>
      <color theme="10"/>
      <name val="Calibri"/>
      <family val="2"/>
      <scheme val="minor"/>
    </font>
    <font>
      <sz val="8"/>
      <color indexed="61"/>
      <name val="Arial"/>
      <family val="2"/>
      <charset val="1"/>
    </font>
    <font>
      <sz val="8"/>
      <color indexed="51"/>
      <name val="Arial"/>
      <family val="2"/>
      <charset val="1"/>
    </font>
    <font>
      <b/>
      <sz val="11"/>
      <name val="Helv"/>
      <family val="2"/>
    </font>
    <font>
      <sz val="8"/>
      <color indexed="59"/>
      <name val="Arial"/>
      <family val="2"/>
      <charset val="1"/>
    </font>
    <font>
      <sz val="11"/>
      <color indexed="19"/>
      <name val="Calibri"/>
      <family val="2"/>
    </font>
    <font>
      <sz val="10"/>
      <name val="Arial Mon"/>
      <family val="2"/>
    </font>
    <font>
      <sz val="8"/>
      <color indexed="8"/>
      <name val="Arial"/>
      <family val="2"/>
    </font>
    <font>
      <sz val="10"/>
      <name val="Arial Mon"/>
      <family val="2"/>
      <charset val="204"/>
    </font>
    <font>
      <b/>
      <sz val="9"/>
      <color indexed="8"/>
      <name val="Tahoma"/>
      <family val="2"/>
    </font>
    <font>
      <b/>
      <sz val="8"/>
      <color indexed="62"/>
      <name val="Arial"/>
      <family val="2"/>
      <charset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name val="Helv"/>
      <family val="2"/>
    </font>
    <font>
      <sz val="12"/>
      <name val="굴림체"/>
      <family val="3"/>
      <charset val="129"/>
    </font>
    <font>
      <b/>
      <sz val="8"/>
      <color indexed="8"/>
      <name val="Helv"/>
      <family val="2"/>
    </font>
    <font>
      <b/>
      <sz val="18"/>
      <color indexed="61"/>
      <name val="Cambria"/>
      <family val="2"/>
      <charset val="1"/>
    </font>
    <font>
      <b/>
      <sz val="18"/>
      <color indexed="62"/>
      <name val="Cambria"/>
      <family val="2"/>
    </font>
    <font>
      <b/>
      <sz val="8"/>
      <color indexed="8"/>
      <name val="Arial"/>
      <family val="2"/>
      <charset val="1"/>
    </font>
    <font>
      <sz val="8"/>
      <color indexed="10"/>
      <name val="Arial"/>
      <family val="2"/>
      <charset val="1"/>
    </font>
    <font>
      <sz val="10"/>
      <name val="Arial Cyr"/>
      <family val="2"/>
      <charset val="204"/>
    </font>
    <font>
      <sz val="11"/>
      <color indexed="10"/>
      <name val="돋움"/>
      <family val="3"/>
      <charset val="129"/>
    </font>
    <font>
      <b/>
      <sz val="11"/>
      <color indexed="52"/>
      <name val="돋움"/>
      <family val="3"/>
      <charset val="129"/>
    </font>
    <font>
      <sz val="11"/>
      <color indexed="20"/>
      <name val="돋움"/>
      <family val="3"/>
      <charset val="129"/>
    </font>
    <font>
      <sz val="11"/>
      <name val="HY헤드라인M"/>
      <family val="1"/>
      <charset val="129"/>
    </font>
    <font>
      <u/>
      <sz val="11"/>
      <color indexed="36"/>
      <name val="돋움"/>
      <family val="3"/>
      <charset val="129"/>
    </font>
    <font>
      <sz val="14"/>
      <name val="뼥?ⓒ"/>
      <family val="3"/>
      <charset val="129"/>
    </font>
    <font>
      <b/>
      <sz val="11"/>
      <color indexed="18"/>
      <name val="돋움"/>
      <family val="3"/>
      <charset val="129"/>
    </font>
    <font>
      <sz val="12"/>
      <name val="┭병릇"/>
      <family val="1"/>
      <charset val="129"/>
    </font>
    <font>
      <sz val="11"/>
      <color indexed="60"/>
      <name val="돋움"/>
      <family val="3"/>
      <charset val="129"/>
    </font>
    <font>
      <i/>
      <sz val="9"/>
      <name val="돋움"/>
      <family val="3"/>
      <charset val="129"/>
    </font>
    <font>
      <sz val="10"/>
      <name val="돋움체"/>
      <family val="3"/>
      <charset val="129"/>
    </font>
    <font>
      <b/>
      <sz val="10"/>
      <name val="바탕체"/>
      <family val="1"/>
      <charset val="129"/>
    </font>
    <font>
      <b/>
      <sz val="18"/>
      <name val="바탕체"/>
      <family val="1"/>
      <charset val="129"/>
    </font>
    <font>
      <b/>
      <sz val="12"/>
      <name val="바탕체"/>
      <family val="1"/>
      <charset val="129"/>
    </font>
    <font>
      <i/>
      <sz val="11"/>
      <color indexed="23"/>
      <name val="돋움"/>
      <family val="3"/>
      <charset val="129"/>
    </font>
    <font>
      <b/>
      <sz val="11"/>
      <color indexed="9"/>
      <name val="돋움"/>
      <family val="3"/>
      <charset val="129"/>
    </font>
    <font>
      <b/>
      <sz val="12"/>
      <color indexed="16"/>
      <name val="굴림체"/>
      <family val="3"/>
      <charset val="129"/>
    </font>
    <font>
      <sz val="9"/>
      <name val="돋움체"/>
      <family val="3"/>
      <charset val="129"/>
    </font>
    <font>
      <sz val="10"/>
      <name val="명조"/>
      <family val="3"/>
      <charset val="129"/>
    </font>
    <font>
      <sz val="11"/>
      <color indexed="52"/>
      <name val="돋움"/>
      <family val="3"/>
      <charset val="129"/>
    </font>
    <font>
      <b/>
      <sz val="11"/>
      <color indexed="8"/>
      <name val="돋움"/>
      <family val="3"/>
      <charset val="129"/>
    </font>
    <font>
      <b/>
      <sz val="18"/>
      <color indexed="56"/>
      <name val="맑은 고딕"/>
      <family val="3"/>
      <charset val="129"/>
    </font>
    <font>
      <b/>
      <sz val="15"/>
      <color indexed="56"/>
      <name val="돋움"/>
      <family val="3"/>
      <charset val="129"/>
    </font>
    <font>
      <b/>
      <sz val="13"/>
      <color indexed="56"/>
      <name val="돋움"/>
      <family val="3"/>
      <charset val="129"/>
    </font>
    <font>
      <b/>
      <sz val="11"/>
      <color indexed="56"/>
      <name val="돋움"/>
      <family val="3"/>
      <charset val="129"/>
    </font>
    <font>
      <sz val="11"/>
      <color indexed="17"/>
      <name val="돋움"/>
      <family val="3"/>
      <charset val="129"/>
    </font>
    <font>
      <b/>
      <sz val="11"/>
      <color indexed="63"/>
      <name val="돋움"/>
      <family val="3"/>
      <charset val="129"/>
    </font>
    <font>
      <sz val="12"/>
      <name val="宋体"/>
      <family val="3"/>
      <charset val="129"/>
    </font>
    <font>
      <b/>
      <i/>
      <sz val="10"/>
      <name val="Arial"/>
      <family val="2"/>
      <charset val="204"/>
    </font>
    <font>
      <sz val="11"/>
      <color theme="4"/>
      <name val="Calibri"/>
      <family val="2"/>
    </font>
  </fonts>
  <fills count="10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5" tint="0.39997558519241921"/>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F81BD"/>
        <bgColor indexed="64"/>
      </patternFill>
    </fill>
    <fill>
      <patternFill patternType="solid">
        <fgColor indexed="13"/>
        <bgColor indexed="13"/>
      </patternFill>
    </fill>
    <fill>
      <patternFill patternType="solid">
        <fgColor indexed="9"/>
        <bgColor indexed="9"/>
      </patternFill>
    </fill>
    <fill>
      <patternFill patternType="solid">
        <fgColor indexed="42"/>
        <bgColor indexed="64"/>
      </patternFill>
    </fill>
    <fill>
      <patternFill patternType="solid">
        <fgColor indexed="22"/>
        <bgColor indexed="64"/>
      </patternFill>
    </fill>
    <fill>
      <patternFill patternType="solid">
        <fgColor indexed="12"/>
        <bgColor indexed="12"/>
      </patternFill>
    </fill>
    <fill>
      <patternFill patternType="solid">
        <fgColor indexed="26"/>
        <bgColor indexed="64"/>
      </patternFill>
    </fill>
    <fill>
      <patternFill patternType="solid">
        <fgColor indexed="15"/>
      </patternFill>
    </fill>
    <fill>
      <patternFill patternType="solid">
        <fgColor indexed="13"/>
      </patternFill>
    </fill>
    <fill>
      <patternFill patternType="solid">
        <fgColor indexed="1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gray125">
        <fgColor indexed="51"/>
        <bgColor indexed="9"/>
      </patternFill>
    </fill>
    <fill>
      <patternFill patternType="solid">
        <fgColor indexed="22"/>
        <bgColor indexed="9"/>
      </patternFill>
    </fill>
    <fill>
      <patternFill patternType="gray0625">
        <fgColor indexed="9"/>
        <bgColor indexed="31"/>
      </patternFill>
    </fill>
    <fill>
      <patternFill patternType="gray0625">
        <bgColor indexed="31"/>
      </patternFill>
    </fill>
    <fill>
      <patternFill patternType="solid">
        <fgColor rgb="FFFFC0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7EA6A7"/>
        <bgColor indexed="64"/>
      </patternFill>
    </fill>
    <fill>
      <patternFill patternType="solid">
        <fgColor theme="0" tint="-0.14999847407452621"/>
        <bgColor indexed="64"/>
      </patternFill>
    </fill>
    <fill>
      <patternFill patternType="solid">
        <fgColor rgb="FFFFFFFF"/>
        <bgColor rgb="FF000000"/>
      </patternFill>
    </fill>
    <fill>
      <patternFill patternType="solid">
        <fgColor indexed="48"/>
      </patternFill>
    </fill>
    <fill>
      <patternFill patternType="solid">
        <fgColor indexed="56"/>
      </patternFill>
    </fill>
    <fill>
      <patternFill patternType="solid">
        <fgColor indexed="54"/>
      </patternFill>
    </fill>
    <fill>
      <patternFill patternType="solid">
        <fgColor indexed="9"/>
      </patternFill>
    </fill>
    <fill>
      <patternFill patternType="solid">
        <fgColor indexed="63"/>
      </patternFill>
    </fill>
    <fill>
      <patternFill patternType="mediumGray">
        <fgColor indexed="22"/>
      </patternFill>
    </fill>
    <fill>
      <patternFill patternType="solid">
        <fgColor indexed="65"/>
        <bgColor indexed="64"/>
      </patternFill>
    </fill>
    <fill>
      <patternFill patternType="solid">
        <fgColor indexed="33"/>
        <bgColor indexed="64"/>
      </patternFill>
    </fill>
  </fills>
  <borders count="112">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style="medium">
        <color rgb="FF7F7F7F"/>
      </top>
      <bottom style="medium">
        <color rgb="FF7F7F7F"/>
      </bottom>
      <diagonal/>
    </border>
    <border>
      <left/>
      <right style="medium">
        <color rgb="FFA9A9A9"/>
      </right>
      <top style="medium">
        <color rgb="FF7F7F7F"/>
      </top>
      <bottom style="medium">
        <color rgb="FF7F7F7F"/>
      </bottom>
      <diagonal/>
    </border>
    <border>
      <left/>
      <right style="medium">
        <color rgb="FFA9A9A9"/>
      </right>
      <top/>
      <bottom/>
      <diagonal/>
    </border>
    <border>
      <left/>
      <right/>
      <top style="medium">
        <color rgb="FF7F7F7F"/>
      </top>
      <bottom/>
      <diagonal/>
    </border>
    <border>
      <left/>
      <right/>
      <top/>
      <bottom style="medium">
        <color rgb="FF7F7F7F"/>
      </bottom>
      <diagonal/>
    </border>
    <border>
      <left/>
      <right style="medium">
        <color rgb="FFA9A9A9"/>
      </right>
      <top style="medium">
        <color rgb="FF7F7F7F"/>
      </top>
      <bottom/>
      <diagonal/>
    </border>
    <border>
      <left/>
      <right style="medium">
        <color rgb="FFA9A9A9"/>
      </right>
      <top/>
      <bottom style="medium">
        <color rgb="FF7F7F7F"/>
      </bottom>
      <diagonal/>
    </border>
    <border>
      <left/>
      <right style="medium">
        <color rgb="FFA9A9A9"/>
      </right>
      <top style="medium">
        <color rgb="FF7F7F7F"/>
      </top>
      <bottom style="medium">
        <color rgb="FFA9A9A9"/>
      </bottom>
      <diagonal/>
    </border>
    <border>
      <left/>
      <right/>
      <top style="medium">
        <color rgb="FF7F7F7F"/>
      </top>
      <bottom style="medium">
        <color rgb="FFA9A9A9"/>
      </bottom>
      <diagonal/>
    </border>
    <border>
      <left/>
      <right/>
      <top style="medium">
        <color rgb="FFA9A9A9"/>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style="medium">
        <color auto="1"/>
      </top>
      <bottom style="thin">
        <color auto="1"/>
      </bottom>
      <diagonal/>
    </border>
    <border>
      <left/>
      <right/>
      <top style="double">
        <color auto="1"/>
      </top>
      <bottom style="double">
        <color auto="1"/>
      </bottom>
      <diagonal/>
    </border>
    <border>
      <left style="thin">
        <color indexed="8"/>
      </left>
      <right style="thin">
        <color indexed="8"/>
      </right>
      <top style="double">
        <color indexed="8"/>
      </top>
      <bottom style="thin">
        <color indexed="8"/>
      </bottom>
      <diagonal/>
    </border>
    <border>
      <left/>
      <right/>
      <top style="medium">
        <color auto="1"/>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auto="1"/>
      </left>
      <right style="thin">
        <color auto="1"/>
      </right>
      <top style="double">
        <color auto="1"/>
      </top>
      <bottom style="thin">
        <color auto="1"/>
      </bottom>
      <diagonal/>
    </border>
    <border>
      <left style="medium">
        <color auto="1"/>
      </left>
      <right style="thin">
        <color auto="1"/>
      </right>
      <top style="medium">
        <color auto="1"/>
      </top>
      <bottom/>
      <diagonal/>
    </border>
    <border>
      <left/>
      <right style="thin">
        <color indexed="8"/>
      </right>
      <top/>
      <bottom/>
      <diagonal/>
    </border>
    <border>
      <left style="thin">
        <color auto="1"/>
      </left>
      <right style="medium">
        <color auto="1"/>
      </right>
      <top/>
      <bottom style="thin">
        <color auto="1"/>
      </bottom>
      <diagonal/>
    </border>
    <border>
      <left style="thin">
        <color indexed="41"/>
      </left>
      <right style="thin">
        <color indexed="48"/>
      </right>
      <top style="medium">
        <color indexed="41"/>
      </top>
      <bottom style="thin">
        <color indexed="48"/>
      </bottom>
      <diagonal/>
    </border>
    <border>
      <left/>
      <right/>
      <top style="medium">
        <color auto="1"/>
      </top>
      <bottom style="thin">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style="double">
        <color indexed="0"/>
      </top>
      <bottom/>
      <diagonal/>
    </border>
    <border>
      <left/>
      <right style="medium">
        <color rgb="FFA9A9A9"/>
      </right>
      <top/>
      <bottom style="thin">
        <color indexed="64"/>
      </bottom>
      <diagonal/>
    </border>
    <border>
      <left/>
      <right style="thin">
        <color indexed="64"/>
      </right>
      <top/>
      <bottom style="thin">
        <color indexed="64"/>
      </bottom>
      <diagonal/>
    </border>
    <border>
      <left style="medium">
        <color rgb="FFA9A9A9"/>
      </left>
      <right/>
      <top/>
      <bottom style="medium">
        <color rgb="FFA9A9A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n">
        <color rgb="FF000000"/>
      </bottom>
      <diagonal/>
    </border>
    <border>
      <left style="thin">
        <color indexed="64"/>
      </left>
      <right style="thin">
        <color indexed="64"/>
      </right>
      <top/>
      <bottom style="dotted">
        <color indexed="64"/>
      </bottom>
      <diagonal/>
    </border>
    <border>
      <left/>
      <right/>
      <top/>
      <bottom style="medium">
        <color indexed="24"/>
      </bottom>
      <diagonal/>
    </border>
    <border>
      <left style="double">
        <color indexed="62"/>
      </left>
      <right style="double">
        <color indexed="62"/>
      </right>
      <top style="double">
        <color indexed="62"/>
      </top>
      <bottom style="double">
        <color indexed="62"/>
      </bottom>
      <diagonal/>
    </border>
    <border>
      <left style="medium">
        <color indexed="64"/>
      </left>
      <right style="medium">
        <color indexed="12"/>
      </right>
      <top/>
      <bottom/>
      <diagonal/>
    </border>
    <border>
      <left/>
      <right/>
      <top/>
      <bottom style="thick">
        <color indexed="48"/>
      </bottom>
      <diagonal/>
    </border>
    <border>
      <left/>
      <right/>
      <top/>
      <bottom style="thick">
        <color indexed="56"/>
      </bottom>
      <diagonal/>
    </border>
    <border>
      <left/>
      <right/>
      <top/>
      <bottom style="thick">
        <color indexed="27"/>
      </bottom>
      <diagonal/>
    </border>
    <border>
      <left/>
      <right/>
      <top/>
      <bottom style="medium">
        <color indexed="48"/>
      </bottom>
      <diagonal/>
    </border>
    <border>
      <left/>
      <right/>
      <top/>
      <bottom style="medium">
        <color indexed="27"/>
      </bottom>
      <diagonal/>
    </border>
    <border>
      <left/>
      <right/>
      <top/>
      <bottom style="double">
        <color indexed="51"/>
      </bottom>
      <diagonal/>
    </border>
    <border>
      <left/>
      <right/>
      <top/>
      <bottom style="double">
        <color indexed="10"/>
      </bottom>
      <diagonal/>
    </border>
    <border>
      <left style="thin">
        <color indexed="62"/>
      </left>
      <right style="thin">
        <color indexed="62"/>
      </right>
      <top style="thin">
        <color indexed="62"/>
      </top>
      <bottom style="thin">
        <color indexed="62"/>
      </bottom>
      <diagonal/>
    </border>
    <border>
      <left/>
      <right/>
      <top style="thin">
        <color indexed="48"/>
      </top>
      <bottom style="double">
        <color indexed="48"/>
      </bottom>
      <diagonal/>
    </border>
    <border>
      <left/>
      <right/>
      <top style="thin">
        <color indexed="56"/>
      </top>
      <bottom style="double">
        <color indexed="56"/>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right/>
      <top/>
      <bottom style="hair">
        <color auto="1"/>
      </bottom>
      <diagonal/>
    </border>
    <border>
      <left/>
      <right/>
      <top style="double">
        <color indexed="64"/>
      </top>
      <bottom/>
      <diagonal/>
    </border>
  </borders>
  <cellStyleXfs count="46756">
    <xf numFmtId="0" fontId="0" fillId="0" borderId="0"/>
    <xf numFmtId="167" fontId="21" fillId="0" borderId="0" applyFont="0" applyFill="0" applyBorder="0" applyAlignment="0" applyProtection="0"/>
    <xf numFmtId="9" fontId="21"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0" fontId="24" fillId="0" borderId="0">
      <protection locked="0"/>
    </xf>
    <xf numFmtId="9" fontId="24" fillId="0" borderId="0" applyFont="0" applyFill="0" applyBorder="0" applyAlignment="0" applyProtection="0"/>
    <xf numFmtId="0" fontId="28" fillId="0" borderId="0"/>
    <xf numFmtId="0" fontId="30" fillId="0" borderId="0"/>
    <xf numFmtId="43" fontId="24" fillId="0" borderId="0" applyFont="0" applyFill="0" applyBorder="0" applyAlignment="0" applyProtection="0"/>
    <xf numFmtId="0" fontId="21" fillId="0" borderId="0"/>
    <xf numFmtId="0" fontId="38" fillId="0" borderId="0" applyFill="0"/>
    <xf numFmtId="9" fontId="24" fillId="0" borderId="0" applyFont="0" applyFill="0" applyBorder="0" applyAlignment="0" applyProtection="0"/>
    <xf numFmtId="0" fontId="22" fillId="0" borderId="0"/>
    <xf numFmtId="0" fontId="41" fillId="0" borderId="0"/>
    <xf numFmtId="0" fontId="38" fillId="0" borderId="0"/>
    <xf numFmtId="0" fontId="38"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38" fillId="0" borderId="0" applyFill="0" applyBorder="0"/>
    <xf numFmtId="0" fontId="21" fillId="0" borderId="0"/>
    <xf numFmtId="167" fontId="21" fillId="0" borderId="0" applyFont="0" applyFill="0" applyBorder="0" applyAlignment="0" applyProtection="0"/>
    <xf numFmtId="0" fontId="24" fillId="0" borderId="0"/>
    <xf numFmtId="167" fontId="24" fillId="0" borderId="0" applyFont="0" applyFill="0" applyBorder="0" applyAlignment="0" applyProtection="0"/>
    <xf numFmtId="43" fontId="24" fillId="0" borderId="0" applyFont="0" applyFill="0" applyBorder="0" applyAlignment="0" applyProtection="0"/>
    <xf numFmtId="0" fontId="21" fillId="0" borderId="0"/>
    <xf numFmtId="0" fontId="22" fillId="0" borderId="0"/>
    <xf numFmtId="43" fontId="22" fillId="0" borderId="0" applyFont="0" applyFill="0" applyBorder="0" applyAlignment="0" applyProtection="0"/>
    <xf numFmtId="9" fontId="22" fillId="0" borderId="0" applyFont="0" applyFill="0" applyBorder="0" applyAlignment="0" applyProtection="0"/>
    <xf numFmtId="175" fontId="24" fillId="0" borderId="0"/>
    <xf numFmtId="167" fontId="47" fillId="0" borderId="0" applyFont="0" applyFill="0" applyBorder="0" applyAlignment="0" applyProtection="0"/>
    <xf numFmtId="43" fontId="24"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43" fontId="49"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3"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5" fontId="50"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5" fontId="50"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67" fontId="47"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4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4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4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4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4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50" fillId="0" borderId="0" applyFont="0" applyFill="0" applyBorder="0" applyAlignment="0" applyProtection="0"/>
    <xf numFmtId="43" fontId="47" fillId="0" borderId="0" applyFont="0" applyFill="0" applyBorder="0" applyAlignment="0" applyProtection="0"/>
    <xf numFmtId="43" fontId="24" fillId="0" borderId="0" applyFont="0" applyFill="0" applyBorder="0" applyAlignment="0" applyProtection="0"/>
    <xf numFmtId="167" fontId="4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25"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1" fillId="0" borderId="0" applyFont="0" applyFill="0" applyBorder="0" applyAlignment="0" applyProtection="0"/>
    <xf numFmtId="43" fontId="24"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4"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48" fillId="0" borderId="0" applyFont="0" applyFill="0" applyBorder="0" applyAlignment="0" applyProtection="0"/>
    <xf numFmtId="175" fontId="2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3" fontId="2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3" fontId="24" fillId="0" borderId="0" applyFont="0" applyFill="0" applyBorder="0" applyAlignment="0" applyProtection="0"/>
    <xf numFmtId="175" fontId="53" fillId="0" borderId="15">
      <alignment horizontal="left" vertical="center"/>
    </xf>
    <xf numFmtId="174" fontId="24" fillId="0" borderId="0" applyFont="0" applyFill="0" applyBorder="0" applyAlignment="0" applyProtection="0"/>
    <xf numFmtId="2" fontId="24" fillId="0" borderId="0" applyFont="0" applyFill="0" applyBorder="0" applyAlignment="0" applyProtection="0"/>
    <xf numFmtId="175" fontId="54" fillId="0" borderId="0" applyNumberFormat="0" applyFill="0" applyProtection="0">
      <alignment vertical="center"/>
    </xf>
    <xf numFmtId="175" fontId="48" fillId="0" borderId="0"/>
    <xf numFmtId="175" fontId="20" fillId="0" borderId="0"/>
    <xf numFmtId="175" fontId="20" fillId="0" borderId="0"/>
    <xf numFmtId="175" fontId="48" fillId="0" borderId="0"/>
    <xf numFmtId="175" fontId="24" fillId="0" borderId="0"/>
    <xf numFmtId="175" fontId="48" fillId="0" borderId="0"/>
    <xf numFmtId="175" fontId="48" fillId="0" borderId="0"/>
    <xf numFmtId="168" fontId="48" fillId="0" borderId="0"/>
    <xf numFmtId="168" fontId="48" fillId="0" borderId="0"/>
    <xf numFmtId="168" fontId="48" fillId="0" borderId="0"/>
    <xf numFmtId="168" fontId="48" fillId="0" borderId="0"/>
    <xf numFmtId="175" fontId="25" fillId="0" borderId="0"/>
    <xf numFmtId="175" fontId="20" fillId="0" borderId="0"/>
    <xf numFmtId="175" fontId="24" fillId="0" borderId="0"/>
    <xf numFmtId="175" fontId="20" fillId="0" borderId="0"/>
    <xf numFmtId="171" fontId="25" fillId="0" borderId="0"/>
    <xf numFmtId="175" fontId="24" fillId="0" borderId="0"/>
    <xf numFmtId="168" fontId="48" fillId="0" borderId="0"/>
    <xf numFmtId="168" fontId="48" fillId="0" borderId="0"/>
    <xf numFmtId="168" fontId="48" fillId="0" borderId="0"/>
    <xf numFmtId="175" fontId="20"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75" fontId="49" fillId="0" borderId="0"/>
    <xf numFmtId="175" fontId="55"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75" fontId="21" fillId="0" borderId="0"/>
    <xf numFmtId="175" fontId="56" fillId="0" borderId="0"/>
    <xf numFmtId="171"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75" fontId="20"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75" fontId="48" fillId="0" borderId="0"/>
    <xf numFmtId="175" fontId="24" fillId="0" borderId="0"/>
    <xf numFmtId="175" fontId="20" fillId="0" borderId="0"/>
    <xf numFmtId="175" fontId="20" fillId="0" borderId="0"/>
    <xf numFmtId="175" fontId="52" fillId="0" borderId="0" applyFill="0" applyBorder="0" applyProtection="0">
      <alignment vertical="center"/>
    </xf>
    <xf numFmtId="175" fontId="20" fillId="0" borderId="0"/>
    <xf numFmtId="175" fontId="20" fillId="0" borderId="0"/>
    <xf numFmtId="175" fontId="20" fillId="0" borderId="0"/>
    <xf numFmtId="175" fontId="25" fillId="0" borderId="0"/>
    <xf numFmtId="175" fontId="48" fillId="0" borderId="0"/>
    <xf numFmtId="175"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55"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52" fillId="0" borderId="0" applyFont="0" applyFill="0" applyBorder="0" applyAlignment="0" applyProtection="0"/>
    <xf numFmtId="175" fontId="20" fillId="0" borderId="0"/>
    <xf numFmtId="175" fontId="20" fillId="0" borderId="0"/>
    <xf numFmtId="175" fontId="20" fillId="0" borderId="0"/>
    <xf numFmtId="175" fontId="20" fillId="0" borderId="0"/>
    <xf numFmtId="175" fontId="20" fillId="0" borderId="0"/>
    <xf numFmtId="175" fontId="24" fillId="0" borderId="0"/>
    <xf numFmtId="175" fontId="20" fillId="0" borderId="0"/>
    <xf numFmtId="175" fontId="24" fillId="0" borderId="0"/>
    <xf numFmtId="9" fontId="2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5" fontId="21" fillId="0" borderId="0"/>
    <xf numFmtId="175" fontId="20" fillId="0" borderId="0"/>
    <xf numFmtId="43" fontId="47" fillId="0" borderId="0" applyFont="0" applyFill="0" applyBorder="0" applyAlignment="0" applyProtection="0"/>
    <xf numFmtId="43" fontId="20" fillId="0" borderId="0" applyFont="0" applyFill="0" applyBorder="0" applyAlignment="0" applyProtection="0"/>
    <xf numFmtId="175" fontId="57" fillId="0" borderId="0"/>
    <xf numFmtId="175" fontId="20" fillId="0" borderId="0"/>
    <xf numFmtId="175" fontId="20" fillId="0" borderId="0"/>
    <xf numFmtId="43" fontId="20" fillId="0" borderId="0" applyFont="0" applyFill="0" applyBorder="0" applyAlignment="0" applyProtection="0"/>
    <xf numFmtId="0" fontId="20" fillId="0" borderId="0"/>
    <xf numFmtId="0" fontId="19" fillId="0" borderId="0"/>
    <xf numFmtId="9" fontId="19" fillId="0" borderId="0" applyFont="0" applyFill="0" applyBorder="0" applyAlignment="0" applyProtection="0"/>
    <xf numFmtId="0" fontId="24" fillId="0" borderId="0"/>
    <xf numFmtId="176" fontId="50" fillId="0" borderId="0" applyFont="0" applyFill="0" applyBorder="0" applyAlignment="0" applyProtection="0"/>
    <xf numFmtId="176" fontId="50"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50"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50"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43" fontId="19"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43" fontId="19"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48" fillId="0" borderId="0" applyFont="0" applyFill="0" applyBorder="0" applyAlignment="0" applyProtection="0"/>
    <xf numFmtId="176" fontId="19"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50"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3" fillId="0" borderId="15">
      <alignment horizontal="left" vertical="center"/>
    </xf>
    <xf numFmtId="0" fontId="54" fillId="0" borderId="0" applyNumberFormat="0" applyFill="0" applyProtection="0">
      <alignment vertical="center"/>
    </xf>
    <xf numFmtId="0" fontId="19" fillId="0" borderId="0"/>
    <xf numFmtId="0" fontId="19" fillId="0" borderId="0"/>
    <xf numFmtId="0" fontId="24" fillId="0" borderId="0"/>
    <xf numFmtId="0" fontId="25" fillId="0" borderId="0"/>
    <xf numFmtId="0" fontId="19" fillId="0" borderId="0"/>
    <xf numFmtId="0" fontId="24" fillId="0" borderId="0"/>
    <xf numFmtId="0" fontId="19" fillId="0" borderId="0"/>
    <xf numFmtId="0" fontId="24" fillId="0" borderId="0"/>
    <xf numFmtId="0" fontId="19" fillId="0" borderId="0"/>
    <xf numFmtId="0" fontId="49" fillId="0" borderId="0"/>
    <xf numFmtId="0" fontId="55" fillId="0" borderId="0"/>
    <xf numFmtId="0" fontId="56" fillId="0" borderId="0"/>
    <xf numFmtId="0" fontId="19" fillId="0" borderId="0"/>
    <xf numFmtId="0" fontId="48" fillId="0" borderId="0"/>
    <xf numFmtId="0" fontId="24" fillId="0" borderId="0"/>
    <xf numFmtId="0" fontId="19" fillId="0" borderId="0"/>
    <xf numFmtId="0" fontId="19" fillId="0" borderId="0"/>
    <xf numFmtId="0" fontId="52" fillId="0" borderId="0" applyFill="0" applyBorder="0" applyProtection="0">
      <alignment vertical="center"/>
    </xf>
    <xf numFmtId="0" fontId="19" fillId="0" borderId="0"/>
    <xf numFmtId="0" fontId="19" fillId="0" borderId="0"/>
    <xf numFmtId="0" fontId="19" fillId="0" borderId="0"/>
    <xf numFmtId="175"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9" fontId="19" fillId="0" borderId="0" applyFont="0" applyFill="0" applyBorder="0" applyAlignment="0" applyProtection="0"/>
    <xf numFmtId="9" fontId="19" fillId="0" borderId="0" applyFont="0" applyFill="0" applyBorder="0" applyAlignment="0" applyProtection="0"/>
    <xf numFmtId="0" fontId="21" fillId="0" borderId="0"/>
    <xf numFmtId="0" fontId="19" fillId="0" borderId="0"/>
    <xf numFmtId="43" fontId="19" fillId="0" borderId="0" applyFont="0" applyFill="0" applyBorder="0" applyAlignment="0" applyProtection="0"/>
    <xf numFmtId="0" fontId="58" fillId="0" borderId="0"/>
    <xf numFmtId="0" fontId="19" fillId="0" borderId="0"/>
    <xf numFmtId="0" fontId="19" fillId="0" borderId="0"/>
    <xf numFmtId="43" fontId="19" fillId="0" borderId="0" applyFont="0" applyFill="0" applyBorder="0" applyAlignment="0" applyProtection="0"/>
    <xf numFmtId="0" fontId="5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30" fillId="0" borderId="0"/>
    <xf numFmtId="9"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9"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60" fillId="0" borderId="0"/>
    <xf numFmtId="0" fontId="24" fillId="5" borderId="16" applyNumberFormat="0" applyFont="0" applyAlignment="0" applyProtection="0"/>
    <xf numFmtId="0" fontId="24" fillId="0" borderId="0"/>
    <xf numFmtId="0" fontId="61" fillId="0" borderId="0" applyNumberFormat="0" applyFill="0" applyBorder="0" applyAlignment="0" applyProtection="0"/>
    <xf numFmtId="0" fontId="62" fillId="0" borderId="17" applyNumberFormat="0" applyFill="0" applyAlignment="0" applyProtection="0"/>
    <xf numFmtId="0" fontId="63" fillId="0" borderId="18" applyNumberFormat="0" applyFill="0" applyAlignment="0" applyProtection="0"/>
    <xf numFmtId="0" fontId="64" fillId="0" borderId="19" applyNumberFormat="0" applyFill="0" applyAlignment="0" applyProtection="0"/>
    <xf numFmtId="0" fontId="64" fillId="0" borderId="0" applyNumberFormat="0" applyFill="0" applyBorder="0" applyAlignment="0" applyProtection="0"/>
    <xf numFmtId="0" fontId="65" fillId="6" borderId="0" applyNumberFormat="0" applyBorder="0" applyAlignment="0" applyProtection="0"/>
    <xf numFmtId="0" fontId="66" fillId="7" borderId="0" applyNumberFormat="0" applyBorder="0" applyAlignment="0" applyProtection="0"/>
    <xf numFmtId="0" fontId="67" fillId="8" borderId="0" applyNumberFormat="0" applyBorder="0" applyAlignment="0" applyProtection="0"/>
    <xf numFmtId="0" fontId="68" fillId="9" borderId="20" applyNumberFormat="0" applyAlignment="0" applyProtection="0"/>
    <xf numFmtId="0" fontId="69" fillId="10" borderId="21" applyNumberFormat="0" applyAlignment="0" applyProtection="0"/>
    <xf numFmtId="0" fontId="70" fillId="10" borderId="20" applyNumberFormat="0" applyAlignment="0" applyProtection="0"/>
    <xf numFmtId="0" fontId="71" fillId="0" borderId="22" applyNumberFormat="0" applyFill="0" applyAlignment="0" applyProtection="0"/>
    <xf numFmtId="0" fontId="72" fillId="11" borderId="23"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46" fillId="0" borderId="24" applyNumberFormat="0" applyFill="0" applyAlignment="0" applyProtection="0"/>
    <xf numFmtId="0" fontId="75"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5"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75"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75"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75"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75"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21"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50" fillId="0" borderId="0" applyFont="0" applyFill="0" applyBorder="0" applyAlignment="0" applyProtection="0"/>
    <xf numFmtId="175" fontId="24" fillId="0" borderId="0" applyFont="0" applyFill="0" applyBorder="0" applyAlignment="0" applyProtection="0"/>
    <xf numFmtId="43" fontId="16" fillId="0" borderId="0" applyFont="0" applyFill="0" applyBorder="0" applyAlignment="0" applyProtection="0"/>
    <xf numFmtId="176" fontId="50"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50" fillId="0" borderId="0" applyFont="0" applyFill="0" applyBorder="0" applyAlignment="0" applyProtection="0"/>
    <xf numFmtId="43" fontId="47" fillId="0" borderId="0" applyFont="0" applyFill="0" applyBorder="0" applyAlignment="0" applyProtection="0"/>
    <xf numFmtId="43" fontId="38" fillId="0" borderId="0" applyFont="0" applyFill="0" applyBorder="0" applyAlignment="0" applyProtection="0"/>
    <xf numFmtId="167" fontId="24" fillId="0" borderId="0" applyFont="0" applyFill="0" applyBorder="0" applyAlignment="0" applyProtection="0"/>
    <xf numFmtId="175" fontId="24" fillId="0" borderId="0" applyFont="0" applyFill="0" applyBorder="0" applyAlignment="0" applyProtection="0"/>
    <xf numFmtId="43" fontId="38"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5"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9"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38" fillId="0" borderId="0" applyFont="0" applyFill="0" applyBorder="0" applyAlignment="0" applyProtection="0"/>
    <xf numFmtId="167" fontId="47" fillId="0" borderId="0" applyFont="0" applyFill="0" applyBorder="0" applyAlignment="0" applyProtection="0"/>
    <xf numFmtId="43" fontId="16" fillId="0" borderId="0" applyFont="0" applyFill="0" applyBorder="0" applyAlignment="0" applyProtection="0"/>
    <xf numFmtId="167" fontId="50" fillId="0" borderId="0" applyFont="0" applyFill="0" applyBorder="0" applyAlignment="0" applyProtection="0"/>
    <xf numFmtId="176" fontId="16" fillId="0" borderId="0" applyFont="0" applyFill="0" applyBorder="0" applyAlignment="0" applyProtection="0"/>
    <xf numFmtId="0" fontId="16" fillId="0" borderId="0"/>
    <xf numFmtId="175" fontId="48" fillId="0" borderId="0"/>
    <xf numFmtId="0" fontId="16" fillId="0" borderId="0"/>
    <xf numFmtId="168" fontId="48" fillId="0" borderId="0"/>
    <xf numFmtId="0" fontId="24" fillId="0" borderId="0"/>
    <xf numFmtId="171" fontId="25" fillId="0" borderId="0"/>
    <xf numFmtId="0" fontId="16" fillId="0" borderId="0"/>
    <xf numFmtId="171" fontId="25" fillId="0" borderId="0"/>
    <xf numFmtId="175" fontId="48" fillId="0" borderId="0"/>
    <xf numFmtId="0" fontId="16" fillId="0" borderId="0"/>
    <xf numFmtId="168" fontId="48" fillId="0" borderId="0"/>
    <xf numFmtId="0" fontId="24" fillId="0" borderId="0"/>
    <xf numFmtId="175" fontId="16" fillId="0" borderId="0"/>
    <xf numFmtId="0" fontId="49" fillId="0" borderId="0"/>
    <xf numFmtId="0" fontId="24" fillId="0" borderId="0"/>
    <xf numFmtId="175" fontId="38" fillId="0" borderId="0"/>
    <xf numFmtId="0" fontId="49" fillId="0" borderId="0"/>
    <xf numFmtId="175" fontId="49" fillId="0" borderId="0"/>
    <xf numFmtId="0" fontId="76" fillId="0" borderId="0"/>
    <xf numFmtId="0" fontId="16" fillId="0" borderId="0"/>
    <xf numFmtId="0" fontId="49" fillId="0" borderId="0"/>
    <xf numFmtId="175" fontId="25" fillId="0" borderId="0"/>
    <xf numFmtId="0" fontId="55" fillId="0" borderId="0"/>
    <xf numFmtId="0" fontId="24" fillId="0" borderId="0"/>
    <xf numFmtId="0" fontId="16" fillId="0" borderId="0"/>
    <xf numFmtId="175" fontId="16" fillId="0" borderId="0"/>
    <xf numFmtId="9" fontId="24" fillId="0" borderId="0" applyFont="0" applyFill="0" applyBorder="0" applyAlignment="0" applyProtection="0"/>
    <xf numFmtId="9" fontId="25" fillId="0" borderId="0" applyFont="0" applyFill="0" applyBorder="0" applyAlignment="0" applyProtection="0"/>
    <xf numFmtId="9" fontId="55"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5" borderId="16" applyNumberFormat="0" applyFont="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83" fillId="0" borderId="0"/>
    <xf numFmtId="9" fontId="24" fillId="0" borderId="0" applyFont="0" applyFill="0" applyBorder="0" applyAlignment="0" applyProtection="0"/>
    <xf numFmtId="0" fontId="14" fillId="0" borderId="0"/>
    <xf numFmtId="9" fontId="14" fillId="0" borderId="0" applyFont="0" applyFill="0" applyBorder="0" applyAlignment="0" applyProtection="0"/>
    <xf numFmtId="167" fontId="14" fillId="0" borderId="0" applyFont="0" applyFill="0" applyBorder="0" applyAlignment="0" applyProtection="0"/>
    <xf numFmtId="0" fontId="48" fillId="0" borderId="0"/>
    <xf numFmtId="9" fontId="48" fillId="0" borderId="0" applyFont="0" applyFill="0" applyBorder="0" applyAlignment="0" applyProtection="0"/>
    <xf numFmtId="167" fontId="48" fillId="0" borderId="0" applyFont="0" applyFill="0" applyBorder="0" applyAlignment="0" applyProtection="0"/>
    <xf numFmtId="0" fontId="21" fillId="0" borderId="0"/>
    <xf numFmtId="0" fontId="21" fillId="0" borderId="0"/>
    <xf numFmtId="0" fontId="21" fillId="0" borderId="0"/>
    <xf numFmtId="0" fontId="25" fillId="0" borderId="0"/>
    <xf numFmtId="167" fontId="14" fillId="0" borderId="0" applyFont="0" applyFill="0" applyBorder="0" applyAlignment="0" applyProtection="0"/>
    <xf numFmtId="9" fontId="14" fillId="0" borderId="0" applyFont="0" applyFill="0" applyBorder="0" applyAlignment="0" applyProtection="0"/>
    <xf numFmtId="9" fontId="24" fillId="0" borderId="0" applyFont="0" applyFill="0" applyBorder="0" applyAlignment="0" applyProtection="0"/>
    <xf numFmtId="0" fontId="83" fillId="0" borderId="0"/>
    <xf numFmtId="167" fontId="24" fillId="0" borderId="0" applyFont="0" applyFill="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7" fillId="55" borderId="27" applyNumberFormat="0" applyAlignment="0" applyProtection="0"/>
    <xf numFmtId="0" fontId="87" fillId="55" borderId="27" applyNumberFormat="0" applyAlignment="0" applyProtection="0"/>
    <xf numFmtId="0" fontId="87" fillId="55" borderId="27" applyNumberFormat="0" applyAlignment="0" applyProtection="0"/>
    <xf numFmtId="0" fontId="87" fillId="55" borderId="27" applyNumberFormat="0" applyAlignment="0" applyProtection="0"/>
    <xf numFmtId="166" fontId="5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5" fontId="38" fillId="0" borderId="0" applyFont="0" applyFill="0" applyBorder="0" applyAlignment="0" applyProtection="0"/>
    <xf numFmtId="167" fontId="24" fillId="0" borderId="0" applyFont="0" applyFill="0" applyBorder="0" applyAlignment="0" applyProtection="0"/>
    <xf numFmtId="165" fontId="24"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24" fillId="0" borderId="0" applyFont="0" applyFill="0" applyBorder="0" applyAlignment="0" applyProtection="0"/>
    <xf numFmtId="165" fontId="24"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24"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8" fontId="88" fillId="0" borderId="0" applyFont="0" applyFill="0" applyBorder="0" applyAlignment="0" applyProtection="0"/>
    <xf numFmtId="168" fontId="88" fillId="0" borderId="0" applyFont="0" applyFill="0" applyBorder="0" applyAlignment="0" applyProtection="0"/>
    <xf numFmtId="167" fontId="24" fillId="0" borderId="0" applyFont="0" applyFill="0" applyBorder="0" applyAlignment="0" applyProtection="0"/>
    <xf numFmtId="165" fontId="38" fillId="0" borderId="0" applyFont="0" applyFill="0" applyBorder="0" applyAlignment="0" applyProtection="0"/>
    <xf numFmtId="168" fontId="88" fillId="0" borderId="0" applyFont="0" applyFill="0" applyBorder="0" applyAlignment="0" applyProtection="0"/>
    <xf numFmtId="167" fontId="25" fillId="0" borderId="0" applyFont="0" applyFill="0" applyBorder="0" applyAlignment="0" applyProtection="0"/>
    <xf numFmtId="167" fontId="24" fillId="0" borderId="0" applyFont="0" applyFill="0" applyBorder="0" applyAlignment="0" applyProtection="0"/>
    <xf numFmtId="168" fontId="8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84" fontId="24"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92" fillId="0" borderId="28" applyNumberFormat="0" applyFill="0" applyAlignment="0" applyProtection="0"/>
    <xf numFmtId="0" fontId="92" fillId="0" borderId="28" applyNumberFormat="0" applyFill="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94" fillId="0" borderId="29" applyNumberFormat="0" applyFill="0" applyAlignment="0" applyProtection="0"/>
    <xf numFmtId="0" fontId="94" fillId="0" borderId="29"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56" borderId="0" applyNumberFormat="0" applyBorder="0" applyAlignment="0" applyProtection="0"/>
    <xf numFmtId="0" fontId="98" fillId="56" borderId="0" applyNumberFormat="0" applyBorder="0" applyAlignment="0" applyProtection="0"/>
    <xf numFmtId="0" fontId="98" fillId="56" borderId="0" applyNumberFormat="0" applyBorder="0" applyAlignment="0" applyProtection="0"/>
    <xf numFmtId="0" fontId="98" fillId="56" borderId="0" applyNumberFormat="0" applyBorder="0" applyAlignment="0" applyProtection="0"/>
    <xf numFmtId="0" fontId="21" fillId="0" borderId="0"/>
    <xf numFmtId="0" fontId="24" fillId="0" borderId="0"/>
    <xf numFmtId="0" fontId="88" fillId="0" borderId="0"/>
    <xf numFmtId="0" fontId="88" fillId="0" borderId="0"/>
    <xf numFmtId="0" fontId="88" fillId="0" borderId="0"/>
    <xf numFmtId="0" fontId="99" fillId="0" borderId="0"/>
    <xf numFmtId="0" fontId="24" fillId="0" borderId="0"/>
    <xf numFmtId="0" fontId="83" fillId="0" borderId="0"/>
    <xf numFmtId="0" fontId="88" fillId="0" borderId="0"/>
    <xf numFmtId="0" fontId="88" fillId="0" borderId="0"/>
    <xf numFmtId="0" fontId="24" fillId="0" borderId="0"/>
    <xf numFmtId="0" fontId="24" fillId="0" borderId="0"/>
    <xf numFmtId="0" fontId="38" fillId="0" borderId="0" applyFill="0"/>
    <xf numFmtId="0" fontId="24" fillId="0" borderId="0"/>
    <xf numFmtId="0" fontId="24" fillId="0" borderId="0"/>
    <xf numFmtId="0" fontId="24" fillId="0" borderId="0"/>
    <xf numFmtId="0" fontId="24" fillId="0" borderId="0"/>
    <xf numFmtId="0" fontId="24" fillId="0" borderId="0"/>
    <xf numFmtId="0" fontId="55" fillId="0" borderId="0"/>
    <xf numFmtId="0" fontId="38" fillId="0" borderId="0" applyFill="0"/>
    <xf numFmtId="0" fontId="47" fillId="0" borderId="0"/>
    <xf numFmtId="0" fontId="47" fillId="0" borderId="0"/>
    <xf numFmtId="0" fontId="47" fillId="0" borderId="0"/>
    <xf numFmtId="0" fontId="47" fillId="0" borderId="0"/>
    <xf numFmtId="0" fontId="24" fillId="0" borderId="0"/>
    <xf numFmtId="0" fontId="24" fillId="0" borderId="0"/>
    <xf numFmtId="0" fontId="25" fillId="0" borderId="0"/>
    <xf numFmtId="0" fontId="24" fillId="0" borderId="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8"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185" fontId="24" fillId="0" borderId="0" applyFill="0" applyBorder="0" applyAlignment="0" applyProtection="0">
      <alignment wrapText="1"/>
    </xf>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24" fillId="0" borderId="34" applyNumberFormat="0" applyFont="0" applyBorder="0" applyAlignment="0" applyProtection="0"/>
    <xf numFmtId="0" fontId="24" fillId="0" borderId="34" applyNumberFormat="0" applyFont="0" applyBorder="0" applyAlignment="0" applyProtection="0"/>
    <xf numFmtId="0" fontId="102" fillId="0" borderId="35" applyNumberFormat="0" applyFill="0" applyAlignment="0" applyProtection="0"/>
    <xf numFmtId="0" fontId="102" fillId="0" borderId="3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4" fillId="0" borderId="0" applyFont="0" applyFill="0" applyBorder="0" applyAlignment="0" applyProtection="0"/>
    <xf numFmtId="167" fontId="24" fillId="0" borderId="0" applyFont="0" applyFill="0" applyBorder="0" applyAlignment="0" applyProtection="0"/>
    <xf numFmtId="166" fontId="55" fillId="0" borderId="0" applyFont="0" applyFill="0" applyBorder="0" applyAlignment="0" applyProtection="0"/>
    <xf numFmtId="167" fontId="24"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24"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2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55" fillId="0" borderId="0" applyFont="0" applyFill="0" applyBorder="0" applyAlignment="0" applyProtection="0"/>
    <xf numFmtId="0" fontId="21" fillId="0" borderId="0"/>
    <xf numFmtId="167" fontId="24" fillId="0" borderId="0" applyFont="0" applyFill="0" applyBorder="0" applyAlignment="0" applyProtection="0"/>
    <xf numFmtId="167" fontId="24"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24"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9"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9" fontId="3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38" fillId="0" borderId="0" applyFill="0" applyBorder="0"/>
    <xf numFmtId="43" fontId="24" fillId="0" borderId="0" applyFont="0" applyFill="0" applyBorder="0" applyAlignment="0" applyProtection="0"/>
    <xf numFmtId="43" fontId="24" fillId="0" borderId="0" applyFont="0" applyFill="0" applyBorder="0" applyAlignment="0" applyProtection="0"/>
    <xf numFmtId="165" fontId="38" fillId="0" borderId="0" applyFont="0" applyFill="0" applyBorder="0" applyAlignment="0" applyProtection="0"/>
    <xf numFmtId="0" fontId="13" fillId="0" borderId="0"/>
    <xf numFmtId="9" fontId="13"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13" fillId="0" borderId="0"/>
    <xf numFmtId="0" fontId="21" fillId="0" borderId="0"/>
    <xf numFmtId="0" fontId="24" fillId="0" borderId="0"/>
    <xf numFmtId="0" fontId="55" fillId="0" borderId="0"/>
    <xf numFmtId="43" fontId="24" fillId="0" borderId="0" applyFont="0" applyFill="0" applyBorder="0" applyAlignment="0" applyProtection="0"/>
    <xf numFmtId="0" fontId="13" fillId="5" borderId="16"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167" fontId="25" fillId="0" borderId="0" applyFont="0" applyFill="0" applyBorder="0" applyAlignment="0" applyProtection="0"/>
    <xf numFmtId="43" fontId="38" fillId="0" borderId="0" applyFont="0" applyFill="0" applyBorder="0" applyAlignment="0" applyProtection="0"/>
    <xf numFmtId="0" fontId="38" fillId="0" borderId="0"/>
    <xf numFmtId="9"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04" fillId="0" borderId="0" applyBorder="0"/>
    <xf numFmtId="0" fontId="24" fillId="0" borderId="0"/>
    <xf numFmtId="0" fontId="75" fillId="15"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105" fillId="58" borderId="0"/>
    <xf numFmtId="0" fontId="21" fillId="0" borderId="0"/>
    <xf numFmtId="0" fontId="107" fillId="8" borderId="0" applyNumberFormat="0" applyBorder="0" applyAlignment="0" applyProtection="0"/>
    <xf numFmtId="0" fontId="106" fillId="0" borderId="0" applyNumberFormat="0" applyFill="0" applyBorder="0" applyAlignment="0" applyProtection="0"/>
    <xf numFmtId="49" fontId="108" fillId="0" borderId="36" applyFill="0" applyProtection="0">
      <alignment horizontal="center"/>
    </xf>
    <xf numFmtId="186" fontId="110" fillId="0" borderId="0"/>
    <xf numFmtId="43" fontId="111" fillId="0" borderId="0" applyFont="0" applyFill="0" applyBorder="0" applyAlignment="0" applyProtection="0"/>
    <xf numFmtId="0" fontId="109" fillId="0" borderId="0"/>
    <xf numFmtId="0" fontId="24"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112" fillId="0" borderId="0"/>
    <xf numFmtId="0" fontId="13" fillId="0" borderId="0"/>
    <xf numFmtId="9" fontId="13" fillId="0" borderId="0" applyFont="0" applyFill="0" applyBorder="0" applyAlignment="0" applyProtection="0"/>
    <xf numFmtId="9" fontId="21" fillId="0" borderId="0" applyFont="0" applyFill="0" applyBorder="0" applyAlignment="0" applyProtection="0"/>
    <xf numFmtId="167" fontId="21" fillId="0" borderId="0" applyFont="0" applyFill="0" applyBorder="0" applyAlignment="0" applyProtection="0"/>
    <xf numFmtId="9" fontId="24" fillId="0" borderId="0" applyFont="0" applyFill="0" applyBorder="0" applyAlignment="0" applyProtection="0"/>
    <xf numFmtId="167" fontId="21"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43" fontId="25" fillId="0" borderId="0" applyFont="0" applyFill="0" applyBorder="0" applyAlignment="0" applyProtection="0"/>
    <xf numFmtId="0" fontId="25" fillId="0" borderId="0"/>
    <xf numFmtId="9" fontId="25" fillId="0" borderId="0" applyFont="0" applyFill="0" applyBorder="0" applyAlignment="0" applyProtection="0"/>
    <xf numFmtId="0" fontId="13" fillId="0" borderId="0"/>
    <xf numFmtId="167" fontId="21" fillId="0" borderId="0" applyFont="0" applyFill="0" applyBorder="0" applyAlignment="0" applyProtection="0"/>
    <xf numFmtId="9" fontId="21" fillId="0" borderId="0" applyFont="0" applyFill="0" applyBorder="0" applyAlignment="0" applyProtection="0"/>
    <xf numFmtId="0" fontId="24" fillId="0" borderId="0"/>
    <xf numFmtId="43" fontId="13" fillId="0" borderId="0" applyFont="0" applyFill="0" applyBorder="0" applyAlignment="0" applyProtection="0"/>
    <xf numFmtId="167" fontId="21" fillId="0" borderId="0" applyFont="0" applyFill="0" applyBorder="0" applyAlignment="0" applyProtection="0"/>
    <xf numFmtId="0" fontId="13" fillId="0" borderId="0"/>
    <xf numFmtId="0" fontId="24" fillId="0" borderId="0"/>
    <xf numFmtId="0" fontId="38" fillId="0" borderId="0"/>
    <xf numFmtId="188" fontId="24" fillId="0" borderId="0" applyFont="0" applyFill="0" applyBorder="0" applyAlignment="0" applyProtection="0"/>
    <xf numFmtId="9" fontId="38" fillId="0" borderId="0" applyFont="0" applyFill="0" applyBorder="0" applyAlignment="0" applyProtection="0"/>
    <xf numFmtId="43" fontId="24" fillId="0" borderId="0" applyFont="0" applyFill="0" applyBorder="0" applyAlignment="0" applyProtection="0"/>
    <xf numFmtId="187" fontId="24" fillId="0" borderId="0" applyFont="0" applyFill="0" applyBorder="0" applyAlignment="0" applyProtection="0"/>
    <xf numFmtId="186" fontId="111" fillId="0" borderId="0"/>
    <xf numFmtId="178" fontId="24" fillId="0" borderId="0" applyFont="0" applyFill="0" applyBorder="0" applyAlignment="0" applyProtection="0"/>
    <xf numFmtId="179" fontId="24" fillId="0" borderId="0" applyFont="0" applyFill="0" applyBorder="0" applyAlignment="0" applyProtection="0"/>
    <xf numFmtId="0" fontId="24" fillId="0" borderId="0"/>
    <xf numFmtId="0" fontId="24" fillId="0" borderId="0"/>
    <xf numFmtId="0" fontId="21" fillId="0" borderId="0"/>
    <xf numFmtId="9"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113" fillId="0" borderId="0"/>
    <xf numFmtId="9" fontId="113" fillId="0" borderId="0" applyFont="0" applyFill="0" applyBorder="0" applyAlignment="0" applyProtection="0"/>
    <xf numFmtId="0" fontId="38" fillId="0" borderId="0" applyFill="0" applyBorder="0"/>
    <xf numFmtId="165" fontId="38" fillId="0" borderId="0" applyFont="0" applyFill="0" applyBorder="0" applyAlignment="0" applyProtection="0"/>
    <xf numFmtId="41" fontId="55" fillId="0" borderId="0" applyFont="0" applyFill="0" applyBorder="0" applyAlignment="0" applyProtection="0"/>
    <xf numFmtId="43" fontId="2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0" fillId="0" borderId="0" applyFont="0" applyFill="0" applyBorder="0" applyAlignment="0" applyProtection="0"/>
    <xf numFmtId="0" fontId="91" fillId="0" borderId="0" applyNumberFormat="0" applyFont="0" applyFill="0" applyAlignment="0" applyProtection="0"/>
    <xf numFmtId="0" fontId="93" fillId="0" borderId="0" applyNumberFormat="0" applyFont="0" applyFill="0" applyAlignment="0" applyProtection="0"/>
    <xf numFmtId="0" fontId="38" fillId="0" borderId="0" applyFill="0" applyBorder="0"/>
    <xf numFmtId="0" fontId="12" fillId="0" borderId="0"/>
    <xf numFmtId="9" fontId="38" fillId="0" borderId="0" applyFont="0" applyFill="0" applyBorder="0" applyAlignment="0" applyProtection="0"/>
    <xf numFmtId="0" fontId="24" fillId="0" borderId="34" applyNumberFormat="0" applyFon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xf numFmtId="0" fontId="24" fillId="0" borderId="0"/>
    <xf numFmtId="43" fontId="115" fillId="0" borderId="0" applyFont="0" applyFill="0" applyBorder="0" applyAlignment="0" applyProtection="0"/>
    <xf numFmtId="43" fontId="115"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43" fontId="21"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50"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55" fillId="0" borderId="0"/>
    <xf numFmtId="43" fontId="114"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0" fontId="55"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43" fontId="118"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43" fontId="55"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1" fontId="5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5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4" fillId="0" borderId="0" applyFont="0" applyFill="0" applyBorder="0" applyAlignment="0" applyProtection="0"/>
    <xf numFmtId="0"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0"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65" fontId="114"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43" fontId="2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2" fillId="0" borderId="0" applyFont="0" applyFill="0" applyBorder="0" applyAlignment="0" applyProtection="0"/>
    <xf numFmtId="192" fontId="114" fillId="0" borderId="0" applyFont="0" applyFill="0" applyBorder="0" applyAlignment="0" applyProtection="0"/>
    <xf numFmtId="167" fontId="76" fillId="0" borderId="0" applyFont="0" applyFill="0" applyBorder="0" applyAlignment="0" applyProtection="0"/>
    <xf numFmtId="43" fontId="24" fillId="0" borderId="0" applyFont="0" applyFill="0" applyBorder="0" applyAlignment="0" applyProtection="0"/>
    <xf numFmtId="43" fontId="114" fillId="0" borderId="0" applyFont="0" applyFill="0" applyBorder="0" applyAlignment="0" applyProtection="0"/>
    <xf numFmtId="43" fontId="119"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55" fillId="0" borderId="0" applyFont="0" applyFill="0" applyBorder="0" applyAlignment="0" applyProtection="0"/>
    <xf numFmtId="43" fontId="24" fillId="0" borderId="0" applyFont="0" applyFill="0" applyBorder="0" applyAlignment="0" applyProtection="0"/>
    <xf numFmtId="44" fontId="12" fillId="0" borderId="0" applyFont="0" applyFill="0" applyBorder="0" applyAlignment="0" applyProtection="0"/>
    <xf numFmtId="0" fontId="5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2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2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55" fillId="0" borderId="0"/>
    <xf numFmtId="0" fontId="2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114" fillId="0" borderId="0"/>
    <xf numFmtId="0" fontId="117" fillId="0" borderId="0"/>
    <xf numFmtId="0" fontId="117" fillId="0" borderId="0"/>
    <xf numFmtId="0" fontId="1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114" fillId="0" borderId="0"/>
    <xf numFmtId="0" fontId="24" fillId="0" borderId="0"/>
    <xf numFmtId="0" fontId="24" fillId="0" borderId="0"/>
    <xf numFmtId="0" fontId="114" fillId="0" borderId="0"/>
    <xf numFmtId="0" fontId="114" fillId="0" borderId="0"/>
    <xf numFmtId="0" fontId="114" fillId="0" borderId="0"/>
    <xf numFmtId="0" fontId="114" fillId="0" borderId="0"/>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114" fillId="0" borderId="0"/>
    <xf numFmtId="0" fontId="121" fillId="0" borderId="0"/>
    <xf numFmtId="0" fontId="114" fillId="0" borderId="0"/>
    <xf numFmtId="0" fontId="114" fillId="0" borderId="0"/>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4" fillId="0" borderId="0"/>
    <xf numFmtId="0" fontId="114" fillId="0" borderId="0"/>
    <xf numFmtId="0" fontId="12" fillId="0" borderId="0"/>
    <xf numFmtId="0" fontId="12" fillId="0" borderId="0"/>
    <xf numFmtId="0" fontId="12" fillId="0" borderId="0"/>
    <xf numFmtId="0" fontId="12" fillId="0" borderId="0"/>
    <xf numFmtId="0" fontId="114" fillId="0" borderId="0"/>
    <xf numFmtId="0" fontId="114" fillId="0" borderId="0"/>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4" fillId="0" borderId="0"/>
    <xf numFmtId="0" fontId="114" fillId="0" borderId="0"/>
    <xf numFmtId="0" fontId="114" fillId="0" borderId="0"/>
    <xf numFmtId="0" fontId="12" fillId="0" borderId="0"/>
    <xf numFmtId="0" fontId="12" fillId="0" borderId="0"/>
    <xf numFmtId="0" fontId="114" fillId="0" borderId="0"/>
    <xf numFmtId="0" fontId="114" fillId="0" borderId="0"/>
    <xf numFmtId="0" fontId="114" fillId="0" borderId="0"/>
    <xf numFmtId="0" fontId="12" fillId="0" borderId="0"/>
    <xf numFmtId="0" fontId="99" fillId="0" borderId="0">
      <alignment vertical="top"/>
    </xf>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9" fillId="0" borderId="0">
      <alignment vertical="top"/>
    </xf>
    <xf numFmtId="0" fontId="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applyFill="0" applyBorder="0"/>
    <xf numFmtId="0" fontId="38" fillId="0" borderId="0" applyFill="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4" fillId="0" borderId="0"/>
    <xf numFmtId="0" fontId="38" fillId="0" borderId="0" applyFill="0" applyBorder="0"/>
    <xf numFmtId="0" fontId="99"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38" fontId="123" fillId="0" borderId="0" applyFont="0" applyFill="0" applyBorder="0" applyAlignment="0" applyProtection="0"/>
    <xf numFmtId="38" fontId="123" fillId="0" borderId="0" applyFont="0" applyFill="0" applyBorder="0" applyAlignment="0" applyProtection="0"/>
    <xf numFmtId="38" fontId="124" fillId="0" borderId="0" applyFont="0" applyFill="0" applyBorder="0" applyAlignment="0" applyProtection="0"/>
    <xf numFmtId="38" fontId="123" fillId="0" borderId="0" applyFont="0" applyFill="0" applyBorder="0" applyAlignment="0" applyProtection="0"/>
    <xf numFmtId="38" fontId="123" fillId="0" borderId="0" applyFont="0" applyFill="0" applyBorder="0" applyAlignment="0" applyProtection="0"/>
    <xf numFmtId="38" fontId="123" fillId="0" borderId="0" applyFont="0" applyFill="0" applyBorder="0" applyAlignment="0" applyProtection="0"/>
    <xf numFmtId="38" fontId="124" fillId="0" borderId="0" applyFont="0" applyFill="0" applyBorder="0" applyAlignment="0" applyProtection="0"/>
    <xf numFmtId="38" fontId="123" fillId="0" borderId="0" applyFont="0" applyFill="0" applyBorder="0" applyAlignment="0" applyProtection="0"/>
    <xf numFmtId="38" fontId="123" fillId="0" borderId="0" applyFont="0" applyFill="0" applyBorder="0" applyAlignment="0" applyProtection="0"/>
    <xf numFmtId="38" fontId="124" fillId="0" borderId="0" applyFont="0" applyFill="0" applyBorder="0" applyAlignment="0" applyProtection="0"/>
    <xf numFmtId="38" fontId="124"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122"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22"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2" fontId="122" fillId="0" borderId="0" applyFont="0" applyFill="0" applyBorder="0" applyAlignment="0" applyProtection="0"/>
    <xf numFmtId="44" fontId="122" fillId="0" borderId="0" applyFont="0" applyFill="0" applyBorder="0" applyAlignment="0" applyProtection="0"/>
    <xf numFmtId="38" fontId="123" fillId="0" borderId="0" applyFont="0" applyFill="0" applyBorder="0" applyAlignment="0" applyProtection="0"/>
    <xf numFmtId="38" fontId="123" fillId="0" borderId="0" applyFont="0" applyFill="0" applyBorder="0" applyAlignment="0" applyProtection="0"/>
    <xf numFmtId="38" fontId="124" fillId="0" borderId="0" applyFont="0" applyFill="0" applyBorder="0" applyAlignment="0" applyProtection="0"/>
    <xf numFmtId="38" fontId="123" fillId="0" borderId="0" applyFont="0" applyFill="0" applyBorder="0" applyAlignment="0" applyProtection="0"/>
    <xf numFmtId="38" fontId="123" fillId="0" borderId="0" applyFont="0" applyFill="0" applyBorder="0" applyAlignment="0" applyProtection="0"/>
    <xf numFmtId="38" fontId="123" fillId="0" borderId="0" applyFont="0" applyFill="0" applyBorder="0" applyAlignment="0" applyProtection="0"/>
    <xf numFmtId="38" fontId="124" fillId="0" borderId="0" applyFont="0" applyFill="0" applyBorder="0" applyAlignment="0" applyProtection="0"/>
    <xf numFmtId="38" fontId="123" fillId="0" borderId="0" applyFont="0" applyFill="0" applyBorder="0" applyAlignment="0" applyProtection="0"/>
    <xf numFmtId="164" fontId="38"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0" fontId="38" fillId="0" borderId="0" applyFill="0" applyBorder="0"/>
    <xf numFmtId="165" fontId="38" fillId="0" borderId="0" applyFont="0" applyFill="0" applyBorder="0" applyAlignment="0" applyProtection="0"/>
    <xf numFmtId="165" fontId="38" fillId="0" borderId="0" applyFont="0" applyFill="0" applyBorder="0" applyAlignment="0" applyProtection="0"/>
    <xf numFmtId="0" fontId="38" fillId="0" borderId="0" applyFill="0" applyBorder="0"/>
    <xf numFmtId="165" fontId="38" fillId="0" borderId="0" applyFont="0" applyFill="0" applyBorder="0" applyAlignment="0" applyProtection="0"/>
    <xf numFmtId="165" fontId="38" fillId="0" borderId="0" applyFont="0" applyFill="0" applyBorder="0" applyAlignment="0" applyProtection="0"/>
    <xf numFmtId="0" fontId="38" fillId="0" borderId="0" applyFill="0" applyBorder="0"/>
    <xf numFmtId="0" fontId="24"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49" fillId="0" borderId="0"/>
    <xf numFmtId="43" fontId="4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11" fillId="0" borderId="0"/>
    <xf numFmtId="200" fontId="24" fillId="0" borderId="0"/>
    <xf numFmtId="0" fontId="24" fillId="0" borderId="0"/>
    <xf numFmtId="0" fontId="24" fillId="0" borderId="0"/>
    <xf numFmtId="0" fontId="24" fillId="0" borderId="0"/>
    <xf numFmtId="0" fontId="24"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49" fillId="0" borderId="0"/>
    <xf numFmtId="0" fontId="11" fillId="0" borderId="0"/>
    <xf numFmtId="0" fontId="49"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xf numFmtId="0" fontId="49" fillId="0" borderId="0"/>
    <xf numFmtId="175" fontId="45" fillId="0" borderId="0"/>
    <xf numFmtId="0" fontId="49" fillId="0" borderId="0"/>
    <xf numFmtId="0" fontId="49" fillId="0" borderId="0"/>
    <xf numFmtId="0" fontId="49" fillId="0" borderId="0"/>
    <xf numFmtId="0" fontId="24" fillId="0" borderId="0"/>
    <xf numFmtId="0" fontId="49" fillId="0" borderId="0"/>
    <xf numFmtId="200" fontId="45" fillId="0" borderId="0"/>
    <xf numFmtId="0" fontId="11" fillId="0" borderId="0"/>
    <xf numFmtId="0" fontId="11" fillId="0" borderId="0"/>
    <xf numFmtId="43" fontId="11" fillId="0" borderId="0" applyFont="0" applyFill="0" applyBorder="0" applyAlignment="0" applyProtection="0"/>
    <xf numFmtId="0" fontId="11" fillId="0" borderId="0"/>
    <xf numFmtId="0" fontId="131" fillId="36" borderId="0" applyNumberFormat="0" applyBorder="0" applyAlignment="0" applyProtection="0"/>
    <xf numFmtId="0" fontId="131" fillId="36" borderId="0" applyNumberFormat="0" applyBorder="0" applyAlignment="0" applyProtection="0"/>
    <xf numFmtId="0" fontId="47" fillId="36" borderId="0" applyNumberFormat="0" applyBorder="0" applyAlignment="0" applyProtection="0"/>
    <xf numFmtId="175" fontId="131" fillId="36" borderId="0" applyNumberFormat="0" applyBorder="0" applyAlignment="0" applyProtection="0"/>
    <xf numFmtId="0" fontId="47"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47" fillId="36" borderId="0" applyNumberFormat="0" applyBorder="0" applyAlignment="0" applyProtection="0"/>
    <xf numFmtId="0" fontId="131" fillId="36" borderId="0" applyNumberFormat="0" applyBorder="0" applyAlignment="0" applyProtection="0"/>
    <xf numFmtId="0" fontId="47"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47" fillId="37" borderId="0" applyNumberFormat="0" applyBorder="0" applyAlignment="0" applyProtection="0"/>
    <xf numFmtId="175" fontId="131" fillId="37" borderId="0" applyNumberFormat="0" applyBorder="0" applyAlignment="0" applyProtection="0"/>
    <xf numFmtId="0" fontId="47"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47" fillId="37" borderId="0" applyNumberFormat="0" applyBorder="0" applyAlignment="0" applyProtection="0"/>
    <xf numFmtId="0" fontId="131" fillId="37" borderId="0" applyNumberFormat="0" applyBorder="0" applyAlignment="0" applyProtection="0"/>
    <xf numFmtId="0" fontId="47"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7" fillId="38" borderId="0" applyNumberFormat="0" applyBorder="0" applyAlignment="0" applyProtection="0"/>
    <xf numFmtId="175" fontId="131" fillId="38" borderId="0" applyNumberFormat="0" applyBorder="0" applyAlignment="0" applyProtection="0"/>
    <xf numFmtId="0" fontId="47"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7" fillId="38" borderId="0" applyNumberFormat="0" applyBorder="0" applyAlignment="0" applyProtection="0"/>
    <xf numFmtId="0" fontId="131" fillId="38" borderId="0" applyNumberFormat="0" applyBorder="0" applyAlignment="0" applyProtection="0"/>
    <xf numFmtId="0" fontId="47"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47" fillId="39" borderId="0" applyNumberFormat="0" applyBorder="0" applyAlignment="0" applyProtection="0"/>
    <xf numFmtId="175" fontId="131" fillId="39" borderId="0" applyNumberFormat="0" applyBorder="0" applyAlignment="0" applyProtection="0"/>
    <xf numFmtId="0" fontId="47"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47" fillId="39" borderId="0" applyNumberFormat="0" applyBorder="0" applyAlignment="0" applyProtection="0"/>
    <xf numFmtId="0" fontId="131" fillId="39" borderId="0" applyNumberFormat="0" applyBorder="0" applyAlignment="0" applyProtection="0"/>
    <xf numFmtId="0" fontId="47"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47" fillId="40" borderId="0" applyNumberFormat="0" applyBorder="0" applyAlignment="0" applyProtection="0"/>
    <xf numFmtId="175" fontId="131" fillId="40" borderId="0" applyNumberFormat="0" applyBorder="0" applyAlignment="0" applyProtection="0"/>
    <xf numFmtId="0" fontId="47"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47" fillId="40" borderId="0" applyNumberFormat="0" applyBorder="0" applyAlignment="0" applyProtection="0"/>
    <xf numFmtId="0" fontId="131" fillId="40" borderId="0" applyNumberFormat="0" applyBorder="0" applyAlignment="0" applyProtection="0"/>
    <xf numFmtId="0" fontId="47"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47" fillId="41" borderId="0" applyNumberFormat="0" applyBorder="0" applyAlignment="0" applyProtection="0"/>
    <xf numFmtId="175" fontId="131" fillId="41" borderId="0" applyNumberFormat="0" applyBorder="0" applyAlignment="0" applyProtection="0"/>
    <xf numFmtId="0" fontId="47"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47" fillId="41" borderId="0" applyNumberFormat="0" applyBorder="0" applyAlignment="0" applyProtection="0"/>
    <xf numFmtId="0" fontId="131" fillId="41" borderId="0" applyNumberFormat="0" applyBorder="0" applyAlignment="0" applyProtection="0"/>
    <xf numFmtId="0" fontId="47"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7" fillId="42" borderId="0" applyNumberFormat="0" applyBorder="0" applyAlignment="0" applyProtection="0"/>
    <xf numFmtId="175" fontId="131" fillId="42" borderId="0" applyNumberFormat="0" applyBorder="0" applyAlignment="0" applyProtection="0"/>
    <xf numFmtId="0" fontId="47"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7" fillId="42" borderId="0" applyNumberFormat="0" applyBorder="0" applyAlignment="0" applyProtection="0"/>
    <xf numFmtId="0" fontId="131" fillId="42" borderId="0" applyNumberFormat="0" applyBorder="0" applyAlignment="0" applyProtection="0"/>
    <xf numFmtId="0" fontId="47"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47" fillId="43" borderId="0" applyNumberFormat="0" applyBorder="0" applyAlignment="0" applyProtection="0"/>
    <xf numFmtId="175" fontId="131" fillId="43" borderId="0" applyNumberFormat="0" applyBorder="0" applyAlignment="0" applyProtection="0"/>
    <xf numFmtId="0" fontId="47"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47" fillId="43" borderId="0" applyNumberFormat="0" applyBorder="0" applyAlignment="0" applyProtection="0"/>
    <xf numFmtId="0" fontId="131" fillId="43" borderId="0" applyNumberFormat="0" applyBorder="0" applyAlignment="0" applyProtection="0"/>
    <xf numFmtId="0" fontId="47"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47" fillId="44" borderId="0" applyNumberFormat="0" applyBorder="0" applyAlignment="0" applyProtection="0"/>
    <xf numFmtId="175" fontId="131" fillId="44" borderId="0" applyNumberFormat="0" applyBorder="0" applyAlignment="0" applyProtection="0"/>
    <xf numFmtId="0" fontId="47"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47" fillId="44" borderId="0" applyNumberFormat="0" applyBorder="0" applyAlignment="0" applyProtection="0"/>
    <xf numFmtId="0" fontId="131" fillId="44" borderId="0" applyNumberFormat="0" applyBorder="0" applyAlignment="0" applyProtection="0"/>
    <xf numFmtId="0" fontId="47"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47" fillId="39" borderId="0" applyNumberFormat="0" applyBorder="0" applyAlignment="0" applyProtection="0"/>
    <xf numFmtId="175" fontId="131" fillId="39" borderId="0" applyNumberFormat="0" applyBorder="0" applyAlignment="0" applyProtection="0"/>
    <xf numFmtId="0" fontId="47"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47" fillId="39" borderId="0" applyNumberFormat="0" applyBorder="0" applyAlignment="0" applyProtection="0"/>
    <xf numFmtId="0" fontId="131" fillId="39" borderId="0" applyNumberFormat="0" applyBorder="0" applyAlignment="0" applyProtection="0"/>
    <xf numFmtId="0" fontId="47"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7" fillId="42" borderId="0" applyNumberFormat="0" applyBorder="0" applyAlignment="0" applyProtection="0"/>
    <xf numFmtId="175" fontId="131" fillId="42" borderId="0" applyNumberFormat="0" applyBorder="0" applyAlignment="0" applyProtection="0"/>
    <xf numFmtId="0" fontId="47"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7" fillId="42" borderId="0" applyNumberFormat="0" applyBorder="0" applyAlignment="0" applyProtection="0"/>
    <xf numFmtId="0" fontId="131" fillId="42" borderId="0" applyNumberFormat="0" applyBorder="0" applyAlignment="0" applyProtection="0"/>
    <xf numFmtId="0" fontId="47"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47" fillId="45" borderId="0" applyNumberFormat="0" applyBorder="0" applyAlignment="0" applyProtection="0"/>
    <xf numFmtId="175" fontId="131" fillId="45" borderId="0" applyNumberFormat="0" applyBorder="0" applyAlignment="0" applyProtection="0"/>
    <xf numFmtId="0" fontId="47"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47" fillId="45" borderId="0" applyNumberFormat="0" applyBorder="0" applyAlignment="0" applyProtection="0"/>
    <xf numFmtId="0" fontId="131" fillId="45" borderId="0" applyNumberFormat="0" applyBorder="0" applyAlignment="0" applyProtection="0"/>
    <xf numFmtId="0" fontId="47"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3" fillId="46" borderId="0" applyNumberFormat="0" applyBorder="0" applyAlignment="0" applyProtection="0"/>
    <xf numFmtId="175" fontId="132" fillId="46" borderId="0" applyNumberFormat="0" applyBorder="0" applyAlignment="0" applyProtection="0"/>
    <xf numFmtId="0" fontId="133"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3" fillId="46" borderId="0" applyNumberFormat="0" applyBorder="0" applyAlignment="0" applyProtection="0"/>
    <xf numFmtId="0" fontId="132" fillId="46" borderId="0" applyNumberFormat="0" applyBorder="0" applyAlignment="0" applyProtection="0"/>
    <xf numFmtId="0" fontId="133"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3" fillId="43" borderId="0" applyNumberFormat="0" applyBorder="0" applyAlignment="0" applyProtection="0"/>
    <xf numFmtId="175" fontId="132" fillId="43" borderId="0" applyNumberFormat="0" applyBorder="0" applyAlignment="0" applyProtection="0"/>
    <xf numFmtId="0" fontId="133"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3" fillId="43" borderId="0" applyNumberFormat="0" applyBorder="0" applyAlignment="0" applyProtection="0"/>
    <xf numFmtId="0" fontId="132" fillId="43" borderId="0" applyNumberFormat="0" applyBorder="0" applyAlignment="0" applyProtection="0"/>
    <xf numFmtId="0" fontId="133"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3" fillId="44" borderId="0" applyNumberFormat="0" applyBorder="0" applyAlignment="0" applyProtection="0"/>
    <xf numFmtId="175" fontId="132" fillId="44" borderId="0" applyNumberFormat="0" applyBorder="0" applyAlignment="0" applyProtection="0"/>
    <xf numFmtId="0" fontId="133"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3" fillId="44" borderId="0" applyNumberFormat="0" applyBorder="0" applyAlignment="0" applyProtection="0"/>
    <xf numFmtId="0" fontId="132" fillId="44" borderId="0" applyNumberFormat="0" applyBorder="0" applyAlignment="0" applyProtection="0"/>
    <xf numFmtId="0" fontId="133"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3" fillId="47" borderId="0" applyNumberFormat="0" applyBorder="0" applyAlignment="0" applyProtection="0"/>
    <xf numFmtId="175" fontId="132" fillId="47" borderId="0" applyNumberFormat="0" applyBorder="0" applyAlignment="0" applyProtection="0"/>
    <xf numFmtId="0" fontId="133"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3" fillId="47" borderId="0" applyNumberFormat="0" applyBorder="0" applyAlignment="0" applyProtection="0"/>
    <xf numFmtId="0" fontId="132" fillId="47" borderId="0" applyNumberFormat="0" applyBorder="0" applyAlignment="0" applyProtection="0"/>
    <xf numFmtId="0" fontId="133"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3" fillId="48" borderId="0" applyNumberFormat="0" applyBorder="0" applyAlignment="0" applyProtection="0"/>
    <xf numFmtId="175" fontId="132" fillId="48" borderId="0" applyNumberFormat="0" applyBorder="0" applyAlignment="0" applyProtection="0"/>
    <xf numFmtId="0" fontId="133"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3" fillId="48" borderId="0" applyNumberFormat="0" applyBorder="0" applyAlignment="0" applyProtection="0"/>
    <xf numFmtId="0" fontId="132" fillId="48" borderId="0" applyNumberFormat="0" applyBorder="0" applyAlignment="0" applyProtection="0"/>
    <xf numFmtId="0" fontId="133"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2" fillId="49" borderId="0" applyNumberFormat="0" applyBorder="0" applyAlignment="0" applyProtection="0"/>
    <xf numFmtId="0" fontId="132" fillId="49" borderId="0" applyNumberFormat="0" applyBorder="0" applyAlignment="0" applyProtection="0"/>
    <xf numFmtId="0" fontId="133" fillId="49" borderId="0" applyNumberFormat="0" applyBorder="0" applyAlignment="0" applyProtection="0"/>
    <xf numFmtId="175" fontId="132" fillId="49" borderId="0" applyNumberFormat="0" applyBorder="0" applyAlignment="0" applyProtection="0"/>
    <xf numFmtId="0" fontId="133" fillId="49" borderId="0" applyNumberFormat="0" applyBorder="0" applyAlignment="0" applyProtection="0"/>
    <xf numFmtId="0" fontId="132" fillId="49" borderId="0" applyNumberFormat="0" applyBorder="0" applyAlignment="0" applyProtection="0"/>
    <xf numFmtId="0" fontId="132" fillId="49" borderId="0" applyNumberFormat="0" applyBorder="0" applyAlignment="0" applyProtection="0"/>
    <xf numFmtId="0" fontId="133" fillId="49" borderId="0" applyNumberFormat="0" applyBorder="0" applyAlignment="0" applyProtection="0"/>
    <xf numFmtId="0" fontId="132" fillId="49" borderId="0" applyNumberFormat="0" applyBorder="0" applyAlignment="0" applyProtection="0"/>
    <xf numFmtId="0" fontId="133" fillId="49" borderId="0" applyNumberFormat="0" applyBorder="0" applyAlignment="0" applyProtection="0"/>
    <xf numFmtId="0" fontId="132" fillId="49" borderId="0" applyNumberFormat="0" applyBorder="0" applyAlignment="0" applyProtection="0"/>
    <xf numFmtId="0" fontId="132" fillId="49" borderId="0" applyNumberFormat="0" applyBorder="0" applyAlignment="0" applyProtection="0"/>
    <xf numFmtId="0" fontId="132" fillId="49" borderId="0" applyNumberFormat="0" applyBorder="0" applyAlignment="0" applyProtection="0"/>
    <xf numFmtId="0" fontId="132" fillId="49" borderId="0" applyNumberFormat="0" applyBorder="0" applyAlignment="0" applyProtection="0"/>
    <xf numFmtId="0" fontId="132" fillId="49"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133" fillId="50" borderId="0" applyNumberFormat="0" applyBorder="0" applyAlignment="0" applyProtection="0"/>
    <xf numFmtId="175" fontId="132" fillId="50" borderId="0" applyNumberFormat="0" applyBorder="0" applyAlignment="0" applyProtection="0"/>
    <xf numFmtId="0" fontId="133" fillId="50"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133" fillId="50" borderId="0" applyNumberFormat="0" applyBorder="0" applyAlignment="0" applyProtection="0"/>
    <xf numFmtId="0" fontId="132" fillId="50" borderId="0" applyNumberFormat="0" applyBorder="0" applyAlignment="0" applyProtection="0"/>
    <xf numFmtId="0" fontId="133" fillId="50"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132" fillId="51" borderId="0" applyNumberFormat="0" applyBorder="0" applyAlignment="0" applyProtection="0"/>
    <xf numFmtId="0" fontId="132" fillId="51" borderId="0" applyNumberFormat="0" applyBorder="0" applyAlignment="0" applyProtection="0"/>
    <xf numFmtId="0" fontId="133" fillId="51" borderId="0" applyNumberFormat="0" applyBorder="0" applyAlignment="0" applyProtection="0"/>
    <xf numFmtId="175" fontId="132" fillId="51" borderId="0" applyNumberFormat="0" applyBorder="0" applyAlignment="0" applyProtection="0"/>
    <xf numFmtId="0" fontId="133" fillId="51" borderId="0" applyNumberFormat="0" applyBorder="0" applyAlignment="0" applyProtection="0"/>
    <xf numFmtId="0" fontId="132" fillId="51" borderId="0" applyNumberFormat="0" applyBorder="0" applyAlignment="0" applyProtection="0"/>
    <xf numFmtId="0" fontId="132" fillId="51" borderId="0" applyNumberFormat="0" applyBorder="0" applyAlignment="0" applyProtection="0"/>
    <xf numFmtId="0" fontId="133" fillId="51" borderId="0" applyNumberFormat="0" applyBorder="0" applyAlignment="0" applyProtection="0"/>
    <xf numFmtId="0" fontId="132" fillId="51" borderId="0" applyNumberFormat="0" applyBorder="0" applyAlignment="0" applyProtection="0"/>
    <xf numFmtId="0" fontId="133" fillId="51" borderId="0" applyNumberFormat="0" applyBorder="0" applyAlignment="0" applyProtection="0"/>
    <xf numFmtId="0" fontId="132" fillId="51" borderId="0" applyNumberFormat="0" applyBorder="0" applyAlignment="0" applyProtection="0"/>
    <xf numFmtId="0" fontId="132" fillId="51" borderId="0" applyNumberFormat="0" applyBorder="0" applyAlignment="0" applyProtection="0"/>
    <xf numFmtId="0" fontId="132" fillId="51" borderId="0" applyNumberFormat="0" applyBorder="0" applyAlignment="0" applyProtection="0"/>
    <xf numFmtId="0" fontId="132" fillId="51" borderId="0" applyNumberFormat="0" applyBorder="0" applyAlignment="0" applyProtection="0"/>
    <xf numFmtId="0" fontId="132" fillId="51" borderId="0" applyNumberFormat="0" applyBorder="0" applyAlignment="0" applyProtection="0"/>
    <xf numFmtId="0" fontId="132" fillId="52" borderId="0" applyNumberFormat="0" applyBorder="0" applyAlignment="0" applyProtection="0"/>
    <xf numFmtId="0" fontId="132" fillId="52" borderId="0" applyNumberFormat="0" applyBorder="0" applyAlignment="0" applyProtection="0"/>
    <xf numFmtId="0" fontId="133" fillId="52" borderId="0" applyNumberFormat="0" applyBorder="0" applyAlignment="0" applyProtection="0"/>
    <xf numFmtId="175" fontId="132" fillId="52" borderId="0" applyNumberFormat="0" applyBorder="0" applyAlignment="0" applyProtection="0"/>
    <xf numFmtId="0" fontId="133" fillId="52" borderId="0" applyNumberFormat="0" applyBorder="0" applyAlignment="0" applyProtection="0"/>
    <xf numFmtId="0" fontId="132" fillId="52" borderId="0" applyNumberFormat="0" applyBorder="0" applyAlignment="0" applyProtection="0"/>
    <xf numFmtId="0" fontId="132" fillId="52" borderId="0" applyNumberFormat="0" applyBorder="0" applyAlignment="0" applyProtection="0"/>
    <xf numFmtId="0" fontId="133" fillId="52" borderId="0" applyNumberFormat="0" applyBorder="0" applyAlignment="0" applyProtection="0"/>
    <xf numFmtId="0" fontId="132" fillId="52" borderId="0" applyNumberFormat="0" applyBorder="0" applyAlignment="0" applyProtection="0"/>
    <xf numFmtId="0" fontId="133" fillId="52" borderId="0" applyNumberFormat="0" applyBorder="0" applyAlignment="0" applyProtection="0"/>
    <xf numFmtId="0" fontId="132" fillId="52" borderId="0" applyNumberFormat="0" applyBorder="0" applyAlignment="0" applyProtection="0"/>
    <xf numFmtId="0" fontId="132" fillId="52" borderId="0" applyNumberFormat="0" applyBorder="0" applyAlignment="0" applyProtection="0"/>
    <xf numFmtId="0" fontId="132" fillId="52" borderId="0" applyNumberFormat="0" applyBorder="0" applyAlignment="0" applyProtection="0"/>
    <xf numFmtId="0" fontId="132" fillId="52" borderId="0" applyNumberFormat="0" applyBorder="0" applyAlignment="0" applyProtection="0"/>
    <xf numFmtId="0" fontId="132" fillId="52"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3" fillId="47" borderId="0" applyNumberFormat="0" applyBorder="0" applyAlignment="0" applyProtection="0"/>
    <xf numFmtId="175" fontId="132" fillId="47" borderId="0" applyNumberFormat="0" applyBorder="0" applyAlignment="0" applyProtection="0"/>
    <xf numFmtId="0" fontId="133"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3" fillId="47" borderId="0" applyNumberFormat="0" applyBorder="0" applyAlignment="0" applyProtection="0"/>
    <xf numFmtId="0" fontId="132" fillId="47" borderId="0" applyNumberFormat="0" applyBorder="0" applyAlignment="0" applyProtection="0"/>
    <xf numFmtId="0" fontId="133"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2" fillId="47"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3" fillId="48" borderId="0" applyNumberFormat="0" applyBorder="0" applyAlignment="0" applyProtection="0"/>
    <xf numFmtId="175" fontId="132" fillId="48" borderId="0" applyNumberFormat="0" applyBorder="0" applyAlignment="0" applyProtection="0"/>
    <xf numFmtId="0" fontId="133"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3" fillId="48" borderId="0" applyNumberFormat="0" applyBorder="0" applyAlignment="0" applyProtection="0"/>
    <xf numFmtId="0" fontId="132" fillId="48" borderId="0" applyNumberFormat="0" applyBorder="0" applyAlignment="0" applyProtection="0"/>
    <xf numFmtId="0" fontId="133"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133" fillId="53" borderId="0" applyNumberFormat="0" applyBorder="0" applyAlignment="0" applyProtection="0"/>
    <xf numFmtId="175" fontId="132" fillId="53" borderId="0" applyNumberFormat="0" applyBorder="0" applyAlignment="0" applyProtection="0"/>
    <xf numFmtId="0" fontId="133" fillId="53"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133" fillId="53" borderId="0" applyNumberFormat="0" applyBorder="0" applyAlignment="0" applyProtection="0"/>
    <xf numFmtId="0" fontId="132" fillId="53" borderId="0" applyNumberFormat="0" applyBorder="0" applyAlignment="0" applyProtection="0"/>
    <xf numFmtId="0" fontId="133" fillId="53"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5" fillId="37" borderId="0" applyNumberFormat="0" applyBorder="0" applyAlignment="0" applyProtection="0"/>
    <xf numFmtId="175" fontId="134" fillId="37" borderId="0" applyNumberFormat="0" applyBorder="0" applyAlignment="0" applyProtection="0"/>
    <xf numFmtId="0" fontId="135" fillId="37"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5" fillId="37" borderId="0" applyNumberFormat="0" applyBorder="0" applyAlignment="0" applyProtection="0"/>
    <xf numFmtId="0" fontId="134" fillId="37" borderId="0" applyNumberFormat="0" applyBorder="0" applyAlignment="0" applyProtection="0"/>
    <xf numFmtId="0" fontId="135" fillId="37"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8" fillId="55" borderId="27" applyNumberFormat="0" applyAlignment="0" applyProtection="0"/>
    <xf numFmtId="0" fontId="138" fillId="55" borderId="27" applyNumberFormat="0" applyAlignment="0" applyProtection="0"/>
    <xf numFmtId="0" fontId="105" fillId="55" borderId="27" applyNumberFormat="0" applyAlignment="0" applyProtection="0"/>
    <xf numFmtId="175" fontId="138" fillId="55" borderId="27" applyNumberFormat="0" applyAlignment="0" applyProtection="0"/>
    <xf numFmtId="0" fontId="105" fillId="55" borderId="27" applyNumberFormat="0" applyAlignment="0" applyProtection="0"/>
    <xf numFmtId="0" fontId="138" fillId="55" borderId="27" applyNumberFormat="0" applyAlignment="0" applyProtection="0"/>
    <xf numFmtId="0" fontId="138" fillId="55" borderId="27" applyNumberFormat="0" applyAlignment="0" applyProtection="0"/>
    <xf numFmtId="0" fontId="105" fillId="55" borderId="27" applyNumberFormat="0" applyAlignment="0" applyProtection="0"/>
    <xf numFmtId="0" fontId="138" fillId="55" borderId="27" applyNumberFormat="0" applyAlignment="0" applyProtection="0"/>
    <xf numFmtId="0" fontId="105" fillId="55" borderId="27" applyNumberFormat="0" applyAlignment="0" applyProtection="0"/>
    <xf numFmtId="0" fontId="138" fillId="55" borderId="27" applyNumberFormat="0" applyAlignment="0" applyProtection="0"/>
    <xf numFmtId="0" fontId="138" fillId="55" borderId="27" applyNumberFormat="0" applyAlignment="0" applyProtection="0"/>
    <xf numFmtId="0" fontId="138" fillId="55" borderId="27" applyNumberFormat="0" applyAlignment="0" applyProtection="0"/>
    <xf numFmtId="0" fontId="138" fillId="55" borderId="27" applyNumberFormat="0" applyAlignment="0" applyProtection="0"/>
    <xf numFmtId="0" fontId="138" fillId="55" borderId="27"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39"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175"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43" fontId="131" fillId="0" borderId="0" applyFont="0" applyFill="0" applyBorder="0" applyAlignment="0" applyProtection="0"/>
    <xf numFmtId="175"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5" fontId="24" fillId="0" borderId="0" applyFont="0" applyFill="0" applyBorder="0" applyAlignment="0" applyProtection="0"/>
    <xf numFmtId="43" fontId="11" fillId="0" borderId="0" applyFont="0" applyFill="0" applyBorder="0" applyAlignment="0" applyProtection="0"/>
    <xf numFmtId="44" fontId="48" fillId="0" borderId="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175"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3" fillId="38" borderId="0" applyNumberFormat="0" applyBorder="0" applyAlignment="0" applyProtection="0"/>
    <xf numFmtId="175" fontId="142" fillId="38" borderId="0" applyNumberFormat="0" applyBorder="0" applyAlignment="0" applyProtection="0"/>
    <xf numFmtId="0" fontId="143"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3" fillId="38" borderId="0" applyNumberFormat="0" applyBorder="0" applyAlignment="0" applyProtection="0"/>
    <xf numFmtId="0" fontId="142" fillId="38" borderId="0" applyNumberFormat="0" applyBorder="0" applyAlignment="0" applyProtection="0"/>
    <xf numFmtId="0" fontId="143"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4" fillId="0" borderId="28" applyNumberFormat="0" applyFill="0" applyAlignment="0" applyProtection="0"/>
    <xf numFmtId="0" fontId="144" fillId="0" borderId="28" applyNumberFormat="0" applyFill="0" applyAlignment="0" applyProtection="0"/>
    <xf numFmtId="0" fontId="145" fillId="0" borderId="28" applyNumberFormat="0" applyFill="0" applyAlignment="0" applyProtection="0"/>
    <xf numFmtId="175" fontId="144" fillId="0" borderId="28" applyNumberFormat="0" applyFill="0" applyAlignment="0" applyProtection="0"/>
    <xf numFmtId="0" fontId="145" fillId="0" borderId="28" applyNumberFormat="0" applyFill="0" applyAlignment="0" applyProtection="0"/>
    <xf numFmtId="0" fontId="144" fillId="0" borderId="28" applyNumberFormat="0" applyFill="0" applyAlignment="0" applyProtection="0"/>
    <xf numFmtId="0" fontId="144" fillId="0" borderId="28" applyNumberFormat="0" applyFill="0" applyAlignment="0" applyProtection="0"/>
    <xf numFmtId="0" fontId="145" fillId="0" borderId="28" applyNumberFormat="0" applyFill="0" applyAlignment="0" applyProtection="0"/>
    <xf numFmtId="0" fontId="144" fillId="0" borderId="28" applyNumberFormat="0" applyFill="0" applyAlignment="0" applyProtection="0"/>
    <xf numFmtId="0" fontId="145" fillId="0" borderId="28" applyNumberFormat="0" applyFill="0" applyAlignment="0" applyProtection="0"/>
    <xf numFmtId="0" fontId="144" fillId="0" borderId="28" applyNumberFormat="0" applyFill="0" applyAlignment="0" applyProtection="0"/>
    <xf numFmtId="0" fontId="144" fillId="0" borderId="28" applyNumberFormat="0" applyFill="0" applyAlignment="0" applyProtection="0"/>
    <xf numFmtId="0" fontId="144" fillId="0" borderId="28" applyNumberFormat="0" applyFill="0" applyAlignment="0" applyProtection="0"/>
    <xf numFmtId="0" fontId="144" fillId="0" borderId="28" applyNumberFormat="0" applyFill="0" applyAlignment="0" applyProtection="0"/>
    <xf numFmtId="0" fontId="144" fillId="0" borderId="28" applyNumberFormat="0" applyFill="0" applyAlignment="0" applyProtection="0"/>
    <xf numFmtId="0" fontId="146" fillId="0" borderId="29" applyNumberFormat="0" applyFill="0" applyAlignment="0" applyProtection="0"/>
    <xf numFmtId="0" fontId="146" fillId="0" borderId="29" applyNumberFormat="0" applyFill="0" applyAlignment="0" applyProtection="0"/>
    <xf numFmtId="0" fontId="147" fillId="0" borderId="29" applyNumberFormat="0" applyFill="0" applyAlignment="0" applyProtection="0"/>
    <xf numFmtId="175" fontId="146" fillId="0" borderId="29" applyNumberFormat="0" applyFill="0" applyAlignment="0" applyProtection="0"/>
    <xf numFmtId="0" fontId="147" fillId="0" borderId="29" applyNumberFormat="0" applyFill="0" applyAlignment="0" applyProtection="0"/>
    <xf numFmtId="0" fontId="146" fillId="0" borderId="29" applyNumberFormat="0" applyFill="0" applyAlignment="0" applyProtection="0"/>
    <xf numFmtId="0" fontId="146" fillId="0" borderId="29" applyNumberFormat="0" applyFill="0" applyAlignment="0" applyProtection="0"/>
    <xf numFmtId="0" fontId="147" fillId="0" borderId="29" applyNumberFormat="0" applyFill="0" applyAlignment="0" applyProtection="0"/>
    <xf numFmtId="0" fontId="146" fillId="0" borderId="29" applyNumberFormat="0" applyFill="0" applyAlignment="0" applyProtection="0"/>
    <xf numFmtId="0" fontId="147" fillId="0" borderId="29" applyNumberFormat="0" applyFill="0" applyAlignment="0" applyProtection="0"/>
    <xf numFmtId="0" fontId="146" fillId="0" borderId="29" applyNumberFormat="0" applyFill="0" applyAlignment="0" applyProtection="0"/>
    <xf numFmtId="0" fontId="146" fillId="0" borderId="29" applyNumberFormat="0" applyFill="0" applyAlignment="0" applyProtection="0"/>
    <xf numFmtId="0" fontId="146" fillId="0" borderId="29" applyNumberFormat="0" applyFill="0" applyAlignment="0" applyProtection="0"/>
    <xf numFmtId="0" fontId="146" fillId="0" borderId="29" applyNumberFormat="0" applyFill="0" applyAlignment="0" applyProtection="0"/>
    <xf numFmtId="0" fontId="146" fillId="0" borderId="29"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9" fillId="0" borderId="30" applyNumberFormat="0" applyFill="0" applyAlignment="0" applyProtection="0"/>
    <xf numFmtId="175" fontId="148" fillId="0" borderId="30" applyNumberFormat="0" applyFill="0" applyAlignment="0" applyProtection="0"/>
    <xf numFmtId="0" fontId="149"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9" fillId="0" borderId="30" applyNumberFormat="0" applyFill="0" applyAlignment="0" applyProtection="0"/>
    <xf numFmtId="0" fontId="148" fillId="0" borderId="30" applyNumberFormat="0" applyFill="0" applyAlignment="0" applyProtection="0"/>
    <xf numFmtId="0" fontId="149"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175"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2" fillId="0" borderId="31" applyNumberFormat="0" applyFill="0" applyAlignment="0" applyProtection="0"/>
    <xf numFmtId="0" fontId="152" fillId="0" borderId="31" applyNumberFormat="0" applyFill="0" applyAlignment="0" applyProtection="0"/>
    <xf numFmtId="0" fontId="153" fillId="0" borderId="31" applyNumberFormat="0" applyFill="0" applyAlignment="0" applyProtection="0"/>
    <xf numFmtId="175" fontId="152" fillId="0" borderId="31" applyNumberFormat="0" applyFill="0" applyAlignment="0" applyProtection="0"/>
    <xf numFmtId="0" fontId="153" fillId="0" borderId="31" applyNumberFormat="0" applyFill="0" applyAlignment="0" applyProtection="0"/>
    <xf numFmtId="0" fontId="152" fillId="0" borderId="31" applyNumberFormat="0" applyFill="0" applyAlignment="0" applyProtection="0"/>
    <xf numFmtId="0" fontId="152" fillId="0" borderId="31" applyNumberFormat="0" applyFill="0" applyAlignment="0" applyProtection="0"/>
    <xf numFmtId="0" fontId="153" fillId="0" borderId="31" applyNumberFormat="0" applyFill="0" applyAlignment="0" applyProtection="0"/>
    <xf numFmtId="0" fontId="152" fillId="0" borderId="31" applyNumberFormat="0" applyFill="0" applyAlignment="0" applyProtection="0"/>
    <xf numFmtId="0" fontId="153" fillId="0" borderId="31" applyNumberFormat="0" applyFill="0" applyAlignment="0" applyProtection="0"/>
    <xf numFmtId="0" fontId="152" fillId="0" borderId="31" applyNumberFormat="0" applyFill="0" applyAlignment="0" applyProtection="0"/>
    <xf numFmtId="0" fontId="152" fillId="0" borderId="31" applyNumberFormat="0" applyFill="0" applyAlignment="0" applyProtection="0"/>
    <xf numFmtId="0" fontId="152" fillId="0" borderId="31" applyNumberFormat="0" applyFill="0" applyAlignment="0" applyProtection="0"/>
    <xf numFmtId="0" fontId="152" fillId="0" borderId="31" applyNumberFormat="0" applyFill="0" applyAlignment="0" applyProtection="0"/>
    <xf numFmtId="0" fontId="152" fillId="0" borderId="31" applyNumberFormat="0" applyFill="0" applyAlignment="0" applyProtection="0"/>
    <xf numFmtId="0" fontId="154" fillId="56" borderId="0" applyNumberFormat="0" applyBorder="0" applyAlignment="0" applyProtection="0"/>
    <xf numFmtId="0" fontId="154" fillId="56" borderId="0" applyNumberFormat="0" applyBorder="0" applyAlignment="0" applyProtection="0"/>
    <xf numFmtId="0" fontId="155" fillId="56" borderId="0" applyNumberFormat="0" applyBorder="0" applyAlignment="0" applyProtection="0"/>
    <xf numFmtId="175" fontId="154" fillId="56" borderId="0" applyNumberFormat="0" applyBorder="0" applyAlignment="0" applyProtection="0"/>
    <xf numFmtId="0" fontId="155"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5" fillId="56" borderId="0" applyNumberFormat="0" applyBorder="0" applyAlignment="0" applyProtection="0"/>
    <xf numFmtId="0" fontId="154" fillId="56" borderId="0" applyNumberFormat="0" applyBorder="0" applyAlignment="0" applyProtection="0"/>
    <xf numFmtId="0" fontId="155"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47" fillId="0" borderId="0"/>
    <xf numFmtId="175" fontId="45" fillId="0" borderId="0"/>
    <xf numFmtId="0" fontId="11" fillId="0" borderId="0"/>
    <xf numFmtId="0" fontId="48" fillId="0" borderId="0"/>
    <xf numFmtId="175" fontId="156" fillId="0" borderId="0"/>
    <xf numFmtId="0" fontId="11" fillId="0" borderId="0"/>
    <xf numFmtId="0" fontId="156" fillId="0" borderId="0"/>
    <xf numFmtId="0" fontId="156" fillId="0" borderId="0"/>
    <xf numFmtId="0" fontId="156" fillId="0" borderId="0"/>
    <xf numFmtId="0" fontId="47" fillId="0" borderId="0"/>
    <xf numFmtId="175" fontId="156" fillId="0" borderId="0"/>
    <xf numFmtId="0" fontId="156" fillId="0" borderId="0"/>
    <xf numFmtId="0" fontId="156" fillId="0" borderId="0"/>
    <xf numFmtId="0" fontId="156" fillId="0" borderId="0"/>
    <xf numFmtId="0" fontId="156" fillId="0" borderId="0"/>
    <xf numFmtId="175" fontId="156" fillId="0" borderId="0"/>
    <xf numFmtId="0" fontId="156" fillId="0" borderId="0"/>
    <xf numFmtId="0" fontId="156" fillId="0" borderId="0"/>
    <xf numFmtId="0" fontId="156" fillId="0" borderId="0"/>
    <xf numFmtId="0" fontId="156" fillId="0" borderId="0"/>
    <xf numFmtId="175" fontId="156" fillId="0" borderId="0"/>
    <xf numFmtId="0" fontId="156" fillId="0" borderId="0"/>
    <xf numFmtId="0" fontId="156" fillId="0" borderId="0"/>
    <xf numFmtId="0" fontId="156" fillId="0" borderId="0"/>
    <xf numFmtId="0" fontId="156" fillId="0" borderId="0"/>
    <xf numFmtId="175" fontId="156" fillId="0" borderId="0"/>
    <xf numFmtId="0" fontId="156" fillId="0" borderId="0"/>
    <xf numFmtId="0" fontId="156" fillId="0" borderId="0"/>
    <xf numFmtId="0" fontId="156" fillId="0" borderId="0"/>
    <xf numFmtId="0" fontId="156" fillId="0" borderId="0"/>
    <xf numFmtId="0" fontId="47" fillId="0" borderId="0"/>
    <xf numFmtId="175" fontId="45" fillId="0" borderId="0"/>
    <xf numFmtId="0" fontId="47" fillId="0" borderId="0"/>
    <xf numFmtId="0" fontId="45" fillId="0" borderId="0"/>
    <xf numFmtId="175" fontId="45" fillId="0" borderId="0"/>
    <xf numFmtId="0" fontId="47" fillId="0" borderId="0"/>
    <xf numFmtId="201" fontId="24" fillId="0" borderId="0"/>
    <xf numFmtId="191" fontId="25" fillId="0" borderId="0"/>
    <xf numFmtId="175" fontId="24" fillId="0" borderId="0"/>
    <xf numFmtId="191" fontId="25" fillId="0" borderId="0"/>
    <xf numFmtId="175" fontId="24" fillId="0" borderId="0"/>
    <xf numFmtId="191" fontId="25" fillId="0" borderId="0"/>
    <xf numFmtId="175" fontId="24" fillId="0" borderId="0"/>
    <xf numFmtId="175" fontId="24" fillId="0" borderId="0"/>
    <xf numFmtId="0" fontId="24" fillId="0" borderId="0"/>
    <xf numFmtId="0" fontId="24" fillId="0" borderId="0"/>
    <xf numFmtId="0" fontId="24" fillId="0" borderId="0"/>
    <xf numFmtId="0" fontId="24" fillId="0" borderId="0"/>
    <xf numFmtId="175" fontId="11" fillId="0" borderId="0"/>
    <xf numFmtId="0" fontId="11" fillId="0" borderId="0"/>
    <xf numFmtId="191" fontId="25" fillId="0" borderId="0"/>
    <xf numFmtId="191" fontId="25" fillId="0" borderId="0"/>
    <xf numFmtId="191" fontId="25" fillId="0" borderId="0"/>
    <xf numFmtId="191" fontId="25" fillId="0" borderId="0"/>
    <xf numFmtId="191" fontId="25" fillId="0" borderId="0"/>
    <xf numFmtId="191" fontId="25" fillId="0" borderId="0"/>
    <xf numFmtId="175" fontId="24" fillId="0" borderId="0"/>
    <xf numFmtId="0" fontId="21" fillId="0" borderId="0"/>
    <xf numFmtId="0" fontId="21" fillId="0" borderId="0"/>
    <xf numFmtId="0" fontId="21" fillId="0" borderId="0"/>
    <xf numFmtId="0" fontId="21" fillId="0" borderId="0"/>
    <xf numFmtId="0" fontId="24" fillId="0" borderId="0"/>
    <xf numFmtId="175" fontId="24" fillId="0" borderId="0"/>
    <xf numFmtId="191" fontId="25" fillId="0" borderId="0"/>
    <xf numFmtId="0" fontId="21" fillId="0" borderId="0"/>
    <xf numFmtId="191" fontId="25" fillId="0" borderId="0"/>
    <xf numFmtId="175" fontId="24" fillId="0" borderId="0"/>
    <xf numFmtId="191" fontId="25" fillId="0" borderId="0"/>
    <xf numFmtId="175" fontId="24" fillId="0" borderId="0"/>
    <xf numFmtId="191" fontId="25" fillId="0" borderId="0"/>
    <xf numFmtId="175" fontId="24" fillId="0" borderId="0"/>
    <xf numFmtId="191" fontId="25" fillId="0" borderId="0"/>
    <xf numFmtId="175" fontId="24" fillId="0" borderId="0"/>
    <xf numFmtId="191" fontId="25" fillId="0" borderId="0"/>
    <xf numFmtId="175" fontId="24" fillId="0" borderId="0"/>
    <xf numFmtId="191" fontId="25" fillId="0" borderId="0"/>
    <xf numFmtId="175" fontId="24" fillId="0" borderId="0"/>
    <xf numFmtId="0" fontId="47" fillId="0" borderId="0"/>
    <xf numFmtId="0" fontId="2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5" fontId="48" fillId="0" borderId="0"/>
    <xf numFmtId="175" fontId="2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4" fillId="0" borderId="0"/>
    <xf numFmtId="0" fontId="21" fillId="0" borderId="0"/>
    <xf numFmtId="0" fontId="24" fillId="0" borderId="0"/>
    <xf numFmtId="0" fontId="21" fillId="0" borderId="0"/>
    <xf numFmtId="0" fontId="21" fillId="0" borderId="0"/>
    <xf numFmtId="0" fontId="21" fillId="0" borderId="0"/>
    <xf numFmtId="0" fontId="47" fillId="0" borderId="0"/>
    <xf numFmtId="0" fontId="24" fillId="0" borderId="0"/>
    <xf numFmtId="0" fontId="24" fillId="0" borderId="0"/>
    <xf numFmtId="0" fontId="24" fillId="0" borderId="0"/>
    <xf numFmtId="202" fontId="45" fillId="0" borderId="0"/>
    <xf numFmtId="175" fontId="11" fillId="0" borderId="0"/>
    <xf numFmtId="0" fontId="21" fillId="0" borderId="0"/>
    <xf numFmtId="0" fontId="2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1" fillId="0" borderId="0"/>
    <xf numFmtId="0" fontId="49" fillId="0" borderId="0"/>
    <xf numFmtId="0" fontId="47" fillId="0" borderId="0"/>
    <xf numFmtId="0" fontId="47" fillId="0" borderId="0"/>
    <xf numFmtId="0" fontId="47" fillId="0" borderId="0"/>
    <xf numFmtId="0" fontId="11" fillId="0" borderId="0"/>
    <xf numFmtId="175" fontId="1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6" fillId="0" borderId="0"/>
    <xf numFmtId="0" fontId="156" fillId="0" borderId="0"/>
    <xf numFmtId="0" fontId="156" fillId="0" borderId="0"/>
    <xf numFmtId="0" fontId="156" fillId="0" borderId="0"/>
    <xf numFmtId="175" fontId="15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6" fillId="0" borderId="0"/>
    <xf numFmtId="0" fontId="156" fillId="0" borderId="0"/>
    <xf numFmtId="0" fontId="156" fillId="0" borderId="0"/>
    <xf numFmtId="0" fontId="156" fillId="0" borderId="0"/>
    <xf numFmtId="183" fontId="2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5" fontId="156" fillId="0" borderId="0"/>
    <xf numFmtId="0" fontId="156" fillId="0" borderId="0"/>
    <xf numFmtId="0" fontId="156" fillId="0" borderId="0"/>
    <xf numFmtId="0" fontId="156" fillId="0" borderId="0"/>
    <xf numFmtId="0" fontId="156" fillId="0" borderId="0"/>
    <xf numFmtId="0" fontId="47" fillId="0" borderId="0"/>
    <xf numFmtId="0" fontId="47" fillId="0" borderId="0"/>
    <xf numFmtId="0" fontId="47" fillId="0" borderId="0"/>
    <xf numFmtId="0" fontId="24" fillId="0" borderId="0"/>
    <xf numFmtId="0" fontId="24" fillId="0" borderId="0"/>
    <xf numFmtId="0" fontId="24" fillId="0" borderId="0"/>
    <xf numFmtId="0" fontId="24" fillId="0" borderId="0"/>
    <xf numFmtId="0" fontId="21" fillId="0" borderId="0"/>
    <xf numFmtId="175" fontId="48" fillId="0" borderId="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9" fontId="21" fillId="0" borderId="0" applyFont="0" applyFill="0" applyBorder="0" applyAlignment="0" applyProtection="0"/>
    <xf numFmtId="9" fontId="11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4" fillId="0" borderId="0" applyFont="0" applyFill="0" applyBorder="0" applyAlignment="0" applyProtection="0"/>
    <xf numFmtId="9" fontId="11"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5"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175" fontId="161"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9" fontId="11" fillId="0" borderId="0" applyFont="0" applyFill="0" applyBorder="0" applyAlignment="0" applyProtection="0"/>
    <xf numFmtId="0" fontId="11"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55" fillId="0" borderId="0"/>
    <xf numFmtId="0" fontId="11"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99" fillId="0" borderId="0">
      <alignment vertical="top"/>
    </xf>
    <xf numFmtId="9" fontId="24" fillId="0" borderId="0" applyFont="0" applyFill="0" applyBorder="0" applyAlignment="0" applyProtection="0"/>
    <xf numFmtId="167" fontId="21" fillId="0" borderId="0" applyFont="0" applyFill="0" applyBorder="0" applyAlignment="0" applyProtection="0"/>
    <xf numFmtId="0" fontId="114" fillId="0" borderId="0"/>
    <xf numFmtId="0" fontId="48" fillId="0" borderId="0"/>
    <xf numFmtId="0" fontId="114" fillId="0" borderId="0"/>
    <xf numFmtId="41" fontId="114" fillId="0" borderId="0" applyFont="0" applyFill="0" applyBorder="0" applyAlignment="0" applyProtection="0"/>
    <xf numFmtId="9" fontId="114" fillId="0" borderId="0" applyFont="0" applyFill="0" applyBorder="0" applyAlignment="0" applyProtection="0"/>
    <xf numFmtId="0" fontId="114"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0" fontId="121" fillId="0" borderId="0"/>
    <xf numFmtId="9" fontId="11" fillId="0" borderId="0" applyFont="0" applyFill="0" applyBorder="0" applyAlignment="0" applyProtection="0"/>
    <xf numFmtId="0" fontId="121" fillId="0" borderId="0"/>
    <xf numFmtId="43" fontId="119" fillId="0" borderId="0" applyFont="0" applyFill="0" applyBorder="0" applyAlignment="0" applyProtection="0"/>
    <xf numFmtId="43" fontId="119" fillId="0" borderId="0" applyFont="0" applyFill="0" applyBorder="0" applyAlignment="0" applyProtection="0"/>
    <xf numFmtId="9" fontId="24" fillId="0" borderId="0" applyFont="0" applyFill="0" applyBorder="0" applyAlignment="0" applyProtection="0">
      <alignment wrapText="1"/>
    </xf>
    <xf numFmtId="0" fontId="11" fillId="0" borderId="0"/>
    <xf numFmtId="0" fontId="24" fillId="0" borderId="0">
      <alignment wrapText="1"/>
    </xf>
    <xf numFmtId="43" fontId="24" fillId="0" borderId="0" applyFont="0" applyFill="0" applyBorder="0" applyAlignment="0" applyProtection="0">
      <alignment wrapText="1"/>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55" fillId="0" borderId="0" applyFont="0" applyFill="0" applyBorder="0" applyAlignment="0" applyProtection="0"/>
    <xf numFmtId="0" fontId="55" fillId="0" borderId="0" applyFont="0" applyFill="0" applyBorder="0" applyAlignment="0" applyProtection="0"/>
    <xf numFmtId="0" fontId="99" fillId="0" borderId="0">
      <alignment vertical="top"/>
    </xf>
    <xf numFmtId="0" fontId="55" fillId="0" borderId="0" applyFont="0" applyFill="0" applyBorder="0" applyAlignment="0" applyProtection="0"/>
    <xf numFmtId="0" fontId="55" fillId="0" borderId="0"/>
    <xf numFmtId="43" fontId="11" fillId="0" borderId="0" applyFont="0" applyFill="0" applyBorder="0" applyAlignment="0" applyProtection="0"/>
    <xf numFmtId="203" fontId="47" fillId="0" borderId="0" applyFont="0" applyFill="0" applyBorder="0" applyAlignment="0" applyProtection="0"/>
    <xf numFmtId="0" fontId="55" fillId="0" borderId="0"/>
    <xf numFmtId="0" fontId="99" fillId="0" borderId="0">
      <alignment vertical="top"/>
    </xf>
    <xf numFmtId="0" fontId="55" fillId="0" borderId="0" applyFont="0" applyFill="0" applyBorder="0" applyAlignment="0" applyProtection="0"/>
    <xf numFmtId="43" fontId="131" fillId="0" borderId="0" applyFont="0" applyFill="0" applyBorder="0" applyAlignment="0" applyProtection="0"/>
    <xf numFmtId="0" fontId="11" fillId="0" borderId="0"/>
    <xf numFmtId="9" fontId="47" fillId="0" borderId="0" applyFont="0" applyFill="0" applyBorder="0" applyAlignment="0" applyProtection="0"/>
    <xf numFmtId="0" fontId="24" fillId="0" borderId="0"/>
    <xf numFmtId="0" fontId="11" fillId="0" borderId="0"/>
    <xf numFmtId="175" fontId="25" fillId="0" borderId="0"/>
    <xf numFmtId="167" fontId="11" fillId="0" borderId="0" applyFont="0" applyFill="0" applyBorder="0" applyAlignment="0" applyProtection="0"/>
    <xf numFmtId="43" fontId="49" fillId="0" borderId="0" applyFont="0" applyFill="0" applyBorder="0" applyAlignment="0" applyProtection="0"/>
    <xf numFmtId="0" fontId="49" fillId="0" borderId="0"/>
    <xf numFmtId="167" fontId="21" fillId="0" borderId="0" applyFont="0" applyFill="0" applyBorder="0" applyAlignment="0" applyProtection="0"/>
    <xf numFmtId="9" fontId="11" fillId="0" borderId="0" applyFont="0" applyFill="0" applyBorder="0" applyAlignment="0" applyProtection="0"/>
    <xf numFmtId="0" fontId="11" fillId="0" borderId="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55" fillId="0" borderId="0"/>
    <xf numFmtId="0" fontId="11" fillId="0" borderId="0"/>
    <xf numFmtId="203" fontId="47" fillId="0" borderId="0" applyFont="0" applyFill="0" applyBorder="0" applyAlignment="0" applyProtection="0"/>
    <xf numFmtId="0" fontId="166" fillId="0" borderId="0"/>
    <xf numFmtId="43" fontId="166" fillId="0" borderId="0" applyFont="0" applyFill="0" applyBorder="0" applyAlignment="0" applyProtection="0"/>
    <xf numFmtId="0" fontId="11" fillId="0" borderId="0"/>
    <xf numFmtId="0" fontId="24" fillId="0" borderId="0"/>
    <xf numFmtId="0" fontId="24" fillId="0" borderId="0"/>
    <xf numFmtId="0" fontId="24" fillId="0" borderId="0"/>
    <xf numFmtId="0" fontId="167" fillId="0" borderId="53"/>
    <xf numFmtId="0" fontId="168" fillId="0" borderId="0"/>
    <xf numFmtId="165" fontId="24" fillId="0" borderId="0" applyFont="0" applyFill="0" applyBorder="0" applyAlignment="0" applyProtection="0"/>
    <xf numFmtId="204" fontId="24" fillId="0" borderId="0" applyFont="0" applyFill="0" applyBorder="0" applyAlignment="0" applyProtection="0"/>
    <xf numFmtId="0" fontId="169"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41" fontId="168" fillId="0" borderId="0" applyFont="0" applyFill="0" applyBorder="0" applyAlignment="0" applyProtection="0"/>
    <xf numFmtId="0" fontId="171" fillId="0" borderId="0"/>
    <xf numFmtId="49" fontId="25" fillId="0" borderId="0" applyProtection="0">
      <alignment horizontal="left"/>
    </xf>
    <xf numFmtId="49" fontId="25" fillId="0" borderId="0" applyProtection="0">
      <alignment horizontal="left"/>
    </xf>
    <xf numFmtId="0" fontId="24" fillId="0" borderId="0"/>
    <xf numFmtId="0" fontId="24" fillId="0" borderId="0"/>
    <xf numFmtId="0" fontId="24" fillId="0" borderId="0"/>
    <xf numFmtId="0" fontId="24" fillId="0" borderId="0"/>
    <xf numFmtId="0" fontId="172" fillId="0" borderId="0"/>
    <xf numFmtId="205" fontId="25" fillId="0" borderId="0" applyFill="0" applyBorder="0" applyProtection="0">
      <alignment horizontal="right"/>
    </xf>
    <xf numFmtId="206" fontId="25" fillId="0" borderId="0" applyFill="0" applyBorder="0" applyProtection="0">
      <alignment horizontal="right"/>
    </xf>
    <xf numFmtId="207" fontId="173" fillId="0" borderId="0" applyFill="0" applyBorder="0" applyProtection="0">
      <alignment horizontal="center"/>
    </xf>
    <xf numFmtId="208" fontId="173" fillId="0" borderId="0" applyFill="0" applyBorder="0" applyProtection="0">
      <alignment horizontal="center"/>
    </xf>
    <xf numFmtId="209" fontId="174" fillId="0" borderId="0" applyFill="0" applyBorder="0" applyProtection="0">
      <alignment horizontal="right"/>
    </xf>
    <xf numFmtId="210" fontId="25" fillId="0" borderId="0" applyFill="0" applyBorder="0" applyProtection="0">
      <alignment horizontal="right"/>
    </xf>
    <xf numFmtId="211" fontId="25" fillId="0" borderId="0" applyFill="0" applyBorder="0" applyProtection="0">
      <alignment horizontal="right"/>
    </xf>
    <xf numFmtId="212" fontId="25" fillId="0" borderId="0" applyFill="0" applyBorder="0" applyProtection="0">
      <alignment horizontal="right"/>
    </xf>
    <xf numFmtId="213" fontId="25" fillId="0" borderId="0" applyFill="0" applyBorder="0" applyProtection="0">
      <alignment horizontal="right"/>
    </xf>
    <xf numFmtId="0" fontId="175" fillId="0" borderId="0" applyNumberFormat="0" applyFill="0" applyBorder="0" applyAlignment="0" applyProtection="0">
      <alignment vertical="top"/>
      <protection locked="0"/>
    </xf>
    <xf numFmtId="0" fontId="176" fillId="0" borderId="0"/>
    <xf numFmtId="214" fontId="24" fillId="0" borderId="0" applyFont="0" applyFill="0" applyBorder="0" applyAlignment="0" applyProtection="0"/>
    <xf numFmtId="215" fontId="24" fillId="0" borderId="0" applyFont="0" applyFill="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0" fontId="128" fillId="0" borderId="0" applyNumberFormat="0" applyAlignment="0"/>
    <xf numFmtId="0" fontId="127" fillId="0" borderId="0">
      <alignment horizontal="center" wrapText="1"/>
      <protection locked="0"/>
    </xf>
    <xf numFmtId="43" fontId="116" fillId="0" borderId="0" applyFont="0" applyFill="0" applyBorder="0" applyAlignment="0" applyProtection="0"/>
    <xf numFmtId="216" fontId="66" fillId="7" borderId="0" applyNumberFormat="0" applyBorder="0" applyAlignment="0" applyProtection="0"/>
    <xf numFmtId="217" fontId="66" fillId="7" borderId="0" applyNumberFormat="0" applyBorder="0" applyAlignment="0" applyProtection="0"/>
    <xf numFmtId="218" fontId="66" fillId="7" borderId="0" applyNumberFormat="0" applyBorder="0" applyAlignment="0" applyProtection="0"/>
    <xf numFmtId="219" fontId="131" fillId="0" borderId="0" applyFill="0" applyBorder="0" applyAlignment="0"/>
    <xf numFmtId="220" fontId="24" fillId="0" borderId="0" applyFill="0" applyBorder="0" applyAlignment="0"/>
    <xf numFmtId="220" fontId="24" fillId="0" borderId="0" applyFill="0" applyBorder="0" applyAlignment="0"/>
    <xf numFmtId="189" fontId="24" fillId="0" borderId="0" applyFill="0" applyBorder="0" applyAlignment="0"/>
    <xf numFmtId="221" fontId="24" fillId="0" borderId="0" applyFill="0" applyBorder="0" applyAlignment="0"/>
    <xf numFmtId="222" fontId="24" fillId="0" borderId="0" applyFill="0" applyBorder="0" applyAlignment="0"/>
    <xf numFmtId="223" fontId="24" fillId="0" borderId="0" applyFill="0" applyBorder="0" applyAlignment="0"/>
    <xf numFmtId="224" fontId="24" fillId="0" borderId="0" applyFill="0" applyBorder="0" applyAlignment="0"/>
    <xf numFmtId="220" fontId="24" fillId="0" borderId="0" applyFill="0" applyBorder="0" applyAlignment="0"/>
    <xf numFmtId="224" fontId="24" fillId="0" borderId="0" applyFill="0" applyBorder="0" applyAlignment="0"/>
    <xf numFmtId="199" fontId="24" fillId="0" borderId="0" applyFill="0" applyBorder="0" applyAlignment="0"/>
    <xf numFmtId="225" fontId="24" fillId="0" borderId="0" applyFill="0" applyBorder="0" applyAlignment="0"/>
    <xf numFmtId="199" fontId="24" fillId="0" borderId="0" applyFill="0" applyBorder="0" applyAlignment="0"/>
    <xf numFmtId="189" fontId="24" fillId="0" borderId="0" applyFill="0" applyBorder="0" applyAlignment="0"/>
    <xf numFmtId="3" fontId="124" fillId="0" borderId="50"/>
    <xf numFmtId="1" fontId="178" fillId="0" borderId="54">
      <alignment vertical="top"/>
    </xf>
    <xf numFmtId="37" fontId="179" fillId="0" borderId="0"/>
    <xf numFmtId="37" fontId="179" fillId="0" borderId="0"/>
    <xf numFmtId="37" fontId="179" fillId="0" borderId="0"/>
    <xf numFmtId="37" fontId="179" fillId="0" borderId="0"/>
    <xf numFmtId="37" fontId="179" fillId="0" borderId="0"/>
    <xf numFmtId="37" fontId="179" fillId="0" borderId="0"/>
    <xf numFmtId="37" fontId="179" fillId="0" borderId="0"/>
    <xf numFmtId="37" fontId="179" fillId="0" borderId="0"/>
    <xf numFmtId="41" fontId="38" fillId="0" borderId="0" applyFont="0" applyFill="0" applyBorder="0" applyAlignment="0" applyProtection="0"/>
    <xf numFmtId="224" fontId="24" fillId="0" borderId="0" applyFont="0" applyFill="0" applyBorder="0" applyAlignment="0" applyProtection="0"/>
    <xf numFmtId="220" fontId="24" fillId="0" borderId="0" applyFont="0" applyFill="0" applyBorder="0" applyAlignment="0" applyProtection="0"/>
    <xf numFmtId="38" fontId="124" fillId="0" borderId="11"/>
    <xf numFmtId="43" fontId="180" fillId="0" borderId="0" applyFont="0" applyFill="0" applyBorder="0" applyAlignment="0" applyProtection="0"/>
    <xf numFmtId="43" fontId="1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2"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3" fillId="0" borderId="0" applyFont="0" applyFill="0" applyBorder="0" applyAlignment="0" applyProtection="0"/>
    <xf numFmtId="43" fontId="184" fillId="0" borderId="0" applyFont="0" applyFill="0" applyBorder="0" applyAlignment="0" applyProtection="0"/>
    <xf numFmtId="43" fontId="163"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42" fontId="131" fillId="0" borderId="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alignment wrapText="1"/>
    </xf>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47" fillId="0" borderId="0" applyFont="0" applyFill="0" applyBorder="0" applyAlignment="0" applyProtection="0"/>
    <xf numFmtId="43" fontId="185"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alignment wrapText="1"/>
    </xf>
    <xf numFmtId="43" fontId="24" fillId="0" borderId="0" applyFont="0" applyFill="0" applyBorder="0" applyAlignment="0" applyProtection="0">
      <alignment wrapText="1"/>
    </xf>
    <xf numFmtId="43" fontId="24" fillId="0" borderId="0" applyFont="0" applyFill="0" applyBorder="0" applyAlignment="0" applyProtection="0">
      <alignment wrapText="1"/>
    </xf>
    <xf numFmtId="43" fontId="4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24"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24"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4"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8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8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47" fillId="0" borderId="0" applyFont="0" applyFill="0" applyBorder="0" applyAlignment="0" applyProtection="0"/>
    <xf numFmtId="43" fontId="16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226" fontId="17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38" fillId="0" borderId="0" applyFont="0" applyFill="0" applyBorder="0" applyAlignment="0" applyProtection="0"/>
    <xf numFmtId="43" fontId="24" fillId="0" borderId="0" quotePrefix="1" applyFont="0" applyFill="0" applyBorder="0" applyAlignment="0">
      <protection locked="0"/>
    </xf>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1"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43" fontId="21" fillId="0" borderId="0" applyFont="0" applyFill="0" applyBorder="0" applyAlignment="0" applyProtection="0"/>
    <xf numFmtId="43" fontId="11"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189" fontId="24" fillId="0" borderId="0" applyFont="0" applyFill="0" applyBorder="0" applyAlignment="0" applyProtection="0"/>
    <xf numFmtId="43" fontId="11"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189"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180"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6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4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25" fillId="0" borderId="0"/>
    <xf numFmtId="3" fontId="24" fillId="0" borderId="0" applyFill="0" applyBorder="0" applyAlignment="0" applyProtection="0"/>
    <xf numFmtId="229" fontId="128" fillId="0" borderId="0" applyBorder="0"/>
    <xf numFmtId="230" fontId="128" fillId="0" borderId="0" applyBorder="0"/>
    <xf numFmtId="168" fontId="188" fillId="0" borderId="0"/>
    <xf numFmtId="0" fontId="189" fillId="0" borderId="0" applyNumberFormat="0" applyAlignment="0">
      <alignment horizontal="left"/>
    </xf>
    <xf numFmtId="0" fontId="190" fillId="0" borderId="0" applyNumberFormat="0" applyAlignment="0"/>
    <xf numFmtId="228" fontId="80" fillId="61" borderId="0">
      <protection locked="0"/>
    </xf>
    <xf numFmtId="189" fontId="24" fillId="0" borderId="0" applyFont="0" applyFill="0" applyBorder="0" applyAlignment="0" applyProtection="0"/>
    <xf numFmtId="44" fontId="1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220" fontId="24"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20" fontId="24" fillId="0" borderId="0" applyFont="0" applyFill="0" applyBorder="0" applyAlignment="0" applyProtection="0"/>
    <xf numFmtId="220" fontId="24" fillId="0" borderId="0" applyFont="0" applyFill="0" applyBorder="0" applyAlignment="0" applyProtection="0"/>
    <xf numFmtId="220" fontId="24" fillId="0" borderId="0" applyFont="0" applyFill="0" applyBorder="0" applyAlignment="0" applyProtection="0"/>
    <xf numFmtId="44" fontId="165" fillId="0" borderId="0" applyFont="0" applyFill="0" applyBorder="0" applyAlignment="0" applyProtection="0"/>
    <xf numFmtId="231" fontId="24" fillId="0" borderId="0" applyFill="0" applyBorder="0" applyAlignment="0" applyProtection="0"/>
    <xf numFmtId="232" fontId="25" fillId="0" borderId="0"/>
    <xf numFmtId="233" fontId="24" fillId="62" borderId="0" applyFont="0" applyBorder="0"/>
    <xf numFmtId="0" fontId="191" fillId="0" borderId="0"/>
    <xf numFmtId="18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2" fillId="0" borderId="0"/>
    <xf numFmtId="180" fontId="24" fillId="0" borderId="0"/>
    <xf numFmtId="180" fontId="24" fillId="0" borderId="0"/>
    <xf numFmtId="180" fontId="24" fillId="0" borderId="0"/>
    <xf numFmtId="180" fontId="24" fillId="0" borderId="0"/>
    <xf numFmtId="180" fontId="24" fillId="0" borderId="0"/>
    <xf numFmtId="180" fontId="24" fillId="0" borderId="0"/>
    <xf numFmtId="180" fontId="24" fillId="0" borderId="0"/>
    <xf numFmtId="180" fontId="24" fillId="0" borderId="0"/>
    <xf numFmtId="180" fontId="24" fillId="0" borderId="0"/>
    <xf numFmtId="180" fontId="24" fillId="0" borderId="0"/>
    <xf numFmtId="0" fontId="24" fillId="0" borderId="0"/>
    <xf numFmtId="170" fontId="24" fillId="0" borderId="0"/>
    <xf numFmtId="180" fontId="24" fillId="0" borderId="0"/>
    <xf numFmtId="180" fontId="24"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234" fontId="24" fillId="0" borderId="0"/>
    <xf numFmtId="180" fontId="24" fillId="0" borderId="0"/>
    <xf numFmtId="180" fontId="24" fillId="0" borderId="0"/>
    <xf numFmtId="180" fontId="24" fillId="0" borderId="0"/>
    <xf numFmtId="180" fontId="24" fillId="0" borderId="0"/>
    <xf numFmtId="18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187" fontId="24" fillId="0" borderId="0"/>
    <xf numFmtId="187"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7" fontId="24" fillId="0" borderId="0"/>
    <xf numFmtId="187" fontId="24" fillId="0" borderId="0"/>
    <xf numFmtId="187" fontId="24" fillId="0" borderId="0"/>
    <xf numFmtId="187" fontId="24" fillId="0" borderId="0"/>
    <xf numFmtId="187" fontId="24" fillId="0" borderId="0"/>
    <xf numFmtId="235" fontId="24" fillId="0" borderId="0"/>
    <xf numFmtId="236" fontId="24" fillId="0" borderId="0"/>
    <xf numFmtId="169" fontId="24" fillId="0" borderId="0"/>
    <xf numFmtId="237" fontId="24" fillId="0" borderId="0"/>
    <xf numFmtId="237" fontId="24" fillId="0" borderId="0"/>
    <xf numFmtId="18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35"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37" fontId="24" fillId="0" borderId="0"/>
    <xf numFmtId="237" fontId="24" fillId="0" borderId="0"/>
    <xf numFmtId="237" fontId="24" fillId="0" borderId="0"/>
    <xf numFmtId="235" fontId="24" fillId="0" borderId="0"/>
    <xf numFmtId="0" fontId="24" fillId="0" borderId="0"/>
    <xf numFmtId="0"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23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0" fontId="24" fillId="0" borderId="0"/>
    <xf numFmtId="0" fontId="24" fillId="0" borderId="0"/>
    <xf numFmtId="0" fontId="24" fillId="0" borderId="0"/>
    <xf numFmtId="187" fontId="24" fillId="0" borderId="0"/>
    <xf numFmtId="23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237" fontId="24" fillId="0" borderId="0"/>
    <xf numFmtId="187" fontId="24" fillId="0" borderId="0"/>
    <xf numFmtId="187" fontId="24" fillId="0" borderId="0"/>
    <xf numFmtId="23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172" fillId="0" borderId="0"/>
    <xf numFmtId="0" fontId="24" fillId="0" borderId="0"/>
    <xf numFmtId="187" fontId="190" fillId="0" borderId="50" applyNumberFormat="0" applyFont="0" applyFill="0" applyAlignment="0">
      <alignment horizontal="left"/>
    </xf>
    <xf numFmtId="0" fontId="193" fillId="0" borderId="53"/>
    <xf numFmtId="228" fontId="194" fillId="0" borderId="0">
      <protection locked="0"/>
    </xf>
    <xf numFmtId="238" fontId="24" fillId="0" borderId="0" applyFill="0" applyBorder="0" applyAlignment="0" applyProtection="0"/>
    <xf numFmtId="14" fontId="131" fillId="0" borderId="0" applyFill="0" applyBorder="0" applyAlignment="0"/>
    <xf numFmtId="0" fontId="190" fillId="0" borderId="0"/>
    <xf numFmtId="239" fontId="24" fillId="0" borderId="55">
      <alignment vertical="center"/>
    </xf>
    <xf numFmtId="198" fontId="24" fillId="0" borderId="55">
      <alignment vertical="center"/>
    </xf>
    <xf numFmtId="198" fontId="24" fillId="0" borderId="55">
      <alignment vertical="center"/>
    </xf>
    <xf numFmtId="41" fontId="195" fillId="0" borderId="0" applyFont="0" applyFill="0" applyBorder="0" applyAlignment="0" applyProtection="0"/>
    <xf numFmtId="43" fontId="195" fillId="0" borderId="0" applyFont="0" applyFill="0" applyBorder="0" applyAlignment="0" applyProtection="0"/>
    <xf numFmtId="240" fontId="25" fillId="0" borderId="0"/>
    <xf numFmtId="228" fontId="164" fillId="0" borderId="48"/>
    <xf numFmtId="0" fontId="190" fillId="0" borderId="53"/>
    <xf numFmtId="0" fontId="190" fillId="0" borderId="53"/>
    <xf numFmtId="0" fontId="196" fillId="0" borderId="0" applyNumberFormat="0" applyFill="0" applyBorder="0" applyAlignment="0" applyProtection="0"/>
    <xf numFmtId="0" fontId="197" fillId="63" borderId="0"/>
    <xf numFmtId="224" fontId="24" fillId="0" borderId="0" applyFill="0" applyBorder="0" applyAlignment="0"/>
    <xf numFmtId="220" fontId="24" fillId="0" borderId="0" applyFill="0" applyBorder="0" applyAlignment="0"/>
    <xf numFmtId="224" fontId="24" fillId="0" borderId="0" applyFill="0" applyBorder="0" applyAlignment="0"/>
    <xf numFmtId="189" fontId="24" fillId="0" borderId="0" applyFill="0" applyBorder="0" applyAlignment="0"/>
    <xf numFmtId="224" fontId="24" fillId="0" borderId="0" applyFill="0" applyBorder="0" applyAlignment="0"/>
    <xf numFmtId="220" fontId="24" fillId="0" borderId="0" applyFill="0" applyBorder="0" applyAlignment="0"/>
    <xf numFmtId="224" fontId="24" fillId="0" borderId="0" applyFill="0" applyBorder="0" applyAlignment="0"/>
    <xf numFmtId="199" fontId="24" fillId="0" borderId="0" applyFill="0" applyBorder="0" applyAlignment="0"/>
    <xf numFmtId="225" fontId="24" fillId="0" borderId="0" applyFill="0" applyBorder="0" applyAlignment="0"/>
    <xf numFmtId="199" fontId="24" fillId="0" borderId="0" applyFill="0" applyBorder="0" applyAlignment="0"/>
    <xf numFmtId="189" fontId="24" fillId="0" borderId="0" applyFill="0" applyBorder="0" applyAlignment="0"/>
    <xf numFmtId="0" fontId="198" fillId="0" borderId="0" applyNumberFormat="0" applyAlignment="0">
      <alignment horizontal="left"/>
    </xf>
    <xf numFmtId="234" fontId="172" fillId="0" borderId="0" applyFont="0" applyFill="0" applyBorder="0" applyAlignment="0" applyProtection="0"/>
    <xf numFmtId="2" fontId="24" fillId="0" borderId="0" applyFill="0" applyBorder="0" applyAlignment="0" applyProtection="0"/>
    <xf numFmtId="241" fontId="24" fillId="0" borderId="0">
      <protection locked="0"/>
    </xf>
    <xf numFmtId="241" fontId="24" fillId="0" borderId="0">
      <protection locked="0"/>
    </xf>
    <xf numFmtId="0" fontId="199" fillId="0" borderId="0" applyNumberFormat="0" applyFill="0" applyBorder="0" applyAlignment="0" applyProtection="0">
      <alignment vertical="top"/>
      <protection locked="0"/>
    </xf>
    <xf numFmtId="0" fontId="200" fillId="0" borderId="0"/>
    <xf numFmtId="0" fontId="201" fillId="0" borderId="56"/>
    <xf numFmtId="0" fontId="201" fillId="0" borderId="53"/>
    <xf numFmtId="0" fontId="201" fillId="59" borderId="53"/>
    <xf numFmtId="0" fontId="201" fillId="59" borderId="53"/>
    <xf numFmtId="216" fontId="65" fillId="6" borderId="0" applyNumberFormat="0" applyBorder="0" applyAlignment="0" applyProtection="0"/>
    <xf numFmtId="217" fontId="65" fillId="6" borderId="0" applyNumberFormat="0" applyBorder="0" applyAlignment="0" applyProtection="0"/>
    <xf numFmtId="218" fontId="65" fillId="6" borderId="0" applyNumberFormat="0" applyBorder="0" applyAlignment="0" applyProtection="0"/>
    <xf numFmtId="38" fontId="128" fillId="62" borderId="0" applyNumberFormat="0" applyBorder="0" applyAlignment="0" applyProtection="0"/>
    <xf numFmtId="0" fontId="93" fillId="0" borderId="57" applyNumberFormat="0" applyAlignment="0" applyProtection="0">
      <alignment horizontal="left" vertical="center"/>
    </xf>
    <xf numFmtId="0" fontId="93" fillId="0" borderId="47">
      <alignment horizontal="left" vertical="center"/>
    </xf>
    <xf numFmtId="242" fontId="202" fillId="0" borderId="0">
      <protection locked="0"/>
    </xf>
    <xf numFmtId="243" fontId="24" fillId="0" borderId="0">
      <protection locked="0"/>
    </xf>
    <xf numFmtId="243" fontId="24" fillId="0" borderId="0">
      <protection locked="0"/>
    </xf>
    <xf numFmtId="242" fontId="202" fillId="0" borderId="0">
      <protection locked="0"/>
    </xf>
    <xf numFmtId="243" fontId="24" fillId="0" borderId="0">
      <protection locked="0"/>
    </xf>
    <xf numFmtId="243" fontId="24" fillId="0" borderId="0">
      <protection locked="0"/>
    </xf>
    <xf numFmtId="41" fontId="203" fillId="0" borderId="0" applyBorder="0" applyAlignment="0" applyProtection="0">
      <alignment horizontal="right" wrapText="1"/>
    </xf>
    <xf numFmtId="0" fontId="204" fillId="0" borderId="49"/>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0" fontId="128" fillId="64" borderId="50" applyNumberFormat="0" applyBorder="0" applyAlignment="0" applyProtection="0"/>
    <xf numFmtId="244" fontId="191" fillId="65" borderId="0"/>
    <xf numFmtId="187" fontId="207" fillId="66" borderId="50" applyNumberFormat="0" applyAlignment="0">
      <alignment horizontal="left"/>
    </xf>
    <xf numFmtId="0" fontId="208" fillId="66" borderId="53"/>
    <xf numFmtId="0" fontId="209"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235" fontId="24"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224" fontId="24" fillId="0" borderId="0" applyFill="0" applyBorder="0" applyAlignment="0"/>
    <xf numFmtId="220" fontId="24" fillId="0" borderId="0" applyFill="0" applyBorder="0" applyAlignment="0"/>
    <xf numFmtId="224" fontId="24" fillId="0" borderId="0" applyFill="0" applyBorder="0" applyAlignment="0"/>
    <xf numFmtId="189" fontId="24" fillId="0" borderId="0" applyFill="0" applyBorder="0" applyAlignment="0"/>
    <xf numFmtId="224" fontId="24" fillId="0" borderId="0" applyFill="0" applyBorder="0" applyAlignment="0"/>
    <xf numFmtId="220" fontId="24" fillId="0" borderId="0" applyFill="0" applyBorder="0" applyAlignment="0"/>
    <xf numFmtId="224" fontId="24" fillId="0" borderId="0" applyFill="0" applyBorder="0" applyAlignment="0"/>
    <xf numFmtId="199" fontId="24" fillId="0" borderId="0" applyFill="0" applyBorder="0" applyAlignment="0"/>
    <xf numFmtId="225" fontId="24" fillId="0" borderId="0" applyFill="0" applyBorder="0" applyAlignment="0"/>
    <xf numFmtId="199" fontId="24" fillId="0" borderId="0" applyFill="0" applyBorder="0" applyAlignment="0"/>
    <xf numFmtId="189" fontId="24" fillId="0" borderId="0" applyFill="0" applyBorder="0" applyAlignment="0"/>
    <xf numFmtId="244" fontId="211" fillId="67" borderId="0"/>
    <xf numFmtId="0" fontId="212" fillId="0" borderId="50">
      <alignment horizontal="center"/>
    </xf>
    <xf numFmtId="245" fontId="24" fillId="0" borderId="0" applyFont="0" applyFill="0" applyBorder="0" applyAlignment="0" applyProtection="0"/>
    <xf numFmtId="246" fontId="24" fillId="0" borderId="0" applyFont="0" applyFill="0" applyBorder="0" applyAlignment="0" applyProtection="0"/>
    <xf numFmtId="247" fontId="24" fillId="0" borderId="0" applyFont="0" applyFill="0" applyBorder="0" applyAlignment="0" applyProtection="0"/>
    <xf numFmtId="248" fontId="24" fillId="0" borderId="0" applyFont="0" applyFill="0" applyBorder="0" applyAlignment="0" applyProtection="0"/>
    <xf numFmtId="216" fontId="107" fillId="8" borderId="0" applyNumberFormat="0" applyBorder="0" applyAlignment="0" applyProtection="0"/>
    <xf numFmtId="217" fontId="107" fillId="8" borderId="0" applyNumberFormat="0" applyBorder="0" applyAlignment="0" applyProtection="0"/>
    <xf numFmtId="0" fontId="213" fillId="8" borderId="0" applyNumberFormat="0" applyBorder="0" applyAlignment="0" applyProtection="0"/>
    <xf numFmtId="218" fontId="107" fillId="8" borderId="0" applyNumberFormat="0" applyBorder="0" applyAlignment="0" applyProtection="0"/>
    <xf numFmtId="0" fontId="25" fillId="0" borderId="0"/>
    <xf numFmtId="0" fontId="24" fillId="0" borderId="0"/>
    <xf numFmtId="37" fontId="214" fillId="0" borderId="0"/>
    <xf numFmtId="249" fontId="215"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6"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234" fontId="184" fillId="0" borderId="0"/>
    <xf numFmtId="0" fontId="165"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24" fillId="0" borderId="0"/>
    <xf numFmtId="0" fontId="182" fillId="0" borderId="0"/>
    <xf numFmtId="0" fontId="182" fillId="0" borderId="0"/>
    <xf numFmtId="0" fontId="1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1" fillId="0" borderId="0"/>
    <xf numFmtId="0" fontId="186" fillId="0" borderId="0"/>
    <xf numFmtId="0" fontId="186"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234" fontId="186"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86" fillId="0" borderId="0"/>
    <xf numFmtId="0" fontId="186" fillId="0" borderId="0"/>
    <xf numFmtId="0" fontId="186" fillId="0" borderId="0"/>
    <xf numFmtId="0" fontId="11" fillId="0" borderId="0"/>
    <xf numFmtId="0" fontId="11" fillId="0" borderId="0"/>
    <xf numFmtId="0" fontId="11" fillId="0" borderId="0"/>
    <xf numFmtId="0" fontId="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 fillId="0" borderId="0">
      <alignment wrapText="1"/>
    </xf>
    <xf numFmtId="0" fontId="24" fillId="0" borderId="0">
      <alignment wrapText="1"/>
    </xf>
    <xf numFmtId="0" fontId="38" fillId="0" borderId="0"/>
    <xf numFmtId="0" fontId="49" fillId="0" borderId="0"/>
    <xf numFmtId="0" fontId="1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6" fillId="0" borderId="0"/>
    <xf numFmtId="0" fontId="49"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2" fillId="0" borderId="0"/>
    <xf numFmtId="0" fontId="18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237" fontId="24" fillId="0" borderId="0"/>
    <xf numFmtId="187" fontId="24" fillId="0" borderId="0"/>
    <xf numFmtId="187" fontId="24" fillId="0" borderId="0"/>
    <xf numFmtId="237" fontId="24" fillId="0" borderId="0"/>
    <xf numFmtId="23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24" fillId="0" borderId="0"/>
    <xf numFmtId="187" fontId="24" fillId="0" borderId="0"/>
    <xf numFmtId="187" fontId="24" fillId="0" borderId="0"/>
    <xf numFmtId="187" fontId="24" fillId="0" borderId="0"/>
    <xf numFmtId="18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0" fillId="0" borderId="0"/>
    <xf numFmtId="0" fontId="11" fillId="0" borderId="0"/>
    <xf numFmtId="0"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0" fontId="11"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0" fontId="11"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0" fontId="11"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0" fontId="11" fillId="0" borderId="0"/>
    <xf numFmtId="0" fontId="11" fillId="0" borderId="0"/>
    <xf numFmtId="0" fontId="11" fillId="0" borderId="0"/>
    <xf numFmtId="0" fontId="180" fillId="0" borderId="0"/>
    <xf numFmtId="220" fontId="11" fillId="0" borderId="0">
      <protection locked="0"/>
    </xf>
    <xf numFmtId="0" fontId="166" fillId="0" borderId="0"/>
    <xf numFmtId="250" fontId="11" fillId="0" borderId="0">
      <protection locked="0"/>
    </xf>
    <xf numFmtId="0" fontId="11" fillId="0" borderId="0">
      <protection locked="0"/>
    </xf>
    <xf numFmtId="0" fontId="172" fillId="0" borderId="0"/>
    <xf numFmtId="0" fontId="11" fillId="0" borderId="0"/>
    <xf numFmtId="0" fontId="11" fillId="0" borderId="0"/>
    <xf numFmtId="0" fontId="24"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24" fillId="0" borderId="0"/>
    <xf numFmtId="0" fontId="24" fillId="0" borderId="0"/>
    <xf numFmtId="0" fontId="24" fillId="0" borderId="0"/>
    <xf numFmtId="0" fontId="24" fillId="0" borderId="0"/>
    <xf numFmtId="23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24" fillId="0" borderId="0"/>
    <xf numFmtId="0" fontId="24" fillId="0" borderId="0"/>
    <xf numFmtId="0" fontId="47" fillId="0" borderId="0"/>
    <xf numFmtId="0" fontId="11" fillId="0" borderId="0"/>
    <xf numFmtId="0" fontId="11" fillId="0" borderId="0"/>
    <xf numFmtId="0" fontId="11"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3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187"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9" fillId="0" borderId="0"/>
    <xf numFmtId="0" fontId="49" fillId="0" borderId="0"/>
    <xf numFmtId="0" fontId="49" fillId="0" borderId="0"/>
    <xf numFmtId="0" fontId="49" fillId="0" borderId="0"/>
    <xf numFmtId="0" fontId="4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6" fillId="0" borderId="0"/>
    <xf numFmtId="0" fontId="49" fillId="0" borderId="0"/>
    <xf numFmtId="0" fontId="49" fillId="0" borderId="0"/>
    <xf numFmtId="0" fontId="49"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0" fillId="0" borderId="0"/>
    <xf numFmtId="0" fontId="130"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0" fillId="0" borderId="0"/>
    <xf numFmtId="0" fontId="130" fillId="0" borderId="0"/>
    <xf numFmtId="0" fontId="130" fillId="0" borderId="0"/>
    <xf numFmtId="0" fontId="130" fillId="0" borderId="0"/>
    <xf numFmtId="0" fontId="130"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0" fontId="11" fillId="0" borderId="0"/>
    <xf numFmtId="0" fontId="24"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24"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251" fontId="24" fillId="0" borderId="0" applyFont="0" applyFill="0" applyBorder="0" applyAlignment="0" applyProtection="0"/>
    <xf numFmtId="252" fontId="24" fillId="0" borderId="0" applyFont="0" applyFill="0" applyBorder="0" applyAlignment="0" applyProtection="0"/>
    <xf numFmtId="0" fontId="217" fillId="3" borderId="0"/>
    <xf numFmtId="14" fontId="127" fillId="0" borderId="0">
      <alignment horizontal="center" wrapText="1"/>
      <protection locked="0"/>
    </xf>
    <xf numFmtId="223" fontId="24" fillId="0" borderId="0" applyFont="0" applyFill="0" applyBorder="0" applyAlignment="0" applyProtection="0"/>
    <xf numFmtId="253" fontId="24" fillId="0" borderId="0" applyFont="0" applyFill="0" applyBorder="0" applyAlignment="0" applyProtection="0"/>
    <xf numFmtId="197"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185" fillId="0" borderId="0" applyFont="0" applyFill="0" applyBorder="0" applyAlignment="0" applyProtection="0"/>
    <xf numFmtId="9" fontId="11" fillId="0" borderId="0" applyFont="0" applyFill="0" applyBorder="0" applyAlignment="0" applyProtection="0"/>
    <xf numFmtId="9" fontId="47" fillId="0" borderId="0" applyFont="0" applyFill="0" applyBorder="0" applyAlignment="0" applyProtection="0"/>
    <xf numFmtId="9" fontId="187" fillId="0" borderId="0" applyFont="0" applyFill="0" applyBorder="0" applyAlignment="0" applyProtection="0"/>
    <xf numFmtId="9" fontId="182"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219" fillId="0" borderId="0" applyFont="0" applyFill="0" applyBorder="0" applyAlignment="0" applyProtection="0"/>
    <xf numFmtId="9" fontId="11" fillId="0" borderId="0" applyFont="0" applyFill="0" applyBorder="0" applyAlignment="0" applyProtection="0"/>
    <xf numFmtId="9" fontId="180" fillId="0" borderId="0" applyFont="0" applyFill="0" applyBorder="0" applyAlignment="0" applyProtection="0"/>
    <xf numFmtId="9" fontId="11" fillId="0" borderId="0" applyFont="0" applyFill="0" applyBorder="0" applyAlignment="0" applyProtection="0"/>
    <xf numFmtId="9" fontId="47" fillId="0" borderId="0" applyFont="0" applyFill="0" applyBorder="0" applyAlignment="0" applyProtection="0"/>
    <xf numFmtId="254" fontId="128" fillId="0" borderId="0" applyBorder="0">
      <alignment horizontal="right"/>
    </xf>
    <xf numFmtId="224" fontId="24" fillId="0" borderId="0" applyFill="0" applyBorder="0" applyAlignment="0"/>
    <xf numFmtId="220" fontId="24" fillId="0" borderId="0" applyFill="0" applyBorder="0" applyAlignment="0"/>
    <xf numFmtId="224" fontId="24" fillId="0" borderId="0" applyFill="0" applyBorder="0" applyAlignment="0"/>
    <xf numFmtId="189" fontId="24" fillId="0" borderId="0" applyFill="0" applyBorder="0" applyAlignment="0"/>
    <xf numFmtId="224" fontId="24" fillId="0" borderId="0" applyFill="0" applyBorder="0" applyAlignment="0"/>
    <xf numFmtId="220" fontId="24" fillId="0" borderId="0" applyFill="0" applyBorder="0" applyAlignment="0"/>
    <xf numFmtId="224" fontId="24" fillId="0" borderId="0" applyFill="0" applyBorder="0" applyAlignment="0"/>
    <xf numFmtId="199" fontId="24" fillId="0" borderId="0" applyFill="0" applyBorder="0" applyAlignment="0"/>
    <xf numFmtId="225" fontId="24" fillId="0" borderId="0" applyFill="0" applyBorder="0" applyAlignment="0"/>
    <xf numFmtId="199" fontId="24" fillId="0" borderId="0" applyFill="0" applyBorder="0" applyAlignment="0"/>
    <xf numFmtId="189" fontId="24" fillId="0" borderId="0" applyFill="0" applyBorder="0" applyAlignment="0"/>
    <xf numFmtId="255" fontId="179" fillId="0" borderId="0"/>
    <xf numFmtId="0" fontId="124" fillId="0" borderId="0" applyNumberFormat="0" applyFont="0" applyFill="0" applyBorder="0" applyAlignment="0" applyProtection="0">
      <alignment horizontal="left"/>
    </xf>
    <xf numFmtId="15" fontId="124" fillId="0" borderId="0" applyFont="0" applyFill="0" applyBorder="0" applyAlignment="0" applyProtection="0"/>
    <xf numFmtId="4" fontId="124" fillId="0" borderId="0" applyFont="0" applyFill="0" applyBorder="0" applyAlignment="0" applyProtection="0"/>
    <xf numFmtId="0" fontId="220" fillId="0" borderId="52">
      <alignment horizontal="center"/>
    </xf>
    <xf numFmtId="0" fontId="191" fillId="0" borderId="0"/>
    <xf numFmtId="0" fontId="193" fillId="0" borderId="0"/>
    <xf numFmtId="0" fontId="190" fillId="0" borderId="0"/>
    <xf numFmtId="14" fontId="204" fillId="0" borderId="0" applyNumberFormat="0" applyFill="0" applyBorder="0" applyAlignment="0" applyProtection="0">
      <alignment horizontal="left"/>
    </xf>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69" borderId="0" applyNumberFormat="0" applyProtection="0">
      <alignment horizontal="left" vertical="center"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59" applyNumberFormat="0" applyProtection="0">
      <alignment horizontal="left" vertical="center" indent="1"/>
    </xf>
    <xf numFmtId="4" fontId="221" fillId="79" borderId="0" applyNumberFormat="0" applyProtection="0">
      <alignment horizontal="left" vertical="center" indent="1"/>
    </xf>
    <xf numFmtId="4" fontId="221" fillId="69" borderId="0" applyNumberFormat="0" applyProtection="0">
      <alignment horizontal="left" vertical="center" indent="1"/>
    </xf>
    <xf numFmtId="4" fontId="223" fillId="79" borderId="58" applyNumberFormat="0" applyProtection="0">
      <alignment horizontal="right" vertical="center"/>
    </xf>
    <xf numFmtId="4" fontId="131" fillId="79" borderId="0" applyNumberFormat="0" applyProtection="0">
      <alignment horizontal="left" vertical="center" indent="1"/>
    </xf>
    <xf numFmtId="4" fontId="131" fillId="69" borderId="0" applyNumberFormat="0" applyProtection="0">
      <alignment horizontal="left" vertical="center" indent="1"/>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5" fillId="0" borderId="0"/>
    <xf numFmtId="256" fontId="128" fillId="0" borderId="0"/>
    <xf numFmtId="38" fontId="124" fillId="0" borderId="0" applyFont="0" applyFill="0" applyBorder="0" applyAlignment="0" applyProtection="0"/>
    <xf numFmtId="257" fontId="129" fillId="62" borderId="0" applyNumberFormat="0" applyBorder="0" applyAlignment="0" applyProtection="0">
      <alignment horizontal="left" wrapText="1"/>
    </xf>
    <xf numFmtId="40" fontId="227" fillId="0" borderId="0" applyBorder="0">
      <alignment horizontal="right"/>
    </xf>
    <xf numFmtId="258" fontId="24" fillId="0" borderId="0" applyFont="0" applyFill="0" applyBorder="0" applyAlignment="0" applyProtection="0"/>
    <xf numFmtId="187" fontId="190" fillId="0" borderId="50" applyNumberFormat="0" applyFont="0" applyFill="0" applyAlignment="0">
      <alignment horizontal="left"/>
    </xf>
    <xf numFmtId="0" fontId="191" fillId="0" borderId="53"/>
    <xf numFmtId="0" fontId="193" fillId="0" borderId="53"/>
    <xf numFmtId="0" fontId="204" fillId="0" borderId="0"/>
    <xf numFmtId="49" fontId="131" fillId="0" borderId="0" applyFill="0" applyBorder="0" applyAlignment="0"/>
    <xf numFmtId="259" fontId="24" fillId="0" borderId="0" applyFill="0" applyBorder="0" applyAlignment="0"/>
    <xf numFmtId="187" fontId="24" fillId="0" borderId="0" applyFill="0" applyBorder="0" applyAlignment="0"/>
    <xf numFmtId="259" fontId="24" fillId="0" borderId="0" applyFill="0" applyBorder="0" applyAlignment="0"/>
    <xf numFmtId="260" fontId="24" fillId="0" borderId="0" applyFill="0" applyBorder="0" applyAlignment="0"/>
    <xf numFmtId="261" fontId="24" fillId="0" borderId="0" applyFill="0" applyBorder="0" applyAlignment="0"/>
    <xf numFmtId="260" fontId="24" fillId="0" borderId="0" applyFill="0" applyBorder="0" applyAlignment="0"/>
    <xf numFmtId="0" fontId="228" fillId="0" borderId="0" applyNumberFormat="0" applyFont="0" applyAlignment="0">
      <alignment horizontal="left"/>
    </xf>
    <xf numFmtId="0" fontId="29" fillId="0" borderId="0" applyFont="0" applyFill="0" applyBorder="0" applyAlignment="0"/>
    <xf numFmtId="187" fontId="229" fillId="67" borderId="0" applyNumberFormat="0" applyBorder="0" applyAlignment="0">
      <alignment horizontal="left"/>
    </xf>
    <xf numFmtId="0" fontId="230" fillId="67" borderId="0"/>
    <xf numFmtId="0" fontId="231" fillId="67" borderId="0"/>
    <xf numFmtId="167" fontId="21" fillId="0" borderId="0" applyFont="0" applyFill="0" applyBorder="0" applyAlignment="0" applyProtection="0"/>
    <xf numFmtId="187" fontId="207" fillId="0" borderId="61" applyNumberFormat="0" applyFill="0" applyAlignment="0">
      <alignment horizontal="left"/>
    </xf>
    <xf numFmtId="0" fontId="208" fillId="0" borderId="56"/>
    <xf numFmtId="0" fontId="232" fillId="0" borderId="56"/>
    <xf numFmtId="187" fontId="207" fillId="0" borderId="50" applyNumberFormat="0" applyFill="0" applyAlignment="0">
      <alignment horizontal="left"/>
    </xf>
    <xf numFmtId="0" fontId="208" fillId="0" borderId="53"/>
    <xf numFmtId="0" fontId="232" fillId="0" borderId="53"/>
    <xf numFmtId="0" fontId="233" fillId="63" borderId="0"/>
    <xf numFmtId="42" fontId="195" fillId="0" borderId="0" applyFont="0" applyFill="0" applyBorder="0" applyAlignment="0" applyProtection="0"/>
    <xf numFmtId="44" fontId="195" fillId="0" borderId="0" applyFont="0" applyFill="0" applyBorder="0" applyAlignment="0" applyProtection="0"/>
    <xf numFmtId="0" fontId="21" fillId="0" borderId="0"/>
    <xf numFmtId="228" fontId="210" fillId="0" borderId="9" applyBorder="0"/>
    <xf numFmtId="38" fontId="124" fillId="0" borderId="0" applyFont="0" applyFill="0" applyBorder="0" applyAlignment="0" applyProtection="0"/>
    <xf numFmtId="38" fontId="124" fillId="0" borderId="0" applyFont="0" applyFill="0" applyBorder="0" applyAlignment="0" applyProtection="0"/>
    <xf numFmtId="0" fontId="234" fillId="0" borderId="0" applyFont="0" applyFill="0" applyBorder="0" applyAlignment="0" applyProtection="0"/>
    <xf numFmtId="0" fontId="235" fillId="0" borderId="0" applyFont="0" applyFill="0" applyBorder="0" applyAlignment="0" applyProtection="0"/>
    <xf numFmtId="264" fontId="236" fillId="0" borderId="0" applyFont="0" applyFill="0" applyBorder="0" applyAlignment="0" applyProtection="0"/>
    <xf numFmtId="265" fontId="236" fillId="0" borderId="0" applyFont="0" applyFill="0" applyBorder="0" applyAlignment="0" applyProtection="0"/>
    <xf numFmtId="0" fontId="237" fillId="0" borderId="0"/>
    <xf numFmtId="42" fontId="238" fillId="0" borderId="0" applyFont="0" applyFill="0" applyBorder="0" applyAlignment="0" applyProtection="0"/>
    <xf numFmtId="44" fontId="238" fillId="0" borderId="0" applyFont="0" applyFill="0" applyBorder="0" applyAlignment="0" applyProtection="0"/>
    <xf numFmtId="0" fontId="24" fillId="0" borderId="0"/>
    <xf numFmtId="0" fontId="24" fillId="0" borderId="0"/>
    <xf numFmtId="165" fontId="24" fillId="0" borderId="0" applyFont="0" applyFill="0" applyBorder="0" applyAlignment="0" applyProtection="0"/>
    <xf numFmtId="0" fontId="24" fillId="0" borderId="0"/>
    <xf numFmtId="43" fontId="239" fillId="0" borderId="0" applyFont="0" applyFill="0" applyBorder="0" applyAlignment="0" applyProtection="0"/>
    <xf numFmtId="0" fontId="24" fillId="0" borderId="0" applyFont="0" applyFill="0" applyBorder="0" applyAlignment="0" applyProtection="0"/>
    <xf numFmtId="0" fontId="240" fillId="0" borderId="0"/>
    <xf numFmtId="0" fontId="24" fillId="0" borderId="0" applyFont="0" applyFill="0" applyBorder="0" applyAlignment="0" applyProtection="0"/>
    <xf numFmtId="0" fontId="24" fillId="0" borderId="0" applyFont="0" applyFill="0" applyBorder="0" applyAlignment="0" applyProtection="0"/>
    <xf numFmtId="0" fontId="99" fillId="0" borderId="0">
      <alignment vertical="top"/>
    </xf>
    <xf numFmtId="0" fontId="55" fillId="0" borderId="0" applyFont="0" applyFill="0" applyBorder="0" applyAlignment="0" applyProtection="0"/>
    <xf numFmtId="0" fontId="55" fillId="0" borderId="0" applyFont="0" applyFill="0" applyBorder="0" applyAlignment="0" applyProtection="0"/>
    <xf numFmtId="43" fontId="11" fillId="0" borderId="0" applyFont="0" applyFill="0" applyBorder="0" applyAlignment="0" applyProtection="0"/>
    <xf numFmtId="0" fontId="11" fillId="5" borderId="16" applyNumberFormat="0" applyFont="0" applyAlignment="0" applyProtection="0"/>
    <xf numFmtId="0" fontId="55" fillId="0" borderId="0" applyFont="0" applyFill="0" applyBorder="0" applyAlignment="0" applyProtection="0"/>
    <xf numFmtId="0" fontId="55" fillId="0" borderId="0" applyFont="0" applyFill="0" applyBorder="0" applyAlignment="0" applyProtection="0"/>
    <xf numFmtId="9" fontId="47" fillId="0" borderId="0" applyFont="0" applyFill="0" applyBorder="0" applyAlignment="0" applyProtection="0"/>
    <xf numFmtId="43" fontId="11" fillId="0" borderId="0" applyFont="0" applyFill="0" applyBorder="0" applyAlignment="0" applyProtection="0"/>
    <xf numFmtId="0" fontId="11" fillId="0" borderId="0"/>
    <xf numFmtId="9" fontId="47" fillId="0" borderId="0" applyFont="0" applyFill="0" applyBorder="0" applyAlignment="0" applyProtection="0"/>
    <xf numFmtId="43" fontId="11" fillId="0" borderId="0" applyFont="0" applyFill="0" applyBorder="0" applyAlignment="0" applyProtection="0"/>
    <xf numFmtId="0" fontId="11" fillId="0" borderId="0"/>
    <xf numFmtId="9" fontId="47" fillId="0" borderId="0" applyFont="0" applyFill="0" applyBorder="0" applyAlignment="0" applyProtection="0"/>
    <xf numFmtId="167" fontId="11" fillId="0" borderId="0" applyFont="0" applyFill="0" applyBorder="0" applyAlignment="0" applyProtection="0"/>
    <xf numFmtId="0" fontId="11" fillId="0" borderId="0"/>
    <xf numFmtId="9" fontId="47" fillId="0" borderId="0" applyFont="0" applyFill="0" applyBorder="0" applyAlignment="0" applyProtection="0"/>
    <xf numFmtId="43" fontId="11" fillId="0" borderId="0" applyFont="0" applyFill="0" applyBorder="0" applyAlignment="0" applyProtection="0"/>
    <xf numFmtId="0" fontId="11" fillId="0" borderId="0"/>
    <xf numFmtId="9" fontId="47" fillId="0" borderId="0" applyFont="0" applyFill="0" applyBorder="0" applyAlignment="0" applyProtection="0"/>
    <xf numFmtId="43" fontId="11" fillId="0" borderId="0" applyFont="0" applyFill="0" applyBorder="0" applyAlignment="0" applyProtection="0"/>
    <xf numFmtId="1" fontId="178" fillId="0" borderId="54">
      <alignment vertical="top"/>
    </xf>
    <xf numFmtId="0" fontId="93" fillId="0" borderId="57" applyNumberFormat="0" applyAlignment="0" applyProtection="0">
      <alignment horizontal="left" vertical="center"/>
    </xf>
    <xf numFmtId="167" fontId="21" fillId="0" borderId="0" applyFont="0" applyFill="0" applyBorder="0" applyAlignment="0" applyProtection="0"/>
    <xf numFmtId="9" fontId="21" fillId="0" borderId="0" applyFont="0" applyFill="0" applyBorder="0" applyAlignment="0" applyProtection="0"/>
    <xf numFmtId="0" fontId="21" fillId="0" borderId="0"/>
    <xf numFmtId="0" fontId="11" fillId="0" borderId="0"/>
    <xf numFmtId="0" fontId="242" fillId="37" borderId="0" applyNumberFormat="0" applyBorder="0" applyAlignment="0" applyProtection="0"/>
    <xf numFmtId="0" fontId="242" fillId="36"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9" fontId="47" fillId="0" borderId="0" applyFont="0" applyFill="0" applyBorder="0" applyAlignment="0" applyProtection="0"/>
    <xf numFmtId="167" fontId="11" fillId="0" borderId="0" applyFont="0" applyFill="0" applyBorder="0" applyAlignment="0" applyProtection="0"/>
    <xf numFmtId="0" fontId="242" fillId="38" borderId="0" applyNumberFormat="0" applyBorder="0" applyAlignment="0" applyProtection="0"/>
    <xf numFmtId="0" fontId="242" fillId="39" borderId="0" applyNumberFormat="0" applyBorder="0" applyAlignment="0" applyProtection="0"/>
    <xf numFmtId="0" fontId="242" fillId="40" borderId="0" applyNumberFormat="0" applyBorder="0" applyAlignment="0" applyProtection="0"/>
    <xf numFmtId="0" fontId="242" fillId="41" borderId="0" applyNumberFormat="0" applyBorder="0" applyAlignment="0" applyProtection="0"/>
    <xf numFmtId="0" fontId="242" fillId="42" borderId="0" applyNumberFormat="0" applyBorder="0" applyAlignment="0" applyProtection="0"/>
    <xf numFmtId="0" fontId="242" fillId="43" borderId="0" applyNumberFormat="0" applyBorder="0" applyAlignment="0" applyProtection="0"/>
    <xf numFmtId="0" fontId="242" fillId="44" borderId="0" applyNumberFormat="0" applyBorder="0" applyAlignment="0" applyProtection="0"/>
    <xf numFmtId="0" fontId="242" fillId="39" borderId="0" applyNumberFormat="0" applyBorder="0" applyAlignment="0" applyProtection="0"/>
    <xf numFmtId="0" fontId="242" fillId="42" borderId="0" applyNumberFormat="0" applyBorder="0" applyAlignment="0" applyProtection="0"/>
    <xf numFmtId="0" fontId="242" fillId="45" borderId="0" applyNumberFormat="0" applyBorder="0" applyAlignment="0" applyProtection="0"/>
    <xf numFmtId="0" fontId="190" fillId="0" borderId="0"/>
    <xf numFmtId="0" fontId="243" fillId="46" borderId="0" applyNumberFormat="0" applyBorder="0" applyAlignment="0" applyProtection="0"/>
    <xf numFmtId="0" fontId="243" fillId="43" borderId="0" applyNumberFormat="0" applyBorder="0" applyAlignment="0" applyProtection="0"/>
    <xf numFmtId="0" fontId="243" fillId="44" borderId="0" applyNumberFormat="0" applyBorder="0" applyAlignment="0" applyProtection="0"/>
    <xf numFmtId="0" fontId="243" fillId="47" borderId="0" applyNumberFormat="0" applyBorder="0" applyAlignment="0" applyProtection="0"/>
    <xf numFmtId="0" fontId="243" fillId="48" borderId="0" applyNumberFormat="0" applyBorder="0" applyAlignment="0" applyProtection="0"/>
    <xf numFmtId="0" fontId="243" fillId="49" borderId="0" applyNumberFormat="0" applyBorder="0" applyAlignment="0" applyProtection="0"/>
    <xf numFmtId="0" fontId="190" fillId="0" borderId="0"/>
    <xf numFmtId="165" fontId="24" fillId="0" borderId="0" applyFont="0" applyFill="0" applyBorder="0" applyAlignment="0" applyProtection="0"/>
    <xf numFmtId="165" fontId="24" fillId="0" borderId="0" applyFont="0" applyFill="0" applyBorder="0" applyAlignment="0" applyProtection="0"/>
    <xf numFmtId="0" fontId="24" fillId="0" borderId="0"/>
    <xf numFmtId="43" fontId="24" fillId="0" borderId="0" applyFont="0" applyFill="0" applyBorder="0" applyAlignment="0" applyProtection="0">
      <alignment wrapText="1"/>
    </xf>
    <xf numFmtId="0" fontId="24" fillId="0" borderId="0"/>
    <xf numFmtId="43" fontId="24" fillId="0" borderId="0" applyFont="0" applyFill="0" applyBorder="0" applyAlignment="0" applyProtection="0"/>
    <xf numFmtId="0" fontId="24" fillId="0" borderId="0"/>
    <xf numFmtId="43" fontId="47" fillId="0" borderId="0" applyFont="0" applyFill="0" applyBorder="0" applyAlignment="0" applyProtection="0"/>
    <xf numFmtId="0" fontId="244"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alignment wrapText="1"/>
    </xf>
    <xf numFmtId="44" fontId="24" fillId="0" borderId="0" applyFont="0" applyFill="0" applyBorder="0" applyAlignment="0" applyProtection="0"/>
    <xf numFmtId="44" fontId="24" fillId="0" borderId="0" applyFont="0" applyFill="0" applyBorder="0" applyAlignment="0" applyProtection="0"/>
    <xf numFmtId="0" fontId="245" fillId="0" borderId="0" applyFont="0" applyFill="0" applyBorder="0" applyAlignment="0" applyProtection="0"/>
    <xf numFmtId="49" fontId="246" fillId="0" borderId="0" applyBorder="0">
      <alignment horizontal="left" vertical="top" indent="1" justifyLastLine="1"/>
    </xf>
    <xf numFmtId="0" fontId="93" fillId="0" borderId="0"/>
    <xf numFmtId="17" fontId="194" fillId="62" borderId="62"/>
    <xf numFmtId="0" fontId="244" fillId="0" borderId="0" applyFont="0" applyFill="0" applyBorder="0" applyAlignment="0" applyProtection="0">
      <alignment horizontal="right"/>
    </xf>
    <xf numFmtId="0" fontId="244" fillId="0" borderId="0" applyFont="0" applyFill="0" applyBorder="0" applyAlignment="0" applyProtection="0">
      <alignment horizontal="right"/>
    </xf>
    <xf numFmtId="0" fontId="24" fillId="0" borderId="0">
      <alignment wrapText="1"/>
    </xf>
    <xf numFmtId="0" fontId="47" fillId="0" borderId="0"/>
    <xf numFmtId="0" fontId="11" fillId="0" borderId="0"/>
    <xf numFmtId="0" fontId="11" fillId="0" borderId="0"/>
    <xf numFmtId="0" fontId="11" fillId="0" borderId="0"/>
    <xf numFmtId="0" fontId="11" fillId="0" borderId="0"/>
    <xf numFmtId="0" fontId="47"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lignment wrapText="1"/>
    </xf>
    <xf numFmtId="0" fontId="24" fillId="0" borderId="0">
      <alignment wrapText="1"/>
    </xf>
    <xf numFmtId="180" fontId="161" fillId="0" borderId="0"/>
    <xf numFmtId="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alignment wrapText="1"/>
    </xf>
    <xf numFmtId="9" fontId="24" fillId="0" borderId="0" applyFont="0" applyFill="0" applyBorder="0" applyAlignment="0" applyProtection="0">
      <alignment wrapText="1"/>
    </xf>
    <xf numFmtId="0" fontId="245" fillId="0" borderId="0" applyFont="0" applyFill="0" applyBorder="0" applyAlignment="0" applyProtection="0"/>
    <xf numFmtId="180" fontId="247" fillId="0" borderId="0"/>
    <xf numFmtId="0" fontId="190" fillId="0" borderId="63"/>
    <xf numFmtId="0" fontId="161" fillId="0" borderId="0"/>
    <xf numFmtId="0" fontId="190" fillId="0" borderId="0"/>
    <xf numFmtId="0" fontId="243" fillId="50" borderId="0" applyNumberFormat="0" applyBorder="0" applyAlignment="0" applyProtection="0"/>
    <xf numFmtId="0" fontId="243" fillId="51" borderId="0" applyNumberFormat="0" applyBorder="0" applyAlignment="0" applyProtection="0"/>
    <xf numFmtId="0" fontId="243" fillId="52" borderId="0" applyNumberFormat="0" applyBorder="0" applyAlignment="0" applyProtection="0"/>
    <xf numFmtId="0" fontId="243" fillId="47" borderId="0" applyNumberFormat="0" applyBorder="0" applyAlignment="0" applyProtection="0"/>
    <xf numFmtId="0" fontId="243" fillId="48" borderId="0" applyNumberFormat="0" applyBorder="0" applyAlignment="0" applyProtection="0"/>
    <xf numFmtId="0" fontId="243" fillId="53" borderId="0" applyNumberFormat="0" applyBorder="0" applyAlignment="0" applyProtection="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1" fillId="0" borderId="28" applyNumberFormat="0" applyFill="0" applyAlignment="0" applyProtection="0"/>
    <xf numFmtId="0" fontId="252" fillId="0" borderId="29" applyNumberFormat="0" applyFill="0" applyAlignment="0" applyProtection="0"/>
    <xf numFmtId="0" fontId="253" fillId="0" borderId="30" applyNumberFormat="0" applyFill="0" applyAlignment="0" applyProtection="0"/>
    <xf numFmtId="0" fontId="253" fillId="0" borderId="0" applyNumberFormat="0" applyFill="0" applyBorder="0" applyAlignment="0" applyProtection="0"/>
    <xf numFmtId="0" fontId="254" fillId="0" borderId="35" applyNumberFormat="0" applyFill="0" applyAlignment="0" applyProtection="0"/>
    <xf numFmtId="0" fontId="255" fillId="55" borderId="27" applyNumberFormat="0" applyAlignment="0" applyProtection="0"/>
    <xf numFmtId="0" fontId="256" fillId="0" borderId="0" applyNumberFormat="0" applyFill="0" applyBorder="0" applyAlignment="0" applyProtection="0"/>
    <xf numFmtId="0" fontId="257" fillId="56" borderId="0" applyNumberFormat="0" applyBorder="0" applyAlignment="0" applyProtection="0"/>
    <xf numFmtId="0" fontId="258" fillId="37" borderId="0" applyNumberFormat="0" applyBorder="0" applyAlignment="0" applyProtection="0"/>
    <xf numFmtId="0" fontId="259" fillId="0" borderId="0" applyNumberFormat="0" applyFill="0" applyBorder="0" applyAlignment="0" applyProtection="0"/>
    <xf numFmtId="0" fontId="55" fillId="57" borderId="32" applyNumberFormat="0" applyFont="0" applyAlignment="0" applyProtection="0"/>
    <xf numFmtId="0" fontId="260" fillId="0" borderId="31" applyNumberFormat="0" applyFill="0" applyAlignment="0" applyProtection="0"/>
    <xf numFmtId="0" fontId="261" fillId="0" borderId="0" applyNumberFormat="0" applyFill="0" applyBorder="0" applyAlignment="0" applyProtection="0"/>
    <xf numFmtId="0" fontId="262" fillId="38" borderId="0" applyNumberFormat="0" applyBorder="0" applyAlignment="0" applyProtection="0"/>
    <xf numFmtId="0" fontId="24" fillId="0" borderId="0"/>
    <xf numFmtId="0" fontId="24" fillId="0" borderId="0">
      <alignment vertical="top"/>
    </xf>
    <xf numFmtId="0" fontId="80" fillId="0" borderId="0" applyNumberFormat="0" applyFill="0" applyBorder="0" applyAlignment="0" applyProtection="0"/>
    <xf numFmtId="0" fontId="137" fillId="54" borderId="26" applyNumberFormat="0" applyAlignment="0" applyProtection="0"/>
    <xf numFmtId="196" fontId="24" fillId="82" borderId="0" applyNumberFormat="0" applyBorder="0">
      <protection hidden="1"/>
    </xf>
    <xf numFmtId="43" fontId="38"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5" fillId="0" borderId="0" applyFont="0" applyFill="0" applyBorder="0" applyAlignment="0" applyProtection="0"/>
    <xf numFmtId="0" fontId="24" fillId="68" borderId="1" applyNumberFormat="0" applyBorder="0">
      <protection locked="0"/>
    </xf>
    <xf numFmtId="0" fontId="145" fillId="0" borderId="28" applyNumberFormat="0" applyFill="0" applyAlignment="0" applyProtection="0"/>
    <xf numFmtId="0" fontId="263" fillId="83" borderId="57" applyNumberFormat="0">
      <alignment horizontal="left" vertical="top"/>
      <protection hidden="1"/>
    </xf>
    <xf numFmtId="0" fontId="38" fillId="0" borderId="0"/>
    <xf numFmtId="0" fontId="47" fillId="0" borderId="0"/>
    <xf numFmtId="0" fontId="38" fillId="0" borderId="0"/>
    <xf numFmtId="0" fontId="55" fillId="0" borderId="0">
      <alignment vertical="top"/>
    </xf>
    <xf numFmtId="0" fontId="24" fillId="0" borderId="0">
      <alignment vertical="top"/>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0" borderId="50">
      <protection hidden="1"/>
    </xf>
    <xf numFmtId="3" fontId="264" fillId="68" borderId="64" applyNumberFormat="0" applyFont="0" applyBorder="0" applyAlignment="0">
      <alignment horizontal="center"/>
      <protection locked="0"/>
    </xf>
    <xf numFmtId="0" fontId="93" fillId="0" borderId="0" applyFill="0" applyBorder="0">
      <protection hidden="1"/>
    </xf>
    <xf numFmtId="9" fontId="24" fillId="0" borderId="0" applyFont="0" applyFill="0" applyBorder="0" applyAlignment="0" applyProtection="0"/>
    <xf numFmtId="9" fontId="24" fillId="0" borderId="0" applyFont="0" applyFill="0" applyBorder="0" applyAlignment="0" applyProtection="0"/>
    <xf numFmtId="0" fontId="80" fillId="81" borderId="0" applyBorder="0">
      <alignment horizontal="center"/>
      <protection locked="0"/>
    </xf>
    <xf numFmtId="0" fontId="241" fillId="84" borderId="0" applyNumberFormat="0" applyBorder="0">
      <protection hidden="1"/>
    </xf>
    <xf numFmtId="0" fontId="80" fillId="85" borderId="51">
      <alignment horizontal="left" indent="2"/>
      <protection hidden="1"/>
    </xf>
    <xf numFmtId="0" fontId="131" fillId="0" borderId="0">
      <alignment vertical="top"/>
    </xf>
    <xf numFmtId="0" fontId="131" fillId="0" borderId="0">
      <alignment vertical="top"/>
    </xf>
    <xf numFmtId="0" fontId="131" fillId="0" borderId="0">
      <alignment vertical="top"/>
    </xf>
    <xf numFmtId="0" fontId="131" fillId="0" borderId="0">
      <alignment vertical="top"/>
    </xf>
    <xf numFmtId="0" fontId="131" fillId="0" borderId="0">
      <alignment vertical="top"/>
    </xf>
    <xf numFmtId="0" fontId="131" fillId="0" borderId="0">
      <alignment vertical="top"/>
    </xf>
    <xf numFmtId="0" fontId="24" fillId="0" borderId="0" applyNumberFormat="0" applyFont="0" applyFill="0" applyBorder="0" applyAlignment="0">
      <protection locked="0"/>
    </xf>
    <xf numFmtId="0" fontId="264" fillId="61" borderId="0" applyNumberFormat="0" applyBorder="0">
      <protection locked="0"/>
    </xf>
    <xf numFmtId="0" fontId="55" fillId="0" borderId="0"/>
    <xf numFmtId="165" fontId="55" fillId="0" borderId="0" applyFont="0" applyFill="0" applyBorder="0" applyAlignment="0" applyProtection="0"/>
    <xf numFmtId="0" fontId="24" fillId="0" borderId="0"/>
    <xf numFmtId="0" fontId="24" fillId="0" borderId="0"/>
    <xf numFmtId="43" fontId="55" fillId="0" borderId="0" applyFont="0" applyFill="0" applyBorder="0" applyAlignment="0" applyProtection="0"/>
    <xf numFmtId="165" fontId="24" fillId="0" borderId="0" applyFont="0" applyFill="0" applyBorder="0" applyAlignment="0" applyProtection="0"/>
    <xf numFmtId="0" fontId="55" fillId="0" borderId="0"/>
    <xf numFmtId="0" fontId="80" fillId="0" borderId="0" applyNumberFormat="0" applyFill="0" applyBorder="0" applyAlignment="0" applyProtection="0"/>
    <xf numFmtId="266" fontId="24" fillId="0" borderId="0">
      <protection locked="0"/>
    </xf>
    <xf numFmtId="267" fontId="24" fillId="0" borderId="0">
      <protection locked="0"/>
    </xf>
    <xf numFmtId="266" fontId="24" fillId="0" borderId="0">
      <protection locked="0"/>
    </xf>
    <xf numFmtId="267" fontId="24" fillId="0" borderId="0">
      <protection locked="0"/>
    </xf>
    <xf numFmtId="9" fontId="265" fillId="0" borderId="0" applyFont="0" applyFill="0" applyBorder="0" applyAlignment="0" applyProtection="0"/>
    <xf numFmtId="0" fontId="190" fillId="0" borderId="0"/>
    <xf numFmtId="193" fontId="24" fillId="0" borderId="0" applyFont="0" applyFill="0" applyBorder="0" applyAlignment="0" applyProtection="0"/>
    <xf numFmtId="195" fontId="24" fillId="0" borderId="0" applyFont="0" applyFill="0" applyBorder="0" applyAlignment="0" applyProtection="0"/>
    <xf numFmtId="194" fontId="24" fillId="0" borderId="0" applyFont="0" applyFill="0" applyBorder="0" applyAlignment="0" applyProtection="0"/>
    <xf numFmtId="268" fontId="24" fillId="0" borderId="0" applyFont="0" applyFill="0" applyBorder="0" applyAlignment="0" applyProtection="0"/>
    <xf numFmtId="0" fontId="265" fillId="0" borderId="0"/>
    <xf numFmtId="43" fontId="11" fillId="0" borderId="0" applyFont="0" applyFill="0" applyBorder="0" applyAlignment="0" applyProtection="0"/>
    <xf numFmtId="164" fontId="55" fillId="0" borderId="0" applyFont="0" applyFill="0" applyBorder="0" applyAlignment="0" applyProtection="0"/>
    <xf numFmtId="43" fontId="24" fillId="0" borderId="0" applyFont="0" applyFill="0" applyBorder="0" applyAlignment="0" applyProtection="0">
      <alignment wrapText="1"/>
    </xf>
    <xf numFmtId="165" fontId="24" fillId="0" borderId="0" applyFont="0" applyFill="0" applyBorder="0" applyAlignment="0" applyProtection="0"/>
    <xf numFmtId="43" fontId="264" fillId="0" borderId="0" applyFont="0" applyFill="0" applyBorder="0" applyAlignment="0" applyProtection="0"/>
    <xf numFmtId="43" fontId="38" fillId="0" borderId="0" applyFont="0" applyFill="0" applyBorder="0" applyAlignment="0" applyProtection="0"/>
    <xf numFmtId="165" fontId="55"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43" fontId="131" fillId="0" borderId="0" applyFont="0" applyFill="0" applyBorder="0" applyAlignment="0" applyProtection="0"/>
    <xf numFmtId="167" fontId="47" fillId="0" borderId="0" applyFont="0" applyFill="0" applyBorder="0" applyAlignment="0" applyProtection="0"/>
    <xf numFmtId="0" fontId="24" fillId="0" borderId="0"/>
    <xf numFmtId="43" fontId="11" fillId="0" borderId="0" applyFont="0" applyFill="0" applyBorder="0" applyAlignment="0" applyProtection="0"/>
    <xf numFmtId="165" fontId="24" fillId="0" borderId="0" applyFont="0" applyFill="0" applyBorder="0" applyAlignment="0" applyProtection="0"/>
    <xf numFmtId="175" fontId="24" fillId="0" borderId="0" applyFont="0" applyFill="0" applyBorder="0" applyAlignment="0" applyProtection="0"/>
    <xf numFmtId="269" fontId="24" fillId="0" borderId="0" applyFont="0" applyFill="0" applyBorder="0" applyAlignment="0" applyProtection="0"/>
    <xf numFmtId="165" fontId="24" fillId="0" borderId="0" applyFont="0" applyFill="0" applyBorder="0" applyAlignment="0" applyProtection="0"/>
    <xf numFmtId="175" fontId="24" fillId="0" borderId="0" applyFont="0" applyFill="0" applyBorder="0" applyAlignment="0" applyProtection="0"/>
    <xf numFmtId="0" fontId="24" fillId="0" borderId="0"/>
    <xf numFmtId="270" fontId="24" fillId="0" borderId="0" applyFont="0" applyFill="0" applyBorder="0" applyAlignment="0" applyProtection="0"/>
    <xf numFmtId="270" fontId="24"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4" fontId="38"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271" fontId="24" fillId="0" borderId="0">
      <protection locked="0"/>
    </xf>
    <xf numFmtId="271" fontId="24" fillId="0" borderId="0">
      <protection locked="0"/>
    </xf>
    <xf numFmtId="266" fontId="24" fillId="0" borderId="0">
      <protection locked="0"/>
    </xf>
    <xf numFmtId="266" fontId="24" fillId="0" borderId="0">
      <protection locked="0"/>
    </xf>
    <xf numFmtId="0" fontId="199" fillId="0" borderId="0" applyNumberFormat="0" applyFill="0" applyBorder="0" applyAlignment="0" applyProtection="0">
      <alignment vertical="top"/>
      <protection locked="0"/>
    </xf>
    <xf numFmtId="272" fontId="24" fillId="0" borderId="0"/>
    <xf numFmtId="0" fontId="24" fillId="0" borderId="0"/>
    <xf numFmtId="0" fontId="38" fillId="0" borderId="0"/>
    <xf numFmtId="0" fontId="24" fillId="0" borderId="0"/>
    <xf numFmtId="0" fontId="24" fillId="0" borderId="0"/>
    <xf numFmtId="0" fontId="24" fillId="0" borderId="0"/>
    <xf numFmtId="175" fontId="25" fillId="0" borderId="0"/>
    <xf numFmtId="0" fontId="49" fillId="0" borderId="0"/>
    <xf numFmtId="0" fontId="55" fillId="0" borderId="0"/>
    <xf numFmtId="0" fontId="49" fillId="0" borderId="0"/>
    <xf numFmtId="0" fontId="24" fillId="0" borderId="0" applyNumberFormat="0" applyFill="0" applyBorder="0" applyAlignment="0" applyProtection="0"/>
    <xf numFmtId="0" fontId="24" fillId="0" borderId="0">
      <alignment wrapText="1"/>
    </xf>
    <xf numFmtId="9" fontId="47" fillId="0" borderId="0" applyFont="0" applyFill="0" applyBorder="0" applyAlignment="0" applyProtection="0"/>
    <xf numFmtId="9" fontId="24" fillId="0" borderId="0" applyFont="0" applyFill="0" applyBorder="0" applyAlignment="0" applyProtection="0">
      <alignment wrapText="1"/>
    </xf>
    <xf numFmtId="9" fontId="24" fillId="0" borderId="0" applyFont="0" applyFill="0" applyBorder="0" applyAlignment="0" applyProtection="0">
      <alignment wrapText="1"/>
    </xf>
    <xf numFmtId="9" fontId="11"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55" fillId="0" borderId="0" applyFont="0" applyFill="0" applyBorder="0" applyAlignment="0" applyProtection="0"/>
    <xf numFmtId="9" fontId="24" fillId="0" borderId="0" applyFont="0" applyFill="0" applyBorder="0" applyAlignment="0" applyProtection="0">
      <alignment wrapText="1"/>
    </xf>
    <xf numFmtId="9" fontId="24" fillId="0" borderId="0" applyFont="0" applyFill="0" applyBorder="0" applyAlignment="0" applyProtection="0">
      <alignment wrapText="1"/>
    </xf>
    <xf numFmtId="43" fontId="47" fillId="0" borderId="0" applyFont="0" applyFill="0" applyBorder="0" applyAlignment="0" applyProtection="0"/>
    <xf numFmtId="0" fontId="55" fillId="0" borderId="0"/>
    <xf numFmtId="0" fontId="24" fillId="0" borderId="0">
      <alignment vertical="top"/>
    </xf>
    <xf numFmtId="0" fontId="24" fillId="0" borderId="0" applyNumberFormat="0" applyFill="0" applyBorder="0" applyAlignment="0" applyProtection="0"/>
    <xf numFmtId="0" fontId="38"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7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0" fontId="266" fillId="0" borderId="0" applyNumberFormat="0" applyFill="0" applyBorder="0" applyAlignment="0" applyProtection="0">
      <alignment vertical="top"/>
      <protection locked="0"/>
    </xf>
    <xf numFmtId="0" fontId="47" fillId="0" borderId="0"/>
    <xf numFmtId="0" fontId="24" fillId="0" borderId="0"/>
    <xf numFmtId="0" fontId="47" fillId="0" borderId="0"/>
    <xf numFmtId="0" fontId="47" fillId="0" borderId="0"/>
    <xf numFmtId="0" fontId="24" fillId="0" borderId="0"/>
    <xf numFmtId="0" fontId="47" fillId="0" borderId="0"/>
    <xf numFmtId="0" fontId="47" fillId="0" borderId="0"/>
    <xf numFmtId="0" fontId="47" fillId="0" borderId="0"/>
    <xf numFmtId="0" fontId="24" fillId="57" borderId="32" applyNumberFormat="0" applyFont="0" applyAlignment="0" applyProtection="0"/>
    <xf numFmtId="9" fontId="24" fillId="0" borderId="0" applyFont="0" applyFill="0" applyBorder="0" applyAlignment="0" applyProtection="0"/>
    <xf numFmtId="0" fontId="24" fillId="0" borderId="0">
      <alignment vertical="top"/>
    </xf>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9" fontId="47" fillId="0" borderId="0" applyFont="0" applyFill="0" applyBorder="0" applyAlignment="0" applyProtection="0"/>
    <xf numFmtId="43" fontId="11" fillId="0" borderId="0" applyFont="0" applyFill="0" applyBorder="0" applyAlignment="0" applyProtection="0"/>
    <xf numFmtId="0" fontId="11" fillId="0" borderId="0"/>
    <xf numFmtId="9" fontId="47" fillId="0" borderId="0" applyFont="0" applyFill="0" applyBorder="0" applyAlignment="0" applyProtection="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35" borderId="0" applyNumberFormat="0" applyBorder="0" applyAlignment="0" applyProtection="0"/>
    <xf numFmtId="165" fontId="47" fillId="0" borderId="0" applyFont="0" applyFill="0" applyBorder="0" applyAlignment="0" applyProtection="0"/>
    <xf numFmtId="43" fontId="47" fillId="0" borderId="0" applyFont="0" applyFill="0" applyBorder="0" applyAlignment="0" applyProtection="0"/>
    <xf numFmtId="44" fontId="55" fillId="0" borderId="0" applyFont="0" applyFill="0" applyBorder="0" applyAlignment="0" applyProtection="0"/>
    <xf numFmtId="0" fontId="55" fillId="0" borderId="0"/>
    <xf numFmtId="0" fontId="55" fillId="0" borderId="0"/>
    <xf numFmtId="0" fontId="99" fillId="0" borderId="0">
      <alignment vertical="top"/>
    </xf>
    <xf numFmtId="0" fontId="55" fillId="0" borderId="0"/>
    <xf numFmtId="0" fontId="11" fillId="5" borderId="16" applyNumberFormat="0" applyFont="0" applyAlignment="0" applyProtection="0"/>
    <xf numFmtId="9" fontId="47" fillId="0" borderId="0" applyFont="0" applyFill="0" applyBorder="0" applyAlignment="0" applyProtection="0"/>
    <xf numFmtId="0" fontId="11" fillId="0" borderId="0"/>
    <xf numFmtId="0" fontId="11" fillId="0" borderId="0"/>
    <xf numFmtId="0" fontId="11" fillId="0" borderId="0"/>
    <xf numFmtId="9" fontId="47" fillId="0" borderId="0" applyFont="0" applyFill="0" applyBorder="0" applyAlignment="0" applyProtection="0"/>
    <xf numFmtId="43" fontId="11" fillId="0" borderId="0" applyFont="0" applyFill="0" applyBorder="0" applyAlignment="0" applyProtection="0"/>
    <xf numFmtId="9" fontId="47" fillId="0" borderId="0" applyFont="0" applyFill="0" applyBorder="0" applyAlignment="0" applyProtection="0"/>
    <xf numFmtId="43" fontId="11" fillId="0" borderId="0" applyFont="0" applyFill="0" applyBorder="0" applyAlignment="0" applyProtection="0"/>
    <xf numFmtId="9" fontId="47" fillId="0" borderId="0" applyFont="0" applyFill="0" applyBorder="0" applyAlignment="0" applyProtection="0"/>
    <xf numFmtId="43" fontId="11" fillId="0" borderId="0" applyFont="0" applyFill="0" applyBorder="0" applyAlignment="0" applyProtection="0"/>
    <xf numFmtId="0" fontId="11" fillId="0" borderId="0"/>
    <xf numFmtId="9" fontId="47" fillId="0" borderId="0" applyFont="0" applyFill="0" applyBorder="0" applyAlignment="0" applyProtection="0"/>
    <xf numFmtId="43" fontId="11" fillId="0" borderId="0" applyFont="0" applyFill="0" applyBorder="0" applyAlignment="0" applyProtection="0"/>
    <xf numFmtId="0" fontId="49" fillId="0" borderId="0"/>
    <xf numFmtId="43" fontId="49" fillId="0" borderId="0" applyFont="0" applyFill="0" applyBorder="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49" fillId="0" borderId="0"/>
    <xf numFmtId="43" fontId="49" fillId="0" borderId="0" applyFont="0" applyFill="0" applyBorder="0" applyAlignment="0" applyProtection="0"/>
    <xf numFmtId="201" fontId="24" fillId="0" borderId="0"/>
    <xf numFmtId="0" fontId="263" fillId="83" borderId="67" applyNumberFormat="0">
      <alignment horizontal="left" vertical="top"/>
      <protection hidden="1"/>
    </xf>
    <xf numFmtId="201" fontId="24" fillId="0" borderId="0"/>
    <xf numFmtId="228" fontId="164" fillId="0" borderId="48"/>
    <xf numFmtId="201" fontId="24" fillId="0" borderId="0"/>
    <xf numFmtId="4" fontId="221" fillId="78" borderId="65" applyNumberFormat="0" applyProtection="0">
      <alignment horizontal="left" vertical="center" indent="1"/>
    </xf>
    <xf numFmtId="43" fontId="49" fillId="0" borderId="0" applyFont="0" applyFill="0" applyBorder="0" applyAlignment="0" applyProtection="0"/>
    <xf numFmtId="0" fontId="49"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21" fillId="0" borderId="0"/>
    <xf numFmtId="9" fontId="2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167" fontId="2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50" fillId="41"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0" fillId="54" borderId="33" applyNumberFormat="0" applyAlignment="0" applyProtection="0"/>
    <xf numFmtId="0" fontId="45" fillId="57" borderId="32"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57" fillId="54" borderId="33" applyNumberFormat="0" applyAlignment="0" applyProtection="0"/>
    <xf numFmtId="0" fontId="150"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8" fillId="54" borderId="33" applyNumberFormat="0" applyAlignment="0" applyProtection="0"/>
    <xf numFmtId="0" fontId="190" fillId="0" borderId="53"/>
    <xf numFmtId="0" fontId="159" fillId="0" borderId="35"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187" fontId="190" fillId="0" borderId="50" applyNumberFormat="0" applyFont="0" applyFill="0" applyAlignment="0">
      <alignment horizontal="left"/>
    </xf>
    <xf numFmtId="10" fontId="128" fillId="64" borderId="50" applyNumberFormat="0" applyBorder="0" applyAlignment="0" applyProtection="0"/>
    <xf numFmtId="187" fontId="190" fillId="0" borderId="50" applyNumberFormat="0" applyFont="0" applyFill="0" applyAlignment="0">
      <alignment horizontal="left"/>
    </xf>
    <xf numFmtId="0" fontId="193" fillId="0" borderId="53"/>
    <xf numFmtId="4" fontId="223" fillId="81" borderId="58" applyNumberFormat="0" applyProtection="0">
      <alignment vertical="center"/>
    </xf>
    <xf numFmtId="187" fontId="190" fillId="0" borderId="50" applyNumberFormat="0" applyFont="0" applyFill="0" applyAlignment="0">
      <alignment horizontal="left"/>
    </xf>
    <xf numFmtId="0" fontId="24" fillId="69" borderId="58" applyNumberFormat="0" applyProtection="0">
      <alignment horizontal="left" vertical="top" indent="1"/>
    </xf>
    <xf numFmtId="4" fontId="223" fillId="76" borderId="58" applyNumberFormat="0" applyProtection="0">
      <alignment horizontal="right" vertical="center"/>
    </xf>
    <xf numFmtId="4" fontId="223" fillId="73" borderId="58" applyNumberFormat="0" applyProtection="0">
      <alignment horizontal="right" vertical="center"/>
    </xf>
    <xf numFmtId="4" fontId="223" fillId="71" borderId="58" applyNumberFormat="0" applyProtection="0">
      <alignment horizontal="right" vertical="center"/>
    </xf>
    <xf numFmtId="0" fontId="159" fillId="68" borderId="58" applyNumberFormat="0" applyProtection="0">
      <alignment horizontal="left" vertical="top" indent="1"/>
    </xf>
    <xf numFmtId="4" fontId="221" fillId="68" borderId="58" applyNumberFormat="0" applyProtection="0">
      <alignment vertical="center"/>
    </xf>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232" fillId="0" borderId="53"/>
    <xf numFmtId="0" fontId="24" fillId="57" borderId="32" applyNumberFormat="0" applyFont="0" applyAlignment="0" applyProtection="0"/>
    <xf numFmtId="4" fontId="225" fillId="80" borderId="60" applyNumberFormat="0" applyProtection="0">
      <alignment horizontal="left" vertical="center" indent="1"/>
    </xf>
    <xf numFmtId="0" fontId="24" fillId="69" borderId="58"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0" fontId="151" fillId="41" borderId="26" applyNumberFormat="0" applyAlignment="0" applyProtection="0"/>
    <xf numFmtId="0" fontId="159" fillId="0" borderId="35" applyNumberFormat="0" applyFill="0" applyAlignment="0" applyProtection="0"/>
    <xf numFmtId="43" fontId="11" fillId="0" borderId="0" applyFont="0" applyFill="0" applyBorder="0" applyAlignment="0" applyProtection="0"/>
    <xf numFmtId="0" fontId="157" fillId="54" borderId="33" applyNumberFormat="0" applyAlignment="0" applyProtection="0"/>
    <xf numFmtId="0" fontId="102" fillId="0" borderId="35" applyNumberFormat="0" applyFill="0" applyAlignment="0" applyProtection="0"/>
    <xf numFmtId="0" fontId="45" fillId="57" borderId="32" applyNumberFormat="0" applyFon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00" fillId="54" borderId="33" applyNumberFormat="0" applyAlignment="0" applyProtection="0"/>
    <xf numFmtId="0" fontId="102" fillId="0" borderId="35" applyNumberFormat="0" applyFill="0" applyAlignment="0" applyProtection="0"/>
    <xf numFmtId="0" fontId="11" fillId="0" borderId="0"/>
    <xf numFmtId="0" fontId="11" fillId="0" borderId="0"/>
    <xf numFmtId="175" fontId="136" fillId="54" borderId="26" applyNumberFormat="0" applyAlignment="0" applyProtection="0"/>
    <xf numFmtId="0" fontId="96" fillId="41" borderId="26" applyNumberFormat="0" applyAlignment="0" applyProtection="0"/>
    <xf numFmtId="0" fontId="167" fillId="0" borderId="53"/>
    <xf numFmtId="0" fontId="160" fillId="0" borderId="35" applyNumberFormat="0" applyFill="0" applyAlignment="0" applyProtection="0"/>
    <xf numFmtId="175" fontId="11" fillId="0" borderId="0"/>
    <xf numFmtId="0" fontId="11" fillId="0" borderId="0"/>
    <xf numFmtId="0" fontId="45" fillId="57" borderId="32" applyNumberFormat="0" applyFont="0" applyAlignment="0" applyProtection="0"/>
    <xf numFmtId="0" fontId="157" fillId="54" borderId="33" applyNumberFormat="0" applyAlignment="0" applyProtection="0"/>
    <xf numFmtId="4" fontId="223" fillId="75" borderId="58" applyNumberFormat="0" applyProtection="0">
      <alignment horizontal="right" vertical="center"/>
    </xf>
    <xf numFmtId="0" fontId="150" fillId="41" borderId="26" applyNumberFormat="0" applyAlignment="0" applyProtection="0"/>
    <xf numFmtId="0" fontId="157" fillId="54" borderId="33" applyNumberFormat="0" applyAlignment="0" applyProtection="0"/>
    <xf numFmtId="175" fontId="11" fillId="0" borderId="0"/>
    <xf numFmtId="4" fontId="223" fillId="77" borderId="58" applyNumberFormat="0" applyProtection="0">
      <alignment horizontal="right" vertical="center"/>
    </xf>
    <xf numFmtId="0" fontId="254" fillId="0" borderId="35" applyNumberFormat="0" applyFill="0" applyAlignment="0" applyProtection="0"/>
    <xf numFmtId="0" fontId="11" fillId="0" borderId="0"/>
    <xf numFmtId="0" fontId="50" fillId="57" borderId="32" applyNumberFormat="0" applyFont="0" applyAlignment="0" applyProtection="0"/>
    <xf numFmtId="0" fontId="136" fillId="54" borderId="26" applyNumberFormat="0" applyAlignment="0" applyProtection="0"/>
    <xf numFmtId="0" fontId="11" fillId="0" borderId="0"/>
    <xf numFmtId="175" fontId="11" fillId="0" borderId="0"/>
    <xf numFmtId="0" fontId="96" fillId="41" borderId="26"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9"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86" fillId="54" borderId="26" applyNumberFormat="0" applyAlignment="0" applyProtection="0"/>
    <xf numFmtId="9" fontId="11" fillId="0" borderId="0" applyFont="0" applyFill="0" applyBorder="0" applyAlignment="0" applyProtection="0"/>
    <xf numFmtId="0" fontId="11" fillId="0" borderId="0"/>
    <xf numFmtId="0" fontId="157" fillId="54" borderId="33" applyNumberFormat="0" applyAlignment="0" applyProtection="0"/>
    <xf numFmtId="0" fontId="11" fillId="0" borderId="0" applyFont="0" applyFill="0" applyBorder="0" applyAlignment="0" applyProtection="0"/>
    <xf numFmtId="0" fontId="150" fillId="41" borderId="26" applyNumberFormat="0" applyAlignment="0" applyProtection="0"/>
    <xf numFmtId="0" fontId="24" fillId="57" borderId="32" applyNumberFormat="0" applyFont="0" applyAlignment="0" applyProtection="0"/>
    <xf numFmtId="0" fontId="212" fillId="0" borderId="50">
      <alignment horizontal="center"/>
    </xf>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47" fillId="57" borderId="32"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47" fillId="57" borderId="32" applyNumberFormat="0" applyFont="0" applyAlignment="0" applyProtection="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0" fontId="157" fillId="54" borderId="33" applyNumberFormat="0" applyAlignment="0" applyProtection="0"/>
    <xf numFmtId="9" fontId="11" fillId="0" borderId="0" applyFont="0" applyFill="0" applyBorder="0" applyAlignment="0" applyProtection="0"/>
    <xf numFmtId="0" fontId="11" fillId="0" borderId="0"/>
    <xf numFmtId="0" fontId="193" fillId="0" borderId="53"/>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0" fontId="208" fillId="66"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3" fontId="124" fillId="0" borderId="50"/>
    <xf numFmtId="187" fontId="190" fillId="0" borderId="50" applyNumberFormat="0" applyFont="0" applyFill="0" applyAlignment="0">
      <alignment horizontal="lef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7" fillId="54" borderId="33" applyNumberFormat="0" applyAlignment="0" applyProtection="0"/>
    <xf numFmtId="0" fontId="136" fillId="54" borderId="26" applyNumberFormat="0" applyAlignment="0" applyProtection="0"/>
    <xf numFmtId="0" fontId="137" fillId="54" borderId="26" applyNumberFormat="0" applyAlignment="0" applyProtection="0"/>
    <xf numFmtId="4" fontId="221" fillId="68" borderId="58" applyNumberFormat="0" applyProtection="0">
      <alignment vertical="center"/>
    </xf>
    <xf numFmtId="0" fontId="159" fillId="68" borderId="58" applyNumberFormat="0" applyProtection="0">
      <alignment horizontal="left" vertical="top" indent="1"/>
    </xf>
    <xf numFmtId="4" fontId="223" fillId="71" borderId="58" applyNumberFormat="0" applyProtection="0">
      <alignment horizontal="right" vertical="center"/>
    </xf>
    <xf numFmtId="4" fontId="223" fillId="74" borderId="58" applyNumberFormat="0" applyProtection="0">
      <alignment horizontal="right" vertical="center"/>
    </xf>
    <xf numFmtId="0" fontId="131" fillId="64" borderId="58" applyNumberFormat="0" applyProtection="0">
      <alignment horizontal="left" vertical="top" indent="1"/>
    </xf>
    <xf numFmtId="0" fontId="131" fillId="80" borderId="58" applyNumberFormat="0" applyProtection="0">
      <alignment horizontal="left" vertical="top" indent="1"/>
    </xf>
    <xf numFmtId="0" fontId="24" fillId="80" borderId="58" applyNumberFormat="0" applyProtection="0">
      <alignment horizontal="left" vertical="center" indent="1"/>
    </xf>
    <xf numFmtId="0" fontId="159" fillId="0" borderId="35" applyNumberFormat="0" applyFill="0" applyAlignment="0" applyProtection="0"/>
    <xf numFmtId="0" fontId="136" fillId="54" borderId="26" applyNumberFormat="0" applyAlignment="0" applyProtection="0"/>
    <xf numFmtId="0" fontId="248" fillId="41" borderId="26" applyNumberFormat="0" applyAlignment="0" applyProtection="0"/>
    <xf numFmtId="0" fontId="137" fillId="54" borderId="26" applyNumberFormat="0" applyAlignment="0" applyProtection="0"/>
    <xf numFmtId="0" fontId="24" fillId="57" borderId="32" applyNumberFormat="0" applyFont="0" applyAlignment="0" applyProtection="0"/>
    <xf numFmtId="0" fontId="24" fillId="57" borderId="32" applyNumberFormat="0" applyFont="0" applyAlignment="0" applyProtection="0"/>
    <xf numFmtId="0" fontId="24" fillId="79" borderId="58" applyNumberFormat="0" applyProtection="0">
      <alignment horizontal="left" vertical="top" indent="1"/>
    </xf>
    <xf numFmtId="0" fontId="96" fillId="41" borderId="26" applyNumberFormat="0" applyAlignment="0" applyProtection="0"/>
    <xf numFmtId="0" fontId="24" fillId="81" borderId="58" applyNumberFormat="0" applyProtection="0">
      <alignment horizontal="left" vertical="top"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5" fillId="57" borderId="32" applyNumberFormat="0" applyFont="0" applyAlignment="0" applyProtection="0"/>
    <xf numFmtId="228" fontId="164" fillId="0" borderId="48"/>
    <xf numFmtId="0" fontId="45" fillId="57" borderId="32" applyNumberFormat="0" applyFont="0" applyAlignment="0" applyProtection="0"/>
    <xf numFmtId="0" fontId="208" fillId="66" borderId="53"/>
    <xf numFmtId="0" fontId="201" fillId="59" borderId="53"/>
    <xf numFmtId="0" fontId="201" fillId="59" borderId="53"/>
    <xf numFmtId="0" fontId="201" fillId="0" borderId="53"/>
    <xf numFmtId="0" fontId="190" fillId="0" borderId="53"/>
    <xf numFmtId="0" fontId="190" fillId="0" borderId="53"/>
    <xf numFmtId="0" fontId="193" fillId="0" borderId="53"/>
    <xf numFmtId="0" fontId="204" fillId="0" borderId="49"/>
    <xf numFmtId="187" fontId="190" fillId="0" borderId="50" applyNumberFormat="0" applyFont="0" applyFill="0" applyAlignment="0">
      <alignment horizontal="left"/>
    </xf>
    <xf numFmtId="0" fontId="93" fillId="0" borderId="47">
      <alignment horizontal="left" vertical="center"/>
    </xf>
    <xf numFmtId="187" fontId="207" fillId="66" borderId="50" applyNumberFormat="0" applyAlignment="0">
      <alignment horizontal="left"/>
    </xf>
    <xf numFmtId="0" fontId="212" fillId="0" borderId="50">
      <alignment horizontal="center"/>
    </xf>
    <xf numFmtId="0" fontId="250" fillId="54" borderId="26" applyNumberFormat="0" applyAlignment="0" applyProtection="0"/>
    <xf numFmtId="0" fontId="24" fillId="81" borderId="58" applyNumberFormat="0" applyProtection="0">
      <alignment horizontal="left" vertical="center" indent="1"/>
    </xf>
    <xf numFmtId="187" fontId="207" fillId="0" borderId="50" applyNumberFormat="0" applyFill="0" applyAlignment="0">
      <alignment horizontal="left"/>
    </xf>
    <xf numFmtId="0" fontId="193" fillId="0" borderId="53"/>
    <xf numFmtId="4" fontId="223" fillId="75" borderId="58" applyNumberFormat="0" applyProtection="0">
      <alignment horizontal="right" vertical="center"/>
    </xf>
    <xf numFmtId="4" fontId="223" fillId="61" borderId="58" applyNumberFormat="0" applyProtection="0">
      <alignment horizontal="right" vertical="center"/>
    </xf>
    <xf numFmtId="4" fontId="223" fillId="70" borderId="58" applyNumberFormat="0" applyProtection="0">
      <alignment horizontal="right" vertical="center"/>
    </xf>
    <xf numFmtId="4" fontId="223" fillId="68" borderId="58" applyNumberFormat="0" applyProtection="0">
      <alignment horizontal="left" vertical="center" indent="1"/>
    </xf>
    <xf numFmtId="3" fontId="124" fillId="0" borderId="5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45" fillId="57" borderId="32" applyNumberFormat="0" applyFont="0" applyAlignment="0" applyProtection="0"/>
    <xf numFmtId="0" fontId="45" fillId="57" borderId="32" applyNumberFormat="0" applyFont="0" applyAlignment="0" applyProtection="0"/>
    <xf numFmtId="187" fontId="190" fillId="0" borderId="50" applyNumberFormat="0" applyFont="0" applyFill="0" applyAlignment="0">
      <alignment horizontal="left"/>
    </xf>
    <xf numFmtId="187" fontId="207" fillId="0" borderId="50" applyNumberFormat="0" applyFill="0" applyAlignment="0">
      <alignment horizontal="lef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45" fillId="57" borderId="32" applyNumberFormat="0" applyFont="0" applyAlignment="0" applyProtection="0"/>
    <xf numFmtId="43" fontId="11" fillId="0" borderId="0" applyFont="0" applyFill="0" applyBorder="0" applyAlignment="0" applyProtection="0"/>
    <xf numFmtId="0" fontId="45" fillId="57" borderId="32" applyNumberFormat="0" applyFont="0" applyAlignment="0" applyProtection="0"/>
    <xf numFmtId="0" fontId="47"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43" fontId="11" fillId="0" borderId="0" applyFont="0" applyFill="0" applyBorder="0" applyAlignment="0" applyProtection="0"/>
    <xf numFmtId="0" fontId="159" fillId="0" borderId="35" applyNumberFormat="0" applyFill="0" applyAlignment="0" applyProtection="0"/>
    <xf numFmtId="0" fontId="167" fillId="0" borderId="53"/>
    <xf numFmtId="43" fontId="11" fillId="0" borderId="0" applyFont="0" applyFill="0" applyBorder="0" applyAlignment="0" applyProtection="0"/>
    <xf numFmtId="0" fontId="167" fillId="0" borderId="53"/>
    <xf numFmtId="0" fontId="47" fillId="57" borderId="32" applyNumberFormat="0" applyFont="0" applyAlignment="0" applyProtection="0"/>
    <xf numFmtId="0" fontId="55" fillId="57" borderId="32" applyNumberFormat="0" applyFont="0" applyAlignment="0" applyProtection="0"/>
    <xf numFmtId="0" fontId="254" fillId="0" borderId="35" applyNumberFormat="0" applyFill="0" applyAlignment="0" applyProtection="0"/>
    <xf numFmtId="0" fontId="249" fillId="54" borderId="33" applyNumberFormat="0" applyAlignment="0" applyProtection="0"/>
    <xf numFmtId="0" fontId="24" fillId="79" borderId="58" applyNumberFormat="0" applyProtection="0">
      <alignment horizontal="left" vertical="top" indent="1"/>
    </xf>
    <xf numFmtId="0" fontId="191"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0"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21" fillId="68" borderId="58" applyNumberFormat="0" applyProtection="0">
      <alignment vertical="center"/>
    </xf>
    <xf numFmtId="4" fontId="223" fillId="68" borderId="58" applyNumberFormat="0" applyProtection="0">
      <alignment horizontal="left" vertical="center"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73" borderId="58" applyNumberFormat="0" applyProtection="0">
      <alignment horizontal="right" vertical="center"/>
    </xf>
    <xf numFmtId="4" fontId="223" fillId="76" borderId="58" applyNumberFormat="0" applyProtection="0">
      <alignment horizontal="right" vertical="center"/>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44" fontId="11" fillId="0" borderId="0" applyFont="0" applyFill="0" applyBorder="0" applyAlignment="0" applyProtection="0"/>
    <xf numFmtId="0" fontId="232" fillId="0" borderId="53"/>
    <xf numFmtId="17" fontId="194" fillId="62" borderId="68"/>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131" fillId="64" borderId="58" applyNumberFormat="0" applyProtection="0">
      <alignment horizontal="left" vertical="top" indent="1"/>
    </xf>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69" borderId="58" applyNumberFormat="0" applyProtection="0">
      <alignment horizontal="left" vertical="center" indent="1"/>
    </xf>
    <xf numFmtId="17" fontId="194" fillId="62" borderId="68"/>
    <xf numFmtId="0" fontId="159" fillId="0" borderId="35" applyNumberFormat="0" applyFill="0" applyAlignment="0" applyProtection="0"/>
    <xf numFmtId="0" fontId="157"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50" fillId="57" borderId="32" applyNumberFormat="0" applyFont="0" applyAlignment="0" applyProtection="0"/>
    <xf numFmtId="0" fontId="201" fillId="59" borderId="53"/>
    <xf numFmtId="0" fontId="193" fillId="0" borderId="53"/>
    <xf numFmtId="0" fontId="139"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187" fontId="190" fillId="0" borderId="50" applyNumberFormat="0" applyFont="0" applyFill="0" applyAlignment="0">
      <alignment horizontal="left"/>
    </xf>
    <xf numFmtId="0" fontId="193" fillId="0" borderId="53"/>
    <xf numFmtId="0" fontId="190" fillId="0" borderId="53"/>
    <xf numFmtId="0" fontId="190" fillId="0" borderId="53"/>
    <xf numFmtId="0" fontId="201" fillId="0" borderId="53"/>
    <xf numFmtId="0" fontId="201" fillId="59" borderId="53"/>
    <xf numFmtId="0" fontId="201" fillId="59" borderId="53"/>
    <xf numFmtId="0" fontId="93" fillId="0" borderId="47">
      <alignment horizontal="left" vertical="center"/>
    </xf>
    <xf numFmtId="0" fontId="86" fillId="54" borderId="26" applyNumberFormat="0" applyAlignment="0" applyProtection="0"/>
    <xf numFmtId="0" fontId="204" fillId="0" borderId="49"/>
    <xf numFmtId="10" fontId="128" fillId="64" borderId="50" applyNumberFormat="0" applyBorder="0" applyAlignment="0" applyProtection="0"/>
    <xf numFmtId="187" fontId="207" fillId="66" borderId="50" applyNumberFormat="0" applyAlignment="0">
      <alignment horizontal="left"/>
    </xf>
    <xf numFmtId="0" fontId="208" fillId="66" borderId="53"/>
    <xf numFmtId="0" fontId="24" fillId="79" borderId="58" applyNumberFormat="0" applyProtection="0">
      <alignment horizontal="left" vertical="center" indent="1"/>
    </xf>
    <xf numFmtId="0" fontId="24" fillId="80" borderId="58" applyNumberFormat="0" applyProtection="0">
      <alignment horizontal="left" vertical="center" indent="1"/>
    </xf>
    <xf numFmtId="0" fontId="45"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212" fillId="0" borderId="5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57" borderId="32" applyNumberFormat="0" applyFont="0" applyAlignment="0" applyProtection="0"/>
    <xf numFmtId="175" fontId="25"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3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69" borderId="58" applyNumberFormat="0" applyProtection="0">
      <alignment horizontal="left" vertical="top" indent="1"/>
    </xf>
    <xf numFmtId="0" fontId="177" fillId="60" borderId="53"/>
    <xf numFmtId="0" fontId="158" fillId="54" borderId="33" applyNumberFormat="0" applyAlignment="0" applyProtection="0"/>
    <xf numFmtId="0" fontId="102"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54" borderId="26" applyNumberFormat="0" applyAlignment="0" applyProtection="0"/>
    <xf numFmtId="0" fontId="160"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6" fillId="54" borderId="26" applyNumberFormat="0" applyAlignment="0" applyProtection="0"/>
    <xf numFmtId="4" fontId="223" fillId="81" borderId="58"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57" borderId="32" applyNumberFormat="0" applyFont="0" applyAlignment="0" applyProtection="0"/>
    <xf numFmtId="0" fontId="96" fillId="41" borderId="26" applyNumberFormat="0" applyAlignment="0" applyProtection="0"/>
    <xf numFmtId="0" fontId="93" fillId="0" borderId="67"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9" fillId="0" borderId="35" applyNumberFormat="0" applyFill="0" applyAlignment="0" applyProtection="0"/>
    <xf numFmtId="0" fontId="45" fillId="57" borderId="32" applyNumberFormat="0" applyFont="0" applyAlignment="0" applyProtection="0"/>
    <xf numFmtId="0" fontId="11" fillId="0" borderId="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50"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175" fontId="25" fillId="57" borderId="32" applyNumberFormat="0" applyFont="0" applyAlignment="0" applyProtection="0"/>
    <xf numFmtId="0" fontId="139"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67" fillId="0" borderId="53"/>
    <xf numFmtId="0" fontId="159" fillId="0" borderId="35" applyNumberFormat="0" applyFill="0" applyAlignment="0" applyProtection="0"/>
    <xf numFmtId="0" fontId="160" fillId="0" borderId="35" applyNumberFormat="0" applyFill="0" applyAlignment="0" applyProtection="0"/>
    <xf numFmtId="0" fontId="47"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1" fillId="59" borderId="53"/>
    <xf numFmtId="0" fontId="159" fillId="0" borderId="35" applyNumberFormat="0" applyFill="0" applyAlignment="0" applyProtection="0"/>
    <xf numFmtId="0" fontId="137" fillId="54" borderId="26" applyNumberFormat="0" applyAlignment="0" applyProtection="0"/>
    <xf numFmtId="0" fontId="167" fillId="0" borderId="53"/>
    <xf numFmtId="0" fontId="208" fillId="0"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9"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7" fillId="54" borderId="33" applyNumberFormat="0" applyAlignment="0" applyProtection="0"/>
    <xf numFmtId="0" fontId="11" fillId="0" borderId="0"/>
    <xf numFmtId="0" fontId="158" fillId="54" borderId="33" applyNumberFormat="0" applyAlignment="0" applyProtection="0"/>
    <xf numFmtId="0" fontId="24" fillId="57" borderId="32" applyNumberFormat="0" applyFont="0" applyAlignment="0" applyProtection="0"/>
    <xf numFmtId="0" fontId="11" fillId="0" borderId="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59" fillId="0" borderId="35" applyNumberFormat="0" applyFill="0" applyAlignment="0" applyProtection="0"/>
    <xf numFmtId="0" fontId="24" fillId="79" borderId="58" applyNumberFormat="0" applyProtection="0">
      <alignment horizontal="left" vertical="center" indent="1"/>
    </xf>
    <xf numFmtId="0" fontId="11" fillId="0" borderId="0"/>
    <xf numFmtId="3" fontId="124" fillId="0" borderId="50"/>
    <xf numFmtId="0" fontId="150" fillId="41" borderId="26" applyNumberFormat="0" applyAlignment="0" applyProtection="0"/>
    <xf numFmtId="0" fontId="136" fillId="54" borderId="26" applyNumberFormat="0" applyAlignment="0" applyProtection="0"/>
    <xf numFmtId="0" fontId="150" fillId="41" borderId="26" applyNumberFormat="0" applyAlignment="0" applyProtection="0"/>
    <xf numFmtId="0" fontId="151" fillId="41" borderId="26" applyNumberFormat="0" applyAlignment="0" applyProtection="0"/>
    <xf numFmtId="0" fontId="11" fillId="0" borderId="0"/>
    <xf numFmtId="0" fontId="11" fillId="0" borderId="0"/>
    <xf numFmtId="0" fontId="11" fillId="0" borderId="0"/>
    <xf numFmtId="0" fontId="11" fillId="0" borderId="0"/>
    <xf numFmtId="0" fontId="24" fillId="57" borderId="32" applyNumberFormat="0" applyFont="0" applyAlignment="0" applyProtection="0"/>
    <xf numFmtId="1" fontId="178" fillId="0" borderId="66">
      <alignment vertical="top"/>
    </xf>
    <xf numFmtId="0" fontId="100" fillId="54" borderId="33" applyNumberFormat="0" applyAlignment="0" applyProtection="0"/>
    <xf numFmtId="0" fontId="100" fillId="54" borderId="33"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96" fillId="41" borderId="26" applyNumberFormat="0" applyAlignment="0" applyProtection="0"/>
    <xf numFmtId="0" fontId="157" fillId="54" borderId="3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4" fillId="81" borderId="58" applyNumberFormat="0" applyProtection="0">
      <alignment vertical="center"/>
    </xf>
    <xf numFmtId="0" fontId="50"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0" borderId="35" applyNumberFormat="0" applyFill="0" applyAlignment="0" applyProtection="0"/>
    <xf numFmtId="0" fontId="158" fillId="54" borderId="33" applyNumberFormat="0" applyAlignment="0" applyProtection="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175" fontId="157" fillId="54" borderId="33" applyNumberFormat="0" applyAlignment="0" applyProtection="0"/>
    <xf numFmtId="4" fontId="223" fillId="74" borderId="58" applyNumberFormat="0" applyProtection="0">
      <alignment horizontal="right" vertical="center"/>
    </xf>
    <xf numFmtId="0" fontId="137" fillId="54" borderId="26" applyNumberFormat="0" applyAlignment="0" applyProtection="0"/>
    <xf numFmtId="0" fontId="201" fillId="59" borderId="53"/>
    <xf numFmtId="9" fontId="11" fillId="0" borderId="0" applyFont="0" applyFill="0" applyBorder="0" applyAlignment="0" applyProtection="0"/>
    <xf numFmtId="0" fontId="50" fillId="57" borderId="32" applyNumberFormat="0" applyFont="0" applyAlignment="0" applyProtection="0"/>
    <xf numFmtId="9" fontId="11" fillId="0" borderId="0" applyFont="0" applyFill="0" applyBorder="0" applyAlignment="0" applyProtection="0"/>
    <xf numFmtId="0" fontId="100" fillId="54" borderId="33" applyNumberFormat="0" applyAlignment="0" applyProtection="0"/>
    <xf numFmtId="9" fontId="11" fillId="0" borderId="0" applyFont="0" applyFill="0" applyBorder="0" applyAlignment="0" applyProtection="0"/>
    <xf numFmtId="0" fontId="220" fillId="0" borderId="52">
      <alignment horizontal="center"/>
    </xf>
    <xf numFmtId="0" fontId="150" fillId="41" borderId="26"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136" fillId="54" borderId="26" applyNumberFormat="0" applyAlignment="0" applyProtection="0"/>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02" fillId="0" borderId="35" applyNumberFormat="0" applyFill="0" applyAlignment="0" applyProtection="0"/>
    <xf numFmtId="187" fontId="190" fillId="0" borderId="50" applyNumberFormat="0" applyFont="0" applyFill="0" applyAlignment="0">
      <alignment horizontal="left"/>
    </xf>
    <xf numFmtId="0" fontId="191" fillId="0" borderId="53"/>
    <xf numFmtId="0" fontId="193" fillId="0" borderId="53"/>
    <xf numFmtId="0" fontId="201" fillId="0" borderId="53"/>
    <xf numFmtId="187" fontId="207" fillId="0" borderId="50" applyNumberFormat="0" applyFill="0" applyAlignment="0">
      <alignment horizontal="left"/>
    </xf>
    <xf numFmtId="0" fontId="208" fillId="0" borderId="53"/>
    <xf numFmtId="0" fontId="232" fillId="0" borderId="53"/>
    <xf numFmtId="0" fontId="157" fillId="54" borderId="33" applyNumberFormat="0" applyAlignment="0" applyProtection="0"/>
    <xf numFmtId="0" fontId="45" fillId="57" borderId="32" applyNumberFormat="0" applyFont="0" applyAlignment="0" applyProtection="0"/>
    <xf numFmtId="0" fontId="136" fillId="54" borderId="26" applyNumberFormat="0" applyAlignment="0" applyProtection="0"/>
    <xf numFmtId="0" fontId="45" fillId="57" borderId="32" applyNumberFormat="0" applyFont="0" applyAlignment="0" applyProtection="0"/>
    <xf numFmtId="0" fontId="136" fillId="54" borderId="26" applyNumberFormat="0" applyAlignment="0" applyProtection="0"/>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01" fillId="59" borderId="53"/>
    <xf numFmtId="0" fontId="11" fillId="0" borderId="0"/>
    <xf numFmtId="0" fontId="190" fillId="0" borderId="53"/>
    <xf numFmtId="167" fontId="11" fillId="0" borderId="0" applyFont="0" applyFill="0" applyBorder="0" applyAlignment="0" applyProtection="0"/>
    <xf numFmtId="0" fontId="45" fillId="57" borderId="32" applyNumberFormat="0" applyFont="0" applyAlignment="0" applyProtection="0"/>
    <xf numFmtId="0" fontId="139" fillId="57" borderId="32" applyNumberFormat="0" applyFont="0" applyAlignment="0" applyProtection="0"/>
    <xf numFmtId="4" fontId="223" fillId="61" borderId="58" applyNumberFormat="0" applyProtection="0">
      <alignment horizontal="right" vertical="center"/>
    </xf>
    <xf numFmtId="0" fontId="208" fillId="0" borderId="53"/>
    <xf numFmtId="17" fontId="194" fillId="62" borderId="68"/>
    <xf numFmtId="0" fontId="11" fillId="0" borderId="0"/>
    <xf numFmtId="0" fontId="11" fillId="0" borderId="0"/>
    <xf numFmtId="0" fontId="11" fillId="0" borderId="0"/>
    <xf numFmtId="0" fontId="11" fillId="0" borderId="0"/>
    <xf numFmtId="0" fontId="136" fillId="54" borderId="26" applyNumberFormat="0" applyAlignment="0" applyProtection="0"/>
    <xf numFmtId="0" fontId="136" fillId="54" borderId="26" applyNumberFormat="0" applyAlignment="0" applyProtection="0"/>
    <xf numFmtId="4" fontId="223" fillId="61" borderId="58" applyNumberFormat="0" applyProtection="0">
      <alignment horizontal="right" vertical="center"/>
    </xf>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4" fontId="223" fillId="81" borderId="58" applyNumberFormat="0" applyProtection="0">
      <alignment horizontal="right" vertical="center"/>
    </xf>
    <xf numFmtId="0" fontId="137" fillId="54" borderId="26" applyNumberFormat="0" applyAlignment="0" applyProtection="0"/>
    <xf numFmtId="10" fontId="128" fillId="64" borderId="50" applyNumberFormat="0" applyBorder="0" applyAlignment="0" applyProtection="0"/>
    <xf numFmtId="0" fontId="24" fillId="68" borderId="69" applyNumberFormat="0" applyBorder="0">
      <protection locked="0"/>
    </xf>
    <xf numFmtId="0" fontId="45" fillId="57" borderId="32" applyNumberFormat="0" applyFont="0" applyAlignment="0" applyProtection="0"/>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0" borderId="50">
      <protection hidden="1"/>
    </xf>
    <xf numFmtId="0" fontId="93" fillId="0" borderId="47">
      <alignment horizontal="left" vertical="center"/>
    </xf>
    <xf numFmtId="43" fontId="11" fillId="0" borderId="0" applyFont="0" applyFill="0" applyBorder="0" applyAlignment="0" applyProtection="0"/>
    <xf numFmtId="43" fontId="11" fillId="0" borderId="0" applyFont="0" applyFill="0" applyBorder="0" applyAlignment="0" applyProtection="0"/>
    <xf numFmtId="0" fontId="193" fillId="0" borderId="53"/>
    <xf numFmtId="0" fontId="50" fillId="57" borderId="32" applyNumberFormat="0" applyFont="0" applyAlignment="0" applyProtection="0"/>
    <xf numFmtId="0" fontId="151" fillId="41" borderId="26" applyNumberFormat="0" applyAlignment="0" applyProtection="0"/>
    <xf numFmtId="9" fontId="11" fillId="0" borderId="0" applyFont="0" applyFill="0" applyBorder="0" applyAlignment="0" applyProtection="0"/>
    <xf numFmtId="0" fontId="136" fillId="54" borderId="26" applyNumberFormat="0" applyAlignment="0" applyProtection="0"/>
    <xf numFmtId="4" fontId="223" fillId="81" borderId="58" applyNumberFormat="0" applyProtection="0">
      <alignment vertical="center"/>
    </xf>
    <xf numFmtId="0" fontId="24" fillId="57" borderId="32"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 fontId="226" fillId="81" borderId="58" applyNumberFormat="0" applyProtection="0">
      <alignment horizontal="right" vertical="center"/>
    </xf>
    <xf numFmtId="0" fontId="190" fillId="0" borderId="53"/>
    <xf numFmtId="0" fontId="45" fillId="57" borderId="32" applyNumberFormat="0" applyFont="0" applyAlignment="0" applyProtection="0"/>
    <xf numFmtId="4" fontId="223" fillId="74" borderId="58" applyNumberFormat="0" applyProtection="0">
      <alignment horizontal="right" vertical="center"/>
    </xf>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24" fillId="0" borderId="0"/>
    <xf numFmtId="0" fontId="24" fillId="0" borderId="0"/>
    <xf numFmtId="0" fontId="24" fillId="0" borderId="0"/>
    <xf numFmtId="9" fontId="11" fillId="0" borderId="0" applyFont="0" applyFill="0" applyBorder="0" applyAlignment="0" applyProtection="0"/>
    <xf numFmtId="0" fontId="109" fillId="0" borderId="0"/>
    <xf numFmtId="40" fontId="124" fillId="0" borderId="0" applyFont="0" applyFill="0" applyBorder="0" applyAlignment="0" applyProtection="0"/>
    <xf numFmtId="9" fontId="24" fillId="0" borderId="0" applyFont="0" applyFill="0" applyBorder="0" applyAlignment="0" applyProtection="0"/>
    <xf numFmtId="0" fontId="24" fillId="0" borderId="0"/>
    <xf numFmtId="0" fontId="11" fillId="0" borderId="0"/>
    <xf numFmtId="0" fontId="24" fillId="0" borderId="0"/>
    <xf numFmtId="9" fontId="24" fillId="0" borderId="0" applyFont="0" applyFill="0" applyBorder="0" applyAlignment="0" applyProtection="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3" fontId="124" fillId="0" borderId="5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87" fontId="190" fillId="0" borderId="50" applyNumberFormat="0" applyFont="0" applyFill="0" applyAlignment="0">
      <alignment horizontal="left"/>
    </xf>
    <xf numFmtId="0" fontId="93" fillId="0" borderId="47">
      <alignment horizontal="left" vertical="center"/>
    </xf>
    <xf numFmtId="0" fontId="204" fillId="0" borderId="49"/>
    <xf numFmtId="10" fontId="128" fillId="64" borderId="50" applyNumberFormat="0" applyBorder="0" applyAlignment="0" applyProtection="0"/>
    <xf numFmtId="187" fontId="207" fillId="66" borderId="50" applyNumberFormat="0" applyAlignment="0">
      <alignment horizontal="left"/>
    </xf>
    <xf numFmtId="0" fontId="212" fillId="0" borderId="5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20" fillId="0" borderId="52">
      <alignment horizontal="center"/>
    </xf>
    <xf numFmtId="187" fontId="190" fillId="0" borderId="50" applyNumberFormat="0" applyFont="0" applyFill="0" applyAlignment="0">
      <alignment horizontal="left"/>
    </xf>
    <xf numFmtId="187" fontId="207" fillId="0" borderId="50" applyNumberFormat="0" applyFill="0" applyAlignment="0">
      <alignment horizontal="left"/>
    </xf>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24" fillId="0" borderId="50">
      <protection hidden="1"/>
    </xf>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9"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9"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3" fillId="0" borderId="53"/>
    <xf numFmtId="0" fontId="190" fillId="0" borderId="53"/>
    <xf numFmtId="0" fontId="190" fillId="0" borderId="53"/>
    <xf numFmtId="0" fontId="201" fillId="0" borderId="53"/>
    <xf numFmtId="0" fontId="201" fillId="59" borderId="53"/>
    <xf numFmtId="0" fontId="201" fillId="59" borderId="53"/>
    <xf numFmtId="0" fontId="208" fillId="66"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08" fillId="0" borderId="53"/>
    <xf numFmtId="0" fontId="232" fillId="0" borderId="53"/>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17" fontId="194" fillId="62" borderId="68"/>
    <xf numFmtId="0" fontId="11" fillId="0" borderId="0"/>
    <xf numFmtId="0" fontId="11" fillId="0" borderId="0"/>
    <xf numFmtId="0" fontId="11" fillId="0" borderId="0"/>
    <xf numFmtId="0" fontId="11" fillId="0" borderId="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24" fillId="57" borderId="32"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24" fillId="0" borderId="0"/>
    <xf numFmtId="43" fontId="24"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190" fontId="117" fillId="0" borderId="0" applyFont="0" applyFill="0" applyBorder="0" applyAlignment="0" applyProtection="0"/>
    <xf numFmtId="0" fontId="11" fillId="0" borderId="0"/>
    <xf numFmtId="0" fontId="114" fillId="0" borderId="0"/>
    <xf numFmtId="0" fontId="11" fillId="0" borderId="0"/>
    <xf numFmtId="0" fontId="55" fillId="0" borderId="0"/>
    <xf numFmtId="0" fontId="11" fillId="0" borderId="0"/>
    <xf numFmtId="9" fontId="55"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9" fontId="55" fillId="0" borderId="0" applyFont="0" applyFill="0" applyBorder="0" applyAlignment="0" applyProtection="0"/>
    <xf numFmtId="167" fontId="47" fillId="0" borderId="0" applyFont="0" applyFill="0" applyBorder="0" applyAlignment="0" applyProtection="0"/>
    <xf numFmtId="43" fontId="47"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67" fontId="47"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6" fontId="50"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6" fontId="50"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67" fontId="47"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50" fillId="0" borderId="0" applyFont="0" applyFill="0" applyBorder="0" applyAlignment="0" applyProtection="0"/>
    <xf numFmtId="0" fontId="11" fillId="0" borderId="0"/>
    <xf numFmtId="167" fontId="47"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67" fontId="24"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5"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9"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67" fontId="47" fillId="0" borderId="0" applyFont="0" applyFill="0" applyBorder="0" applyAlignment="0" applyProtection="0"/>
    <xf numFmtId="176"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76" fontId="50" fillId="0" borderId="0" applyFont="0" applyFill="0" applyBorder="0" applyAlignment="0" applyProtection="0"/>
    <xf numFmtId="176" fontId="11" fillId="0" borderId="0" applyFont="0" applyFill="0" applyBorder="0" applyAlignment="0" applyProtection="0"/>
    <xf numFmtId="176" fontId="50"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3" fontId="24" fillId="0" borderId="0" applyFont="0" applyFill="0" applyBorder="0" applyAlignment="0" applyProtection="0"/>
    <xf numFmtId="173" fontId="24" fillId="0" borderId="0" applyFont="0" applyFill="0" applyBorder="0" applyAlignment="0" applyProtection="0"/>
    <xf numFmtId="174" fontId="24" fillId="0" borderId="0" applyFont="0" applyFill="0" applyBorder="0" applyAlignment="0" applyProtection="0"/>
    <xf numFmtId="2" fontId="24" fillId="0" borderId="0" applyFont="0" applyFill="0" applyBorder="0" applyAlignment="0" applyProtection="0"/>
    <xf numFmtId="175" fontId="48" fillId="0" borderId="0"/>
    <xf numFmtId="0" fontId="11" fillId="0" borderId="0"/>
    <xf numFmtId="175" fontId="48" fillId="0" borderId="0"/>
    <xf numFmtId="175" fontId="48" fillId="0" borderId="0"/>
    <xf numFmtId="175" fontId="48" fillId="0" borderId="0"/>
    <xf numFmtId="168" fontId="48" fillId="0" borderId="0"/>
    <xf numFmtId="168" fontId="48" fillId="0" borderId="0"/>
    <xf numFmtId="168" fontId="48" fillId="0" borderId="0"/>
    <xf numFmtId="168" fontId="48" fillId="0" borderId="0"/>
    <xf numFmtId="168" fontId="48" fillId="0" borderId="0"/>
    <xf numFmtId="171" fontId="25" fillId="0" borderId="0"/>
    <xf numFmtId="171" fontId="25" fillId="0" borderId="0"/>
    <xf numFmtId="171" fontId="25" fillId="0" borderId="0"/>
    <xf numFmtId="175"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75" fontId="11"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75" fontId="38" fillId="0" borderId="0"/>
    <xf numFmtId="171"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75" fontId="49"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0" fontId="48" fillId="0" borderId="0"/>
    <xf numFmtId="0" fontId="11" fillId="0" borderId="0"/>
    <xf numFmtId="175" fontId="25" fillId="0" borderId="0"/>
    <xf numFmtId="175" fontId="25" fillId="0" borderId="0"/>
    <xf numFmtId="175" fontId="48" fillId="0" borderId="0"/>
    <xf numFmtId="175" fontId="11" fillId="0" borderId="0"/>
    <xf numFmtId="9" fontId="25" fillId="0" borderId="0" applyFont="0" applyFill="0" applyBorder="0" applyAlignment="0" applyProtection="0"/>
    <xf numFmtId="43" fontId="11" fillId="0" borderId="0" applyFont="0" applyFill="0" applyBorder="0" applyAlignment="0" applyProtection="0"/>
    <xf numFmtId="0" fontId="38" fillId="0" borderId="0" applyFill="0" applyBorder="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7" fillId="55" borderId="27" applyNumberFormat="0" applyAlignment="0" applyProtection="0"/>
    <xf numFmtId="0" fontId="87" fillId="55" borderId="27" applyNumberFormat="0" applyAlignment="0" applyProtection="0"/>
    <xf numFmtId="0" fontId="87" fillId="55" borderId="27" applyNumberFormat="0" applyAlignment="0" applyProtection="0"/>
    <xf numFmtId="0" fontId="87" fillId="55" borderId="27" applyNumberFormat="0" applyAlignment="0" applyProtection="0"/>
    <xf numFmtId="165" fontId="38"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43" fontId="47" fillId="0" borderId="0" applyFont="0" applyFill="0" applyBorder="0" applyAlignment="0" applyProtection="0"/>
    <xf numFmtId="190" fontId="11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11" fillId="0" borderId="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68" fontId="88" fillId="0" borderId="0" applyFont="0" applyFill="0" applyBorder="0" applyAlignment="0" applyProtection="0"/>
    <xf numFmtId="168" fontId="88" fillId="0" borderId="0" applyFont="0" applyFill="0" applyBorder="0" applyAlignment="0" applyProtection="0"/>
    <xf numFmtId="165" fontId="38" fillId="0" borderId="0" applyFont="0" applyFill="0" applyBorder="0" applyAlignment="0" applyProtection="0"/>
    <xf numFmtId="168" fontId="88" fillId="0" borderId="0" applyFont="0" applyFill="0" applyBorder="0" applyAlignment="0" applyProtection="0"/>
    <xf numFmtId="43" fontId="25" fillId="0" borderId="0" applyFont="0" applyFill="0" applyBorder="0" applyAlignment="0" applyProtection="0"/>
    <xf numFmtId="168" fontId="88" fillId="0" borderId="0" applyFont="0" applyFill="0" applyBorder="0" applyAlignment="0" applyProtection="0"/>
    <xf numFmtId="43" fontId="24" fillId="0" borderId="0" applyFont="0" applyFill="0" applyBorder="0" applyAlignment="0" applyProtection="0"/>
    <xf numFmtId="190" fontId="117"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92" fillId="0" borderId="28" applyNumberFormat="0" applyFill="0" applyAlignment="0" applyProtection="0"/>
    <xf numFmtId="0" fontId="92" fillId="0" borderId="28" applyNumberFormat="0" applyFill="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94" fillId="0" borderId="29" applyNumberFormat="0" applyFill="0" applyAlignment="0" applyProtection="0"/>
    <xf numFmtId="0" fontId="94" fillId="0" borderId="29"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 fillId="0" borderId="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56" borderId="0" applyNumberFormat="0" applyBorder="0" applyAlignment="0" applyProtection="0"/>
    <xf numFmtId="0" fontId="98" fillId="56" borderId="0" applyNumberFormat="0" applyBorder="0" applyAlignment="0" applyProtection="0"/>
    <xf numFmtId="0" fontId="98" fillId="56" borderId="0" applyNumberFormat="0" applyBorder="0" applyAlignment="0" applyProtection="0"/>
    <xf numFmtId="0" fontId="98" fillId="56" borderId="0" applyNumberFormat="0" applyBorder="0" applyAlignment="0" applyProtection="0"/>
    <xf numFmtId="0" fontId="24" fillId="0" borderId="0"/>
    <xf numFmtId="0" fontId="38" fillId="0" borderId="0" applyFill="0" applyBorder="0"/>
    <xf numFmtId="0" fontId="11" fillId="0" borderId="0"/>
    <xf numFmtId="0" fontId="38" fillId="0" borderId="0" applyFill="0"/>
    <xf numFmtId="0" fontId="24" fillId="0" borderId="0"/>
    <xf numFmtId="0" fontId="88" fillId="0" borderId="0"/>
    <xf numFmtId="0" fontId="88" fillId="0" borderId="0"/>
    <xf numFmtId="0" fontId="88" fillId="0" borderId="0"/>
    <xf numFmtId="0" fontId="83" fillId="0" borderId="0"/>
    <xf numFmtId="0" fontId="88" fillId="0" borderId="0"/>
    <xf numFmtId="0" fontId="88" fillId="0" borderId="0"/>
    <xf numFmtId="0" fontId="38" fillId="0" borderId="0" applyFill="0"/>
    <xf numFmtId="0" fontId="24" fillId="0" borderId="0"/>
    <xf numFmtId="43" fontId="114" fillId="0" borderId="0" applyFont="0" applyFill="0" applyBorder="0" applyAlignment="0" applyProtection="0"/>
    <xf numFmtId="43" fontId="114" fillId="0" borderId="0" applyFont="0" applyFill="0" applyBorder="0" applyAlignment="0" applyProtection="0"/>
    <xf numFmtId="0" fontId="24" fillId="0" borderId="0"/>
    <xf numFmtId="0" fontId="24" fillId="0" borderId="0"/>
    <xf numFmtId="0" fontId="55" fillId="0" borderId="0"/>
    <xf numFmtId="0" fontId="38" fillId="0" borderId="0" applyFill="0"/>
    <xf numFmtId="0" fontId="47" fillId="0" borderId="0"/>
    <xf numFmtId="0" fontId="47" fillId="0" borderId="0"/>
    <xf numFmtId="0" fontId="47" fillId="0" borderId="0"/>
    <xf numFmtId="0" fontId="47" fillId="0" borderId="0"/>
    <xf numFmtId="0" fontId="11" fillId="0" borderId="0"/>
    <xf numFmtId="190" fontId="117" fillId="0" borderId="0" applyFont="0" applyFill="0" applyBorder="0" applyAlignment="0" applyProtection="0"/>
    <xf numFmtId="0" fontId="25" fillId="0" borderId="0"/>
    <xf numFmtId="0" fontId="24" fillId="0" borderId="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1" fillId="0" borderId="0"/>
    <xf numFmtId="9" fontId="25" fillId="0" borderId="0" applyFont="0" applyFill="0" applyBorder="0" applyAlignment="0" applyProtection="0"/>
    <xf numFmtId="0" fontId="99" fillId="0" borderId="0">
      <alignment vertical="top"/>
    </xf>
    <xf numFmtId="9" fontId="24"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43" fontId="11" fillId="0" borderId="0" applyFont="0" applyFill="0" applyBorder="0" applyAlignment="0" applyProtection="0"/>
    <xf numFmtId="0" fontId="11" fillId="0" borderId="0"/>
    <xf numFmtId="0" fontId="24" fillId="0" borderId="0"/>
    <xf numFmtId="0" fontId="11" fillId="0" borderId="0"/>
    <xf numFmtId="0" fontId="11" fillId="0" borderId="0"/>
    <xf numFmtId="0" fontId="11" fillId="0" borderId="0"/>
    <xf numFmtId="0" fontId="24" fillId="0" borderId="34" applyNumberFormat="0" applyFont="0" applyBorder="0" applyAlignment="0" applyProtection="0"/>
    <xf numFmtId="0" fontId="24" fillId="0" borderId="34" applyNumberFormat="0" applyFont="0" applyBorder="0" applyAlignment="0" applyProtection="0"/>
    <xf numFmtId="0" fontId="24" fillId="0" borderId="34" applyNumberFormat="0" applyFont="0" applyBorder="0" applyAlignment="0" applyProtection="0"/>
    <xf numFmtId="0" fontId="102" fillId="0" borderId="35" applyNumberFormat="0" applyFill="0" applyAlignment="0" applyProtection="0"/>
    <xf numFmtId="0" fontId="102" fillId="0" borderId="3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9" fillId="0" borderId="0"/>
    <xf numFmtId="43" fontId="49" fillId="0" borderId="0" applyFont="0" applyFill="0" applyBorder="0" applyAlignment="0" applyProtection="0"/>
    <xf numFmtId="0" fontId="268" fillId="0" borderId="0" applyNumberFormat="0" applyFill="0" applyBorder="0" applyAlignment="0" applyProtection="0">
      <alignment vertical="top"/>
      <protection locked="0"/>
    </xf>
    <xf numFmtId="43" fontId="11" fillId="0" borderId="0" applyFont="0" applyFill="0" applyBorder="0" applyAlignment="0" applyProtection="0"/>
    <xf numFmtId="0" fontId="11" fillId="0" borderId="0"/>
    <xf numFmtId="0" fontId="11" fillId="0" borderId="0"/>
    <xf numFmtId="200" fontId="24" fillId="0" borderId="0"/>
    <xf numFmtId="0" fontId="11" fillId="0" borderId="0"/>
    <xf numFmtId="0" fontId="24" fillId="0" borderId="0"/>
    <xf numFmtId="0" fontId="267" fillId="0" borderId="0" applyNumberFormat="0" applyFill="0" applyBorder="0" applyAlignment="0" applyProtection="0">
      <alignment vertical="top"/>
      <protection locked="0"/>
    </xf>
    <xf numFmtId="0" fontId="49" fillId="0" borderId="0"/>
    <xf numFmtId="0" fontId="49" fillId="0" borderId="0"/>
    <xf numFmtId="0" fontId="55"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69" fillId="0" borderId="0"/>
    <xf numFmtId="43" fontId="269" fillId="0" borderId="0" applyFont="0" applyFill="0" applyBorder="0" applyAlignment="0" applyProtection="0"/>
    <xf numFmtId="0" fontId="269" fillId="0" borderId="0" applyNumberFormat="0" applyFont="0" applyFill="0" applyBorder="0" applyAlignment="0" applyProtection="0"/>
    <xf numFmtId="0" fontId="55" fillId="0" borderId="0"/>
    <xf numFmtId="0" fontId="55" fillId="0" borderId="0"/>
    <xf numFmtId="43"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5" fontId="131" fillId="36" borderId="0" applyNumberFormat="0" applyBorder="0" applyAlignment="0" applyProtection="0"/>
    <xf numFmtId="0" fontId="11" fillId="0" borderId="0"/>
    <xf numFmtId="43" fontId="48" fillId="0" borderId="0" applyFont="0" applyFill="0" applyBorder="0" applyAlignment="0" applyProtection="0"/>
    <xf numFmtId="0" fontId="131" fillId="36" borderId="0" applyNumberFormat="0" applyBorder="0" applyAlignment="0" applyProtection="0"/>
    <xf numFmtId="43" fontId="55" fillId="0" borderId="0" applyFont="0" applyFill="0" applyBorder="0" applyAlignment="0" applyProtection="0"/>
    <xf numFmtId="0" fontId="131" fillId="36" borderId="0" applyNumberFormat="0" applyBorder="0" applyAlignment="0" applyProtection="0"/>
    <xf numFmtId="0" fontId="11" fillId="0" borderId="0"/>
    <xf numFmtId="0" fontId="131" fillId="36" borderId="0" applyNumberFormat="0" applyBorder="0" applyAlignment="0" applyProtection="0"/>
    <xf numFmtId="0" fontId="24"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175" fontId="131" fillId="37" borderId="0" applyNumberFormat="0" applyBorder="0" applyAlignment="0" applyProtection="0"/>
    <xf numFmtId="0" fontId="11" fillId="0" borderId="0"/>
    <xf numFmtId="190" fontId="117" fillId="0" borderId="0" applyFont="0" applyFill="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17" fillId="0" borderId="0"/>
    <xf numFmtId="0" fontId="11" fillId="0" borderId="0"/>
    <xf numFmtId="0" fontId="11" fillId="0" borderId="0"/>
    <xf numFmtId="175" fontId="131" fillId="38" borderId="0" applyNumberFormat="0" applyBorder="0" applyAlignment="0" applyProtection="0"/>
    <xf numFmtId="0" fontId="11" fillId="0" borderId="0"/>
    <xf numFmtId="0" fontId="131" fillId="38" borderId="0" applyNumberFormat="0" applyBorder="0" applyAlignment="0" applyProtection="0"/>
    <xf numFmtId="38" fontId="123" fillId="0" borderId="0" applyFont="0" applyFill="0" applyBorder="0" applyAlignment="0" applyProtection="0"/>
    <xf numFmtId="0" fontId="131" fillId="38" borderId="0" applyNumberFormat="0" applyBorder="0" applyAlignment="0" applyProtection="0"/>
    <xf numFmtId="0" fontId="38" fillId="0" borderId="0" applyFill="0" applyBorder="0"/>
    <xf numFmtId="0" fontId="131" fillId="38" borderId="0" applyNumberFormat="0" applyBorder="0" applyAlignment="0" applyProtection="0"/>
    <xf numFmtId="0" fontId="11" fillId="0" borderId="0"/>
    <xf numFmtId="0" fontId="11" fillId="0" borderId="0"/>
    <xf numFmtId="0" fontId="114" fillId="0" borderId="0"/>
    <xf numFmtId="0" fontId="38" fillId="0" borderId="0" applyFill="0" applyBorder="0"/>
    <xf numFmtId="0" fontId="11" fillId="0" borderId="0"/>
    <xf numFmtId="0" fontId="11" fillId="0" borderId="0"/>
    <xf numFmtId="175" fontId="131" fillId="39" borderId="0" applyNumberFormat="0" applyBorder="0" applyAlignment="0" applyProtection="0"/>
    <xf numFmtId="0" fontId="131" fillId="39" borderId="0" applyNumberFormat="0" applyBorder="0" applyAlignment="0" applyProtection="0"/>
    <xf numFmtId="190" fontId="117" fillId="0" borderId="0" applyFont="0" applyFill="0" applyBorder="0" applyAlignment="0" applyProtection="0"/>
    <xf numFmtId="0" fontId="131" fillId="39" borderId="0" applyNumberFormat="0" applyBorder="0" applyAlignment="0" applyProtection="0"/>
    <xf numFmtId="0" fontId="114" fillId="0" borderId="0" applyFont="0" applyFill="0" applyBorder="0" applyAlignment="0" applyProtection="0"/>
    <xf numFmtId="0" fontId="131" fillId="39" borderId="0" applyNumberFormat="0" applyBorder="0" applyAlignment="0" applyProtection="0"/>
    <xf numFmtId="0" fontId="11" fillId="0" borderId="0"/>
    <xf numFmtId="0" fontId="11" fillId="0" borderId="0"/>
    <xf numFmtId="0" fontId="38" fillId="0" borderId="0" applyFill="0" applyBorder="0"/>
    <xf numFmtId="190" fontId="117" fillId="0" borderId="0" applyFont="0" applyFill="0" applyBorder="0" applyAlignment="0" applyProtection="0"/>
    <xf numFmtId="175" fontId="131" fillId="40" borderId="0" applyNumberFormat="0" applyBorder="0" applyAlignment="0" applyProtection="0"/>
    <xf numFmtId="0" fontId="11" fillId="0" borderId="0"/>
    <xf numFmtId="0" fontId="11" fillId="0" borderId="0"/>
    <xf numFmtId="0" fontId="131" fillId="40" borderId="0" applyNumberFormat="0" applyBorder="0" applyAlignment="0" applyProtection="0"/>
    <xf numFmtId="0" fontId="11" fillId="0" borderId="0"/>
    <xf numFmtId="0" fontId="131" fillId="40" borderId="0" applyNumberFormat="0" applyBorder="0" applyAlignment="0" applyProtection="0"/>
    <xf numFmtId="0" fontId="38" fillId="0" borderId="0" applyFill="0" applyBorder="0"/>
    <xf numFmtId="0" fontId="131" fillId="40" borderId="0" applyNumberFormat="0" applyBorder="0" applyAlignment="0" applyProtection="0"/>
    <xf numFmtId="0" fontId="55" fillId="0" borderId="0"/>
    <xf numFmtId="0" fontId="76" fillId="0" borderId="0"/>
    <xf numFmtId="0" fontId="38" fillId="0" borderId="0" applyFill="0"/>
    <xf numFmtId="175"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1" fillId="0" borderId="0"/>
    <xf numFmtId="0" fontId="11" fillId="0" borderId="0"/>
    <xf numFmtId="190" fontId="117" fillId="0" borderId="0" applyFont="0" applyFill="0" applyBorder="0" applyAlignment="0" applyProtection="0"/>
    <xf numFmtId="175" fontId="131" fillId="42" borderId="0" applyNumberFormat="0" applyBorder="0" applyAlignment="0" applyProtection="0"/>
    <xf numFmtId="0" fontId="11" fillId="0" borderId="0"/>
    <xf numFmtId="0" fontId="131" fillId="42" borderId="0" applyNumberFormat="0" applyBorder="0" applyAlignment="0" applyProtection="0"/>
    <xf numFmtId="0" fontId="131" fillId="42" borderId="0" applyNumberFormat="0" applyBorder="0" applyAlignment="0" applyProtection="0"/>
    <xf numFmtId="43" fontId="11" fillId="0" borderId="0" applyFont="0" applyFill="0" applyBorder="0" applyAlignment="0" applyProtection="0"/>
    <xf numFmtId="0" fontId="131" fillId="42" borderId="0" applyNumberFormat="0" applyBorder="0" applyAlignment="0" applyProtection="0"/>
    <xf numFmtId="0" fontId="55" fillId="0" borderId="0" applyFont="0" applyFill="0" applyBorder="0" applyAlignment="0" applyProtection="0"/>
    <xf numFmtId="0" fontId="11" fillId="0" borderId="0"/>
    <xf numFmtId="175" fontId="131" fillId="43" borderId="0" applyNumberFormat="0" applyBorder="0" applyAlignment="0" applyProtection="0"/>
    <xf numFmtId="190" fontId="117" fillId="0" borderId="0" applyFont="0" applyFill="0" applyBorder="0" applyAlignment="0" applyProtection="0"/>
    <xf numFmtId="0" fontId="131" fillId="43" borderId="0" applyNumberFormat="0" applyBorder="0" applyAlignment="0" applyProtection="0"/>
    <xf numFmtId="0" fontId="11" fillId="0" borderId="0"/>
    <xf numFmtId="0" fontId="131" fillId="43" borderId="0" applyNumberFormat="0" applyBorder="0" applyAlignment="0" applyProtection="0"/>
    <xf numFmtId="0" fontId="38" fillId="0" borderId="0" applyFill="0"/>
    <xf numFmtId="0" fontId="131" fillId="43" borderId="0" applyNumberFormat="0" applyBorder="0" applyAlignment="0" applyProtection="0"/>
    <xf numFmtId="0" fontId="96" fillId="41" borderId="26" applyNumberFormat="0" applyAlignment="0" applyProtection="0"/>
    <xf numFmtId="0" fontId="11" fillId="0" borderId="0"/>
    <xf numFmtId="0" fontId="11" fillId="0" borderId="0"/>
    <xf numFmtId="0" fontId="11" fillId="0" borderId="0"/>
    <xf numFmtId="175" fontId="131" fillId="44" borderId="0" applyNumberFormat="0" applyBorder="0" applyAlignment="0" applyProtection="0"/>
    <xf numFmtId="0" fontId="11" fillId="0" borderId="0"/>
    <xf numFmtId="0" fontId="11" fillId="0" borderId="0"/>
    <xf numFmtId="0" fontId="131" fillId="44"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175" fontId="131" fillId="39" borderId="0" applyNumberFormat="0" applyBorder="0" applyAlignment="0" applyProtection="0"/>
    <xf numFmtId="165" fontId="38" fillId="0" borderId="0" applyFont="0" applyFill="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09" fillId="0" borderId="0"/>
    <xf numFmtId="189" fontId="11" fillId="0" borderId="0" applyFont="0" applyFill="0" applyBorder="0" applyAlignment="0" applyProtection="0"/>
    <xf numFmtId="175" fontId="131" fillId="42" borderId="0" applyNumberFormat="0" applyBorder="0" applyAlignment="0" applyProtection="0"/>
    <xf numFmtId="0" fontId="11" fillId="0" borderId="0"/>
    <xf numFmtId="0" fontId="131" fillId="42" borderId="0" applyNumberFormat="0" applyBorder="0" applyAlignment="0" applyProtection="0"/>
    <xf numFmtId="0" fontId="11" fillId="0" borderId="0"/>
    <xf numFmtId="0" fontId="131" fillId="42" borderId="0" applyNumberFormat="0" applyBorder="0" applyAlignment="0" applyProtection="0"/>
    <xf numFmtId="0" fontId="131" fillId="42" borderId="0" applyNumberFormat="0" applyBorder="0" applyAlignment="0" applyProtection="0"/>
    <xf numFmtId="165" fontId="38" fillId="0" borderId="0" applyFont="0" applyFill="0" applyBorder="0" applyAlignment="0" applyProtection="0"/>
    <xf numFmtId="43" fontId="11" fillId="0" borderId="0" applyFont="0" applyFill="0" applyBorder="0" applyAlignment="0" applyProtection="0"/>
    <xf numFmtId="0" fontId="11" fillId="0" borderId="0"/>
    <xf numFmtId="175" fontId="131" fillId="45" borderId="0" applyNumberFormat="0" applyBorder="0" applyAlignment="0" applyProtection="0"/>
    <xf numFmtId="43" fontId="114" fillId="0" borderId="0" applyFont="0" applyFill="0" applyBorder="0" applyAlignment="0" applyProtection="0"/>
    <xf numFmtId="0" fontId="131" fillId="45" borderId="0" applyNumberFormat="0" applyBorder="0" applyAlignment="0" applyProtection="0"/>
    <xf numFmtId="0" fontId="131" fillId="45" borderId="0" applyNumberFormat="0" applyBorder="0" applyAlignment="0" applyProtection="0"/>
    <xf numFmtId="43" fontId="11" fillId="0" borderId="0" applyFont="0" applyFill="0" applyBorder="0" applyAlignment="0" applyProtection="0"/>
    <xf numFmtId="0" fontId="131" fillId="45" borderId="0" applyNumberFormat="0" applyBorder="0" applyAlignment="0" applyProtection="0"/>
    <xf numFmtId="190" fontId="117" fillId="0" borderId="0" applyFont="0" applyFill="0" applyBorder="0" applyAlignment="0" applyProtection="0"/>
    <xf numFmtId="0" fontId="38" fillId="0" borderId="0" applyFill="0" applyBorder="0"/>
    <xf numFmtId="175" fontId="132" fillId="46" borderId="0" applyNumberFormat="0" applyBorder="0" applyAlignment="0" applyProtection="0"/>
    <xf numFmtId="0" fontId="38" fillId="0" borderId="0" applyFill="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43" fontId="24" fillId="0" borderId="0" applyFont="0" applyFill="0" applyBorder="0" applyAlignment="0" applyProtection="0"/>
    <xf numFmtId="43" fontId="109" fillId="0" borderId="0" applyFont="0" applyFill="0" applyBorder="0" applyAlignment="0" applyProtection="0"/>
    <xf numFmtId="0" fontId="11" fillId="0" borderId="0"/>
    <xf numFmtId="175" fontId="132"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1" fillId="0" borderId="0"/>
    <xf numFmtId="0" fontId="132" fillId="43" borderId="0" applyNumberFormat="0" applyBorder="0" applyAlignment="0" applyProtection="0"/>
    <xf numFmtId="0" fontId="38" fillId="0" borderId="0" applyFill="0"/>
    <xf numFmtId="0" fontId="11" fillId="0" borderId="0"/>
    <xf numFmtId="0" fontId="11" fillId="0" borderId="0"/>
    <xf numFmtId="43" fontId="11" fillId="0" borderId="0" applyFont="0" applyFill="0" applyBorder="0" applyAlignment="0" applyProtection="0"/>
    <xf numFmtId="165" fontId="114" fillId="0" borderId="0" applyFont="0" applyFill="0" applyBorder="0" applyAlignment="0" applyProtection="0"/>
    <xf numFmtId="0" fontId="11" fillId="0" borderId="0"/>
    <xf numFmtId="175" fontId="132" fillId="44" borderId="0" applyNumberFormat="0" applyBorder="0" applyAlignment="0" applyProtection="0"/>
    <xf numFmtId="9" fontId="21" fillId="0" borderId="0" applyFont="0" applyFill="0" applyBorder="0" applyAlignment="0" applyProtection="0"/>
    <xf numFmtId="179" fontId="24" fillId="0" borderId="0" applyFont="0" applyFill="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1" fillId="0" borderId="0"/>
    <xf numFmtId="43" fontId="114" fillId="0" borderId="0" applyFont="0" applyFill="0" applyBorder="0" applyAlignment="0" applyProtection="0"/>
    <xf numFmtId="0" fontId="11" fillId="0" borderId="0"/>
    <xf numFmtId="175" fontId="132" fillId="47" borderId="0" applyNumberFormat="0" applyBorder="0" applyAlignment="0" applyProtection="0"/>
    <xf numFmtId="0" fontId="11" fillId="0" borderId="0"/>
    <xf numFmtId="0" fontId="132" fillId="47" borderId="0" applyNumberFormat="0" applyBorder="0" applyAlignment="0" applyProtection="0"/>
    <xf numFmtId="0" fontId="132" fillId="47" borderId="0" applyNumberFormat="0" applyBorder="0" applyAlignment="0" applyProtection="0"/>
    <xf numFmtId="0" fontId="96" fillId="41" borderId="26" applyNumberFormat="0" applyAlignment="0" applyProtection="0"/>
    <xf numFmtId="0" fontId="132" fillId="47" borderId="0" applyNumberFormat="0" applyBorder="0" applyAlignment="0" applyProtection="0"/>
    <xf numFmtId="175" fontId="132" fillId="48" borderId="0" applyNumberFormat="0" applyBorder="0" applyAlignment="0" applyProtection="0"/>
    <xf numFmtId="43" fontId="114" fillId="0" borderId="0" applyFont="0" applyFill="0" applyBorder="0" applyAlignment="0" applyProtection="0"/>
    <xf numFmtId="0" fontId="132" fillId="48" borderId="0" applyNumberFormat="0" applyBorder="0" applyAlignment="0" applyProtection="0"/>
    <xf numFmtId="0" fontId="109" fillId="0" borderId="0"/>
    <xf numFmtId="0" fontId="132" fillId="48" borderId="0" applyNumberFormat="0" applyBorder="0" applyAlignment="0" applyProtection="0"/>
    <xf numFmtId="190" fontId="117" fillId="0" borderId="0" applyFont="0" applyFill="0" applyBorder="0" applyAlignment="0" applyProtection="0"/>
    <xf numFmtId="0" fontId="132" fillId="48" borderId="0" applyNumberFormat="0" applyBorder="0" applyAlignment="0" applyProtection="0"/>
    <xf numFmtId="43" fontId="114" fillId="0" borderId="0" applyFont="0" applyFill="0" applyBorder="0" applyAlignment="0" applyProtection="0"/>
    <xf numFmtId="0" fontId="11" fillId="0" borderId="0"/>
    <xf numFmtId="0" fontId="11" fillId="0" borderId="0"/>
    <xf numFmtId="175" fontId="132" fillId="49" borderId="0" applyNumberFormat="0" applyBorder="0" applyAlignment="0" applyProtection="0"/>
    <xf numFmtId="9" fontId="11" fillId="0" borderId="0" applyFont="0" applyFill="0" applyBorder="0" applyAlignment="0" applyProtection="0"/>
    <xf numFmtId="0" fontId="132" fillId="49" borderId="0" applyNumberFormat="0" applyBorder="0" applyAlignment="0" applyProtection="0"/>
    <xf numFmtId="0" fontId="132" fillId="49" borderId="0" applyNumberFormat="0" applyBorder="0" applyAlignment="0" applyProtection="0"/>
    <xf numFmtId="0" fontId="132" fillId="49" borderId="0" applyNumberFormat="0" applyBorder="0" applyAlignment="0" applyProtection="0"/>
    <xf numFmtId="0" fontId="11" fillId="0" borderId="0"/>
    <xf numFmtId="0" fontId="11" fillId="0" borderId="0"/>
    <xf numFmtId="0" fontId="38" fillId="0" borderId="0" applyFill="0" applyBorder="0"/>
    <xf numFmtId="0" fontId="11" fillId="0" borderId="0"/>
    <xf numFmtId="175" fontId="132" fillId="50" borderId="0" applyNumberFormat="0" applyBorder="0" applyAlignment="0" applyProtection="0"/>
    <xf numFmtId="43" fontId="11" fillId="0" borderId="0" applyFont="0" applyFill="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43" fontId="118" fillId="0" borderId="0" applyFont="0" applyFill="0" applyBorder="0" applyAlignment="0" applyProtection="0"/>
    <xf numFmtId="175" fontId="132" fillId="51" borderId="0" applyNumberFormat="0" applyBorder="0" applyAlignment="0" applyProtection="0"/>
    <xf numFmtId="43" fontId="114" fillId="0" borderId="0" applyFont="0" applyFill="0" applyBorder="0" applyAlignment="0" applyProtection="0"/>
    <xf numFmtId="0" fontId="132" fillId="51" borderId="0" applyNumberFormat="0" applyBorder="0" applyAlignment="0" applyProtection="0"/>
    <xf numFmtId="0" fontId="132" fillId="51" borderId="0" applyNumberFormat="0" applyBorder="0" applyAlignment="0" applyProtection="0"/>
    <xf numFmtId="0" fontId="11" fillId="0" borderId="0"/>
    <xf numFmtId="0" fontId="132" fillId="51" borderId="0" applyNumberFormat="0" applyBorder="0" applyAlignment="0" applyProtection="0"/>
    <xf numFmtId="0" fontId="11" fillId="0" borderId="0"/>
    <xf numFmtId="167" fontId="21" fillId="0" borderId="0" applyFont="0" applyFill="0" applyBorder="0" applyAlignment="0" applyProtection="0"/>
    <xf numFmtId="0" fontId="38" fillId="0" borderId="0" applyFill="0" applyBorder="0"/>
    <xf numFmtId="165" fontId="38" fillId="0" borderId="0" applyFont="0" applyFill="0" applyBorder="0" applyAlignment="0" applyProtection="0"/>
    <xf numFmtId="0" fontId="11" fillId="0" borderId="0"/>
    <xf numFmtId="0" fontId="38" fillId="0" borderId="0" applyFill="0" applyBorder="0"/>
    <xf numFmtId="175" fontId="132" fillId="52" borderId="0" applyNumberFormat="0" applyBorder="0" applyAlignment="0" applyProtection="0"/>
    <xf numFmtId="0" fontId="132" fillId="52" borderId="0" applyNumberFormat="0" applyBorder="0" applyAlignment="0" applyProtection="0"/>
    <xf numFmtId="0" fontId="132" fillId="52" borderId="0" applyNumberFormat="0" applyBorder="0" applyAlignment="0" applyProtection="0"/>
    <xf numFmtId="0" fontId="132" fillId="52" borderId="0" applyNumberFormat="0" applyBorder="0" applyAlignment="0" applyProtection="0"/>
    <xf numFmtId="190" fontId="117" fillId="0" borderId="0" applyFont="0" applyFill="0" applyBorder="0" applyAlignment="0" applyProtection="0"/>
    <xf numFmtId="0" fontId="11" fillId="0" borderId="0"/>
    <xf numFmtId="0" fontId="11" fillId="0" borderId="0"/>
    <xf numFmtId="175" fontId="132" fillId="47" borderId="0" applyNumberFormat="0" applyBorder="0" applyAlignment="0" applyProtection="0"/>
    <xf numFmtId="9" fontId="11" fillId="0" borderId="0" applyFont="0" applyFill="0" applyBorder="0" applyAlignment="0" applyProtection="0"/>
    <xf numFmtId="0" fontId="11" fillId="0" borderId="0"/>
    <xf numFmtId="0" fontId="132" fillId="47" borderId="0" applyNumberFormat="0" applyBorder="0" applyAlignment="0" applyProtection="0"/>
    <xf numFmtId="0" fontId="132" fillId="47" borderId="0" applyNumberFormat="0" applyBorder="0" applyAlignment="0" applyProtection="0"/>
    <xf numFmtId="43" fontId="114" fillId="0" borderId="0" applyFont="0" applyFill="0" applyBorder="0" applyAlignment="0" applyProtection="0"/>
    <xf numFmtId="0" fontId="132" fillId="47" borderId="0" applyNumberFormat="0" applyBorder="0" applyAlignment="0" applyProtection="0"/>
    <xf numFmtId="0" fontId="114" fillId="0" borderId="0"/>
    <xf numFmtId="0" fontId="11" fillId="0" borderId="0"/>
    <xf numFmtId="43" fontId="114" fillId="0" borderId="0" applyFont="0" applyFill="0" applyBorder="0" applyAlignment="0" applyProtection="0"/>
    <xf numFmtId="0" fontId="11" fillId="0" borderId="0"/>
    <xf numFmtId="175" fontId="132" fillId="48" borderId="0" applyNumberFormat="0" applyBorder="0" applyAlignment="0" applyProtection="0"/>
    <xf numFmtId="0" fontId="11" fillId="0" borderId="0"/>
    <xf numFmtId="0" fontId="93" fillId="0" borderId="0" applyNumberFormat="0" applyFont="0" applyFill="0" applyAlignment="0" applyProtection="0"/>
    <xf numFmtId="0" fontId="132" fillId="48" borderId="0" applyNumberFormat="0" applyBorder="0" applyAlignment="0" applyProtection="0"/>
    <xf numFmtId="0" fontId="55" fillId="0" borderId="0"/>
    <xf numFmtId="0" fontId="132" fillId="48" borderId="0" applyNumberFormat="0" applyBorder="0" applyAlignment="0" applyProtection="0"/>
    <xf numFmtId="0" fontId="132" fillId="48" borderId="0" applyNumberFormat="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0" fontId="11" fillId="0" borderId="0"/>
    <xf numFmtId="175" fontId="132" fillId="53" borderId="0" applyNumberFormat="0" applyBorder="0" applyAlignment="0" applyProtection="0"/>
    <xf numFmtId="0" fontId="117" fillId="0" borderId="0"/>
    <xf numFmtId="190" fontId="117" fillId="0" borderId="0" applyFont="0" applyFill="0" applyBorder="0" applyAlignment="0" applyProtection="0"/>
    <xf numFmtId="0" fontId="132" fillId="53" borderId="0" applyNumberFormat="0" applyBorder="0" applyAlignment="0" applyProtection="0"/>
    <xf numFmtId="43" fontId="114" fillId="0" borderId="0" applyFont="0" applyFill="0" applyBorder="0" applyAlignment="0" applyProtection="0"/>
    <xf numFmtId="0" fontId="132" fillId="53" borderId="0" applyNumberFormat="0" applyBorder="0" applyAlignment="0" applyProtection="0"/>
    <xf numFmtId="0" fontId="21" fillId="0" borderId="0"/>
    <xf numFmtId="0" fontId="132" fillId="53" borderId="0" applyNumberFormat="0" applyBorder="0" applyAlignment="0" applyProtection="0"/>
    <xf numFmtId="0" fontId="38" fillId="0" borderId="0" applyFill="0"/>
    <xf numFmtId="43" fontId="114" fillId="0" borderId="0" applyFont="0" applyFill="0" applyBorder="0" applyAlignment="0" applyProtection="0"/>
    <xf numFmtId="0" fontId="11" fillId="0" borderId="0"/>
    <xf numFmtId="0" fontId="117" fillId="0" borderId="0"/>
    <xf numFmtId="0" fontId="11" fillId="0" borderId="0"/>
    <xf numFmtId="175" fontId="134" fillId="37" borderId="0" applyNumberFormat="0" applyBorder="0" applyAlignment="0" applyProtection="0"/>
    <xf numFmtId="0" fontId="117" fillId="0" borderId="0"/>
    <xf numFmtId="0" fontId="134" fillId="37" borderId="0" applyNumberFormat="0" applyBorder="0" applyAlignment="0" applyProtection="0"/>
    <xf numFmtId="0" fontId="117" fillId="0" borderId="0"/>
    <xf numFmtId="0" fontId="134" fillId="37" borderId="0" applyNumberFormat="0" applyBorder="0" applyAlignment="0" applyProtection="0"/>
    <xf numFmtId="0" fontId="117" fillId="0" borderId="0"/>
    <xf numFmtId="0" fontId="134" fillId="37" borderId="0" applyNumberFormat="0" applyBorder="0" applyAlignment="0" applyProtection="0"/>
    <xf numFmtId="0" fontId="117" fillId="0" borderId="0"/>
    <xf numFmtId="276" fontId="24"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38" fillId="0" borderId="0" applyFill="0" applyBorder="0"/>
    <xf numFmtId="0" fontId="136" fillId="54" borderId="26" applyNumberFormat="0" applyAlignment="0" applyProtection="0"/>
    <xf numFmtId="0" fontId="136" fillId="54" borderId="26" applyNumberFormat="0" applyAlignment="0" applyProtection="0"/>
    <xf numFmtId="0" fontId="11" fillId="0" borderId="0"/>
    <xf numFmtId="0" fontId="117" fillId="0" borderId="0"/>
    <xf numFmtId="175" fontId="138" fillId="55" borderId="27" applyNumberFormat="0" applyAlignment="0" applyProtection="0"/>
    <xf numFmtId="165" fontId="38" fillId="0" borderId="0" applyFont="0" applyFill="0" applyBorder="0" applyAlignment="0" applyProtection="0"/>
    <xf numFmtId="0" fontId="117" fillId="0" borderId="0"/>
    <xf numFmtId="0" fontId="138" fillId="55" borderId="27" applyNumberFormat="0" applyAlignment="0" applyProtection="0"/>
    <xf numFmtId="0" fontId="114" fillId="0" borderId="0"/>
    <xf numFmtId="0" fontId="138" fillId="55" borderId="27" applyNumberFormat="0" applyAlignment="0" applyProtection="0"/>
    <xf numFmtId="0" fontId="138" fillId="55" borderId="27" applyNumberFormat="0" applyAlignment="0" applyProtection="0"/>
    <xf numFmtId="0" fontId="11" fillId="0" borderId="0"/>
    <xf numFmtId="0" fontId="99" fillId="0" borderId="0">
      <alignment vertical="top"/>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39" fillId="0" borderId="0" applyFont="0" applyFill="0" applyBorder="0" applyAlignment="0" applyProtection="0"/>
    <xf numFmtId="43" fontId="48" fillId="0" borderId="0" applyFont="0" applyFill="0" applyBorder="0" applyAlignment="0" applyProtection="0"/>
    <xf numFmtId="0" fontId="11" fillId="0" borderId="0"/>
    <xf numFmtId="43" fontId="25" fillId="0" borderId="0" applyFont="0" applyFill="0" applyBorder="0" applyAlignment="0" applyProtection="0"/>
    <xf numFmtId="43" fontId="25" fillId="0" borderId="0" applyFont="0" applyFill="0" applyBorder="0" applyAlignment="0" applyProtection="0"/>
    <xf numFmtId="190" fontId="117" fillId="0" borderId="0" applyFont="0" applyFill="0" applyBorder="0" applyAlignment="0" applyProtection="0"/>
    <xf numFmtId="43" fontId="114" fillId="0" borderId="0" applyFont="0" applyFill="0" applyBorder="0" applyAlignment="0" applyProtection="0"/>
    <xf numFmtId="0" fontId="11" fillId="0" borderId="0"/>
    <xf numFmtId="175" fontId="24" fillId="0" borderId="0" applyFont="0" applyFill="0" applyBorder="0" applyAlignment="0" applyProtection="0"/>
    <xf numFmtId="43" fontId="25" fillId="0" borderId="0" applyFont="0" applyFill="0" applyBorder="0" applyAlignment="0" applyProtection="0"/>
    <xf numFmtId="0" fontId="11" fillId="0" borderId="0"/>
    <xf numFmtId="43" fontId="25" fillId="0" borderId="0" applyFont="0" applyFill="0" applyBorder="0" applyAlignment="0" applyProtection="0"/>
    <xf numFmtId="275" fontId="10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1" fillId="0" borderId="0"/>
    <xf numFmtId="43" fontId="11" fillId="0" borderId="0" applyFont="0" applyFill="0" applyBorder="0" applyAlignment="0" applyProtection="0"/>
    <xf numFmtId="43" fontId="131" fillId="0" borderId="0" applyFont="0" applyFill="0" applyBorder="0" applyAlignment="0" applyProtection="0"/>
    <xf numFmtId="175"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5" fillId="0" borderId="0" applyFont="0" applyFill="0" applyBorder="0" applyAlignment="0" applyProtection="0"/>
    <xf numFmtId="0" fontId="24" fillId="0" borderId="0"/>
    <xf numFmtId="189"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14" fillId="0" borderId="0"/>
    <xf numFmtId="43" fontId="25"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5" fontId="24" fillId="0" borderId="0" applyFont="0" applyFill="0" applyBorder="0" applyAlignment="0" applyProtection="0"/>
    <xf numFmtId="43" fontId="11" fillId="0" borderId="0" applyFont="0" applyFill="0" applyBorder="0" applyAlignment="0" applyProtection="0"/>
    <xf numFmtId="189" fontId="11" fillId="0" borderId="0" applyFont="0" applyFill="0" applyBorder="0" applyAlignment="0" applyProtection="0"/>
    <xf numFmtId="0" fontId="55" fillId="0" borderId="0"/>
    <xf numFmtId="0" fontId="38" fillId="0" borderId="0" applyFill="0" applyBorder="0"/>
    <xf numFmtId="0" fontId="11" fillId="0" borderId="0"/>
    <xf numFmtId="175" fontId="140" fillId="0" borderId="0" applyNumberFormat="0" applyFill="0" applyBorder="0" applyAlignment="0" applyProtection="0"/>
    <xf numFmtId="42" fontId="122" fillId="0" borderId="0" applyFont="0" applyFill="0" applyBorder="0" applyAlignment="0" applyProtection="0"/>
    <xf numFmtId="0" fontId="114" fillId="0" borderId="0"/>
    <xf numFmtId="0" fontId="140" fillId="0" borderId="0" applyNumberFormat="0" applyFill="0" applyBorder="0" applyAlignment="0" applyProtection="0"/>
    <xf numFmtId="43" fontId="55" fillId="0" borderId="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1" fillId="0" borderId="0"/>
    <xf numFmtId="0" fontId="38" fillId="0" borderId="0" applyFill="0" applyBorder="0"/>
    <xf numFmtId="175" fontId="142" fillId="38" borderId="0" applyNumberFormat="0" applyBorder="0" applyAlignment="0" applyProtection="0"/>
    <xf numFmtId="0" fontId="142" fillId="38" borderId="0" applyNumberFormat="0" applyBorder="0" applyAlignment="0" applyProtection="0"/>
    <xf numFmtId="190" fontId="117" fillId="0" borderId="0" applyFont="0" applyFill="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88" fillId="0" borderId="0"/>
    <xf numFmtId="165" fontId="38" fillId="0" borderId="0" applyFont="0" applyFill="0" applyBorder="0" applyAlignment="0" applyProtection="0"/>
    <xf numFmtId="0" fontId="11" fillId="0" borderId="0"/>
    <xf numFmtId="0" fontId="24" fillId="0" borderId="34" applyNumberFormat="0" applyFont="0" applyBorder="0" applyAlignment="0" applyProtection="0"/>
    <xf numFmtId="175" fontId="144" fillId="0" borderId="28" applyNumberFormat="0" applyFill="0" applyAlignment="0" applyProtection="0"/>
    <xf numFmtId="0" fontId="38" fillId="0" borderId="0" applyFill="0" applyBorder="0"/>
    <xf numFmtId="0" fontId="11" fillId="0" borderId="0"/>
    <xf numFmtId="0" fontId="144" fillId="0" borderId="28" applyNumberFormat="0" applyFill="0" applyAlignment="0" applyProtection="0"/>
    <xf numFmtId="0" fontId="25" fillId="0" borderId="0"/>
    <xf numFmtId="0" fontId="144" fillId="0" borderId="28" applyNumberFormat="0" applyFill="0" applyAlignment="0" applyProtection="0"/>
    <xf numFmtId="189" fontId="11" fillId="0" borderId="0" applyFont="0" applyFill="0" applyBorder="0" applyAlignment="0" applyProtection="0"/>
    <xf numFmtId="0" fontId="144" fillId="0" borderId="28" applyNumberFormat="0" applyFill="0" applyAlignment="0" applyProtection="0"/>
    <xf numFmtId="0" fontId="144" fillId="0" borderId="28" applyNumberFormat="0" applyFill="0" applyAlignment="0" applyProtection="0"/>
    <xf numFmtId="0" fontId="11" fillId="0" borderId="0"/>
    <xf numFmtId="0" fontId="11" fillId="0" borderId="0"/>
    <xf numFmtId="175" fontId="146" fillId="0" borderId="29" applyNumberFormat="0" applyFill="0" applyAlignment="0" applyProtection="0"/>
    <xf numFmtId="0" fontId="117" fillId="0" borderId="0"/>
    <xf numFmtId="0" fontId="11" fillId="0" borderId="0"/>
    <xf numFmtId="0" fontId="146" fillId="0" borderId="29" applyNumberFormat="0" applyFill="0" applyAlignment="0" applyProtection="0"/>
    <xf numFmtId="189" fontId="11" fillId="0" borderId="0" applyFont="0" applyFill="0" applyBorder="0" applyAlignment="0" applyProtection="0"/>
    <xf numFmtId="0" fontId="146" fillId="0" borderId="29" applyNumberFormat="0" applyFill="0" applyAlignment="0" applyProtection="0"/>
    <xf numFmtId="0" fontId="146" fillId="0" borderId="29" applyNumberFormat="0" applyFill="0" applyAlignment="0" applyProtection="0"/>
    <xf numFmtId="0" fontId="146" fillId="0" borderId="29" applyNumberFormat="0" applyFill="0" applyAlignment="0" applyProtection="0"/>
    <xf numFmtId="43" fontId="24" fillId="0" borderId="0" applyFont="0" applyFill="0" applyBorder="0" applyAlignment="0" applyProtection="0"/>
    <xf numFmtId="0" fontId="24" fillId="0" borderId="0"/>
    <xf numFmtId="175" fontId="148" fillId="0" borderId="30" applyNumberFormat="0" applyFill="0" applyAlignment="0" applyProtection="0"/>
    <xf numFmtId="0" fontId="11" fillId="0" borderId="0"/>
    <xf numFmtId="0" fontId="11" fillId="0" borderId="0"/>
    <xf numFmtId="0" fontId="148" fillId="0" borderId="30" applyNumberFormat="0" applyFill="0" applyAlignment="0" applyProtection="0"/>
    <xf numFmtId="43" fontId="114" fillId="0" borderId="0" applyFont="0" applyFill="0" applyBorder="0" applyAlignment="0" applyProtection="0"/>
    <xf numFmtId="0" fontId="148" fillId="0" borderId="30" applyNumberFormat="0" applyFill="0" applyAlignment="0" applyProtection="0"/>
    <xf numFmtId="43" fontId="11" fillId="0" borderId="0" applyFont="0" applyFill="0" applyBorder="0" applyAlignment="0" applyProtection="0"/>
    <xf numFmtId="0" fontId="148" fillId="0" borderId="30" applyNumberFormat="0" applyFill="0" applyAlignment="0" applyProtection="0"/>
    <xf numFmtId="0" fontId="117" fillId="0" borderId="0"/>
    <xf numFmtId="9" fontId="11" fillId="0" borderId="0" applyFont="0" applyFill="0" applyBorder="0" applyAlignment="0" applyProtection="0"/>
    <xf numFmtId="175" fontId="148" fillId="0" borderId="0" applyNumberFormat="0" applyFill="0" applyBorder="0" applyAlignment="0" applyProtection="0"/>
    <xf numFmtId="0" fontId="11" fillId="0" borderId="0"/>
    <xf numFmtId="0" fontId="148" fillId="0" borderId="0" applyNumberFormat="0" applyFill="0" applyBorder="0" applyAlignment="0" applyProtection="0"/>
    <xf numFmtId="0" fontId="148" fillId="0" borderId="0" applyNumberFormat="0" applyFill="0" applyBorder="0" applyAlignment="0" applyProtection="0"/>
    <xf numFmtId="0" fontId="96" fillId="41" borderId="26" applyNumberFormat="0" applyAlignment="0" applyProtection="0"/>
    <xf numFmtId="0" fontId="148" fillId="0" borderId="0" applyNumberFormat="0" applyFill="0" applyBorder="0" applyAlignment="0" applyProtection="0"/>
    <xf numFmtId="0" fontId="11" fillId="0" borderId="0"/>
    <xf numFmtId="9" fontId="55" fillId="0" borderId="0" applyFont="0" applyFill="0" applyBorder="0" applyAlignment="0" applyProtection="0"/>
    <xf numFmtId="0" fontId="11" fillId="0" borderId="0"/>
    <xf numFmtId="0" fontId="11" fillId="0" borderId="0"/>
    <xf numFmtId="0" fontId="11" fillId="0" borderId="0"/>
    <xf numFmtId="0" fontId="11" fillId="0" borderId="0"/>
    <xf numFmtId="0" fontId="24" fillId="0" borderId="0"/>
    <xf numFmtId="0" fontId="114" fillId="0" borderId="0"/>
    <xf numFmtId="0" fontId="11" fillId="0" borderId="0"/>
    <xf numFmtId="0" fontId="11" fillId="0" borderId="0"/>
    <xf numFmtId="0" fontId="11" fillId="0" borderId="0"/>
    <xf numFmtId="0" fontId="11" fillId="0" borderId="0"/>
    <xf numFmtId="175" fontId="152" fillId="0" borderId="31" applyNumberFormat="0" applyFill="0" applyAlignment="0" applyProtection="0"/>
    <xf numFmtId="190" fontId="117" fillId="0" borderId="0" applyFont="0" applyFill="0" applyBorder="0" applyAlignment="0" applyProtection="0"/>
    <xf numFmtId="189" fontId="11" fillId="0" borderId="0" applyFont="0" applyFill="0" applyBorder="0" applyAlignment="0" applyProtection="0"/>
    <xf numFmtId="0" fontId="152" fillId="0" borderId="31" applyNumberFormat="0" applyFill="0" applyAlignment="0" applyProtection="0"/>
    <xf numFmtId="0" fontId="11" fillId="0" borderId="0"/>
    <xf numFmtId="0" fontId="152" fillId="0" borderId="31" applyNumberFormat="0" applyFill="0" applyAlignment="0" applyProtection="0"/>
    <xf numFmtId="0" fontId="11" fillId="0" borderId="0"/>
    <xf numFmtId="0" fontId="152" fillId="0" borderId="3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applyFill="0" applyBorder="0"/>
    <xf numFmtId="175" fontId="154" fillId="56" borderId="0" applyNumberFormat="0" applyBorder="0" applyAlignment="0" applyProtection="0"/>
    <xf numFmtId="0" fontId="117" fillId="0" borderId="0"/>
    <xf numFmtId="0" fontId="154" fillId="56" borderId="0" applyNumberFormat="0" applyBorder="0" applyAlignment="0" applyProtection="0"/>
    <xf numFmtId="0" fontId="154" fillId="56" borderId="0" applyNumberFormat="0" applyBorder="0" applyAlignment="0" applyProtection="0"/>
    <xf numFmtId="189" fontId="11" fillId="0" borderId="0" applyFont="0" applyFill="0" applyBorder="0" applyAlignment="0" applyProtection="0"/>
    <xf numFmtId="0" fontId="154" fillId="56" borderId="0" applyNumberFormat="0" applyBorder="0" applyAlignment="0" applyProtection="0"/>
    <xf numFmtId="0" fontId="47" fillId="0" borderId="0"/>
    <xf numFmtId="175" fontId="45" fillId="0" borderId="0"/>
    <xf numFmtId="0" fontId="11" fillId="0" borderId="0"/>
    <xf numFmtId="175" fontId="156" fillId="0" borderId="0"/>
    <xf numFmtId="0" fontId="11" fillId="0" borderId="0"/>
    <xf numFmtId="0" fontId="50" fillId="57" borderId="32" applyNumberFormat="0" applyFont="0" applyAlignment="0" applyProtection="0"/>
    <xf numFmtId="43" fontId="114" fillId="0" borderId="0" applyFont="0" applyFill="0" applyBorder="0" applyAlignment="0" applyProtection="0"/>
    <xf numFmtId="43" fontId="114" fillId="0" borderId="0" applyFont="0" applyFill="0" applyBorder="0" applyAlignment="0" applyProtection="0"/>
    <xf numFmtId="0" fontId="47" fillId="0" borderId="0"/>
    <xf numFmtId="175" fontId="156" fillId="0" borderId="0"/>
    <xf numFmtId="190" fontId="117" fillId="0" borderId="0" applyFont="0" applyFill="0" applyBorder="0" applyAlignment="0" applyProtection="0"/>
    <xf numFmtId="190" fontId="117" fillId="0" borderId="0" applyFont="0" applyFill="0" applyBorder="0" applyAlignment="0" applyProtection="0"/>
    <xf numFmtId="0" fontId="11" fillId="0" borderId="0"/>
    <xf numFmtId="0" fontId="11" fillId="0" borderId="0"/>
    <xf numFmtId="175" fontId="156" fillId="0" borderId="0"/>
    <xf numFmtId="0" fontId="11" fillId="0" borderId="0"/>
    <xf numFmtId="0" fontId="11" fillId="0" borderId="0"/>
    <xf numFmtId="0" fontId="11" fillId="0" borderId="0"/>
    <xf numFmtId="0" fontId="114" fillId="0" borderId="0"/>
    <xf numFmtId="175" fontId="156" fillId="0" borderId="0"/>
    <xf numFmtId="0" fontId="11" fillId="0" borderId="0"/>
    <xf numFmtId="0" fontId="11" fillId="0" borderId="0"/>
    <xf numFmtId="0" fontId="11" fillId="0" borderId="0"/>
    <xf numFmtId="0" fontId="11" fillId="0" borderId="0"/>
    <xf numFmtId="175" fontId="156" fillId="0" borderId="0"/>
    <xf numFmtId="44" fontId="122" fillId="0" borderId="0" applyFont="0" applyFill="0" applyBorder="0" applyAlignment="0" applyProtection="0"/>
    <xf numFmtId="0" fontId="47" fillId="0" borderId="0"/>
    <xf numFmtId="43" fontId="11" fillId="0" borderId="0" applyFont="0" applyFill="0" applyBorder="0" applyAlignment="0" applyProtection="0"/>
    <xf numFmtId="0" fontId="47" fillId="0" borderId="0"/>
    <xf numFmtId="0" fontId="24" fillId="0" borderId="0"/>
    <xf numFmtId="0" fontId="47" fillId="0" borderId="0"/>
    <xf numFmtId="201" fontId="24" fillId="0" borderId="0"/>
    <xf numFmtId="0" fontId="24" fillId="0" borderId="0"/>
    <xf numFmtId="0" fontId="24" fillId="0" borderId="0"/>
    <xf numFmtId="9" fontId="11" fillId="0" borderId="0" applyFont="0" applyFill="0" applyBorder="0" applyAlignment="0" applyProtection="0"/>
    <xf numFmtId="0" fontId="38" fillId="0" borderId="0" applyFill="0" applyBorder="0"/>
    <xf numFmtId="0" fontId="38" fillId="0" borderId="0" applyFill="0"/>
    <xf numFmtId="0" fontId="11" fillId="0" borderId="0"/>
    <xf numFmtId="43" fontId="11" fillId="0" borderId="0" applyFont="0" applyFill="0" applyBorder="0" applyAlignment="0" applyProtection="0"/>
    <xf numFmtId="0" fontId="11" fillId="0" borderId="0"/>
    <xf numFmtId="43" fontId="114" fillId="0" borderId="0" applyFont="0" applyFill="0" applyBorder="0" applyAlignment="0" applyProtection="0"/>
    <xf numFmtId="9" fontId="55" fillId="0" borderId="0" applyFont="0" applyFill="0" applyBorder="0" applyAlignment="0" applyProtection="0"/>
    <xf numFmtId="175" fontId="11" fillId="0" borderId="0"/>
    <xf numFmtId="0" fontId="11" fillId="0" borderId="0"/>
    <xf numFmtId="0" fontId="11" fillId="0" borderId="0"/>
    <xf numFmtId="43" fontId="24" fillId="0" borderId="0" applyFont="0" applyFill="0" applyBorder="0" applyAlignment="0" applyProtection="0"/>
    <xf numFmtId="0" fontId="11" fillId="0" borderId="0"/>
    <xf numFmtId="0" fontId="11" fillId="0" borderId="0"/>
    <xf numFmtId="0" fontId="114" fillId="0" borderId="0"/>
    <xf numFmtId="0" fontId="11" fillId="0" borderId="0"/>
    <xf numFmtId="9" fontId="11" fillId="0" borderId="0" applyFont="0" applyFill="0" applyBorder="0" applyAlignment="0" applyProtection="0"/>
    <xf numFmtId="175" fontId="24" fillId="0" borderId="0"/>
    <xf numFmtId="191" fontId="25" fillId="0" borderId="0"/>
    <xf numFmtId="165" fontId="38" fillId="0" borderId="0" applyFont="0" applyFill="0" applyBorder="0" applyAlignment="0" applyProtection="0"/>
    <xf numFmtId="175" fontId="24" fillId="0" borderId="0"/>
    <xf numFmtId="277" fontId="24" fillId="0" borderId="0" applyFont="0" applyFill="0" applyBorder="0" applyAlignment="0" applyProtection="0"/>
    <xf numFmtId="175" fontId="24" fillId="0" borderId="0"/>
    <xf numFmtId="0" fontId="11" fillId="0" borderId="0"/>
    <xf numFmtId="0" fontId="11" fillId="0" borderId="0"/>
    <xf numFmtId="0" fontId="47" fillId="0" borderId="0"/>
    <xf numFmtId="0" fontId="21" fillId="0" borderId="0"/>
    <xf numFmtId="190" fontId="11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5" fontId="48" fillId="0" borderId="0"/>
    <xf numFmtId="0" fontId="11" fillId="0" borderId="0"/>
    <xf numFmtId="9" fontId="11"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4" fillId="0" borderId="0"/>
    <xf numFmtId="0" fontId="11" fillId="0" borderId="0"/>
    <xf numFmtId="0" fontId="11" fillId="0" borderId="0"/>
    <xf numFmtId="0" fontId="86" fillId="54" borderId="26" applyNumberFormat="0" applyAlignment="0" applyProtection="0"/>
    <xf numFmtId="0" fontId="47" fillId="0" borderId="0"/>
    <xf numFmtId="0" fontId="49" fillId="0" borderId="0"/>
    <xf numFmtId="9" fontId="124" fillId="0" borderId="0" applyFont="0" applyFill="0" applyBorder="0" applyAlignment="0" applyProtection="0"/>
    <xf numFmtId="0" fontId="24" fillId="0" borderId="0"/>
    <xf numFmtId="175" fontId="11" fillId="0" borderId="0"/>
    <xf numFmtId="0" fontId="21" fillId="0" borderId="0"/>
    <xf numFmtId="0" fontId="21" fillId="0" borderId="0"/>
    <xf numFmtId="0" fontId="2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1" fillId="0" borderId="0"/>
    <xf numFmtId="0" fontId="47" fillId="0" borderId="0"/>
    <xf numFmtId="0" fontId="102" fillId="0" borderId="35" applyNumberFormat="0" applyFill="0" applyAlignment="0" applyProtection="0"/>
    <xf numFmtId="0" fontId="47" fillId="0" borderId="0"/>
    <xf numFmtId="0" fontId="11" fillId="0" borderId="0"/>
    <xf numFmtId="175" fontId="1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6" fillId="0" borderId="0"/>
    <xf numFmtId="0" fontId="156" fillId="0" borderId="0"/>
    <xf numFmtId="0" fontId="117" fillId="0" borderId="0"/>
    <xf numFmtId="0" fontId="117" fillId="0" borderId="0"/>
    <xf numFmtId="0" fontId="117" fillId="0" borderId="0"/>
    <xf numFmtId="0" fontId="11" fillId="0" borderId="0"/>
    <xf numFmtId="0" fontId="11" fillId="0" borderId="0"/>
    <xf numFmtId="43" fontId="11" fillId="0" borderId="0" applyFont="0" applyFill="0" applyBorder="0" applyAlignment="0" applyProtection="0"/>
    <xf numFmtId="43" fontId="109" fillId="0" borderId="0" applyFont="0" applyFill="0" applyBorder="0" applyAlignment="0" applyProtection="0"/>
    <xf numFmtId="0" fontId="47" fillId="0" borderId="0"/>
    <xf numFmtId="0" fontId="156" fillId="0" borderId="0"/>
    <xf numFmtId="0" fontId="156"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47" fillId="0" borderId="0"/>
    <xf numFmtId="0" fontId="21" fillId="0" borderId="0"/>
    <xf numFmtId="0" fontId="11" fillId="0" borderId="0"/>
    <xf numFmtId="165" fontId="38" fillId="0" borderId="0" applyFont="0" applyFill="0" applyBorder="0" applyAlignment="0" applyProtection="0"/>
    <xf numFmtId="0" fontId="11" fillId="0" borderId="0"/>
    <xf numFmtId="0" fontId="11" fillId="0" borderId="0"/>
    <xf numFmtId="43" fontId="114" fillId="0" borderId="0" applyFont="0" applyFill="0" applyBorder="0" applyAlignment="0" applyProtection="0"/>
    <xf numFmtId="0" fontId="11" fillId="0" borderId="0"/>
    <xf numFmtId="175" fontId="156" fillId="0" borderId="0"/>
    <xf numFmtId="0" fontId="156" fillId="0" borderId="0"/>
    <xf numFmtId="0" fontId="11" fillId="0" borderId="0"/>
    <xf numFmtId="0" fontId="49" fillId="0" borderId="0"/>
    <xf numFmtId="0" fontId="11" fillId="0" borderId="0"/>
    <xf numFmtId="0" fontId="11" fillId="0" borderId="0"/>
    <xf numFmtId="43" fontId="11" fillId="0" borderId="0" applyFont="0" applyFill="0" applyBorder="0" applyAlignment="0" applyProtection="0"/>
    <xf numFmtId="0" fontId="11" fillId="5" borderId="16" applyNumberFormat="0" applyFont="0" applyAlignment="0" applyProtection="0"/>
    <xf numFmtId="175" fontId="25" fillId="57" borderId="32" applyNumberFormat="0" applyFont="0" applyAlignment="0" applyProtection="0"/>
    <xf numFmtId="0" fontId="11" fillId="0" borderId="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17" fillId="0" borderId="0"/>
    <xf numFmtId="0" fontId="11" fillId="0" borderId="0"/>
    <xf numFmtId="9" fontId="11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14" fillId="0" borderId="0"/>
    <xf numFmtId="0" fontId="11" fillId="0" borderId="0"/>
    <xf numFmtId="0" fontId="117" fillId="0" borderId="0"/>
    <xf numFmtId="0" fontId="11" fillId="0" borderId="0"/>
    <xf numFmtId="9" fontId="21" fillId="0" borderId="0" applyFont="0" applyFill="0" applyBorder="0" applyAlignment="0" applyProtection="0"/>
    <xf numFmtId="9" fontId="11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4" fillId="0" borderId="0" applyFont="0" applyFill="0" applyBorder="0" applyAlignment="0" applyProtection="0"/>
    <xf numFmtId="9" fontId="11" fillId="0" borderId="0" applyFont="0" applyFill="0" applyBorder="0" applyAlignment="0" applyProtection="0"/>
    <xf numFmtId="43" fontId="114" fillId="0" borderId="0" applyFont="0" applyFill="0" applyBorder="0" applyAlignment="0" applyProtection="0"/>
    <xf numFmtId="0" fontId="11" fillId="0" borderId="0"/>
    <xf numFmtId="175" fontId="101" fillId="0" borderId="0" applyNumberFormat="0" applyFill="0" applyBorder="0" applyAlignment="0" applyProtection="0"/>
    <xf numFmtId="43" fontId="49" fillId="0" borderId="0" applyFont="0" applyFill="0" applyBorder="0" applyAlignment="0" applyProtection="0"/>
    <xf numFmtId="43" fontId="11" fillId="0" borderId="0" applyFont="0" applyFill="0" applyBorder="0" applyAlignment="0" applyProtection="0"/>
    <xf numFmtId="0" fontId="24" fillId="0" borderId="0"/>
    <xf numFmtId="190" fontId="117" fillId="0" borderId="0" applyFont="0" applyFill="0" applyBorder="0" applyAlignment="0" applyProtection="0"/>
    <xf numFmtId="0" fontId="11" fillId="0" borderId="0"/>
    <xf numFmtId="190" fontId="117" fillId="0" borderId="0" applyFont="0" applyFill="0" applyBorder="0" applyAlignment="0" applyProtection="0"/>
    <xf numFmtId="189" fontId="11" fillId="0" borderId="0" applyFont="0" applyFill="0" applyBorder="0" applyAlignment="0" applyProtection="0"/>
    <xf numFmtId="0" fontId="117" fillId="0" borderId="0"/>
    <xf numFmtId="9" fontId="55" fillId="0" borderId="0" applyFont="0" applyFill="0" applyBorder="0" applyAlignment="0" applyProtection="0"/>
    <xf numFmtId="0" fontId="11" fillId="0" borderId="0"/>
    <xf numFmtId="0" fontId="11" fillId="0" borderId="0"/>
    <xf numFmtId="0" fontId="11" fillId="0" borderId="0"/>
    <xf numFmtId="0" fontId="11" fillId="0" borderId="0"/>
    <xf numFmtId="190" fontId="117" fillId="0" borderId="0" applyFont="0" applyFill="0" applyBorder="0" applyAlignment="0" applyProtection="0"/>
    <xf numFmtId="175" fontId="161" fillId="0" borderId="0" applyNumberFormat="0" applyFill="0" applyBorder="0" applyAlignment="0" applyProtection="0"/>
    <xf numFmtId="43" fontId="114"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65" fontId="38"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43" fontId="4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1" fillId="0" borderId="0" applyFont="0" applyFill="0" applyBorder="0" applyAlignment="0" applyProtection="0"/>
    <xf numFmtId="43" fontId="24" fillId="0" borderId="0" applyFont="0" applyFill="0" applyBorder="0" applyAlignment="0" applyProtection="0"/>
    <xf numFmtId="43" fontId="55" fillId="0" borderId="0" applyFont="0" applyFill="0" applyBorder="0" applyAlignment="0" applyProtection="0"/>
    <xf numFmtId="175" fontId="25" fillId="0" borderId="0"/>
    <xf numFmtId="0" fontId="11" fillId="0" borderId="0"/>
    <xf numFmtId="9" fontId="47" fillId="0" borderId="0" applyFont="0" applyFill="0" applyBorder="0" applyAlignment="0" applyProtection="0"/>
    <xf numFmtId="0" fontId="11" fillId="0" borderId="0"/>
    <xf numFmtId="43" fontId="11" fillId="0" borderId="0" applyFont="0" applyFill="0" applyBorder="0" applyAlignment="0" applyProtection="0"/>
    <xf numFmtId="0" fontId="55" fillId="0" borderId="0"/>
    <xf numFmtId="43" fontId="119" fillId="0" borderId="0" applyFont="0" applyFill="0" applyBorder="0" applyAlignment="0" applyProtection="0"/>
    <xf numFmtId="43" fontId="119" fillId="0" borderId="0" applyFont="0" applyFill="0" applyBorder="0" applyAlignment="0" applyProtection="0"/>
    <xf numFmtId="0" fontId="121" fillId="0" borderId="0"/>
    <xf numFmtId="0" fontId="12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38" fillId="0" borderId="0"/>
    <xf numFmtId="274" fontId="24" fillId="0" borderId="0" applyFont="0" applyFill="0" applyBorder="0" applyAlignment="0" applyProtection="0"/>
    <xf numFmtId="0" fontId="270" fillId="0" borderId="0">
      <alignment vertical="center"/>
    </xf>
    <xf numFmtId="43" fontId="271" fillId="0" borderId="0" applyFont="0" applyFill="0" applyBorder="0" applyAlignment="0" applyProtection="0">
      <alignment vertical="center"/>
    </xf>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38" fillId="0" borderId="0" applyFill="0" applyBorder="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24" fillId="0" borderId="0" applyFont="0" applyFill="0" applyBorder="0" applyAlignment="0" applyProtection="0">
      <alignment wrapText="1"/>
    </xf>
    <xf numFmtId="43" fontId="11" fillId="0" borderId="0" applyFont="0" applyFill="0" applyBorder="0" applyAlignment="0" applyProtection="0"/>
    <xf numFmtId="43" fontId="24" fillId="0" borderId="0" applyFont="0" applyFill="0" applyBorder="0" applyAlignment="0" applyProtection="0">
      <alignment wrapText="1"/>
    </xf>
    <xf numFmtId="0" fontId="24" fillId="0" borderId="0">
      <alignment wrapText="1"/>
    </xf>
    <xf numFmtId="44" fontId="11" fillId="0" borderId="0" applyFont="0" applyFill="0" applyBorder="0" applyAlignment="0" applyProtection="0"/>
    <xf numFmtId="0" fontId="24" fillId="0" borderId="0">
      <alignment wrapText="1"/>
    </xf>
    <xf numFmtId="43" fontId="24" fillId="0" borderId="0" applyFont="0" applyFill="0" applyBorder="0" applyAlignment="0" applyProtection="0">
      <alignment wrapText="1"/>
    </xf>
    <xf numFmtId="43" fontId="11" fillId="0" borderId="0" applyFont="0" applyFill="0" applyBorder="0" applyAlignment="0" applyProtection="0"/>
    <xf numFmtId="43" fontId="24" fillId="0" borderId="0" applyFont="0" applyFill="0" applyBorder="0" applyAlignment="0" applyProtection="0">
      <alignment wrapText="1"/>
    </xf>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24" fillId="0" borderId="0" applyFont="0" applyFill="0" applyBorder="0" applyAlignment="0" applyProtection="0">
      <alignment wrapText="1"/>
    </xf>
    <xf numFmtId="0" fontId="24" fillId="0" borderId="0">
      <alignment wrapText="1"/>
    </xf>
    <xf numFmtId="43" fontId="24" fillId="0" borderId="0" applyFont="0" applyFill="0" applyBorder="0" applyAlignment="0" applyProtection="0">
      <alignment wrapText="1"/>
    </xf>
    <xf numFmtId="167" fontId="11" fillId="0" borderId="0" applyFont="0" applyFill="0" applyBorder="0" applyAlignment="0" applyProtection="0"/>
    <xf numFmtId="43" fontId="11" fillId="0" borderId="0" applyFont="0" applyFill="0" applyBorder="0" applyAlignment="0" applyProtection="0"/>
    <xf numFmtId="0" fontId="24" fillId="0" borderId="0">
      <alignment wrapText="1"/>
    </xf>
    <xf numFmtId="43" fontId="24" fillId="0" borderId="0" applyFont="0" applyFill="0" applyBorder="0" applyAlignment="0" applyProtection="0">
      <alignment wrapText="1"/>
    </xf>
    <xf numFmtId="43" fontId="11" fillId="0" borderId="0" applyFont="0" applyFill="0" applyBorder="0" applyAlignment="0" applyProtection="0"/>
    <xf numFmtId="43" fontId="119" fillId="0" borderId="0" applyFont="0" applyFill="0" applyBorder="0" applyAlignment="0" applyProtection="0"/>
    <xf numFmtId="0" fontId="121" fillId="0" borderId="0"/>
    <xf numFmtId="167" fontId="11" fillId="0" borderId="0" applyFont="0" applyFill="0" applyBorder="0" applyAlignment="0" applyProtection="0"/>
    <xf numFmtId="0" fontId="131" fillId="0" borderId="0">
      <alignment vertical="top"/>
    </xf>
    <xf numFmtId="0" fontId="131" fillId="0" borderId="0">
      <alignment vertical="top"/>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24" fillId="0" borderId="0" applyFont="0" applyFill="0" applyBorder="0" applyAlignment="0" applyProtection="0"/>
    <xf numFmtId="0" fontId="117" fillId="0" borderId="0"/>
    <xf numFmtId="0" fontId="117" fillId="0" borderId="0"/>
    <xf numFmtId="0" fontId="11" fillId="0" borderId="0"/>
    <xf numFmtId="0" fontId="11" fillId="0" borderId="0"/>
    <xf numFmtId="0" fontId="11" fillId="0" borderId="0"/>
    <xf numFmtId="0" fontId="117" fillId="0" borderId="0"/>
    <xf numFmtId="0" fontId="11" fillId="0" borderId="0"/>
    <xf numFmtId="0" fontId="11" fillId="0" borderId="0"/>
    <xf numFmtId="43" fontId="114"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90" fontId="117" fillId="0" borderId="0" applyFont="0" applyFill="0" applyBorder="0" applyAlignment="0" applyProtection="0"/>
    <xf numFmtId="190" fontId="117" fillId="0" borderId="0" applyFont="0" applyFill="0" applyBorder="0" applyAlignment="0" applyProtection="0"/>
    <xf numFmtId="190" fontId="11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38" fillId="0" borderId="0" applyFill="0" applyBorder="0"/>
    <xf numFmtId="0" fontId="11" fillId="0" borderId="0"/>
    <xf numFmtId="190" fontId="117" fillId="0" borderId="0" applyFont="0" applyFill="0" applyBorder="0" applyAlignment="0" applyProtection="0"/>
    <xf numFmtId="0" fontId="11" fillId="0" borderId="0"/>
    <xf numFmtId="0" fontId="117" fillId="0" borderId="0"/>
    <xf numFmtId="0" fontId="11" fillId="0" borderId="0"/>
    <xf numFmtId="0" fontId="11" fillId="0" borderId="0"/>
    <xf numFmtId="0" fontId="11" fillId="0" borderId="0"/>
    <xf numFmtId="190" fontId="117" fillId="0" borderId="0" applyFont="0" applyFill="0" applyBorder="0" applyAlignment="0" applyProtection="0"/>
    <xf numFmtId="0" fontId="11" fillId="0" borderId="0"/>
    <xf numFmtId="0" fontId="117" fillId="0" borderId="0"/>
    <xf numFmtId="0" fontId="11" fillId="0" borderId="0"/>
    <xf numFmtId="0" fontId="11" fillId="0" borderId="0"/>
    <xf numFmtId="43" fontId="114" fillId="0" borderId="0" applyFont="0" applyFill="0" applyBorder="0" applyAlignment="0" applyProtection="0"/>
    <xf numFmtId="9" fontId="38" fillId="0" borderId="0" applyFont="0" applyFill="0" applyBorder="0" applyAlignment="0" applyProtection="0"/>
    <xf numFmtId="43" fontId="11" fillId="0" borderId="0" applyFont="0" applyFill="0" applyBorder="0" applyAlignment="0" applyProtection="0"/>
    <xf numFmtId="190" fontId="117" fillId="0" borderId="0" applyFont="0" applyFill="0" applyBorder="0" applyAlignment="0" applyProtection="0"/>
    <xf numFmtId="0" fontId="38" fillId="0" borderId="0" applyFill="0" applyBorder="0"/>
    <xf numFmtId="189" fontId="25" fillId="0" borderId="0"/>
    <xf numFmtId="0" fontId="11" fillId="0" borderId="0"/>
    <xf numFmtId="190" fontId="117" fillId="0" borderId="0" applyFont="0" applyFill="0" applyBorder="0" applyAlignment="0" applyProtection="0"/>
    <xf numFmtId="0" fontId="11" fillId="0" borderId="0"/>
    <xf numFmtId="0" fontId="99" fillId="0" borderId="0">
      <alignment vertical="top"/>
    </xf>
    <xf numFmtId="43" fontId="11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7" fillId="0" borderId="0"/>
    <xf numFmtId="0" fontId="11" fillId="0" borderId="0"/>
    <xf numFmtId="0" fontId="114" fillId="0" borderId="0"/>
    <xf numFmtId="191" fontId="55" fillId="0" borderId="0" applyFont="0" applyFill="0" applyBorder="0" applyAlignment="0" applyProtection="0"/>
    <xf numFmtId="0" fontId="11" fillId="0" borderId="0"/>
    <xf numFmtId="0" fontId="91" fillId="0" borderId="0" applyNumberFormat="0" applyFont="0" applyFill="0" applyAlignment="0" applyProtection="0"/>
    <xf numFmtId="0" fontId="21" fillId="0" borderId="0"/>
    <xf numFmtId="0" fontId="11" fillId="0" borderId="0"/>
    <xf numFmtId="43" fontId="11" fillId="0" borderId="0" applyFont="0" applyFill="0" applyBorder="0" applyAlignment="0" applyProtection="0"/>
    <xf numFmtId="38" fontId="123" fillId="0" borderId="0" applyFont="0" applyFill="0" applyBorder="0" applyAlignment="0" applyProtection="0"/>
    <xf numFmtId="0" fontId="11" fillId="0" borderId="0"/>
    <xf numFmtId="43" fontId="24" fillId="0" borderId="0" applyFont="0" applyFill="0" applyBorder="0" applyAlignment="0" applyProtection="0"/>
    <xf numFmtId="0" fontId="11" fillId="0" borderId="0"/>
    <xf numFmtId="0" fontId="24" fillId="0" borderId="0"/>
    <xf numFmtId="43" fontId="115" fillId="0" borderId="0" applyFont="0" applyFill="0" applyBorder="0" applyAlignment="0" applyProtection="0"/>
    <xf numFmtId="0" fontId="117" fillId="0" borderId="0"/>
    <xf numFmtId="0" fontId="11" fillId="0" borderId="0"/>
    <xf numFmtId="190" fontId="117" fillId="0" borderId="0" applyFont="0" applyFill="0" applyBorder="0" applyAlignment="0" applyProtection="0"/>
    <xf numFmtId="0" fontId="11" fillId="0" borderId="0"/>
    <xf numFmtId="43" fontId="114" fillId="0" borderId="0" applyFont="0" applyFill="0" applyBorder="0" applyAlignment="0" applyProtection="0"/>
    <xf numFmtId="190" fontId="117" fillId="0" borderId="0" applyFont="0" applyFill="0" applyBorder="0" applyAlignment="0" applyProtection="0"/>
    <xf numFmtId="0" fontId="11" fillId="0" borderId="0"/>
    <xf numFmtId="0" fontId="117" fillId="0" borderId="0"/>
    <xf numFmtId="43" fontId="11" fillId="0" borderId="0" applyFont="0" applyFill="0" applyBorder="0" applyAlignment="0" applyProtection="0"/>
    <xf numFmtId="9" fontId="11" fillId="0" borderId="0" applyFont="0" applyFill="0" applyBorder="0" applyAlignment="0" applyProtection="0"/>
    <xf numFmtId="9" fontId="55" fillId="0" borderId="0" applyFont="0" applyFill="0" applyBorder="0" applyAlignment="0" applyProtection="0"/>
    <xf numFmtId="0" fontId="11" fillId="0" borderId="0"/>
    <xf numFmtId="0" fontId="11" fillId="0" borderId="0"/>
    <xf numFmtId="0" fontId="11" fillId="0" borderId="0"/>
    <xf numFmtId="0" fontId="21" fillId="0" borderId="0"/>
    <xf numFmtId="43" fontId="114" fillId="0" borderId="0" applyFont="0" applyFill="0" applyBorder="0" applyAlignment="0" applyProtection="0"/>
    <xf numFmtId="0" fontId="11" fillId="0" borderId="0"/>
    <xf numFmtId="0" fontId="11" fillId="0" borderId="0"/>
    <xf numFmtId="0" fontId="11" fillId="0" borderId="0"/>
    <xf numFmtId="0" fontId="38" fillId="0" borderId="0" applyFill="0" applyBorder="0"/>
    <xf numFmtId="0" fontId="11" fillId="0" borderId="0"/>
    <xf numFmtId="0" fontId="38" fillId="0" borderId="0" applyFill="0" applyBorder="0"/>
    <xf numFmtId="0" fontId="11" fillId="0" borderId="0"/>
    <xf numFmtId="0" fontId="49" fillId="0" borderId="0"/>
    <xf numFmtId="0" fontId="11" fillId="0" borderId="0"/>
    <xf numFmtId="0" fontId="11" fillId="0" borderId="0"/>
    <xf numFmtId="0" fontId="11" fillId="0" borderId="0"/>
    <xf numFmtId="0" fontId="11" fillId="0" borderId="0"/>
    <xf numFmtId="0" fontId="11" fillId="0" borderId="0"/>
    <xf numFmtId="0" fontId="117"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275" fontId="109" fillId="0" borderId="0" applyFont="0" applyFill="0" applyBorder="0" applyAlignment="0" applyProtection="0"/>
    <xf numFmtId="0" fontId="24" fillId="0" borderId="0"/>
    <xf numFmtId="0" fontId="24" fillId="0" borderId="0"/>
    <xf numFmtId="0" fontId="91" fillId="0" borderId="0" applyNumberFormat="0" applyFont="0" applyFill="0" applyAlignment="0" applyProtection="0"/>
    <xf numFmtId="43" fontId="24" fillId="0" borderId="0" applyFont="0" applyFill="0" applyBorder="0" applyAlignment="0" applyProtection="0"/>
    <xf numFmtId="164" fontId="38" fillId="0" borderId="0" applyFont="0" applyFill="0" applyBorder="0" applyAlignment="0" applyProtection="0"/>
    <xf numFmtId="38" fontId="123" fillId="0" borderId="0" applyFont="0" applyFill="0" applyBorder="0" applyAlignment="0" applyProtection="0"/>
    <xf numFmtId="0" fontId="38" fillId="0" borderId="0" applyFill="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4" fillId="0" borderId="0" applyFont="0" applyFill="0" applyBorder="0" applyAlignment="0" applyProtection="0"/>
    <xf numFmtId="0" fontId="11" fillId="0" borderId="0"/>
    <xf numFmtId="0" fontId="11" fillId="0" borderId="0"/>
    <xf numFmtId="43" fontId="24" fillId="0" borderId="0" applyFont="0" applyFill="0" applyBorder="0" applyAlignment="0" applyProtection="0"/>
    <xf numFmtId="43" fontId="11" fillId="0" borderId="0" applyFont="0" applyFill="0" applyBorder="0" applyAlignment="0" applyProtection="0"/>
    <xf numFmtId="165" fontId="38" fillId="0" borderId="0" applyFont="0" applyFill="0" applyBorder="0" applyAlignment="0" applyProtection="0"/>
    <xf numFmtId="38" fontId="12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55" fillId="0" borderId="0" applyFont="0" applyFill="0" applyBorder="0" applyAlignment="0" applyProtection="0"/>
    <xf numFmtId="0" fontId="11" fillId="0" borderId="0"/>
    <xf numFmtId="0" fontId="11" fillId="0" borderId="0"/>
    <xf numFmtId="0" fontId="11" fillId="0" borderId="0"/>
    <xf numFmtId="43" fontId="24" fillId="0" borderId="0" applyFont="0" applyFill="0" applyBorder="0" applyAlignment="0" applyProtection="0"/>
    <xf numFmtId="0" fontId="11" fillId="0" borderId="0"/>
    <xf numFmtId="0" fontId="11" fillId="0" borderId="0"/>
    <xf numFmtId="0" fontId="38" fillId="0" borderId="0" applyFill="0" applyBorder="0"/>
    <xf numFmtId="0" fontId="11" fillId="0" borderId="0"/>
    <xf numFmtId="0" fontId="11" fillId="0" borderId="0"/>
    <xf numFmtId="9" fontId="21" fillId="0" borderId="0" applyFont="0" applyFill="0" applyBorder="0" applyAlignment="0" applyProtection="0"/>
    <xf numFmtId="43" fontId="11" fillId="0" borderId="0" applyFont="0" applyFill="0" applyBorder="0" applyAlignment="0" applyProtection="0"/>
    <xf numFmtId="0" fontId="11" fillId="0" borderId="0"/>
    <xf numFmtId="0" fontId="24" fillId="0" borderId="0"/>
    <xf numFmtId="0" fontId="11" fillId="0" borderId="0"/>
    <xf numFmtId="0" fontId="11" fillId="0" borderId="0"/>
    <xf numFmtId="0" fontId="50" fillId="57" borderId="32" applyNumberFormat="0" applyFont="0" applyAlignment="0" applyProtection="0"/>
    <xf numFmtId="43" fontId="114" fillId="0" borderId="0" applyFont="0" applyFill="0" applyBorder="0" applyAlignment="0" applyProtection="0"/>
    <xf numFmtId="0" fontId="11" fillId="0" borderId="0"/>
    <xf numFmtId="0" fontId="11" fillId="0" borderId="0"/>
    <xf numFmtId="0" fontId="11" fillId="0" borderId="0"/>
    <xf numFmtId="0" fontId="11" fillId="0" borderId="0"/>
    <xf numFmtId="0" fontId="100" fillId="54" borderId="33" applyNumberFormat="0" applyAlignment="0" applyProtection="0"/>
    <xf numFmtId="0" fontId="11" fillId="0" borderId="0"/>
    <xf numFmtId="278" fontId="25" fillId="0" borderId="0"/>
    <xf numFmtId="0" fontId="11" fillId="0" borderId="0"/>
    <xf numFmtId="44" fontId="21" fillId="0" borderId="0" applyFont="0" applyFill="0" applyBorder="0" applyAlignment="0" applyProtection="0"/>
    <xf numFmtId="0" fontId="11" fillId="0" borderId="0"/>
    <xf numFmtId="0" fontId="11" fillId="0" borderId="0"/>
    <xf numFmtId="0" fontId="109" fillId="0" borderId="0"/>
    <xf numFmtId="190" fontId="117" fillId="0" borderId="0" applyFont="0" applyFill="0" applyBorder="0" applyAlignment="0" applyProtection="0"/>
    <xf numFmtId="0" fontId="48" fillId="0" borderId="0"/>
    <xf numFmtId="190" fontId="117" fillId="0" borderId="0" applyFont="0" applyFill="0" applyBorder="0" applyAlignment="0" applyProtection="0"/>
    <xf numFmtId="0" fontId="11" fillId="0" borderId="0"/>
    <xf numFmtId="0" fontId="11" fillId="0" borderId="0"/>
    <xf numFmtId="0" fontId="11" fillId="0" borderId="0"/>
    <xf numFmtId="0" fontId="11" fillId="0" borderId="0"/>
    <xf numFmtId="190" fontId="117" fillId="0" borderId="0" applyFont="0" applyFill="0" applyBorder="0" applyAlignment="0" applyProtection="0"/>
    <xf numFmtId="0" fontId="11" fillId="0" borderId="0"/>
    <xf numFmtId="43" fontId="114" fillId="0" borderId="0" applyFont="0" applyFill="0" applyBorder="0" applyAlignment="0" applyProtection="0"/>
    <xf numFmtId="0" fontId="38" fillId="0" borderId="0" applyFill="0" applyBorder="0"/>
    <xf numFmtId="38" fontId="123" fillId="0" borderId="0" applyFont="0" applyFill="0" applyBorder="0" applyAlignment="0" applyProtection="0"/>
    <xf numFmtId="0" fontId="11" fillId="0" borderId="0"/>
    <xf numFmtId="0" fontId="117" fillId="0" borderId="0"/>
    <xf numFmtId="0" fontId="118" fillId="0" borderId="0"/>
    <xf numFmtId="0" fontId="11" fillId="0" borderId="0"/>
    <xf numFmtId="0" fontId="117" fillId="0" borderId="0"/>
    <xf numFmtId="43" fontId="114" fillId="0" borderId="0" applyFont="0" applyFill="0" applyBorder="0" applyAlignment="0" applyProtection="0"/>
    <xf numFmtId="190" fontId="117" fillId="0" borderId="0" applyFont="0" applyFill="0" applyBorder="0" applyAlignment="0" applyProtection="0"/>
    <xf numFmtId="0" fontId="11" fillId="0" borderId="0"/>
    <xf numFmtId="190" fontId="117" fillId="0" borderId="0" applyFont="0" applyFill="0" applyBorder="0" applyAlignment="0" applyProtection="0"/>
    <xf numFmtId="0" fontId="109" fillId="0" borderId="0"/>
    <xf numFmtId="0" fontId="11" fillId="0" borderId="0"/>
    <xf numFmtId="0" fontId="11" fillId="0" borderId="0"/>
    <xf numFmtId="0" fontId="11" fillId="0" borderId="0"/>
    <xf numFmtId="190" fontId="117" fillId="0" borderId="0" applyFont="0" applyFill="0" applyBorder="0" applyAlignment="0" applyProtection="0"/>
    <xf numFmtId="0" fontId="11" fillId="0" borderId="0"/>
    <xf numFmtId="0" fontId="11" fillId="0" borderId="0"/>
    <xf numFmtId="0" fontId="109" fillId="0" borderId="0"/>
    <xf numFmtId="0" fontId="11" fillId="0" borderId="0"/>
    <xf numFmtId="18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165" fontId="38" fillId="0" borderId="0" applyFont="0" applyFill="0" applyBorder="0" applyAlignment="0" applyProtection="0"/>
    <xf numFmtId="43" fontId="114" fillId="0" borderId="0" applyFont="0" applyFill="0" applyBorder="0" applyAlignment="0" applyProtection="0"/>
    <xf numFmtId="0" fontId="11" fillId="0" borderId="0"/>
    <xf numFmtId="0" fontId="11" fillId="0" borderId="0"/>
    <xf numFmtId="167" fontId="21" fillId="0" borderId="0" applyFont="0" applyFill="0" applyBorder="0" applyAlignment="0" applyProtection="0"/>
    <xf numFmtId="0" fontId="11" fillId="0" borderId="0"/>
    <xf numFmtId="0" fontId="11" fillId="0" borderId="0"/>
    <xf numFmtId="43" fontId="114" fillId="0" borderId="0" applyFont="0" applyFill="0" applyBorder="0" applyAlignment="0" applyProtection="0"/>
    <xf numFmtId="0" fontId="11" fillId="0" borderId="0"/>
    <xf numFmtId="0" fontId="11" fillId="0" borderId="0"/>
    <xf numFmtId="0" fontId="11" fillId="0" borderId="0"/>
    <xf numFmtId="0" fontId="117" fillId="0" borderId="0"/>
    <xf numFmtId="189" fontId="11" fillId="0" borderId="0" applyFont="0" applyFill="0" applyBorder="0" applyAlignment="0" applyProtection="0"/>
    <xf numFmtId="0" fontId="11" fillId="0" borderId="0"/>
    <xf numFmtId="43" fontId="114" fillId="0" borderId="0" applyFont="0" applyFill="0" applyBorder="0" applyAlignment="0" applyProtection="0"/>
    <xf numFmtId="165" fontId="38" fillId="0" borderId="0" applyFont="0" applyFill="0" applyBorder="0" applyAlignment="0" applyProtection="0"/>
    <xf numFmtId="9" fontId="114" fillId="0" borderId="0" applyFont="0" applyFill="0" applyBorder="0" applyAlignment="0" applyProtection="0"/>
    <xf numFmtId="0" fontId="109" fillId="0" borderId="0"/>
    <xf numFmtId="0" fontId="11" fillId="0" borderId="0"/>
    <xf numFmtId="0" fontId="11" fillId="0" borderId="0"/>
    <xf numFmtId="189" fontId="11" fillId="0" borderId="0" applyFont="0" applyFill="0" applyBorder="0" applyAlignment="0" applyProtection="0"/>
    <xf numFmtId="44" fontId="21" fillId="0" borderId="0" applyFont="0" applyFill="0" applyBorder="0" applyAlignment="0" applyProtection="0"/>
    <xf numFmtId="0" fontId="11" fillId="0" borderId="0"/>
    <xf numFmtId="43" fontId="11" fillId="0" borderId="0" applyFont="0" applyFill="0" applyBorder="0" applyAlignment="0" applyProtection="0"/>
    <xf numFmtId="165" fontId="38" fillId="0" borderId="0" applyFont="0" applyFill="0" applyBorder="0" applyAlignment="0" applyProtection="0"/>
    <xf numFmtId="0" fontId="11" fillId="0" borderId="0"/>
    <xf numFmtId="0" fontId="11" fillId="0" borderId="0"/>
    <xf numFmtId="0" fontId="102" fillId="0" borderId="35" applyNumberFormat="0" applyFill="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4" fillId="0" borderId="0" applyFont="0" applyFill="0" applyBorder="0" applyAlignment="0" applyProtection="0"/>
    <xf numFmtId="43" fontId="11" fillId="0" borderId="0" applyFont="0" applyFill="0" applyBorder="0" applyAlignment="0" applyProtection="0"/>
    <xf numFmtId="43" fontId="114" fillId="0" borderId="0" applyFont="0" applyFill="0" applyBorder="0" applyAlignment="0" applyProtection="0"/>
    <xf numFmtId="0" fontId="11" fillId="0" borderId="0"/>
    <xf numFmtId="0" fontId="11" fillId="0" borderId="0"/>
    <xf numFmtId="275" fontId="109" fillId="0" borderId="0" applyFont="0" applyFill="0" applyBorder="0" applyAlignment="0" applyProtection="0"/>
    <xf numFmtId="43" fontId="24" fillId="0" borderId="0" applyFont="0" applyFill="0" applyBorder="0" applyAlignment="0" applyProtection="0"/>
    <xf numFmtId="0" fontId="24" fillId="0" borderId="0"/>
    <xf numFmtId="167" fontId="21" fillId="0" borderId="0" applyFont="0" applyFill="0" applyBorder="0" applyAlignment="0" applyProtection="0"/>
    <xf numFmtId="0" fontId="11" fillId="0" borderId="0"/>
    <xf numFmtId="0" fontId="11" fillId="0" borderId="0"/>
    <xf numFmtId="167" fontId="2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93" fillId="0" borderId="0" applyNumberFormat="0" applyFont="0" applyFill="0" applyAlignment="0" applyProtection="0"/>
    <xf numFmtId="43" fontId="88"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24" fillId="0" borderId="0"/>
    <xf numFmtId="43" fontId="114" fillId="0" borderId="0" applyFont="0" applyFill="0" applyBorder="0" applyAlignment="0" applyProtection="0"/>
    <xf numFmtId="0" fontId="11" fillId="0" borderId="0"/>
    <xf numFmtId="0" fontId="50" fillId="57" borderId="32" applyNumberFormat="0" applyFont="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38" fillId="0" borderId="0" applyFill="0" applyBorder="0"/>
    <xf numFmtId="0" fontId="11" fillId="0" borderId="0"/>
    <xf numFmtId="0" fontId="11" fillId="0" borderId="0"/>
    <xf numFmtId="0" fontId="86" fillId="54" borderId="26" applyNumberFormat="0" applyAlignment="0" applyProtection="0"/>
    <xf numFmtId="0" fontId="11" fillId="0" borderId="0"/>
    <xf numFmtId="165" fontId="38" fillId="0" borderId="0" applyFont="0" applyFill="0" applyBorder="0" applyAlignment="0" applyProtection="0"/>
    <xf numFmtId="0" fontId="11" fillId="0" borderId="0"/>
    <xf numFmtId="165" fontId="38" fillId="0" borderId="0" applyFont="0" applyFill="0" applyBorder="0" applyAlignment="0" applyProtection="0"/>
    <xf numFmtId="0" fontId="11" fillId="0" borderId="0"/>
    <xf numFmtId="0" fontId="11" fillId="0" borderId="0"/>
    <xf numFmtId="0" fontId="11" fillId="0" borderId="0"/>
    <xf numFmtId="43" fontId="114" fillId="0" borderId="0" applyFont="0" applyFill="0" applyBorder="0" applyAlignment="0" applyProtection="0"/>
    <xf numFmtId="0" fontId="24" fillId="0" borderId="0"/>
    <xf numFmtId="43" fontId="21" fillId="0" borderId="0" applyFont="0" applyFill="0" applyBorder="0" applyAlignment="0" applyProtection="0"/>
    <xf numFmtId="0" fontId="24" fillId="0" borderId="0"/>
    <xf numFmtId="0" fontId="55" fillId="0" borderId="0"/>
    <xf numFmtId="0" fontId="11" fillId="0" borderId="0"/>
    <xf numFmtId="0" fontId="117" fillId="0" borderId="0"/>
    <xf numFmtId="0" fontId="11" fillId="0" borderId="0"/>
    <xf numFmtId="0" fontId="117" fillId="0" borderId="0"/>
    <xf numFmtId="165" fontId="38" fillId="0" borderId="0" applyFont="0" applyFill="0" applyBorder="0" applyAlignment="0" applyProtection="0"/>
    <xf numFmtId="0" fontId="11" fillId="0" borderId="0"/>
    <xf numFmtId="43" fontId="21" fillId="0" borderId="0" applyFont="0" applyFill="0" applyBorder="0" applyAlignment="0" applyProtection="0"/>
    <xf numFmtId="0" fontId="117" fillId="0" borderId="0"/>
    <xf numFmtId="0" fontId="117" fillId="0" borderId="0"/>
    <xf numFmtId="0" fontId="117" fillId="0" borderId="0"/>
    <xf numFmtId="43" fontId="130" fillId="0" borderId="0" applyFont="0" applyFill="0" applyBorder="0" applyAlignment="0" applyProtection="0"/>
    <xf numFmtId="0" fontId="38" fillId="0" borderId="0" applyFill="0"/>
    <xf numFmtId="38" fontId="124" fillId="0" borderId="0" applyFont="0" applyFill="0" applyBorder="0" applyAlignment="0" applyProtection="0"/>
    <xf numFmtId="0" fontId="117" fillId="0" borderId="0"/>
    <xf numFmtId="0" fontId="11" fillId="0" borderId="0"/>
    <xf numFmtId="0" fontId="114"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65" fontId="38" fillId="0" borderId="0" applyFont="0" applyFill="0" applyBorder="0" applyAlignment="0" applyProtection="0"/>
    <xf numFmtId="43" fontId="48" fillId="0" borderId="0" applyFont="0" applyFill="0" applyBorder="0" applyAlignment="0" applyProtection="0"/>
    <xf numFmtId="0" fontId="11" fillId="0" borderId="0"/>
    <xf numFmtId="43" fontId="114" fillId="0" borderId="0" applyFont="0" applyFill="0" applyBorder="0" applyAlignment="0" applyProtection="0"/>
    <xf numFmtId="0" fontId="11" fillId="0" borderId="0"/>
    <xf numFmtId="0" fontId="117" fillId="0" borderId="0"/>
    <xf numFmtId="0" fontId="11" fillId="0" borderId="0"/>
    <xf numFmtId="0" fontId="11" fillId="0" borderId="0"/>
    <xf numFmtId="9" fontId="11" fillId="0" borderId="0" applyFont="0" applyFill="0" applyBorder="0" applyAlignment="0" applyProtection="0"/>
    <xf numFmtId="0" fontId="38" fillId="0" borderId="0" applyFill="0" applyBorder="0"/>
    <xf numFmtId="0" fontId="11" fillId="0" borderId="0"/>
    <xf numFmtId="167" fontId="76" fillId="0" borderId="0" applyFont="0" applyFill="0" applyBorder="0" applyAlignment="0" applyProtection="0"/>
    <xf numFmtId="18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7" fillId="0" borderId="0"/>
    <xf numFmtId="0" fontId="11" fillId="0" borderId="0"/>
    <xf numFmtId="0" fontId="11" fillId="0" borderId="0"/>
    <xf numFmtId="0" fontId="117" fillId="0" borderId="0"/>
    <xf numFmtId="43" fontId="55" fillId="0" borderId="0" applyFont="0" applyFill="0" applyBorder="0" applyAlignment="0" applyProtection="0"/>
    <xf numFmtId="43" fontId="114" fillId="0" borderId="0" applyFont="0" applyFill="0" applyBorder="0" applyAlignment="0" applyProtection="0"/>
    <xf numFmtId="0" fontId="114"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278"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90" fontId="117" fillId="0" borderId="0" applyFont="0" applyFill="0" applyBorder="0" applyAlignment="0" applyProtection="0"/>
    <xf numFmtId="0" fontId="11" fillId="0" borderId="0"/>
    <xf numFmtId="0" fontId="11" fillId="0" borderId="0"/>
    <xf numFmtId="0" fontId="38" fillId="0" borderId="0" applyFill="0"/>
    <xf numFmtId="0" fontId="11" fillId="0" borderId="0"/>
    <xf numFmtId="0" fontId="11" fillId="0" borderId="0"/>
    <xf numFmtId="0" fontId="11" fillId="0" borderId="0"/>
    <xf numFmtId="0" fontId="114" fillId="0" borderId="0"/>
    <xf numFmtId="0" fontId="11" fillId="0" borderId="0"/>
    <xf numFmtId="0" fontId="11" fillId="0" borderId="0"/>
    <xf numFmtId="43" fontId="11" fillId="0" borderId="0" applyFont="0" applyFill="0" applyBorder="0" applyAlignment="0" applyProtection="0"/>
    <xf numFmtId="43" fontId="114" fillId="0" borderId="0" applyFont="0" applyFill="0" applyBorder="0" applyAlignment="0" applyProtection="0"/>
    <xf numFmtId="43" fontId="25" fillId="0" borderId="0" applyFont="0" applyFill="0" applyBorder="0" applyAlignment="0" applyProtection="0"/>
    <xf numFmtId="190" fontId="117" fillId="0" borderId="0" applyFont="0" applyFill="0" applyBorder="0" applyAlignment="0" applyProtection="0"/>
    <xf numFmtId="0" fontId="11" fillId="0" borderId="0"/>
    <xf numFmtId="0" fontId="109"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96" fillId="41" borderId="26" applyNumberFormat="0" applyAlignment="0" applyProtection="0"/>
    <xf numFmtId="0" fontId="11" fillId="0" borderId="0"/>
    <xf numFmtId="0" fontId="11" fillId="0" borderId="0"/>
    <xf numFmtId="0" fontId="25" fillId="0" borderId="0"/>
    <xf numFmtId="0" fontId="100" fillId="54" borderId="33" applyNumberFormat="0" applyAlignment="0" applyProtection="0"/>
    <xf numFmtId="9" fontId="38" fillId="0" borderId="0" applyFont="0" applyFill="0" applyBorder="0" applyAlignment="0" applyProtection="0"/>
    <xf numFmtId="0" fontId="11" fillId="0" borderId="0"/>
    <xf numFmtId="0" fontId="117" fillId="0" borderId="0"/>
    <xf numFmtId="0" fontId="11" fillId="0" borderId="0"/>
    <xf numFmtId="0" fontId="11" fillId="0" borderId="0"/>
    <xf numFmtId="43" fontId="114" fillId="0" borderId="0" applyFont="0" applyFill="0" applyBorder="0" applyAlignment="0" applyProtection="0"/>
    <xf numFmtId="0" fontId="11" fillId="0" borderId="0"/>
    <xf numFmtId="0" fontId="114" fillId="0" borderId="0"/>
    <xf numFmtId="275" fontId="109" fillId="0" borderId="0" applyFont="0" applyFill="0" applyBorder="0" applyAlignment="0" applyProtection="0"/>
    <xf numFmtId="43" fontId="114" fillId="0" borderId="0" applyFont="0" applyFill="0" applyBorder="0" applyAlignment="0" applyProtection="0"/>
    <xf numFmtId="0" fontId="38" fillId="0" borderId="0" applyFill="0" applyBorder="0"/>
    <xf numFmtId="167" fontId="21" fillId="0" borderId="0" applyFont="0" applyFill="0" applyBorder="0" applyAlignment="0" applyProtection="0"/>
    <xf numFmtId="43" fontId="24" fillId="0" borderId="0" applyFont="0" applyFill="0" applyBorder="0" applyAlignment="0" applyProtection="0"/>
    <xf numFmtId="0" fontId="55" fillId="0" borderId="0"/>
    <xf numFmtId="0" fontId="11" fillId="0" borderId="0"/>
    <xf numFmtId="0" fontId="114" fillId="0" borderId="0"/>
    <xf numFmtId="0" fontId="117" fillId="0" borderId="0"/>
    <xf numFmtId="43" fontId="114" fillId="0" borderId="0" applyFont="0" applyFill="0" applyBorder="0" applyAlignment="0" applyProtection="0"/>
    <xf numFmtId="0" fontId="11" fillId="0" borderId="0"/>
    <xf numFmtId="0" fontId="117" fillId="0" borderId="0"/>
    <xf numFmtId="0" fontId="11" fillId="0" borderId="0"/>
    <xf numFmtId="43" fontId="114" fillId="0" borderId="0" applyFont="0" applyFill="0" applyBorder="0" applyAlignment="0" applyProtection="0"/>
    <xf numFmtId="0" fontId="11" fillId="0" borderId="0"/>
    <xf numFmtId="0" fontId="11" fillId="0" borderId="0"/>
    <xf numFmtId="0" fontId="11" fillId="0" borderId="0"/>
    <xf numFmtId="0" fontId="11" fillId="0" borderId="0"/>
    <xf numFmtId="43" fontId="24"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55" fillId="0" borderId="0" applyFont="0" applyFill="0" applyBorder="0" applyAlignment="0" applyProtection="0"/>
    <xf numFmtId="0" fontId="11" fillId="0" borderId="0"/>
    <xf numFmtId="0" fontId="11" fillId="0" borderId="0"/>
    <xf numFmtId="0" fontId="11" fillId="0" borderId="0"/>
    <xf numFmtId="0" fontId="11" fillId="0" borderId="0"/>
    <xf numFmtId="190" fontId="117" fillId="0" borderId="0" applyFont="0" applyFill="0" applyBorder="0" applyAlignment="0" applyProtection="0"/>
    <xf numFmtId="0" fontId="109" fillId="0" borderId="0" applyNumberFormat="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7" fillId="0" borderId="0"/>
    <xf numFmtId="0" fontId="117" fillId="0" borderId="0"/>
    <xf numFmtId="0" fontId="120" fillId="0" borderId="0"/>
    <xf numFmtId="0" fontId="114" fillId="0" borderId="0" applyFont="0" applyFill="0" applyBorder="0" applyAlignment="0" applyProtection="0"/>
    <xf numFmtId="0" fontId="100" fillId="54" borderId="33" applyNumberFormat="0" applyAlignment="0" applyProtection="0"/>
    <xf numFmtId="0" fontId="100" fillId="54" borderId="33" applyNumberFormat="0" applyAlignment="0" applyProtection="0"/>
    <xf numFmtId="0" fontId="114" fillId="0" borderId="0"/>
    <xf numFmtId="43" fontId="114" fillId="0" borderId="0" applyFont="0" applyFill="0" applyBorder="0" applyAlignment="0" applyProtection="0"/>
    <xf numFmtId="0" fontId="109" fillId="0" borderId="0"/>
    <xf numFmtId="43" fontId="114" fillId="0" borderId="0" applyFont="0" applyFill="0" applyBorder="0" applyAlignment="0" applyProtection="0"/>
    <xf numFmtId="43" fontId="119" fillId="0" borderId="0" applyFont="0" applyFill="0" applyBorder="0" applyAlignment="0" applyProtection="0"/>
    <xf numFmtId="0" fontId="11" fillId="0" borderId="0"/>
    <xf numFmtId="0" fontId="114"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 fillId="0" borderId="0"/>
    <xf numFmtId="0" fontId="11" fillId="0" borderId="0"/>
    <xf numFmtId="0" fontId="24" fillId="0" borderId="0"/>
    <xf numFmtId="165" fontId="24" fillId="0" borderId="0" applyFont="0" applyFill="0" applyBorder="0" applyAlignment="0" applyProtection="0"/>
    <xf numFmtId="0" fontId="11" fillId="0" borderId="0"/>
    <xf numFmtId="0" fontId="11" fillId="0" borderId="0"/>
    <xf numFmtId="167" fontId="24"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7" fillId="0" borderId="0"/>
    <xf numFmtId="0" fontId="49" fillId="0" borderId="0"/>
    <xf numFmtId="0" fontId="11" fillId="0" borderId="0"/>
    <xf numFmtId="192" fontId="114"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Fill="0" applyBorder="0"/>
    <xf numFmtId="9" fontId="48"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11" fillId="0" borderId="0"/>
    <xf numFmtId="0" fontId="38" fillId="0" borderId="0" applyFill="0" applyBorder="0"/>
    <xf numFmtId="0" fontId="25" fillId="0" borderId="0"/>
    <xf numFmtId="0" fontId="11" fillId="0" borderId="0"/>
    <xf numFmtId="0" fontId="11" fillId="0" borderId="0"/>
    <xf numFmtId="0" fontId="11" fillId="0" borderId="0"/>
    <xf numFmtId="0" fontId="114" fillId="0" borderId="0"/>
    <xf numFmtId="0" fontId="11" fillId="0" borderId="0"/>
    <xf numFmtId="0" fontId="11" fillId="0" borderId="0"/>
    <xf numFmtId="190" fontId="117" fillId="0" borderId="0" applyFont="0" applyFill="0" applyBorder="0" applyAlignment="0" applyProtection="0"/>
    <xf numFmtId="0" fontId="11" fillId="0" borderId="0"/>
    <xf numFmtId="0" fontId="11" fillId="0" borderId="0"/>
    <xf numFmtId="0" fontId="48" fillId="0" borderId="0"/>
    <xf numFmtId="43" fontId="114" fillId="0" borderId="0" applyFont="0" applyFill="0" applyBorder="0" applyAlignment="0" applyProtection="0"/>
    <xf numFmtId="0" fontId="11" fillId="0" borderId="0"/>
    <xf numFmtId="0" fontId="11" fillId="0" borderId="0"/>
    <xf numFmtId="0" fontId="121" fillId="0" borderId="0"/>
    <xf numFmtId="165" fontId="38" fillId="0" borderId="0" applyFont="0" applyFill="0" applyBorder="0" applyAlignment="0" applyProtection="0"/>
    <xf numFmtId="0" fontId="114" fillId="0" borderId="0"/>
    <xf numFmtId="9" fontId="55" fillId="0" borderId="0" applyFont="0" applyFill="0" applyBorder="0" applyAlignment="0" applyProtection="0"/>
    <xf numFmtId="0" fontId="11" fillId="0" borderId="0"/>
    <xf numFmtId="43" fontId="11" fillId="0" borderId="0" applyFont="0" applyFill="0" applyBorder="0" applyAlignment="0" applyProtection="0"/>
    <xf numFmtId="0" fontId="118" fillId="0" borderId="0"/>
    <xf numFmtId="0" fontId="11" fillId="0" borderId="0"/>
    <xf numFmtId="0" fontId="11" fillId="0" borderId="0"/>
    <xf numFmtId="0" fontId="1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4" fillId="0" borderId="0"/>
    <xf numFmtId="43" fontId="11" fillId="0" borderId="0" applyFont="0" applyFill="0" applyBorder="0" applyAlignment="0" applyProtection="0"/>
    <xf numFmtId="0" fontId="11" fillId="0" borderId="0"/>
    <xf numFmtId="0" fontId="24" fillId="0" borderId="0"/>
    <xf numFmtId="43" fontId="24" fillId="0" borderId="0" applyFont="0" applyFill="0" applyBorder="0" applyAlignment="0" applyProtection="0"/>
    <xf numFmtId="190" fontId="117" fillId="0" borderId="0" applyFont="0" applyFill="0" applyBorder="0" applyAlignment="0" applyProtection="0"/>
    <xf numFmtId="165" fontId="38" fillId="0" borderId="0" applyFont="0" applyFill="0" applyBorder="0" applyAlignment="0" applyProtection="0"/>
    <xf numFmtId="43" fontId="114" fillId="0" borderId="0" applyFont="0" applyFill="0" applyBorder="0" applyAlignment="0" applyProtection="0"/>
    <xf numFmtId="0" fontId="11" fillId="0" borderId="0"/>
    <xf numFmtId="0" fontId="38" fillId="0" borderId="0" applyFill="0" applyBorder="0"/>
    <xf numFmtId="0" fontId="11" fillId="0" borderId="0"/>
    <xf numFmtId="0" fontId="11" fillId="0" borderId="0"/>
    <xf numFmtId="0" fontId="117" fillId="0" borderId="0"/>
    <xf numFmtId="9" fontId="11" fillId="0" borderId="0" applyFont="0" applyFill="0" applyBorder="0" applyAlignment="0" applyProtection="0"/>
    <xf numFmtId="0" fontId="11" fillId="0" borderId="0"/>
    <xf numFmtId="0" fontId="38" fillId="0" borderId="0" applyFill="0" applyBorder="0"/>
    <xf numFmtId="0" fontId="86" fillId="54" borderId="26" applyNumberFormat="0" applyAlignment="0" applyProtection="0"/>
    <xf numFmtId="0" fontId="11" fillId="0" borderId="0"/>
    <xf numFmtId="0" fontId="11" fillId="0" borderId="0"/>
    <xf numFmtId="0" fontId="11" fillId="0" borderId="0"/>
    <xf numFmtId="43" fontId="114" fillId="0" borderId="0" applyFont="0" applyFill="0" applyBorder="0" applyAlignment="0" applyProtection="0"/>
    <xf numFmtId="43" fontId="114" fillId="0" borderId="0" applyFont="0" applyFill="0" applyBorder="0" applyAlignment="0" applyProtection="0"/>
    <xf numFmtId="0" fontId="11" fillId="0" borderId="0"/>
    <xf numFmtId="43" fontId="114"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34" applyNumberFormat="0" applyFont="0" applyBorder="0" applyAlignment="0" applyProtection="0"/>
    <xf numFmtId="0" fontId="11" fillId="0" borderId="0"/>
    <xf numFmtId="0" fontId="11" fillId="0" borderId="0"/>
    <xf numFmtId="43" fontId="55" fillId="0" borderId="0" applyFont="0" applyFill="0" applyBorder="0" applyAlignment="0" applyProtection="0"/>
    <xf numFmtId="0" fontId="11" fillId="0" borderId="0"/>
    <xf numFmtId="0" fontId="11" fillId="0" borderId="0"/>
    <xf numFmtId="0" fontId="11" fillId="0" borderId="0"/>
    <xf numFmtId="0" fontId="50" fillId="57" borderId="32" applyNumberFormat="0" applyFont="0" applyAlignment="0" applyProtection="0"/>
    <xf numFmtId="0" fontId="11" fillId="0" borderId="0"/>
    <xf numFmtId="0" fontId="11" fillId="0" borderId="0"/>
    <xf numFmtId="0" fontId="11" fillId="0" borderId="0"/>
    <xf numFmtId="0" fontId="11" fillId="0" borderId="0"/>
    <xf numFmtId="190" fontId="117" fillId="0" borderId="0" applyFont="0" applyFill="0" applyBorder="0" applyAlignment="0" applyProtection="0"/>
    <xf numFmtId="0" fontId="11" fillId="0" borderId="0"/>
    <xf numFmtId="165" fontId="38" fillId="0" borderId="0" applyFont="0" applyFill="0" applyBorder="0" applyAlignment="0" applyProtection="0"/>
    <xf numFmtId="0" fontId="11" fillId="0" borderId="0"/>
    <xf numFmtId="0" fontId="11" fillId="0" borderId="0"/>
    <xf numFmtId="167" fontId="2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86" fillId="54" borderId="26" applyNumberFormat="0" applyAlignment="0" applyProtection="0"/>
    <xf numFmtId="43" fontId="114" fillId="0" borderId="0" applyFont="0" applyFill="0" applyBorder="0" applyAlignment="0" applyProtection="0"/>
    <xf numFmtId="0" fontId="11" fillId="0" borderId="0"/>
    <xf numFmtId="43" fontId="114" fillId="0" borderId="0" applyFont="0" applyFill="0" applyBorder="0" applyAlignment="0" applyProtection="0"/>
    <xf numFmtId="190" fontId="117" fillId="0" borderId="0" applyFont="0" applyFill="0" applyBorder="0" applyAlignment="0" applyProtection="0"/>
    <xf numFmtId="0" fontId="11" fillId="0" borderId="0"/>
    <xf numFmtId="0" fontId="11" fillId="0" borderId="0"/>
    <xf numFmtId="0" fontId="11" fillId="0" borderId="0"/>
    <xf numFmtId="0" fontId="114" fillId="0" borderId="0"/>
    <xf numFmtId="0" fontId="114" fillId="0" borderId="0"/>
    <xf numFmtId="0" fontId="55"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48" fillId="0" borderId="0" applyFont="0" applyFill="0" applyBorder="0" applyAlignment="0" applyProtection="0"/>
    <xf numFmtId="0" fontId="48" fillId="0" borderId="0"/>
    <xf numFmtId="0" fontId="11" fillId="0" borderId="0"/>
    <xf numFmtId="9" fontId="1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4" fontId="223" fillId="76" borderId="58" applyNumberFormat="0" applyProtection="0">
      <alignment horizontal="right" vertical="center"/>
    </xf>
    <xf numFmtId="4" fontId="224" fillId="81" borderId="58" applyNumberFormat="0" applyProtection="0">
      <alignment vertical="center"/>
    </xf>
    <xf numFmtId="228" fontId="164" fillId="0" borderId="48"/>
    <xf numFmtId="0" fontId="86" fillId="54" borderId="26" applyNumberFormat="0" applyAlignment="0" applyProtection="0"/>
    <xf numFmtId="0" fontId="96" fillId="41" borderId="26" applyNumberFormat="0" applyAlignment="0" applyProtection="0"/>
    <xf numFmtId="0" fontId="177" fillId="60" borderId="53"/>
    <xf numFmtId="0" fontId="86" fillId="54" borderId="26" applyNumberFormat="0" applyAlignment="0" applyProtection="0"/>
    <xf numFmtId="0" fontId="167" fillId="0" borderId="53"/>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175"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175" fontId="25" fillId="57" borderId="32" applyNumberFormat="0" applyFont="0" applyAlignment="0" applyProtection="0"/>
    <xf numFmtId="0" fontId="45" fillId="57" borderId="32" applyNumberFormat="0" applyFont="0" applyAlignment="0" applyProtection="0"/>
    <xf numFmtId="175"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175"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24" fillId="57" borderId="32" applyNumberFormat="0" applyFon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96" fillId="41" borderId="26"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08" fillId="0" borderId="53"/>
    <xf numFmtId="0" fontId="232" fillId="0" borderId="53"/>
    <xf numFmtId="0" fontId="136" fillId="54" borderId="26" applyNumberFormat="0" applyAlignment="0" applyProtection="0"/>
    <xf numFmtId="175" fontId="159" fillId="0" borderId="35" applyNumberFormat="0" applyFill="0" applyAlignment="0" applyProtection="0"/>
    <xf numFmtId="0" fontId="24" fillId="57" borderId="32" applyNumberFormat="0" applyFont="0" applyAlignment="0" applyProtection="0"/>
    <xf numFmtId="4" fontId="226" fillId="81" borderId="58" applyNumberFormat="0" applyProtection="0">
      <alignment horizontal="right" vertical="center"/>
    </xf>
    <xf numFmtId="4" fontId="223" fillId="74" borderId="58" applyNumberFormat="0" applyProtection="0">
      <alignment horizontal="right" vertical="center"/>
    </xf>
    <xf numFmtId="0" fontId="137" fillId="54" borderId="26" applyNumberFormat="0" applyAlignment="0" applyProtection="0"/>
    <xf numFmtId="0" fontId="136" fillId="54" borderId="26" applyNumberFormat="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37" fillId="54" borderId="26" applyNumberFormat="0" applyAlignment="0" applyProtection="0"/>
    <xf numFmtId="17" fontId="194" fillId="62" borderId="68"/>
    <xf numFmtId="0" fontId="157" fillId="54" borderId="33" applyNumberFormat="0" applyAlignment="0" applyProtection="0"/>
    <xf numFmtId="0" fontId="136" fillId="54" borderId="26" applyNumberFormat="0" applyAlignment="0" applyProtection="0"/>
    <xf numFmtId="0" fontId="136" fillId="54" borderId="26" applyNumberFormat="0" applyAlignment="0" applyProtection="0"/>
    <xf numFmtId="175" fontId="25" fillId="57" borderId="32" applyNumberFormat="0" applyFont="0" applyAlignment="0" applyProtection="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190" fillId="0" borderId="53"/>
    <xf numFmtId="0" fontId="201" fillId="59" borderId="53"/>
    <xf numFmtId="0" fontId="158" fillId="54" borderId="33"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4" fontId="223" fillId="79" borderId="58" applyNumberFormat="0" applyProtection="0">
      <alignment horizontal="right" vertical="center"/>
    </xf>
    <xf numFmtId="0" fontId="45" fillId="57" borderId="32" applyNumberFormat="0" applyFont="0" applyAlignment="0" applyProtection="0"/>
    <xf numFmtId="0" fontId="136" fillId="54" borderId="26" applyNumberFormat="0" applyAlignment="0" applyProtection="0"/>
    <xf numFmtId="0" fontId="137" fillId="54" borderId="26" applyNumberFormat="0" applyAlignment="0" applyProtection="0"/>
    <xf numFmtId="0" fontId="24" fillId="69" borderId="58" applyNumberFormat="0" applyProtection="0">
      <alignment horizontal="left" vertical="top" indent="1"/>
    </xf>
    <xf numFmtId="0" fontId="150" fillId="41" borderId="26" applyNumberFormat="0" applyAlignment="0" applyProtection="0"/>
    <xf numFmtId="0" fontId="47" fillId="57" borderId="32" applyNumberFormat="0" applyFont="0" applyAlignment="0" applyProtection="0"/>
    <xf numFmtId="0" fontId="157" fillId="54" borderId="33" applyNumberFormat="0" applyAlignment="0" applyProtection="0"/>
    <xf numFmtId="0" fontId="24" fillId="57" borderId="32" applyNumberFormat="0" applyFont="0" applyAlignment="0" applyProtection="0"/>
    <xf numFmtId="0" fontId="24" fillId="57" borderId="32" applyNumberFormat="0" applyFont="0" applyAlignment="0" applyProtection="0"/>
    <xf numFmtId="0" fontId="160" fillId="0" borderId="35" applyNumberFormat="0" applyFill="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45" fillId="57" borderId="32" applyNumberFormat="0" applyFont="0" applyAlignment="0" applyProtection="0"/>
    <xf numFmtId="4" fontId="221" fillId="78" borderId="65" applyNumberFormat="0" applyProtection="0">
      <alignment horizontal="left" vertical="center" indent="1"/>
    </xf>
    <xf numFmtId="0" fontId="150" fillId="41" borderId="26" applyNumberFormat="0" applyAlignment="0" applyProtection="0"/>
    <xf numFmtId="0" fontId="157" fillId="54" borderId="33" applyNumberFormat="0" applyAlignment="0" applyProtection="0"/>
    <xf numFmtId="0" fontId="190" fillId="0" borderId="53"/>
    <xf numFmtId="0" fontId="160" fillId="0" borderId="35" applyNumberFormat="0" applyFill="0" applyAlignment="0" applyProtection="0"/>
    <xf numFmtId="0" fontId="157" fillId="54" borderId="33" applyNumberFormat="0" applyAlignment="0" applyProtection="0"/>
    <xf numFmtId="0" fontId="45" fillId="57" borderId="32" applyNumberFormat="0" applyFont="0" applyAlignment="0" applyProtection="0"/>
    <xf numFmtId="175" fontId="157" fillId="54" borderId="33" applyNumberFormat="0" applyAlignment="0" applyProtection="0"/>
    <xf numFmtId="0" fontId="24" fillId="81" borderId="58" applyNumberFormat="0" applyProtection="0">
      <alignment horizontal="left" vertical="center" indent="1"/>
    </xf>
    <xf numFmtId="0" fontId="151" fillId="41" borderId="26" applyNumberFormat="0" applyAlignment="0" applyProtection="0"/>
    <xf numFmtId="0" fontId="159" fillId="0" borderId="35" applyNumberFormat="0" applyFill="0" applyAlignment="0" applyProtection="0"/>
    <xf numFmtId="175" fontId="159" fillId="0" borderId="35" applyNumberFormat="0" applyFill="0" applyAlignment="0" applyProtection="0"/>
    <xf numFmtId="0" fontId="137" fillId="54"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58" fillId="54" borderId="33" applyNumberFormat="0" applyAlignment="0" applyProtection="0"/>
    <xf numFmtId="0" fontId="204" fillId="0" borderId="49"/>
    <xf numFmtId="175" fontId="136" fillId="54" borderId="26" applyNumberFormat="0" applyAlignment="0" applyProtection="0"/>
    <xf numFmtId="0" fontId="158" fillId="54" borderId="33" applyNumberFormat="0" applyAlignment="0" applyProtection="0"/>
    <xf numFmtId="0" fontId="24" fillId="57" borderId="32" applyNumberFormat="0" applyFont="0" applyAlignment="0" applyProtection="0"/>
    <xf numFmtId="0" fontId="250" fillId="54" borderId="26" applyNumberFormat="0" applyAlignment="0" applyProtection="0"/>
    <xf numFmtId="0" fontId="208" fillId="0" borderId="53"/>
    <xf numFmtId="0" fontId="24" fillId="69" borderId="58" applyNumberFormat="0" applyProtection="0">
      <alignment horizontal="left" vertical="center" indent="1"/>
    </xf>
    <xf numFmtId="0" fontId="193" fillId="0" borderId="53"/>
    <xf numFmtId="4" fontId="226" fillId="81" borderId="58" applyNumberFormat="0" applyProtection="0">
      <alignment horizontal="right" vertical="center"/>
    </xf>
    <xf numFmtId="4" fontId="221" fillId="79" borderId="58" applyNumberFormat="0" applyProtection="0">
      <alignment horizontal="left" vertical="center" indent="1"/>
    </xf>
    <xf numFmtId="4" fontId="221" fillId="79" borderId="60" applyNumberFormat="0" applyProtection="0">
      <alignment horizontal="left" vertical="center" indent="1"/>
    </xf>
    <xf numFmtId="4" fontId="223" fillId="73" borderId="58" applyNumberFormat="0" applyProtection="0">
      <alignment horizontal="right" vertical="center"/>
    </xf>
    <xf numFmtId="4" fontId="223" fillId="70" borderId="58" applyNumberFormat="0" applyProtection="0">
      <alignment horizontal="right" vertical="center"/>
    </xf>
    <xf numFmtId="4" fontId="223" fillId="68" borderId="58" applyNumberFormat="0" applyProtection="0">
      <alignment horizontal="left" vertical="center" indent="1"/>
    </xf>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59" fillId="0" borderId="35" applyNumberFormat="0" applyFill="0" applyAlignment="0" applyProtection="0"/>
    <xf numFmtId="187" fontId="207" fillId="66" borderId="50" applyNumberFormat="0" applyAlignment="0">
      <alignment horizontal="left"/>
    </xf>
    <xf numFmtId="0" fontId="93" fillId="0" borderId="47">
      <alignment horizontal="left" vertical="center"/>
    </xf>
    <xf numFmtId="187" fontId="207" fillId="66" borderId="50" applyNumberFormat="0" applyAlignment="0">
      <alignment horizontal="left"/>
    </xf>
    <xf numFmtId="0" fontId="24" fillId="0" borderId="50">
      <protection hidden="1"/>
    </xf>
    <xf numFmtId="0" fontId="151" fillId="41" borderId="26" applyNumberFormat="0" applyAlignment="0" applyProtection="0"/>
    <xf numFmtId="4" fontId="223" fillId="77" borderId="58" applyNumberFormat="0" applyProtection="0">
      <alignment horizontal="right" vertical="center"/>
    </xf>
    <xf numFmtId="4" fontId="221" fillId="79" borderId="60" applyNumberFormat="0" applyProtection="0">
      <alignment horizontal="left" vertical="center" indent="1"/>
    </xf>
    <xf numFmtId="0" fontId="86" fillId="54" borderId="26"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60"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93" fillId="0" borderId="53"/>
    <xf numFmtId="0" fontId="150" fillId="41" borderId="26" applyNumberFormat="0" applyAlignment="0" applyProtection="0"/>
    <xf numFmtId="0" fontId="248" fillId="41" borderId="26" applyNumberFormat="0" applyAlignment="0" applyProtection="0"/>
    <xf numFmtId="0" fontId="24" fillId="57" borderId="32" applyNumberFormat="0" applyFont="0" applyAlignment="0" applyProtection="0"/>
    <xf numFmtId="0" fontId="157" fillId="54" borderId="33" applyNumberFormat="0" applyAlignment="0" applyProtection="0"/>
    <xf numFmtId="0" fontId="150" fillId="41" borderId="26" applyNumberFormat="0" applyAlignment="0" applyProtection="0"/>
    <xf numFmtId="0" fontId="136" fillId="54" borderId="26" applyNumberFormat="0" applyAlignment="0" applyProtection="0"/>
    <xf numFmtId="0" fontId="177" fillId="60" borderId="53"/>
    <xf numFmtId="228" fontId="164" fillId="0" borderId="48"/>
    <xf numFmtId="0" fontId="157" fillId="54" borderId="33" applyNumberFormat="0" applyAlignment="0" applyProtection="0"/>
    <xf numFmtId="0" fontId="159"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7" fillId="54" borderId="33"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4" fontId="223" fillId="79" borderId="58" applyNumberFormat="0" applyProtection="0">
      <alignment horizontal="right" vertical="center"/>
    </xf>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0" fontId="24" fillId="79" borderId="58" applyNumberFormat="0" applyProtection="0">
      <alignment horizontal="left" vertical="center" indent="1"/>
    </xf>
    <xf numFmtId="175" fontId="150" fillId="41" borderId="26" applyNumberFormat="0" applyAlignment="0" applyProtection="0"/>
    <xf numFmtId="0" fontId="167" fillId="0" borderId="53"/>
    <xf numFmtId="0" fontId="167" fillId="0" borderId="53"/>
    <xf numFmtId="0" fontId="177" fillId="60" borderId="53"/>
    <xf numFmtId="0" fontId="96" fillId="41" borderId="26" applyNumberFormat="0" applyAlignment="0" applyProtection="0"/>
    <xf numFmtId="0" fontId="150" fillId="41" borderId="26" applyNumberFormat="0" applyAlignment="0" applyProtection="0"/>
    <xf numFmtId="0" fontId="136" fillId="54" borderId="26" applyNumberFormat="0" applyAlignment="0" applyProtection="0"/>
    <xf numFmtId="0" fontId="24" fillId="0" borderId="50">
      <protection hidden="1"/>
    </xf>
    <xf numFmtId="0" fontId="45" fillId="57" borderId="32" applyNumberFormat="0" applyFont="0" applyAlignment="0" applyProtection="0"/>
    <xf numFmtId="0" fontId="157" fillId="54" borderId="33" applyNumberFormat="0" applyAlignment="0" applyProtection="0"/>
    <xf numFmtId="0" fontId="193" fillId="0" borderId="53"/>
    <xf numFmtId="0" fontId="190" fillId="0" borderId="53"/>
    <xf numFmtId="0" fontId="190" fillId="0" borderId="53"/>
    <xf numFmtId="0" fontId="201" fillId="0" borderId="53"/>
    <xf numFmtId="0" fontId="201" fillId="59" borderId="53"/>
    <xf numFmtId="0" fontId="201" fillId="59" borderId="53"/>
    <xf numFmtId="0" fontId="208" fillId="66" borderId="53"/>
    <xf numFmtId="0" fontId="47" fillId="57" borderId="32" applyNumberFormat="0" applyFont="0" applyAlignment="0" applyProtection="0"/>
    <xf numFmtId="0" fontId="157" fillId="54" borderId="33" applyNumberFormat="0" applyAlignment="0" applyProtection="0"/>
    <xf numFmtId="0" fontId="254" fillId="0" borderId="35" applyNumberFormat="0" applyFill="0" applyAlignment="0" applyProtection="0"/>
    <xf numFmtId="0" fontId="249" fillId="54" borderId="33" applyNumberFormat="0" applyAlignment="0" applyProtection="0"/>
    <xf numFmtId="0" fontId="160" fillId="0" borderId="35" applyNumberFormat="0" applyFill="0" applyAlignment="0" applyProtection="0"/>
    <xf numFmtId="0" fontId="191" fillId="0" borderId="53"/>
    <xf numFmtId="4" fontId="225" fillId="80" borderId="60" applyNumberFormat="0" applyProtection="0">
      <alignment horizontal="left" vertical="center" indent="1"/>
    </xf>
    <xf numFmtId="4" fontId="224" fillId="81" borderId="58" applyNumberFormat="0" applyProtection="0">
      <alignment horizontal="right" vertical="center"/>
    </xf>
    <xf numFmtId="4" fontId="223" fillId="81" borderId="58" applyNumberFormat="0" applyProtection="0">
      <alignment vertical="center"/>
    </xf>
    <xf numFmtId="4" fontId="223" fillId="76" borderId="58" applyNumberFormat="0" applyProtection="0">
      <alignment horizontal="right" vertical="center"/>
    </xf>
    <xf numFmtId="4" fontId="223" fillId="61" borderId="58" applyNumberFormat="0" applyProtection="0">
      <alignment horizontal="right" vertical="center"/>
    </xf>
    <xf numFmtId="4" fontId="222" fillId="68" borderId="58" applyNumberFormat="0" applyProtection="0">
      <alignment vertical="center"/>
    </xf>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24" fillId="57" borderId="32" applyNumberFormat="0" applyFont="0" applyAlignment="0" applyProtection="0"/>
    <xf numFmtId="0" fontId="151" fillId="41" borderId="26" applyNumberFormat="0" applyAlignment="0" applyProtection="0"/>
    <xf numFmtId="0" fontId="248" fillId="41" borderId="26" applyNumberFormat="0" applyAlignment="0" applyProtection="0"/>
    <xf numFmtId="228" fontId="164" fillId="0" borderId="48"/>
    <xf numFmtId="0" fontId="208" fillId="66" borderId="53"/>
    <xf numFmtId="0" fontId="204" fillId="0" borderId="49"/>
    <xf numFmtId="3" fontId="124" fillId="0" borderId="50"/>
    <xf numFmtId="0" fontId="201" fillId="0" borderId="53"/>
    <xf numFmtId="0" fontId="190" fillId="0" borderId="53"/>
    <xf numFmtId="0" fontId="204" fillId="0" borderId="49"/>
    <xf numFmtId="0" fontId="212" fillId="0" borderId="50">
      <alignment horizontal="center"/>
    </xf>
    <xf numFmtId="0" fontId="150" fillId="41" borderId="26" applyNumberFormat="0" applyAlignment="0" applyProtection="0"/>
    <xf numFmtId="4" fontId="221" fillId="68" borderId="58" applyNumberFormat="0" applyProtection="0">
      <alignment vertical="center"/>
    </xf>
    <xf numFmtId="4" fontId="224" fillId="81" borderId="58" applyNumberFormat="0" applyProtection="0">
      <alignment horizontal="right" vertical="center"/>
    </xf>
    <xf numFmtId="0" fontId="86" fillId="54" borderId="26" applyNumberFormat="0" applyAlignment="0" applyProtection="0"/>
    <xf numFmtId="0" fontId="96" fillId="41" borderId="26" applyNumberFormat="0" applyAlignment="0" applyProtection="0"/>
    <xf numFmtId="0" fontId="150" fillId="41" borderId="26"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45" fillId="57" borderId="32" applyNumberFormat="0" applyFont="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8" fillId="54" borderId="33" applyNumberFormat="0" applyAlignment="0" applyProtection="0"/>
    <xf numFmtId="0" fontId="45"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9" fillId="57" borderId="32" applyNumberFormat="0" applyFont="0" applyAlignment="0" applyProtection="0"/>
    <xf numFmtId="0" fontId="150" fillId="41" borderId="26" applyNumberFormat="0" applyAlignment="0" applyProtection="0"/>
    <xf numFmtId="0" fontId="150" fillId="41" borderId="26" applyNumberFormat="0" applyAlignment="0" applyProtection="0"/>
    <xf numFmtId="0" fontId="24" fillId="80" borderId="58" applyNumberFormat="0" applyProtection="0">
      <alignment horizontal="left" vertical="top" indent="1"/>
    </xf>
    <xf numFmtId="0" fontId="24" fillId="57" borderId="32" applyNumberFormat="0" applyFon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08" fillId="0" borderId="53"/>
    <xf numFmtId="0" fontId="232" fillId="0" borderId="53"/>
    <xf numFmtId="0" fontId="136" fillId="54" borderId="26" applyNumberFormat="0" applyAlignment="0" applyProtection="0"/>
    <xf numFmtId="0" fontId="250" fillId="54" borderId="26" applyNumberFormat="0" applyAlignment="0" applyProtection="0"/>
    <xf numFmtId="4" fontId="222" fillId="68" borderId="58" applyNumberFormat="0" applyProtection="0">
      <alignment vertical="center"/>
    </xf>
    <xf numFmtId="17" fontId="194" fillId="62" borderId="68"/>
    <xf numFmtId="0" fontId="159" fillId="0" borderId="35" applyNumberFormat="0" applyFill="0" applyAlignment="0" applyProtection="0"/>
    <xf numFmtId="0" fontId="150" fillId="41" borderId="26" applyNumberFormat="0" applyAlignment="0" applyProtection="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4" fontId="224" fillId="81" borderId="58" applyNumberFormat="0" applyProtection="0">
      <alignment horizontal="right" vertical="center"/>
    </xf>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59" fillId="0" borderId="35" applyNumberFormat="0" applyFill="0" applyAlignment="0" applyProtection="0"/>
    <xf numFmtId="0" fontId="158" fillId="54" borderId="33" applyNumberFormat="0" applyAlignment="0" applyProtection="0"/>
    <xf numFmtId="0" fontId="150" fillId="41" borderId="26" applyNumberFormat="0" applyAlignment="0" applyProtection="0"/>
    <xf numFmtId="4" fontId="222" fillId="68" borderId="58" applyNumberFormat="0" applyProtection="0">
      <alignment vertical="center"/>
    </xf>
    <xf numFmtId="0" fontId="157"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58" fillId="54" borderId="33"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10" fontId="128" fillId="64" borderId="50" applyNumberFormat="0" applyBorder="0" applyAlignment="0" applyProtection="0"/>
    <xf numFmtId="0" fontId="208" fillId="66" borderId="53"/>
    <xf numFmtId="4" fontId="221" fillId="79" borderId="58" applyNumberFormat="0" applyProtection="0">
      <alignment horizontal="left" vertical="center" indent="1"/>
    </xf>
    <xf numFmtId="0" fontId="24" fillId="0" borderId="50">
      <protection hidden="1"/>
    </xf>
    <xf numFmtId="0" fontId="96" fillId="41" borderId="26" applyNumberFormat="0" applyAlignment="0" applyProtection="0"/>
    <xf numFmtId="0" fontId="47" fillId="57" borderId="32" applyNumberFormat="0" applyFont="0" applyAlignment="0" applyProtection="0"/>
    <xf numFmtId="0" fontId="139" fillId="57" borderId="32" applyNumberFormat="0" applyFont="0" applyAlignment="0" applyProtection="0"/>
    <xf numFmtId="0" fontId="24" fillId="80" borderId="58" applyNumberFormat="0" applyProtection="0">
      <alignment horizontal="left" vertical="top" indent="1"/>
    </xf>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201" fillId="0" borderId="53"/>
    <xf numFmtId="4" fontId="223" fillId="72" borderId="58" applyNumberFormat="0" applyProtection="0">
      <alignment horizontal="right" vertical="center"/>
    </xf>
    <xf numFmtId="0" fontId="24" fillId="80" borderId="58" applyNumberFormat="0" applyProtection="0">
      <alignment horizontal="left" vertical="center" indent="1"/>
    </xf>
    <xf numFmtId="0" fontId="193" fillId="0" borderId="53"/>
    <xf numFmtId="0" fontId="137" fillId="54" borderId="26" applyNumberFormat="0" applyAlignment="0" applyProtection="0"/>
    <xf numFmtId="0" fontId="24" fillId="81" borderId="58" applyNumberFormat="0" applyProtection="0">
      <alignment horizontal="left" vertical="center" indent="1"/>
    </xf>
    <xf numFmtId="0" fontId="263" fillId="83" borderId="67" applyNumberFormat="0">
      <alignment horizontal="left" vertical="top"/>
      <protection hidden="1"/>
    </xf>
    <xf numFmtId="0" fontId="158" fillId="54" borderId="33" applyNumberFormat="0" applyAlignment="0" applyProtection="0"/>
    <xf numFmtId="0" fontId="136" fillId="54" borderId="26" applyNumberFormat="0" applyAlignment="0" applyProtection="0"/>
    <xf numFmtId="0" fontId="136" fillId="54" borderId="26" applyNumberFormat="0" applyAlignment="0" applyProtection="0"/>
    <xf numFmtId="0" fontId="102" fillId="0" borderId="35" applyNumberFormat="0" applyFill="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4" fontId="223" fillId="71" borderId="58" applyNumberFormat="0" applyProtection="0">
      <alignment horizontal="right" vertical="center"/>
    </xf>
    <xf numFmtId="0" fontId="50" fillId="57" borderId="32" applyNumberFormat="0" applyFont="0" applyAlignment="0" applyProtection="0"/>
    <xf numFmtId="4" fontId="221" fillId="78" borderId="65" applyNumberFormat="0" applyProtection="0">
      <alignment horizontal="left" vertical="center" indent="1"/>
    </xf>
    <xf numFmtId="0" fontId="160" fillId="0" borderId="35" applyNumberFormat="0" applyFill="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86" fillId="54" borderId="26"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208" fillId="66" borderId="53"/>
    <xf numFmtId="0" fontId="136" fillId="54" borderId="26" applyNumberFormat="0" applyAlignment="0" applyProtection="0"/>
    <xf numFmtId="0" fontId="150" fillId="41" borderId="26" applyNumberFormat="0" applyAlignment="0" applyProtection="0"/>
    <xf numFmtId="0" fontId="157" fillId="54" borderId="33" applyNumberFormat="0" applyAlignment="0" applyProtection="0"/>
    <xf numFmtId="0" fontId="45" fillId="57" borderId="32" applyNumberFormat="0" applyFont="0" applyAlignment="0" applyProtection="0"/>
    <xf numFmtId="175" fontId="159" fillId="0" borderId="35" applyNumberFormat="0" applyFill="0" applyAlignment="0" applyProtection="0"/>
    <xf numFmtId="4" fontId="223" fillId="79" borderId="58" applyNumberFormat="0" applyProtection="0">
      <alignment horizontal="right" vertical="center"/>
    </xf>
    <xf numFmtId="0" fontId="96" fillId="41" borderId="26" applyNumberFormat="0" applyAlignment="0" applyProtection="0"/>
    <xf numFmtId="0" fontId="159" fillId="0" borderId="35" applyNumberFormat="0" applyFill="0" applyAlignment="0" applyProtection="0"/>
    <xf numFmtId="0" fontId="47" fillId="57" borderId="32" applyNumberFormat="0" applyFont="0" applyAlignment="0" applyProtection="0"/>
    <xf numFmtId="4" fontId="223" fillId="81" borderId="58" applyNumberFormat="0" applyProtection="0">
      <alignment horizontal="right" vertical="center"/>
    </xf>
    <xf numFmtId="0" fontId="102" fillId="0" borderId="35" applyNumberFormat="0" applyFill="0" applyAlignment="0" applyProtection="0"/>
    <xf numFmtId="0" fontId="150" fillId="41" borderId="26" applyNumberFormat="0" applyAlignment="0" applyProtection="0"/>
    <xf numFmtId="4" fontId="221" fillId="79" borderId="60" applyNumberFormat="0" applyProtection="0">
      <alignment horizontal="left" vertical="center" indent="1"/>
    </xf>
    <xf numFmtId="0" fontId="151" fillId="41" borderId="26" applyNumberFormat="0" applyAlignment="0" applyProtection="0"/>
    <xf numFmtId="0" fontId="96" fillId="41" borderId="26" applyNumberFormat="0" applyAlignment="0" applyProtection="0"/>
    <xf numFmtId="0" fontId="136" fillId="54" borderId="26" applyNumberFormat="0" applyAlignment="0" applyProtection="0"/>
    <xf numFmtId="0" fontId="136" fillId="54" borderId="26" applyNumberFormat="0" applyAlignment="0" applyProtection="0"/>
    <xf numFmtId="4" fontId="223" fillId="72" borderId="58" applyNumberFormat="0" applyProtection="0">
      <alignment horizontal="right" vertical="center"/>
    </xf>
    <xf numFmtId="0" fontId="24" fillId="68" borderId="69" applyNumberFormat="0" applyBorder="0">
      <protection locked="0"/>
    </xf>
    <xf numFmtId="4" fontId="223" fillId="75" borderId="58" applyNumberFormat="0" applyProtection="0">
      <alignment horizontal="right" vertical="center"/>
    </xf>
    <xf numFmtId="0" fontId="136" fillId="54" borderId="26" applyNumberFormat="0" applyAlignment="0" applyProtection="0"/>
    <xf numFmtId="0" fontId="157" fillId="54" borderId="33" applyNumberFormat="0" applyAlignment="0" applyProtection="0"/>
    <xf numFmtId="0" fontId="137" fillId="54" borderId="26" applyNumberFormat="0" applyAlignment="0" applyProtection="0"/>
    <xf numFmtId="0" fontId="24" fillId="57" borderId="32" applyNumberFormat="0" applyFont="0" applyAlignment="0" applyProtection="0"/>
    <xf numFmtId="0" fontId="150" fillId="41" borderId="26" applyNumberFormat="0" applyAlignment="0" applyProtection="0"/>
    <xf numFmtId="0" fontId="159" fillId="0" borderId="35" applyNumberFormat="0" applyFill="0" applyAlignment="0" applyProtection="0"/>
    <xf numFmtId="0" fontId="96" fillId="41" borderId="26" applyNumberFormat="0" applyAlignment="0" applyProtection="0"/>
    <xf numFmtId="0" fontId="24" fillId="81" borderId="58" applyNumberFormat="0" applyProtection="0">
      <alignment horizontal="left" vertical="top" indent="1"/>
    </xf>
    <xf numFmtId="0" fontId="137" fillId="54" borderId="26" applyNumberFormat="0" applyAlignment="0" applyProtection="0"/>
    <xf numFmtId="0" fontId="24" fillId="80" borderId="58" applyNumberFormat="0" applyProtection="0">
      <alignment horizontal="left" vertical="top" indent="1"/>
    </xf>
    <xf numFmtId="0" fontId="50" fillId="57" borderId="32" applyNumberFormat="0" applyFont="0" applyAlignment="0" applyProtection="0"/>
    <xf numFmtId="4" fontId="222" fillId="68" borderId="58" applyNumberFormat="0" applyProtection="0">
      <alignment vertical="center"/>
    </xf>
    <xf numFmtId="4" fontId="223" fillId="70" borderId="58" applyNumberFormat="0" applyProtection="0">
      <alignment horizontal="right" vertical="center"/>
    </xf>
    <xf numFmtId="0" fontId="24" fillId="69" borderId="58" applyNumberFormat="0" applyProtection="0">
      <alignment horizontal="left" vertical="center" indent="1"/>
    </xf>
    <xf numFmtId="0" fontId="151" fillId="41" borderId="26" applyNumberFormat="0" applyAlignment="0" applyProtection="0"/>
    <xf numFmtId="0" fontId="24" fillId="57" borderId="32" applyNumberFormat="0" applyFont="0" applyAlignment="0" applyProtection="0"/>
    <xf numFmtId="0" fontId="86" fillId="54" borderId="26" applyNumberFormat="0" applyAlignment="0" applyProtection="0"/>
    <xf numFmtId="4" fontId="223" fillId="68" borderId="58" applyNumberFormat="0" applyProtection="0">
      <alignment horizontal="left" vertical="center" indent="1"/>
    </xf>
    <xf numFmtId="4" fontId="223" fillId="79" borderId="58" applyNumberFormat="0" applyProtection="0">
      <alignment horizontal="right" vertical="center"/>
    </xf>
    <xf numFmtId="0" fontId="131" fillId="80" borderId="58" applyNumberFormat="0" applyProtection="0">
      <alignment horizontal="left" vertical="top" indent="1"/>
    </xf>
    <xf numFmtId="0" fontId="254" fillId="0" borderId="35" applyNumberFormat="0" applyFill="0" applyAlignment="0" applyProtection="0"/>
    <xf numFmtId="0" fontId="102" fillId="0" borderId="35" applyNumberFormat="0" applyFill="0" applyAlignment="0" applyProtection="0"/>
    <xf numFmtId="175" fontId="157" fillId="54" borderId="33" applyNumberFormat="0" applyAlignment="0" applyProtection="0"/>
    <xf numFmtId="0" fontId="150" fillId="41" borderId="26"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175" fontId="25" fillId="57" borderId="32" applyNumberFormat="0" applyFont="0" applyAlignment="0" applyProtection="0"/>
    <xf numFmtId="0" fontId="167" fillId="0" borderId="53"/>
    <xf numFmtId="0" fontId="24" fillId="57" borderId="32" applyNumberFormat="0" applyFont="0" applyAlignment="0" applyProtection="0"/>
    <xf numFmtId="0" fontId="136" fillId="54" borderId="26" applyNumberFormat="0" applyAlignment="0" applyProtection="0"/>
    <xf numFmtId="0" fontId="160" fillId="0" borderId="35" applyNumberFormat="0" applyFill="0" applyAlignment="0" applyProtection="0"/>
    <xf numFmtId="0" fontId="157" fillId="54" borderId="33" applyNumberFormat="0" applyAlignment="0" applyProtection="0"/>
    <xf numFmtId="0" fontId="24" fillId="57" borderId="32" applyNumberFormat="0" applyFont="0" applyAlignment="0" applyProtection="0"/>
    <xf numFmtId="0" fontId="158" fillId="54" borderId="33" applyNumberFormat="0" applyAlignment="0" applyProtection="0"/>
    <xf numFmtId="0" fontId="24" fillId="81" borderId="58" applyNumberFormat="0" applyProtection="0">
      <alignment horizontal="left" vertical="top" indent="1"/>
    </xf>
    <xf numFmtId="0" fontId="47" fillId="57" borderId="32" applyNumberFormat="0" applyFont="0" applyAlignment="0" applyProtection="0"/>
    <xf numFmtId="0" fontId="232" fillId="0" borderId="53"/>
    <xf numFmtId="0" fontId="45" fillId="57" borderId="32" applyNumberFormat="0" applyFont="0" applyAlignment="0" applyProtection="0"/>
    <xf numFmtId="0" fontId="24" fillId="57" borderId="32" applyNumberFormat="0" applyFont="0" applyAlignment="0" applyProtection="0"/>
    <xf numFmtId="0" fontId="151" fillId="41" borderId="26" applyNumberFormat="0" applyAlignment="0" applyProtection="0"/>
    <xf numFmtId="0" fontId="159" fillId="68" borderId="58" applyNumberFormat="0" applyProtection="0">
      <alignment horizontal="left" vertical="top" indent="1"/>
    </xf>
    <xf numFmtId="4" fontId="223" fillId="75" borderId="58" applyNumberFormat="0" applyProtection="0">
      <alignment horizontal="right" vertical="center"/>
    </xf>
    <xf numFmtId="0" fontId="151" fillId="41" borderId="26" applyNumberFormat="0" applyAlignment="0" applyProtection="0"/>
    <xf numFmtId="0" fontId="47" fillId="57" borderId="32" applyNumberFormat="0" applyFont="0" applyAlignment="0" applyProtection="0"/>
    <xf numFmtId="0" fontId="150" fillId="41" borderId="26" applyNumberFormat="0" applyAlignment="0" applyProtection="0"/>
    <xf numFmtId="0" fontId="50" fillId="57" borderId="32" applyNumberFormat="0" applyFont="0" applyAlignment="0" applyProtection="0"/>
    <xf numFmtId="0" fontId="86" fillId="54" borderId="26" applyNumberFormat="0" applyAlignment="0" applyProtection="0"/>
    <xf numFmtId="0" fontId="201" fillId="59" borderId="53"/>
    <xf numFmtId="0" fontId="201" fillId="59" borderId="53"/>
    <xf numFmtId="0" fontId="201" fillId="59" borderId="53"/>
    <xf numFmtId="0" fontId="50" fillId="57" borderId="32" applyNumberFormat="0" applyFont="0" applyAlignment="0" applyProtection="0"/>
    <xf numFmtId="0" fontId="45" fillId="57" borderId="32" applyNumberFormat="0" applyFont="0" applyAlignment="0" applyProtection="0"/>
    <xf numFmtId="0" fontId="232" fillId="0" borderId="53"/>
    <xf numFmtId="0" fontId="100" fillId="54" borderId="33" applyNumberFormat="0" applyAlignment="0" applyProtection="0"/>
    <xf numFmtId="0" fontId="137" fillId="54" borderId="26" applyNumberFormat="0" applyAlignment="0" applyProtection="0"/>
    <xf numFmtId="0" fontId="151" fillId="41" borderId="26" applyNumberFormat="0" applyAlignment="0" applyProtection="0"/>
    <xf numFmtId="0" fontId="136" fillId="54" borderId="26" applyNumberFormat="0" applyAlignment="0" applyProtection="0"/>
    <xf numFmtId="0" fontId="50" fillId="57" borderId="32" applyNumberFormat="0" applyFont="0" applyAlignment="0" applyProtection="0"/>
    <xf numFmtId="0" fontId="136" fillId="54" borderId="26" applyNumberFormat="0" applyAlignment="0" applyProtection="0"/>
    <xf numFmtId="0" fontId="102" fillId="0" borderId="35" applyNumberFormat="0" applyFill="0" applyAlignment="0" applyProtection="0"/>
    <xf numFmtId="0" fontId="45" fillId="57" borderId="32" applyNumberFormat="0" applyFont="0" applyAlignment="0" applyProtection="0"/>
    <xf numFmtId="4" fontId="221" fillId="79" borderId="58" applyNumberFormat="0" applyProtection="0">
      <alignment horizontal="left" vertical="center" indent="1"/>
    </xf>
    <xf numFmtId="0" fontId="151" fillId="41" borderId="26" applyNumberFormat="0" applyAlignment="0" applyProtection="0"/>
    <xf numFmtId="0" fontId="150" fillId="41" borderId="26" applyNumberFormat="0" applyAlignment="0" applyProtection="0"/>
    <xf numFmtId="175" fontId="157" fillId="54" borderId="33" applyNumberFormat="0" applyAlignment="0" applyProtection="0"/>
    <xf numFmtId="0" fontId="131" fillId="64" borderId="58" applyNumberFormat="0" applyProtection="0">
      <alignment horizontal="left" vertical="top" indent="1"/>
    </xf>
    <xf numFmtId="0" fontId="55" fillId="57" borderId="32" applyNumberFormat="0" applyFont="0" applyAlignment="0" applyProtection="0"/>
    <xf numFmtId="0" fontId="50" fillId="57" borderId="32" applyNumberFormat="0" applyFont="0" applyAlignment="0" applyProtection="0"/>
    <xf numFmtId="4" fontId="223" fillId="77" borderId="58" applyNumberFormat="0" applyProtection="0">
      <alignment horizontal="right" vertical="center"/>
    </xf>
    <xf numFmtId="0" fontId="86" fillId="54" borderId="26" applyNumberFormat="0" applyAlignment="0" applyProtection="0"/>
    <xf numFmtId="4" fontId="224" fillId="81" borderId="58" applyNumberFormat="0" applyProtection="0">
      <alignment vertical="center"/>
    </xf>
    <xf numFmtId="0" fontId="150" fillId="41" borderId="26" applyNumberFormat="0" applyAlignment="0" applyProtection="0"/>
    <xf numFmtId="175" fontId="136" fillId="54" borderId="26" applyNumberFormat="0" applyAlignment="0" applyProtection="0"/>
    <xf numFmtId="0" fontId="150" fillId="41" borderId="26" applyNumberFormat="0" applyAlignment="0" applyProtection="0"/>
    <xf numFmtId="0" fontId="159" fillId="0" borderId="35" applyNumberFormat="0" applyFill="0" applyAlignment="0" applyProtection="0"/>
    <xf numFmtId="0" fontId="24" fillId="57" borderId="32" applyNumberFormat="0" applyFont="0" applyAlignment="0" applyProtection="0"/>
    <xf numFmtId="0" fontId="159" fillId="0" borderId="35" applyNumberFormat="0" applyFill="0" applyAlignment="0" applyProtection="0"/>
    <xf numFmtId="0" fontId="190" fillId="0" borderId="53"/>
    <xf numFmtId="0" fontId="96" fillId="41" borderId="26" applyNumberFormat="0" applyAlignment="0" applyProtection="0"/>
    <xf numFmtId="0" fontId="100" fillId="54" borderId="33" applyNumberFormat="0" applyAlignment="0" applyProtection="0"/>
    <xf numFmtId="0" fontId="249" fillId="54" borderId="33" applyNumberForma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191" fillId="0" borderId="53"/>
    <xf numFmtId="4" fontId="223" fillId="72" borderId="58" applyNumberFormat="0" applyProtection="0">
      <alignment horizontal="right" vertical="center"/>
    </xf>
    <xf numFmtId="0" fontId="208" fillId="0" borderId="53"/>
    <xf numFmtId="0" fontId="24" fillId="79" borderId="58" applyNumberFormat="0" applyProtection="0">
      <alignment horizontal="left" vertical="top" indent="1"/>
    </xf>
    <xf numFmtId="0" fontId="157" fillId="54" borderId="33" applyNumberFormat="0" applyAlignment="0" applyProtection="0"/>
    <xf numFmtId="0" fontId="151" fillId="41" borderId="26" applyNumberFormat="0" applyAlignment="0" applyProtection="0"/>
    <xf numFmtId="0" fontId="151" fillId="41" borderId="26" applyNumberFormat="0" applyAlignment="0" applyProtection="0"/>
    <xf numFmtId="0" fontId="86" fillId="54" borderId="26" applyNumberFormat="0" applyAlignment="0" applyProtection="0"/>
    <xf numFmtId="4" fontId="221" fillId="79" borderId="60" applyNumberFormat="0" applyProtection="0">
      <alignment horizontal="left" vertical="center" indent="1"/>
    </xf>
    <xf numFmtId="0" fontId="50" fillId="57" borderId="32" applyNumberFormat="0" applyFont="0" applyAlignment="0" applyProtection="0"/>
    <xf numFmtId="0" fontId="86" fillId="54" borderId="26" applyNumberFormat="0" applyAlignment="0" applyProtection="0"/>
    <xf numFmtId="4" fontId="223" fillId="73" borderId="58" applyNumberFormat="0" applyProtection="0">
      <alignment horizontal="right" vertical="center"/>
    </xf>
    <xf numFmtId="0" fontId="177" fillId="60" borderId="53"/>
    <xf numFmtId="0" fontId="136" fillId="54" borderId="26" applyNumberFormat="0" applyAlignment="0" applyProtection="0"/>
    <xf numFmtId="0" fontId="131" fillId="80" borderId="58" applyNumberFormat="0" applyProtection="0">
      <alignment horizontal="left" vertical="top" indent="1"/>
    </xf>
    <xf numFmtId="0" fontId="137" fillId="54" borderId="26" applyNumberFormat="0" applyAlignment="0" applyProtection="0"/>
    <xf numFmtId="0" fontId="137" fillId="54" borderId="26" applyNumberFormat="0" applyAlignment="0" applyProtection="0"/>
    <xf numFmtId="0" fontId="96" fillId="41" borderId="26" applyNumberFormat="0" applyAlignment="0" applyProtection="0"/>
    <xf numFmtId="0" fontId="100" fillId="54" borderId="33" applyNumberFormat="0" applyAlignment="0" applyProtection="0"/>
    <xf numFmtId="0" fontId="136" fillId="54" borderId="26" applyNumberFormat="0" applyAlignment="0" applyProtection="0"/>
    <xf numFmtId="0" fontId="100" fillId="54" borderId="33" applyNumberFormat="0" applyAlignment="0" applyProtection="0"/>
    <xf numFmtId="0" fontId="100" fillId="54" borderId="33" applyNumberFormat="0" applyAlignment="0" applyProtection="0"/>
    <xf numFmtId="0" fontId="47" fillId="57" borderId="32" applyNumberFormat="0" applyFont="0" applyAlignment="0" applyProtection="0"/>
    <xf numFmtId="0" fontId="136" fillId="54" borderId="26" applyNumberFormat="0" applyAlignment="0" applyProtection="0"/>
    <xf numFmtId="0" fontId="45" fillId="57" borderId="32" applyNumberFormat="0" applyFont="0" applyAlignment="0" applyProtection="0"/>
    <xf numFmtId="187" fontId="207" fillId="0" borderId="50" applyNumberFormat="0" applyFill="0" applyAlignment="0">
      <alignment horizontal="left"/>
    </xf>
    <xf numFmtId="4" fontId="223" fillId="77" borderId="58" applyNumberFormat="0" applyProtection="0">
      <alignment horizontal="right" vertical="center"/>
    </xf>
    <xf numFmtId="0" fontId="131" fillId="64" borderId="58" applyNumberFormat="0" applyProtection="0">
      <alignment horizontal="left" vertical="top" indent="1"/>
    </xf>
    <xf numFmtId="0" fontId="190" fillId="0" borderId="53"/>
    <xf numFmtId="0" fontId="150" fillId="41" borderId="26" applyNumberFormat="0" applyAlignment="0" applyProtection="0"/>
    <xf numFmtId="0" fontId="86" fillId="54" borderId="26" applyNumberFormat="0" applyAlignment="0" applyProtection="0"/>
    <xf numFmtId="0" fontId="136" fillId="54" borderId="26" applyNumberFormat="0" applyAlignment="0" applyProtection="0"/>
    <xf numFmtId="4" fontId="225" fillId="80" borderId="60" applyNumberFormat="0" applyProtection="0">
      <alignment horizontal="left" vertical="center" indent="1"/>
    </xf>
    <xf numFmtId="0" fontId="50" fillId="57" borderId="32" applyNumberFormat="0" applyFont="0" applyAlignment="0" applyProtection="0"/>
    <xf numFmtId="0" fontId="159" fillId="68" borderId="58" applyNumberFormat="0" applyProtection="0">
      <alignment horizontal="left" vertical="top" indent="1"/>
    </xf>
    <xf numFmtId="0" fontId="86" fillId="54" borderId="26" applyNumberFormat="0" applyAlignment="0" applyProtection="0"/>
    <xf numFmtId="0" fontId="201" fillId="0" borderId="53"/>
    <xf numFmtId="0" fontId="177" fillId="60" borderId="53"/>
    <xf numFmtId="0" fontId="96" fillId="41" borderId="26"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86" fillId="54" borderId="26" applyNumberFormat="0" applyAlignment="0" applyProtection="0"/>
    <xf numFmtId="0" fontId="50" fillId="57" borderId="32" applyNumberFormat="0" applyFont="0" applyAlignment="0" applyProtection="0"/>
    <xf numFmtId="0" fontId="8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67" fillId="0" borderId="53"/>
    <xf numFmtId="17" fontId="194" fillId="62" borderId="68"/>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0" fontId="263" fillId="83" borderId="67" applyNumberFormat="0">
      <alignment horizontal="left" vertical="top"/>
      <protection hidden="1"/>
    </xf>
    <xf numFmtId="0" fontId="167" fillId="0" borderId="53"/>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17" fontId="194" fillId="62" borderId="68"/>
    <xf numFmtId="0" fontId="263" fillId="83" borderId="67" applyNumberFormat="0">
      <alignment horizontal="left" vertical="top"/>
      <protection hidden="1"/>
    </xf>
    <xf numFmtId="0" fontId="24" fillId="68" borderId="69" applyNumberFormat="0" applyBorder="0">
      <protection locked="0"/>
    </xf>
    <xf numFmtId="17" fontId="194" fillId="62" borderId="68"/>
    <xf numFmtId="0" fontId="24" fillId="68" borderId="69" applyNumberFormat="0" applyBorder="0">
      <protection locked="0"/>
    </xf>
    <xf numFmtId="17" fontId="194" fillId="62" borderId="68"/>
    <xf numFmtId="17" fontId="194" fillId="62" borderId="68"/>
    <xf numFmtId="0" fontId="167" fillId="0" borderId="53"/>
    <xf numFmtId="4" fontId="221" fillId="78" borderId="65" applyNumberFormat="0" applyProtection="0">
      <alignment horizontal="left" vertical="center" indent="1"/>
    </xf>
    <xf numFmtId="0" fontId="24" fillId="68" borderId="69" applyNumberFormat="0" applyBorder="0">
      <protection locked="0"/>
    </xf>
    <xf numFmtId="4" fontId="221" fillId="78" borderId="65" applyNumberFormat="0" applyProtection="0">
      <alignment horizontal="left" vertical="center" indent="1"/>
    </xf>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4" fillId="68" borderId="69" applyNumberFormat="0" applyBorder="0">
      <protection locked="0"/>
    </xf>
    <xf numFmtId="0" fontId="167" fillId="0" borderId="53"/>
    <xf numFmtId="0" fontId="24" fillId="68" borderId="69" applyNumberFormat="0" applyBorder="0">
      <protection locked="0"/>
    </xf>
    <xf numFmtId="0" fontId="24" fillId="68" borderId="69" applyNumberFormat="0" applyBorder="0">
      <protection locked="0"/>
    </xf>
    <xf numFmtId="17" fontId="194" fillId="62" borderId="68"/>
    <xf numFmtId="4" fontId="221" fillId="78" borderId="65" applyNumberFormat="0" applyProtection="0">
      <alignment horizontal="left" vertical="center" indent="1"/>
    </xf>
    <xf numFmtId="17" fontId="194" fillId="62" borderId="68"/>
    <xf numFmtId="17" fontId="194" fillId="62" borderId="68"/>
    <xf numFmtId="0" fontId="24" fillId="68" borderId="69" applyNumberFormat="0" applyBorder="0">
      <protection locked="0"/>
    </xf>
    <xf numFmtId="0" fontId="11" fillId="0" borderId="0"/>
    <xf numFmtId="0" fontId="11" fillId="0" borderId="0"/>
    <xf numFmtId="175" fontId="11" fillId="0" borderId="0"/>
    <xf numFmtId="0" fontId="11" fillId="0" borderId="0"/>
    <xf numFmtId="0" fontId="263" fillId="83" borderId="67" applyNumberFormat="0">
      <alignment horizontal="left" vertical="top"/>
      <protection hidden="1"/>
    </xf>
    <xf numFmtId="175" fontId="11" fillId="0" borderId="0"/>
    <xf numFmtId="0" fontId="11" fillId="0" borderId="0"/>
    <xf numFmtId="0" fontId="11" fillId="0" borderId="0"/>
    <xf numFmtId="175" fontId="11" fillId="0" borderId="0"/>
    <xf numFmtId="0" fontId="167" fillId="0" borderId="53"/>
    <xf numFmtId="1" fontId="178" fillId="0" borderId="66">
      <alignment vertical="top"/>
    </xf>
    <xf numFmtId="0" fontId="11" fillId="0" borderId="0"/>
    <xf numFmtId="0" fontId="167" fillId="0" borderId="53"/>
    <xf numFmtId="0" fontId="167" fillId="0" borderId="53"/>
    <xf numFmtId="0" fontId="167" fillId="0" borderId="53"/>
    <xf numFmtId="0" fontId="11" fillId="0" borderId="0"/>
    <xf numFmtId="0" fontId="11" fillId="5" borderId="16" applyNumberFormat="0" applyFont="0" applyAlignment="0" applyProtection="0"/>
    <xf numFmtId="0" fontId="24" fillId="68" borderId="69" applyNumberFormat="0" applyBorder="0">
      <protection locked="0"/>
    </xf>
    <xf numFmtId="9" fontId="11" fillId="0" borderId="0" applyFont="0" applyFill="0" applyBorder="0" applyAlignment="0" applyProtection="0"/>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0" fontId="24" fillId="68" borderId="69" applyNumberFormat="0" applyBorder="0">
      <protection locked="0"/>
    </xf>
    <xf numFmtId="9" fontId="11" fillId="0" borderId="0" applyFont="0" applyFill="0" applyBorder="0" applyAlignment="0" applyProtection="0"/>
    <xf numFmtId="0" fontId="11" fillId="0" borderId="0"/>
    <xf numFmtId="17" fontId="194" fillId="62" borderId="68"/>
    <xf numFmtId="0" fontId="11" fillId="0" borderId="0" applyFont="0" applyFill="0" applyBorder="0" applyAlignment="0" applyProtection="0"/>
    <xf numFmtId="0" fontId="93" fillId="0" borderId="67" applyNumberFormat="0" applyAlignment="0" applyProtection="0">
      <alignment horizontal="left" vertical="center"/>
    </xf>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24" fillId="68" borderId="69" applyNumberFormat="0" applyBorder="0">
      <protection locked="0"/>
    </xf>
    <xf numFmtId="167" fontId="11" fillId="0" borderId="0" applyFont="0" applyFill="0" applyBorder="0" applyAlignment="0" applyProtection="0"/>
    <xf numFmtId="9" fontId="11" fillId="0" borderId="0" applyFont="0" applyFill="0" applyBorder="0" applyAlignment="0" applyProtection="0"/>
    <xf numFmtId="0" fontId="11" fillId="0" borderId="0"/>
    <xf numFmtId="0" fontId="93" fillId="0" borderId="67" applyNumberFormat="0" applyAlignment="0" applyProtection="0">
      <alignment horizontal="lef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 fontId="178" fillId="0" borderId="66">
      <alignment vertical="top"/>
    </xf>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17" fontId="194" fillId="62" borderId="68"/>
    <xf numFmtId="1" fontId="178" fillId="0" borderId="66">
      <alignment vertical="top"/>
    </xf>
    <xf numFmtId="0" fontId="263" fillId="83" borderId="67" applyNumberFormat="0">
      <alignment horizontal="left" vertical="top"/>
      <protection hidden="1"/>
    </xf>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63" fillId="83" borderId="67" applyNumberFormat="0">
      <alignment horizontal="left" vertical="top"/>
      <protection hidden="1"/>
    </xf>
    <xf numFmtId="1" fontId="178" fillId="0" borderId="66">
      <alignment vertical="top"/>
    </xf>
    <xf numFmtId="0" fontId="24" fillId="68" borderId="69" applyNumberFormat="0" applyBorder="0">
      <protection locked="0"/>
    </xf>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24" fillId="68" borderId="69" applyNumberFormat="0" applyBorder="0">
      <protection locked="0"/>
    </xf>
    <xf numFmtId="0" fontId="11" fillId="0" borderId="0"/>
    <xf numFmtId="0" fontId="93" fillId="0" borderId="67" applyNumberFormat="0" applyAlignment="0" applyProtection="0">
      <alignment horizontal="left" vertical="center"/>
    </xf>
    <xf numFmtId="0" fontId="24" fillId="68" borderId="69" applyNumberFormat="0" applyBorder="0">
      <protection locked="0"/>
    </xf>
    <xf numFmtId="0" fontId="24" fillId="68" borderId="69" applyNumberFormat="0" applyBorder="0">
      <protection locked="0"/>
    </xf>
    <xf numFmtId="0" fontId="24" fillId="68" borderId="69" applyNumberFormat="0" applyBorder="0">
      <protection locked="0"/>
    </xf>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167"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7" fontId="194" fillId="62" borderId="68"/>
    <xf numFmtId="0" fontId="24" fillId="68" borderId="69" applyNumberFormat="0" applyBorder="0">
      <protection locked="0"/>
    </xf>
    <xf numFmtId="0" fontId="24" fillId="68" borderId="69" applyNumberFormat="0" applyBorder="0">
      <protection locked="0"/>
    </xf>
    <xf numFmtId="0" fontId="167" fillId="0" borderId="53"/>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11" fillId="0" borderId="0"/>
    <xf numFmtId="4" fontId="221" fillId="78" borderId="65" applyNumberFormat="0" applyProtection="0">
      <alignment horizontal="left" vertical="center" indent="1"/>
    </xf>
    <xf numFmtId="17" fontId="194" fillId="62" borderId="68"/>
    <xf numFmtId="17" fontId="194" fillId="62" borderId="68"/>
    <xf numFmtId="1" fontId="178" fillId="0" borderId="66">
      <alignment vertical="top"/>
    </xf>
    <xf numFmtId="0" fontId="24" fillId="68" borderId="69" applyNumberFormat="0" applyBorder="0">
      <protection locked="0"/>
    </xf>
    <xf numFmtId="0" fontId="263" fillId="83" borderId="67" applyNumberFormat="0">
      <alignment horizontal="left" vertical="top"/>
      <protection hidden="1"/>
    </xf>
    <xf numFmtId="4" fontId="221" fillId="78" borderId="65" applyNumberFormat="0" applyProtection="0">
      <alignment horizontal="left" vertical="center" indent="1"/>
    </xf>
    <xf numFmtId="0" fontId="167" fillId="0" borderId="53"/>
    <xf numFmtId="17" fontId="194" fillId="62" borderId="68"/>
    <xf numFmtId="4" fontId="221" fillId="78" borderId="65" applyNumberFormat="0" applyProtection="0">
      <alignment horizontal="left" vertical="center" indent="1"/>
    </xf>
    <xf numFmtId="0" fontId="263" fillId="83" borderId="67" applyNumberFormat="0">
      <alignment horizontal="left" vertical="top"/>
      <protection hidden="1"/>
    </xf>
    <xf numFmtId="0" fontId="24" fillId="68" borderId="69" applyNumberFormat="0" applyBorder="0">
      <protection locked="0"/>
    </xf>
    <xf numFmtId="4" fontId="221" fillId="78" borderId="65" applyNumberFormat="0" applyProtection="0">
      <alignment horizontal="left" vertical="center" indent="1"/>
    </xf>
    <xf numFmtId="0" fontId="263" fillId="83" borderId="67" applyNumberFormat="0">
      <alignment horizontal="left" vertical="top"/>
      <protection hidden="1"/>
    </xf>
    <xf numFmtId="17" fontId="194" fillId="62" borderId="68"/>
    <xf numFmtId="4" fontId="221" fillId="78" borderId="65"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 fontId="178" fillId="0" borderId="66">
      <alignment vertical="top"/>
    </xf>
    <xf numFmtId="0" fontId="24" fillId="68" borderId="69" applyNumberFormat="0" applyBorder="0">
      <protection locked="0"/>
    </xf>
    <xf numFmtId="0" fontId="11" fillId="0" borderId="0"/>
    <xf numFmtId="17" fontId="194" fillId="62" borderId="68"/>
    <xf numFmtId="17" fontId="194" fillId="62" borderId="68"/>
    <xf numFmtId="0" fontId="24" fillId="68" borderId="69" applyNumberFormat="0" applyBorder="0">
      <protection locked="0"/>
    </xf>
    <xf numFmtId="0" fontId="24" fillId="68" borderId="69" applyNumberFormat="0" applyBorder="0">
      <protection locked="0"/>
    </xf>
    <xf numFmtId="43" fontId="11" fillId="0" borderId="0" applyFont="0" applyFill="0" applyBorder="0" applyAlignment="0" applyProtection="0"/>
    <xf numFmtId="1" fontId="178" fillId="0" borderId="66">
      <alignment vertical="top"/>
    </xf>
    <xf numFmtId="43" fontId="11" fillId="0" borderId="0" applyFont="0" applyFill="0" applyBorder="0" applyAlignment="0" applyProtection="0"/>
    <xf numFmtId="4" fontId="221" fillId="78" borderId="65"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4" fillId="68" borderId="69" applyNumberFormat="0" applyBorder="0">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3" fillId="0" borderId="67" applyNumberFormat="0" applyAlignment="0" applyProtection="0">
      <alignment horizontal="left" vertical="center"/>
    </xf>
    <xf numFmtId="4" fontId="221" fillId="78" borderId="65"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21" fillId="78" borderId="65" applyNumberFormat="0" applyProtection="0">
      <alignment horizontal="left" vertical="center" indent="1"/>
    </xf>
    <xf numFmtId="0" fontId="167" fillId="0" borderId="53"/>
    <xf numFmtId="44" fontId="11" fillId="0" borderId="0" applyFont="0" applyFill="0" applyBorder="0" applyAlignment="0" applyProtection="0"/>
    <xf numFmtId="17" fontId="194" fillId="62" borderId="68"/>
    <xf numFmtId="17" fontId="194" fillId="62" borderId="68"/>
    <xf numFmtId="4" fontId="221" fillId="78" borderId="65" applyNumberFormat="0" applyProtection="0">
      <alignment horizontal="left" vertical="center" indent="1"/>
    </xf>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0" fontId="24" fillId="68" borderId="69" applyNumberFormat="0" applyBorder="0">
      <protection locked="0"/>
    </xf>
    <xf numFmtId="0" fontId="93" fillId="0" borderId="67" applyNumberFormat="0" applyAlignment="0" applyProtection="0">
      <alignment horizontal="left" vertical="center"/>
    </xf>
    <xf numFmtId="0" fontId="167" fillId="0" borderId="53"/>
    <xf numFmtId="0" fontId="167" fillId="0" borderId="53"/>
    <xf numFmtId="0" fontId="24" fillId="68" borderId="69" applyNumberFormat="0" applyBorder="0">
      <protection locked="0"/>
    </xf>
    <xf numFmtId="0" fontId="167" fillId="0" borderId="53"/>
    <xf numFmtId="0" fontId="167" fillId="0" borderId="53"/>
    <xf numFmtId="17" fontId="194" fillId="62" borderId="6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 fontId="178" fillId="0" borderId="66">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68" borderId="69" applyNumberFormat="0" applyBorder="0">
      <protection locked="0"/>
    </xf>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3" fillId="83" borderId="67"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53"/>
    <xf numFmtId="17" fontId="194" fillId="62" borderId="6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0" fontId="263" fillId="83" borderId="67"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0" borderId="0"/>
    <xf numFmtId="17" fontId="194" fillId="62" borderId="6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0" fontId="11" fillId="0" borderId="0"/>
    <xf numFmtId="0" fontId="11" fillId="0" borderId="0"/>
    <xf numFmtId="1" fontId="178" fillId="0" borderId="66">
      <alignment vertical="top"/>
    </xf>
    <xf numFmtId="0" fontId="11" fillId="0" borderId="0"/>
    <xf numFmtId="0" fontId="263" fillId="83" borderId="67" applyNumberFormat="0">
      <alignment horizontal="left" vertical="top"/>
      <protection hidden="1"/>
    </xf>
    <xf numFmtId="4" fontId="221" fillId="78" borderId="65" applyNumberFormat="0" applyProtection="0">
      <alignment horizontal="left" vertical="center" indent="1"/>
    </xf>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17" fontId="194" fillId="62" borderId="68"/>
    <xf numFmtId="0" fontId="11" fillId="0" borderId="0"/>
    <xf numFmtId="0" fontId="11" fillId="0" borderId="0"/>
    <xf numFmtId="1" fontId="178" fillId="0" borderId="66">
      <alignment vertical="top"/>
    </xf>
    <xf numFmtId="0" fontId="11" fillId="0" borderId="0"/>
    <xf numFmtId="0" fontId="11" fillId="0" borderId="0"/>
    <xf numFmtId="0" fontId="11" fillId="0" borderId="0"/>
    <xf numFmtId="0" fontId="11" fillId="0" borderId="0"/>
    <xf numFmtId="0" fontId="93" fillId="0" borderId="67" applyNumberFormat="0" applyAlignment="0" applyProtection="0">
      <alignment horizontal="left" vertical="center"/>
    </xf>
    <xf numFmtId="17" fontId="194" fillId="62" borderId="68"/>
    <xf numFmtId="0" fontId="167" fillId="0" borderId="53"/>
    <xf numFmtId="0" fontId="93" fillId="0" borderId="67" applyNumberFormat="0" applyAlignment="0" applyProtection="0">
      <alignment horizontal="left" vertical="center"/>
    </xf>
    <xf numFmtId="1" fontId="178" fillId="0" borderId="66">
      <alignment vertical="top"/>
    </xf>
    <xf numFmtId="0" fontId="167" fillId="0"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263" fillId="83" borderId="67" applyNumberFormat="0">
      <alignment horizontal="left" vertical="top"/>
      <protection hidden="1"/>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3" fillId="0" borderId="67" applyNumberFormat="0" applyAlignment="0" applyProtection="0">
      <alignment horizontal="left" vertical="center"/>
    </xf>
    <xf numFmtId="0" fontId="167" fillId="0" borderId="53"/>
    <xf numFmtId="0" fontId="93" fillId="0" borderId="67" applyNumberFormat="0" applyAlignment="0" applyProtection="0">
      <alignment horizontal="left" vertical="center"/>
    </xf>
    <xf numFmtId="4" fontId="221" fillId="78" borderId="65" applyNumberFormat="0" applyProtection="0">
      <alignment horizontal="left" vertical="center" indent="1"/>
    </xf>
    <xf numFmtId="4" fontId="221" fillId="78" borderId="65" applyNumberFormat="0" applyProtection="0">
      <alignment horizontal="left" vertical="center" indent="1"/>
    </xf>
    <xf numFmtId="1" fontId="178" fillId="0" borderId="66">
      <alignment vertical="top"/>
    </xf>
    <xf numFmtId="1" fontId="178" fillId="0" borderId="66">
      <alignment vertical="top"/>
    </xf>
    <xf numFmtId="0" fontId="167" fillId="0" borderId="53"/>
    <xf numFmtId="0" fontId="11" fillId="0" borderId="0"/>
    <xf numFmtId="43" fontId="11" fillId="0" borderId="0" applyFont="0" applyFill="0" applyBorder="0" applyAlignment="0" applyProtection="0"/>
    <xf numFmtId="0" fontId="11" fillId="5" borderId="16" applyNumberFormat="0" applyFont="0" applyAlignment="0" applyProtection="0"/>
    <xf numFmtId="4" fontId="221" fillId="78" borderId="65" applyNumberFormat="0" applyProtection="0">
      <alignment horizontal="left" vertical="center" indent="1"/>
    </xf>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67" fillId="0" borderId="53"/>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93" fillId="0" borderId="67" applyNumberFormat="0" applyAlignment="0" applyProtection="0">
      <alignment horizontal="left" vertical="center"/>
    </xf>
    <xf numFmtId="167" fontId="11" fillId="0" borderId="0" applyFont="0" applyFill="0" applyBorder="0" applyAlignment="0" applyProtection="0"/>
    <xf numFmtId="17" fontId="194" fillId="62" borderId="68"/>
    <xf numFmtId="4" fontId="221" fillId="78" borderId="65" applyNumberFormat="0" applyProtection="0">
      <alignment horizontal="left" vertical="center" indent="1"/>
    </xf>
    <xf numFmtId="0" fontId="167" fillId="0" borderId="53"/>
    <xf numFmtId="0" fontId="11" fillId="0" borderId="0"/>
    <xf numFmtId="0" fontId="11" fillId="0" borderId="0"/>
    <xf numFmtId="0" fontId="11" fillId="0" borderId="0"/>
    <xf numFmtId="0" fontId="11" fillId="0" borderId="0"/>
    <xf numFmtId="0" fontId="24" fillId="68" borderId="69" applyNumberFormat="0" applyBorder="0">
      <protection locked="0"/>
    </xf>
    <xf numFmtId="0" fontId="263" fillId="83" borderId="67" applyNumberFormat="0">
      <alignment horizontal="left" vertical="top"/>
      <protection hidden="1"/>
    </xf>
    <xf numFmtId="4" fontId="221" fillId="78" borderId="65" applyNumberFormat="0" applyProtection="0">
      <alignment horizontal="left" vertical="center" indent="1"/>
    </xf>
    <xf numFmtId="17" fontId="194" fillId="62" borderId="68"/>
    <xf numFmtId="4" fontId="221" fillId="78" borderId="65" applyNumberFormat="0" applyProtection="0">
      <alignment horizontal="left" vertical="center" indent="1"/>
    </xf>
    <xf numFmtId="17" fontId="194" fillId="62" borderId="68"/>
    <xf numFmtId="43" fontId="11" fillId="0" borderId="0" applyFont="0" applyFill="0" applyBorder="0" applyAlignment="0" applyProtection="0"/>
    <xf numFmtId="43" fontId="11" fillId="0" borderId="0" applyFont="0" applyFill="0" applyBorder="0" applyAlignment="0" applyProtection="0"/>
    <xf numFmtId="17" fontId="194" fillId="62" borderId="68"/>
    <xf numFmtId="9" fontId="11" fillId="0" borderId="0" applyFont="0" applyFill="0" applyBorder="0" applyAlignment="0" applyProtection="0"/>
    <xf numFmtId="4" fontId="221" fillId="78" borderId="65" applyNumberFormat="0" applyProtection="0">
      <alignment horizontal="left" vertical="center" indent="1"/>
    </xf>
    <xf numFmtId="0" fontId="24" fillId="68" borderId="69" applyNumberFormat="0" applyBorder="0">
      <protection locked="0"/>
    </xf>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 fontId="221" fillId="78" borderId="65"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50" fillId="41"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0" fillId="54" borderId="33" applyNumberFormat="0" applyAlignment="0" applyProtection="0"/>
    <xf numFmtId="0" fontId="45" fillId="57" borderId="32"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 fontId="178" fillId="0" borderId="66">
      <alignment vertical="top"/>
    </xf>
    <xf numFmtId="0" fontId="150"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93" fillId="0" borderId="53"/>
    <xf numFmtId="187" fontId="190" fillId="0" borderId="50" applyNumberFormat="0" applyFont="0" applyFill="0" applyAlignment="0">
      <alignment horizontal="left"/>
    </xf>
    <xf numFmtId="0" fontId="167" fillId="0" borderId="53"/>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232" fillId="0" borderId="53"/>
    <xf numFmtId="43" fontId="11" fillId="0" borderId="0" applyFont="0" applyFill="0" applyBorder="0" applyAlignment="0" applyProtection="0"/>
    <xf numFmtId="43" fontId="11" fillId="0" borderId="0" applyFont="0" applyFill="0" applyBorder="0" applyAlignment="0" applyProtection="0"/>
    <xf numFmtId="0" fontId="151" fillId="41" borderId="26" applyNumberFormat="0" applyAlignment="0" applyProtection="0"/>
    <xf numFmtId="0" fontId="159" fillId="0" borderId="35" applyNumberFormat="0" applyFill="0" applyAlignment="0" applyProtection="0"/>
    <xf numFmtId="43" fontId="11" fillId="0" borderId="0" applyFont="0" applyFill="0" applyBorder="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00" fillId="54" borderId="33" applyNumberFormat="0" applyAlignment="0" applyProtection="0"/>
    <xf numFmtId="0" fontId="102" fillId="0" borderId="35" applyNumberFormat="0" applyFill="0" applyAlignment="0" applyProtection="0"/>
    <xf numFmtId="0" fontId="11" fillId="0" borderId="0"/>
    <xf numFmtId="0" fontId="11" fillId="0" borderId="0"/>
    <xf numFmtId="0" fontId="167" fillId="0" borderId="53"/>
    <xf numFmtId="0" fontId="160" fillId="0" borderId="35" applyNumberFormat="0" applyFill="0" applyAlignment="0" applyProtection="0"/>
    <xf numFmtId="175" fontId="11" fillId="0" borderId="0"/>
    <xf numFmtId="0" fontId="11" fillId="0" borderId="0"/>
    <xf numFmtId="0" fontId="45" fillId="57" borderId="32" applyNumberFormat="0" applyFont="0" applyAlignment="0" applyProtection="0"/>
    <xf numFmtId="0" fontId="157" fillId="54" borderId="33" applyNumberFormat="0" applyAlignment="0" applyProtection="0"/>
    <xf numFmtId="0" fontId="150" fillId="41" borderId="26" applyNumberFormat="0" applyAlignment="0" applyProtection="0"/>
    <xf numFmtId="175" fontId="11" fillId="0" borderId="0"/>
    <xf numFmtId="4" fontId="223" fillId="77" borderId="58" applyNumberFormat="0" applyProtection="0">
      <alignment horizontal="right" vertical="center"/>
    </xf>
    <xf numFmtId="0" fontId="254" fillId="0" borderId="35" applyNumberFormat="0" applyFill="0" applyAlignment="0" applyProtection="0"/>
    <xf numFmtId="0" fontId="11" fillId="0" borderId="0"/>
    <xf numFmtId="0" fontId="136" fillId="54" borderId="26" applyNumberFormat="0" applyAlignment="0" applyProtection="0"/>
    <xf numFmtId="0" fontId="11" fillId="0" borderId="0"/>
    <xf numFmtId="175" fontId="11" fillId="0" borderId="0"/>
    <xf numFmtId="0" fontId="96" fillId="41" borderId="26"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9"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86" fillId="54" borderId="26" applyNumberFormat="0" applyAlignment="0" applyProtection="0"/>
    <xf numFmtId="9" fontId="11" fillId="0" borderId="0" applyFont="0" applyFill="0" applyBorder="0" applyAlignment="0" applyProtection="0"/>
    <xf numFmtId="0" fontId="11" fillId="0" borderId="0"/>
    <xf numFmtId="0" fontId="157" fillId="54" borderId="33" applyNumberFormat="0" applyAlignment="0" applyProtection="0"/>
    <xf numFmtId="0" fontId="11" fillId="0" borderId="0" applyFont="0" applyFill="0" applyBorder="0" applyAlignment="0" applyProtection="0"/>
    <xf numFmtId="0" fontId="150" fillId="41" borderId="26" applyNumberFormat="0" applyAlignment="0" applyProtection="0"/>
    <xf numFmtId="0" fontId="212" fillId="0" borderId="50">
      <alignment horizontal="center"/>
    </xf>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47" fillId="57" borderId="32"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0" fontId="157" fillId="54" borderId="33" applyNumberFormat="0" applyAlignment="0" applyProtection="0"/>
    <xf numFmtId="9" fontId="11" fillId="0" borderId="0" applyFont="0" applyFill="0" applyBorder="0" applyAlignment="0" applyProtection="0"/>
    <xf numFmtId="0" fontId="11" fillId="0" borderId="0"/>
    <xf numFmtId="0" fontId="193" fillId="0" borderId="53"/>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3" fontId="124" fillId="0" borderId="50"/>
    <xf numFmtId="187" fontId="190" fillId="0" borderId="50" applyNumberFormat="0" applyFont="0" applyFill="0" applyAlignment="0">
      <alignment horizontal="lef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221" fillId="68" borderId="58" applyNumberFormat="0" applyProtection="0">
      <alignment vertical="center"/>
    </xf>
    <xf numFmtId="0" fontId="159" fillId="68" borderId="58" applyNumberFormat="0" applyProtection="0">
      <alignment horizontal="left" vertical="top" indent="1"/>
    </xf>
    <xf numFmtId="4" fontId="223" fillId="71" borderId="58" applyNumberFormat="0" applyProtection="0">
      <alignment horizontal="right" vertical="center"/>
    </xf>
    <xf numFmtId="4" fontId="223" fillId="74" borderId="58" applyNumberFormat="0" applyProtection="0">
      <alignment horizontal="right" vertical="center"/>
    </xf>
    <xf numFmtId="0" fontId="131" fillId="64" borderId="58" applyNumberFormat="0" applyProtection="0">
      <alignment horizontal="left" vertical="top" indent="1"/>
    </xf>
    <xf numFmtId="0" fontId="131" fillId="80" borderId="58" applyNumberFormat="0" applyProtection="0">
      <alignment horizontal="left" vertical="top" indent="1"/>
    </xf>
    <xf numFmtId="0" fontId="24" fillId="80" borderId="58" applyNumberFormat="0" applyProtection="0">
      <alignment horizontal="left" vertical="center" indent="1"/>
    </xf>
    <xf numFmtId="0" fontId="248" fillId="41" borderId="26" applyNumberFormat="0" applyAlignment="0" applyProtection="0"/>
    <xf numFmtId="0" fontId="137" fillId="54" borderId="26" applyNumberFormat="0" applyAlignment="0" applyProtection="0"/>
    <xf numFmtId="0" fontId="24" fillId="57" borderId="32" applyNumberFormat="0" applyFont="0" applyAlignment="0" applyProtection="0"/>
    <xf numFmtId="0" fontId="24"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64" fillId="0" borderId="48"/>
    <xf numFmtId="0" fontId="208" fillId="66" borderId="53"/>
    <xf numFmtId="0" fontId="201" fillId="59" borderId="53"/>
    <xf numFmtId="0" fontId="201" fillId="59" borderId="53"/>
    <xf numFmtId="0" fontId="201" fillId="0" borderId="53"/>
    <xf numFmtId="0" fontId="190" fillId="0" borderId="53"/>
    <xf numFmtId="0" fontId="190" fillId="0" borderId="53"/>
    <xf numFmtId="0" fontId="193" fillId="0" borderId="53"/>
    <xf numFmtId="0" fontId="204" fillId="0" borderId="49"/>
    <xf numFmtId="187" fontId="190" fillId="0" borderId="50" applyNumberFormat="0" applyFont="0" applyFill="0" applyAlignment="0">
      <alignment horizontal="left"/>
    </xf>
    <xf numFmtId="0" fontId="93" fillId="0" borderId="47">
      <alignment horizontal="left" vertical="center"/>
    </xf>
    <xf numFmtId="187" fontId="207" fillId="66" borderId="50" applyNumberFormat="0" applyAlignment="0">
      <alignment horizontal="left"/>
    </xf>
    <xf numFmtId="0" fontId="212" fillId="0" borderId="50">
      <alignment horizontal="center"/>
    </xf>
    <xf numFmtId="187" fontId="207" fillId="0" borderId="50" applyNumberFormat="0" applyFill="0" applyAlignment="0">
      <alignment horizontal="left"/>
    </xf>
    <xf numFmtId="3" fontId="124" fillId="0" borderId="50"/>
    <xf numFmtId="187" fontId="190" fillId="0" borderId="50" applyNumberFormat="0" applyFont="0" applyFill="0" applyAlignment="0">
      <alignment horizontal="left"/>
    </xf>
    <xf numFmtId="187" fontId="207" fillId="0" borderId="50" applyNumberFormat="0" applyFill="0" applyAlignment="0">
      <alignment horizontal="lef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45" fillId="57" borderId="32" applyNumberFormat="0" applyFont="0" applyAlignment="0" applyProtection="0"/>
    <xf numFmtId="43" fontId="11" fillId="0" borderId="0" applyFont="0" applyFill="0" applyBorder="0" applyAlignment="0" applyProtection="0"/>
    <xf numFmtId="0" fontId="45" fillId="57" borderId="32" applyNumberFormat="0" applyFont="0" applyAlignment="0" applyProtection="0"/>
    <xf numFmtId="0" fontId="47"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43" fontId="11" fillId="0" borderId="0" applyFont="0" applyFill="0" applyBorder="0" applyAlignment="0" applyProtection="0"/>
    <xf numFmtId="0" fontId="159" fillId="0" borderId="35" applyNumberFormat="0" applyFill="0" applyAlignment="0" applyProtection="0"/>
    <xf numFmtId="0" fontId="167" fillId="0" borderId="53"/>
    <xf numFmtId="43" fontId="11" fillId="0" borderId="0" applyFont="0" applyFill="0" applyBorder="0" applyAlignment="0" applyProtection="0"/>
    <xf numFmtId="0" fontId="167"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21" fillId="68" borderId="58" applyNumberFormat="0" applyProtection="0">
      <alignment vertical="center"/>
    </xf>
    <xf numFmtId="4" fontId="223" fillId="68" borderId="58" applyNumberFormat="0" applyProtection="0">
      <alignment horizontal="left" vertical="center"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73" borderId="58" applyNumberFormat="0" applyProtection="0">
      <alignment horizontal="right" vertical="center"/>
    </xf>
    <xf numFmtId="4" fontId="223" fillId="76" borderId="58" applyNumberFormat="0" applyProtection="0">
      <alignment horizontal="right" vertical="center"/>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44" fontId="11" fillId="0" borderId="0" applyFont="0" applyFill="0" applyBorder="0" applyAlignment="0" applyProtection="0"/>
    <xf numFmtId="0" fontId="232" fillId="0" borderId="53"/>
    <xf numFmtId="17" fontId="194" fillId="62" borderId="68"/>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131" fillId="64" borderId="58" applyNumberFormat="0" applyProtection="0">
      <alignment horizontal="left" vertical="top" indent="1"/>
    </xf>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69" borderId="58" applyNumberFormat="0" applyProtection="0">
      <alignment horizontal="left" vertical="center" indent="1"/>
    </xf>
    <xf numFmtId="17" fontId="194" fillId="62" borderId="68"/>
    <xf numFmtId="187" fontId="190" fillId="0" borderId="50" applyNumberFormat="0" applyFont="0" applyFill="0" applyAlignment="0">
      <alignment horizontal="left"/>
    </xf>
    <xf numFmtId="0" fontId="193" fillId="0" borderId="53"/>
    <xf numFmtId="0" fontId="190" fillId="0" borderId="53"/>
    <xf numFmtId="0" fontId="190" fillId="0" borderId="53"/>
    <xf numFmtId="0" fontId="201" fillId="0" borderId="53"/>
    <xf numFmtId="0" fontId="201" fillId="59" borderId="53"/>
    <xf numFmtId="0" fontId="201" fillId="59" borderId="53"/>
    <xf numFmtId="0" fontId="93" fillId="0" borderId="47">
      <alignment horizontal="left" vertical="center"/>
    </xf>
    <xf numFmtId="0" fontId="86" fillId="54" borderId="26" applyNumberFormat="0" applyAlignment="0" applyProtection="0"/>
    <xf numFmtId="0" fontId="204" fillId="0" borderId="49"/>
    <xf numFmtId="10" fontId="128" fillId="64" borderId="50" applyNumberFormat="0" applyBorder="0" applyAlignment="0" applyProtection="0"/>
    <xf numFmtId="187" fontId="207" fillId="66" borderId="50" applyNumberFormat="0" applyAlignment="0">
      <alignment horizontal="left"/>
    </xf>
    <xf numFmtId="0" fontId="208" fillId="66" borderId="53"/>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212" fillId="0" borderId="5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3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7" fillId="60"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54" borderId="26" applyNumberFormat="0" applyAlignment="0" applyProtection="0"/>
    <xf numFmtId="0" fontId="167" fillId="0" borderId="53"/>
    <xf numFmtId="0" fontId="160"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6" fillId="54" borderId="26" applyNumberFormat="0" applyAlignment="0" applyProtection="0"/>
    <xf numFmtId="4" fontId="223" fillId="81" borderId="58"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57" borderId="32" applyNumberFormat="0" applyFont="0" applyAlignment="0" applyProtection="0"/>
    <xf numFmtId="0" fontId="96" fillId="41" borderId="26" applyNumberFormat="0" applyAlignment="0" applyProtection="0"/>
    <xf numFmtId="0" fontId="93" fillId="0" borderId="67"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9" fillId="0" borderId="35" applyNumberFormat="0" applyFill="0" applyAlignment="0" applyProtection="0"/>
    <xf numFmtId="0" fontId="11" fillId="0" borderId="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175" fontId="25" fillId="57" borderId="32" applyNumberFormat="0" applyFont="0" applyAlignment="0" applyProtection="0"/>
    <xf numFmtId="0" fontId="139"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67" fillId="0" borderId="53"/>
    <xf numFmtId="0" fontId="160"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0" borderId="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3" fontId="124" fillId="0" borderId="50"/>
    <xf numFmtId="0" fontId="150" fillId="41" borderId="26" applyNumberFormat="0" applyAlignment="0" applyProtection="0"/>
    <xf numFmtId="0" fontId="11" fillId="0" borderId="0"/>
    <xf numFmtId="0" fontId="11" fillId="0" borderId="0"/>
    <xf numFmtId="0" fontId="11" fillId="0" borderId="0"/>
    <xf numFmtId="0" fontId="11" fillId="0" borderId="0"/>
    <xf numFmtId="0" fontId="24" fillId="57" borderId="32" applyNumberFormat="0" applyFont="0" applyAlignment="0" applyProtection="0"/>
    <xf numFmtId="1" fontId="178" fillId="0" borderId="66">
      <alignment vertical="top"/>
    </xf>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0" borderId="35" applyNumberFormat="0" applyFill="0" applyAlignment="0" applyProtection="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0" fillId="57" borderId="32" applyNumberFormat="0" applyFont="0" applyAlignment="0" applyProtection="0"/>
    <xf numFmtId="9" fontId="11" fillId="0" borderId="0" applyFont="0" applyFill="0" applyBorder="0" applyAlignment="0" applyProtection="0"/>
    <xf numFmtId="0" fontId="100" fillId="54" borderId="33" applyNumberFormat="0" applyAlignment="0" applyProtection="0"/>
    <xf numFmtId="9" fontId="11" fillId="0" borderId="0" applyFont="0" applyFill="0" applyBorder="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02" fillId="0" borderId="35" applyNumberFormat="0" applyFill="0" applyAlignment="0" applyProtection="0"/>
    <xf numFmtId="187" fontId="190" fillId="0" borderId="50" applyNumberFormat="0" applyFont="0" applyFill="0" applyAlignment="0">
      <alignment horizontal="left"/>
    </xf>
    <xf numFmtId="0" fontId="191" fillId="0" borderId="53"/>
    <xf numFmtId="0" fontId="193" fillId="0" borderId="53"/>
    <xf numFmtId="0" fontId="201" fillId="0" borderId="53"/>
    <xf numFmtId="187" fontId="207" fillId="0" borderId="50" applyNumberFormat="0" applyFill="0" applyAlignment="0">
      <alignment horizontal="left"/>
    </xf>
    <xf numFmtId="0" fontId="208" fillId="0" borderId="53"/>
    <xf numFmtId="0" fontId="232" fillId="0" borderId="53"/>
    <xf numFmtId="0" fontId="45" fillId="57" borderId="32" applyNumberFormat="0" applyFont="0" applyAlignment="0" applyProtection="0"/>
    <xf numFmtId="0" fontId="136" fillId="54" borderId="26" applyNumberFormat="0" applyAlignment="0" applyProtection="0"/>
    <xf numFmtId="0" fontId="136" fillId="54" borderId="26" applyNumberFormat="0" applyAlignment="0" applyProtection="0"/>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01" fillId="59" borderId="53"/>
    <xf numFmtId="0" fontId="11" fillId="0" borderId="0"/>
    <xf numFmtId="0" fontId="190" fillId="0" borderId="53"/>
    <xf numFmtId="167" fontId="11" fillId="0" borderId="0" applyFont="0" applyFill="0" applyBorder="0" applyAlignment="0" applyProtection="0"/>
    <xf numFmtId="0" fontId="45" fillId="57" borderId="32" applyNumberFormat="0" applyFont="0" applyAlignment="0" applyProtection="0"/>
    <xf numFmtId="4" fontId="223" fillId="61" borderId="58" applyNumberFormat="0" applyProtection="0">
      <alignment horizontal="right" vertical="center"/>
    </xf>
    <xf numFmtId="0" fontId="208" fillId="0" borderId="53"/>
    <xf numFmtId="17" fontId="194" fillId="62" borderId="68"/>
    <xf numFmtId="0" fontId="11" fillId="0" borderId="0"/>
    <xf numFmtId="0" fontId="11" fillId="0" borderId="0"/>
    <xf numFmtId="0" fontId="11" fillId="0" borderId="0"/>
    <xf numFmtId="0" fontId="11" fillId="0" borderId="0"/>
    <xf numFmtId="0" fontId="136" fillId="54" borderId="26" applyNumberFormat="0" applyAlignment="0" applyProtection="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10" fontId="128" fillId="64" borderId="50" applyNumberFormat="0" applyBorder="0" applyAlignment="0" applyProtection="0"/>
    <xf numFmtId="0" fontId="24" fillId="68" borderId="69" applyNumberFormat="0" applyBorder="0">
      <protection locked="0"/>
    </xf>
    <xf numFmtId="0" fontId="45" fillId="57" borderId="32" applyNumberFormat="0" applyFont="0" applyAlignment="0" applyProtection="0"/>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0" borderId="50">
      <protection hidden="1"/>
    </xf>
    <xf numFmtId="0" fontId="93" fillId="0" borderId="47">
      <alignment horizontal="left" vertical="center"/>
    </xf>
    <xf numFmtId="43" fontId="11" fillId="0" borderId="0" applyFont="0" applyFill="0" applyBorder="0" applyAlignment="0" applyProtection="0"/>
    <xf numFmtId="43" fontId="11" fillId="0" borderId="0" applyFont="0" applyFill="0" applyBorder="0" applyAlignment="0" applyProtection="0"/>
    <xf numFmtId="0" fontId="193" fillId="0" borderId="53"/>
    <xf numFmtId="0" fontId="50" fillId="57" borderId="32" applyNumberFormat="0" applyFont="0" applyAlignment="0" applyProtection="0"/>
    <xf numFmtId="0" fontId="151" fillId="41" borderId="26" applyNumberFormat="0" applyAlignment="0" applyProtection="0"/>
    <xf numFmtId="9" fontId="11" fillId="0" borderId="0" applyFont="0" applyFill="0" applyBorder="0" applyAlignment="0" applyProtection="0"/>
    <xf numFmtId="0" fontId="136" fillId="54" borderId="26" applyNumberFormat="0" applyAlignment="0" applyProtection="0"/>
    <xf numFmtId="0" fontId="24" fillId="57" borderId="32"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0" fillId="0" borderId="53"/>
    <xf numFmtId="0" fontId="45" fillId="57" borderId="32" applyNumberFormat="0" applyFont="0" applyAlignment="0" applyProtection="0"/>
    <xf numFmtId="4" fontId="223" fillId="74" borderId="58" applyNumberFormat="0" applyProtection="0">
      <alignment horizontal="right" vertical="center"/>
    </xf>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24" fillId="0" borderId="0"/>
    <xf numFmtId="0" fontId="24" fillId="0" borderId="0"/>
    <xf numFmtId="0" fontId="24" fillId="0" borderId="0"/>
    <xf numFmtId="9" fontId="11" fillId="0" borderId="0" applyFont="0" applyFill="0" applyBorder="0" applyAlignment="0" applyProtection="0"/>
    <xf numFmtId="9" fontId="24" fillId="0" borderId="0" applyFont="0" applyFill="0" applyBorder="0" applyAlignment="0" applyProtection="0"/>
    <xf numFmtId="0" fontId="24" fillId="0" borderId="0"/>
    <xf numFmtId="0" fontId="11" fillId="0" borderId="0"/>
    <xf numFmtId="0" fontId="24" fillId="0" borderId="0"/>
    <xf numFmtId="9" fontId="24" fillId="0" borderId="0" applyFont="0" applyFill="0" applyBorder="0" applyAlignment="0" applyProtection="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 fontId="178" fillId="0" borderId="66">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263" fillId="83" borderId="67" applyNumberFormat="0">
      <alignment horizontal="left" vertical="top"/>
      <protection hidden="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 fontId="194" fillId="62" borderId="68"/>
    <xf numFmtId="0" fontId="263" fillId="83" borderId="67" applyNumberFormat="0">
      <alignment horizontal="left" vertical="top"/>
      <protection hidden="1"/>
    </xf>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17" fontId="194" fillId="62" borderId="68"/>
    <xf numFmtId="9" fontId="11" fillId="0" borderId="0" applyFont="0" applyFill="0" applyBorder="0" applyAlignment="0" applyProtection="0"/>
    <xf numFmtId="0" fontId="24" fillId="68" borderId="69" applyNumberFormat="0" applyBorder="0">
      <protection locked="0"/>
    </xf>
    <xf numFmtId="9"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21" fillId="78" borderId="65" applyNumberFormat="0" applyProtection="0">
      <alignment horizontal="left" vertical="center" indent="1"/>
    </xf>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24" fillId="68" borderId="69" applyNumberFormat="0" applyBorder="0">
      <protection locked="0"/>
    </xf>
    <xf numFmtId="1" fontId="178" fillId="0" borderId="66">
      <alignment vertical="top"/>
    </xf>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67" fillId="0" borderId="53"/>
    <xf numFmtId="0" fontId="24" fillId="68" borderId="69" applyNumberFormat="0" applyBorder="0">
      <protection locked="0"/>
    </xf>
    <xf numFmtId="17" fontId="194" fillId="62" borderId="68"/>
    <xf numFmtId="0" fontId="11" fillId="0" borderId="0"/>
    <xf numFmtId="0" fontId="263" fillId="83" borderId="67" applyNumberFormat="0">
      <alignment horizontal="left" vertical="top"/>
      <protection hidden="1"/>
    </xf>
    <xf numFmtId="0" fontId="24" fillId="68" borderId="69" applyNumberFormat="0" applyBorder="0">
      <protection locked="0"/>
    </xf>
    <xf numFmtId="4" fontId="221" fillId="78" borderId="65" applyNumberFormat="0" applyProtection="0">
      <alignment horizontal="left" vertical="center" indent="1"/>
    </xf>
    <xf numFmtId="4" fontId="221" fillId="78" borderId="65" applyNumberFormat="0" applyProtection="0">
      <alignment horizontal="left" vertical="center" indent="1"/>
    </xf>
    <xf numFmtId="17" fontId="194" fillId="62" borderId="68"/>
    <xf numFmtId="4" fontId="221" fillId="78" borderId="65" applyNumberFormat="0" applyProtection="0">
      <alignment horizontal="left" vertical="center" indent="1"/>
    </xf>
    <xf numFmtId="17" fontId="194" fillId="62" borderId="68"/>
    <xf numFmtId="0" fontId="24" fillId="68" borderId="69" applyNumberFormat="0" applyBorder="0">
      <protection locked="0"/>
    </xf>
    <xf numFmtId="176" fontId="11" fillId="0" borderId="0" applyFont="0" applyFill="0" applyBorder="0" applyAlignment="0" applyProtection="0"/>
    <xf numFmtId="0" fontId="11" fillId="0" borderId="0"/>
    <xf numFmtId="17" fontId="194" fillId="62" borderId="68"/>
    <xf numFmtId="175" fontId="11" fillId="0" borderId="0"/>
    <xf numFmtId="17" fontId="194" fillId="62" borderId="68"/>
    <xf numFmtId="0" fontId="167" fillId="0" borderId="53"/>
    <xf numFmtId="0" fontId="11" fillId="0" borderId="0"/>
    <xf numFmtId="175" fontId="11" fillId="0" borderId="0"/>
    <xf numFmtId="43" fontId="11" fillId="0" borderId="0" applyFont="0" applyFill="0" applyBorder="0" applyAlignment="0" applyProtection="0"/>
    <xf numFmtId="17" fontId="194" fillId="62" borderId="68"/>
    <xf numFmtId="17" fontId="194" fillId="62" borderId="68"/>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0" fontId="11" fillId="0" borderId="0"/>
    <xf numFmtId="17" fontId="194" fillId="62" borderId="68"/>
    <xf numFmtId="43" fontId="11" fillId="0" borderId="0" applyFont="0" applyFill="0" applyBorder="0" applyAlignment="0" applyProtection="0"/>
    <xf numFmtId="4" fontId="221" fillId="78" borderId="65" applyNumberFormat="0" applyProtection="0">
      <alignment horizontal="left" vertical="center" indent="1"/>
    </xf>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11" fillId="0" borderId="0"/>
    <xf numFmtId="0" fontId="11" fillId="0" borderId="0"/>
    <xf numFmtId="0" fontId="24" fillId="68" borderId="69" applyNumberFormat="0" applyBorder="0">
      <protection locked="0"/>
    </xf>
    <xf numFmtId="4" fontId="221" fillId="78" borderId="65" applyNumberFormat="0" applyProtection="0">
      <alignment horizontal="left" vertical="center" indent="1"/>
    </xf>
    <xf numFmtId="17" fontId="194" fillId="62" borderId="68"/>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53"/>
    <xf numFmtId="0" fontId="11" fillId="0" borderId="0"/>
    <xf numFmtId="0" fontId="263" fillId="83" borderId="67" applyNumberFormat="0">
      <alignment horizontal="left" vertical="top"/>
      <protection hidden="1"/>
    </xf>
    <xf numFmtId="43" fontId="11" fillId="0" borderId="0" applyFont="0" applyFill="0" applyBorder="0" applyAlignment="0" applyProtection="0"/>
    <xf numFmtId="0" fontId="11" fillId="0" borderId="0"/>
    <xf numFmtId="0" fontId="24" fillId="68" borderId="69" applyNumberFormat="0" applyBorder="0">
      <protection locked="0"/>
    </xf>
    <xf numFmtId="0" fontId="11" fillId="0" borderId="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67" fillId="0" borderId="53"/>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 fontId="221" fillId="78" borderId="65" applyNumberFormat="0" applyProtection="0">
      <alignment horizontal="left" vertical="center" indent="1"/>
    </xf>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0" borderId="0"/>
    <xf numFmtId="0" fontId="24" fillId="68" borderId="69" applyNumberFormat="0" applyBorder="0">
      <protection locked="0"/>
    </xf>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263" fillId="83" borderId="67" applyNumberFormat="0">
      <alignment horizontal="left" vertical="top"/>
      <protection hidden="1"/>
    </xf>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189" fontId="11" fillId="0" borderId="0" applyFont="0" applyFill="0" applyBorder="0" applyAlignment="0" applyProtection="0"/>
    <xf numFmtId="17" fontId="194" fillId="62" borderId="68"/>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9" fontId="11" fillId="0" borderId="0" applyFont="0" applyFill="0" applyBorder="0" applyAlignment="0" applyProtection="0"/>
    <xf numFmtId="0" fontId="11" fillId="0" borderId="0"/>
    <xf numFmtId="17" fontId="194" fillId="62" borderId="68"/>
    <xf numFmtId="17" fontId="194" fillId="62" borderId="68"/>
    <xf numFmtId="0" fontId="11" fillId="0" borderId="0"/>
    <xf numFmtId="0" fontId="11" fillId="0" borderId="0"/>
    <xf numFmtId="0" fontId="11" fillId="0" borderId="0"/>
    <xf numFmtId="189" fontId="11" fillId="0" borderId="0" applyFont="0" applyFill="0" applyBorder="0" applyAlignment="0" applyProtection="0"/>
    <xf numFmtId="4" fontId="221" fillId="78" borderId="65" applyNumberFormat="0" applyProtection="0">
      <alignment horizontal="left" vertical="center" indent="1"/>
    </xf>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4" fontId="221" fillId="78" borderId="65" applyNumberFormat="0" applyProtection="0">
      <alignment horizontal="left" vertical="center" indent="1"/>
    </xf>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75"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24" fillId="68" borderId="69" applyNumberFormat="0" applyBorder="0">
      <protection locked="0"/>
    </xf>
    <xf numFmtId="4" fontId="221" fillId="78" borderId="65" applyNumberFormat="0" applyProtection="0">
      <alignment horizontal="left" vertical="center" indent="1"/>
    </xf>
    <xf numFmtId="0" fontId="11" fillId="0" borderId="0"/>
    <xf numFmtId="0" fontId="11" fillId="0" borderId="0"/>
    <xf numFmtId="175" fontId="11" fillId="0" borderId="0"/>
    <xf numFmtId="0" fontId="11" fillId="0" borderId="0"/>
    <xf numFmtId="0" fontId="11" fillId="0" borderId="0"/>
    <xf numFmtId="175" fontId="11" fillId="0" borderId="0"/>
    <xf numFmtId="0" fontId="93" fillId="0" borderId="67" applyNumberFormat="0" applyAlignment="0" applyProtection="0">
      <alignment horizontal="left" vertical="center"/>
    </xf>
    <xf numFmtId="0" fontId="11" fillId="0" borderId="0"/>
    <xf numFmtId="0" fontId="11" fillId="0" borderId="0"/>
    <xf numFmtId="43" fontId="11" fillId="0" borderId="0" applyFont="0" applyFill="0" applyBorder="0" applyAlignment="0" applyProtection="0"/>
    <xf numFmtId="0" fontId="11" fillId="0" borderId="0"/>
    <xf numFmtId="17" fontId="194" fillId="62" borderId="68"/>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221" fillId="78" borderId="65"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221" fillId="78" borderId="65" applyNumberFormat="0" applyProtection="0">
      <alignment horizontal="left" vertical="center" indent="1"/>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67" fillId="0"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 fontId="178" fillId="0" borderId="66">
      <alignment vertical="top"/>
    </xf>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1" fontId="178" fillId="0" borderId="66">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93" fillId="0" borderId="67" applyNumberFormat="0" applyAlignment="0" applyProtection="0">
      <alignment horizontal="left" vertical="center"/>
    </xf>
    <xf numFmtId="0" fontId="11" fillId="0" borderId="0"/>
    <xf numFmtId="0" fontId="24" fillId="68" borderId="69" applyNumberFormat="0" applyBorder="0">
      <protection locked="0"/>
    </xf>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8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278"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93" fillId="0" borderId="67" applyNumberFormat="0" applyAlignment="0" applyProtection="0">
      <alignment horizontal="left" vertical="center"/>
    </xf>
    <xf numFmtId="17" fontId="194" fillId="62" borderId="68"/>
    <xf numFmtId="0" fontId="11" fillId="0" borderId="0"/>
    <xf numFmtId="0" fontId="263" fillId="83" borderId="67"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 fontId="221" fillId="78" borderId="65" applyNumberFormat="0" applyProtection="0">
      <alignment horizontal="left" vertical="center" indent="1"/>
    </xf>
    <xf numFmtId="0" fontId="177" fillId="60" borderId="53"/>
    <xf numFmtId="0" fontId="167" fillId="0" borderId="53"/>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175"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175" fontId="25"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175"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24" fillId="57" borderId="32" applyNumberFormat="0" applyFon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08" fillId="0" borderId="53"/>
    <xf numFmtId="0" fontId="232" fillId="0" borderId="53"/>
    <xf numFmtId="175"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37" fillId="54" borderId="26" applyNumberFormat="0" applyAlignment="0" applyProtection="0"/>
    <xf numFmtId="17" fontId="194" fillId="62" borderId="68"/>
    <xf numFmtId="0" fontId="136" fillId="54" borderId="26" applyNumberFormat="0" applyAlignment="0" applyProtection="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01" fillId="59" borderId="53"/>
    <xf numFmtId="0" fontId="158" fillId="54" borderId="33"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4" fontId="223" fillId="79" borderId="58" applyNumberFormat="0" applyProtection="0">
      <alignment horizontal="right" vertical="center"/>
    </xf>
    <xf numFmtId="0" fontId="45" fillId="57" borderId="32" applyNumberFormat="0" applyFont="0" applyAlignment="0" applyProtection="0"/>
    <xf numFmtId="0" fontId="167" fillId="0" borderId="53"/>
    <xf numFmtId="0" fontId="24" fillId="69" borderId="58" applyNumberFormat="0" applyProtection="0">
      <alignment horizontal="left" vertical="top" indent="1"/>
    </xf>
    <xf numFmtId="0" fontId="47" fillId="57" borderId="32" applyNumberFormat="0" applyFont="0" applyAlignment="0" applyProtection="0"/>
    <xf numFmtId="0" fontId="157" fillId="54" borderId="33" applyNumberFormat="0" applyAlignment="0" applyProtection="0"/>
    <xf numFmtId="0" fontId="24" fillId="57" borderId="32" applyNumberFormat="0" applyFont="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45" fillId="57" borderId="32" applyNumberFormat="0" applyFont="0" applyAlignment="0" applyProtection="0"/>
    <xf numFmtId="4" fontId="221" fillId="78" borderId="65" applyNumberFormat="0" applyProtection="0">
      <alignment horizontal="left" vertical="center" indent="1"/>
    </xf>
    <xf numFmtId="0" fontId="160" fillId="0" borderId="35" applyNumberFormat="0" applyFill="0" applyAlignment="0" applyProtection="0"/>
    <xf numFmtId="0" fontId="157" fillId="54" borderId="33" applyNumberFormat="0" applyAlignment="0" applyProtection="0"/>
    <xf numFmtId="175" fontId="157" fillId="54" borderId="33" applyNumberFormat="0" applyAlignment="0" applyProtection="0"/>
    <xf numFmtId="0" fontId="24" fillId="81" borderId="58" applyNumberFormat="0" applyProtection="0">
      <alignment horizontal="left" vertical="center" indent="1"/>
    </xf>
    <xf numFmtId="0" fontId="159" fillId="0" borderId="35" applyNumberFormat="0" applyFill="0" applyAlignment="0" applyProtection="0"/>
    <xf numFmtId="0" fontId="137" fillId="54" borderId="26" applyNumberFormat="0" applyAlignment="0" applyProtection="0"/>
    <xf numFmtId="0" fontId="204" fillId="0" borderId="49"/>
    <xf numFmtId="0" fontId="24" fillId="57" borderId="32" applyNumberFormat="0" applyFont="0" applyAlignment="0" applyProtection="0"/>
    <xf numFmtId="0" fontId="250" fillId="54" borderId="26" applyNumberFormat="0" applyAlignment="0" applyProtection="0"/>
    <xf numFmtId="0" fontId="208" fillId="0" borderId="53"/>
    <xf numFmtId="0" fontId="24" fillId="69" borderId="58" applyNumberFormat="0" applyProtection="0">
      <alignment horizontal="left" vertical="center" indent="1"/>
    </xf>
    <xf numFmtId="0" fontId="193" fillId="0" borderId="53"/>
    <xf numFmtId="4" fontId="226" fillId="81" borderId="58" applyNumberFormat="0" applyProtection="0">
      <alignment horizontal="right" vertical="center"/>
    </xf>
    <xf numFmtId="4" fontId="221" fillId="79" borderId="58" applyNumberFormat="0" applyProtection="0">
      <alignment horizontal="left" vertical="center" indent="1"/>
    </xf>
    <xf numFmtId="4" fontId="221" fillId="79" borderId="60" applyNumberFormat="0" applyProtection="0">
      <alignment horizontal="left" vertical="center" indent="1"/>
    </xf>
    <xf numFmtId="4" fontId="223" fillId="73" borderId="58" applyNumberFormat="0" applyProtection="0">
      <alignment horizontal="right" vertical="center"/>
    </xf>
    <xf numFmtId="4" fontId="223" fillId="70" borderId="58" applyNumberFormat="0" applyProtection="0">
      <alignment horizontal="right" vertical="center"/>
    </xf>
    <xf numFmtId="4" fontId="223" fillId="68" borderId="58" applyNumberFormat="0" applyProtection="0">
      <alignment horizontal="left" vertical="center" indent="1"/>
    </xf>
    <xf numFmtId="187" fontId="207" fillId="66" borderId="50" applyNumberFormat="0" applyAlignment="0">
      <alignment horizontal="left"/>
    </xf>
    <xf numFmtId="17" fontId="194" fillId="62" borderId="68"/>
    <xf numFmtId="0"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60"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0" fontId="136" fillId="54" borderId="26" applyNumberFormat="0" applyAlignment="0" applyProtection="0"/>
    <xf numFmtId="0" fontId="177" fillId="60" borderId="53"/>
    <xf numFmtId="228" fontId="164" fillId="0" borderId="48"/>
    <xf numFmtId="0" fontId="159"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7" fillId="54" borderId="33"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4" fontId="223" fillId="79" borderId="58" applyNumberFormat="0" applyProtection="0">
      <alignment horizontal="right" vertical="center"/>
    </xf>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0" fontId="24" fillId="79" borderId="58" applyNumberFormat="0" applyProtection="0">
      <alignment horizontal="left" vertical="center" indent="1"/>
    </xf>
    <xf numFmtId="0" fontId="167" fillId="0" borderId="53"/>
    <xf numFmtId="0" fontId="167" fillId="0" borderId="53"/>
    <xf numFmtId="0" fontId="177" fillId="60" borderId="53"/>
    <xf numFmtId="0" fontId="96" fillId="41" borderId="26" applyNumberFormat="0" applyAlignment="0" applyProtection="0"/>
    <xf numFmtId="0" fontId="93" fillId="0" borderId="67" applyNumberFormat="0" applyAlignment="0" applyProtection="0">
      <alignment horizontal="left" vertical="center"/>
    </xf>
    <xf numFmtId="0" fontId="136" fillId="54" borderId="26" applyNumberFormat="0" applyAlignment="0" applyProtection="0"/>
    <xf numFmtId="0" fontId="24" fillId="0" borderId="50">
      <protection hidden="1"/>
    </xf>
    <xf numFmtId="0" fontId="193" fillId="0" borderId="53"/>
    <xf numFmtId="0" fontId="190" fillId="0" borderId="53"/>
    <xf numFmtId="0" fontId="190" fillId="0" borderId="53"/>
    <xf numFmtId="0" fontId="201" fillId="0" borderId="53"/>
    <xf numFmtId="0" fontId="201" fillId="59" borderId="53"/>
    <xf numFmtId="0" fontId="201" fillId="59" borderId="53"/>
    <xf numFmtId="0" fontId="208" fillId="66" borderId="53"/>
    <xf numFmtId="0" fontId="47" fillId="57" borderId="32" applyNumberFormat="0" applyFont="0" applyAlignment="0" applyProtection="0"/>
    <xf numFmtId="0" fontId="254" fillId="0" borderId="35" applyNumberFormat="0" applyFill="0" applyAlignment="0" applyProtection="0"/>
    <xf numFmtId="0" fontId="249" fillId="54" borderId="33" applyNumberFormat="0" applyAlignment="0" applyProtection="0"/>
    <xf numFmtId="0" fontId="191" fillId="0" borderId="53"/>
    <xf numFmtId="4" fontId="225" fillId="80" borderId="60" applyNumberFormat="0" applyProtection="0">
      <alignment horizontal="left" vertical="center" indent="1"/>
    </xf>
    <xf numFmtId="4" fontId="224" fillId="81" borderId="58" applyNumberFormat="0" applyProtection="0">
      <alignment horizontal="right" vertical="center"/>
    </xf>
    <xf numFmtId="4" fontId="223" fillId="81" borderId="58" applyNumberFormat="0" applyProtection="0">
      <alignment vertical="center"/>
    </xf>
    <xf numFmtId="4" fontId="223" fillId="76" borderId="58" applyNumberFormat="0" applyProtection="0">
      <alignment horizontal="right" vertical="center"/>
    </xf>
    <xf numFmtId="4" fontId="223" fillId="61" borderId="58" applyNumberFormat="0" applyProtection="0">
      <alignment horizontal="right" vertical="center"/>
    </xf>
    <xf numFmtId="4" fontId="222" fillId="68" borderId="58" applyNumberFormat="0" applyProtection="0">
      <alignment vertical="center"/>
    </xf>
    <xf numFmtId="0" fontId="24" fillId="57" borderId="32" applyNumberFormat="0" applyFont="0" applyAlignment="0" applyProtection="0"/>
    <xf numFmtId="0" fontId="208" fillId="66" borderId="53"/>
    <xf numFmtId="0" fontId="204" fillId="0" borderId="49"/>
    <xf numFmtId="0" fontId="201" fillId="0" borderId="53"/>
    <xf numFmtId="0" fontId="190" fillId="0" borderId="53"/>
    <xf numFmtId="0" fontId="167" fillId="0" borderId="53"/>
    <xf numFmtId="0" fontId="159" fillId="0" borderId="35" applyNumberFormat="0" applyFill="0" applyAlignment="0" applyProtection="0"/>
    <xf numFmtId="0" fontId="159" fillId="0" borderId="35" applyNumberFormat="0" applyFill="0" applyAlignment="0" applyProtection="0"/>
    <xf numFmtId="0" fontId="45" fillId="57" borderId="32" applyNumberFormat="0" applyFont="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8" fillId="54" borderId="33" applyNumberFormat="0" applyAlignment="0" applyProtection="0"/>
    <xf numFmtId="0" fontId="45"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9" fillId="57" borderId="32" applyNumberFormat="0" applyFont="0" applyAlignment="0" applyProtection="0"/>
    <xf numFmtId="0" fontId="150" fillId="41" borderId="26" applyNumberFormat="0" applyAlignment="0" applyProtection="0"/>
    <xf numFmtId="0" fontId="150" fillId="41" borderId="26" applyNumberFormat="0" applyAlignment="0" applyProtection="0"/>
    <xf numFmtId="0" fontId="24" fillId="57" borderId="32" applyNumberFormat="0" applyFon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08" fillId="0" borderId="53"/>
    <xf numFmtId="0" fontId="232" fillId="0" borderId="53"/>
    <xf numFmtId="17" fontId="194" fillId="62" borderId="68"/>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59" fillId="0" borderId="35" applyNumberFormat="0" applyFill="0" applyAlignment="0" applyProtection="0"/>
    <xf numFmtId="0" fontId="158"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10" fontId="128" fillId="64" borderId="50" applyNumberFormat="0" applyBorder="0" applyAlignment="0" applyProtection="0"/>
    <xf numFmtId="17" fontId="194" fillId="62" borderId="68"/>
    <xf numFmtId="0" fontId="24" fillId="0" borderId="50">
      <protection hidden="1"/>
    </xf>
    <xf numFmtId="0" fontId="47" fillId="57" borderId="32" applyNumberFormat="0" applyFont="0" applyAlignment="0" applyProtection="0"/>
    <xf numFmtId="0" fontId="139" fillId="57" borderId="32" applyNumberFormat="0" applyFon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263" fillId="83" borderId="67" applyNumberFormat="0">
      <alignment horizontal="left" vertical="top"/>
      <protection hidden="1"/>
    </xf>
    <xf numFmtId="0" fontId="93" fillId="0" borderId="67" applyNumberFormat="0" applyAlignment="0" applyProtection="0">
      <alignment horizontal="left" vertical="center"/>
    </xf>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4" fontId="221" fillId="78" borderId="65" applyNumberFormat="0" applyProtection="0">
      <alignment horizontal="left" vertical="center" indent="1"/>
    </xf>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67" fillId="0" borderId="53"/>
    <xf numFmtId="0" fontId="102" fillId="0" borderId="35" applyNumberFormat="0" applyFill="0" applyAlignment="0" applyProtection="0"/>
    <xf numFmtId="0" fontId="102" fillId="0" borderId="35" applyNumberFormat="0" applyFill="0" applyAlignment="0" applyProtection="0"/>
    <xf numFmtId="0" fontId="208" fillId="66" borderId="53"/>
    <xf numFmtId="0" fontId="136" fillId="54" borderId="26" applyNumberFormat="0" applyAlignment="0" applyProtection="0"/>
    <xf numFmtId="0" fontId="157" fillId="54" borderId="33" applyNumberFormat="0" applyAlignment="0" applyProtection="0"/>
    <xf numFmtId="0" fontId="96" fillId="41" borderId="26" applyNumberFormat="0" applyAlignment="0" applyProtection="0"/>
    <xf numFmtId="0" fontId="151" fillId="41" borderId="26" applyNumberFormat="0" applyAlignment="0" applyProtection="0"/>
    <xf numFmtId="0" fontId="96" fillId="41" borderId="26" applyNumberFormat="0" applyAlignment="0" applyProtection="0"/>
    <xf numFmtId="0" fontId="136" fillId="54" borderId="26" applyNumberFormat="0" applyAlignment="0" applyProtection="0"/>
    <xf numFmtId="0" fontId="136" fillId="54" borderId="26" applyNumberFormat="0" applyAlignment="0" applyProtection="0"/>
    <xf numFmtId="0" fontId="24" fillId="68" borderId="69" applyNumberFormat="0" applyBorder="0">
      <protection locked="0"/>
    </xf>
    <xf numFmtId="4" fontId="223" fillId="75" borderId="58" applyNumberFormat="0" applyProtection="0">
      <alignment horizontal="right" vertical="center"/>
    </xf>
    <xf numFmtId="0" fontId="136" fillId="54" borderId="26" applyNumberFormat="0" applyAlignment="0" applyProtection="0"/>
    <xf numFmtId="0" fontId="157" fillId="54" borderId="33" applyNumberFormat="0" applyAlignment="0" applyProtection="0"/>
    <xf numFmtId="0" fontId="137" fillId="54" borderId="26" applyNumberFormat="0" applyAlignment="0" applyProtection="0"/>
    <xf numFmtId="0" fontId="24" fillId="68" borderId="69" applyNumberFormat="0" applyBorder="0">
      <protection locked="0"/>
    </xf>
    <xf numFmtId="0" fontId="96" fillId="41" borderId="26" applyNumberFormat="0" applyAlignment="0" applyProtection="0"/>
    <xf numFmtId="0" fontId="137" fillId="54" borderId="26" applyNumberFormat="0" applyAlignment="0" applyProtection="0"/>
    <xf numFmtId="0" fontId="24" fillId="80" borderId="58" applyNumberFormat="0" applyProtection="0">
      <alignment horizontal="left" vertical="top" indent="1"/>
    </xf>
    <xf numFmtId="0" fontId="50" fillId="57" borderId="32" applyNumberFormat="0" applyFont="0" applyAlignment="0" applyProtection="0"/>
    <xf numFmtId="4" fontId="222" fillId="68" borderId="58" applyNumberFormat="0" applyProtection="0">
      <alignment vertical="center"/>
    </xf>
    <xf numFmtId="0" fontId="86" fillId="54" borderId="26" applyNumberFormat="0" applyAlignment="0" applyProtection="0"/>
    <xf numFmtId="0" fontId="102" fillId="0" borderId="35" applyNumberFormat="0" applyFill="0" applyAlignment="0" applyProtection="0"/>
    <xf numFmtId="175" fontId="157" fillId="54" borderId="33" applyNumberFormat="0" applyAlignment="0" applyProtection="0"/>
    <xf numFmtId="0" fontId="150" fillId="41" borderId="26"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36" fillId="54" borderId="26" applyNumberFormat="0" applyAlignment="0" applyProtection="0"/>
    <xf numFmtId="0" fontId="157" fillId="54" borderId="33" applyNumberFormat="0" applyAlignment="0" applyProtection="0"/>
    <xf numFmtId="0" fontId="158" fillId="54" borderId="33" applyNumberFormat="0" applyAlignment="0" applyProtection="0"/>
    <xf numFmtId="0" fontId="24" fillId="81" borderId="58" applyNumberFormat="0" applyProtection="0">
      <alignment horizontal="left" vertical="top" indent="1"/>
    </xf>
    <xf numFmtId="0" fontId="45" fillId="57" borderId="32" applyNumberFormat="0" applyFont="0" applyAlignment="0" applyProtection="0"/>
    <xf numFmtId="0" fontId="151" fillId="41" borderId="26" applyNumberFormat="0" applyAlignment="0" applyProtection="0"/>
    <xf numFmtId="0" fontId="159" fillId="68" borderId="58" applyNumberFormat="0" applyProtection="0">
      <alignment horizontal="left" vertical="top" indent="1"/>
    </xf>
    <xf numFmtId="4" fontId="223" fillId="75" borderId="58" applyNumberFormat="0" applyProtection="0">
      <alignment horizontal="right" vertical="center"/>
    </xf>
    <xf numFmtId="0" fontId="151" fillId="41" borderId="26" applyNumberFormat="0" applyAlignment="0" applyProtection="0"/>
    <xf numFmtId="0" fontId="201" fillId="59" borderId="53"/>
    <xf numFmtId="0" fontId="201" fillId="59" borderId="53"/>
    <xf numFmtId="0" fontId="50" fillId="57" borderId="32" applyNumberFormat="0" applyFont="0" applyAlignment="0" applyProtection="0"/>
    <xf numFmtId="0" fontId="45" fillId="57" borderId="32" applyNumberFormat="0" applyFont="0" applyAlignment="0" applyProtection="0"/>
    <xf numFmtId="0" fontId="100" fillId="54" borderId="33" applyNumberFormat="0" applyAlignment="0" applyProtection="0"/>
    <xf numFmtId="0" fontId="151" fillId="41" borderId="26" applyNumberFormat="0" applyAlignment="0" applyProtection="0"/>
    <xf numFmtId="0" fontId="136" fillId="54" borderId="26" applyNumberFormat="0" applyAlignment="0" applyProtection="0"/>
    <xf numFmtId="0" fontId="102" fillId="0" borderId="35" applyNumberFormat="0" applyFill="0" applyAlignment="0" applyProtection="0"/>
    <xf numFmtId="0" fontId="93" fillId="0" borderId="67" applyNumberFormat="0" applyAlignment="0" applyProtection="0">
      <alignment horizontal="left" vertical="center"/>
    </xf>
    <xf numFmtId="0" fontId="150" fillId="41" borderId="26" applyNumberFormat="0" applyAlignment="0" applyProtection="0"/>
    <xf numFmtId="0" fontId="50" fillId="57" borderId="32" applyNumberFormat="0" applyFont="0" applyAlignment="0" applyProtection="0"/>
    <xf numFmtId="4" fontId="223" fillId="77" borderId="58" applyNumberFormat="0" applyProtection="0">
      <alignment horizontal="right" vertical="center"/>
    </xf>
    <xf numFmtId="0" fontId="86" fillId="54" borderId="26" applyNumberFormat="0" applyAlignment="0" applyProtection="0"/>
    <xf numFmtId="4" fontId="224" fillId="81" borderId="58" applyNumberFormat="0" applyProtection="0">
      <alignment vertical="center"/>
    </xf>
    <xf numFmtId="0" fontId="150" fillId="41" borderId="26" applyNumberFormat="0" applyAlignment="0" applyProtection="0"/>
    <xf numFmtId="175" fontId="136" fillId="54" borderId="26" applyNumberFormat="0" applyAlignment="0" applyProtection="0"/>
    <xf numFmtId="0" fontId="159" fillId="0" borderId="35" applyNumberFormat="0" applyFill="0" applyAlignment="0" applyProtection="0"/>
    <xf numFmtId="0" fontId="24" fillId="57" borderId="32" applyNumberFormat="0" applyFont="0" applyAlignment="0" applyProtection="0"/>
    <xf numFmtId="0" fontId="190" fillId="0" borderId="53"/>
    <xf numFmtId="0" fontId="96" fillId="41" borderId="26"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175" fontId="25" fillId="57" borderId="32" applyNumberFormat="0" applyFont="0" applyAlignment="0" applyProtection="0"/>
    <xf numFmtId="4" fontId="223" fillId="72" borderId="58" applyNumberFormat="0" applyProtection="0">
      <alignment horizontal="right" vertical="center"/>
    </xf>
    <xf numFmtId="0" fontId="24" fillId="79" borderId="58" applyNumberFormat="0" applyProtection="0">
      <alignment horizontal="left" vertical="top" indent="1"/>
    </xf>
    <xf numFmtId="0" fontId="151" fillId="41" borderId="26" applyNumberFormat="0" applyAlignment="0" applyProtection="0"/>
    <xf numFmtId="0" fontId="86" fillId="54" borderId="26" applyNumberFormat="0" applyAlignment="0" applyProtection="0"/>
    <xf numFmtId="4" fontId="221" fillId="79" borderId="60" applyNumberFormat="0" applyProtection="0">
      <alignment horizontal="left" vertical="center" indent="1"/>
    </xf>
    <xf numFmtId="0" fontId="50" fillId="57" borderId="32" applyNumberFormat="0" applyFont="0" applyAlignment="0" applyProtection="0"/>
    <xf numFmtId="0" fontId="86" fillId="54" borderId="26" applyNumberFormat="0" applyAlignment="0" applyProtection="0"/>
    <xf numFmtId="0" fontId="96" fillId="41" borderId="26"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86" fillId="54" borderId="26" applyNumberFormat="0" applyAlignment="0" applyProtection="0"/>
    <xf numFmtId="0" fontId="50" fillId="57" borderId="32" applyNumberFormat="0" applyFont="0" applyAlignment="0" applyProtection="0"/>
    <xf numFmtId="0" fontId="8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3" fillId="83" borderId="67" applyNumberFormat="0">
      <alignment horizontal="left" vertical="top"/>
      <protection hidden="1"/>
    </xf>
    <xf numFmtId="0" fontId="93" fillId="0" borderId="67" applyNumberFormat="0" applyAlignment="0" applyProtection="0">
      <alignment horizontal="left" vertical="center"/>
    </xf>
    <xf numFmtId="17" fontId="194" fillId="62" borderId="68"/>
    <xf numFmtId="17" fontId="194" fillId="62" borderId="68"/>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167" fillId="0" borderId="53"/>
    <xf numFmtId="4" fontId="221" fillId="78" borderId="65" applyNumberFormat="0" applyProtection="0">
      <alignment horizontal="left" vertical="center" indent="1"/>
    </xf>
    <xf numFmtId="17" fontId="194" fillId="62" borderId="68"/>
    <xf numFmtId="17" fontId="194" fillId="62" borderId="68"/>
    <xf numFmtId="0" fontId="24" fillId="68" borderId="69" applyNumberFormat="0" applyBorder="0">
      <protection locked="0"/>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0" fontId="93" fillId="0" borderId="67" applyNumberFormat="0" applyAlignment="0" applyProtection="0">
      <alignment horizontal="left" vertical="center"/>
    </xf>
    <xf numFmtId="0" fontId="93" fillId="0" borderId="67" applyNumberFormat="0" applyAlignment="0" applyProtection="0">
      <alignment horizontal="left" vertical="center"/>
    </xf>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0" fontId="93" fillId="0" borderId="67" applyNumberFormat="0" applyAlignment="0" applyProtection="0">
      <alignment horizontal="left" vertical="center"/>
    </xf>
    <xf numFmtId="17" fontId="194" fillId="62" borderId="68"/>
    <xf numFmtId="0" fontId="263" fillId="83" borderId="67" applyNumberFormat="0">
      <alignment horizontal="left" vertical="top"/>
      <protection hidden="1"/>
    </xf>
    <xf numFmtId="4" fontId="221" fillId="78" borderId="65" applyNumberFormat="0" applyProtection="0">
      <alignment horizontal="left" vertical="center" indent="1"/>
    </xf>
    <xf numFmtId="1" fontId="178" fillId="0" borderId="66">
      <alignment vertical="top"/>
    </xf>
    <xf numFmtId="0" fontId="93" fillId="0" borderId="67" applyNumberFormat="0" applyAlignment="0" applyProtection="0">
      <alignment horizontal="left" vertical="center"/>
    </xf>
    <xf numFmtId="17" fontId="194" fillId="62" borderId="68"/>
    <xf numFmtId="0" fontId="167" fillId="0" borderId="53"/>
    <xf numFmtId="4" fontId="221" fillId="78" borderId="65" applyNumberFormat="0" applyProtection="0">
      <alignment horizontal="left" vertical="center" indent="1"/>
    </xf>
    <xf numFmtId="0" fontId="24" fillId="68" borderId="69" applyNumberFormat="0" applyBorder="0">
      <protection locked="0"/>
    </xf>
    <xf numFmtId="4" fontId="221" fillId="78" borderId="65" applyNumberFormat="0" applyProtection="0">
      <alignment horizontal="left" vertical="center" indent="1"/>
    </xf>
    <xf numFmtId="0" fontId="167" fillId="0" borderId="53"/>
    <xf numFmtId="0" fontId="24" fillId="68" borderId="69" applyNumberFormat="0" applyBorder="0">
      <protection locked="0"/>
    </xf>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63" fillId="83" borderId="67" applyNumberFormat="0">
      <alignment horizontal="left" vertical="top"/>
      <protection hidden="1"/>
    </xf>
    <xf numFmtId="17" fontId="194" fillId="62" borderId="68"/>
    <xf numFmtId="1" fontId="178" fillId="0" borderId="66">
      <alignment vertical="top"/>
    </xf>
    <xf numFmtId="0" fontId="93" fillId="0" borderId="67" applyNumberFormat="0" applyAlignment="0" applyProtection="0">
      <alignment horizontal="left" vertical="center"/>
    </xf>
    <xf numFmtId="17" fontId="194" fillId="62" borderId="68"/>
    <xf numFmtId="17" fontId="194" fillId="62" borderId="68"/>
    <xf numFmtId="0" fontId="24" fillId="68" borderId="69" applyNumberFormat="0" applyBorder="0">
      <protection locked="0"/>
    </xf>
    <xf numFmtId="17" fontId="194" fillId="62" borderId="68"/>
    <xf numFmtId="0" fontId="24" fillId="68" borderId="69" applyNumberFormat="0" applyBorder="0">
      <protection locked="0"/>
    </xf>
    <xf numFmtId="0" fontId="24" fillId="68" borderId="69" applyNumberFormat="0" applyBorder="0">
      <protection locked="0"/>
    </xf>
    <xf numFmtId="0" fontId="263" fillId="83" borderId="67" applyNumberFormat="0">
      <alignment horizontal="left" vertical="top"/>
      <protection hidden="1"/>
    </xf>
    <xf numFmtId="1" fontId="178" fillId="0" borderId="66">
      <alignment vertical="top"/>
    </xf>
    <xf numFmtId="0" fontId="24" fillId="68" borderId="69" applyNumberFormat="0" applyBorder="0">
      <protection locked="0"/>
    </xf>
    <xf numFmtId="0" fontId="167" fillId="0" borderId="53"/>
    <xf numFmtId="17" fontId="194" fillId="62" borderId="68"/>
    <xf numFmtId="4" fontId="221" fillId="78" borderId="65" applyNumberFormat="0" applyProtection="0">
      <alignment horizontal="left" vertical="center" indent="1"/>
    </xf>
    <xf numFmtId="0" fontId="24" fillId="68" borderId="69" applyNumberFormat="0" applyBorder="0">
      <protection locked="0"/>
    </xf>
    <xf numFmtId="0" fontId="93" fillId="0" borderId="67" applyNumberFormat="0" applyAlignment="0" applyProtection="0">
      <alignment horizontal="left" vertical="center"/>
    </xf>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4" fontId="221" fillId="78" borderId="65" applyNumberFormat="0" applyProtection="0">
      <alignment horizontal="left" vertical="center" indent="1"/>
    </xf>
    <xf numFmtId="17" fontId="194" fillId="62" borderId="68"/>
    <xf numFmtId="17" fontId="194" fillId="62" borderId="68"/>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263" fillId="83" borderId="67" applyNumberFormat="0">
      <alignment horizontal="left" vertical="top"/>
      <protection hidden="1"/>
    </xf>
    <xf numFmtId="0" fontId="167" fillId="0" borderId="53"/>
    <xf numFmtId="0" fontId="24" fillId="68" borderId="69" applyNumberFormat="0" applyBorder="0">
      <protection locked="0"/>
    </xf>
    <xf numFmtId="1" fontId="178" fillId="0" borderId="66">
      <alignment vertical="top"/>
    </xf>
    <xf numFmtId="0" fontId="167" fillId="0" borderId="53"/>
    <xf numFmtId="0" fontId="93" fillId="0" borderId="67" applyNumberFormat="0" applyAlignment="0" applyProtection="0">
      <alignment horizontal="left" vertical="center"/>
    </xf>
    <xf numFmtId="0" fontId="167" fillId="0" borderId="53"/>
    <xf numFmtId="4" fontId="221" fillId="78" borderId="65" applyNumberFormat="0" applyProtection="0">
      <alignment horizontal="left" vertical="center" indent="1"/>
    </xf>
    <xf numFmtId="0" fontId="24" fillId="68" borderId="69" applyNumberFormat="0" applyBorder="0">
      <protection locked="0"/>
    </xf>
    <xf numFmtId="0" fontId="11" fillId="0" borderId="0"/>
    <xf numFmtId="0" fontId="24" fillId="68" borderId="69" applyNumberFormat="0" applyBorder="0">
      <protection locked="0"/>
    </xf>
    <xf numFmtId="0" fontId="263" fillId="83" borderId="67" applyNumberFormat="0">
      <alignment horizontal="left" vertical="top"/>
      <protection hidden="1"/>
    </xf>
    <xf numFmtId="4" fontId="221" fillId="78" borderId="65" applyNumberFormat="0" applyProtection="0">
      <alignment horizontal="left" vertical="center" indent="1"/>
    </xf>
    <xf numFmtId="17" fontId="194" fillId="62" borderId="68"/>
    <xf numFmtId="1" fontId="178" fillId="0" borderId="66">
      <alignment vertical="top"/>
    </xf>
    <xf numFmtId="17" fontId="194" fillId="62" borderId="68"/>
    <xf numFmtId="4" fontId="221" fillId="78" borderId="65" applyNumberFormat="0" applyProtection="0">
      <alignment horizontal="left" vertical="center" indent="1"/>
    </xf>
    <xf numFmtId="17" fontId="194" fillId="62" borderId="68"/>
    <xf numFmtId="0" fontId="24" fillId="68" borderId="69" applyNumberFormat="0" applyBorder="0">
      <protection locked="0"/>
    </xf>
    <xf numFmtId="0" fontId="93" fillId="0" borderId="67" applyNumberFormat="0" applyAlignment="0" applyProtection="0">
      <alignment horizontal="left" vertical="center"/>
    </xf>
    <xf numFmtId="0" fontId="167" fillId="0" borderId="53"/>
    <xf numFmtId="4" fontId="221" fillId="78" borderId="65" applyNumberFormat="0" applyProtection="0">
      <alignment horizontal="left" vertical="center" indent="1"/>
    </xf>
    <xf numFmtId="17" fontId="194" fillId="62" borderId="68"/>
    <xf numFmtId="4" fontId="221" fillId="78" borderId="65" applyNumberFormat="0" applyProtection="0">
      <alignment horizontal="left" vertical="center" indent="1"/>
    </xf>
    <xf numFmtId="0" fontId="24" fillId="68" borderId="69" applyNumberFormat="0" applyBorder="0">
      <protection locked="0"/>
    </xf>
    <xf numFmtId="0" fontId="167" fillId="0" borderId="53"/>
    <xf numFmtId="0" fontId="24" fillId="68" borderId="69" applyNumberFormat="0" applyBorder="0">
      <protection locked="0"/>
    </xf>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0" fontId="167" fillId="0" borderId="53"/>
    <xf numFmtId="4" fontId="221" fillId="78" borderId="65" applyNumberFormat="0" applyProtection="0">
      <alignment horizontal="left" vertical="center" indent="1"/>
    </xf>
    <xf numFmtId="17" fontId="194" fillId="62" borderId="68"/>
    <xf numFmtId="0" fontId="263" fillId="83" borderId="67" applyNumberFormat="0">
      <alignment horizontal="left" vertical="top"/>
      <protection hidden="1"/>
    </xf>
    <xf numFmtId="17" fontId="194" fillId="62" borderId="68"/>
    <xf numFmtId="0" fontId="93" fillId="0" borderId="67" applyNumberFormat="0" applyAlignment="0" applyProtection="0">
      <alignment horizontal="left" vertical="center"/>
    </xf>
    <xf numFmtId="0" fontId="24" fillId="68" borderId="69" applyNumberFormat="0" applyBorder="0">
      <protection locked="0"/>
    </xf>
    <xf numFmtId="17" fontId="194" fillId="62" borderId="68"/>
    <xf numFmtId="0" fontId="167" fillId="0" borderId="53"/>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17" fontId="194" fillId="62" borderId="68"/>
    <xf numFmtId="0" fontId="24" fillId="68" borderId="69" applyNumberFormat="0" applyBorder="0">
      <protection locked="0"/>
    </xf>
    <xf numFmtId="0" fontId="93" fillId="0" borderId="67" applyNumberFormat="0" applyAlignment="0" applyProtection="0">
      <alignment horizontal="left" vertical="center"/>
    </xf>
    <xf numFmtId="0" fontId="263" fillId="83" borderId="67" applyNumberFormat="0">
      <alignment horizontal="left" vertical="top"/>
      <protection hidden="1"/>
    </xf>
    <xf numFmtId="0" fontId="24" fillId="68" borderId="69" applyNumberFormat="0" applyBorder="0">
      <protection locked="0"/>
    </xf>
    <xf numFmtId="17" fontId="194" fillId="62" borderId="68"/>
    <xf numFmtId="0" fontId="24" fillId="68" borderId="69" applyNumberFormat="0" applyBorder="0">
      <protection locked="0"/>
    </xf>
    <xf numFmtId="0" fontId="93" fillId="0" borderId="67" applyNumberFormat="0" applyAlignment="0" applyProtection="0">
      <alignment horizontal="left" vertical="center"/>
    </xf>
    <xf numFmtId="1" fontId="178" fillId="0" borderId="66">
      <alignment vertical="top"/>
    </xf>
    <xf numFmtId="17" fontId="194" fillId="62" borderId="68"/>
    <xf numFmtId="0" fontId="167" fillId="0" borderId="53"/>
    <xf numFmtId="0" fontId="167" fillId="0" borderId="53"/>
    <xf numFmtId="17" fontId="194" fillId="62" borderId="68"/>
    <xf numFmtId="1" fontId="178" fillId="0" borderId="66">
      <alignment vertical="top"/>
    </xf>
    <xf numFmtId="0" fontId="167" fillId="0" borderId="53"/>
    <xf numFmtId="1" fontId="178" fillId="0" borderId="66">
      <alignment vertical="top"/>
    </xf>
    <xf numFmtId="0" fontId="24" fillId="68" borderId="69" applyNumberFormat="0" applyBorder="0">
      <protection locked="0"/>
    </xf>
    <xf numFmtId="17" fontId="194" fillId="62" borderId="68"/>
    <xf numFmtId="4" fontId="221" fillId="78" borderId="65" applyNumberFormat="0" applyProtection="0">
      <alignment horizontal="left" vertical="center" indent="1"/>
    </xf>
    <xf numFmtId="0" fontId="167" fillId="0" borderId="53"/>
    <xf numFmtId="0" fontId="24" fillId="68" borderId="69" applyNumberFormat="0" applyBorder="0">
      <protection locked="0"/>
    </xf>
    <xf numFmtId="0" fontId="24" fillId="68" borderId="69" applyNumberFormat="0" applyBorder="0">
      <protection locked="0"/>
    </xf>
    <xf numFmtId="1" fontId="178" fillId="0" borderId="66">
      <alignment vertical="top"/>
    </xf>
    <xf numFmtId="0" fontId="263" fillId="83" borderId="67" applyNumberFormat="0">
      <alignment horizontal="left" vertical="top"/>
      <protection hidden="1"/>
    </xf>
    <xf numFmtId="0" fontId="24" fillId="68" borderId="69" applyNumberFormat="0" applyBorder="0">
      <protection locked="0"/>
    </xf>
    <xf numFmtId="17" fontId="194" fillId="62" borderId="68"/>
    <xf numFmtId="1" fontId="178" fillId="0" borderId="66">
      <alignment vertical="top"/>
    </xf>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17" fontId="194" fillId="62" borderId="68"/>
    <xf numFmtId="0" fontId="24" fillId="68" borderId="69" applyNumberFormat="0" applyBorder="0">
      <protection locked="0"/>
    </xf>
    <xf numFmtId="0" fontId="167" fillId="0" borderId="53"/>
    <xf numFmtId="0" fontId="93" fillId="0" borderId="67" applyNumberFormat="0" applyAlignment="0" applyProtection="0">
      <alignment horizontal="left" vertical="center"/>
    </xf>
    <xf numFmtId="4" fontId="221" fillId="78" borderId="65" applyNumberFormat="0" applyProtection="0">
      <alignment horizontal="left" vertical="center" indent="1"/>
    </xf>
    <xf numFmtId="1" fontId="178" fillId="0" borderId="66">
      <alignment vertical="top"/>
    </xf>
    <xf numFmtId="1" fontId="178" fillId="0" borderId="66">
      <alignment vertical="top"/>
    </xf>
    <xf numFmtId="0" fontId="263" fillId="83" borderId="67" applyNumberFormat="0">
      <alignment horizontal="left" vertical="top"/>
      <protection hidden="1"/>
    </xf>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0" fontId="93" fillId="0" borderId="67" applyNumberFormat="0" applyAlignment="0" applyProtection="0">
      <alignment horizontal="left" vertical="center"/>
    </xf>
    <xf numFmtId="0" fontId="167" fillId="0" borderId="53"/>
    <xf numFmtId="0" fontId="167" fillId="0" borderId="53"/>
    <xf numFmtId="0" fontId="24" fillId="68" borderId="69" applyNumberFormat="0" applyBorder="0">
      <protection locked="0"/>
    </xf>
    <xf numFmtId="1" fontId="178" fillId="0" borderId="66">
      <alignment vertical="top"/>
    </xf>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24" fillId="68" borderId="69" applyNumberFormat="0" applyBorder="0">
      <protection locked="0"/>
    </xf>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0" fontId="263" fillId="83" borderId="67" applyNumberFormat="0">
      <alignment horizontal="left" vertical="top"/>
      <protection hidden="1"/>
    </xf>
    <xf numFmtId="0" fontId="167" fillId="0" borderId="53"/>
    <xf numFmtId="4" fontId="221" fillId="78" borderId="65" applyNumberFormat="0" applyProtection="0">
      <alignment horizontal="left" vertical="center" indent="1"/>
    </xf>
    <xf numFmtId="0" fontId="263" fillId="83" borderId="67" applyNumberFormat="0">
      <alignment horizontal="left" vertical="top"/>
      <protection hidden="1"/>
    </xf>
    <xf numFmtId="1" fontId="178" fillId="0" borderId="66">
      <alignment vertical="top"/>
    </xf>
    <xf numFmtId="17" fontId="194" fillId="62" borderId="68"/>
    <xf numFmtId="17" fontId="194" fillId="62" borderId="68"/>
    <xf numFmtId="0" fontId="263" fillId="83" borderId="67" applyNumberFormat="0">
      <alignment horizontal="left" vertical="top"/>
      <protection hidden="1"/>
    </xf>
    <xf numFmtId="0" fontId="167" fillId="0" borderId="53"/>
    <xf numFmtId="17" fontId="194" fillId="62" borderId="68"/>
    <xf numFmtId="0" fontId="263" fillId="83" borderId="67" applyNumberFormat="0">
      <alignment horizontal="left" vertical="top"/>
      <protection hidden="1"/>
    </xf>
    <xf numFmtId="0" fontId="263" fillId="83" borderId="67" applyNumberFormat="0">
      <alignment horizontal="left" vertical="top"/>
      <protection hidden="1"/>
    </xf>
    <xf numFmtId="4" fontId="221" fillId="78" borderId="65" applyNumberFormat="0" applyProtection="0">
      <alignment horizontal="left" vertical="center" indent="1"/>
    </xf>
    <xf numFmtId="17" fontId="194" fillId="62" borderId="68"/>
    <xf numFmtId="0" fontId="167" fillId="0" borderId="53"/>
    <xf numFmtId="0" fontId="167" fillId="0" borderId="53"/>
    <xf numFmtId="17" fontId="194" fillId="62" borderId="68"/>
    <xf numFmtId="17" fontId="194" fillId="62" borderId="68"/>
    <xf numFmtId="0" fontId="93" fillId="0" borderId="67" applyNumberFormat="0" applyAlignment="0" applyProtection="0">
      <alignment horizontal="left" vertical="center"/>
    </xf>
    <xf numFmtId="0" fontId="167" fillId="0" borderId="53"/>
    <xf numFmtId="0" fontId="93" fillId="0" borderId="67" applyNumberFormat="0" applyAlignment="0" applyProtection="0">
      <alignment horizontal="left" vertical="center"/>
    </xf>
    <xf numFmtId="0" fontId="167" fillId="0" borderId="53"/>
    <xf numFmtId="0" fontId="167" fillId="0" borderId="53"/>
    <xf numFmtId="4" fontId="221" fillId="78" borderId="65" applyNumberFormat="0" applyProtection="0">
      <alignment horizontal="left" vertical="center" indent="1"/>
    </xf>
    <xf numFmtId="0" fontId="167" fillId="0" borderId="53"/>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167" fillId="0" borderId="53"/>
    <xf numFmtId="17" fontId="194" fillId="62" borderId="68"/>
    <xf numFmtId="0" fontId="167" fillId="0" borderId="53"/>
    <xf numFmtId="0" fontId="167" fillId="0" borderId="53"/>
    <xf numFmtId="0" fontId="93" fillId="0" borderId="67" applyNumberFormat="0" applyAlignment="0" applyProtection="0">
      <alignment horizontal="left" vertical="center"/>
    </xf>
    <xf numFmtId="0" fontId="24" fillId="68" borderId="69" applyNumberFormat="0" applyBorder="0">
      <protection locked="0"/>
    </xf>
    <xf numFmtId="0" fontId="93" fillId="0" borderId="67" applyNumberFormat="0" applyAlignment="0" applyProtection="0">
      <alignment horizontal="left" vertical="center"/>
    </xf>
    <xf numFmtId="1" fontId="178" fillId="0" borderId="66">
      <alignment vertical="top"/>
    </xf>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167" fillId="0" borderId="53"/>
    <xf numFmtId="17" fontId="194" fillId="62" borderId="68"/>
    <xf numFmtId="17" fontId="194" fillId="62" borderId="68"/>
    <xf numFmtId="0" fontId="24" fillId="68" borderId="69" applyNumberFormat="0" applyBorder="0">
      <protection locked="0"/>
    </xf>
    <xf numFmtId="17" fontId="194" fillId="62" borderId="68"/>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17" fontId="194" fillId="62" borderId="68"/>
    <xf numFmtId="1" fontId="178" fillId="0" borderId="66">
      <alignment vertical="top"/>
    </xf>
    <xf numFmtId="0" fontId="167" fillId="0" borderId="53"/>
    <xf numFmtId="17" fontId="194" fillId="62" borderId="68"/>
    <xf numFmtId="0" fontId="167" fillId="0" borderId="53"/>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0" fontId="167" fillId="0" borderId="53"/>
    <xf numFmtId="17" fontId="194" fillId="62" borderId="68"/>
    <xf numFmtId="0" fontId="24" fillId="68" borderId="69" applyNumberFormat="0" applyBorder="0">
      <protection locked="0"/>
    </xf>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63" fillId="83" borderId="67" applyNumberFormat="0">
      <alignment horizontal="left" vertical="top"/>
      <protection hidden="1"/>
    </xf>
    <xf numFmtId="0" fontId="24" fillId="68" borderId="69" applyNumberFormat="0" applyBorder="0">
      <protection locked="0"/>
    </xf>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1" fontId="178" fillId="0" borderId="66">
      <alignment vertical="top"/>
    </xf>
    <xf numFmtId="0" fontId="11" fillId="0" borderId="0"/>
    <xf numFmtId="1" fontId="178" fillId="0" borderId="66">
      <alignment vertical="top"/>
    </xf>
    <xf numFmtId="4" fontId="221" fillId="78" borderId="65" applyNumberFormat="0" applyProtection="0">
      <alignment horizontal="left" vertical="center" indent="1"/>
    </xf>
    <xf numFmtId="0" fontId="24" fillId="68" borderId="69" applyNumberFormat="0" applyBorder="0">
      <protection locked="0"/>
    </xf>
    <xf numFmtId="0" fontId="167" fillId="0" borderId="53"/>
    <xf numFmtId="17" fontId="194" fillId="62" borderId="68"/>
    <xf numFmtId="0" fontId="263" fillId="83" borderId="67" applyNumberFormat="0">
      <alignment horizontal="left" vertical="top"/>
      <protection hidden="1"/>
    </xf>
    <xf numFmtId="4" fontId="221" fillId="78" borderId="65" applyNumberFormat="0" applyProtection="0">
      <alignment horizontal="left" vertical="center" indent="1"/>
    </xf>
    <xf numFmtId="0" fontId="167" fillId="0" borderId="53"/>
    <xf numFmtId="1" fontId="178" fillId="0" borderId="66">
      <alignment vertical="top"/>
    </xf>
    <xf numFmtId="17" fontId="194" fillId="62" borderId="68"/>
    <xf numFmtId="0" fontId="263" fillId="83" borderId="67" applyNumberFormat="0">
      <alignment horizontal="left" vertical="top"/>
      <protection hidden="1"/>
    </xf>
    <xf numFmtId="1" fontId="178" fillId="0" borderId="66">
      <alignment vertical="top"/>
    </xf>
    <xf numFmtId="0" fontId="167" fillId="0" borderId="53"/>
    <xf numFmtId="4" fontId="221" fillId="78" borderId="65" applyNumberFormat="0" applyProtection="0">
      <alignment horizontal="left" vertical="center" indent="1"/>
    </xf>
    <xf numFmtId="17" fontId="194" fillId="62" borderId="68"/>
    <xf numFmtId="17" fontId="194" fillId="62" borderId="68"/>
    <xf numFmtId="0" fontId="263" fillId="83" borderId="67" applyNumberFormat="0">
      <alignment horizontal="left" vertical="top"/>
      <protection hidden="1"/>
    </xf>
    <xf numFmtId="1" fontId="178" fillId="0" borderId="66">
      <alignment vertical="top"/>
    </xf>
    <xf numFmtId="17" fontId="194" fillId="62" borderId="68"/>
    <xf numFmtId="0" fontId="263" fillId="83" borderId="67" applyNumberFormat="0">
      <alignment horizontal="left" vertical="top"/>
      <protection hidden="1"/>
    </xf>
    <xf numFmtId="4" fontId="221" fillId="78" borderId="65" applyNumberFormat="0" applyProtection="0">
      <alignment horizontal="left" vertical="center" indent="1"/>
    </xf>
    <xf numFmtId="1" fontId="178" fillId="0" borderId="66">
      <alignment vertical="top"/>
    </xf>
    <xf numFmtId="0" fontId="167" fillId="0" borderId="53"/>
    <xf numFmtId="17" fontId="194" fillId="62" borderId="68"/>
    <xf numFmtId="0" fontId="263" fillId="83" borderId="67" applyNumberFormat="0">
      <alignment horizontal="left" vertical="top"/>
      <protection hidden="1"/>
    </xf>
    <xf numFmtId="0" fontId="167" fillId="0" borderId="53"/>
    <xf numFmtId="4" fontId="221" fillId="78" borderId="65" applyNumberFormat="0" applyProtection="0">
      <alignment horizontal="left" vertical="center" indent="1"/>
    </xf>
    <xf numFmtId="0" fontId="11" fillId="0" borderId="0"/>
    <xf numFmtId="43"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9" fontId="55"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08" fillId="66" borderId="53"/>
    <xf numFmtId="0" fontId="151" fillId="41" borderId="26" applyNumberFormat="0" applyAlignment="0" applyProtection="0"/>
    <xf numFmtId="0" fontId="204" fillId="0" borderId="49"/>
    <xf numFmtId="0" fontId="190" fillId="0" borderId="53"/>
    <xf numFmtId="0" fontId="190" fillId="0" borderId="53"/>
    <xf numFmtId="0" fontId="193" fillId="0" borderId="53"/>
    <xf numFmtId="176" fontId="11" fillId="0" borderId="0" applyFont="0" applyFill="0" applyBorder="0" applyAlignment="0" applyProtection="0"/>
    <xf numFmtId="0" fontId="11" fillId="0" borderId="0"/>
    <xf numFmtId="175" fontId="11" fillId="0" borderId="0"/>
    <xf numFmtId="0" fontId="11" fillId="0" borderId="0"/>
    <xf numFmtId="0" fontId="96" fillId="41" borderId="26" applyNumberFormat="0" applyAlignment="0" applyProtection="0"/>
    <xf numFmtId="175" fontId="11" fillId="0" borderId="0"/>
    <xf numFmtId="0" fontId="167" fillId="0" borderId="53"/>
    <xf numFmtId="0" fontId="167" fillId="0" borderId="53"/>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1" fillId="0" borderId="0"/>
    <xf numFmtId="0" fontId="136" fillId="54"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45" fillId="57" borderId="32"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45" fillId="57" borderId="32" applyNumberFormat="0" applyFon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11" fillId="0" borderId="0"/>
    <xf numFmtId="0" fontId="11" fillId="0" borderId="0"/>
    <xf numFmtId="175" fontId="11" fillId="0" borderId="0"/>
    <xf numFmtId="0" fontId="11" fillId="0" borderId="0"/>
    <xf numFmtId="0" fontId="137" fillId="54" borderId="26" applyNumberFormat="0" applyAlignment="0" applyProtection="0"/>
    <xf numFmtId="0" fontId="136" fillId="54" borderId="26" applyNumberFormat="0" applyAlignment="0" applyProtection="0"/>
    <xf numFmtId="175" fontId="11" fillId="0" borderId="0"/>
    <xf numFmtId="0" fontId="11" fillId="0" borderId="0"/>
    <xf numFmtId="0" fontId="11" fillId="0" borderId="0"/>
    <xf numFmtId="175" fontId="11" fillId="0" borderId="0"/>
    <xf numFmtId="0" fontId="96" fillId="41"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43" fontId="131" fillId="0" borderId="0" applyFont="0" applyFill="0" applyBorder="0" applyAlignment="0" applyProtection="0"/>
    <xf numFmtId="175" fontId="25" fillId="0" borderId="0"/>
    <xf numFmtId="43" fontId="166" fillId="0" borderId="0" applyFont="0" applyFill="0" applyBorder="0" applyAlignment="0" applyProtection="0"/>
    <xf numFmtId="0" fontId="11" fillId="0" borderId="0"/>
    <xf numFmtId="0" fontId="167" fillId="0" borderId="53"/>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216" fontId="66" fillId="7" borderId="0" applyNumberFormat="0" applyBorder="0" applyAlignment="0" applyProtection="0"/>
    <xf numFmtId="217" fontId="66" fillId="7" borderId="0" applyNumberFormat="0" applyBorder="0" applyAlignment="0" applyProtection="0"/>
    <xf numFmtId="218" fontId="66" fillId="7" borderId="0" applyNumberFormat="0" applyBorder="0" applyAlignment="0" applyProtection="0"/>
    <xf numFmtId="0" fontId="137" fillId="54" borderId="26" applyNumberFormat="0" applyAlignment="0" applyProtection="0"/>
    <xf numFmtId="41" fontId="38" fillId="0" borderId="0" applyFont="0" applyFill="0" applyBorder="0" applyAlignment="0" applyProtection="0"/>
    <xf numFmtId="43" fontId="180" fillId="0" borderId="0" applyFont="0" applyFill="0" applyBorder="0" applyAlignment="0" applyProtection="0"/>
    <xf numFmtId="43" fontId="11" fillId="0" borderId="0" applyFont="0" applyFill="0" applyBorder="0" applyAlignment="0" applyProtection="0"/>
    <xf numFmtId="43" fontId="181" fillId="0" borderId="0" applyFont="0" applyFill="0" applyBorder="0" applyAlignment="0" applyProtection="0"/>
    <xf numFmtId="43" fontId="11" fillId="0" borderId="0" applyFont="0" applyFill="0" applyBorder="0" applyAlignment="0" applyProtection="0"/>
    <xf numFmtId="43" fontId="181" fillId="0" borderId="0" applyFont="0" applyFill="0" applyBorder="0" applyAlignment="0" applyProtection="0"/>
    <xf numFmtId="43" fontId="11"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43" fontId="184" fillId="0" borderId="0" applyFont="0" applyFill="0" applyBorder="0" applyAlignment="0" applyProtection="0"/>
    <xf numFmtId="43" fontId="163" fillId="0" borderId="0" applyFont="0" applyFill="0" applyBorder="0" applyAlignment="0" applyProtection="0"/>
    <xf numFmtId="43" fontId="182" fillId="0" borderId="0" applyFont="0" applyFill="0" applyBorder="0" applyAlignment="0" applyProtection="0"/>
    <xf numFmtId="43" fontId="163" fillId="0" borderId="0" applyFont="0" applyFill="0" applyBorder="0" applyAlignment="0" applyProtection="0"/>
    <xf numFmtId="43" fontId="182" fillId="0" borderId="0" applyFont="0" applyFill="0" applyBorder="0" applyAlignment="0" applyProtection="0"/>
    <xf numFmtId="0" fontId="93" fillId="0" borderId="47">
      <alignment horizontal="left" vertical="center"/>
    </xf>
    <xf numFmtId="0" fontId="93" fillId="0" borderId="67" applyNumberFormat="0" applyAlignment="0" applyProtection="0">
      <alignment horizontal="left" vertical="center"/>
    </xf>
    <xf numFmtId="43" fontId="182" fillId="0" borderId="0" applyFont="0" applyFill="0" applyBorder="0" applyAlignment="0" applyProtection="0"/>
    <xf numFmtId="0" fontId="201" fillId="59" borderId="53"/>
    <xf numFmtId="0" fontId="201" fillId="59" borderId="53"/>
    <xf numFmtId="0" fontId="201" fillId="0" borderId="53"/>
    <xf numFmtId="43" fontId="47" fillId="0" borderId="0" applyFont="0" applyFill="0" applyBorder="0" applyAlignment="0" applyProtection="0"/>
    <xf numFmtId="43" fontId="47"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31" fillId="0" borderId="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5"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alignment wrapText="1"/>
    </xf>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24"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24" fillId="0" borderId="0" applyFont="0" applyFill="0" applyBorder="0" applyAlignment="0" applyProtection="0"/>
    <xf numFmtId="43" fontId="49" fillId="0" borderId="0" applyFont="0" applyFill="0" applyBorder="0" applyAlignment="0" applyProtection="0"/>
    <xf numFmtId="43" fontId="24"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185"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43" fontId="47" fillId="0" borderId="0" applyFont="0" applyFill="0" applyBorder="0" applyAlignment="0" applyProtection="0"/>
    <xf numFmtId="43" fontId="163" fillId="0" borderId="0" applyFont="0" applyFill="0" applyBorder="0" applyAlignment="0" applyProtection="0"/>
    <xf numFmtId="43" fontId="56"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66" fillId="0" borderId="0" applyFont="0" applyFill="0" applyBorder="0" applyAlignment="0" applyProtection="0"/>
    <xf numFmtId="226" fontId="17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47"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38" fillId="0" borderId="0" applyFont="0" applyFill="0" applyBorder="0" applyAlignment="0" applyProtection="0"/>
    <xf numFmtId="43" fontId="24" fillId="0" borderId="0" quotePrefix="1" applyFont="0" applyFill="0" applyBorder="0" applyAlignment="0">
      <protection locked="0"/>
    </xf>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49"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8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9" fontId="24" fillId="0" borderId="0" applyFont="0" applyFill="0" applyBorder="0" applyAlignment="0" applyProtection="0"/>
    <xf numFmtId="43" fontId="11" fillId="0" borderId="0" applyFont="0" applyFill="0" applyBorder="0" applyAlignment="0" applyProtection="0"/>
    <xf numFmtId="189"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9" fontId="24" fillId="0" borderId="0" applyFont="0" applyFill="0" applyBorder="0" applyAlignment="0" applyProtection="0"/>
    <xf numFmtId="180"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66" fillId="0" borderId="0" applyFont="0" applyFill="0" applyBorder="0" applyAlignment="0" applyProtection="0"/>
    <xf numFmtId="43" fontId="47" fillId="0" borderId="0" applyFont="0" applyFill="0" applyBorder="0" applyAlignment="0" applyProtection="0"/>
    <xf numFmtId="43" fontId="182"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24" fillId="0" borderId="0" applyFill="0" applyBorder="0" applyAlignment="0" applyProtection="0"/>
    <xf numFmtId="44" fontId="11" fillId="0" borderId="0" applyFont="0" applyFill="0" applyBorder="0" applyAlignment="0" applyProtection="0"/>
    <xf numFmtId="167" fontId="24" fillId="0" borderId="0" applyFont="0" applyFill="0" applyBorder="0" applyAlignment="0" applyProtection="0"/>
    <xf numFmtId="220" fontId="24" fillId="0" borderId="0" applyFont="0" applyFill="0" applyBorder="0" applyAlignment="0" applyProtection="0"/>
    <xf numFmtId="44" fontId="11" fillId="0" borderId="0" applyFont="0" applyFill="0" applyBorder="0" applyAlignment="0" applyProtection="0"/>
    <xf numFmtId="231" fontId="24" fillId="0" borderId="0" applyFill="0" applyBorder="0" applyAlignment="0" applyProtection="0"/>
    <xf numFmtId="1" fontId="178" fillId="0" borderId="66">
      <alignment vertical="top"/>
    </xf>
    <xf numFmtId="0" fontId="137" fillId="54" borderId="26" applyNumberFormat="0" applyAlignment="0" applyProtection="0"/>
    <xf numFmtId="0" fontId="193" fillId="0" borderId="53"/>
    <xf numFmtId="238" fontId="24" fillId="0" borderId="0" applyFill="0" applyBorder="0" applyAlignment="0" applyProtection="0"/>
    <xf numFmtId="0" fontId="190" fillId="0" borderId="53"/>
    <xf numFmtId="0" fontId="190" fillId="0" borderId="53"/>
    <xf numFmtId="0" fontId="177" fillId="60" borderId="53"/>
    <xf numFmtId="2" fontId="24" fillId="0" borderId="0" applyFill="0" applyBorder="0" applyAlignment="0" applyProtection="0"/>
    <xf numFmtId="0" fontId="201" fillId="0" borderId="53"/>
    <xf numFmtId="0" fontId="201" fillId="59" borderId="53"/>
    <xf numFmtId="0" fontId="201" fillId="59" borderId="53"/>
    <xf numFmtId="216" fontId="65" fillId="6" borderId="0" applyNumberFormat="0" applyBorder="0" applyAlignment="0" applyProtection="0"/>
    <xf numFmtId="217" fontId="65" fillId="6" borderId="0" applyNumberFormat="0" applyBorder="0" applyAlignment="0" applyProtection="0"/>
    <xf numFmtId="218" fontId="65" fillId="6" borderId="0" applyNumberFormat="0" applyBorder="0" applyAlignment="0" applyProtection="0"/>
    <xf numFmtId="0" fontId="93" fillId="0" borderId="47">
      <alignment horizontal="left" vertical="center"/>
    </xf>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175" fontId="25" fillId="57" borderId="32" applyNumberFormat="0" applyFont="0" applyAlignment="0" applyProtection="0"/>
    <xf numFmtId="0" fontId="139" fillId="57" borderId="32" applyNumberFormat="0" applyFont="0" applyAlignment="0" applyProtection="0"/>
    <xf numFmtId="0" fontId="204" fillId="0" borderId="49"/>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151" fillId="41" borderId="26" applyNumberFormat="0" applyAlignment="0" applyProtection="0"/>
    <xf numFmtId="0" fontId="208" fillId="66" borderId="53"/>
    <xf numFmtId="216" fontId="107" fillId="8" borderId="0" applyNumberFormat="0" applyBorder="0" applyAlignment="0" applyProtection="0"/>
    <xf numFmtId="217" fontId="107" fillId="8" borderId="0" applyNumberFormat="0" applyBorder="0" applyAlignment="0" applyProtection="0"/>
    <xf numFmtId="0" fontId="213" fillId="8" borderId="0" applyNumberFormat="0" applyBorder="0" applyAlignment="0" applyProtection="0"/>
    <xf numFmtId="218" fontId="107" fillId="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6"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234" fontId="184" fillId="0" borderId="0"/>
    <xf numFmtId="0" fontId="165"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82" fillId="0" borderId="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24" fillId="0" borderId="0"/>
    <xf numFmtId="0" fontId="182" fillId="0" borderId="0"/>
    <xf numFmtId="0" fontId="182" fillId="0" borderId="0"/>
    <xf numFmtId="0" fontId="1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1"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0"/>
    <xf numFmtId="234" fontId="186" fillId="0" borderId="0"/>
    <xf numFmtId="0" fontId="11" fillId="0" borderId="0"/>
    <xf numFmtId="0" fontId="11" fillId="0" borderId="0"/>
    <xf numFmtId="0" fontId="11" fillId="0" borderId="0"/>
    <xf numFmtId="0" fontId="11" fillId="0" borderId="0"/>
    <xf numFmtId="0" fontId="11" fillId="0" borderId="0"/>
    <xf numFmtId="0" fontId="186" fillId="0" borderId="0"/>
    <xf numFmtId="0" fontId="11" fillId="0" borderId="0"/>
    <xf numFmtId="0" fontId="11" fillId="0" borderId="0"/>
    <xf numFmtId="0" fontId="11" fillId="0" borderId="0"/>
    <xf numFmtId="0" fontId="11" fillId="0" borderId="0"/>
    <xf numFmtId="0" fontId="186" fillId="0" borderId="0"/>
    <xf numFmtId="0" fontId="186" fillId="0" borderId="0"/>
    <xf numFmtId="0" fontId="186"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0"/>
    <xf numFmtId="0" fontId="186" fillId="0" borderId="0"/>
    <xf numFmtId="0" fontId="186" fillId="0" borderId="0"/>
    <xf numFmtId="0" fontId="186" fillId="0" borderId="0"/>
    <xf numFmtId="0" fontId="38" fillId="0" borderId="0"/>
    <xf numFmtId="0" fontId="49" fillId="0" borderId="0"/>
    <xf numFmtId="0" fontId="11" fillId="0" borderId="0"/>
    <xf numFmtId="0" fontId="186" fillId="0" borderId="0"/>
    <xf numFmtId="0" fontId="24" fillId="0" borderId="0"/>
    <xf numFmtId="0" fontId="49" fillId="0" borderId="0"/>
    <xf numFmtId="0" fontId="180" fillId="0" borderId="0"/>
    <xf numFmtId="0" fontId="136" fillId="54" borderId="26" applyNumberFormat="0" applyAlignment="0" applyProtection="0"/>
    <xf numFmtId="0" fontId="136" fillId="54" borderId="26" applyNumberFormat="0" applyAlignment="0" applyProtection="0"/>
    <xf numFmtId="0" fontId="24" fillId="0" borderId="0"/>
    <xf numFmtId="0" fontId="24" fillId="0" borderId="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86" fillId="0" borderId="0"/>
    <xf numFmtId="0" fontId="24" fillId="0" borderId="0"/>
    <xf numFmtId="0" fontId="24" fillId="0" borderId="0"/>
    <xf numFmtId="0" fontId="186" fillId="0" borderId="0"/>
    <xf numFmtId="0" fontId="24" fillId="0" borderId="0"/>
    <xf numFmtId="0" fontId="24" fillId="0" borderId="0"/>
    <xf numFmtId="0" fontId="24" fillId="0" borderId="0"/>
    <xf numFmtId="0" fontId="24" fillId="0" borderId="0"/>
    <xf numFmtId="0" fontId="49"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2" fillId="0" borderId="0"/>
    <xf numFmtId="0" fontId="187" fillId="0" borderId="0"/>
    <xf numFmtId="0" fontId="56" fillId="0" borderId="0"/>
    <xf numFmtId="0" fontId="56" fillId="0" borderId="0"/>
    <xf numFmtId="0" fontId="182" fillId="0" borderId="0"/>
    <xf numFmtId="0" fontId="182" fillId="0" borderId="0"/>
    <xf numFmtId="0" fontId="182" fillId="0" borderId="0"/>
    <xf numFmtId="0" fontId="182" fillId="0" borderId="0"/>
    <xf numFmtId="0" fontId="18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7" fontId="24" fillId="0" borderId="0"/>
    <xf numFmtId="23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24" fillId="0" borderId="0"/>
    <xf numFmtId="0" fontId="11" fillId="0" borderId="0"/>
    <xf numFmtId="0" fontId="11" fillId="0" borderId="0"/>
    <xf numFmtId="0" fontId="11" fillId="0" borderId="0"/>
    <xf numFmtId="0" fontId="180" fillId="0" borderId="0"/>
    <xf numFmtId="220" fontId="11" fillId="0" borderId="0">
      <protection locked="0"/>
    </xf>
    <xf numFmtId="0" fontId="166" fillId="0" borderId="0"/>
    <xf numFmtId="250" fontId="11" fillId="0" borderId="0">
      <protection locked="0"/>
    </xf>
    <xf numFmtId="0" fontId="11" fillId="0" borderId="0">
      <protection locked="0"/>
    </xf>
    <xf numFmtId="0" fontId="172" fillId="0" borderId="0"/>
    <xf numFmtId="0" fontId="11" fillId="0" borderId="0"/>
    <xf numFmtId="0" fontId="11" fillId="0" borderId="0"/>
    <xf numFmtId="0" fontId="24" fillId="0" borderId="0"/>
    <xf numFmtId="0" fontId="11" fillId="0" borderId="0"/>
    <xf numFmtId="0" fontId="11" fillId="0" borderId="0"/>
    <xf numFmtId="237" fontId="24" fillId="0" borderId="0"/>
    <xf numFmtId="0" fontId="182" fillId="0" borderId="0"/>
    <xf numFmtId="0" fontId="182"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49" fillId="0" borderId="0"/>
    <xf numFmtId="0" fontId="49" fillId="0" borderId="0"/>
    <xf numFmtId="0" fontId="102" fillId="0" borderId="35" applyNumberFormat="0" applyFill="0" applyAlignment="0" applyProtection="0"/>
    <xf numFmtId="0" fontId="102" fillId="0" borderId="35" applyNumberFormat="0" applyFill="0" applyAlignment="0" applyProtection="0"/>
    <xf numFmtId="0" fontId="24" fillId="0" borderId="0"/>
    <xf numFmtId="234" fontId="24" fillId="0" borderId="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4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41" borderId="26" applyNumberFormat="0" applyAlignment="0" applyProtection="0"/>
    <xf numFmtId="0" fontId="96"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24" fillId="0" borderId="0"/>
    <xf numFmtId="0" fontId="130" fillId="0" borderId="0"/>
    <xf numFmtId="0" fontId="130" fillId="0" borderId="0"/>
    <xf numFmtId="0" fontId="130" fillId="0" borderId="0"/>
    <xf numFmtId="0" fontId="1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24"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234" fontId="24"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58" fillId="54" borderId="33"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21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21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11"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55" fillId="0" borderId="0"/>
    <xf numFmtId="9" fontId="55"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9" fontId="55" fillId="0" borderId="0" applyFont="0" applyFill="0" applyBorder="0" applyAlignment="0" applyProtection="0"/>
    <xf numFmtId="167" fontId="47"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67" fontId="47"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6" fontId="50"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6" fontId="50"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67" fontId="47"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50" fillId="0" borderId="0" applyFont="0" applyFill="0" applyBorder="0" applyAlignment="0" applyProtection="0"/>
    <xf numFmtId="175" fontId="24" fillId="0" borderId="0" applyFont="0" applyFill="0" applyBorder="0" applyAlignment="0" applyProtection="0"/>
    <xf numFmtId="167" fontId="47"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67" fontId="24" fillId="0" borderId="0" applyFont="0" applyFill="0" applyBorder="0" applyAlignment="0" applyProtection="0"/>
    <xf numFmtId="175" fontId="24"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5"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67" fontId="47"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76" fontId="50" fillId="0" borderId="0" applyFont="0" applyFill="0" applyBorder="0" applyAlignment="0" applyProtection="0"/>
    <xf numFmtId="176" fontId="11" fillId="0" borderId="0" applyFont="0" applyFill="0" applyBorder="0" applyAlignment="0" applyProtection="0"/>
    <xf numFmtId="176" fontId="50"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4" fontId="24" fillId="0" borderId="0" applyFont="0" applyFill="0" applyBorder="0" applyAlignment="0" applyProtection="0"/>
    <xf numFmtId="2" fontId="24" fillId="0" borderId="0" applyFont="0" applyFill="0" applyBorder="0" applyAlignment="0" applyProtection="0"/>
    <xf numFmtId="175" fontId="48" fillId="0" borderId="0"/>
    <xf numFmtId="175" fontId="48" fillId="0" borderId="0"/>
    <xf numFmtId="168" fontId="48" fillId="0" borderId="0"/>
    <xf numFmtId="171" fontId="25" fillId="0" borderId="0"/>
    <xf numFmtId="171" fontId="25" fillId="0" borderId="0"/>
    <xf numFmtId="171" fontId="25" fillId="0" borderId="0"/>
    <xf numFmtId="175" fontId="48" fillId="0" borderId="0"/>
    <xf numFmtId="168" fontId="48" fillId="0" borderId="0"/>
    <xf numFmtId="168" fontId="48" fillId="0" borderId="0"/>
    <xf numFmtId="168" fontId="48" fillId="0" borderId="0"/>
    <xf numFmtId="168" fontId="48" fillId="0" borderId="0"/>
    <xf numFmtId="168" fontId="48" fillId="0" borderId="0"/>
    <xf numFmtId="168" fontId="48" fillId="0" borderId="0"/>
    <xf numFmtId="175" fontId="11" fillId="0" borderId="0"/>
    <xf numFmtId="168" fontId="48" fillId="0" borderId="0"/>
    <xf numFmtId="175" fontId="49" fillId="0" borderId="0"/>
    <xf numFmtId="0" fontId="11" fillId="0" borderId="0"/>
    <xf numFmtId="175" fontId="25" fillId="0" borderId="0"/>
    <xf numFmtId="175" fontId="25" fillId="0" borderId="0"/>
    <xf numFmtId="175" fontId="11" fillId="0" borderId="0"/>
    <xf numFmtId="9" fontId="25" fillId="0" borderId="0" applyFont="0" applyFill="0" applyBorder="0" applyAlignment="0" applyProtection="0"/>
    <xf numFmtId="43" fontId="11" fillId="0" borderId="0" applyFont="0" applyFill="0" applyBorder="0" applyAlignment="0" applyProtection="0"/>
    <xf numFmtId="0" fontId="86" fillId="54" borderId="26" applyNumberFormat="0" applyAlignment="0" applyProtection="0"/>
    <xf numFmtId="0" fontId="86" fillId="54" borderId="26" applyNumberFormat="0" applyAlignment="0" applyProtection="0"/>
    <xf numFmtId="41" fontId="55"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68" fontId="88" fillId="0" borderId="0" applyFont="0" applyFill="0" applyBorder="0" applyAlignment="0" applyProtection="0"/>
    <xf numFmtId="168" fontId="88" fillId="0" borderId="0" applyFont="0" applyFill="0" applyBorder="0" applyAlignment="0" applyProtection="0"/>
    <xf numFmtId="168" fontId="88" fillId="0" borderId="0" applyFont="0" applyFill="0" applyBorder="0" applyAlignment="0" applyProtection="0"/>
    <xf numFmtId="43" fontId="50" fillId="0" borderId="0" applyFont="0" applyFill="0" applyBorder="0" applyAlignment="0" applyProtection="0"/>
    <xf numFmtId="0" fontId="157" fillId="54" borderId="33" applyNumberFormat="0" applyAlignment="0" applyProtection="0"/>
    <xf numFmtId="0" fontId="266" fillId="0" borderId="0" applyNumberFormat="0" applyFill="0" applyBorder="0" applyAlignment="0" applyProtection="0">
      <alignment vertical="top"/>
      <protection locked="0"/>
    </xf>
    <xf numFmtId="0" fontId="24" fillId="0" borderId="0"/>
    <xf numFmtId="0" fontId="38" fillId="0" borderId="0" applyFill="0" applyBorder="0"/>
    <xf numFmtId="0" fontId="38" fillId="0" borderId="0" applyFill="0"/>
    <xf numFmtId="0" fontId="24" fillId="0" borderId="0"/>
    <xf numFmtId="0" fontId="88" fillId="0" borderId="0"/>
    <xf numFmtId="0" fontId="88" fillId="0" borderId="0"/>
    <xf numFmtId="0" fontId="88" fillId="0" borderId="0"/>
    <xf numFmtId="0" fontId="136" fillId="54" borderId="26" applyNumberFormat="0" applyAlignment="0" applyProtection="0"/>
    <xf numFmtId="0" fontId="88" fillId="0" borderId="0"/>
    <xf numFmtId="0" fontId="38" fillId="0" borderId="0" applyFill="0"/>
    <xf numFmtId="0" fontId="24" fillId="0" borderId="0"/>
    <xf numFmtId="0" fontId="24" fillId="0" borderId="0"/>
    <xf numFmtId="0" fontId="24" fillId="0" borderId="0"/>
    <xf numFmtId="0" fontId="24" fillId="0" borderId="0"/>
    <xf numFmtId="0" fontId="55" fillId="0" borderId="0"/>
    <xf numFmtId="0" fontId="38" fillId="0" borderId="0" applyFill="0"/>
    <xf numFmtId="0" fontId="47" fillId="0" borderId="0"/>
    <xf numFmtId="0" fontId="47" fillId="0" borderId="0"/>
    <xf numFmtId="0" fontId="24" fillId="0" borderId="0"/>
    <xf numFmtId="0" fontId="25" fillId="0" borderId="0"/>
    <xf numFmtId="0" fontId="24" fillId="0" borderId="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9" fontId="38" fillId="0" borderId="0" applyFont="0" applyFill="0" applyBorder="0" applyAlignment="0" applyProtection="0"/>
    <xf numFmtId="9" fontId="2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200" fontId="24" fillId="0" borderId="0"/>
    <xf numFmtId="0" fontId="11" fillId="0" borderId="0"/>
    <xf numFmtId="0" fontId="24" fillId="0" borderId="0"/>
    <xf numFmtId="0" fontId="55"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09" fillId="0" borderId="0"/>
    <xf numFmtId="43" fontId="109" fillId="0" borderId="0" applyFont="0" applyFill="0" applyBorder="0" applyAlignment="0" applyProtection="0"/>
    <xf numFmtId="0" fontId="109" fillId="0" borderId="0" applyNumberFormat="0" applyFont="0" applyFill="0" applyBorder="0" applyAlignment="0" applyProtection="0"/>
    <xf numFmtId="0" fontId="11" fillId="0" borderId="0"/>
    <xf numFmtId="43" fontId="11" fillId="0" borderId="0" applyFont="0" applyFill="0" applyBorder="0" applyAlignment="0" applyProtection="0"/>
    <xf numFmtId="0" fontId="48" fillId="0" borderId="0"/>
    <xf numFmtId="0" fontId="11" fillId="0" borderId="0"/>
    <xf numFmtId="0" fontId="136" fillId="54" borderId="26"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175" fontId="24"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44" fontId="48" fillId="0" borderId="0" applyFont="0" applyFill="0" applyBorder="0" applyAlignment="0" applyProtection="0"/>
    <xf numFmtId="0" fontId="47" fillId="0" borderId="0"/>
    <xf numFmtId="175" fontId="45" fillId="0" borderId="0"/>
    <xf numFmtId="0" fontId="11" fillId="0" borderId="0"/>
    <xf numFmtId="175" fontId="156" fillId="0" borderId="0"/>
    <xf numFmtId="0" fontId="11" fillId="0" borderId="0"/>
    <xf numFmtId="0" fontId="156" fillId="0" borderId="0"/>
    <xf numFmtId="0" fontId="156" fillId="0" borderId="0"/>
    <xf numFmtId="0" fontId="156" fillId="0" borderId="0"/>
    <xf numFmtId="0" fontId="47" fillId="0" borderId="0"/>
    <xf numFmtId="0" fontId="156" fillId="0" borderId="0"/>
    <xf numFmtId="0" fontId="156" fillId="0" borderId="0"/>
    <xf numFmtId="0" fontId="156" fillId="0" borderId="0"/>
    <xf numFmtId="0" fontId="156" fillId="0" borderId="0"/>
    <xf numFmtId="0" fontId="156" fillId="0" borderId="0"/>
    <xf numFmtId="0" fontId="47" fillId="0" borderId="0"/>
    <xf numFmtId="0" fontId="45" fillId="0" borderId="0"/>
    <xf numFmtId="175" fontId="45" fillId="0" borderId="0"/>
    <xf numFmtId="201" fontId="24" fillId="0" borderId="0"/>
    <xf numFmtId="191" fontId="25" fillId="0" borderId="0"/>
    <xf numFmtId="175" fontId="24" fillId="0" borderId="0"/>
    <xf numFmtId="191" fontId="25" fillId="0" borderId="0"/>
    <xf numFmtId="191" fontId="25" fillId="0" borderId="0"/>
    <xf numFmtId="175" fontId="24" fillId="0" borderId="0"/>
    <xf numFmtId="0" fontId="24" fillId="0" borderId="0"/>
    <xf numFmtId="0" fontId="24" fillId="0" borderId="0"/>
    <xf numFmtId="0" fontId="24" fillId="0" borderId="0"/>
    <xf numFmtId="0" fontId="24" fillId="0" borderId="0"/>
    <xf numFmtId="175" fontId="11" fillId="0" borderId="0"/>
    <xf numFmtId="0" fontId="11" fillId="0" borderId="0"/>
    <xf numFmtId="191" fontId="25" fillId="0" borderId="0"/>
    <xf numFmtId="0" fontId="21" fillId="0" borderId="0"/>
    <xf numFmtId="0" fontId="21" fillId="0" borderId="0"/>
    <xf numFmtId="0" fontId="21" fillId="0" borderId="0"/>
    <xf numFmtId="0" fontId="21" fillId="0" borderId="0"/>
    <xf numFmtId="0" fontId="21" fillId="0" borderId="0"/>
    <xf numFmtId="191" fontId="25" fillId="0" borderId="0"/>
    <xf numFmtId="191" fontId="25" fillId="0" borderId="0"/>
    <xf numFmtId="191" fontId="25" fillId="0" borderId="0"/>
    <xf numFmtId="175" fontId="24" fillId="0" borderId="0"/>
    <xf numFmtId="191" fontId="25" fillId="0" borderId="0"/>
    <xf numFmtId="175" fontId="24" fillId="0" borderId="0"/>
    <xf numFmtId="175" fontId="24" fillId="0" borderId="0"/>
    <xf numFmtId="191" fontId="25" fillId="0" borderId="0"/>
    <xf numFmtId="0" fontId="47" fillId="0" borderId="0"/>
    <xf numFmtId="0" fontId="47" fillId="0" borderId="0"/>
    <xf numFmtId="0" fontId="47" fillId="0" borderId="0"/>
    <xf numFmtId="175" fontId="24" fillId="0" borderId="0"/>
    <xf numFmtId="0" fontId="47" fillId="0" borderId="0"/>
    <xf numFmtId="0" fontId="24" fillId="0" borderId="0"/>
    <xf numFmtId="175" fontId="11" fillId="0" borderId="0"/>
    <xf numFmtId="0" fontId="11" fillId="0" borderId="0"/>
    <xf numFmtId="200" fontId="45" fillId="0" borderId="0"/>
    <xf numFmtId="0" fontId="47" fillId="0" borderId="0"/>
    <xf numFmtId="0" fontId="47" fillId="0" borderId="0"/>
    <xf numFmtId="0" fontId="11" fillId="0" borderId="0"/>
    <xf numFmtId="175" fontId="11" fillId="0" borderId="0"/>
    <xf numFmtId="0" fontId="156" fillId="0" borderId="0"/>
    <xf numFmtId="0" fontId="156" fillId="0" borderId="0"/>
    <xf numFmtId="0" fontId="156" fillId="0" borderId="0"/>
    <xf numFmtId="0" fontId="156" fillId="0" borderId="0"/>
    <xf numFmtId="175" fontId="156" fillId="0" borderId="0"/>
    <xf numFmtId="0" fontId="156" fillId="0" borderId="0"/>
    <xf numFmtId="0" fontId="156" fillId="0" borderId="0"/>
    <xf numFmtId="0" fontId="156" fillId="0" borderId="0"/>
    <xf numFmtId="0" fontId="156" fillId="0" borderId="0"/>
    <xf numFmtId="183" fontId="25" fillId="0" borderId="0"/>
    <xf numFmtId="0" fontId="47" fillId="0" borderId="0"/>
    <xf numFmtId="0" fontId="47" fillId="0" borderId="0"/>
    <xf numFmtId="175" fontId="156" fillId="0" borderId="0"/>
    <xf numFmtId="0" fontId="156" fillId="0" borderId="0"/>
    <xf numFmtId="0" fontId="156" fillId="0" borderId="0"/>
    <xf numFmtId="0" fontId="156" fillId="0" borderId="0"/>
    <xf numFmtId="0" fontId="11" fillId="0" borderId="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9" fontId="11" fillId="0" borderId="0" applyFont="0" applyFill="0" applyBorder="0" applyAlignment="0" applyProtection="0"/>
    <xf numFmtId="0" fontId="24" fillId="0" borderId="0"/>
    <xf numFmtId="0" fontId="24"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99" fillId="0" borderId="0">
      <alignment vertical="top"/>
    </xf>
    <xf numFmtId="203" fontId="47"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31" fillId="0" borderId="0" applyFont="0" applyFill="0" applyBorder="0" applyAlignment="0" applyProtection="0"/>
    <xf numFmtId="43" fontId="131" fillId="0" borderId="0" applyFont="0" applyFill="0" applyBorder="0" applyAlignment="0" applyProtection="0"/>
    <xf numFmtId="0" fontId="55" fillId="0" borderId="0" applyFont="0" applyFill="0" applyBorder="0" applyAlignment="0" applyProtection="0"/>
    <xf numFmtId="0" fontId="99" fillId="0" borderId="0">
      <alignment vertical="top"/>
    </xf>
    <xf numFmtId="0" fontId="55" fillId="0" borderId="0" applyFont="0" applyFill="0" applyBorder="0" applyAlignment="0" applyProtection="0"/>
    <xf numFmtId="0" fontId="55" fillId="0" borderId="0" applyFont="0" applyFill="0" applyBorder="0" applyAlignment="0" applyProtection="0"/>
    <xf numFmtId="43" fontId="264" fillId="0" borderId="0" applyFont="0" applyFill="0" applyBorder="0" applyAlignment="0" applyProtection="0"/>
    <xf numFmtId="43" fontId="264" fillId="0" borderId="0" applyFont="0" applyFill="0" applyBorder="0" applyAlignment="0" applyProtection="0"/>
    <xf numFmtId="0" fontId="121" fillId="0" borderId="0"/>
    <xf numFmtId="43" fontId="121" fillId="0" borderId="0" applyFont="0" applyFill="0" applyBorder="0" applyAlignment="0" applyProtection="0"/>
    <xf numFmtId="9" fontId="11" fillId="0" borderId="0" applyFont="0" applyFill="0" applyBorder="0" applyAlignment="0" applyProtection="0"/>
    <xf numFmtId="43" fontId="131" fillId="0" borderId="0" applyFont="0" applyFill="0" applyBorder="0" applyAlignment="0" applyProtection="0"/>
    <xf numFmtId="0" fontId="24"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9" fontId="47" fillId="0" borderId="0" applyFont="0" applyFill="0" applyBorder="0" applyAlignment="0" applyProtection="0"/>
    <xf numFmtId="43" fontId="55" fillId="0" borderId="0" applyFont="0" applyFill="0" applyBorder="0" applyAlignment="0" applyProtection="0"/>
    <xf numFmtId="0" fontId="123" fillId="0" borderId="0"/>
    <xf numFmtId="43" fontId="124" fillId="0" borderId="0" applyFont="0" applyFill="0" applyBorder="0" applyAlignment="0" applyProtection="0"/>
    <xf numFmtId="43" fontId="272" fillId="0" borderId="0" applyFont="0" applyFill="0" applyBorder="0" applyAlignment="0" applyProtection="0"/>
    <xf numFmtId="0" fontId="55" fillId="0" borderId="0"/>
    <xf numFmtId="0" fontId="24" fillId="0" borderId="0">
      <alignment vertical="center"/>
    </xf>
    <xf numFmtId="43" fontId="24" fillId="0" borderId="0" applyFont="0" applyFill="0" applyBorder="0" applyAlignment="0" applyProtection="0">
      <alignment vertical="center"/>
    </xf>
    <xf numFmtId="43" fontId="272" fillId="0" borderId="0" applyFont="0" applyFill="0" applyBorder="0" applyAlignment="0" applyProtection="0">
      <alignment vertical="center"/>
    </xf>
    <xf numFmtId="43" fontId="56" fillId="0" borderId="0" applyFont="0" applyFill="0" applyBorder="0" applyAlignment="0" applyProtection="0"/>
    <xf numFmtId="0" fontId="24" fillId="0" borderId="0">
      <alignment vertical="center"/>
    </xf>
    <xf numFmtId="43" fontId="24" fillId="0" borderId="0" applyFont="0" applyFill="0" applyBorder="0" applyAlignment="0" applyProtection="0">
      <alignment vertical="center"/>
    </xf>
    <xf numFmtId="43" fontId="131" fillId="0" borderId="0" applyFont="0" applyFill="0" applyBorder="0" applyAlignment="0" applyProtection="0"/>
    <xf numFmtId="167" fontId="55"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0" fontId="55" fillId="0" borderId="0"/>
    <xf numFmtId="0" fontId="272" fillId="0" borderId="0">
      <alignment vertical="center"/>
    </xf>
    <xf numFmtId="0" fontId="55" fillId="0" borderId="0"/>
    <xf numFmtId="43" fontId="55" fillId="0" borderId="0" applyFont="0" applyFill="0" applyBorder="0" applyAlignment="0" applyProtection="0"/>
    <xf numFmtId="43" fontId="56"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67" fillId="0" borderId="53"/>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4" fillId="0" borderId="0"/>
    <xf numFmtId="0" fontId="11" fillId="0" borderId="0"/>
    <xf numFmtId="175" fontId="11" fillId="0" borderId="0"/>
    <xf numFmtId="0" fontId="11" fillId="0" borderId="0"/>
    <xf numFmtId="0" fontId="167" fillId="0" borderId="53"/>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55" fillId="0" borderId="0"/>
    <xf numFmtId="43" fontId="119" fillId="0" borderId="0" applyFont="0" applyFill="0" applyBorder="0" applyAlignment="0" applyProtection="0"/>
    <xf numFmtId="0" fontId="121" fillId="0" borderId="0"/>
    <xf numFmtId="0" fontId="12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274" fontId="24" fillId="0" borderId="0" applyFont="0" applyFill="0" applyBorder="0" applyAlignment="0" applyProtection="0"/>
    <xf numFmtId="43" fontId="271" fillId="0" borderId="0" applyFont="0" applyFill="0" applyBorder="0" applyAlignment="0" applyProtection="0">
      <alignment vertical="center"/>
    </xf>
    <xf numFmtId="43" fontId="11" fillId="0" borderId="0" applyFont="0" applyFill="0" applyBorder="0" applyAlignment="0" applyProtection="0"/>
    <xf numFmtId="0" fontId="11" fillId="0" borderId="0"/>
    <xf numFmtId="0" fontId="38" fillId="0" borderId="0"/>
    <xf numFmtId="263" fontId="38" fillId="0" borderId="0" applyFont="0" applyFill="0" applyBorder="0" applyAlignment="0" applyProtection="0"/>
    <xf numFmtId="44" fontId="24"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76" fontId="11"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14" fontId="48"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11" fillId="0" borderId="0"/>
    <xf numFmtId="0" fontId="167" fillId="0" borderId="53"/>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0" fontId="137" fillId="54"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24" fillId="0" borderId="0" applyFont="0" applyFill="0" applyBorder="0" applyAlignment="0" applyProtection="0"/>
    <xf numFmtId="4" fontId="221" fillId="78" borderId="65" applyNumberFormat="0" applyProtection="0">
      <alignment horizontal="left" vertical="center" indent="1"/>
    </xf>
    <xf numFmtId="0" fontId="193" fillId="0" borderId="53"/>
    <xf numFmtId="0" fontId="167" fillId="0" borderId="53"/>
    <xf numFmtId="0" fontId="190" fillId="0" borderId="53"/>
    <xf numFmtId="0" fontId="190" fillId="0" borderId="53"/>
    <xf numFmtId="0" fontId="201" fillId="0" borderId="53"/>
    <xf numFmtId="0" fontId="201" fillId="59" borderId="53"/>
    <xf numFmtId="0" fontId="201" fillId="59" borderId="53"/>
    <xf numFmtId="0" fontId="151" fillId="41" borderId="26" applyNumberFormat="0" applyAlignment="0" applyProtection="0"/>
    <xf numFmtId="0" fontId="208" fillId="66"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0"/>
    <xf numFmtId="0" fontId="1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58" fillId="54" borderId="33"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24" fillId="0" borderId="0"/>
    <xf numFmtId="43" fontId="11" fillId="0" borderId="0" applyFont="0" applyFill="0" applyBorder="0" applyAlignment="0" applyProtection="0"/>
    <xf numFmtId="0" fontId="167" fillId="0" borderId="53"/>
    <xf numFmtId="176" fontId="11" fillId="0" borderId="0" applyFont="0" applyFill="0" applyBorder="0" applyAlignment="0" applyProtection="0"/>
    <xf numFmtId="175" fontId="11" fillId="0" borderId="0"/>
    <xf numFmtId="0" fontId="11" fillId="0" borderId="0"/>
    <xf numFmtId="175" fontId="11" fillId="0" borderId="0"/>
    <xf numFmtId="43" fontId="11" fillId="0" borderId="0" applyFont="0" applyFill="0" applyBorder="0" applyAlignment="0" applyProtection="0"/>
    <xf numFmtId="0" fontId="86" fillId="54" borderId="26" applyNumberFormat="0" applyAlignment="0" applyProtection="0"/>
    <xf numFmtId="0" fontId="86" fillId="54"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36" fillId="54" borderId="26" applyNumberFormat="0" applyAlignment="0" applyProtection="0"/>
    <xf numFmtId="0" fontId="167"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9" fontId="11" fillId="0" borderId="0" applyFont="0" applyFill="0" applyBorder="0" applyAlignment="0" applyProtection="0"/>
    <xf numFmtId="0" fontId="24" fillId="0" borderId="0"/>
    <xf numFmtId="0" fontId="24" fillId="0" borderId="0"/>
    <xf numFmtId="0" fontId="24" fillId="0" borderId="0"/>
    <xf numFmtId="0" fontId="24" fillId="0" borderId="0"/>
    <xf numFmtId="43" fontId="264" fillId="0" borderId="0" applyFont="0" applyFill="0" applyBorder="0" applyAlignment="0" applyProtection="0"/>
    <xf numFmtId="43" fontId="264" fillId="0" borderId="0" applyFont="0" applyFill="0" applyBorder="0" applyAlignment="0" applyProtection="0"/>
    <xf numFmtId="9" fontId="11" fillId="0" borderId="0" applyFont="0" applyFill="0" applyBorder="0" applyAlignment="0" applyProtection="0"/>
    <xf numFmtId="0" fontId="24" fillId="0" borderId="0"/>
    <xf numFmtId="0" fontId="24"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55"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86" fillId="54" borderId="26" applyNumberFormat="0" applyAlignment="0" applyProtection="0"/>
    <xf numFmtId="0" fontId="96" fillId="41" borderId="26" applyNumberFormat="0" applyAlignment="0" applyProtection="0"/>
    <xf numFmtId="0" fontId="11" fillId="0" borderId="0"/>
    <xf numFmtId="0" fontId="100" fillId="54" borderId="3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36" fillId="54"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9" fontId="11" fillId="0" borderId="0" applyFont="0" applyFill="0" applyBorder="0" applyAlignment="0" applyProtection="0"/>
    <xf numFmtId="0" fontId="160" fillId="0" borderId="35" applyNumberFormat="0" applyFill="0" applyAlignment="0" applyProtection="0"/>
    <xf numFmtId="0" fontId="159" fillId="0" borderId="35" applyNumberFormat="0" applyFill="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alignment wrapText="1"/>
    </xf>
    <xf numFmtId="0" fontId="24" fillId="0" borderId="0">
      <alignment wrapText="1"/>
    </xf>
    <xf numFmtId="44"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alignment wrapText="1"/>
    </xf>
    <xf numFmtId="0" fontId="24" fillId="0" borderId="0">
      <alignment wrapText="1"/>
    </xf>
    <xf numFmtId="43" fontId="24" fillId="0" borderId="0" applyFont="0" applyFill="0" applyBorder="0" applyAlignment="0" applyProtection="0">
      <alignment wrapText="1"/>
    </xf>
    <xf numFmtId="167" fontId="11" fillId="0" borderId="0" applyFont="0" applyFill="0" applyBorder="0" applyAlignment="0" applyProtection="0"/>
    <xf numFmtId="43" fontId="11" fillId="0" borderId="0" applyFont="0" applyFill="0" applyBorder="0" applyAlignment="0" applyProtection="0"/>
    <xf numFmtId="0" fontId="24" fillId="0" borderId="0">
      <alignment wrapText="1"/>
    </xf>
    <xf numFmtId="43" fontId="11"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24"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24" fillId="0" borderId="0">
      <alignment wrapText="1"/>
    </xf>
    <xf numFmtId="43" fontId="11" fillId="0" borderId="0" applyFont="0" applyFill="0" applyBorder="0" applyAlignment="0" applyProtection="0"/>
    <xf numFmtId="43" fontId="24" fillId="0" borderId="0" applyFont="0" applyFill="0" applyBorder="0" applyAlignment="0" applyProtection="0">
      <alignment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55"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24"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4" fillId="57" borderId="32" applyNumberFormat="0" applyFont="0" applyAlignment="0" applyProtection="0"/>
    <xf numFmtId="0" fontId="158" fillId="54" borderId="33"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42" fontId="40" fillId="0" borderId="0" applyFont="0" applyFill="0" applyBorder="0" applyAlignment="0" applyProtection="0"/>
    <xf numFmtId="44" fontId="40" fillId="0" borderId="0" applyFont="0" applyFill="0" applyBorder="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7" fillId="0" borderId="53"/>
    <xf numFmtId="0" fontId="167" fillId="0" borderId="53"/>
    <xf numFmtId="0" fontId="167" fillId="0" borderId="53"/>
    <xf numFmtId="0" fontId="167" fillId="0" borderId="53"/>
    <xf numFmtId="0" fontId="177" fillId="60" borderId="53"/>
    <xf numFmtId="0" fontId="137" fillId="54" borderId="26" applyNumberFormat="0" applyAlignment="0" applyProtection="0"/>
    <xf numFmtId="1" fontId="178" fillId="0" borderId="66">
      <alignment vertical="top"/>
    </xf>
    <xf numFmtId="0" fontId="193" fillId="0" borderId="53"/>
    <xf numFmtId="0" fontId="167" fillId="0" borderId="53"/>
    <xf numFmtId="0" fontId="190" fillId="0" borderId="53"/>
    <xf numFmtId="0" fontId="190" fillId="0" borderId="53"/>
    <xf numFmtId="0" fontId="201" fillId="0" borderId="53"/>
    <xf numFmtId="0" fontId="201" fillId="59" borderId="53"/>
    <xf numFmtId="0" fontId="201" fillId="59" borderId="53"/>
    <xf numFmtId="0" fontId="93" fillId="0" borderId="67" applyNumberFormat="0" applyAlignment="0" applyProtection="0">
      <alignment horizontal="left" vertical="center"/>
    </xf>
    <xf numFmtId="0" fontId="151" fillId="41" borderId="26" applyNumberFormat="0" applyAlignment="0" applyProtection="0"/>
    <xf numFmtId="0" fontId="208" fillId="66" borderId="53"/>
    <xf numFmtId="0" fontId="24" fillId="57" borderId="32" applyNumberFormat="0" applyFont="0" applyAlignment="0" applyProtection="0"/>
    <xf numFmtId="0" fontId="158" fillId="54" borderId="33"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167" fillId="0" borderId="53"/>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67" fillId="0" borderId="53"/>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43" fontId="11" fillId="0" borderId="0" applyFont="0" applyFill="0" applyBorder="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9" fontId="11" fillId="0" borderId="0" applyFont="0" applyFill="0" applyBorder="0" applyAlignment="0" applyProtection="0"/>
    <xf numFmtId="0"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228" fontId="164" fillId="0" borderId="48"/>
    <xf numFmtId="0" fontId="11" fillId="0" borderId="0"/>
    <xf numFmtId="0"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63" fillId="83" borderId="67" applyNumberFormat="0">
      <alignment horizontal="left" vertical="top"/>
      <protection hidden="1"/>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24" fillId="57" borderId="32"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50" fillId="41"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0" fillId="54" borderId="33" applyNumberFormat="0" applyAlignment="0" applyProtection="0"/>
    <xf numFmtId="0" fontId="45" fillId="57" borderId="32"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57" fillId="54" borderId="33" applyNumberFormat="0" applyAlignment="0" applyProtection="0"/>
    <xf numFmtId="0" fontId="150"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8" fillId="54" borderId="33" applyNumberFormat="0" applyAlignment="0" applyProtection="0"/>
    <xf numFmtId="0" fontId="190" fillId="0" borderId="53"/>
    <xf numFmtId="0" fontId="159" fillId="0" borderId="35" applyNumberFormat="0" applyFill="0" applyAlignment="0" applyProtection="0"/>
    <xf numFmtId="0" fontId="11" fillId="0" borderId="0"/>
    <xf numFmtId="0" fontId="11" fillId="0" borderId="0"/>
    <xf numFmtId="43"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93" fillId="0" borderId="53"/>
    <xf numFmtId="4" fontId="223" fillId="81" borderId="58" applyNumberFormat="0" applyProtection="0">
      <alignment vertical="center"/>
    </xf>
    <xf numFmtId="0" fontId="24" fillId="69" borderId="58" applyNumberFormat="0" applyProtection="0">
      <alignment horizontal="left" vertical="top" indent="1"/>
    </xf>
    <xf numFmtId="4" fontId="223" fillId="76" borderId="58" applyNumberFormat="0" applyProtection="0">
      <alignment horizontal="right" vertical="center"/>
    </xf>
    <xf numFmtId="4" fontId="223" fillId="73" borderId="58" applyNumberFormat="0" applyProtection="0">
      <alignment horizontal="right" vertical="center"/>
    </xf>
    <xf numFmtId="4" fontId="223" fillId="71" borderId="58" applyNumberFormat="0" applyProtection="0">
      <alignment horizontal="right" vertical="center"/>
    </xf>
    <xf numFmtId="0" fontId="159" fillId="68" borderId="58" applyNumberFormat="0" applyProtection="0">
      <alignment horizontal="left" vertical="top" indent="1"/>
    </xf>
    <xf numFmtId="4" fontId="221" fillId="68" borderId="58" applyNumberFormat="0" applyProtection="0">
      <alignment vertical="center"/>
    </xf>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232" fillId="0" borderId="53"/>
    <xf numFmtId="0" fontId="24" fillId="57" borderId="32" applyNumberFormat="0" applyFont="0" applyAlignment="0" applyProtection="0"/>
    <xf numFmtId="4" fontId="225" fillId="80" borderId="60" applyNumberFormat="0" applyProtection="0">
      <alignment horizontal="left" vertical="center" indent="1"/>
    </xf>
    <xf numFmtId="0" fontId="24" fillId="69" borderId="58"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0" fontId="151" fillId="41" borderId="26" applyNumberFormat="0" applyAlignment="0" applyProtection="0"/>
    <xf numFmtId="0" fontId="159" fillId="0" borderId="35" applyNumberFormat="0" applyFill="0" applyAlignment="0" applyProtection="0"/>
    <xf numFmtId="43" fontId="11" fillId="0" borderId="0" applyFont="0" applyFill="0" applyBorder="0" applyAlignment="0" applyProtection="0"/>
    <xf numFmtId="0" fontId="157" fillId="54" borderId="33" applyNumberFormat="0" applyAlignment="0" applyProtection="0"/>
    <xf numFmtId="0" fontId="102" fillId="0" borderId="35" applyNumberFormat="0" applyFill="0" applyAlignment="0" applyProtection="0"/>
    <xf numFmtId="0" fontId="45" fillId="57" borderId="32" applyNumberFormat="0" applyFon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00" fillId="54" borderId="33" applyNumberFormat="0" applyAlignment="0" applyProtection="0"/>
    <xf numFmtId="0" fontId="102" fillId="0" borderId="35" applyNumberFormat="0" applyFill="0" applyAlignment="0" applyProtection="0"/>
    <xf numFmtId="0" fontId="11" fillId="0" borderId="0"/>
    <xf numFmtId="0" fontId="11" fillId="0" borderId="0"/>
    <xf numFmtId="175" fontId="136" fillId="54" borderId="26" applyNumberFormat="0" applyAlignment="0" applyProtection="0"/>
    <xf numFmtId="0" fontId="96" fillId="41" borderId="26" applyNumberFormat="0" applyAlignment="0" applyProtection="0"/>
    <xf numFmtId="0" fontId="167" fillId="0" borderId="53"/>
    <xf numFmtId="0" fontId="160" fillId="0" borderId="35" applyNumberFormat="0" applyFill="0" applyAlignment="0" applyProtection="0"/>
    <xf numFmtId="175" fontId="11" fillId="0" borderId="0"/>
    <xf numFmtId="0" fontId="11" fillId="0" borderId="0"/>
    <xf numFmtId="0" fontId="45" fillId="57" borderId="32" applyNumberFormat="0" applyFont="0" applyAlignment="0" applyProtection="0"/>
    <xf numFmtId="0" fontId="157" fillId="54" borderId="33" applyNumberFormat="0" applyAlignment="0" applyProtection="0"/>
    <xf numFmtId="4" fontId="223" fillId="75" borderId="58" applyNumberFormat="0" applyProtection="0">
      <alignment horizontal="right" vertical="center"/>
    </xf>
    <xf numFmtId="0" fontId="150" fillId="41" borderId="26" applyNumberFormat="0" applyAlignment="0" applyProtection="0"/>
    <xf numFmtId="0" fontId="157" fillId="54" borderId="33" applyNumberFormat="0" applyAlignment="0" applyProtection="0"/>
    <xf numFmtId="175" fontId="11" fillId="0" borderId="0"/>
    <xf numFmtId="4" fontId="223" fillId="77" borderId="58" applyNumberFormat="0" applyProtection="0">
      <alignment horizontal="right" vertical="center"/>
    </xf>
    <xf numFmtId="0" fontId="254" fillId="0" borderId="35" applyNumberFormat="0" applyFill="0" applyAlignment="0" applyProtection="0"/>
    <xf numFmtId="0" fontId="50" fillId="57" borderId="32" applyNumberFormat="0" applyFont="0" applyAlignment="0" applyProtection="0"/>
    <xf numFmtId="0" fontId="136" fillId="54" borderId="26" applyNumberFormat="0" applyAlignment="0" applyProtection="0"/>
    <xf numFmtId="0" fontId="11" fillId="0" borderId="0"/>
    <xf numFmtId="175" fontId="11" fillId="0" borderId="0"/>
    <xf numFmtId="0" fontId="96" fillId="41" borderId="26"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9"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86" fillId="54" borderId="26" applyNumberFormat="0" applyAlignment="0" applyProtection="0"/>
    <xf numFmtId="9" fontId="11" fillId="0" borderId="0" applyFont="0" applyFill="0" applyBorder="0" applyAlignment="0" applyProtection="0"/>
    <xf numFmtId="0" fontId="11" fillId="0" borderId="0"/>
    <xf numFmtId="0" fontId="157" fillId="54" borderId="33" applyNumberFormat="0" applyAlignment="0" applyProtection="0"/>
    <xf numFmtId="0" fontId="11" fillId="0" borderId="0" applyFont="0" applyFill="0" applyBorder="0" applyAlignment="0" applyProtection="0"/>
    <xf numFmtId="0" fontId="150" fillId="41" borderId="26" applyNumberFormat="0" applyAlignment="0" applyProtection="0"/>
    <xf numFmtId="0" fontId="24" fillId="57" borderId="32" applyNumberFormat="0" applyFont="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47" fillId="57" borderId="32"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47" fillId="57" borderId="32" applyNumberFormat="0" applyFont="0" applyAlignment="0" applyProtection="0"/>
    <xf numFmtId="0" fontId="11" fillId="0" borderId="0"/>
    <xf numFmtId="0" fontId="11" fillId="0" borderId="0"/>
    <xf numFmtId="167" fontId="11" fillId="0" borderId="0" applyFont="0" applyFill="0" applyBorder="0" applyAlignment="0" applyProtection="0"/>
    <xf numFmtId="0" fontId="157" fillId="54" borderId="33" applyNumberFormat="0" applyAlignment="0" applyProtection="0"/>
    <xf numFmtId="9" fontId="11" fillId="0" borderId="0" applyFont="0" applyFill="0" applyBorder="0" applyAlignment="0" applyProtection="0"/>
    <xf numFmtId="0" fontId="11" fillId="0" borderId="0"/>
    <xf numFmtId="0" fontId="193" fillId="0" borderId="53"/>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0" fontId="167" fillId="0" borderId="53"/>
    <xf numFmtId="0" fontId="208" fillId="66"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7" fillId="54" borderId="33" applyNumberFormat="0" applyAlignment="0" applyProtection="0"/>
    <xf numFmtId="0" fontId="136" fillId="54" borderId="26" applyNumberFormat="0" applyAlignment="0" applyProtection="0"/>
    <xf numFmtId="0" fontId="137" fillId="54" borderId="26" applyNumberFormat="0" applyAlignment="0" applyProtection="0"/>
    <xf numFmtId="4" fontId="221" fillId="68" borderId="58" applyNumberFormat="0" applyProtection="0">
      <alignment vertical="center"/>
    </xf>
    <xf numFmtId="0" fontId="159" fillId="68" borderId="58" applyNumberFormat="0" applyProtection="0">
      <alignment horizontal="left" vertical="top" indent="1"/>
    </xf>
    <xf numFmtId="4" fontId="223" fillId="71" borderId="58" applyNumberFormat="0" applyProtection="0">
      <alignment horizontal="right" vertical="center"/>
    </xf>
    <xf numFmtId="4" fontId="223" fillId="74" borderId="58" applyNumberFormat="0" applyProtection="0">
      <alignment horizontal="right" vertical="center"/>
    </xf>
    <xf numFmtId="0" fontId="131" fillId="64" borderId="58" applyNumberFormat="0" applyProtection="0">
      <alignment horizontal="left" vertical="top" indent="1"/>
    </xf>
    <xf numFmtId="0" fontId="131" fillId="80" borderId="58" applyNumberFormat="0" applyProtection="0">
      <alignment horizontal="left" vertical="top" indent="1"/>
    </xf>
    <xf numFmtId="0" fontId="24" fillId="80" borderId="58" applyNumberFormat="0" applyProtection="0">
      <alignment horizontal="left" vertical="center" indent="1"/>
    </xf>
    <xf numFmtId="0" fontId="159" fillId="0" borderId="35" applyNumberFormat="0" applyFill="0" applyAlignment="0" applyProtection="0"/>
    <xf numFmtId="0" fontId="136" fillId="54" borderId="26" applyNumberFormat="0" applyAlignment="0" applyProtection="0"/>
    <xf numFmtId="0" fontId="248" fillId="41" borderId="26" applyNumberFormat="0" applyAlignment="0" applyProtection="0"/>
    <xf numFmtId="0" fontId="137" fillId="54" borderId="26" applyNumberFormat="0" applyAlignment="0" applyProtection="0"/>
    <xf numFmtId="0" fontId="24" fillId="57" borderId="32" applyNumberFormat="0" applyFont="0" applyAlignment="0" applyProtection="0"/>
    <xf numFmtId="0" fontId="24" fillId="57" borderId="32" applyNumberFormat="0" applyFont="0" applyAlignment="0" applyProtection="0"/>
    <xf numFmtId="0" fontId="24" fillId="79" borderId="58" applyNumberFormat="0" applyProtection="0">
      <alignment horizontal="left" vertical="top" indent="1"/>
    </xf>
    <xf numFmtId="0" fontId="96" fillId="41" borderId="26" applyNumberFormat="0" applyAlignment="0" applyProtection="0"/>
    <xf numFmtId="0" fontId="24" fillId="81" borderId="58" applyNumberFormat="0" applyProtection="0">
      <alignment horizontal="left" vertical="top"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5" fillId="57" borderId="32" applyNumberFormat="0" applyFont="0" applyAlignment="0" applyProtection="0"/>
    <xf numFmtId="228" fontId="164" fillId="0" borderId="48"/>
    <xf numFmtId="0" fontId="45" fillId="57" borderId="32" applyNumberFormat="0" applyFont="0" applyAlignment="0" applyProtection="0"/>
    <xf numFmtId="0" fontId="208" fillId="66" borderId="53"/>
    <xf numFmtId="0" fontId="201" fillId="59" borderId="53"/>
    <xf numFmtId="0" fontId="201" fillId="59" borderId="53"/>
    <xf numFmtId="0" fontId="201" fillId="0" borderId="53"/>
    <xf numFmtId="0" fontId="190" fillId="0" borderId="53"/>
    <xf numFmtId="0" fontId="190" fillId="0" borderId="53"/>
    <xf numFmtId="0" fontId="193" fillId="0" borderId="53"/>
    <xf numFmtId="0" fontId="204" fillId="0" borderId="49"/>
    <xf numFmtId="0" fontId="93" fillId="0" borderId="47">
      <alignment horizontal="left" vertical="center"/>
    </xf>
    <xf numFmtId="0" fontId="250" fillId="54" borderId="26" applyNumberFormat="0" applyAlignment="0" applyProtection="0"/>
    <xf numFmtId="0" fontId="24" fillId="81" borderId="58" applyNumberFormat="0" applyProtection="0">
      <alignment horizontal="left" vertical="center" indent="1"/>
    </xf>
    <xf numFmtId="0" fontId="193" fillId="0" borderId="53"/>
    <xf numFmtId="4" fontId="223" fillId="75" borderId="58" applyNumberFormat="0" applyProtection="0">
      <alignment horizontal="right" vertical="center"/>
    </xf>
    <xf numFmtId="4" fontId="223" fillId="61" borderId="58" applyNumberFormat="0" applyProtection="0">
      <alignment horizontal="right" vertical="center"/>
    </xf>
    <xf numFmtId="4" fontId="223" fillId="70" borderId="58" applyNumberFormat="0" applyProtection="0">
      <alignment horizontal="right" vertical="center"/>
    </xf>
    <xf numFmtId="4" fontId="223" fillId="68" borderId="58" applyNumberFormat="0" applyProtection="0">
      <alignment horizontal="left" vertical="center" indent="1"/>
    </xf>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45" fillId="57" borderId="32" applyNumberFormat="0" applyFont="0" applyAlignment="0" applyProtection="0"/>
    <xf numFmtId="0" fontId="45"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45" fillId="57" borderId="32" applyNumberFormat="0" applyFont="0" applyAlignment="0" applyProtection="0"/>
    <xf numFmtId="43" fontId="11" fillId="0" borderId="0" applyFont="0" applyFill="0" applyBorder="0" applyAlignment="0" applyProtection="0"/>
    <xf numFmtId="0" fontId="45" fillId="57" borderId="32" applyNumberFormat="0" applyFont="0" applyAlignment="0" applyProtection="0"/>
    <xf numFmtId="0" fontId="47"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43" fontId="11" fillId="0" borderId="0" applyFont="0" applyFill="0" applyBorder="0" applyAlignment="0" applyProtection="0"/>
    <xf numFmtId="0" fontId="159" fillId="0" borderId="35" applyNumberFormat="0" applyFill="0" applyAlignment="0" applyProtection="0"/>
    <xf numFmtId="0" fontId="167" fillId="0" borderId="53"/>
    <xf numFmtId="43" fontId="11" fillId="0" borderId="0" applyFont="0" applyFill="0" applyBorder="0" applyAlignment="0" applyProtection="0"/>
    <xf numFmtId="0" fontId="167" fillId="0" borderId="53"/>
    <xf numFmtId="0" fontId="47" fillId="57" borderId="32" applyNumberFormat="0" applyFont="0" applyAlignment="0" applyProtection="0"/>
    <xf numFmtId="0" fontId="55" fillId="57" borderId="32" applyNumberFormat="0" applyFont="0" applyAlignment="0" applyProtection="0"/>
    <xf numFmtId="0" fontId="254" fillId="0" borderId="35" applyNumberFormat="0" applyFill="0" applyAlignment="0" applyProtection="0"/>
    <xf numFmtId="0" fontId="249" fillId="54" borderId="33" applyNumberFormat="0" applyAlignment="0" applyProtection="0"/>
    <xf numFmtId="0" fontId="24" fillId="79" borderId="58" applyNumberFormat="0" applyProtection="0">
      <alignment horizontal="left" vertical="top" indent="1"/>
    </xf>
    <xf numFmtId="0" fontId="191"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0"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21" fillId="68" borderId="58" applyNumberFormat="0" applyProtection="0">
      <alignment vertical="center"/>
    </xf>
    <xf numFmtId="4" fontId="223" fillId="68" borderId="58" applyNumberFormat="0" applyProtection="0">
      <alignment horizontal="left" vertical="center"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73" borderId="58" applyNumberFormat="0" applyProtection="0">
      <alignment horizontal="right" vertical="center"/>
    </xf>
    <xf numFmtId="4" fontId="223" fillId="76" borderId="58" applyNumberFormat="0" applyProtection="0">
      <alignment horizontal="right" vertical="center"/>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44" fontId="11" fillId="0" borderId="0" applyFont="0" applyFill="0" applyBorder="0" applyAlignment="0" applyProtection="0"/>
    <xf numFmtId="0" fontId="232" fillId="0" borderId="53"/>
    <xf numFmtId="17" fontId="194" fillId="62" borderId="68"/>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131" fillId="64" borderId="58" applyNumberFormat="0" applyProtection="0">
      <alignment horizontal="left" vertical="top" indent="1"/>
    </xf>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69" borderId="58" applyNumberFormat="0" applyProtection="0">
      <alignment horizontal="left" vertical="center" indent="1"/>
    </xf>
    <xf numFmtId="17" fontId="194" fillId="62" borderId="68"/>
    <xf numFmtId="0" fontId="159" fillId="0" borderId="35" applyNumberFormat="0" applyFill="0" applyAlignment="0" applyProtection="0"/>
    <xf numFmtId="0" fontId="157"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50" fillId="57" borderId="32" applyNumberFormat="0" applyFont="0" applyAlignment="0" applyProtection="0"/>
    <xf numFmtId="0" fontId="201" fillId="59" borderId="53"/>
    <xf numFmtId="0" fontId="193" fillId="0" borderId="53"/>
    <xf numFmtId="0" fontId="139"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0" fontId="193" fillId="0" borderId="53"/>
    <xf numFmtId="0" fontId="190" fillId="0" borderId="53"/>
    <xf numFmtId="0" fontId="190" fillId="0" borderId="53"/>
    <xf numFmtId="0" fontId="201" fillId="0" borderId="53"/>
    <xf numFmtId="0" fontId="201" fillId="59" borderId="53"/>
    <xf numFmtId="0" fontId="201" fillId="59" borderId="53"/>
    <xf numFmtId="0" fontId="93" fillId="0" borderId="47">
      <alignment horizontal="left" vertical="center"/>
    </xf>
    <xf numFmtId="0" fontId="86" fillId="54" borderId="26" applyNumberFormat="0" applyAlignment="0" applyProtection="0"/>
    <xf numFmtId="0" fontId="204" fillId="0" borderId="49"/>
    <xf numFmtId="0" fontId="208" fillId="66" borderId="53"/>
    <xf numFmtId="0" fontId="24" fillId="79" borderId="58" applyNumberFormat="0" applyProtection="0">
      <alignment horizontal="left" vertical="center" indent="1"/>
    </xf>
    <xf numFmtId="0" fontId="24" fillId="80" borderId="58" applyNumberFormat="0" applyProtection="0">
      <alignment horizontal="left" vertical="center" indent="1"/>
    </xf>
    <xf numFmtId="0" fontId="45"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57" borderId="32" applyNumberFormat="0" applyFont="0" applyAlignment="0" applyProtection="0"/>
    <xf numFmtId="175" fontId="25"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3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69" borderId="58" applyNumberFormat="0" applyProtection="0">
      <alignment horizontal="left" vertical="top" indent="1"/>
    </xf>
    <xf numFmtId="0" fontId="177" fillId="60" borderId="53"/>
    <xf numFmtId="0" fontId="158" fillId="54" borderId="33" applyNumberFormat="0" applyAlignment="0" applyProtection="0"/>
    <xf numFmtId="0" fontId="102"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54" borderId="26" applyNumberFormat="0" applyAlignment="0" applyProtection="0"/>
    <xf numFmtId="0" fontId="167" fillId="0" borderId="53"/>
    <xf numFmtId="0" fontId="160"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6" fillId="54" borderId="26" applyNumberFormat="0" applyAlignment="0" applyProtection="0"/>
    <xf numFmtId="4" fontId="223" fillId="81" borderId="58"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57" borderId="32" applyNumberFormat="0" applyFont="0" applyAlignment="0" applyProtection="0"/>
    <xf numFmtId="0" fontId="96" fillId="41" borderId="26" applyNumberFormat="0" applyAlignment="0" applyProtection="0"/>
    <xf numFmtId="0" fontId="93" fillId="0" borderId="67"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9" fillId="0" borderId="35" applyNumberFormat="0" applyFill="0" applyAlignment="0" applyProtection="0"/>
    <xf numFmtId="0" fontId="45" fillId="57" borderId="32" applyNumberFormat="0" applyFont="0" applyAlignment="0" applyProtection="0"/>
    <xf numFmtId="0" fontId="11" fillId="0" borderId="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50"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175" fontId="25" fillId="57" borderId="32" applyNumberFormat="0" applyFont="0" applyAlignment="0" applyProtection="0"/>
    <xf numFmtId="0" fontId="139"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67" fillId="0" borderId="53"/>
    <xf numFmtId="0" fontId="159" fillId="0" borderId="35" applyNumberFormat="0" applyFill="0" applyAlignment="0" applyProtection="0"/>
    <xf numFmtId="0" fontId="160" fillId="0" borderId="35" applyNumberFormat="0" applyFill="0" applyAlignment="0" applyProtection="0"/>
    <xf numFmtId="0" fontId="47"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1" fillId="59" borderId="53"/>
    <xf numFmtId="0" fontId="159" fillId="0" borderId="35" applyNumberFormat="0" applyFill="0" applyAlignment="0" applyProtection="0"/>
    <xf numFmtId="0" fontId="137" fillId="54" borderId="26" applyNumberFormat="0" applyAlignment="0" applyProtection="0"/>
    <xf numFmtId="0" fontId="167" fillId="0" borderId="53"/>
    <xf numFmtId="0" fontId="208" fillId="0"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9"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7" fillId="54" borderId="33" applyNumberFormat="0" applyAlignment="0" applyProtection="0"/>
    <xf numFmtId="0" fontId="11" fillId="0" borderId="0"/>
    <xf numFmtId="0" fontId="158" fillId="54" borderId="33" applyNumberFormat="0" applyAlignment="0" applyProtection="0"/>
    <xf numFmtId="0" fontId="24" fillId="57" borderId="32" applyNumberFormat="0" applyFont="0" applyAlignment="0" applyProtection="0"/>
    <xf numFmtId="0" fontId="11" fillId="0" borderId="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59" fillId="0" borderId="35" applyNumberFormat="0" applyFill="0" applyAlignment="0" applyProtection="0"/>
    <xf numFmtId="0" fontId="24" fillId="79" borderId="58" applyNumberFormat="0" applyProtection="0">
      <alignment horizontal="left" vertical="center" indent="1"/>
    </xf>
    <xf numFmtId="0" fontId="11" fillId="0" borderId="0"/>
    <xf numFmtId="0" fontId="150" fillId="41" borderId="26" applyNumberFormat="0" applyAlignment="0" applyProtection="0"/>
    <xf numFmtId="0" fontId="136" fillId="54" borderId="26" applyNumberFormat="0" applyAlignment="0" applyProtection="0"/>
    <xf numFmtId="0" fontId="150" fillId="41" borderId="26" applyNumberFormat="0" applyAlignment="0" applyProtection="0"/>
    <xf numFmtId="0" fontId="151" fillId="41" borderId="26" applyNumberFormat="0" applyAlignment="0" applyProtection="0"/>
    <xf numFmtId="0" fontId="11" fillId="0" borderId="0"/>
    <xf numFmtId="0" fontId="11" fillId="0" borderId="0"/>
    <xf numFmtId="0" fontId="11" fillId="0" borderId="0"/>
    <xf numFmtId="0" fontId="11" fillId="0" borderId="0"/>
    <xf numFmtId="0" fontId="24" fillId="57" borderId="32" applyNumberFormat="0" applyFont="0" applyAlignment="0" applyProtection="0"/>
    <xf numFmtId="1" fontId="178" fillId="0" borderId="66">
      <alignment vertical="top"/>
    </xf>
    <xf numFmtId="0" fontId="100" fillId="54" borderId="33" applyNumberFormat="0" applyAlignment="0" applyProtection="0"/>
    <xf numFmtId="0" fontId="100" fillId="54" borderId="33"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96" fillId="41" borderId="26" applyNumberFormat="0" applyAlignment="0" applyProtection="0"/>
    <xf numFmtId="0" fontId="157" fillId="54" borderId="3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4" fillId="81" borderId="58" applyNumberFormat="0" applyProtection="0">
      <alignment vertical="center"/>
    </xf>
    <xf numFmtId="0" fontId="50"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0" borderId="35" applyNumberFormat="0" applyFill="0" applyAlignment="0" applyProtection="0"/>
    <xf numFmtId="0" fontId="158" fillId="54" borderId="33" applyNumberFormat="0" applyAlignment="0" applyProtection="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175" fontId="157" fillId="54" borderId="33" applyNumberFormat="0" applyAlignment="0" applyProtection="0"/>
    <xf numFmtId="4" fontId="223" fillId="74" borderId="58" applyNumberFormat="0" applyProtection="0">
      <alignment horizontal="right" vertical="center"/>
    </xf>
    <xf numFmtId="0" fontId="137" fillId="54" borderId="26" applyNumberFormat="0" applyAlignment="0" applyProtection="0"/>
    <xf numFmtId="0" fontId="201" fillId="59" borderId="53"/>
    <xf numFmtId="9" fontId="11" fillId="0" borderId="0" applyFont="0" applyFill="0" applyBorder="0" applyAlignment="0" applyProtection="0"/>
    <xf numFmtId="0" fontId="50" fillId="57" borderId="32" applyNumberFormat="0" applyFont="0" applyAlignment="0" applyProtection="0"/>
    <xf numFmtId="9" fontId="11" fillId="0" borderId="0" applyFont="0" applyFill="0" applyBorder="0" applyAlignment="0" applyProtection="0"/>
    <xf numFmtId="0" fontId="100" fillId="54" borderId="33" applyNumberFormat="0" applyAlignment="0" applyProtection="0"/>
    <xf numFmtId="9" fontId="11" fillId="0" borderId="0" applyFont="0" applyFill="0" applyBorder="0" applyAlignment="0" applyProtection="0"/>
    <xf numFmtId="0" fontId="150" fillId="41" borderId="26"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136" fillId="54" borderId="26" applyNumberFormat="0" applyAlignment="0" applyProtection="0"/>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02" fillId="0" borderId="35" applyNumberFormat="0" applyFill="0" applyAlignment="0" applyProtection="0"/>
    <xf numFmtId="0" fontId="191" fillId="0" borderId="53"/>
    <xf numFmtId="0" fontId="193" fillId="0" borderId="53"/>
    <xf numFmtId="0" fontId="201" fillId="0" borderId="53"/>
    <xf numFmtId="0" fontId="208" fillId="0" borderId="53"/>
    <xf numFmtId="0" fontId="232" fillId="0" borderId="53"/>
    <xf numFmtId="0" fontId="157" fillId="54" borderId="33" applyNumberFormat="0" applyAlignment="0" applyProtection="0"/>
    <xf numFmtId="0" fontId="45" fillId="57" borderId="32" applyNumberFormat="0" applyFont="0" applyAlignment="0" applyProtection="0"/>
    <xf numFmtId="0" fontId="136" fillId="54" borderId="26" applyNumberFormat="0" applyAlignment="0" applyProtection="0"/>
    <xf numFmtId="0" fontId="45" fillId="57" borderId="32" applyNumberFormat="0" applyFont="0" applyAlignment="0" applyProtection="0"/>
    <xf numFmtId="0" fontId="136" fillId="54" borderId="26" applyNumberFormat="0" applyAlignment="0" applyProtection="0"/>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01" fillId="59" borderId="53"/>
    <xf numFmtId="0" fontId="11" fillId="0" borderId="0"/>
    <xf numFmtId="0" fontId="190" fillId="0" borderId="53"/>
    <xf numFmtId="167" fontId="11" fillId="0" borderId="0" applyFont="0" applyFill="0" applyBorder="0" applyAlignment="0" applyProtection="0"/>
    <xf numFmtId="0" fontId="45" fillId="57" borderId="32" applyNumberFormat="0" applyFont="0" applyAlignment="0" applyProtection="0"/>
    <xf numFmtId="0" fontId="139" fillId="57" borderId="32" applyNumberFormat="0" applyFont="0" applyAlignment="0" applyProtection="0"/>
    <xf numFmtId="4" fontId="223" fillId="61" borderId="58" applyNumberFormat="0" applyProtection="0">
      <alignment horizontal="right" vertical="center"/>
    </xf>
    <xf numFmtId="0" fontId="208" fillId="0" borderId="53"/>
    <xf numFmtId="0" fontId="11" fillId="0" borderId="0"/>
    <xf numFmtId="0" fontId="11" fillId="0" borderId="0"/>
    <xf numFmtId="0" fontId="11" fillId="0" borderId="0"/>
    <xf numFmtId="0" fontId="11" fillId="0" borderId="0"/>
    <xf numFmtId="0" fontId="136" fillId="54" borderId="26" applyNumberFormat="0" applyAlignment="0" applyProtection="0"/>
    <xf numFmtId="0" fontId="136" fillId="54" borderId="26" applyNumberFormat="0" applyAlignment="0" applyProtection="0"/>
    <xf numFmtId="4" fontId="223" fillId="61" borderId="58" applyNumberFormat="0" applyProtection="0">
      <alignment horizontal="right" vertical="center"/>
    </xf>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4" fontId="223" fillId="81" borderId="58" applyNumberFormat="0" applyProtection="0">
      <alignment horizontal="right" vertical="center"/>
    </xf>
    <xf numFmtId="0" fontId="137" fillId="54" borderId="26" applyNumberFormat="0" applyAlignment="0" applyProtection="0"/>
    <xf numFmtId="0" fontId="45" fillId="57" borderId="32" applyNumberFormat="0" applyFont="0" applyAlignment="0" applyProtection="0"/>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93" fillId="0" borderId="47">
      <alignment horizontal="left" vertical="center"/>
    </xf>
    <xf numFmtId="43" fontId="11" fillId="0" borderId="0" applyFont="0" applyFill="0" applyBorder="0" applyAlignment="0" applyProtection="0"/>
    <xf numFmtId="43" fontId="11" fillId="0" borderId="0" applyFont="0" applyFill="0" applyBorder="0" applyAlignment="0" applyProtection="0"/>
    <xf numFmtId="0" fontId="193" fillId="0" borderId="53"/>
    <xf numFmtId="0" fontId="50" fillId="57" borderId="32" applyNumberFormat="0" applyFont="0" applyAlignment="0" applyProtection="0"/>
    <xf numFmtId="0" fontId="151" fillId="41" borderId="26" applyNumberFormat="0" applyAlignment="0" applyProtection="0"/>
    <xf numFmtId="9" fontId="11" fillId="0" borderId="0" applyFont="0" applyFill="0" applyBorder="0" applyAlignment="0" applyProtection="0"/>
    <xf numFmtId="0" fontId="136" fillId="54" borderId="26" applyNumberFormat="0" applyAlignment="0" applyProtection="0"/>
    <xf numFmtId="4" fontId="223" fillId="81" borderId="58" applyNumberFormat="0" applyProtection="0">
      <alignment vertical="center"/>
    </xf>
    <xf numFmtId="0" fontId="24" fillId="57" borderId="32"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 fontId="226" fillId="81" borderId="58" applyNumberFormat="0" applyProtection="0">
      <alignment horizontal="right" vertical="center"/>
    </xf>
    <xf numFmtId="0" fontId="190" fillId="0" borderId="53"/>
    <xf numFmtId="0" fontId="45" fillId="57" borderId="32" applyNumberFormat="0" applyFont="0" applyAlignment="0" applyProtection="0"/>
    <xf numFmtId="4" fontId="223" fillId="74" borderId="58" applyNumberFormat="0" applyProtection="0">
      <alignment horizontal="right" vertical="center"/>
    </xf>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93" fillId="0" borderId="47">
      <alignment horizontal="left" vertical="center"/>
    </xf>
    <xf numFmtId="0" fontId="204" fillId="0" borderId="49"/>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234" fontId="11" fillId="0" borderId="0"/>
    <xf numFmtId="234" fontId="11" fillId="0" borderId="0"/>
    <xf numFmtId="234" fontId="11" fillId="0" borderId="0"/>
    <xf numFmtId="0" fontId="11" fillId="0" borderId="0"/>
    <xf numFmtId="0" fontId="11" fillId="0" borderId="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9" fontId="11" fillId="0" borderId="0" applyFont="0" applyFill="0" applyBorder="0" applyAlignment="0" applyProtection="0"/>
    <xf numFmtId="0"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24" fillId="57" borderId="32"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1" fillId="0" borderId="0"/>
    <xf numFmtId="43" fontId="11" fillId="0" borderId="0" applyFont="0" applyFill="0" applyBorder="0" applyAlignment="0" applyProtection="0"/>
    <xf numFmtId="0" fontId="11" fillId="0" borderId="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11" fillId="0" borderId="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02" fillId="0" borderId="35" applyNumberFormat="0" applyFill="0" applyAlignment="0" applyProtection="0"/>
    <xf numFmtId="0" fontId="102" fillId="0" borderId="3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96"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96" fillId="41" borderId="26" applyNumberFormat="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36" fillId="54" borderId="26" applyNumberFormat="0" applyAlignment="0" applyProtection="0"/>
    <xf numFmtId="0" fontId="13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189" fontId="11" fillId="0" borderId="0" applyFont="0" applyFill="0" applyBorder="0" applyAlignment="0" applyProtection="0"/>
    <xf numFmtId="9" fontId="11" fillId="0" borderId="0" applyFont="0" applyFill="0" applyBorder="0" applyAlignment="0" applyProtection="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96"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50"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86" fillId="54" borderId="26" applyNumberFormat="0" applyAlignment="0" applyProtection="0"/>
    <xf numFmtId="0" fontId="102" fillId="0" borderId="35"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75" fontId="25" fillId="57" borderId="32" applyNumberFormat="0" applyFont="0" applyAlignment="0" applyProtection="0"/>
    <xf numFmtId="0" fontId="11" fillId="0" borderId="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50" fillId="57" borderId="32" applyNumberFormat="0" applyFont="0" applyAlignment="0" applyProtection="0"/>
    <xf numFmtId="0" fontId="11" fillId="0" borderId="0"/>
    <xf numFmtId="0" fontId="11" fillId="0" borderId="0"/>
    <xf numFmtId="0" fontId="11" fillId="0" borderId="0"/>
    <xf numFmtId="0" fontId="11" fillId="0" borderId="0"/>
    <xf numFmtId="0" fontId="100" fillId="54" borderId="3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02" fillId="0" borderId="35" applyNumberFormat="0" applyFill="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50" fillId="57" borderId="32" applyNumberFormat="0" applyFont="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8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8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278"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96" fillId="41" borderId="26" applyNumberFormat="0" applyAlignment="0" applyProtection="0"/>
    <xf numFmtId="0" fontId="11" fillId="0" borderId="0"/>
    <xf numFmtId="0" fontId="11" fillId="0" borderId="0"/>
    <xf numFmtId="0" fontId="100" fillId="54" borderId="3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00" fillId="54" borderId="33" applyNumberFormat="0" applyAlignment="0" applyProtection="0"/>
    <xf numFmtId="0" fontId="100" fillId="54" borderId="33" applyNumberFormat="0" applyAlignment="0" applyProtection="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8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8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 fontId="223" fillId="76" borderId="58" applyNumberFormat="0" applyProtection="0">
      <alignment horizontal="right" vertical="center"/>
    </xf>
    <xf numFmtId="4" fontId="224" fillId="81" borderId="58" applyNumberFormat="0" applyProtection="0">
      <alignment vertical="center"/>
    </xf>
    <xf numFmtId="228" fontId="164" fillId="0" borderId="48"/>
    <xf numFmtId="0" fontId="86" fillId="54" borderId="26" applyNumberFormat="0" applyAlignment="0" applyProtection="0"/>
    <xf numFmtId="0" fontId="96" fillId="41" borderId="26" applyNumberFormat="0" applyAlignment="0" applyProtection="0"/>
    <xf numFmtId="0" fontId="177" fillId="60" borderId="53"/>
    <xf numFmtId="0" fontId="86" fillId="54" borderId="26" applyNumberFormat="0" applyAlignment="0" applyProtection="0"/>
    <xf numFmtId="0" fontId="167" fillId="0" borderId="53"/>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175"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175" fontId="25" fillId="57" borderId="32" applyNumberFormat="0" applyFont="0" applyAlignment="0" applyProtection="0"/>
    <xf numFmtId="0" fontId="45" fillId="57" borderId="32" applyNumberFormat="0" applyFont="0" applyAlignment="0" applyProtection="0"/>
    <xf numFmtId="175"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175"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24" fillId="57" borderId="32" applyNumberFormat="0" applyFon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96" fillId="41" borderId="26"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08" fillId="0" borderId="53"/>
    <xf numFmtId="0" fontId="232" fillId="0" borderId="53"/>
    <xf numFmtId="0" fontId="136" fillId="54" borderId="26" applyNumberFormat="0" applyAlignment="0" applyProtection="0"/>
    <xf numFmtId="175" fontId="159" fillId="0" borderId="35" applyNumberFormat="0" applyFill="0" applyAlignment="0" applyProtection="0"/>
    <xf numFmtId="0" fontId="24" fillId="57" borderId="32" applyNumberFormat="0" applyFont="0" applyAlignment="0" applyProtection="0"/>
    <xf numFmtId="4" fontId="226" fillId="81" borderId="58" applyNumberFormat="0" applyProtection="0">
      <alignment horizontal="right" vertical="center"/>
    </xf>
    <xf numFmtId="4" fontId="223" fillId="74" borderId="58" applyNumberFormat="0" applyProtection="0">
      <alignment horizontal="right" vertical="center"/>
    </xf>
    <xf numFmtId="0" fontId="137" fillId="54" borderId="26" applyNumberFormat="0" applyAlignment="0" applyProtection="0"/>
    <xf numFmtId="0" fontId="136" fillId="54" borderId="26" applyNumberFormat="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37" fillId="54" borderId="26" applyNumberFormat="0" applyAlignment="0" applyProtection="0"/>
    <xf numFmtId="17" fontId="194" fillId="62" borderId="68"/>
    <xf numFmtId="0" fontId="157" fillId="54" borderId="33" applyNumberFormat="0" applyAlignment="0" applyProtection="0"/>
    <xf numFmtId="0" fontId="136" fillId="54" borderId="26" applyNumberFormat="0" applyAlignment="0" applyProtection="0"/>
    <xf numFmtId="0" fontId="136" fillId="54" borderId="26" applyNumberFormat="0" applyAlignment="0" applyProtection="0"/>
    <xf numFmtId="175" fontId="25" fillId="57" borderId="32" applyNumberFormat="0" applyFont="0" applyAlignment="0" applyProtection="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190" fillId="0" borderId="53"/>
    <xf numFmtId="0" fontId="201" fillId="59" borderId="53"/>
    <xf numFmtId="0" fontId="158" fillId="54" borderId="33"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4" fontId="223" fillId="79" borderId="58" applyNumberFormat="0" applyProtection="0">
      <alignment horizontal="right" vertical="center"/>
    </xf>
    <xf numFmtId="0" fontId="45" fillId="57" borderId="32" applyNumberFormat="0" applyFont="0" applyAlignment="0" applyProtection="0"/>
    <xf numFmtId="0" fontId="136" fillId="54" borderId="26" applyNumberFormat="0" applyAlignment="0" applyProtection="0"/>
    <xf numFmtId="0" fontId="137" fillId="54" borderId="26" applyNumberFormat="0" applyAlignment="0" applyProtection="0"/>
    <xf numFmtId="0" fontId="24" fillId="69" borderId="58" applyNumberFormat="0" applyProtection="0">
      <alignment horizontal="left" vertical="top" indent="1"/>
    </xf>
    <xf numFmtId="0" fontId="150" fillId="41" borderId="26" applyNumberFormat="0" applyAlignment="0" applyProtection="0"/>
    <xf numFmtId="0" fontId="47" fillId="57" borderId="32" applyNumberFormat="0" applyFont="0" applyAlignment="0" applyProtection="0"/>
    <xf numFmtId="0" fontId="157" fillId="54" borderId="33" applyNumberFormat="0" applyAlignment="0" applyProtection="0"/>
    <xf numFmtId="0" fontId="24" fillId="57" borderId="32" applyNumberFormat="0" applyFont="0" applyAlignment="0" applyProtection="0"/>
    <xf numFmtId="0" fontId="24" fillId="57" borderId="32" applyNumberFormat="0" applyFont="0" applyAlignment="0" applyProtection="0"/>
    <xf numFmtId="0" fontId="160" fillId="0" borderId="35" applyNumberFormat="0" applyFill="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45" fillId="57" borderId="32" applyNumberFormat="0" applyFont="0" applyAlignment="0" applyProtection="0"/>
    <xf numFmtId="4" fontId="221" fillId="78" borderId="65" applyNumberFormat="0" applyProtection="0">
      <alignment horizontal="left" vertical="center" indent="1"/>
    </xf>
    <xf numFmtId="0" fontId="150" fillId="41" borderId="26" applyNumberFormat="0" applyAlignment="0" applyProtection="0"/>
    <xf numFmtId="0" fontId="157" fillId="54" borderId="33" applyNumberFormat="0" applyAlignment="0" applyProtection="0"/>
    <xf numFmtId="0" fontId="190" fillId="0" borderId="53"/>
    <xf numFmtId="0" fontId="160" fillId="0" borderId="35" applyNumberFormat="0" applyFill="0" applyAlignment="0" applyProtection="0"/>
    <xf numFmtId="0" fontId="157" fillId="54" borderId="33" applyNumberFormat="0" applyAlignment="0" applyProtection="0"/>
    <xf numFmtId="0" fontId="45" fillId="57" borderId="32" applyNumberFormat="0" applyFont="0" applyAlignment="0" applyProtection="0"/>
    <xf numFmtId="175" fontId="157" fillId="54" borderId="33" applyNumberFormat="0" applyAlignment="0" applyProtection="0"/>
    <xf numFmtId="0" fontId="24" fillId="81" borderId="58" applyNumberFormat="0" applyProtection="0">
      <alignment horizontal="left" vertical="center" indent="1"/>
    </xf>
    <xf numFmtId="0" fontId="151" fillId="41" borderId="26" applyNumberFormat="0" applyAlignment="0" applyProtection="0"/>
    <xf numFmtId="0" fontId="159" fillId="0" borderId="35" applyNumberFormat="0" applyFill="0" applyAlignment="0" applyProtection="0"/>
    <xf numFmtId="175" fontId="159" fillId="0" borderId="35" applyNumberFormat="0" applyFill="0" applyAlignment="0" applyProtection="0"/>
    <xf numFmtId="0" fontId="137" fillId="54"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58" fillId="54" borderId="33" applyNumberFormat="0" applyAlignment="0" applyProtection="0"/>
    <xf numFmtId="0" fontId="204" fillId="0" borderId="49"/>
    <xf numFmtId="175" fontId="136" fillId="54" borderId="26" applyNumberFormat="0" applyAlignment="0" applyProtection="0"/>
    <xf numFmtId="0" fontId="158" fillId="54" borderId="33" applyNumberFormat="0" applyAlignment="0" applyProtection="0"/>
    <xf numFmtId="0" fontId="24" fillId="57" borderId="32" applyNumberFormat="0" applyFont="0" applyAlignment="0" applyProtection="0"/>
    <xf numFmtId="0" fontId="250" fillId="54" borderId="26" applyNumberFormat="0" applyAlignment="0" applyProtection="0"/>
    <xf numFmtId="0" fontId="208" fillId="0" borderId="53"/>
    <xf numFmtId="0" fontId="24" fillId="69" borderId="58" applyNumberFormat="0" applyProtection="0">
      <alignment horizontal="left" vertical="center" indent="1"/>
    </xf>
    <xf numFmtId="0" fontId="193" fillId="0" borderId="53"/>
    <xf numFmtId="4" fontId="226" fillId="81" borderId="58" applyNumberFormat="0" applyProtection="0">
      <alignment horizontal="right" vertical="center"/>
    </xf>
    <xf numFmtId="4" fontId="221" fillId="79" borderId="58" applyNumberFormat="0" applyProtection="0">
      <alignment horizontal="left" vertical="center" indent="1"/>
    </xf>
    <xf numFmtId="4" fontId="221" fillId="79" borderId="60" applyNumberFormat="0" applyProtection="0">
      <alignment horizontal="left" vertical="center" indent="1"/>
    </xf>
    <xf numFmtId="4" fontId="223" fillId="73" borderId="58" applyNumberFormat="0" applyProtection="0">
      <alignment horizontal="right" vertical="center"/>
    </xf>
    <xf numFmtId="4" fontId="223" fillId="70" borderId="58" applyNumberFormat="0" applyProtection="0">
      <alignment horizontal="right" vertical="center"/>
    </xf>
    <xf numFmtId="4" fontId="223" fillId="68" borderId="58" applyNumberFormat="0" applyProtection="0">
      <alignment horizontal="left" vertical="center" indent="1"/>
    </xf>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59" fillId="0" borderId="35" applyNumberFormat="0" applyFill="0" applyAlignment="0" applyProtection="0"/>
    <xf numFmtId="0" fontId="93" fillId="0" borderId="47">
      <alignment horizontal="left" vertical="center"/>
    </xf>
    <xf numFmtId="0" fontId="151" fillId="41" borderId="26" applyNumberFormat="0" applyAlignment="0" applyProtection="0"/>
    <xf numFmtId="4" fontId="223" fillId="77" borderId="58" applyNumberFormat="0" applyProtection="0">
      <alignment horizontal="right" vertical="center"/>
    </xf>
    <xf numFmtId="4" fontId="221" fillId="79" borderId="60" applyNumberFormat="0" applyProtection="0">
      <alignment horizontal="left" vertical="center" indent="1"/>
    </xf>
    <xf numFmtId="0" fontId="86" fillId="54" borderId="26"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60"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93" fillId="0" borderId="53"/>
    <xf numFmtId="0" fontId="150" fillId="41" borderId="26" applyNumberFormat="0" applyAlignment="0" applyProtection="0"/>
    <xf numFmtId="0" fontId="248" fillId="41" borderId="26" applyNumberFormat="0" applyAlignment="0" applyProtection="0"/>
    <xf numFmtId="0" fontId="24" fillId="57" borderId="32" applyNumberFormat="0" applyFont="0" applyAlignment="0" applyProtection="0"/>
    <xf numFmtId="0" fontId="157" fillId="54" borderId="33" applyNumberFormat="0" applyAlignment="0" applyProtection="0"/>
    <xf numFmtId="0" fontId="150" fillId="41" borderId="26" applyNumberFormat="0" applyAlignment="0" applyProtection="0"/>
    <xf numFmtId="0" fontId="136" fillId="54" borderId="26" applyNumberFormat="0" applyAlignment="0" applyProtection="0"/>
    <xf numFmtId="0" fontId="177" fillId="60" borderId="53"/>
    <xf numFmtId="228" fontId="164" fillId="0" borderId="48"/>
    <xf numFmtId="0" fontId="157" fillId="54" borderId="33" applyNumberFormat="0" applyAlignment="0" applyProtection="0"/>
    <xf numFmtId="0" fontId="159"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7" fillId="54" borderId="33"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4" fontId="223" fillId="79" borderId="58" applyNumberFormat="0" applyProtection="0">
      <alignment horizontal="right" vertical="center"/>
    </xf>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0" fontId="24" fillId="79" borderId="58" applyNumberFormat="0" applyProtection="0">
      <alignment horizontal="left" vertical="center" indent="1"/>
    </xf>
    <xf numFmtId="175" fontId="150" fillId="41" borderId="26" applyNumberFormat="0" applyAlignment="0" applyProtection="0"/>
    <xf numFmtId="0" fontId="167" fillId="0" borderId="53"/>
    <xf numFmtId="0" fontId="167" fillId="0" borderId="53"/>
    <xf numFmtId="0" fontId="177" fillId="60" borderId="53"/>
    <xf numFmtId="0" fontId="96" fillId="41" borderId="26" applyNumberFormat="0" applyAlignment="0" applyProtection="0"/>
    <xf numFmtId="0" fontId="150" fillId="41" borderId="26" applyNumberFormat="0" applyAlignment="0" applyProtection="0"/>
    <xf numFmtId="0" fontId="136" fillId="54" borderId="26" applyNumberFormat="0" applyAlignment="0" applyProtection="0"/>
    <xf numFmtId="0" fontId="45" fillId="57" borderId="32" applyNumberFormat="0" applyFont="0" applyAlignment="0" applyProtection="0"/>
    <xf numFmtId="0" fontId="157" fillId="54" borderId="33" applyNumberFormat="0" applyAlignment="0" applyProtection="0"/>
    <xf numFmtId="0" fontId="193" fillId="0" borderId="53"/>
    <xf numFmtId="0" fontId="190" fillId="0" borderId="53"/>
    <xf numFmtId="0" fontId="190" fillId="0" borderId="53"/>
    <xf numFmtId="0" fontId="201" fillId="0" borderId="53"/>
    <xf numFmtId="0" fontId="201" fillId="59" borderId="53"/>
    <xf numFmtId="0" fontId="201" fillId="59" borderId="53"/>
    <xf numFmtId="0" fontId="208" fillId="66" borderId="53"/>
    <xf numFmtId="0" fontId="47" fillId="57" borderId="32" applyNumberFormat="0" applyFont="0" applyAlignment="0" applyProtection="0"/>
    <xf numFmtId="0" fontId="157" fillId="54" borderId="33" applyNumberFormat="0" applyAlignment="0" applyProtection="0"/>
    <xf numFmtId="0" fontId="254" fillId="0" borderId="35" applyNumberFormat="0" applyFill="0" applyAlignment="0" applyProtection="0"/>
    <xf numFmtId="0" fontId="249" fillId="54" borderId="33" applyNumberFormat="0" applyAlignment="0" applyProtection="0"/>
    <xf numFmtId="0" fontId="160" fillId="0" borderId="35" applyNumberFormat="0" applyFill="0" applyAlignment="0" applyProtection="0"/>
    <xf numFmtId="0" fontId="191" fillId="0" borderId="53"/>
    <xf numFmtId="4" fontId="225" fillId="80" borderId="60" applyNumberFormat="0" applyProtection="0">
      <alignment horizontal="left" vertical="center" indent="1"/>
    </xf>
    <xf numFmtId="4" fontId="224" fillId="81" borderId="58" applyNumberFormat="0" applyProtection="0">
      <alignment horizontal="right" vertical="center"/>
    </xf>
    <xf numFmtId="4" fontId="223" fillId="81" borderId="58" applyNumberFormat="0" applyProtection="0">
      <alignment vertical="center"/>
    </xf>
    <xf numFmtId="4" fontId="223" fillId="76" borderId="58" applyNumberFormat="0" applyProtection="0">
      <alignment horizontal="right" vertical="center"/>
    </xf>
    <xf numFmtId="4" fontId="223" fillId="61" borderId="58" applyNumberFormat="0" applyProtection="0">
      <alignment horizontal="right" vertical="center"/>
    </xf>
    <xf numFmtId="4" fontId="222" fillId="68" borderId="58" applyNumberFormat="0" applyProtection="0">
      <alignment vertical="center"/>
    </xf>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24" fillId="57" borderId="32" applyNumberFormat="0" applyFont="0" applyAlignment="0" applyProtection="0"/>
    <xf numFmtId="0" fontId="151" fillId="41" borderId="26" applyNumberFormat="0" applyAlignment="0" applyProtection="0"/>
    <xf numFmtId="0" fontId="248" fillId="41" borderId="26" applyNumberFormat="0" applyAlignment="0" applyProtection="0"/>
    <xf numFmtId="228" fontId="164" fillId="0" borderId="48"/>
    <xf numFmtId="0" fontId="208" fillId="66" borderId="53"/>
    <xf numFmtId="0" fontId="204" fillId="0" borderId="49"/>
    <xf numFmtId="0" fontId="201" fillId="0" borderId="53"/>
    <xf numFmtId="0" fontId="190" fillId="0" borderId="53"/>
    <xf numFmtId="0" fontId="204" fillId="0" borderId="49"/>
    <xf numFmtId="0" fontId="150" fillId="41" borderId="26" applyNumberFormat="0" applyAlignment="0" applyProtection="0"/>
    <xf numFmtId="4" fontId="221" fillId="68" borderId="58" applyNumberFormat="0" applyProtection="0">
      <alignment vertical="center"/>
    </xf>
    <xf numFmtId="4" fontId="224" fillId="81" borderId="58" applyNumberFormat="0" applyProtection="0">
      <alignment horizontal="right" vertical="center"/>
    </xf>
    <xf numFmtId="0" fontId="86" fillId="54" borderId="26" applyNumberFormat="0" applyAlignment="0" applyProtection="0"/>
    <xf numFmtId="0" fontId="96" fillId="41" borderId="26" applyNumberFormat="0" applyAlignment="0" applyProtection="0"/>
    <xf numFmtId="0" fontId="167" fillId="0" borderId="53"/>
    <xf numFmtId="0" fontId="150" fillId="41" borderId="26"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45" fillId="57" borderId="32" applyNumberFormat="0" applyFont="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8" fillId="54" borderId="33" applyNumberFormat="0" applyAlignment="0" applyProtection="0"/>
    <xf numFmtId="0" fontId="45"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9" fillId="57" borderId="32" applyNumberFormat="0" applyFont="0" applyAlignment="0" applyProtection="0"/>
    <xf numFmtId="0" fontId="150" fillId="41" borderId="26" applyNumberFormat="0" applyAlignment="0" applyProtection="0"/>
    <xf numFmtId="0" fontId="150" fillId="41" borderId="26" applyNumberFormat="0" applyAlignment="0" applyProtection="0"/>
    <xf numFmtId="0" fontId="24" fillId="80" borderId="58" applyNumberFormat="0" applyProtection="0">
      <alignment horizontal="left" vertical="top" indent="1"/>
    </xf>
    <xf numFmtId="0" fontId="24" fillId="57" borderId="32" applyNumberFormat="0" applyFon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08" fillId="0" borderId="53"/>
    <xf numFmtId="0" fontId="232" fillId="0" borderId="53"/>
    <xf numFmtId="0" fontId="136" fillId="54" borderId="26" applyNumberFormat="0" applyAlignment="0" applyProtection="0"/>
    <xf numFmtId="0" fontId="250" fillId="54" borderId="26" applyNumberFormat="0" applyAlignment="0" applyProtection="0"/>
    <xf numFmtId="4" fontId="222" fillId="68" borderId="58" applyNumberFormat="0" applyProtection="0">
      <alignment vertical="center"/>
    </xf>
    <xf numFmtId="17" fontId="194" fillId="62" borderId="68"/>
    <xf numFmtId="0" fontId="159" fillId="0" borderId="35" applyNumberFormat="0" applyFill="0" applyAlignment="0" applyProtection="0"/>
    <xf numFmtId="0" fontId="150" fillId="41" borderId="26" applyNumberFormat="0" applyAlignment="0" applyProtection="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4" fontId="224" fillId="81" borderId="58" applyNumberFormat="0" applyProtection="0">
      <alignment horizontal="right" vertical="center"/>
    </xf>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67" fillId="0" borderId="53"/>
    <xf numFmtId="0" fontId="159" fillId="0" borderId="35" applyNumberFormat="0" applyFill="0" applyAlignment="0" applyProtection="0"/>
    <xf numFmtId="0" fontId="158" fillId="54" borderId="33" applyNumberFormat="0" applyAlignment="0" applyProtection="0"/>
    <xf numFmtId="0" fontId="150" fillId="41" borderId="26" applyNumberFormat="0" applyAlignment="0" applyProtection="0"/>
    <xf numFmtId="4" fontId="222" fillId="68" borderId="58" applyNumberFormat="0" applyProtection="0">
      <alignment vertical="center"/>
    </xf>
    <xf numFmtId="0" fontId="157"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58" fillId="54" borderId="33"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208" fillId="66" borderId="53"/>
    <xf numFmtId="4" fontId="221" fillId="79" borderId="58" applyNumberFormat="0" applyProtection="0">
      <alignment horizontal="left" vertical="center" indent="1"/>
    </xf>
    <xf numFmtId="0" fontId="96" fillId="41" borderId="26" applyNumberFormat="0" applyAlignment="0" applyProtection="0"/>
    <xf numFmtId="0" fontId="47" fillId="57" borderId="32" applyNumberFormat="0" applyFont="0" applyAlignment="0" applyProtection="0"/>
    <xf numFmtId="0" fontId="139" fillId="57" borderId="32" applyNumberFormat="0" applyFont="0" applyAlignment="0" applyProtection="0"/>
    <xf numFmtId="0" fontId="24" fillId="80" borderId="58" applyNumberFormat="0" applyProtection="0">
      <alignment horizontal="left" vertical="top" indent="1"/>
    </xf>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201" fillId="0" borderId="53"/>
    <xf numFmtId="4" fontId="223" fillId="72" borderId="58" applyNumberFormat="0" applyProtection="0">
      <alignment horizontal="right" vertical="center"/>
    </xf>
    <xf numFmtId="0" fontId="24" fillId="80" borderId="58" applyNumberFormat="0" applyProtection="0">
      <alignment horizontal="left" vertical="center" indent="1"/>
    </xf>
    <xf numFmtId="0" fontId="193" fillId="0" borderId="53"/>
    <xf numFmtId="0" fontId="137" fillId="54" borderId="26" applyNumberFormat="0" applyAlignment="0" applyProtection="0"/>
    <xf numFmtId="0" fontId="24" fillId="81" borderId="58" applyNumberFormat="0" applyProtection="0">
      <alignment horizontal="left" vertical="center" indent="1"/>
    </xf>
    <xf numFmtId="0" fontId="263" fillId="83" borderId="67" applyNumberFormat="0">
      <alignment horizontal="left" vertical="top"/>
      <protection hidden="1"/>
    </xf>
    <xf numFmtId="0" fontId="158" fillId="54" borderId="33" applyNumberFormat="0" applyAlignment="0" applyProtection="0"/>
    <xf numFmtId="0" fontId="136" fillId="54" borderId="26" applyNumberFormat="0" applyAlignment="0" applyProtection="0"/>
    <xf numFmtId="0" fontId="136" fillId="54" borderId="26" applyNumberFormat="0" applyAlignment="0" applyProtection="0"/>
    <xf numFmtId="0" fontId="102" fillId="0" borderId="35" applyNumberFormat="0" applyFill="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4" fontId="223" fillId="71" borderId="58" applyNumberFormat="0" applyProtection="0">
      <alignment horizontal="right" vertical="center"/>
    </xf>
    <xf numFmtId="0" fontId="50" fillId="57" borderId="32" applyNumberFormat="0" applyFont="0" applyAlignment="0" applyProtection="0"/>
    <xf numFmtId="4" fontId="221" fillId="78" borderId="65" applyNumberFormat="0" applyProtection="0">
      <alignment horizontal="left" vertical="center" indent="1"/>
    </xf>
    <xf numFmtId="0" fontId="160" fillId="0" borderId="35" applyNumberFormat="0" applyFill="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86" fillId="54" borderId="26"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208" fillId="66" borderId="53"/>
    <xf numFmtId="0" fontId="136" fillId="54" borderId="26" applyNumberFormat="0" applyAlignment="0" applyProtection="0"/>
    <xf numFmtId="0" fontId="150" fillId="41" borderId="26" applyNumberFormat="0" applyAlignment="0" applyProtection="0"/>
    <xf numFmtId="0" fontId="157" fillId="54" borderId="33" applyNumberFormat="0" applyAlignment="0" applyProtection="0"/>
    <xf numFmtId="0" fontId="45" fillId="57" borderId="32" applyNumberFormat="0" applyFont="0" applyAlignment="0" applyProtection="0"/>
    <xf numFmtId="175" fontId="159" fillId="0" borderId="35" applyNumberFormat="0" applyFill="0" applyAlignment="0" applyProtection="0"/>
    <xf numFmtId="4" fontId="223" fillId="79" borderId="58" applyNumberFormat="0" applyProtection="0">
      <alignment horizontal="right" vertical="center"/>
    </xf>
    <xf numFmtId="0" fontId="96" fillId="41" borderId="26" applyNumberFormat="0" applyAlignment="0" applyProtection="0"/>
    <xf numFmtId="0" fontId="159" fillId="0" borderId="35" applyNumberFormat="0" applyFill="0" applyAlignment="0" applyProtection="0"/>
    <xf numFmtId="0" fontId="47" fillId="57" borderId="32" applyNumberFormat="0" applyFont="0" applyAlignment="0" applyProtection="0"/>
    <xf numFmtId="4" fontId="223" fillId="81" borderId="58" applyNumberFormat="0" applyProtection="0">
      <alignment horizontal="right" vertical="center"/>
    </xf>
    <xf numFmtId="0" fontId="102" fillId="0" borderId="35" applyNumberFormat="0" applyFill="0" applyAlignment="0" applyProtection="0"/>
    <xf numFmtId="0" fontId="150" fillId="41" borderId="26" applyNumberFormat="0" applyAlignment="0" applyProtection="0"/>
    <xf numFmtId="4" fontId="221" fillId="79" borderId="60" applyNumberFormat="0" applyProtection="0">
      <alignment horizontal="left" vertical="center" indent="1"/>
    </xf>
    <xf numFmtId="0" fontId="151" fillId="41" borderId="26" applyNumberFormat="0" applyAlignment="0" applyProtection="0"/>
    <xf numFmtId="0" fontId="96" fillId="41" borderId="26" applyNumberFormat="0" applyAlignment="0" applyProtection="0"/>
    <xf numFmtId="0" fontId="136" fillId="54" borderId="26" applyNumberFormat="0" applyAlignment="0" applyProtection="0"/>
    <xf numFmtId="0" fontId="136" fillId="54" borderId="26" applyNumberFormat="0" applyAlignment="0" applyProtection="0"/>
    <xf numFmtId="4" fontId="223" fillId="72" borderId="58" applyNumberFormat="0" applyProtection="0">
      <alignment horizontal="right" vertical="center"/>
    </xf>
    <xf numFmtId="0" fontId="24" fillId="68" borderId="69" applyNumberFormat="0" applyBorder="0">
      <protection locked="0"/>
    </xf>
    <xf numFmtId="4" fontId="223" fillId="75" borderId="58" applyNumberFormat="0" applyProtection="0">
      <alignment horizontal="right" vertical="center"/>
    </xf>
    <xf numFmtId="0" fontId="136" fillId="54" borderId="26" applyNumberFormat="0" applyAlignment="0" applyProtection="0"/>
    <xf numFmtId="0" fontId="157" fillId="54" borderId="33" applyNumberFormat="0" applyAlignment="0" applyProtection="0"/>
    <xf numFmtId="0" fontId="137" fillId="54" borderId="26" applyNumberFormat="0" applyAlignment="0" applyProtection="0"/>
    <xf numFmtId="0" fontId="24" fillId="57" borderId="32" applyNumberFormat="0" applyFont="0" applyAlignment="0" applyProtection="0"/>
    <xf numFmtId="0" fontId="150" fillId="41" borderId="26" applyNumberFormat="0" applyAlignment="0" applyProtection="0"/>
    <xf numFmtId="0" fontId="159" fillId="0" borderId="35" applyNumberFormat="0" applyFill="0" applyAlignment="0" applyProtection="0"/>
    <xf numFmtId="0" fontId="96" fillId="41" borderId="26" applyNumberFormat="0" applyAlignment="0" applyProtection="0"/>
    <xf numFmtId="0" fontId="24" fillId="81" borderId="58" applyNumberFormat="0" applyProtection="0">
      <alignment horizontal="left" vertical="top" indent="1"/>
    </xf>
    <xf numFmtId="0" fontId="137" fillId="54" borderId="26" applyNumberFormat="0" applyAlignment="0" applyProtection="0"/>
    <xf numFmtId="0" fontId="24" fillId="80" borderId="58" applyNumberFormat="0" applyProtection="0">
      <alignment horizontal="left" vertical="top" indent="1"/>
    </xf>
    <xf numFmtId="0" fontId="50" fillId="57" borderId="32" applyNumberFormat="0" applyFont="0" applyAlignment="0" applyProtection="0"/>
    <xf numFmtId="4" fontId="222" fillId="68" borderId="58" applyNumberFormat="0" applyProtection="0">
      <alignment vertical="center"/>
    </xf>
    <xf numFmtId="4" fontId="223" fillId="70" borderId="58" applyNumberFormat="0" applyProtection="0">
      <alignment horizontal="right" vertical="center"/>
    </xf>
    <xf numFmtId="0" fontId="24" fillId="69" borderId="58" applyNumberFormat="0" applyProtection="0">
      <alignment horizontal="left" vertical="center" indent="1"/>
    </xf>
    <xf numFmtId="0" fontId="151" fillId="41" borderId="26" applyNumberFormat="0" applyAlignment="0" applyProtection="0"/>
    <xf numFmtId="0" fontId="24" fillId="57" borderId="32" applyNumberFormat="0" applyFont="0" applyAlignment="0" applyProtection="0"/>
    <xf numFmtId="0" fontId="86" fillId="54" borderId="26" applyNumberFormat="0" applyAlignment="0" applyProtection="0"/>
    <xf numFmtId="4" fontId="223" fillId="68" borderId="58" applyNumberFormat="0" applyProtection="0">
      <alignment horizontal="left" vertical="center" indent="1"/>
    </xf>
    <xf numFmtId="4" fontId="223" fillId="79" borderId="58" applyNumberFormat="0" applyProtection="0">
      <alignment horizontal="right" vertical="center"/>
    </xf>
    <xf numFmtId="0" fontId="131" fillId="80" borderId="58" applyNumberFormat="0" applyProtection="0">
      <alignment horizontal="left" vertical="top" indent="1"/>
    </xf>
    <xf numFmtId="0" fontId="254" fillId="0" borderId="35" applyNumberFormat="0" applyFill="0" applyAlignment="0" applyProtection="0"/>
    <xf numFmtId="0" fontId="102" fillId="0" borderId="35" applyNumberFormat="0" applyFill="0" applyAlignment="0" applyProtection="0"/>
    <xf numFmtId="175" fontId="157" fillId="54" borderId="33" applyNumberFormat="0" applyAlignment="0" applyProtection="0"/>
    <xf numFmtId="0" fontId="150" fillId="41" borderId="26"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175" fontId="25" fillId="57" borderId="32" applyNumberFormat="0" applyFont="0" applyAlignment="0" applyProtection="0"/>
    <xf numFmtId="0" fontId="167" fillId="0" borderId="53"/>
    <xf numFmtId="0" fontId="24" fillId="57" borderId="32" applyNumberFormat="0" applyFont="0" applyAlignment="0" applyProtection="0"/>
    <xf numFmtId="0" fontId="136" fillId="54" borderId="26" applyNumberFormat="0" applyAlignment="0" applyProtection="0"/>
    <xf numFmtId="0" fontId="160" fillId="0" borderId="35" applyNumberFormat="0" applyFill="0" applyAlignment="0" applyProtection="0"/>
    <xf numFmtId="0" fontId="157" fillId="54" borderId="33" applyNumberFormat="0" applyAlignment="0" applyProtection="0"/>
    <xf numFmtId="0" fontId="24" fillId="57" borderId="32" applyNumberFormat="0" applyFont="0" applyAlignment="0" applyProtection="0"/>
    <xf numFmtId="0" fontId="158" fillId="54" borderId="33" applyNumberFormat="0" applyAlignment="0" applyProtection="0"/>
    <xf numFmtId="0" fontId="24" fillId="81" borderId="58" applyNumberFormat="0" applyProtection="0">
      <alignment horizontal="left" vertical="top" indent="1"/>
    </xf>
    <xf numFmtId="0" fontId="47" fillId="57" borderId="32" applyNumberFormat="0" applyFont="0" applyAlignment="0" applyProtection="0"/>
    <xf numFmtId="0" fontId="232" fillId="0" borderId="53"/>
    <xf numFmtId="0" fontId="45" fillId="57" borderId="32" applyNumberFormat="0" applyFont="0" applyAlignment="0" applyProtection="0"/>
    <xf numFmtId="0" fontId="24" fillId="57" borderId="32" applyNumberFormat="0" applyFont="0" applyAlignment="0" applyProtection="0"/>
    <xf numFmtId="0" fontId="151" fillId="41" borderId="26" applyNumberFormat="0" applyAlignment="0" applyProtection="0"/>
    <xf numFmtId="0" fontId="159" fillId="68" borderId="58" applyNumberFormat="0" applyProtection="0">
      <alignment horizontal="left" vertical="top" indent="1"/>
    </xf>
    <xf numFmtId="4" fontId="223" fillId="75" borderId="58" applyNumberFormat="0" applyProtection="0">
      <alignment horizontal="right" vertical="center"/>
    </xf>
    <xf numFmtId="0" fontId="151" fillId="41" borderId="26" applyNumberFormat="0" applyAlignment="0" applyProtection="0"/>
    <xf numFmtId="0" fontId="47" fillId="57" borderId="32" applyNumberFormat="0" applyFont="0" applyAlignment="0" applyProtection="0"/>
    <xf numFmtId="0" fontId="150" fillId="41" borderId="26" applyNumberFormat="0" applyAlignment="0" applyProtection="0"/>
    <xf numFmtId="0" fontId="50" fillId="57" borderId="32" applyNumberFormat="0" applyFont="0" applyAlignment="0" applyProtection="0"/>
    <xf numFmtId="0" fontId="86" fillId="54" borderId="26" applyNumberFormat="0" applyAlignment="0" applyProtection="0"/>
    <xf numFmtId="0" fontId="201" fillId="59" borderId="53"/>
    <xf numFmtId="0" fontId="201" fillId="59" borderId="53"/>
    <xf numFmtId="0" fontId="201" fillId="59" borderId="53"/>
    <xf numFmtId="0" fontId="50" fillId="57" borderId="32" applyNumberFormat="0" applyFont="0" applyAlignment="0" applyProtection="0"/>
    <xf numFmtId="0" fontId="45" fillId="57" borderId="32" applyNumberFormat="0" applyFont="0" applyAlignment="0" applyProtection="0"/>
    <xf numFmtId="0" fontId="232" fillId="0" borderId="53"/>
    <xf numFmtId="0" fontId="100" fillId="54" borderId="33" applyNumberFormat="0" applyAlignment="0" applyProtection="0"/>
    <xf numFmtId="0" fontId="137" fillId="54" borderId="26" applyNumberFormat="0" applyAlignment="0" applyProtection="0"/>
    <xf numFmtId="0" fontId="151" fillId="41" borderId="26" applyNumberFormat="0" applyAlignment="0" applyProtection="0"/>
    <xf numFmtId="0" fontId="136" fillId="54" borderId="26" applyNumberFormat="0" applyAlignment="0" applyProtection="0"/>
    <xf numFmtId="0" fontId="50" fillId="57" borderId="32" applyNumberFormat="0" applyFont="0" applyAlignment="0" applyProtection="0"/>
    <xf numFmtId="0" fontId="136" fillId="54" borderId="26" applyNumberFormat="0" applyAlignment="0" applyProtection="0"/>
    <xf numFmtId="0" fontId="102" fillId="0" borderId="35" applyNumberFormat="0" applyFill="0" applyAlignment="0" applyProtection="0"/>
    <xf numFmtId="0" fontId="45" fillId="57" borderId="32" applyNumberFormat="0" applyFont="0" applyAlignment="0" applyProtection="0"/>
    <xf numFmtId="4" fontId="221" fillId="79" borderId="58" applyNumberFormat="0" applyProtection="0">
      <alignment horizontal="left" vertical="center" indent="1"/>
    </xf>
    <xf numFmtId="0" fontId="151" fillId="41" borderId="26" applyNumberFormat="0" applyAlignment="0" applyProtection="0"/>
    <xf numFmtId="0" fontId="150" fillId="41" borderId="26" applyNumberFormat="0" applyAlignment="0" applyProtection="0"/>
    <xf numFmtId="175" fontId="157" fillId="54" borderId="33" applyNumberFormat="0" applyAlignment="0" applyProtection="0"/>
    <xf numFmtId="0" fontId="131" fillId="64" borderId="58" applyNumberFormat="0" applyProtection="0">
      <alignment horizontal="left" vertical="top" indent="1"/>
    </xf>
    <xf numFmtId="0" fontId="55" fillId="57" borderId="32" applyNumberFormat="0" applyFont="0" applyAlignment="0" applyProtection="0"/>
    <xf numFmtId="0" fontId="50" fillId="57" borderId="32" applyNumberFormat="0" applyFont="0" applyAlignment="0" applyProtection="0"/>
    <xf numFmtId="4" fontId="223" fillId="77" borderId="58" applyNumberFormat="0" applyProtection="0">
      <alignment horizontal="right" vertical="center"/>
    </xf>
    <xf numFmtId="0" fontId="86" fillId="54" borderId="26" applyNumberFormat="0" applyAlignment="0" applyProtection="0"/>
    <xf numFmtId="4" fontId="224" fillId="81" borderId="58" applyNumberFormat="0" applyProtection="0">
      <alignment vertical="center"/>
    </xf>
    <xf numFmtId="0" fontId="150" fillId="41" borderId="26" applyNumberFormat="0" applyAlignment="0" applyProtection="0"/>
    <xf numFmtId="175" fontId="136" fillId="54" borderId="26" applyNumberFormat="0" applyAlignment="0" applyProtection="0"/>
    <xf numFmtId="0" fontId="150" fillId="41" borderId="26" applyNumberFormat="0" applyAlignment="0" applyProtection="0"/>
    <xf numFmtId="0" fontId="159" fillId="0" borderId="35" applyNumberFormat="0" applyFill="0" applyAlignment="0" applyProtection="0"/>
    <xf numFmtId="0" fontId="24" fillId="57" borderId="32" applyNumberFormat="0" applyFont="0" applyAlignment="0" applyProtection="0"/>
    <xf numFmtId="0" fontId="159" fillId="0" borderId="35" applyNumberFormat="0" applyFill="0" applyAlignment="0" applyProtection="0"/>
    <xf numFmtId="0" fontId="190" fillId="0" borderId="53"/>
    <xf numFmtId="0" fontId="96" fillId="41" borderId="26" applyNumberFormat="0" applyAlignment="0" applyProtection="0"/>
    <xf numFmtId="0" fontId="100" fillId="54" borderId="33" applyNumberFormat="0" applyAlignment="0" applyProtection="0"/>
    <xf numFmtId="0" fontId="249" fillId="54" borderId="33" applyNumberForma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191" fillId="0" borderId="53"/>
    <xf numFmtId="4" fontId="223" fillId="72" borderId="58" applyNumberFormat="0" applyProtection="0">
      <alignment horizontal="right" vertical="center"/>
    </xf>
    <xf numFmtId="0" fontId="208" fillId="0" borderId="53"/>
    <xf numFmtId="0" fontId="24" fillId="79" borderId="58" applyNumberFormat="0" applyProtection="0">
      <alignment horizontal="left" vertical="top" indent="1"/>
    </xf>
    <xf numFmtId="0" fontId="157" fillId="54" borderId="33" applyNumberFormat="0" applyAlignment="0" applyProtection="0"/>
    <xf numFmtId="0" fontId="151" fillId="41" borderId="26" applyNumberFormat="0" applyAlignment="0" applyProtection="0"/>
    <xf numFmtId="0" fontId="151" fillId="41" borderId="26" applyNumberFormat="0" applyAlignment="0" applyProtection="0"/>
    <xf numFmtId="0" fontId="86" fillId="54" borderId="26" applyNumberFormat="0" applyAlignment="0" applyProtection="0"/>
    <xf numFmtId="4" fontId="221" fillId="79" borderId="60" applyNumberFormat="0" applyProtection="0">
      <alignment horizontal="left" vertical="center" indent="1"/>
    </xf>
    <xf numFmtId="0" fontId="50" fillId="57" borderId="32" applyNumberFormat="0" applyFont="0" applyAlignment="0" applyProtection="0"/>
    <xf numFmtId="0" fontId="86" fillId="54" borderId="26" applyNumberFormat="0" applyAlignment="0" applyProtection="0"/>
    <xf numFmtId="4" fontId="223" fillId="73" borderId="58" applyNumberFormat="0" applyProtection="0">
      <alignment horizontal="right" vertical="center"/>
    </xf>
    <xf numFmtId="0" fontId="177" fillId="60" borderId="53"/>
    <xf numFmtId="0" fontId="136" fillId="54" borderId="26" applyNumberFormat="0" applyAlignment="0" applyProtection="0"/>
    <xf numFmtId="0" fontId="131" fillId="80" borderId="58" applyNumberFormat="0" applyProtection="0">
      <alignment horizontal="left" vertical="top" indent="1"/>
    </xf>
    <xf numFmtId="0" fontId="137" fillId="54" borderId="26" applyNumberFormat="0" applyAlignment="0" applyProtection="0"/>
    <xf numFmtId="0" fontId="137" fillId="54" borderId="26" applyNumberFormat="0" applyAlignment="0" applyProtection="0"/>
    <xf numFmtId="0" fontId="96" fillId="41" borderId="26" applyNumberFormat="0" applyAlignment="0" applyProtection="0"/>
    <xf numFmtId="0" fontId="100" fillId="54" borderId="33" applyNumberFormat="0" applyAlignment="0" applyProtection="0"/>
    <xf numFmtId="0" fontId="136" fillId="54" borderId="26" applyNumberFormat="0" applyAlignment="0" applyProtection="0"/>
    <xf numFmtId="0" fontId="100" fillId="54" borderId="33" applyNumberFormat="0" applyAlignment="0" applyProtection="0"/>
    <xf numFmtId="0" fontId="100" fillId="54" borderId="33" applyNumberFormat="0" applyAlignment="0" applyProtection="0"/>
    <xf numFmtId="0" fontId="47" fillId="57" borderId="32" applyNumberFormat="0" applyFont="0" applyAlignment="0" applyProtection="0"/>
    <xf numFmtId="0" fontId="136" fillId="54" borderId="26" applyNumberFormat="0" applyAlignment="0" applyProtection="0"/>
    <xf numFmtId="0" fontId="45" fillId="57" borderId="32" applyNumberFormat="0" applyFont="0" applyAlignment="0" applyProtection="0"/>
    <xf numFmtId="4" fontId="223" fillId="77" borderId="58" applyNumberFormat="0" applyProtection="0">
      <alignment horizontal="right" vertical="center"/>
    </xf>
    <xf numFmtId="0" fontId="131" fillId="64" borderId="58" applyNumberFormat="0" applyProtection="0">
      <alignment horizontal="left" vertical="top" indent="1"/>
    </xf>
    <xf numFmtId="0" fontId="190" fillId="0" borderId="53"/>
    <xf numFmtId="0" fontId="150" fillId="41" borderId="26" applyNumberFormat="0" applyAlignment="0" applyProtection="0"/>
    <xf numFmtId="0" fontId="86" fillId="54" borderId="26" applyNumberFormat="0" applyAlignment="0" applyProtection="0"/>
    <xf numFmtId="0" fontId="136" fillId="54" borderId="26" applyNumberFormat="0" applyAlignment="0" applyProtection="0"/>
    <xf numFmtId="4" fontId="225" fillId="80" borderId="60" applyNumberFormat="0" applyProtection="0">
      <alignment horizontal="left" vertical="center" indent="1"/>
    </xf>
    <xf numFmtId="0" fontId="50" fillId="57" borderId="32" applyNumberFormat="0" applyFont="0" applyAlignment="0" applyProtection="0"/>
    <xf numFmtId="0" fontId="159" fillId="68" borderId="58" applyNumberFormat="0" applyProtection="0">
      <alignment horizontal="left" vertical="top" indent="1"/>
    </xf>
    <xf numFmtId="0" fontId="86" fillId="54" borderId="26" applyNumberFormat="0" applyAlignment="0" applyProtection="0"/>
    <xf numFmtId="0" fontId="201" fillId="0" borderId="53"/>
    <xf numFmtId="0" fontId="177" fillId="60" borderId="53"/>
    <xf numFmtId="0" fontId="96" fillId="41" borderId="26"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86" fillId="54" borderId="26" applyNumberFormat="0" applyAlignment="0" applyProtection="0"/>
    <xf numFmtId="0" fontId="50" fillId="57" borderId="32" applyNumberFormat="0" applyFont="0" applyAlignment="0" applyProtection="0"/>
    <xf numFmtId="0" fontId="8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67" fillId="0" borderId="53"/>
    <xf numFmtId="17" fontId="194" fillId="62" borderId="68"/>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0" fontId="263" fillId="83" borderId="67" applyNumberFormat="0">
      <alignment horizontal="left" vertical="top"/>
      <protection hidden="1"/>
    </xf>
    <xf numFmtId="0" fontId="167" fillId="0" borderId="53"/>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17" fontId="194" fillId="62" borderId="68"/>
    <xf numFmtId="0" fontId="263" fillId="83" borderId="67" applyNumberFormat="0">
      <alignment horizontal="left" vertical="top"/>
      <protection hidden="1"/>
    </xf>
    <xf numFmtId="0" fontId="24" fillId="68" borderId="69" applyNumberFormat="0" applyBorder="0">
      <protection locked="0"/>
    </xf>
    <xf numFmtId="17" fontId="194" fillId="62" borderId="68"/>
    <xf numFmtId="0" fontId="24" fillId="68" borderId="69" applyNumberFormat="0" applyBorder="0">
      <protection locked="0"/>
    </xf>
    <xf numFmtId="17" fontId="194" fillId="62" borderId="68"/>
    <xf numFmtId="17" fontId="194" fillId="62" borderId="68"/>
    <xf numFmtId="0" fontId="167" fillId="0" borderId="53"/>
    <xf numFmtId="4" fontId="221" fillId="78" borderId="65" applyNumberFormat="0" applyProtection="0">
      <alignment horizontal="left" vertical="center" indent="1"/>
    </xf>
    <xf numFmtId="0" fontId="24" fillId="68" borderId="69" applyNumberFormat="0" applyBorder="0">
      <protection locked="0"/>
    </xf>
    <xf numFmtId="4" fontId="221" fillId="78" borderId="65" applyNumberFormat="0" applyProtection="0">
      <alignment horizontal="left" vertical="center" indent="1"/>
    </xf>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4" fillId="68" borderId="69" applyNumberFormat="0" applyBorder="0">
      <protection locked="0"/>
    </xf>
    <xf numFmtId="0" fontId="167" fillId="0" borderId="53"/>
    <xf numFmtId="0" fontId="24" fillId="68" borderId="69" applyNumberFormat="0" applyBorder="0">
      <protection locked="0"/>
    </xf>
    <xf numFmtId="0" fontId="24" fillId="68" borderId="69" applyNumberFormat="0" applyBorder="0">
      <protection locked="0"/>
    </xf>
    <xf numFmtId="17" fontId="194" fillId="62" borderId="68"/>
    <xf numFmtId="4" fontId="221" fillId="78" borderId="65" applyNumberFormat="0" applyProtection="0">
      <alignment horizontal="left" vertical="center" indent="1"/>
    </xf>
    <xf numFmtId="17" fontId="194" fillId="62" borderId="68"/>
    <xf numFmtId="17" fontId="194" fillId="62" borderId="68"/>
    <xf numFmtId="0" fontId="24" fillId="68" borderId="69" applyNumberFormat="0" applyBorder="0">
      <protection locked="0"/>
    </xf>
    <xf numFmtId="0" fontId="11" fillId="0" borderId="0"/>
    <xf numFmtId="0" fontId="11" fillId="0" borderId="0"/>
    <xf numFmtId="175" fontId="11" fillId="0" borderId="0"/>
    <xf numFmtId="0" fontId="11" fillId="0" borderId="0"/>
    <xf numFmtId="0" fontId="263" fillId="83" borderId="67" applyNumberFormat="0">
      <alignment horizontal="left" vertical="top"/>
      <protection hidden="1"/>
    </xf>
    <xf numFmtId="175" fontId="11" fillId="0" borderId="0"/>
    <xf numFmtId="0" fontId="11" fillId="0" borderId="0"/>
    <xf numFmtId="0" fontId="11" fillId="0" borderId="0"/>
    <xf numFmtId="175" fontId="11" fillId="0" borderId="0"/>
    <xf numFmtId="0" fontId="167" fillId="0" borderId="53"/>
    <xf numFmtId="1" fontId="178" fillId="0" borderId="66">
      <alignment vertical="top"/>
    </xf>
    <xf numFmtId="0" fontId="11" fillId="0" borderId="0"/>
    <xf numFmtId="0" fontId="167" fillId="0" borderId="53"/>
    <xf numFmtId="0" fontId="167" fillId="0" borderId="53"/>
    <xf numFmtId="0" fontId="167" fillId="0" borderId="53"/>
    <xf numFmtId="0" fontId="11" fillId="0" borderId="0"/>
    <xf numFmtId="0" fontId="11" fillId="5" borderId="16" applyNumberFormat="0" applyFont="0" applyAlignment="0" applyProtection="0"/>
    <xf numFmtId="0" fontId="24" fillId="68" borderId="69" applyNumberFormat="0" applyBorder="0">
      <protection locked="0"/>
    </xf>
    <xf numFmtId="9" fontId="11" fillId="0" borderId="0" applyFont="0" applyFill="0" applyBorder="0" applyAlignment="0" applyProtection="0"/>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0" fontId="24" fillId="68" borderId="69" applyNumberFormat="0" applyBorder="0">
      <protection locked="0"/>
    </xf>
    <xf numFmtId="9" fontId="11" fillId="0" borderId="0" applyFont="0" applyFill="0" applyBorder="0" applyAlignment="0" applyProtection="0"/>
    <xf numFmtId="0" fontId="11" fillId="0" borderId="0"/>
    <xf numFmtId="17" fontId="194" fillId="62" borderId="68"/>
    <xf numFmtId="0" fontId="11" fillId="0" borderId="0" applyFont="0" applyFill="0" applyBorder="0" applyAlignment="0" applyProtection="0"/>
    <xf numFmtId="0" fontId="93" fillId="0" borderId="67" applyNumberFormat="0" applyAlignment="0" applyProtection="0">
      <alignment horizontal="left" vertical="center"/>
    </xf>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24" fillId="68" borderId="69" applyNumberFormat="0" applyBorder="0">
      <protection locked="0"/>
    </xf>
    <xf numFmtId="167" fontId="11" fillId="0" borderId="0" applyFont="0" applyFill="0" applyBorder="0" applyAlignment="0" applyProtection="0"/>
    <xf numFmtId="9" fontId="11" fillId="0" borderId="0" applyFont="0" applyFill="0" applyBorder="0" applyAlignment="0" applyProtection="0"/>
    <xf numFmtId="0" fontId="11" fillId="0" borderId="0"/>
    <xf numFmtId="0" fontId="93" fillId="0" borderId="67" applyNumberFormat="0" applyAlignment="0" applyProtection="0">
      <alignment horizontal="lef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1" fontId="178" fillId="0" borderId="66">
      <alignment vertical="top"/>
    </xf>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17" fontId="194" fillId="62" borderId="68"/>
    <xf numFmtId="1" fontId="178" fillId="0" borderId="66">
      <alignment vertical="top"/>
    </xf>
    <xf numFmtId="0" fontId="263" fillId="83" borderId="67" applyNumberFormat="0">
      <alignment horizontal="left" vertical="top"/>
      <protection hidden="1"/>
    </xf>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63" fillId="83" borderId="67" applyNumberFormat="0">
      <alignment horizontal="left" vertical="top"/>
      <protection hidden="1"/>
    </xf>
    <xf numFmtId="1" fontId="178" fillId="0" borderId="66">
      <alignment vertical="top"/>
    </xf>
    <xf numFmtId="0" fontId="24" fillId="68" borderId="69" applyNumberFormat="0" applyBorder="0">
      <protection locked="0"/>
    </xf>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24" fillId="68" borderId="69" applyNumberFormat="0" applyBorder="0">
      <protection locked="0"/>
    </xf>
    <xf numFmtId="0" fontId="11" fillId="0" borderId="0"/>
    <xf numFmtId="0" fontId="93" fillId="0" borderId="67" applyNumberFormat="0" applyAlignment="0" applyProtection="0">
      <alignment horizontal="left" vertical="center"/>
    </xf>
    <xf numFmtId="0" fontId="24" fillId="68" borderId="69" applyNumberFormat="0" applyBorder="0">
      <protection locked="0"/>
    </xf>
    <xf numFmtId="0" fontId="24" fillId="68" borderId="69" applyNumberFormat="0" applyBorder="0">
      <protection locked="0"/>
    </xf>
    <xf numFmtId="0" fontId="24" fillId="68" borderId="69" applyNumberFormat="0" applyBorder="0">
      <protection locked="0"/>
    </xf>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167"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7" fontId="194" fillId="62" borderId="68"/>
    <xf numFmtId="0" fontId="24" fillId="68" borderId="69" applyNumberFormat="0" applyBorder="0">
      <protection locked="0"/>
    </xf>
    <xf numFmtId="0" fontId="24" fillId="68" borderId="69" applyNumberFormat="0" applyBorder="0">
      <protection locked="0"/>
    </xf>
    <xf numFmtId="0" fontId="167" fillId="0" borderId="53"/>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11" fillId="0" borderId="0"/>
    <xf numFmtId="4" fontId="221" fillId="78" borderId="65" applyNumberFormat="0" applyProtection="0">
      <alignment horizontal="left" vertical="center" indent="1"/>
    </xf>
    <xf numFmtId="17" fontId="194" fillId="62" borderId="68"/>
    <xf numFmtId="17" fontId="194" fillId="62" borderId="68"/>
    <xf numFmtId="1" fontId="178" fillId="0" borderId="66">
      <alignment vertical="top"/>
    </xf>
    <xf numFmtId="0" fontId="24" fillId="68" borderId="69" applyNumberFormat="0" applyBorder="0">
      <protection locked="0"/>
    </xf>
    <xf numFmtId="0" fontId="263" fillId="83" borderId="67" applyNumberFormat="0">
      <alignment horizontal="left" vertical="top"/>
      <protection hidden="1"/>
    </xf>
    <xf numFmtId="4" fontId="221" fillId="78" borderId="65" applyNumberFormat="0" applyProtection="0">
      <alignment horizontal="left" vertical="center" indent="1"/>
    </xf>
    <xf numFmtId="0" fontId="167" fillId="0" borderId="53"/>
    <xf numFmtId="17" fontId="194" fillId="62" borderId="68"/>
    <xf numFmtId="4" fontId="221" fillId="78" borderId="65" applyNumberFormat="0" applyProtection="0">
      <alignment horizontal="left" vertical="center" indent="1"/>
    </xf>
    <xf numFmtId="0" fontId="263" fillId="83" borderId="67" applyNumberFormat="0">
      <alignment horizontal="left" vertical="top"/>
      <protection hidden="1"/>
    </xf>
    <xf numFmtId="0" fontId="24" fillId="68" borderId="69" applyNumberFormat="0" applyBorder="0">
      <protection locked="0"/>
    </xf>
    <xf numFmtId="4" fontId="221" fillId="78" borderId="65" applyNumberFormat="0" applyProtection="0">
      <alignment horizontal="left" vertical="center" indent="1"/>
    </xf>
    <xf numFmtId="0" fontId="263" fillId="83" borderId="67" applyNumberFormat="0">
      <alignment horizontal="left" vertical="top"/>
      <protection hidden="1"/>
    </xf>
    <xf numFmtId="17" fontId="194" fillId="62" borderId="68"/>
    <xf numFmtId="4" fontId="221" fillId="78" borderId="65"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 fontId="178" fillId="0" borderId="66">
      <alignment vertical="top"/>
    </xf>
    <xf numFmtId="0" fontId="24" fillId="68" borderId="69" applyNumberFormat="0" applyBorder="0">
      <protection locked="0"/>
    </xf>
    <xf numFmtId="0" fontId="11" fillId="0" borderId="0"/>
    <xf numFmtId="17" fontId="194" fillId="62" borderId="68"/>
    <xf numFmtId="17" fontId="194" fillId="62" borderId="68"/>
    <xf numFmtId="0" fontId="24" fillId="68" borderId="69" applyNumberFormat="0" applyBorder="0">
      <protection locked="0"/>
    </xf>
    <xf numFmtId="0" fontId="24" fillId="68" borderId="69" applyNumberFormat="0" applyBorder="0">
      <protection locked="0"/>
    </xf>
    <xf numFmtId="43" fontId="11" fillId="0" borderId="0" applyFont="0" applyFill="0" applyBorder="0" applyAlignment="0" applyProtection="0"/>
    <xf numFmtId="1" fontId="178" fillId="0" borderId="66">
      <alignment vertical="top"/>
    </xf>
    <xf numFmtId="43" fontId="11" fillId="0" borderId="0" applyFont="0" applyFill="0" applyBorder="0" applyAlignment="0" applyProtection="0"/>
    <xf numFmtId="4" fontId="221" fillId="78" borderId="65"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4" fillId="68" borderId="69" applyNumberFormat="0" applyBorder="0">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3" fillId="0" borderId="67" applyNumberFormat="0" applyAlignment="0" applyProtection="0">
      <alignment horizontal="left" vertical="center"/>
    </xf>
    <xf numFmtId="4" fontId="221" fillId="78" borderId="65"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21" fillId="78" borderId="65" applyNumberFormat="0" applyProtection="0">
      <alignment horizontal="left" vertical="center" indent="1"/>
    </xf>
    <xf numFmtId="0" fontId="167" fillId="0" borderId="53"/>
    <xf numFmtId="44" fontId="11" fillId="0" borderId="0" applyFont="0" applyFill="0" applyBorder="0" applyAlignment="0" applyProtection="0"/>
    <xf numFmtId="17" fontId="194" fillId="62" borderId="68"/>
    <xf numFmtId="17" fontId="194" fillId="62" borderId="68"/>
    <xf numFmtId="4" fontId="221" fillId="78" borderId="65" applyNumberFormat="0" applyProtection="0">
      <alignment horizontal="left" vertical="center" indent="1"/>
    </xf>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0" fontId="24" fillId="68" borderId="69" applyNumberFormat="0" applyBorder="0">
      <protection locked="0"/>
    </xf>
    <xf numFmtId="0" fontId="93" fillId="0" borderId="67" applyNumberFormat="0" applyAlignment="0" applyProtection="0">
      <alignment horizontal="left" vertical="center"/>
    </xf>
    <xf numFmtId="0" fontId="167" fillId="0" borderId="53"/>
    <xf numFmtId="0" fontId="167" fillId="0" borderId="53"/>
    <xf numFmtId="0" fontId="24" fillId="68" borderId="69" applyNumberFormat="0" applyBorder="0">
      <protection locked="0"/>
    </xf>
    <xf numFmtId="0" fontId="167" fillId="0" borderId="53"/>
    <xf numFmtId="0" fontId="167" fillId="0" borderId="53"/>
    <xf numFmtId="17" fontId="194" fillId="62" borderId="6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 fontId="178" fillId="0" borderId="66">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68" borderId="69" applyNumberFormat="0" applyBorder="0">
      <protection locked="0"/>
    </xf>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3" fillId="83" borderId="67"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53"/>
    <xf numFmtId="17" fontId="194" fillId="62" borderId="6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0" fontId="263" fillId="83" borderId="67"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0" borderId="0"/>
    <xf numFmtId="17" fontId="194" fillId="62" borderId="6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0" fontId="11" fillId="0" borderId="0"/>
    <xf numFmtId="0" fontId="11" fillId="0" borderId="0"/>
    <xf numFmtId="1" fontId="178" fillId="0" borderId="66">
      <alignment vertical="top"/>
    </xf>
    <xf numFmtId="0" fontId="11" fillId="0" borderId="0"/>
    <xf numFmtId="0" fontId="263" fillId="83" borderId="67" applyNumberFormat="0">
      <alignment horizontal="left" vertical="top"/>
      <protection hidden="1"/>
    </xf>
    <xf numFmtId="4" fontId="221" fillId="78" borderId="65" applyNumberFormat="0" applyProtection="0">
      <alignment horizontal="left" vertical="center" indent="1"/>
    </xf>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17" fontId="194" fillId="62" borderId="68"/>
    <xf numFmtId="0" fontId="11" fillId="0" borderId="0"/>
    <xf numFmtId="0" fontId="11" fillId="0" borderId="0"/>
    <xf numFmtId="1" fontId="178" fillId="0" borderId="66">
      <alignment vertical="top"/>
    </xf>
    <xf numFmtId="0" fontId="11" fillId="0" borderId="0"/>
    <xf numFmtId="0" fontId="11" fillId="0" borderId="0"/>
    <xf numFmtId="0" fontId="11" fillId="0" borderId="0"/>
    <xf numFmtId="0" fontId="11" fillId="0" borderId="0"/>
    <xf numFmtId="0" fontId="93" fillId="0" borderId="67" applyNumberFormat="0" applyAlignment="0" applyProtection="0">
      <alignment horizontal="left" vertical="center"/>
    </xf>
    <xf numFmtId="17" fontId="194" fillId="62" borderId="68"/>
    <xf numFmtId="0" fontId="167" fillId="0" borderId="53"/>
    <xf numFmtId="0" fontId="93" fillId="0" borderId="67" applyNumberFormat="0" applyAlignment="0" applyProtection="0">
      <alignment horizontal="left" vertical="center"/>
    </xf>
    <xf numFmtId="1" fontId="178" fillId="0" borderId="66">
      <alignment vertical="top"/>
    </xf>
    <xf numFmtId="0" fontId="167" fillId="0"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263" fillId="83" borderId="67" applyNumberFormat="0">
      <alignment horizontal="left" vertical="top"/>
      <protection hidden="1"/>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3" fillId="0" borderId="67" applyNumberFormat="0" applyAlignment="0" applyProtection="0">
      <alignment horizontal="left" vertical="center"/>
    </xf>
    <xf numFmtId="0" fontId="167" fillId="0" borderId="53"/>
    <xf numFmtId="0" fontId="93" fillId="0" borderId="67" applyNumberFormat="0" applyAlignment="0" applyProtection="0">
      <alignment horizontal="left" vertical="center"/>
    </xf>
    <xf numFmtId="4" fontId="221" fillId="78" borderId="65" applyNumberFormat="0" applyProtection="0">
      <alignment horizontal="left" vertical="center" indent="1"/>
    </xf>
    <xf numFmtId="4" fontId="221" fillId="78" borderId="65" applyNumberFormat="0" applyProtection="0">
      <alignment horizontal="left" vertical="center" indent="1"/>
    </xf>
    <xf numFmtId="1" fontId="178" fillId="0" borderId="66">
      <alignment vertical="top"/>
    </xf>
    <xf numFmtId="1" fontId="178" fillId="0" borderId="66">
      <alignment vertical="top"/>
    </xf>
    <xf numFmtId="0" fontId="167" fillId="0" borderId="53"/>
    <xf numFmtId="0" fontId="11" fillId="0" borderId="0"/>
    <xf numFmtId="43" fontId="11" fillId="0" borderId="0" applyFont="0" applyFill="0" applyBorder="0" applyAlignment="0" applyProtection="0"/>
    <xf numFmtId="0" fontId="11" fillId="5" borderId="16" applyNumberFormat="0" applyFont="0" applyAlignment="0" applyProtection="0"/>
    <xf numFmtId="4" fontId="221" fillId="78" borderId="65" applyNumberFormat="0" applyProtection="0">
      <alignment horizontal="left" vertical="center" indent="1"/>
    </xf>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67" fillId="0" borderId="53"/>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93" fillId="0" borderId="67" applyNumberFormat="0" applyAlignment="0" applyProtection="0">
      <alignment horizontal="left" vertical="center"/>
    </xf>
    <xf numFmtId="167" fontId="11" fillId="0" borderId="0" applyFont="0" applyFill="0" applyBorder="0" applyAlignment="0" applyProtection="0"/>
    <xf numFmtId="17" fontId="194" fillId="62" borderId="68"/>
    <xf numFmtId="4" fontId="221" fillId="78" borderId="65" applyNumberFormat="0" applyProtection="0">
      <alignment horizontal="left" vertical="center" indent="1"/>
    </xf>
    <xf numFmtId="0" fontId="167" fillId="0" borderId="53"/>
    <xf numFmtId="0" fontId="11" fillId="0" borderId="0"/>
    <xf numFmtId="0" fontId="11" fillId="0" borderId="0"/>
    <xf numFmtId="0" fontId="11" fillId="0" borderId="0"/>
    <xf numFmtId="0" fontId="11" fillId="0" borderId="0"/>
    <xf numFmtId="0" fontId="24" fillId="68" borderId="69" applyNumberFormat="0" applyBorder="0">
      <protection locked="0"/>
    </xf>
    <xf numFmtId="0" fontId="263" fillId="83" borderId="67" applyNumberFormat="0">
      <alignment horizontal="left" vertical="top"/>
      <protection hidden="1"/>
    </xf>
    <xf numFmtId="4" fontId="221" fillId="78" borderId="65" applyNumberFormat="0" applyProtection="0">
      <alignment horizontal="left" vertical="center" indent="1"/>
    </xf>
    <xf numFmtId="17" fontId="194" fillId="62" borderId="68"/>
    <xf numFmtId="4" fontId="221" fillId="78" borderId="65" applyNumberFormat="0" applyProtection="0">
      <alignment horizontal="left" vertical="center" indent="1"/>
    </xf>
    <xf numFmtId="17" fontId="194" fillId="62" borderId="68"/>
    <xf numFmtId="43" fontId="11" fillId="0" borderId="0" applyFont="0" applyFill="0" applyBorder="0" applyAlignment="0" applyProtection="0"/>
    <xf numFmtId="43" fontId="11" fillId="0" borderId="0" applyFont="0" applyFill="0" applyBorder="0" applyAlignment="0" applyProtection="0"/>
    <xf numFmtId="17" fontId="194" fillId="62" borderId="68"/>
    <xf numFmtId="9" fontId="11" fillId="0" borderId="0" applyFont="0" applyFill="0" applyBorder="0" applyAlignment="0" applyProtection="0"/>
    <xf numFmtId="4" fontId="221" fillId="78" borderId="65" applyNumberFormat="0" applyProtection="0">
      <alignment horizontal="left" vertical="center" indent="1"/>
    </xf>
    <xf numFmtId="0" fontId="24" fillId="68" borderId="69" applyNumberFormat="0" applyBorder="0">
      <protection locked="0"/>
    </xf>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 fontId="221" fillId="78" borderId="65"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50" fillId="41"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0" fillId="54" borderId="33" applyNumberFormat="0" applyAlignment="0" applyProtection="0"/>
    <xf numFmtId="0" fontId="45" fillId="57" borderId="32"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 fontId="178" fillId="0" borderId="66">
      <alignment vertical="top"/>
    </xf>
    <xf numFmtId="0" fontId="150"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93" fillId="0" borderId="53"/>
    <xf numFmtId="0" fontId="167" fillId="0" borderId="53"/>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232" fillId="0" borderId="53"/>
    <xf numFmtId="43" fontId="11" fillId="0" borderId="0" applyFont="0" applyFill="0" applyBorder="0" applyAlignment="0" applyProtection="0"/>
    <xf numFmtId="43" fontId="11" fillId="0" borderId="0" applyFont="0" applyFill="0" applyBorder="0" applyAlignment="0" applyProtection="0"/>
    <xf numFmtId="0" fontId="151" fillId="41" borderId="26" applyNumberFormat="0" applyAlignment="0" applyProtection="0"/>
    <xf numFmtId="0" fontId="159" fillId="0" borderId="35" applyNumberFormat="0" applyFill="0" applyAlignment="0" applyProtection="0"/>
    <xf numFmtId="43" fontId="11" fillId="0" borderId="0" applyFont="0" applyFill="0" applyBorder="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00" fillId="54" borderId="33" applyNumberFormat="0" applyAlignment="0" applyProtection="0"/>
    <xf numFmtId="0" fontId="102" fillId="0" borderId="35" applyNumberFormat="0" applyFill="0" applyAlignment="0" applyProtection="0"/>
    <xf numFmtId="0" fontId="11" fillId="0" borderId="0"/>
    <xf numFmtId="0" fontId="11" fillId="0" borderId="0"/>
    <xf numFmtId="0" fontId="167" fillId="0" borderId="53"/>
    <xf numFmtId="0" fontId="160" fillId="0" borderId="35" applyNumberFormat="0" applyFill="0" applyAlignment="0" applyProtection="0"/>
    <xf numFmtId="175" fontId="11" fillId="0" borderId="0"/>
    <xf numFmtId="0" fontId="11" fillId="0" borderId="0"/>
    <xf numFmtId="0" fontId="45" fillId="57" borderId="32" applyNumberFormat="0" applyFont="0" applyAlignment="0" applyProtection="0"/>
    <xf numFmtId="0" fontId="157" fillId="54" borderId="33" applyNumberFormat="0" applyAlignment="0" applyProtection="0"/>
    <xf numFmtId="0" fontId="150" fillId="41" borderId="26" applyNumberFormat="0" applyAlignment="0" applyProtection="0"/>
    <xf numFmtId="175" fontId="11" fillId="0" borderId="0"/>
    <xf numFmtId="4" fontId="223" fillId="77" borderId="58" applyNumberFormat="0" applyProtection="0">
      <alignment horizontal="right" vertical="center"/>
    </xf>
    <xf numFmtId="0" fontId="254" fillId="0" borderId="35" applyNumberFormat="0" applyFill="0" applyAlignment="0" applyProtection="0"/>
    <xf numFmtId="0" fontId="11" fillId="0" borderId="0"/>
    <xf numFmtId="0" fontId="136" fillId="54" borderId="26" applyNumberFormat="0" applyAlignment="0" applyProtection="0"/>
    <xf numFmtId="0" fontId="11" fillId="0" borderId="0"/>
    <xf numFmtId="175" fontId="11" fillId="0" borderId="0"/>
    <xf numFmtId="0" fontId="96" fillId="41" borderId="26"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9"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86" fillId="54" borderId="26" applyNumberFormat="0" applyAlignment="0" applyProtection="0"/>
    <xf numFmtId="9" fontId="11" fillId="0" borderId="0" applyFont="0" applyFill="0" applyBorder="0" applyAlignment="0" applyProtection="0"/>
    <xf numFmtId="0" fontId="11" fillId="0" borderId="0"/>
    <xf numFmtId="0" fontId="157" fillId="54" borderId="33" applyNumberFormat="0" applyAlignment="0" applyProtection="0"/>
    <xf numFmtId="0" fontId="11" fillId="0" borderId="0" applyFont="0" applyFill="0" applyBorder="0" applyAlignment="0" applyProtection="0"/>
    <xf numFmtId="0" fontId="150" fillId="41" borderId="26" applyNumberFormat="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47" fillId="57" borderId="32"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0" fontId="157" fillId="54" borderId="33" applyNumberFormat="0" applyAlignment="0" applyProtection="0"/>
    <xf numFmtId="9" fontId="11" fillId="0" borderId="0" applyFont="0" applyFill="0" applyBorder="0" applyAlignment="0" applyProtection="0"/>
    <xf numFmtId="0" fontId="11" fillId="0" borderId="0"/>
    <xf numFmtId="0" fontId="193" fillId="0" borderId="53"/>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221" fillId="68" borderId="58" applyNumberFormat="0" applyProtection="0">
      <alignment vertical="center"/>
    </xf>
    <xf numFmtId="0" fontId="159" fillId="68" borderId="58" applyNumberFormat="0" applyProtection="0">
      <alignment horizontal="left" vertical="top" indent="1"/>
    </xf>
    <xf numFmtId="4" fontId="223" fillId="71" borderId="58" applyNumberFormat="0" applyProtection="0">
      <alignment horizontal="right" vertical="center"/>
    </xf>
    <xf numFmtId="4" fontId="223" fillId="74" borderId="58" applyNumberFormat="0" applyProtection="0">
      <alignment horizontal="right" vertical="center"/>
    </xf>
    <xf numFmtId="0" fontId="131" fillId="64" borderId="58" applyNumberFormat="0" applyProtection="0">
      <alignment horizontal="left" vertical="top" indent="1"/>
    </xf>
    <xf numFmtId="0" fontId="131" fillId="80" borderId="58" applyNumberFormat="0" applyProtection="0">
      <alignment horizontal="left" vertical="top" indent="1"/>
    </xf>
    <xf numFmtId="0" fontId="24" fillId="80" borderId="58" applyNumberFormat="0" applyProtection="0">
      <alignment horizontal="left" vertical="center" indent="1"/>
    </xf>
    <xf numFmtId="0" fontId="248" fillId="41" borderId="26" applyNumberFormat="0" applyAlignment="0" applyProtection="0"/>
    <xf numFmtId="0" fontId="137" fillId="54" borderId="26" applyNumberFormat="0" applyAlignment="0" applyProtection="0"/>
    <xf numFmtId="0" fontId="24" fillId="57" borderId="32" applyNumberFormat="0" applyFont="0" applyAlignment="0" applyProtection="0"/>
    <xf numFmtId="0" fontId="24"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64" fillId="0" borderId="48"/>
    <xf numFmtId="0" fontId="208" fillId="66" borderId="53"/>
    <xf numFmtId="0" fontId="201" fillId="59" borderId="53"/>
    <xf numFmtId="0" fontId="201" fillId="59" borderId="53"/>
    <xf numFmtId="0" fontId="201" fillId="0" borderId="53"/>
    <xf numFmtId="0" fontId="190" fillId="0" borderId="53"/>
    <xf numFmtId="0" fontId="190" fillId="0" borderId="53"/>
    <xf numFmtId="0" fontId="193" fillId="0" borderId="53"/>
    <xf numFmtId="0" fontId="204" fillId="0" borderId="49"/>
    <xf numFmtId="0" fontId="93" fillId="0" borderId="47">
      <alignment horizontal="left" vertic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45" fillId="57" borderId="32" applyNumberFormat="0" applyFont="0" applyAlignment="0" applyProtection="0"/>
    <xf numFmtId="43" fontId="11" fillId="0" borderId="0" applyFont="0" applyFill="0" applyBorder="0" applyAlignment="0" applyProtection="0"/>
    <xf numFmtId="0" fontId="45" fillId="57" borderId="32" applyNumberFormat="0" applyFont="0" applyAlignment="0" applyProtection="0"/>
    <xf numFmtId="0" fontId="47"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43" fontId="11" fillId="0" borderId="0" applyFont="0" applyFill="0" applyBorder="0" applyAlignment="0" applyProtection="0"/>
    <xf numFmtId="0" fontId="159" fillId="0" borderId="35" applyNumberFormat="0" applyFill="0" applyAlignment="0" applyProtection="0"/>
    <xf numFmtId="0" fontId="167" fillId="0" borderId="53"/>
    <xf numFmtId="43" fontId="11" fillId="0" borderId="0" applyFont="0" applyFill="0" applyBorder="0" applyAlignment="0" applyProtection="0"/>
    <xf numFmtId="0" fontId="167"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21" fillId="68" borderId="58" applyNumberFormat="0" applyProtection="0">
      <alignment vertical="center"/>
    </xf>
    <xf numFmtId="4" fontId="223" fillId="68" borderId="58" applyNumberFormat="0" applyProtection="0">
      <alignment horizontal="left" vertical="center"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73" borderId="58" applyNumberFormat="0" applyProtection="0">
      <alignment horizontal="right" vertical="center"/>
    </xf>
    <xf numFmtId="4" fontId="223" fillId="76" borderId="58" applyNumberFormat="0" applyProtection="0">
      <alignment horizontal="right" vertical="center"/>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44" fontId="11" fillId="0" borderId="0" applyFont="0" applyFill="0" applyBorder="0" applyAlignment="0" applyProtection="0"/>
    <xf numFmtId="0" fontId="232" fillId="0" borderId="53"/>
    <xf numFmtId="17" fontId="194" fillId="62" borderId="68"/>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131" fillId="64" borderId="58" applyNumberFormat="0" applyProtection="0">
      <alignment horizontal="left" vertical="top" indent="1"/>
    </xf>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69" borderId="58" applyNumberFormat="0" applyProtection="0">
      <alignment horizontal="left" vertical="center" indent="1"/>
    </xf>
    <xf numFmtId="17" fontId="194" fillId="62" borderId="68"/>
    <xf numFmtId="0" fontId="193" fillId="0" borderId="53"/>
    <xf numFmtId="0" fontId="190" fillId="0" borderId="53"/>
    <xf numFmtId="0" fontId="190" fillId="0" borderId="53"/>
    <xf numFmtId="0" fontId="201" fillId="0" borderId="53"/>
    <xf numFmtId="0" fontId="201" fillId="59" borderId="53"/>
    <xf numFmtId="0" fontId="201" fillId="59" borderId="53"/>
    <xf numFmtId="0" fontId="93" fillId="0" borderId="47">
      <alignment horizontal="left" vertical="center"/>
    </xf>
    <xf numFmtId="0" fontId="86" fillId="54" borderId="26" applyNumberFormat="0" applyAlignment="0" applyProtection="0"/>
    <xf numFmtId="0" fontId="204" fillId="0" borderId="49"/>
    <xf numFmtId="0" fontId="208" fillId="66" borderId="53"/>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3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7" fillId="60"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54" borderId="26" applyNumberFormat="0" applyAlignment="0" applyProtection="0"/>
    <xf numFmtId="0" fontId="167" fillId="0" borderId="53"/>
    <xf numFmtId="0" fontId="160"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6" fillId="54" borderId="26" applyNumberFormat="0" applyAlignment="0" applyProtection="0"/>
    <xf numFmtId="4" fontId="223" fillId="81" borderId="58"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57" borderId="32" applyNumberFormat="0" applyFont="0" applyAlignment="0" applyProtection="0"/>
    <xf numFmtId="0" fontId="96" fillId="41" borderId="26" applyNumberFormat="0" applyAlignment="0" applyProtection="0"/>
    <xf numFmtId="0" fontId="93" fillId="0" borderId="67"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9" fillId="0" borderId="35" applyNumberFormat="0" applyFill="0" applyAlignment="0" applyProtection="0"/>
    <xf numFmtId="0" fontId="11" fillId="0" borderId="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175" fontId="25" fillId="57" borderId="32" applyNumberFormat="0" applyFont="0" applyAlignment="0" applyProtection="0"/>
    <xf numFmtId="0" fontId="139"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67" fillId="0" borderId="53"/>
    <xf numFmtId="0" fontId="160"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0" borderId="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50" fillId="41" borderId="26" applyNumberFormat="0" applyAlignment="0" applyProtection="0"/>
    <xf numFmtId="0" fontId="11" fillId="0" borderId="0"/>
    <xf numFmtId="0" fontId="11" fillId="0" borderId="0"/>
    <xf numFmtId="0" fontId="11" fillId="0" borderId="0"/>
    <xf numFmtId="0" fontId="11" fillId="0" borderId="0"/>
    <xf numFmtId="0" fontId="24" fillId="57" borderId="32" applyNumberFormat="0" applyFont="0" applyAlignment="0" applyProtection="0"/>
    <xf numFmtId="1" fontId="178" fillId="0" borderId="66">
      <alignment vertical="top"/>
    </xf>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0" borderId="35" applyNumberFormat="0" applyFill="0" applyAlignment="0" applyProtection="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0" fillId="57" borderId="32" applyNumberFormat="0" applyFont="0" applyAlignment="0" applyProtection="0"/>
    <xf numFmtId="9" fontId="11" fillId="0" borderId="0" applyFont="0" applyFill="0" applyBorder="0" applyAlignment="0" applyProtection="0"/>
    <xf numFmtId="0" fontId="100" fillId="54" borderId="33" applyNumberFormat="0" applyAlignment="0" applyProtection="0"/>
    <xf numFmtId="9" fontId="11" fillId="0" borderId="0" applyFont="0" applyFill="0" applyBorder="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02" fillId="0" borderId="35" applyNumberFormat="0" applyFill="0" applyAlignment="0" applyProtection="0"/>
    <xf numFmtId="0" fontId="191" fillId="0" borderId="53"/>
    <xf numFmtId="0" fontId="193" fillId="0" borderId="53"/>
    <xf numFmtId="0" fontId="201" fillId="0" borderId="53"/>
    <xf numFmtId="0" fontId="208" fillId="0" borderId="53"/>
    <xf numFmtId="0" fontId="232" fillId="0" borderId="53"/>
    <xf numFmtId="0" fontId="45" fillId="57" borderId="32" applyNumberFormat="0" applyFont="0" applyAlignment="0" applyProtection="0"/>
    <xf numFmtId="0" fontId="136" fillId="54" borderId="26" applyNumberFormat="0" applyAlignment="0" applyProtection="0"/>
    <xf numFmtId="0" fontId="136" fillId="54" borderId="26" applyNumberFormat="0" applyAlignment="0" applyProtection="0"/>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01" fillId="59" borderId="53"/>
    <xf numFmtId="0" fontId="11" fillId="0" borderId="0"/>
    <xf numFmtId="0" fontId="190" fillId="0" borderId="53"/>
    <xf numFmtId="167" fontId="11" fillId="0" borderId="0" applyFont="0" applyFill="0" applyBorder="0" applyAlignment="0" applyProtection="0"/>
    <xf numFmtId="0" fontId="45" fillId="57" borderId="32" applyNumberFormat="0" applyFont="0" applyAlignment="0" applyProtection="0"/>
    <xf numFmtId="4" fontId="223" fillId="61" borderId="58" applyNumberFormat="0" applyProtection="0">
      <alignment horizontal="right" vertical="center"/>
    </xf>
    <xf numFmtId="0" fontId="208" fillId="0" borderId="53"/>
    <xf numFmtId="17" fontId="194" fillId="62" borderId="68"/>
    <xf numFmtId="0" fontId="11" fillId="0" borderId="0"/>
    <xf numFmtId="0" fontId="11" fillId="0" borderId="0"/>
    <xf numFmtId="0" fontId="11" fillId="0" borderId="0"/>
    <xf numFmtId="0" fontId="11" fillId="0" borderId="0"/>
    <xf numFmtId="0" fontId="136" fillId="54" borderId="26" applyNumberFormat="0" applyAlignment="0" applyProtection="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45" fillId="57" borderId="32" applyNumberFormat="0" applyFont="0" applyAlignment="0" applyProtection="0"/>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93" fillId="0" borderId="47">
      <alignment horizontal="left" vertical="center"/>
    </xf>
    <xf numFmtId="43" fontId="11" fillId="0" borderId="0" applyFont="0" applyFill="0" applyBorder="0" applyAlignment="0" applyProtection="0"/>
    <xf numFmtId="43" fontId="11" fillId="0" borderId="0" applyFont="0" applyFill="0" applyBorder="0" applyAlignment="0" applyProtection="0"/>
    <xf numFmtId="0" fontId="193" fillId="0" borderId="53"/>
    <xf numFmtId="0" fontId="50" fillId="57" borderId="32" applyNumberFormat="0" applyFont="0" applyAlignment="0" applyProtection="0"/>
    <xf numFmtId="0" fontId="151" fillId="41" borderId="26" applyNumberFormat="0" applyAlignment="0" applyProtection="0"/>
    <xf numFmtId="9" fontId="11" fillId="0" borderId="0" applyFont="0" applyFill="0" applyBorder="0" applyAlignment="0" applyProtection="0"/>
    <xf numFmtId="0" fontId="136" fillId="54" borderId="26" applyNumberFormat="0" applyAlignment="0" applyProtection="0"/>
    <xf numFmtId="0" fontId="24" fillId="57" borderId="32"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0" fillId="0" borderId="53"/>
    <xf numFmtId="0" fontId="45" fillId="57" borderId="32" applyNumberFormat="0" applyFont="0" applyAlignment="0" applyProtection="0"/>
    <xf numFmtId="4" fontId="223" fillId="74" borderId="58" applyNumberFormat="0" applyProtection="0">
      <alignment horizontal="right" vertical="center"/>
    </xf>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 fontId="178" fillId="0" borderId="66">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263" fillId="83" borderId="67" applyNumberFormat="0">
      <alignment horizontal="left" vertical="top"/>
      <protection hidden="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 fontId="194" fillId="62" borderId="68"/>
    <xf numFmtId="0" fontId="263" fillId="83" borderId="67" applyNumberFormat="0">
      <alignment horizontal="left" vertical="top"/>
      <protection hidden="1"/>
    </xf>
    <xf numFmtId="0" fontId="11" fillId="0" borderId="0"/>
    <xf numFmtId="175" fontId="11" fillId="0" borderId="0"/>
    <xf numFmtId="0" fontId="11" fillId="0" borderId="0"/>
    <xf numFmtId="175" fontId="11" fillId="0" borderId="0"/>
    <xf numFmtId="0" fontId="11" fillId="0" borderId="0"/>
    <xf numFmtId="175" fontId="11" fillId="0" borderId="0"/>
    <xf numFmtId="17" fontId="194" fillId="62" borderId="68"/>
    <xf numFmtId="9" fontId="11" fillId="0" borderId="0" applyFont="0" applyFill="0" applyBorder="0" applyAlignment="0" applyProtection="0"/>
    <xf numFmtId="0" fontId="24" fillId="68" borderId="69" applyNumberFormat="0" applyBorder="0">
      <protection locked="0"/>
    </xf>
    <xf numFmtId="9" fontId="11" fillId="0" borderId="0" applyFont="0" applyFill="0" applyBorder="0" applyAlignment="0" applyProtection="0"/>
    <xf numFmtId="0"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21" fillId="78" borderId="65" applyNumberFormat="0" applyProtection="0">
      <alignment horizontal="left" vertical="center" indent="1"/>
    </xf>
    <xf numFmtId="43" fontId="11" fillId="0" borderId="0" applyFont="0" applyFill="0" applyBorder="0" applyAlignment="0" applyProtection="0"/>
    <xf numFmtId="0" fontId="11" fillId="5" borderId="16"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24" fillId="68" borderId="69" applyNumberFormat="0" applyBorder="0">
      <protection locked="0"/>
    </xf>
    <xf numFmtId="1" fontId="178" fillId="0" borderId="66">
      <alignment vertical="top"/>
    </xf>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6"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67" fillId="0" borderId="53"/>
    <xf numFmtId="0" fontId="24" fillId="68" borderId="69" applyNumberFormat="0" applyBorder="0">
      <protection locked="0"/>
    </xf>
    <xf numFmtId="17" fontId="194" fillId="62" borderId="68"/>
    <xf numFmtId="0" fontId="11" fillId="0" borderId="0"/>
    <xf numFmtId="0" fontId="263" fillId="83" borderId="67" applyNumberFormat="0">
      <alignment horizontal="left" vertical="top"/>
      <protection hidden="1"/>
    </xf>
    <xf numFmtId="0" fontId="24" fillId="68" borderId="69" applyNumberFormat="0" applyBorder="0">
      <protection locked="0"/>
    </xf>
    <xf numFmtId="4" fontId="221" fillId="78" borderId="65" applyNumberFormat="0" applyProtection="0">
      <alignment horizontal="left" vertical="center" indent="1"/>
    </xf>
    <xf numFmtId="4" fontId="221" fillId="78" borderId="65" applyNumberFormat="0" applyProtection="0">
      <alignment horizontal="left" vertical="center" indent="1"/>
    </xf>
    <xf numFmtId="17" fontId="194" fillId="62" borderId="68"/>
    <xf numFmtId="4" fontId="221" fillId="78" borderId="65" applyNumberFormat="0" applyProtection="0">
      <alignment horizontal="left" vertical="center" indent="1"/>
    </xf>
    <xf numFmtId="17" fontId="194" fillId="62" borderId="68"/>
    <xf numFmtId="0" fontId="24" fillId="68" borderId="69" applyNumberFormat="0" applyBorder="0">
      <protection locked="0"/>
    </xf>
    <xf numFmtId="0" fontId="11" fillId="0" borderId="0"/>
    <xf numFmtId="17" fontId="194" fillId="62" borderId="68"/>
    <xf numFmtId="17" fontId="194" fillId="62" borderId="68"/>
    <xf numFmtId="0" fontId="167" fillId="0" borderId="53"/>
    <xf numFmtId="43" fontId="11" fillId="0" borderId="0" applyFont="0" applyFill="0" applyBorder="0" applyAlignment="0" applyProtection="0"/>
    <xf numFmtId="17" fontId="194" fillId="62" borderId="68"/>
    <xf numFmtId="17" fontId="194" fillId="62" borderId="68"/>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0" fontId="11" fillId="0" borderId="0"/>
    <xf numFmtId="17" fontId="194" fillId="62" borderId="68"/>
    <xf numFmtId="43" fontId="11" fillId="0" borderId="0" applyFont="0" applyFill="0" applyBorder="0" applyAlignment="0" applyProtection="0"/>
    <xf numFmtId="4" fontId="221" fillId="78" borderId="65" applyNumberFormat="0" applyProtection="0">
      <alignment horizontal="left" vertical="center" indent="1"/>
    </xf>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11" fillId="0" borderId="0"/>
    <xf numFmtId="0" fontId="11" fillId="0" borderId="0"/>
    <xf numFmtId="0" fontId="24" fillId="68" borderId="69" applyNumberFormat="0" applyBorder="0">
      <protection locked="0"/>
    </xf>
    <xf numFmtId="4" fontId="221" fillId="78" borderId="65" applyNumberFormat="0" applyProtection="0">
      <alignment horizontal="left" vertical="center" indent="1"/>
    </xf>
    <xf numFmtId="17" fontId="194" fillId="62" borderId="68"/>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53"/>
    <xf numFmtId="0" fontId="11" fillId="0" borderId="0"/>
    <xf numFmtId="0" fontId="263" fillId="83" borderId="67" applyNumberFormat="0">
      <alignment horizontal="left" vertical="top"/>
      <protection hidden="1"/>
    </xf>
    <xf numFmtId="43" fontId="11" fillId="0" borderId="0" applyFont="0" applyFill="0" applyBorder="0" applyAlignment="0" applyProtection="0"/>
    <xf numFmtId="0" fontId="11" fillId="0" borderId="0"/>
    <xf numFmtId="0" fontId="24" fillId="68" borderId="69" applyNumberFormat="0" applyBorder="0">
      <protection locked="0"/>
    </xf>
    <xf numFmtId="0" fontId="11" fillId="0" borderId="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67" fillId="0" borderId="53"/>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 fontId="221" fillId="78" borderId="65" applyNumberFormat="0" applyProtection="0">
      <alignment horizontal="left" vertical="center" indent="1"/>
    </xf>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0" borderId="0"/>
    <xf numFmtId="0" fontId="24" fillId="68" borderId="69" applyNumberFormat="0" applyBorder="0">
      <protection locked="0"/>
    </xf>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263" fillId="83" borderId="67" applyNumberFormat="0">
      <alignment horizontal="left" vertical="top"/>
      <protection hidden="1"/>
    </xf>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43" fontId="11" fillId="0" borderId="0" applyFont="0" applyFill="0" applyBorder="0" applyAlignment="0" applyProtection="0"/>
    <xf numFmtId="189" fontId="11" fillId="0" borderId="0" applyFont="0" applyFill="0" applyBorder="0" applyAlignment="0" applyProtection="0"/>
    <xf numFmtId="17" fontId="194" fillId="62" borderId="68"/>
    <xf numFmtId="9" fontId="11" fillId="0" borderId="0" applyFont="0" applyFill="0" applyBorder="0" applyAlignment="0" applyProtection="0"/>
    <xf numFmtId="189" fontId="11" fillId="0" borderId="0" applyFont="0" applyFill="0" applyBorder="0" applyAlignment="0" applyProtection="0"/>
    <xf numFmtId="0" fontId="11" fillId="0" borderId="0"/>
    <xf numFmtId="17" fontId="194" fillId="62" borderId="68"/>
    <xf numFmtId="17" fontId="194" fillId="62" borderId="68"/>
    <xf numFmtId="0" fontId="11" fillId="0" borderId="0"/>
    <xf numFmtId="0" fontId="11" fillId="0" borderId="0"/>
    <xf numFmtId="0" fontId="11" fillId="0" borderId="0"/>
    <xf numFmtId="189" fontId="11" fillId="0" borderId="0" applyFont="0" applyFill="0" applyBorder="0" applyAlignment="0" applyProtection="0"/>
    <xf numFmtId="4" fontId="221" fillId="78" borderId="65" applyNumberFormat="0" applyProtection="0">
      <alignment horizontal="left" vertical="center" indent="1"/>
    </xf>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4" fontId="221" fillId="78" borderId="65" applyNumberFormat="0" applyProtection="0">
      <alignment horizontal="left" vertical="center" indent="1"/>
    </xf>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75"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24" fillId="68" borderId="69" applyNumberFormat="0" applyBorder="0">
      <protection locked="0"/>
    </xf>
    <xf numFmtId="4" fontId="221" fillId="78" borderId="65" applyNumberFormat="0" applyProtection="0">
      <alignment horizontal="left" vertical="center" indent="1"/>
    </xf>
    <xf numFmtId="0" fontId="11" fillId="0" borderId="0"/>
    <xf numFmtId="0" fontId="11" fillId="0" borderId="0"/>
    <xf numFmtId="175" fontId="11" fillId="0" borderId="0"/>
    <xf numFmtId="0" fontId="11" fillId="0" borderId="0"/>
    <xf numFmtId="0" fontId="11" fillId="0" borderId="0"/>
    <xf numFmtId="175" fontId="11" fillId="0" borderId="0"/>
    <xf numFmtId="0" fontId="93" fillId="0" borderId="67" applyNumberFormat="0" applyAlignment="0" applyProtection="0">
      <alignment horizontal="left" vertical="center"/>
    </xf>
    <xf numFmtId="0" fontId="11" fillId="0" borderId="0"/>
    <xf numFmtId="0" fontId="11" fillId="0" borderId="0"/>
    <xf numFmtId="43" fontId="11" fillId="0" borderId="0" applyFont="0" applyFill="0" applyBorder="0" applyAlignment="0" applyProtection="0"/>
    <xf numFmtId="0" fontId="11" fillId="0" borderId="0"/>
    <xf numFmtId="17" fontId="194" fillId="62" borderId="68"/>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5" borderId="16" applyNumberFormat="0" applyFont="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 fontId="221" fillId="78" borderId="65" applyNumberFormat="0" applyProtection="0">
      <alignment horizontal="left" vertical="center" indent="1"/>
    </xf>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75" fontId="11" fillId="0" borderId="0"/>
    <xf numFmtId="0" fontId="11" fillId="0" borderId="0"/>
    <xf numFmtId="175"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67" fillId="0"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 fontId="178" fillId="0" borderId="66">
      <alignment vertical="top"/>
    </xf>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1" fontId="178" fillId="0" borderId="66">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194" fillId="62" borderId="68"/>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93" fillId="0" borderId="67" applyNumberFormat="0" applyAlignment="0" applyProtection="0">
      <alignment horizontal="left" vertical="center"/>
    </xf>
    <xf numFmtId="0" fontId="11" fillId="0" borderId="0"/>
    <xf numFmtId="0" fontId="24" fillId="68" borderId="69" applyNumberFormat="0" applyBorder="0">
      <protection locked="0"/>
    </xf>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24" fillId="68" borderId="69"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8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278"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93" fillId="0" borderId="67" applyNumberFormat="0" applyAlignment="0" applyProtection="0">
      <alignment horizontal="left" vertical="center"/>
    </xf>
    <xf numFmtId="17" fontId="194" fillId="62" borderId="68"/>
    <xf numFmtId="0" fontId="11" fillId="0" borderId="0"/>
    <xf numFmtId="0" fontId="263" fillId="83" borderId="67"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 fontId="221" fillId="78" borderId="65" applyNumberFormat="0" applyProtection="0">
      <alignment horizontal="left" vertical="center" indent="1"/>
    </xf>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 fontId="221" fillId="78" borderId="65" applyNumberFormat="0" applyProtection="0">
      <alignment horizontal="left" vertical="center" indent="1"/>
    </xf>
    <xf numFmtId="0" fontId="177" fillId="60" borderId="53"/>
    <xf numFmtId="0" fontId="167" fillId="0" borderId="53"/>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175"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175" fontId="25"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175"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24" fillId="57" borderId="32" applyNumberFormat="0" applyFon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08" fillId="0" borderId="53"/>
    <xf numFmtId="0" fontId="232" fillId="0" borderId="53"/>
    <xf numFmtId="175"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37" fillId="54" borderId="26" applyNumberFormat="0" applyAlignment="0" applyProtection="0"/>
    <xf numFmtId="17" fontId="194" fillId="62" borderId="68"/>
    <xf numFmtId="0" fontId="136" fillId="54" borderId="26" applyNumberFormat="0" applyAlignment="0" applyProtection="0"/>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01" fillId="59" borderId="53"/>
    <xf numFmtId="0" fontId="158" fillId="54" borderId="33"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4" fontId="223" fillId="79" borderId="58" applyNumberFormat="0" applyProtection="0">
      <alignment horizontal="right" vertical="center"/>
    </xf>
    <xf numFmtId="0" fontId="45" fillId="57" borderId="32" applyNumberFormat="0" applyFont="0" applyAlignment="0" applyProtection="0"/>
    <xf numFmtId="0" fontId="167" fillId="0" borderId="53"/>
    <xf numFmtId="0" fontId="24" fillId="69" borderId="58" applyNumberFormat="0" applyProtection="0">
      <alignment horizontal="left" vertical="top" indent="1"/>
    </xf>
    <xf numFmtId="0" fontId="47" fillId="57" borderId="32" applyNumberFormat="0" applyFont="0" applyAlignment="0" applyProtection="0"/>
    <xf numFmtId="0" fontId="157" fillId="54" borderId="33" applyNumberFormat="0" applyAlignment="0" applyProtection="0"/>
    <xf numFmtId="0" fontId="24" fillId="57" borderId="32" applyNumberFormat="0" applyFont="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45" fillId="57" borderId="32" applyNumberFormat="0" applyFont="0" applyAlignment="0" applyProtection="0"/>
    <xf numFmtId="4" fontId="221" fillId="78" borderId="65" applyNumberFormat="0" applyProtection="0">
      <alignment horizontal="left" vertical="center" indent="1"/>
    </xf>
    <xf numFmtId="0" fontId="160" fillId="0" borderId="35" applyNumberFormat="0" applyFill="0" applyAlignment="0" applyProtection="0"/>
    <xf numFmtId="0" fontId="157" fillId="54" borderId="33" applyNumberFormat="0" applyAlignment="0" applyProtection="0"/>
    <xf numFmtId="175" fontId="157" fillId="54" borderId="33" applyNumberFormat="0" applyAlignment="0" applyProtection="0"/>
    <xf numFmtId="0" fontId="24" fillId="81" borderId="58" applyNumberFormat="0" applyProtection="0">
      <alignment horizontal="left" vertical="center" indent="1"/>
    </xf>
    <xf numFmtId="0" fontId="159" fillId="0" borderId="35" applyNumberFormat="0" applyFill="0" applyAlignment="0" applyProtection="0"/>
    <xf numFmtId="0" fontId="137" fillId="54" borderId="26" applyNumberFormat="0" applyAlignment="0" applyProtection="0"/>
    <xf numFmtId="0" fontId="204" fillId="0" borderId="49"/>
    <xf numFmtId="0" fontId="24" fillId="57" borderId="32" applyNumberFormat="0" applyFont="0" applyAlignment="0" applyProtection="0"/>
    <xf numFmtId="0" fontId="250" fillId="54" borderId="26" applyNumberFormat="0" applyAlignment="0" applyProtection="0"/>
    <xf numFmtId="0" fontId="208" fillId="0" borderId="53"/>
    <xf numFmtId="0" fontId="24" fillId="69" borderId="58" applyNumberFormat="0" applyProtection="0">
      <alignment horizontal="left" vertical="center" indent="1"/>
    </xf>
    <xf numFmtId="0" fontId="193" fillId="0" borderId="53"/>
    <xf numFmtId="4" fontId="226" fillId="81" borderId="58" applyNumberFormat="0" applyProtection="0">
      <alignment horizontal="right" vertical="center"/>
    </xf>
    <xf numFmtId="4" fontId="221" fillId="79" borderId="58" applyNumberFormat="0" applyProtection="0">
      <alignment horizontal="left" vertical="center" indent="1"/>
    </xf>
    <xf numFmtId="4" fontId="221" fillId="79" borderId="60" applyNumberFormat="0" applyProtection="0">
      <alignment horizontal="left" vertical="center" indent="1"/>
    </xf>
    <xf numFmtId="4" fontId="223" fillId="73" borderId="58" applyNumberFormat="0" applyProtection="0">
      <alignment horizontal="right" vertical="center"/>
    </xf>
    <xf numFmtId="4" fontId="223" fillId="70" borderId="58" applyNumberFormat="0" applyProtection="0">
      <alignment horizontal="right" vertical="center"/>
    </xf>
    <xf numFmtId="4" fontId="223" fillId="68" borderId="58" applyNumberFormat="0" applyProtection="0">
      <alignment horizontal="left" vertical="center" indent="1"/>
    </xf>
    <xf numFmtId="17" fontId="194" fillId="62" borderId="68"/>
    <xf numFmtId="0"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60"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0" fontId="136" fillId="54" borderId="26" applyNumberFormat="0" applyAlignment="0" applyProtection="0"/>
    <xf numFmtId="0" fontId="177" fillId="60" borderId="53"/>
    <xf numFmtId="228" fontId="164" fillId="0" borderId="48"/>
    <xf numFmtId="0" fontId="159"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7" fillId="54" borderId="33"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4" fontId="223" fillId="79" borderId="58" applyNumberFormat="0" applyProtection="0">
      <alignment horizontal="right" vertical="center"/>
    </xf>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0" fontId="24" fillId="79" borderId="58" applyNumberFormat="0" applyProtection="0">
      <alignment horizontal="left" vertical="center" indent="1"/>
    </xf>
    <xf numFmtId="0" fontId="167" fillId="0" borderId="53"/>
    <xf numFmtId="0" fontId="167" fillId="0" borderId="53"/>
    <xf numFmtId="0" fontId="177" fillId="60" borderId="53"/>
    <xf numFmtId="0" fontId="96" fillId="41" borderId="26" applyNumberFormat="0" applyAlignment="0" applyProtection="0"/>
    <xf numFmtId="0" fontId="93" fillId="0" borderId="67" applyNumberFormat="0" applyAlignment="0" applyProtection="0">
      <alignment horizontal="left" vertical="center"/>
    </xf>
    <xf numFmtId="0" fontId="136" fillId="54" borderId="26" applyNumberFormat="0" applyAlignment="0" applyProtection="0"/>
    <xf numFmtId="0" fontId="193" fillId="0" borderId="53"/>
    <xf numFmtId="0" fontId="190" fillId="0" borderId="53"/>
    <xf numFmtId="0" fontId="190" fillId="0" borderId="53"/>
    <xf numFmtId="0" fontId="201" fillId="0" borderId="53"/>
    <xf numFmtId="0" fontId="201" fillId="59" borderId="53"/>
    <xf numFmtId="0" fontId="201" fillId="59" borderId="53"/>
    <xf numFmtId="0" fontId="208" fillId="66" borderId="53"/>
    <xf numFmtId="0" fontId="47" fillId="57" borderId="32" applyNumberFormat="0" applyFont="0" applyAlignment="0" applyProtection="0"/>
    <xf numFmtId="0" fontId="254" fillId="0" borderId="35" applyNumberFormat="0" applyFill="0" applyAlignment="0" applyProtection="0"/>
    <xf numFmtId="0" fontId="249" fillId="54" borderId="33" applyNumberFormat="0" applyAlignment="0" applyProtection="0"/>
    <xf numFmtId="0" fontId="191" fillId="0" borderId="53"/>
    <xf numFmtId="4" fontId="225" fillId="80" borderId="60" applyNumberFormat="0" applyProtection="0">
      <alignment horizontal="left" vertical="center" indent="1"/>
    </xf>
    <xf numFmtId="4" fontId="224" fillId="81" borderId="58" applyNumberFormat="0" applyProtection="0">
      <alignment horizontal="right" vertical="center"/>
    </xf>
    <xf numFmtId="4" fontId="223" fillId="81" borderId="58" applyNumberFormat="0" applyProtection="0">
      <alignment vertical="center"/>
    </xf>
    <xf numFmtId="4" fontId="223" fillId="76" borderId="58" applyNumberFormat="0" applyProtection="0">
      <alignment horizontal="right" vertical="center"/>
    </xf>
    <xf numFmtId="4" fontId="223" fillId="61" borderId="58" applyNumberFormat="0" applyProtection="0">
      <alignment horizontal="right" vertical="center"/>
    </xf>
    <xf numFmtId="4" fontId="222" fillId="68" borderId="58" applyNumberFormat="0" applyProtection="0">
      <alignment vertical="center"/>
    </xf>
    <xf numFmtId="0" fontId="24" fillId="57" borderId="32" applyNumberFormat="0" applyFont="0" applyAlignment="0" applyProtection="0"/>
    <xf numFmtId="0" fontId="208" fillId="66" borderId="53"/>
    <xf numFmtId="0" fontId="204" fillId="0" borderId="49"/>
    <xf numFmtId="0" fontId="201" fillId="0" borderId="53"/>
    <xf numFmtId="0" fontId="190" fillId="0" borderId="53"/>
    <xf numFmtId="0" fontId="167" fillId="0" borderId="53"/>
    <xf numFmtId="0" fontId="159" fillId="0" borderId="35" applyNumberFormat="0" applyFill="0" applyAlignment="0" applyProtection="0"/>
    <xf numFmtId="0" fontId="159" fillId="0" borderId="35" applyNumberFormat="0" applyFill="0" applyAlignment="0" applyProtection="0"/>
    <xf numFmtId="0" fontId="45" fillId="57" borderId="32" applyNumberFormat="0" applyFont="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8" fillId="54" borderId="33" applyNumberFormat="0" applyAlignment="0" applyProtection="0"/>
    <xf numFmtId="0" fontId="45"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9" fillId="57" borderId="32" applyNumberFormat="0" applyFont="0" applyAlignment="0" applyProtection="0"/>
    <xf numFmtId="0" fontId="150" fillId="41" borderId="26" applyNumberFormat="0" applyAlignment="0" applyProtection="0"/>
    <xf numFmtId="0" fontId="150" fillId="41" borderId="26" applyNumberFormat="0" applyAlignment="0" applyProtection="0"/>
    <xf numFmtId="0" fontId="24" fillId="57" borderId="32" applyNumberFormat="0" applyFon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08" fillId="0" borderId="53"/>
    <xf numFmtId="0" fontId="232" fillId="0" borderId="53"/>
    <xf numFmtId="17" fontId="194" fillId="62" borderId="68"/>
    <xf numFmtId="0" fontId="248" fillId="41" borderId="26" applyNumberFormat="0" applyAlignment="0" applyProtection="0"/>
    <xf numFmtId="0" fontId="249" fillId="54" borderId="33" applyNumberFormat="0" applyAlignment="0" applyProtection="0"/>
    <xf numFmtId="0" fontId="250" fillId="54" borderId="26" applyNumberFormat="0" applyAlignment="0" applyProtection="0"/>
    <xf numFmtId="0" fontId="254" fillId="0" borderId="35" applyNumberFormat="0" applyFill="0" applyAlignment="0" applyProtection="0"/>
    <xf numFmtId="0" fontId="55" fillId="57" borderId="32" applyNumberFormat="0" applyFont="0" applyAlignment="0" applyProtection="0"/>
    <xf numFmtId="0" fontId="137" fillId="54" borderId="26" applyNumberFormat="0" applyAlignment="0" applyProtection="0"/>
    <xf numFmtId="0" fontId="24" fillId="68" borderId="69" applyNumberFormat="0" applyBorder="0">
      <protection locked="0"/>
    </xf>
    <xf numFmtId="0" fontId="24" fillId="57" borderId="32" applyNumberFormat="0" applyFont="0" applyAlignment="0" applyProtection="0"/>
    <xf numFmtId="0" fontId="47"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228" fontId="164" fillId="0" borderId="48"/>
    <xf numFmtId="4" fontId="221" fillId="78" borderId="65" applyNumberFormat="0" applyProtection="0">
      <alignment horizontal="left" vertical="center" indent="1"/>
    </xf>
    <xf numFmtId="0" fontId="159" fillId="0" borderId="35" applyNumberFormat="0" applyFill="0" applyAlignment="0" applyProtection="0"/>
    <xf numFmtId="0" fontId="158"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17" fontId="194" fillId="62" borderId="68"/>
    <xf numFmtId="0" fontId="47" fillId="57" borderId="32" applyNumberFormat="0" applyFont="0" applyAlignment="0" applyProtection="0"/>
    <xf numFmtId="0" fontId="139" fillId="57" borderId="32" applyNumberFormat="0" applyFon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263" fillId="83" borderId="67" applyNumberFormat="0">
      <alignment horizontal="left" vertical="top"/>
      <protection hidden="1"/>
    </xf>
    <xf numFmtId="0" fontId="93" fillId="0" borderId="67" applyNumberFormat="0" applyAlignment="0" applyProtection="0">
      <alignment horizontal="left" vertical="center"/>
    </xf>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4" fontId="221" fillId="78" borderId="65" applyNumberFormat="0" applyProtection="0">
      <alignment horizontal="left" vertical="center" indent="1"/>
    </xf>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67" fillId="0" borderId="53"/>
    <xf numFmtId="0" fontId="102" fillId="0" borderId="35" applyNumberFormat="0" applyFill="0" applyAlignment="0" applyProtection="0"/>
    <xf numFmtId="0" fontId="102" fillId="0" borderId="35" applyNumberFormat="0" applyFill="0" applyAlignment="0" applyProtection="0"/>
    <xf numFmtId="0" fontId="208" fillId="66" borderId="53"/>
    <xf numFmtId="0" fontId="136" fillId="54" borderId="26" applyNumberFormat="0" applyAlignment="0" applyProtection="0"/>
    <xf numFmtId="0" fontId="157" fillId="54" borderId="33" applyNumberFormat="0" applyAlignment="0" applyProtection="0"/>
    <xf numFmtId="0" fontId="96" fillId="41" borderId="26" applyNumberFormat="0" applyAlignment="0" applyProtection="0"/>
    <xf numFmtId="0" fontId="151" fillId="41" borderId="26" applyNumberFormat="0" applyAlignment="0" applyProtection="0"/>
    <xf numFmtId="0" fontId="96" fillId="41" borderId="26" applyNumberFormat="0" applyAlignment="0" applyProtection="0"/>
    <xf numFmtId="0" fontId="136" fillId="54" borderId="26" applyNumberFormat="0" applyAlignment="0" applyProtection="0"/>
    <xf numFmtId="0" fontId="136" fillId="54" borderId="26" applyNumberFormat="0" applyAlignment="0" applyProtection="0"/>
    <xf numFmtId="0" fontId="24" fillId="68" borderId="69" applyNumberFormat="0" applyBorder="0">
      <protection locked="0"/>
    </xf>
    <xf numFmtId="4" fontId="223" fillId="75" borderId="58" applyNumberFormat="0" applyProtection="0">
      <alignment horizontal="right" vertical="center"/>
    </xf>
    <xf numFmtId="0" fontId="136" fillId="54" borderId="26" applyNumberFormat="0" applyAlignment="0" applyProtection="0"/>
    <xf numFmtId="0" fontId="157" fillId="54" borderId="33" applyNumberFormat="0" applyAlignment="0" applyProtection="0"/>
    <xf numFmtId="0" fontId="137" fillId="54" borderId="26" applyNumberFormat="0" applyAlignment="0" applyProtection="0"/>
    <xf numFmtId="0" fontId="24" fillId="68" borderId="69" applyNumberFormat="0" applyBorder="0">
      <protection locked="0"/>
    </xf>
    <xf numFmtId="0" fontId="96" fillId="41" borderId="26" applyNumberFormat="0" applyAlignment="0" applyProtection="0"/>
    <xf numFmtId="0" fontId="137" fillId="54" borderId="26" applyNumberFormat="0" applyAlignment="0" applyProtection="0"/>
    <xf numFmtId="0" fontId="24" fillId="80" borderId="58" applyNumberFormat="0" applyProtection="0">
      <alignment horizontal="left" vertical="top" indent="1"/>
    </xf>
    <xf numFmtId="0" fontId="50" fillId="57" borderId="32" applyNumberFormat="0" applyFont="0" applyAlignment="0" applyProtection="0"/>
    <xf numFmtId="4" fontId="222" fillId="68" borderId="58" applyNumberFormat="0" applyProtection="0">
      <alignment vertical="center"/>
    </xf>
    <xf numFmtId="0" fontId="86" fillId="54" borderId="26" applyNumberFormat="0" applyAlignment="0" applyProtection="0"/>
    <xf numFmtId="0" fontId="102" fillId="0" borderId="35" applyNumberFormat="0" applyFill="0" applyAlignment="0" applyProtection="0"/>
    <xf numFmtId="175" fontId="157" fillId="54" borderId="33" applyNumberFormat="0" applyAlignment="0" applyProtection="0"/>
    <xf numFmtId="0" fontId="150" fillId="41" borderId="26"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36" fillId="54" borderId="26" applyNumberFormat="0" applyAlignment="0" applyProtection="0"/>
    <xf numFmtId="0" fontId="157" fillId="54" borderId="33" applyNumberFormat="0" applyAlignment="0" applyProtection="0"/>
    <xf numFmtId="0" fontId="158" fillId="54" borderId="33" applyNumberFormat="0" applyAlignment="0" applyProtection="0"/>
    <xf numFmtId="0" fontId="24" fillId="81" borderId="58" applyNumberFormat="0" applyProtection="0">
      <alignment horizontal="left" vertical="top" indent="1"/>
    </xf>
    <xf numFmtId="0" fontId="45" fillId="57" borderId="32" applyNumberFormat="0" applyFont="0" applyAlignment="0" applyProtection="0"/>
    <xf numFmtId="0" fontId="151" fillId="41" borderId="26" applyNumberFormat="0" applyAlignment="0" applyProtection="0"/>
    <xf numFmtId="0" fontId="159" fillId="68" borderId="58" applyNumberFormat="0" applyProtection="0">
      <alignment horizontal="left" vertical="top" indent="1"/>
    </xf>
    <xf numFmtId="4" fontId="223" fillId="75" borderId="58" applyNumberFormat="0" applyProtection="0">
      <alignment horizontal="right" vertical="center"/>
    </xf>
    <xf numFmtId="0" fontId="151" fillId="41" borderId="26" applyNumberFormat="0" applyAlignment="0" applyProtection="0"/>
    <xf numFmtId="0" fontId="201" fillId="59" borderId="53"/>
    <xf numFmtId="0" fontId="201" fillId="59" borderId="53"/>
    <xf numFmtId="0" fontId="50" fillId="57" borderId="32" applyNumberFormat="0" applyFont="0" applyAlignment="0" applyProtection="0"/>
    <xf numFmtId="0" fontId="45" fillId="57" borderId="32" applyNumberFormat="0" applyFont="0" applyAlignment="0" applyProtection="0"/>
    <xf numFmtId="0" fontId="100" fillId="54" borderId="33" applyNumberFormat="0" applyAlignment="0" applyProtection="0"/>
    <xf numFmtId="0" fontId="151" fillId="41" borderId="26" applyNumberFormat="0" applyAlignment="0" applyProtection="0"/>
    <xf numFmtId="0" fontId="136" fillId="54" borderId="26" applyNumberFormat="0" applyAlignment="0" applyProtection="0"/>
    <xf numFmtId="0" fontId="102" fillId="0" borderId="35" applyNumberFormat="0" applyFill="0" applyAlignment="0" applyProtection="0"/>
    <xf numFmtId="0" fontId="93" fillId="0" borderId="67" applyNumberFormat="0" applyAlignment="0" applyProtection="0">
      <alignment horizontal="left" vertical="center"/>
    </xf>
    <xf numFmtId="0" fontId="150" fillId="41" borderId="26" applyNumberFormat="0" applyAlignment="0" applyProtection="0"/>
    <xf numFmtId="0" fontId="50" fillId="57" borderId="32" applyNumberFormat="0" applyFont="0" applyAlignment="0" applyProtection="0"/>
    <xf numFmtId="4" fontId="223" fillId="77" borderId="58" applyNumberFormat="0" applyProtection="0">
      <alignment horizontal="right" vertical="center"/>
    </xf>
    <xf numFmtId="0" fontId="86" fillId="54" borderId="26" applyNumberFormat="0" applyAlignment="0" applyProtection="0"/>
    <xf numFmtId="4" fontId="224" fillId="81" borderId="58" applyNumberFormat="0" applyProtection="0">
      <alignment vertical="center"/>
    </xf>
    <xf numFmtId="0" fontId="150" fillId="41" borderId="26" applyNumberFormat="0" applyAlignment="0" applyProtection="0"/>
    <xf numFmtId="175" fontId="136" fillId="54" borderId="26" applyNumberFormat="0" applyAlignment="0" applyProtection="0"/>
    <xf numFmtId="0" fontId="159" fillId="0" borderId="35" applyNumberFormat="0" applyFill="0" applyAlignment="0" applyProtection="0"/>
    <xf numFmtId="0" fontId="24" fillId="57" borderId="32" applyNumberFormat="0" applyFont="0" applyAlignment="0" applyProtection="0"/>
    <xf numFmtId="0" fontId="190" fillId="0" borderId="53"/>
    <xf numFmtId="0" fontId="96" fillId="41" borderId="26"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175" fontId="25" fillId="57" borderId="32" applyNumberFormat="0" applyFont="0" applyAlignment="0" applyProtection="0"/>
    <xf numFmtId="4" fontId="223" fillId="72" borderId="58" applyNumberFormat="0" applyProtection="0">
      <alignment horizontal="right" vertical="center"/>
    </xf>
    <xf numFmtId="0" fontId="24" fillId="79" borderId="58" applyNumberFormat="0" applyProtection="0">
      <alignment horizontal="left" vertical="top" indent="1"/>
    </xf>
    <xf numFmtId="0" fontId="151" fillId="41" borderId="26" applyNumberFormat="0" applyAlignment="0" applyProtection="0"/>
    <xf numFmtId="0" fontId="86" fillId="54" borderId="26" applyNumberFormat="0" applyAlignment="0" applyProtection="0"/>
    <xf numFmtId="4" fontId="221" fillId="79" borderId="60" applyNumberFormat="0" applyProtection="0">
      <alignment horizontal="left" vertical="center" indent="1"/>
    </xf>
    <xf numFmtId="0" fontId="50" fillId="57" borderId="32" applyNumberFormat="0" applyFont="0" applyAlignment="0" applyProtection="0"/>
    <xf numFmtId="0" fontId="86" fillId="54" borderId="26" applyNumberFormat="0" applyAlignment="0" applyProtection="0"/>
    <xf numFmtId="0" fontId="96" fillId="41" borderId="26"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86" fillId="54" borderId="26" applyNumberFormat="0" applyAlignment="0" applyProtection="0"/>
    <xf numFmtId="0" fontId="50" fillId="57" borderId="32" applyNumberFormat="0" applyFont="0" applyAlignment="0" applyProtection="0"/>
    <xf numFmtId="0" fontId="8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3" fillId="83" borderId="67" applyNumberFormat="0">
      <alignment horizontal="left" vertical="top"/>
      <protection hidden="1"/>
    </xf>
    <xf numFmtId="0" fontId="93" fillId="0" borderId="67" applyNumberFormat="0" applyAlignment="0" applyProtection="0">
      <alignment horizontal="left" vertical="center"/>
    </xf>
    <xf numFmtId="17" fontId="194" fillId="62" borderId="68"/>
    <xf numFmtId="17" fontId="194" fillId="62" borderId="68"/>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167" fillId="0" borderId="53"/>
    <xf numFmtId="4" fontId="221" fillId="78" borderId="65" applyNumberFormat="0" applyProtection="0">
      <alignment horizontal="left" vertical="center" indent="1"/>
    </xf>
    <xf numFmtId="17" fontId="194" fillId="62" borderId="68"/>
    <xf numFmtId="17" fontId="194" fillId="62" borderId="68"/>
    <xf numFmtId="0" fontId="24" fillId="68" borderId="69" applyNumberFormat="0" applyBorder="0">
      <protection locked="0"/>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0" fontId="93" fillId="0" borderId="67" applyNumberFormat="0" applyAlignment="0" applyProtection="0">
      <alignment horizontal="left" vertical="center"/>
    </xf>
    <xf numFmtId="0" fontId="93" fillId="0" borderId="67" applyNumberFormat="0" applyAlignment="0" applyProtection="0">
      <alignment horizontal="left" vertical="center"/>
    </xf>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0" fontId="93" fillId="0" borderId="67" applyNumberFormat="0" applyAlignment="0" applyProtection="0">
      <alignment horizontal="left" vertical="center"/>
    </xf>
    <xf numFmtId="17" fontId="194" fillId="62" borderId="68"/>
    <xf numFmtId="0" fontId="263" fillId="83" borderId="67" applyNumberFormat="0">
      <alignment horizontal="left" vertical="top"/>
      <protection hidden="1"/>
    </xf>
    <xf numFmtId="4" fontId="221" fillId="78" borderId="65" applyNumberFormat="0" applyProtection="0">
      <alignment horizontal="left" vertical="center" indent="1"/>
    </xf>
    <xf numFmtId="1" fontId="178" fillId="0" borderId="66">
      <alignment vertical="top"/>
    </xf>
    <xf numFmtId="0" fontId="93" fillId="0" borderId="67" applyNumberFormat="0" applyAlignment="0" applyProtection="0">
      <alignment horizontal="left" vertical="center"/>
    </xf>
    <xf numFmtId="17" fontId="194" fillId="62" borderId="68"/>
    <xf numFmtId="0" fontId="167" fillId="0" borderId="53"/>
    <xf numFmtId="4" fontId="221" fillId="78" borderId="65" applyNumberFormat="0" applyProtection="0">
      <alignment horizontal="left" vertical="center" indent="1"/>
    </xf>
    <xf numFmtId="0" fontId="24" fillId="68" borderId="69" applyNumberFormat="0" applyBorder="0">
      <protection locked="0"/>
    </xf>
    <xf numFmtId="4" fontId="221" fillId="78" borderId="65" applyNumberFormat="0" applyProtection="0">
      <alignment horizontal="left" vertical="center" indent="1"/>
    </xf>
    <xf numFmtId="0" fontId="167" fillId="0" borderId="53"/>
    <xf numFmtId="0" fontId="24" fillId="68" borderId="69" applyNumberFormat="0" applyBorder="0">
      <protection locked="0"/>
    </xf>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63" fillId="83" borderId="67" applyNumberFormat="0">
      <alignment horizontal="left" vertical="top"/>
      <protection hidden="1"/>
    </xf>
    <xf numFmtId="17" fontId="194" fillId="62" borderId="68"/>
    <xf numFmtId="1" fontId="178" fillId="0" borderId="66">
      <alignment vertical="top"/>
    </xf>
    <xf numFmtId="0" fontId="93" fillId="0" borderId="67" applyNumberFormat="0" applyAlignment="0" applyProtection="0">
      <alignment horizontal="left" vertical="center"/>
    </xf>
    <xf numFmtId="17" fontId="194" fillId="62" borderId="68"/>
    <xf numFmtId="17" fontId="194" fillId="62" borderId="68"/>
    <xf numFmtId="0" fontId="24" fillId="68" borderId="69" applyNumberFormat="0" applyBorder="0">
      <protection locked="0"/>
    </xf>
    <xf numFmtId="17" fontId="194" fillId="62" borderId="68"/>
    <xf numFmtId="0" fontId="24" fillId="68" borderId="69" applyNumberFormat="0" applyBorder="0">
      <protection locked="0"/>
    </xf>
    <xf numFmtId="0" fontId="24" fillId="68" borderId="69" applyNumberFormat="0" applyBorder="0">
      <protection locked="0"/>
    </xf>
    <xf numFmtId="0" fontId="263" fillId="83" borderId="67" applyNumberFormat="0">
      <alignment horizontal="left" vertical="top"/>
      <protection hidden="1"/>
    </xf>
    <xf numFmtId="1" fontId="178" fillId="0" borderId="66">
      <alignment vertical="top"/>
    </xf>
    <xf numFmtId="0" fontId="24" fillId="68" borderId="69" applyNumberFormat="0" applyBorder="0">
      <protection locked="0"/>
    </xf>
    <xf numFmtId="0" fontId="167" fillId="0" borderId="53"/>
    <xf numFmtId="17" fontId="194" fillId="62" borderId="68"/>
    <xf numFmtId="4" fontId="221" fillId="78" borderId="65" applyNumberFormat="0" applyProtection="0">
      <alignment horizontal="left" vertical="center" indent="1"/>
    </xf>
    <xf numFmtId="0" fontId="24" fillId="68" borderId="69" applyNumberFormat="0" applyBorder="0">
      <protection locked="0"/>
    </xf>
    <xf numFmtId="0" fontId="93" fillId="0" borderId="67" applyNumberFormat="0" applyAlignment="0" applyProtection="0">
      <alignment horizontal="left" vertical="center"/>
    </xf>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4" fontId="221" fillId="78" borderId="65" applyNumberFormat="0" applyProtection="0">
      <alignment horizontal="left" vertical="center" indent="1"/>
    </xf>
    <xf numFmtId="17" fontId="194" fillId="62" borderId="68"/>
    <xf numFmtId="17" fontId="194" fillId="62" borderId="68"/>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263" fillId="83" borderId="67" applyNumberFormat="0">
      <alignment horizontal="left" vertical="top"/>
      <protection hidden="1"/>
    </xf>
    <xf numFmtId="0" fontId="167" fillId="0" borderId="53"/>
    <xf numFmtId="0" fontId="24" fillId="68" borderId="69" applyNumberFormat="0" applyBorder="0">
      <protection locked="0"/>
    </xf>
    <xf numFmtId="1" fontId="178" fillId="0" borderId="66">
      <alignment vertical="top"/>
    </xf>
    <xf numFmtId="0" fontId="167" fillId="0" borderId="53"/>
    <xf numFmtId="0" fontId="93" fillId="0" borderId="67" applyNumberFormat="0" applyAlignment="0" applyProtection="0">
      <alignment horizontal="left" vertical="center"/>
    </xf>
    <xf numFmtId="0" fontId="167" fillId="0" borderId="53"/>
    <xf numFmtId="4" fontId="221" fillId="78" borderId="65" applyNumberFormat="0" applyProtection="0">
      <alignment horizontal="left" vertical="center" indent="1"/>
    </xf>
    <xf numFmtId="0" fontId="24" fillId="68" borderId="69" applyNumberFormat="0" applyBorder="0">
      <protection locked="0"/>
    </xf>
    <xf numFmtId="0" fontId="11" fillId="0" borderId="0"/>
    <xf numFmtId="0" fontId="24" fillId="68" borderId="69" applyNumberFormat="0" applyBorder="0">
      <protection locked="0"/>
    </xf>
    <xf numFmtId="0" fontId="263" fillId="83" borderId="67" applyNumberFormat="0">
      <alignment horizontal="left" vertical="top"/>
      <protection hidden="1"/>
    </xf>
    <xf numFmtId="4" fontId="221" fillId="78" borderId="65" applyNumberFormat="0" applyProtection="0">
      <alignment horizontal="left" vertical="center" indent="1"/>
    </xf>
    <xf numFmtId="17" fontId="194" fillId="62" borderId="68"/>
    <xf numFmtId="1" fontId="178" fillId="0" borderId="66">
      <alignment vertical="top"/>
    </xf>
    <xf numFmtId="17" fontId="194" fillId="62" borderId="68"/>
    <xf numFmtId="4" fontId="221" fillId="78" borderId="65" applyNumberFormat="0" applyProtection="0">
      <alignment horizontal="left" vertical="center" indent="1"/>
    </xf>
    <xf numFmtId="17" fontId="194" fillId="62" borderId="68"/>
    <xf numFmtId="0" fontId="24" fillId="68" borderId="69" applyNumberFormat="0" applyBorder="0">
      <protection locked="0"/>
    </xf>
    <xf numFmtId="0" fontId="93" fillId="0" borderId="67" applyNumberFormat="0" applyAlignment="0" applyProtection="0">
      <alignment horizontal="left" vertical="center"/>
    </xf>
    <xf numFmtId="0" fontId="167" fillId="0" borderId="53"/>
    <xf numFmtId="4" fontId="221" fillId="78" borderId="65" applyNumberFormat="0" applyProtection="0">
      <alignment horizontal="left" vertical="center" indent="1"/>
    </xf>
    <xf numFmtId="17" fontId="194" fillId="62" borderId="68"/>
    <xf numFmtId="4" fontId="221" fillId="78" borderId="65" applyNumberFormat="0" applyProtection="0">
      <alignment horizontal="left" vertical="center" indent="1"/>
    </xf>
    <xf numFmtId="0" fontId="24" fillId="68" borderId="69" applyNumberFormat="0" applyBorder="0">
      <protection locked="0"/>
    </xf>
    <xf numFmtId="0" fontId="167" fillId="0" borderId="53"/>
    <xf numFmtId="0" fontId="24" fillId="68" borderId="69" applyNumberFormat="0" applyBorder="0">
      <protection locked="0"/>
    </xf>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0" fontId="167" fillId="0" borderId="53"/>
    <xf numFmtId="4" fontId="221" fillId="78" borderId="65" applyNumberFormat="0" applyProtection="0">
      <alignment horizontal="left" vertical="center" indent="1"/>
    </xf>
    <xf numFmtId="17" fontId="194" fillId="62" borderId="68"/>
    <xf numFmtId="0" fontId="263" fillId="83" borderId="67" applyNumberFormat="0">
      <alignment horizontal="left" vertical="top"/>
      <protection hidden="1"/>
    </xf>
    <xf numFmtId="17" fontId="194" fillId="62" borderId="68"/>
    <xf numFmtId="0" fontId="93" fillId="0" borderId="67" applyNumberFormat="0" applyAlignment="0" applyProtection="0">
      <alignment horizontal="left" vertical="center"/>
    </xf>
    <xf numFmtId="0" fontId="24" fillId="68" borderId="69" applyNumberFormat="0" applyBorder="0">
      <protection locked="0"/>
    </xf>
    <xf numFmtId="17" fontId="194" fillId="62" borderId="68"/>
    <xf numFmtId="0" fontId="167" fillId="0" borderId="53"/>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17" fontId="194" fillId="62" borderId="68"/>
    <xf numFmtId="0" fontId="24" fillId="68" borderId="69" applyNumberFormat="0" applyBorder="0">
      <protection locked="0"/>
    </xf>
    <xf numFmtId="0" fontId="93" fillId="0" borderId="67" applyNumberFormat="0" applyAlignment="0" applyProtection="0">
      <alignment horizontal="left" vertical="center"/>
    </xf>
    <xf numFmtId="0" fontId="263" fillId="83" borderId="67" applyNumberFormat="0">
      <alignment horizontal="left" vertical="top"/>
      <protection hidden="1"/>
    </xf>
    <xf numFmtId="0" fontId="24" fillId="68" borderId="69" applyNumberFormat="0" applyBorder="0">
      <protection locked="0"/>
    </xf>
    <xf numFmtId="17" fontId="194" fillId="62" borderId="68"/>
    <xf numFmtId="0" fontId="24" fillId="68" borderId="69" applyNumberFormat="0" applyBorder="0">
      <protection locked="0"/>
    </xf>
    <xf numFmtId="0" fontId="93" fillId="0" borderId="67" applyNumberFormat="0" applyAlignment="0" applyProtection="0">
      <alignment horizontal="left" vertical="center"/>
    </xf>
    <xf numFmtId="1" fontId="178" fillId="0" borderId="66">
      <alignment vertical="top"/>
    </xf>
    <xf numFmtId="17" fontId="194" fillId="62" borderId="68"/>
    <xf numFmtId="0" fontId="167" fillId="0" borderId="53"/>
    <xf numFmtId="0" fontId="167" fillId="0" borderId="53"/>
    <xf numFmtId="17" fontId="194" fillId="62" borderId="68"/>
    <xf numFmtId="1" fontId="178" fillId="0" borderId="66">
      <alignment vertical="top"/>
    </xf>
    <xf numFmtId="0" fontId="167" fillId="0" borderId="53"/>
    <xf numFmtId="1" fontId="178" fillId="0" borderId="66">
      <alignment vertical="top"/>
    </xf>
    <xf numFmtId="0" fontId="24" fillId="68" borderId="69" applyNumberFormat="0" applyBorder="0">
      <protection locked="0"/>
    </xf>
    <xf numFmtId="17" fontId="194" fillId="62" borderId="68"/>
    <xf numFmtId="4" fontId="221" fillId="78" borderId="65" applyNumberFormat="0" applyProtection="0">
      <alignment horizontal="left" vertical="center" indent="1"/>
    </xf>
    <xf numFmtId="0" fontId="167" fillId="0" borderId="53"/>
    <xf numFmtId="0" fontId="24" fillId="68" borderId="69" applyNumberFormat="0" applyBorder="0">
      <protection locked="0"/>
    </xf>
    <xf numFmtId="0" fontId="24" fillId="68" borderId="69" applyNumberFormat="0" applyBorder="0">
      <protection locked="0"/>
    </xf>
    <xf numFmtId="1" fontId="178" fillId="0" borderId="66">
      <alignment vertical="top"/>
    </xf>
    <xf numFmtId="0" fontId="263" fillId="83" borderId="67" applyNumberFormat="0">
      <alignment horizontal="left" vertical="top"/>
      <protection hidden="1"/>
    </xf>
    <xf numFmtId="0" fontId="24" fillId="68" borderId="69" applyNumberFormat="0" applyBorder="0">
      <protection locked="0"/>
    </xf>
    <xf numFmtId="17" fontId="194" fillId="62" borderId="68"/>
    <xf numFmtId="1" fontId="178" fillId="0" borderId="66">
      <alignment vertical="top"/>
    </xf>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17" fontId="194" fillId="62" borderId="68"/>
    <xf numFmtId="0" fontId="24" fillId="68" borderId="69" applyNumberFormat="0" applyBorder="0">
      <protection locked="0"/>
    </xf>
    <xf numFmtId="0" fontId="167" fillId="0" borderId="53"/>
    <xf numFmtId="0" fontId="93" fillId="0" borderId="67" applyNumberFormat="0" applyAlignment="0" applyProtection="0">
      <alignment horizontal="left" vertical="center"/>
    </xf>
    <xf numFmtId="4" fontId="221" fillId="78" borderId="65" applyNumberFormat="0" applyProtection="0">
      <alignment horizontal="left" vertical="center" indent="1"/>
    </xf>
    <xf numFmtId="1" fontId="178" fillId="0" borderId="66">
      <alignment vertical="top"/>
    </xf>
    <xf numFmtId="1" fontId="178" fillId="0" borderId="66">
      <alignment vertical="top"/>
    </xf>
    <xf numFmtId="0" fontId="263" fillId="83" borderId="67" applyNumberFormat="0">
      <alignment horizontal="left" vertical="top"/>
      <protection hidden="1"/>
    </xf>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0" fontId="93" fillId="0" borderId="67" applyNumberFormat="0" applyAlignment="0" applyProtection="0">
      <alignment horizontal="left" vertical="center"/>
    </xf>
    <xf numFmtId="0" fontId="167" fillId="0" borderId="53"/>
    <xf numFmtId="0" fontId="167" fillId="0" borderId="53"/>
    <xf numFmtId="0" fontId="24" fillId="68" borderId="69" applyNumberFormat="0" applyBorder="0">
      <protection locked="0"/>
    </xf>
    <xf numFmtId="1" fontId="178" fillId="0" borderId="66">
      <alignment vertical="top"/>
    </xf>
    <xf numFmtId="0" fontId="24" fillId="68" borderId="69" applyNumberFormat="0" applyBorder="0">
      <protection locked="0"/>
    </xf>
    <xf numFmtId="0" fontId="24" fillId="68" borderId="69" applyNumberFormat="0" applyBorder="0">
      <protection locked="0"/>
    </xf>
    <xf numFmtId="4" fontId="221" fillId="78" borderId="65" applyNumberFormat="0" applyProtection="0">
      <alignment horizontal="left" vertical="center" indent="1"/>
    </xf>
    <xf numFmtId="0" fontId="24" fillId="68" borderId="69" applyNumberFormat="0" applyBorder="0">
      <protection locked="0"/>
    </xf>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0" fontId="263" fillId="83" borderId="67" applyNumberFormat="0">
      <alignment horizontal="left" vertical="top"/>
      <protection hidden="1"/>
    </xf>
    <xf numFmtId="0" fontId="167" fillId="0" borderId="53"/>
    <xf numFmtId="4" fontId="221" fillId="78" borderId="65" applyNumberFormat="0" applyProtection="0">
      <alignment horizontal="left" vertical="center" indent="1"/>
    </xf>
    <xf numFmtId="0" fontId="263" fillId="83" borderId="67" applyNumberFormat="0">
      <alignment horizontal="left" vertical="top"/>
      <protection hidden="1"/>
    </xf>
    <xf numFmtId="1" fontId="178" fillId="0" borderId="66">
      <alignment vertical="top"/>
    </xf>
    <xf numFmtId="17" fontId="194" fillId="62" borderId="68"/>
    <xf numFmtId="17" fontId="194" fillId="62" borderId="68"/>
    <xf numFmtId="0" fontId="263" fillId="83" borderId="67" applyNumberFormat="0">
      <alignment horizontal="left" vertical="top"/>
      <protection hidden="1"/>
    </xf>
    <xf numFmtId="0" fontId="167" fillId="0" borderId="53"/>
    <xf numFmtId="17" fontId="194" fillId="62" borderId="68"/>
    <xf numFmtId="0" fontId="263" fillId="83" borderId="67" applyNumberFormat="0">
      <alignment horizontal="left" vertical="top"/>
      <protection hidden="1"/>
    </xf>
    <xf numFmtId="0" fontId="263" fillId="83" borderId="67" applyNumberFormat="0">
      <alignment horizontal="left" vertical="top"/>
      <protection hidden="1"/>
    </xf>
    <xf numFmtId="4" fontId="221" fillId="78" borderId="65" applyNumberFormat="0" applyProtection="0">
      <alignment horizontal="left" vertical="center" indent="1"/>
    </xf>
    <xf numFmtId="17" fontId="194" fillId="62" borderId="68"/>
    <xf numFmtId="0" fontId="167" fillId="0" borderId="53"/>
    <xf numFmtId="0" fontId="167" fillId="0" borderId="53"/>
    <xf numFmtId="17" fontId="194" fillId="62" borderId="68"/>
    <xf numFmtId="17" fontId="194" fillId="62" borderId="68"/>
    <xf numFmtId="0" fontId="93" fillId="0" borderId="67" applyNumberFormat="0" applyAlignment="0" applyProtection="0">
      <alignment horizontal="left" vertical="center"/>
    </xf>
    <xf numFmtId="0" fontId="167" fillId="0" borderId="53"/>
    <xf numFmtId="0" fontId="93" fillId="0" borderId="67" applyNumberFormat="0" applyAlignment="0" applyProtection="0">
      <alignment horizontal="left" vertical="center"/>
    </xf>
    <xf numFmtId="0" fontId="167" fillId="0" borderId="53"/>
    <xf numFmtId="0" fontId="167" fillId="0" borderId="53"/>
    <xf numFmtId="4" fontId="221" fillId="78" borderId="65" applyNumberFormat="0" applyProtection="0">
      <alignment horizontal="left" vertical="center" indent="1"/>
    </xf>
    <xf numFmtId="0" fontId="167" fillId="0" borderId="53"/>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167" fillId="0" borderId="53"/>
    <xf numFmtId="17" fontId="194" fillId="62" borderId="68"/>
    <xf numFmtId="0" fontId="167" fillId="0" borderId="53"/>
    <xf numFmtId="0" fontId="167" fillId="0" borderId="53"/>
    <xf numFmtId="0" fontId="93" fillId="0" borderId="67" applyNumberFormat="0" applyAlignment="0" applyProtection="0">
      <alignment horizontal="left" vertical="center"/>
    </xf>
    <xf numFmtId="0" fontId="24" fillId="68" borderId="69" applyNumberFormat="0" applyBorder="0">
      <protection locked="0"/>
    </xf>
    <xf numFmtId="0" fontId="93" fillId="0" borderId="67" applyNumberFormat="0" applyAlignment="0" applyProtection="0">
      <alignment horizontal="left" vertical="center"/>
    </xf>
    <xf numFmtId="1" fontId="178" fillId="0" borderId="66">
      <alignment vertical="top"/>
    </xf>
    <xf numFmtId="17" fontId="194" fillId="62" borderId="68"/>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167" fillId="0" borderId="53"/>
    <xf numFmtId="17" fontId="194" fillId="62" borderId="68"/>
    <xf numFmtId="17" fontId="194" fillId="62" borderId="68"/>
    <xf numFmtId="0" fontId="24" fillId="68" borderId="69" applyNumberFormat="0" applyBorder="0">
      <protection locked="0"/>
    </xf>
    <xf numFmtId="17" fontId="194" fillId="62" borderId="68"/>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0" fontId="24" fillId="68" borderId="69" applyNumberFormat="0" applyBorder="0">
      <protection locked="0"/>
    </xf>
    <xf numFmtId="17" fontId="194" fillId="62" borderId="68"/>
    <xf numFmtId="1" fontId="178" fillId="0" borderId="66">
      <alignment vertical="top"/>
    </xf>
    <xf numFmtId="0" fontId="167" fillId="0" borderId="53"/>
    <xf numFmtId="17" fontId="194" fillId="62" borderId="68"/>
    <xf numFmtId="0" fontId="167" fillId="0" borderId="53"/>
    <xf numFmtId="0" fontId="93" fillId="0" borderId="67" applyNumberFormat="0" applyAlignment="0" applyProtection="0">
      <alignment horizontal="left" vertical="center"/>
    </xf>
    <xf numFmtId="4" fontId="221" fillId="78" borderId="65" applyNumberFormat="0" applyProtection="0">
      <alignment horizontal="left" vertical="center" indent="1"/>
    </xf>
    <xf numFmtId="0" fontId="24" fillId="68" borderId="69" applyNumberFormat="0" applyBorder="0">
      <protection locked="0"/>
    </xf>
    <xf numFmtId="0" fontId="167" fillId="0" borderId="53"/>
    <xf numFmtId="17" fontId="194" fillId="62" borderId="68"/>
    <xf numFmtId="0" fontId="24" fillId="68" borderId="69" applyNumberFormat="0" applyBorder="0">
      <protection locked="0"/>
    </xf>
    <xf numFmtId="0" fontId="24" fillId="68" borderId="69" applyNumberFormat="0" applyBorder="0">
      <protection locked="0"/>
    </xf>
    <xf numFmtId="17" fontId="194" fillId="62" borderId="68"/>
    <xf numFmtId="0" fontId="93" fillId="0" borderId="67" applyNumberFormat="0" applyAlignment="0" applyProtection="0">
      <alignment horizontal="left" vertical="center"/>
    </xf>
    <xf numFmtId="1" fontId="178" fillId="0" borderId="66">
      <alignment vertical="top"/>
    </xf>
    <xf numFmtId="0" fontId="263" fillId="83" borderId="67" applyNumberFormat="0">
      <alignment horizontal="left" vertical="top"/>
      <protection hidden="1"/>
    </xf>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63" fillId="83" borderId="67" applyNumberFormat="0">
      <alignment horizontal="left" vertical="top"/>
      <protection hidden="1"/>
    </xf>
    <xf numFmtId="0" fontId="24" fillId="68" borderId="69" applyNumberFormat="0" applyBorder="0">
      <protection locked="0"/>
    </xf>
    <xf numFmtId="4" fontId="221" fillId="78" borderId="65" applyNumberFormat="0" applyProtection="0">
      <alignment horizontal="left" vertical="center" indent="1"/>
    </xf>
    <xf numFmtId="4" fontId="221" fillId="78" borderId="65" applyNumberFormat="0" applyProtection="0">
      <alignment horizontal="left" vertical="center" indent="1"/>
    </xf>
    <xf numFmtId="0" fontId="24" fillId="68" borderId="69" applyNumberFormat="0" applyBorder="0">
      <protection locked="0"/>
    </xf>
    <xf numFmtId="1" fontId="178" fillId="0" borderId="66">
      <alignment vertical="top"/>
    </xf>
    <xf numFmtId="0" fontId="11" fillId="0" borderId="0"/>
    <xf numFmtId="1" fontId="178" fillId="0" borderId="66">
      <alignment vertical="top"/>
    </xf>
    <xf numFmtId="4" fontId="221" fillId="78" borderId="65" applyNumberFormat="0" applyProtection="0">
      <alignment horizontal="left" vertical="center" indent="1"/>
    </xf>
    <xf numFmtId="0" fontId="24" fillId="68" borderId="69" applyNumberFormat="0" applyBorder="0">
      <protection locked="0"/>
    </xf>
    <xf numFmtId="0" fontId="167" fillId="0" borderId="53"/>
    <xf numFmtId="17" fontId="194" fillId="62" borderId="68"/>
    <xf numFmtId="0" fontId="263" fillId="83" borderId="67" applyNumberFormat="0">
      <alignment horizontal="left" vertical="top"/>
      <protection hidden="1"/>
    </xf>
    <xf numFmtId="4" fontId="221" fillId="78" borderId="65" applyNumberFormat="0" applyProtection="0">
      <alignment horizontal="left" vertical="center" indent="1"/>
    </xf>
    <xf numFmtId="0" fontId="167" fillId="0" borderId="53"/>
    <xf numFmtId="1" fontId="178" fillId="0" borderId="66">
      <alignment vertical="top"/>
    </xf>
    <xf numFmtId="17" fontId="194" fillId="62" borderId="68"/>
    <xf numFmtId="0" fontId="263" fillId="83" borderId="67" applyNumberFormat="0">
      <alignment horizontal="left" vertical="top"/>
      <protection hidden="1"/>
    </xf>
    <xf numFmtId="1" fontId="178" fillId="0" borderId="66">
      <alignment vertical="top"/>
    </xf>
    <xf numFmtId="0" fontId="167" fillId="0" borderId="53"/>
    <xf numFmtId="4" fontId="221" fillId="78" borderId="65" applyNumberFormat="0" applyProtection="0">
      <alignment horizontal="left" vertical="center" indent="1"/>
    </xf>
    <xf numFmtId="17" fontId="194" fillId="62" borderId="68"/>
    <xf numFmtId="17" fontId="194" fillId="62" borderId="68"/>
    <xf numFmtId="0" fontId="263" fillId="83" borderId="67" applyNumberFormat="0">
      <alignment horizontal="left" vertical="top"/>
      <protection hidden="1"/>
    </xf>
    <xf numFmtId="1" fontId="178" fillId="0" borderId="66">
      <alignment vertical="top"/>
    </xf>
    <xf numFmtId="17" fontId="194" fillId="62" borderId="68"/>
    <xf numFmtId="0" fontId="263" fillId="83" borderId="67" applyNumberFormat="0">
      <alignment horizontal="left" vertical="top"/>
      <protection hidden="1"/>
    </xf>
    <xf numFmtId="4" fontId="221" fillId="78" borderId="65" applyNumberFormat="0" applyProtection="0">
      <alignment horizontal="left" vertical="center" indent="1"/>
    </xf>
    <xf numFmtId="1" fontId="178" fillId="0" borderId="66">
      <alignment vertical="top"/>
    </xf>
    <xf numFmtId="0" fontId="167" fillId="0" borderId="53"/>
    <xf numFmtId="17" fontId="194" fillId="62" borderId="68"/>
    <xf numFmtId="0" fontId="263" fillId="83" borderId="67" applyNumberFormat="0">
      <alignment horizontal="left" vertical="top"/>
      <protection hidden="1"/>
    </xf>
    <xf numFmtId="0" fontId="167" fillId="0" borderId="53"/>
    <xf numFmtId="4" fontId="221" fillId="78" borderId="65" applyNumberFormat="0" applyProtection="0">
      <alignment horizontal="left" vertical="center" indent="1"/>
    </xf>
    <xf numFmtId="0" fontId="11" fillId="0" borderId="0"/>
    <xf numFmtId="43" fontId="11" fillId="0" borderId="0" applyFont="0" applyFill="0" applyBorder="0" applyAlignment="0" applyProtection="0"/>
    <xf numFmtId="165" fontId="11" fillId="0" borderId="0" applyFont="0" applyFill="0" applyBorder="0" applyAlignment="0" applyProtection="0"/>
    <xf numFmtId="0" fontId="11" fillId="0" borderId="0"/>
    <xf numFmtId="0" fontId="208" fillId="66" borderId="53"/>
    <xf numFmtId="0" fontId="151" fillId="41" borderId="26" applyNumberFormat="0" applyAlignment="0" applyProtection="0"/>
    <xf numFmtId="0" fontId="204" fillId="0" borderId="49"/>
    <xf numFmtId="0" fontId="190" fillId="0" borderId="53"/>
    <xf numFmtId="0" fontId="190" fillId="0" borderId="53"/>
    <xf numFmtId="0" fontId="193" fillId="0" borderId="53"/>
    <xf numFmtId="0" fontId="96" fillId="41" borderId="26" applyNumberFormat="0" applyAlignment="0" applyProtection="0"/>
    <xf numFmtId="0" fontId="167" fillId="0" borderId="53"/>
    <xf numFmtId="0" fontId="167" fillId="0" borderId="53"/>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8"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6" fillId="54" borderId="26" applyNumberFormat="0" applyAlignment="0" applyProtection="0"/>
    <xf numFmtId="0" fontId="45" fillId="57" borderId="32" applyNumberFormat="0" applyFon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45" fillId="57" borderId="32" applyNumberFormat="0" applyFon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137" fillId="54" borderId="26" applyNumberFormat="0" applyAlignment="0" applyProtection="0"/>
    <xf numFmtId="0" fontId="136" fillId="54" borderId="26" applyNumberFormat="0" applyAlignment="0" applyProtection="0"/>
    <xf numFmtId="0" fontId="96" fillId="41"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67" fillId="0" borderId="53"/>
    <xf numFmtId="0" fontId="167" fillId="0" borderId="53"/>
    <xf numFmtId="0" fontId="177" fillId="60" borderId="53"/>
    <xf numFmtId="0" fontId="137" fillId="54" borderId="26" applyNumberFormat="0" applyAlignment="0" applyProtection="0"/>
    <xf numFmtId="0" fontId="93" fillId="0" borderId="47">
      <alignment horizontal="left" vertical="center"/>
    </xf>
    <xf numFmtId="0" fontId="93" fillId="0" borderId="67" applyNumberFormat="0" applyAlignment="0" applyProtection="0">
      <alignment horizontal="left" vertical="center"/>
    </xf>
    <xf numFmtId="0" fontId="201" fillId="59" borderId="53"/>
    <xf numFmtId="0" fontId="201" fillId="59" borderId="53"/>
    <xf numFmtId="0" fontId="201" fillId="0" borderId="53"/>
    <xf numFmtId="1" fontId="178" fillId="0" borderId="66">
      <alignment vertical="top"/>
    </xf>
    <xf numFmtId="0" fontId="137" fillId="54" borderId="26" applyNumberFormat="0" applyAlignment="0" applyProtection="0"/>
    <xf numFmtId="0" fontId="193" fillId="0" borderId="53"/>
    <xf numFmtId="0" fontId="190" fillId="0" borderId="53"/>
    <xf numFmtId="0" fontId="190" fillId="0" borderId="53"/>
    <xf numFmtId="0" fontId="177" fillId="60" borderId="53"/>
    <xf numFmtId="0" fontId="201" fillId="0" borderId="53"/>
    <xf numFmtId="0" fontId="201" fillId="59" borderId="53"/>
    <xf numFmtId="0" fontId="201" fillId="59" borderId="53"/>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175" fontId="25" fillId="57" borderId="32" applyNumberFormat="0" applyFont="0" applyAlignment="0" applyProtection="0"/>
    <xf numFmtId="0" fontId="139" fillId="57" borderId="32" applyNumberFormat="0" applyFont="0" applyAlignment="0" applyProtection="0"/>
    <xf numFmtId="0" fontId="151" fillId="41" borderId="26" applyNumberFormat="0" applyAlignment="0" applyProtection="0"/>
    <xf numFmtId="0" fontId="208" fillId="66" borderId="53"/>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96" fillId="41" borderId="26" applyNumberFormat="0" applyAlignment="0" applyProtection="0"/>
    <xf numFmtId="0" fontId="96" fillId="41" borderId="26" applyNumberFormat="0" applyAlignment="0" applyProtection="0"/>
    <xf numFmtId="0" fontId="24" fillId="57" borderId="32" applyNumberFormat="0" applyFont="0" applyAlignment="0" applyProtection="0"/>
    <xf numFmtId="0" fontId="158" fillId="54" borderId="33"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86" fillId="54" borderId="26" applyNumberFormat="0" applyAlignment="0" applyProtection="0"/>
    <xf numFmtId="0" fontId="86" fillId="54" borderId="26" applyNumberFormat="0" applyAlignment="0" applyProtection="0"/>
    <xf numFmtId="0" fontId="157" fillId="54" borderId="33" applyNumberFormat="0" applyAlignment="0" applyProtection="0"/>
    <xf numFmtId="0" fontId="136" fillId="54"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36" fillId="54" borderId="26" applyNumberForma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67" fillId="0" borderId="53"/>
    <xf numFmtId="0" fontId="167" fillId="0" borderId="53"/>
    <xf numFmtId="0" fontId="167" fillId="0" borderId="53"/>
    <xf numFmtId="0" fontId="167" fillId="0" borderId="53"/>
    <xf numFmtId="0" fontId="177" fillId="60" borderId="53"/>
    <xf numFmtId="0" fontId="137" fillId="54" borderId="26" applyNumberFormat="0" applyAlignment="0" applyProtection="0"/>
    <xf numFmtId="4" fontId="221" fillId="78" borderId="65" applyNumberFormat="0" applyProtection="0">
      <alignment horizontal="left" vertical="center" indent="1"/>
    </xf>
    <xf numFmtId="0" fontId="193" fillId="0" borderId="53"/>
    <xf numFmtId="0" fontId="167" fillId="0" borderId="53"/>
    <xf numFmtId="0" fontId="190" fillId="0" borderId="53"/>
    <xf numFmtId="0" fontId="190" fillId="0" borderId="53"/>
    <xf numFmtId="0" fontId="201" fillId="0" borderId="53"/>
    <xf numFmtId="0" fontId="201" fillId="59" borderId="53"/>
    <xf numFmtId="0" fontId="201" fillId="59" borderId="53"/>
    <xf numFmtId="0" fontId="151" fillId="41" borderId="26" applyNumberFormat="0" applyAlignment="0" applyProtection="0"/>
    <xf numFmtId="0" fontId="208" fillId="66" borderId="53"/>
    <xf numFmtId="0" fontId="24" fillId="57" borderId="32" applyNumberFormat="0" applyFont="0" applyAlignment="0" applyProtection="0"/>
    <xf numFmtId="0" fontId="158" fillId="54" borderId="33"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167" fillId="0" borderId="53"/>
    <xf numFmtId="0" fontId="86" fillId="54" borderId="26" applyNumberFormat="0" applyAlignment="0" applyProtection="0"/>
    <xf numFmtId="0" fontId="86" fillId="54"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36" fillId="54" borderId="26" applyNumberFormat="0" applyAlignment="0" applyProtection="0"/>
    <xf numFmtId="0" fontId="167" fillId="0" borderId="53"/>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86" fillId="54" borderId="26" applyNumberFormat="0" applyAlignment="0" applyProtection="0"/>
    <xf numFmtId="0" fontId="96" fillId="41" borderId="26" applyNumberFormat="0" applyAlignment="0" applyProtection="0"/>
    <xf numFmtId="0" fontId="100" fillId="54" borderId="33" applyNumberFormat="0" applyAlignment="0" applyProtection="0"/>
    <xf numFmtId="0" fontId="136" fillId="54" borderId="26"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60" fillId="0" borderId="35" applyNumberFormat="0" applyFill="0" applyAlignment="0" applyProtection="0"/>
    <xf numFmtId="0" fontId="159" fillId="0" borderId="35" applyNumberFormat="0" applyFill="0" applyAlignment="0" applyProtection="0"/>
    <xf numFmtId="0" fontId="24" fillId="57" borderId="32" applyNumberFormat="0" applyFont="0" applyAlignment="0" applyProtection="0"/>
    <xf numFmtId="0" fontId="158" fillId="54" borderId="33"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7" fillId="0" borderId="53"/>
    <xf numFmtId="0" fontId="167" fillId="0" borderId="53"/>
    <xf numFmtId="0" fontId="167" fillId="0" borderId="53"/>
    <xf numFmtId="0" fontId="167" fillId="0" borderId="53"/>
    <xf numFmtId="0" fontId="177" fillId="60" borderId="53"/>
    <xf numFmtId="0" fontId="137" fillId="54" borderId="26" applyNumberFormat="0" applyAlignment="0" applyProtection="0"/>
    <xf numFmtId="1" fontId="178" fillId="0" borderId="66">
      <alignment vertical="top"/>
    </xf>
    <xf numFmtId="0" fontId="193" fillId="0" borderId="53"/>
    <xf numFmtId="0" fontId="167" fillId="0" borderId="53"/>
    <xf numFmtId="0" fontId="190" fillId="0" borderId="53"/>
    <xf numFmtId="0" fontId="190" fillId="0" borderId="53"/>
    <xf numFmtId="0" fontId="201" fillId="0" borderId="53"/>
    <xf numFmtId="0" fontId="201" fillId="59" borderId="53"/>
    <xf numFmtId="0" fontId="201" fillId="59" borderId="53"/>
    <xf numFmtId="0" fontId="93" fillId="0" borderId="67" applyNumberFormat="0" applyAlignment="0" applyProtection="0">
      <alignment horizontal="left" vertical="center"/>
    </xf>
    <xf numFmtId="0" fontId="151" fillId="41" borderId="26" applyNumberFormat="0" applyAlignment="0" applyProtection="0"/>
    <xf numFmtId="0" fontId="208" fillId="66" borderId="53"/>
    <xf numFmtId="0" fontId="24" fillId="57" borderId="32" applyNumberFormat="0" applyFont="0" applyAlignment="0" applyProtection="0"/>
    <xf numFmtId="0" fontId="158" fillId="54" borderId="33"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167" fillId="0" borderId="53"/>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67" fillId="0" borderId="53"/>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1"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186" fontId="111" fillId="0" borderId="0"/>
    <xf numFmtId="188" fontId="24" fillId="0" borderId="0" applyFont="0" applyFill="0" applyBorder="0" applyAlignment="0" applyProtection="0"/>
    <xf numFmtId="187" fontId="24" fillId="0" borderId="0" applyFont="0" applyFill="0" applyBorder="0" applyAlignment="0" applyProtection="0"/>
    <xf numFmtId="178" fontId="24" fillId="0" borderId="0" applyFont="0" applyFill="0" applyBorder="0" applyAlignment="0" applyProtection="0"/>
    <xf numFmtId="179" fontId="24" fillId="0" borderId="0" applyFont="0" applyFill="0" applyBorder="0" applyAlignment="0" applyProtection="0"/>
    <xf numFmtId="0" fontId="2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75" fontId="150" fillId="41" borderId="26" applyNumberFormat="0" applyAlignment="0" applyProtection="0"/>
    <xf numFmtId="0" fontId="50" fillId="57" borderId="32" applyNumberFormat="0" applyFont="0" applyAlignment="0" applyProtection="0"/>
    <xf numFmtId="0" fontId="150" fillId="41" borderId="26" applyNumberFormat="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 fontId="223" fillId="74" borderId="58" applyNumberFormat="0" applyProtection="0">
      <alignment horizontal="right" vertical="center"/>
    </xf>
    <xf numFmtId="0" fontId="93" fillId="0" borderId="67" applyNumberFormat="0" applyAlignment="0" applyProtection="0">
      <alignment horizontal="lef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5" borderId="58" applyNumberFormat="0" applyProtection="0">
      <alignment horizontal="right" vertical="center"/>
    </xf>
    <xf numFmtId="0" fontId="24" fillId="79" borderId="58" applyNumberFormat="0" applyProtection="0">
      <alignment horizontal="left" vertical="center" indent="1"/>
    </xf>
    <xf numFmtId="0" fontId="160" fillId="0" borderId="35" applyNumberFormat="0" applyFill="0" applyAlignment="0" applyProtection="0"/>
    <xf numFmtId="0" fontId="232" fillId="0" borderId="53"/>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176" fontId="11" fillId="0" borderId="0" applyFont="0" applyFill="0" applyBorder="0" applyAlignment="0" applyProtection="0"/>
    <xf numFmtId="0" fontId="11" fillId="0" borderId="0"/>
    <xf numFmtId="0" fontId="150" fillId="41" borderId="26" applyNumberFormat="0" applyAlignment="0" applyProtection="0"/>
    <xf numFmtId="0" fontId="159" fillId="68" borderId="58" applyNumberFormat="0" applyProtection="0">
      <alignment horizontal="left" vertical="top" indent="1"/>
    </xf>
    <xf numFmtId="4" fontId="223" fillId="61" borderId="58" applyNumberFormat="0" applyProtection="0">
      <alignment horizontal="right" vertical="center"/>
    </xf>
    <xf numFmtId="4" fontId="223" fillId="76" borderId="58" applyNumberFormat="0" applyProtection="0">
      <alignment horizontal="right" vertical="center"/>
    </xf>
    <xf numFmtId="0" fontId="24" fillId="69" borderId="58" applyNumberFormat="0" applyProtection="0">
      <alignment horizontal="left" vertical="top" indent="1"/>
    </xf>
    <xf numFmtId="4" fontId="221" fillId="79" borderId="60" applyNumberFormat="0" applyProtection="0">
      <alignment horizontal="left" vertical="center" indent="1"/>
    </xf>
    <xf numFmtId="0" fontId="96" fillId="41" borderId="26" applyNumberFormat="0" applyAlignment="0" applyProtection="0"/>
    <xf numFmtId="0" fontId="102" fillId="0" borderId="35" applyNumberFormat="0" applyFill="0" applyAlignment="0" applyProtection="0"/>
    <xf numFmtId="175" fontId="11" fillId="0" borderId="0"/>
    <xf numFmtId="0" fontId="158"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96" fillId="41" borderId="26" applyNumberFormat="0" applyAlignment="0" applyProtection="0"/>
    <xf numFmtId="0" fontId="158" fillId="54" borderId="33" applyNumberFormat="0" applyAlignment="0" applyProtection="0"/>
    <xf numFmtId="4" fontId="221" fillId="68" borderId="58" applyNumberFormat="0" applyProtection="0">
      <alignment vertical="center"/>
    </xf>
    <xf numFmtId="0" fontId="24" fillId="69" borderId="58" applyNumberFormat="0" applyProtection="0">
      <alignment horizontal="left" vertical="center" indent="1"/>
    </xf>
    <xf numFmtId="0" fontId="24" fillId="81" borderId="58" applyNumberFormat="0" applyProtection="0">
      <alignment horizontal="left" vertical="center" indent="1"/>
    </xf>
    <xf numFmtId="0" fontId="11" fillId="0" borderId="0"/>
    <xf numFmtId="0" fontId="45" fillId="57" borderId="32" applyNumberFormat="0" applyFont="0" applyAlignment="0" applyProtection="0"/>
    <xf numFmtId="175" fontId="11" fillId="0" borderId="0"/>
    <xf numFmtId="0" fontId="136" fillId="54" borderId="26" applyNumberFormat="0" applyAlignment="0" applyProtection="0"/>
    <xf numFmtId="0" fontId="151"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175"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201" fillId="59" borderId="53"/>
    <xf numFmtId="0" fontId="100" fillId="54" borderId="33" applyNumberFormat="0" applyAlignment="0" applyProtection="0"/>
    <xf numFmtId="0" fontId="158" fillId="54" borderId="33" applyNumberFormat="0" applyAlignment="0" applyProtection="0"/>
    <xf numFmtId="0" fontId="167" fillId="0" borderId="53"/>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157" fillId="54" borderId="33" applyNumberFormat="0" applyAlignment="0" applyProtection="0"/>
    <xf numFmtId="0" fontId="45" fillId="57" borderId="32" applyNumberFormat="0" applyFon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11" fillId="0" borderId="0"/>
    <xf numFmtId="0" fontId="136" fillId="54" borderId="26" applyNumberFormat="0" applyAlignment="0" applyProtection="0"/>
    <xf numFmtId="175"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175" fontId="136" fillId="54"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4" fontId="225" fillId="80" borderId="60" applyNumberFormat="0" applyProtection="0">
      <alignment horizontal="left" vertical="center" indent="1"/>
    </xf>
    <xf numFmtId="0" fontId="137" fillId="54" borderId="26" applyNumberFormat="0" applyAlignment="0" applyProtection="0"/>
    <xf numFmtId="0" fontId="160"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45" fillId="57" borderId="32"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45" fillId="57" borderId="32"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60" fillId="0" borderId="35" applyNumberFormat="0" applyFill="0" applyAlignment="0" applyProtection="0"/>
    <xf numFmtId="0" fontId="159" fillId="0" borderId="35" applyNumberFormat="0" applyFill="0" applyAlignment="0" applyProtection="0"/>
    <xf numFmtId="0" fontId="11" fillId="0" borderId="0"/>
    <xf numFmtId="43" fontId="11" fillId="0" borderId="0" applyFont="0" applyFill="0" applyBorder="0" applyAlignment="0" applyProtection="0"/>
    <xf numFmtId="0" fontId="11" fillId="0" borderId="0"/>
    <xf numFmtId="0" fontId="102"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175" fontId="136" fillId="54" borderId="26" applyNumberFormat="0" applyAlignment="0" applyProtection="0"/>
    <xf numFmtId="0" fontId="150"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7" fillId="0" borderId="53"/>
    <xf numFmtId="0" fontId="167" fillId="0" borderId="53"/>
    <xf numFmtId="0" fontId="177" fillId="60" borderId="53"/>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201"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0" fillId="0" borderId="35" applyNumberFormat="0" applyFill="0" applyAlignment="0" applyProtection="0"/>
    <xf numFmtId="0" fontId="150" fillId="41" borderId="26" applyNumberFormat="0" applyAlignment="0" applyProtection="0"/>
    <xf numFmtId="0" fontId="45" fillId="57" borderId="32" applyNumberFormat="0" applyFont="0" applyAlignment="0" applyProtection="0"/>
    <xf numFmtId="0" fontId="159" fillId="0" borderId="35" applyNumberFormat="0" applyFill="0" applyAlignment="0" applyProtection="0"/>
    <xf numFmtId="0" fontId="167" fillId="0" borderId="53"/>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9" fillId="0" borderId="30" applyNumberFormat="0" applyFill="0" applyAlignment="0" applyProtection="0"/>
    <xf numFmtId="175" fontId="148" fillId="0" borderId="30" applyNumberFormat="0" applyFill="0" applyAlignment="0" applyProtection="0"/>
    <xf numFmtId="0" fontId="149"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9" fillId="0" borderId="30" applyNumberFormat="0" applyFill="0" applyAlignment="0" applyProtection="0"/>
    <xf numFmtId="0" fontId="148" fillId="0" borderId="30" applyNumberFormat="0" applyFill="0" applyAlignment="0" applyProtection="0"/>
    <xf numFmtId="0" fontId="149"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86" fillId="54" borderId="26" applyNumberFormat="0" applyAlignment="0" applyProtection="0"/>
    <xf numFmtId="0" fontId="137" fillId="54" borderId="26" applyNumberFormat="0" applyAlignment="0" applyProtection="0"/>
    <xf numFmtId="0" fontId="150" fillId="41" borderId="26" applyNumberFormat="0" applyAlignment="0" applyProtection="0"/>
    <xf numFmtId="0" fontId="11" fillId="0" borderId="0"/>
    <xf numFmtId="0" fontId="11" fillId="0" borderId="0"/>
    <xf numFmtId="0" fontId="190" fillId="0" borderId="53"/>
    <xf numFmtId="0" fontId="201" fillId="59" borderId="53"/>
    <xf numFmtId="0" fontId="150" fillId="41" borderId="26" applyNumberFormat="0" applyAlignment="0" applyProtection="0"/>
    <xf numFmtId="0" fontId="151" fillId="41" borderId="26" applyNumberFormat="0" applyAlignment="0" applyProtection="0"/>
    <xf numFmtId="0" fontId="151" fillId="41" borderId="26" applyNumberFormat="0" applyAlignment="0" applyProtection="0"/>
    <xf numFmtId="175" fontId="11" fillId="0" borderId="0"/>
    <xf numFmtId="0" fontId="11" fillId="0" borderId="0"/>
    <xf numFmtId="0" fontId="137" fillId="54" borderId="26" applyNumberFormat="0" applyAlignment="0" applyProtection="0"/>
    <xf numFmtId="0" fontId="136" fillId="54" borderId="26" applyNumberFormat="0" applyAlignment="0" applyProtection="0"/>
    <xf numFmtId="4" fontId="223" fillId="70" borderId="58" applyNumberFormat="0" applyProtection="0">
      <alignment horizontal="right" vertical="center"/>
    </xf>
    <xf numFmtId="4" fontId="223" fillId="73" borderId="58" applyNumberFormat="0" applyProtection="0">
      <alignment horizontal="right" vertical="center"/>
    </xf>
    <xf numFmtId="4" fontId="223" fillId="77" borderId="58" applyNumberFormat="0" applyProtection="0">
      <alignment horizontal="right" vertical="center"/>
    </xf>
    <xf numFmtId="0" fontId="24" fillId="79" borderId="58" applyNumberFormat="0" applyProtection="0">
      <alignment horizontal="left" vertical="top" indent="1"/>
    </xf>
    <xf numFmtId="0" fontId="208" fillId="0" borderId="53"/>
    <xf numFmtId="0" fontId="96" fillId="41" borderId="26" applyNumberFormat="0" applyAlignment="0" applyProtection="0"/>
    <xf numFmtId="0" fontId="136" fillId="54" borderId="26" applyNumberFormat="0" applyAlignment="0" applyProtection="0"/>
    <xf numFmtId="0" fontId="150" fillId="41" borderId="26" applyNumberFormat="0" applyAlignment="0" applyProtection="0"/>
    <xf numFmtId="0" fontId="160" fillId="0" borderId="35" applyNumberFormat="0" applyFill="0" applyAlignment="0" applyProtection="0"/>
    <xf numFmtId="0" fontId="158" fillId="54" borderId="33" applyNumberFormat="0" applyAlignment="0" applyProtection="0"/>
    <xf numFmtId="175" fontId="157" fillId="54" borderId="33" applyNumberFormat="0" applyAlignment="0" applyProtection="0"/>
    <xf numFmtId="0" fontId="160" fillId="0" borderId="35" applyNumberFormat="0" applyFill="0" applyAlignment="0" applyProtection="0"/>
    <xf numFmtId="0" fontId="160" fillId="0" borderId="35" applyNumberFormat="0" applyFill="0" applyAlignment="0" applyProtection="0"/>
    <xf numFmtId="0" fontId="150" fillId="41" borderId="26" applyNumberFormat="0" applyAlignment="0" applyProtection="0"/>
    <xf numFmtId="0" fontId="100" fillId="54" borderId="33" applyNumberFormat="0" applyAlignment="0" applyProtection="0"/>
    <xf numFmtId="0" fontId="100" fillId="54" borderId="33" applyNumberFormat="0" applyAlignment="0" applyProtection="0"/>
    <xf numFmtId="175" fontId="11" fillId="0" borderId="0"/>
    <xf numFmtId="0" fontId="96" fillId="41" borderId="26" applyNumberFormat="0" applyAlignment="0" applyProtection="0"/>
    <xf numFmtId="0" fontId="11" fillId="0" borderId="0"/>
    <xf numFmtId="0" fontId="11" fillId="0" borderId="0"/>
    <xf numFmtId="175" fontId="11" fillId="0" borderId="0"/>
    <xf numFmtId="4" fontId="223" fillId="71" borderId="58" applyNumberFormat="0" applyProtection="0">
      <alignment horizontal="right" vertical="center"/>
    </xf>
    <xf numFmtId="0" fontId="24" fillId="80" borderId="58" applyNumberFormat="0" applyProtection="0">
      <alignment horizontal="left" vertical="top" indent="1"/>
    </xf>
    <xf numFmtId="0" fontId="131" fillId="64" borderId="58" applyNumberFormat="0" applyProtection="0">
      <alignment horizontal="left" vertical="top" indent="1"/>
    </xf>
    <xf numFmtId="0" fontId="160" fillId="0" borderId="35" applyNumberFormat="0" applyFill="0" applyAlignment="0" applyProtection="0"/>
    <xf numFmtId="0" fontId="167" fillId="0" borderId="53"/>
    <xf numFmtId="175" fontId="25" fillId="57" borderId="32" applyNumberFormat="0" applyFont="0" applyAlignment="0" applyProtection="0"/>
    <xf numFmtId="0" fontId="86" fillId="54" borderId="26" applyNumberFormat="0" applyAlignment="0" applyProtection="0"/>
    <xf numFmtId="0" fontId="100" fillId="54" borderId="33" applyNumberFormat="0" applyAlignment="0" applyProtection="0"/>
    <xf numFmtId="175" fontId="25" fillId="57" borderId="32" applyNumberFormat="0" applyFont="0" applyAlignment="0" applyProtection="0"/>
    <xf numFmtId="0" fontId="45" fillId="57" borderId="32" applyNumberFormat="0" applyFon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4" fontId="223" fillId="70" borderId="58" applyNumberFormat="0" applyProtection="0">
      <alignment horizontal="right" vertical="center"/>
    </xf>
    <xf numFmtId="9"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7" fillId="54" borderId="33" applyNumberFormat="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11" fillId="0" borderId="0"/>
    <xf numFmtId="0" fontId="167" fillId="0" borderId="53"/>
    <xf numFmtId="0" fontId="167" fillId="0" borderId="53"/>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0" fontId="137" fillId="54" borderId="26" applyNumberFormat="0" applyAlignment="0" applyProtection="0"/>
    <xf numFmtId="0" fontId="137" fillId="54"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3" fillId="0" borderId="47">
      <alignment horizontal="left" vertical="center"/>
    </xf>
    <xf numFmtId="0" fontId="204" fillId="0" borderId="49"/>
    <xf numFmtId="0" fontId="151" fillId="41" borderId="26" applyNumberFormat="0" applyAlignment="0" applyProtection="0"/>
    <xf numFmtId="0" fontId="208" fillId="66" borderId="53"/>
    <xf numFmtId="0" fontId="151" fillId="41" borderId="26" applyNumberFormat="0" applyAlignment="0" applyProtection="0"/>
    <xf numFmtId="0" fontId="204" fillId="0" borderId="49"/>
    <xf numFmtId="0" fontId="93" fillId="0" borderId="47">
      <alignment horizontal="left" vertical="center"/>
    </xf>
    <xf numFmtId="0" fontId="201" fillId="59" borderId="53"/>
    <xf numFmtId="0" fontId="190" fillId="0" borderId="53"/>
    <xf numFmtId="0" fontId="190" fillId="0" borderId="53"/>
    <xf numFmtId="0" fontId="193"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4" fillId="69" borderId="58" applyNumberFormat="0" applyProtection="0">
      <alignment horizontal="left" vertical="top" indent="1"/>
    </xf>
    <xf numFmtId="0" fontId="24" fillId="80" borderId="58" applyNumberFormat="0" applyProtection="0">
      <alignment horizontal="left" vertical="center" indent="1"/>
    </xf>
    <xf numFmtId="4" fontId="223" fillId="77" borderId="58" applyNumberFormat="0" applyProtection="0">
      <alignment horizontal="right" vertical="center"/>
    </xf>
    <xf numFmtId="0" fontId="208"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86" fillId="54" borderId="26" applyNumberFormat="0" applyAlignment="0" applyProtection="0"/>
    <xf numFmtId="0" fontId="86" fillId="54"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0" fontId="96" fillId="41" borderId="26" applyNumberFormat="0" applyAlignment="0" applyProtection="0"/>
    <xf numFmtId="0" fontId="96" fillId="41" borderId="26" applyNumberFormat="0" applyAlignment="0" applyProtection="0"/>
    <xf numFmtId="43" fontId="11" fillId="0" borderId="0" applyFont="0" applyFill="0" applyBorder="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2" fillId="0" borderId="35" applyNumberFormat="0" applyFill="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5"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7" fillId="0" borderId="53"/>
    <xf numFmtId="44" fontId="11" fillId="0" borderId="0" applyFont="0" applyFill="0" applyBorder="0" applyAlignment="0" applyProtection="0"/>
    <xf numFmtId="44" fontId="11" fillId="0" borderId="0" applyFont="0" applyFill="0" applyBorder="0" applyAlignment="0" applyProtection="0"/>
    <xf numFmtId="0" fontId="167" fillId="0" borderId="53"/>
    <xf numFmtId="0" fontId="167" fillId="0" borderId="53"/>
    <xf numFmtId="0" fontId="177" fillId="60" borderId="53"/>
    <xf numFmtId="0" fontId="193" fillId="0" borderId="53"/>
    <xf numFmtId="0" fontId="167" fillId="0" borderId="53"/>
    <xf numFmtId="0" fontId="190" fillId="0" borderId="53"/>
    <xf numFmtId="0" fontId="190" fillId="0" borderId="53"/>
    <xf numFmtId="0" fontId="201" fillId="0" borderId="53"/>
    <xf numFmtId="0" fontId="201" fillId="59" borderId="53"/>
    <xf numFmtId="0" fontId="201" fillId="59" borderId="53"/>
    <xf numFmtId="0" fontId="151" fillId="41" borderId="26" applyNumberFormat="0" applyAlignment="0" applyProtection="0"/>
    <xf numFmtId="0" fontId="208" fillId="66" borderId="53"/>
    <xf numFmtId="1" fontId="178" fillId="0" borderId="66">
      <alignment vertical="top"/>
    </xf>
    <xf numFmtId="0" fontId="137" fillId="54" borderId="26" applyNumberFormat="0" applyAlignment="0" applyProtection="0"/>
    <xf numFmtId="0" fontId="193" fillId="0" borderId="53"/>
    <xf numFmtId="0" fontId="190" fillId="0" borderId="53"/>
    <xf numFmtId="0" fontId="190" fillId="0" borderId="53"/>
    <xf numFmtId="0" fontId="177" fillId="60" borderId="53"/>
    <xf numFmtId="175" fontId="136" fillId="54" borderId="26" applyNumberFormat="0" applyAlignment="0" applyProtection="0"/>
    <xf numFmtId="0" fontId="151" fillId="41" borderId="26" applyNumberFormat="0" applyAlignment="0" applyProtection="0"/>
    <xf numFmtId="0" fontId="45" fillId="57" borderId="32" applyNumberFormat="0" applyFont="0" applyAlignment="0" applyProtection="0"/>
    <xf numFmtId="0" fontId="157" fillId="54" borderId="33" applyNumberFormat="0" applyAlignment="0" applyProtection="0"/>
    <xf numFmtId="0" fontId="96" fillId="41" borderId="26" applyNumberFormat="0" applyAlignment="0" applyProtection="0"/>
    <xf numFmtId="0" fontId="50" fillId="57" borderId="32" applyNumberFormat="0" applyFont="0" applyAlignment="0" applyProtection="0"/>
    <xf numFmtId="0" fontId="201" fillId="0" borderId="53"/>
    <xf numFmtId="0" fontId="201" fillId="59" borderId="53"/>
    <xf numFmtId="0" fontId="201" fillId="59" borderId="53"/>
    <xf numFmtId="0" fontId="93" fillId="0" borderId="47">
      <alignment horizontal="left" vertical="center"/>
    </xf>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204" fillId="0" borderId="49"/>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151"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208" fillId="66" borderId="53"/>
    <xf numFmtId="0" fontId="47" fillId="57" borderId="32" applyNumberFormat="0" applyFont="0" applyAlignment="0" applyProtection="0"/>
    <xf numFmtId="175" fontId="25" fillId="57" borderId="32" applyNumberFormat="0" applyFont="0" applyAlignment="0" applyProtection="0"/>
    <xf numFmtId="0" fontId="139"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8" fillId="54" borderId="3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1" fillId="41" borderId="26" applyNumberFormat="0" applyAlignment="0" applyProtection="0"/>
    <xf numFmtId="0" fontId="157" fillId="54" borderId="33" applyNumberFormat="0" applyAlignment="0" applyProtection="0"/>
    <xf numFmtId="0" fontId="137" fillId="54" borderId="26" applyNumberFormat="0" applyAlignment="0" applyProtection="0"/>
    <xf numFmtId="0" fontId="11" fillId="0" borderId="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80" borderId="58" applyNumberFormat="0" applyProtection="0">
      <alignment horizontal="left" vertical="center" indent="1"/>
    </xf>
    <xf numFmtId="4" fontId="224" fillId="81" borderId="58" applyNumberFormat="0" applyProtection="0">
      <alignment vertical="center"/>
    </xf>
    <xf numFmtId="4" fontId="223" fillId="81" borderId="58" applyNumberFormat="0" applyProtection="0">
      <alignment vertical="center"/>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232" fillId="0" borderId="53"/>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136" fillId="54" borderId="26" applyNumberFormat="0" applyAlignment="0" applyProtection="0"/>
    <xf numFmtId="0" fontId="102" fillId="0" borderId="35" applyNumberFormat="0" applyFill="0" applyAlignment="0" applyProtection="0"/>
    <xf numFmtId="0" fontId="100" fillId="54" borderId="33"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67" fillId="0" borderId="53"/>
    <xf numFmtId="0" fontId="151"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7" fillId="54" borderId="33" applyNumberFormat="0" applyAlignment="0" applyProtection="0"/>
    <xf numFmtId="0" fontId="45" fillId="57" borderId="32" applyNumberFormat="0" applyFont="0" applyAlignment="0" applyProtection="0"/>
    <xf numFmtId="0" fontId="139"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175"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175"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54" borderId="26" applyNumberFormat="0" applyAlignment="0" applyProtection="0"/>
    <xf numFmtId="0" fontId="86" fillId="54" borderId="26" applyNumberFormat="0" applyAlignment="0" applyProtection="0"/>
    <xf numFmtId="0" fontId="11" fillId="0" borderId="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1" fillId="0" borderId="0"/>
    <xf numFmtId="175" fontId="136" fillId="54" borderId="26" applyNumberFormat="0" applyAlignment="0" applyProtection="0"/>
    <xf numFmtId="0" fontId="137"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1" fillId="41" borderId="26" applyNumberFormat="0" applyAlignment="0" applyProtection="0"/>
    <xf numFmtId="0" fontId="11" fillId="0" borderId="0"/>
    <xf numFmtId="0" fontId="150" fillId="41" borderId="26" applyNumberFormat="0" applyAlignment="0" applyProtection="0"/>
    <xf numFmtId="0" fontId="151"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39"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1" fillId="0" borderId="0"/>
    <xf numFmtId="0" fontId="11" fillId="0" borderId="0"/>
    <xf numFmtId="0" fontId="11" fillId="0" borderId="0"/>
    <xf numFmtId="0" fontId="158" fillId="54" borderId="33" applyNumberFormat="0" applyAlignment="0" applyProtection="0"/>
    <xf numFmtId="220" fontId="11" fillId="0" borderId="0">
      <protection locked="0"/>
    </xf>
    <xf numFmtId="0" fontId="159" fillId="0" borderId="35" applyNumberFormat="0" applyFill="0" applyAlignment="0" applyProtection="0"/>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02" fillId="0" borderId="35" applyNumberFormat="0" applyFill="0" applyAlignment="0" applyProtection="0"/>
    <xf numFmtId="0" fontId="102" fillId="0" borderId="35" applyNumberFormat="0" applyFill="0" applyAlignment="0" applyProtection="0"/>
    <xf numFmtId="0" fontId="50" fillId="57" borderId="32" applyNumberFormat="0" applyFont="0" applyAlignment="0" applyProtection="0"/>
    <xf numFmtId="0" fontId="100"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11" fillId="0" borderId="0"/>
    <xf numFmtId="0" fontId="11" fillId="0" borderId="0"/>
    <xf numFmtId="0" fontId="11" fillId="0" borderId="0"/>
    <xf numFmtId="0" fontId="11" fillId="0" borderId="0"/>
    <xf numFmtId="0" fontId="150" fillId="41"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00" fillId="54" borderId="33"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58" fillId="54" borderId="33"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0" fontId="191" fillId="0" borderId="53"/>
    <xf numFmtId="0" fontId="193" fillId="0" borderId="53"/>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1" fillId="78" borderId="65" applyNumberFormat="0" applyProtection="0">
      <alignment horizontal="left" vertical="center" indent="1"/>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159" fillId="0" borderId="35" applyNumberFormat="0" applyFill="0" applyAlignment="0" applyProtection="0"/>
    <xf numFmtId="0" fontId="11" fillId="0" borderId="0"/>
    <xf numFmtId="0" fontId="190" fillId="0" borderId="53"/>
    <xf numFmtId="0" fontId="96" fillId="41" borderId="26" applyNumberFormat="0" applyAlignment="0" applyProtection="0"/>
    <xf numFmtId="43" fontId="11" fillId="0" borderId="0" applyFont="0" applyFill="0" applyBorder="0" applyAlignment="0" applyProtection="0"/>
    <xf numFmtId="0" fontId="86" fillId="54" borderId="26" applyNumberFormat="0" applyAlignment="0" applyProtection="0"/>
    <xf numFmtId="4" fontId="223" fillId="76"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79" borderId="58" applyNumberFormat="0" applyProtection="0">
      <alignment horizontal="left" vertical="top" indent="1"/>
    </xf>
    <xf numFmtId="4" fontId="226" fillId="81" borderId="58" applyNumberFormat="0" applyProtection="0">
      <alignment horizontal="right" vertical="center"/>
    </xf>
    <xf numFmtId="0" fontId="159" fillId="0" borderId="35" applyNumberFormat="0" applyFill="0" applyAlignment="0" applyProtection="0"/>
    <xf numFmtId="176" fontId="11" fillId="0" borderId="0" applyFont="0" applyFill="0" applyBorder="0" applyAlignment="0" applyProtection="0"/>
    <xf numFmtId="0" fontId="201" fillId="59" borderId="53"/>
    <xf numFmtId="0" fontId="150" fillId="41" borderId="26" applyNumberFormat="0" applyAlignment="0" applyProtection="0"/>
    <xf numFmtId="4" fontId="223" fillId="72" borderId="58" applyNumberFormat="0" applyProtection="0">
      <alignment horizontal="right" vertical="center"/>
    </xf>
    <xf numFmtId="4" fontId="223" fillId="75" borderId="58" applyNumberFormat="0" applyProtection="0">
      <alignment horizontal="right" vertical="center"/>
    </xf>
    <xf numFmtId="4" fontId="223" fillId="79" borderId="58" applyNumberFormat="0" applyProtection="0">
      <alignment horizontal="right" vertical="center"/>
    </xf>
    <xf numFmtId="0" fontId="24" fillId="79" borderId="58" applyNumberFormat="0" applyProtection="0">
      <alignment horizontal="left" vertical="center" indent="1"/>
    </xf>
    <xf numFmtId="0" fontId="100" fillId="54" borderId="33" applyNumberFormat="0" applyAlignment="0" applyProtection="0"/>
    <xf numFmtId="0" fontId="136" fillId="54" borderId="26" applyNumberFormat="0" applyAlignment="0" applyProtection="0"/>
    <xf numFmtId="0" fontId="150" fillId="41" borderId="26" applyNumberFormat="0" applyAlignment="0" applyProtection="0"/>
    <xf numFmtId="175" fontId="11" fillId="0" borderId="0"/>
    <xf numFmtId="0" fontId="157" fillId="54" borderId="33" applyNumberFormat="0" applyAlignment="0" applyProtection="0"/>
    <xf numFmtId="0" fontId="157" fillId="54" borderId="33" applyNumberFormat="0" applyAlignment="0" applyProtection="0"/>
    <xf numFmtId="0" fontId="160" fillId="0" borderId="35" applyNumberFormat="0" applyFill="0" applyAlignment="0" applyProtection="0"/>
    <xf numFmtId="0" fontId="159" fillId="0" borderId="35" applyNumberFormat="0" applyFill="0" applyAlignment="0" applyProtection="0"/>
    <xf numFmtId="0" fontId="96" fillId="41" borderId="26" applyNumberFormat="0" applyAlignment="0" applyProtection="0"/>
    <xf numFmtId="0" fontId="11" fillId="0" borderId="0"/>
    <xf numFmtId="0" fontId="45" fillId="57" borderId="32" applyNumberFormat="0" applyFont="0" applyAlignment="0" applyProtection="0"/>
    <xf numFmtId="175" fontId="11" fillId="0" borderId="0"/>
    <xf numFmtId="43" fontId="11" fillId="0" borderId="0" applyFont="0" applyFill="0" applyBorder="0" applyAlignment="0" applyProtection="0"/>
    <xf numFmtId="0" fontId="45" fillId="57" borderId="32" applyNumberFormat="0" applyFon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00" fillId="54" borderId="33" applyNumberFormat="0" applyAlignment="0" applyProtection="0"/>
    <xf numFmtId="0" fontId="160" fillId="0" borderId="35" applyNumberFormat="0" applyFill="0" applyAlignment="0" applyProtection="0"/>
    <xf numFmtId="0" fontId="95" fillId="0" borderId="30" applyNumberFormat="0" applyFill="0" applyAlignment="0" applyProtection="0"/>
    <xf numFmtId="0" fontId="45" fillId="57" borderId="32" applyNumberFormat="0" applyFon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158" fillId="54" borderId="33" applyNumberFormat="0" applyAlignment="0" applyProtection="0"/>
    <xf numFmtId="0" fontId="96" fillId="41" borderId="26" applyNumberFormat="0" applyAlignment="0" applyProtection="0"/>
    <xf numFmtId="0" fontId="137" fillId="54" borderId="26" applyNumberFormat="0" applyAlignment="0" applyProtection="0"/>
    <xf numFmtId="0" fontId="45" fillId="57" borderId="32" applyNumberFormat="0" applyFont="0" applyAlignment="0" applyProtection="0"/>
    <xf numFmtId="0" fontId="157"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47" fillId="57" borderId="32"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208" fillId="66"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59" fillId="0" borderId="35" applyNumberFormat="0" applyFill="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0" fontId="150" fillId="41" borderId="26" applyNumberFormat="0" applyAlignment="0" applyProtection="0"/>
    <xf numFmtId="175" fontId="11" fillId="0" borderId="0"/>
    <xf numFmtId="0" fontId="11" fillId="0" borderId="0"/>
    <xf numFmtId="0" fontId="137" fillId="54" borderId="26" applyNumberFormat="0" applyAlignment="0" applyProtection="0"/>
    <xf numFmtId="0" fontId="150" fillId="41" borderId="26" applyNumberFormat="0" applyAlignment="0" applyProtection="0"/>
    <xf numFmtId="0" fontId="24" fillId="57" borderId="32" applyNumberFormat="0" applyFont="0" applyAlignment="0" applyProtection="0"/>
    <xf numFmtId="4" fontId="223" fillId="68" borderId="58" applyNumberFormat="0" applyProtection="0">
      <alignment horizontal="left" vertical="center" indent="1"/>
    </xf>
    <xf numFmtId="4" fontId="223" fillId="74" borderId="58" applyNumberFormat="0" applyProtection="0">
      <alignment horizontal="right" vertical="center"/>
    </xf>
    <xf numFmtId="0" fontId="50" fillId="57" borderId="32" applyNumberFormat="0" applyFont="0" applyAlignment="0" applyProtection="0"/>
    <xf numFmtId="0" fontId="160" fillId="0" borderId="35" applyNumberFormat="0" applyFill="0" applyAlignment="0" applyProtection="0"/>
    <xf numFmtId="175" fontId="159" fillId="0" borderId="35" applyNumberFormat="0" applyFill="0" applyAlignment="0" applyProtection="0"/>
    <xf numFmtId="0" fontId="100" fillId="54" borderId="33" applyNumberFormat="0" applyAlignment="0" applyProtection="0"/>
    <xf numFmtId="175" fontId="11" fillId="0" borderId="0"/>
    <xf numFmtId="0" fontId="11" fillId="0" borderId="0"/>
    <xf numFmtId="0" fontId="11" fillId="0" borderId="0"/>
    <xf numFmtId="175" fontId="11" fillId="0" borderId="0"/>
    <xf numFmtId="0" fontId="47" fillId="57" borderId="32" applyNumberFormat="0" applyFont="0" applyAlignment="0" applyProtection="0"/>
    <xf numFmtId="0" fontId="50" fillId="57" borderId="32" applyNumberFormat="0" applyFont="0" applyAlignment="0" applyProtection="0"/>
    <xf numFmtId="0" fontId="136" fillId="54" borderId="26" applyNumberFormat="0" applyAlignment="0" applyProtection="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9"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86" fillId="54" borderId="26" applyNumberFormat="0" applyAlignment="0" applyProtection="0"/>
    <xf numFmtId="9" fontId="11" fillId="0" borderId="0" applyFont="0" applyFill="0" applyBorder="0" applyAlignment="0" applyProtection="0"/>
    <xf numFmtId="0" fontId="150" fillId="41" borderId="26" applyNumberFormat="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67" fillId="0" borderId="53"/>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0" fontId="167" fillId="0" borderId="53"/>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59" fillId="0" borderId="35" applyNumberFormat="0" applyFill="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96" fillId="41" borderId="26" applyNumberForma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11" fillId="0" borderId="0"/>
    <xf numFmtId="0" fontId="167" fillId="0" borderId="53"/>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77" fillId="60" borderId="53"/>
    <xf numFmtId="0" fontId="137" fillId="54"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 fontId="221" fillId="78" borderId="65" applyNumberFormat="0" applyProtection="0">
      <alignment horizontal="left" vertical="center" indent="1"/>
    </xf>
    <xf numFmtId="0" fontId="193" fillId="0" borderId="53"/>
    <xf numFmtId="0" fontId="167" fillId="0" borderId="53"/>
    <xf numFmtId="0" fontId="190" fillId="0" borderId="53"/>
    <xf numFmtId="0" fontId="190" fillId="0" borderId="53"/>
    <xf numFmtId="0" fontId="201" fillId="0" borderId="53"/>
    <xf numFmtId="0" fontId="201" fillId="59" borderId="53"/>
    <xf numFmtId="0" fontId="201" fillId="59" borderId="53"/>
    <xf numFmtId="0" fontId="151" fillId="41" borderId="26" applyNumberFormat="0" applyAlignment="0" applyProtection="0"/>
    <xf numFmtId="0" fontId="208" fillId="66"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4" fillId="57" borderId="32"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0" fontId="158" fillId="54" borderId="33"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43" fontId="11" fillId="0" borderId="0" applyFont="0" applyFill="0" applyBorder="0" applyAlignment="0" applyProtection="0"/>
    <xf numFmtId="0" fontId="167" fillId="0" borderId="53"/>
    <xf numFmtId="176" fontId="11" fillId="0" borderId="0" applyFont="0" applyFill="0" applyBorder="0" applyAlignment="0" applyProtection="0"/>
    <xf numFmtId="175" fontId="11" fillId="0" borderId="0"/>
    <xf numFmtId="0" fontId="11" fillId="0" borderId="0"/>
    <xf numFmtId="175" fontId="11" fillId="0" borderId="0"/>
    <xf numFmtId="43" fontId="11" fillId="0" borderId="0" applyFont="0" applyFill="0" applyBorder="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67"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9"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11" fillId="0" borderId="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0" fontId="11" fillId="5" borderId="16"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9" fontId="11" fillId="0" borderId="0" applyFont="0" applyFill="0" applyBorder="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0" fontId="24" fillId="80" borderId="58" applyNumberFormat="0" applyProtection="0">
      <alignment horizontal="left" vertical="top" indent="1"/>
    </xf>
    <xf numFmtId="43" fontId="11" fillId="0" borderId="0" applyFont="0" applyFill="0" applyBorder="0" applyAlignment="0" applyProtection="0"/>
    <xf numFmtId="44" fontId="11" fillId="0" borderId="0" applyFont="0" applyFill="0" applyBorder="0" applyAlignment="0" applyProtection="0"/>
    <xf numFmtId="0" fontId="150" fillId="41" borderId="26" applyNumberFormat="0" applyAlignment="0" applyProtection="0"/>
    <xf numFmtId="43" fontId="11" fillId="0" borderId="0" applyFont="0" applyFill="0" applyBorder="0" applyAlignment="0" applyProtection="0"/>
    <xf numFmtId="0" fontId="139"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36" fillId="54" borderId="26"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45" fillId="57" borderId="3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86" fillId="54" borderId="26" applyNumberFormat="0" applyAlignment="0" applyProtection="0"/>
    <xf numFmtId="0" fontId="24" fillId="57" borderId="32" applyNumberFormat="0" applyFont="0" applyAlignment="0" applyProtection="0"/>
    <xf numFmtId="0" fontId="158" fillId="54" borderId="33" applyNumberFormat="0" applyAlignment="0" applyProtection="0"/>
    <xf numFmtId="0" fontId="220" fillId="0" borderId="52">
      <alignment horizontal="center"/>
    </xf>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11" fillId="0" borderId="0"/>
    <xf numFmtId="0" fontId="159" fillId="0" borderId="35" applyNumberFormat="0" applyFill="0" applyAlignment="0" applyProtection="0"/>
    <xf numFmtId="0" fontId="150" fillId="41" borderId="26" applyNumberFormat="0" applyAlignment="0" applyProtection="0"/>
    <xf numFmtId="0" fontId="157" fillId="54" borderId="33" applyNumberFormat="0" applyAlignment="0" applyProtection="0"/>
    <xf numFmtId="0" fontId="157" fillId="54" borderId="33" applyNumberFormat="0" applyAlignment="0" applyProtection="0"/>
    <xf numFmtId="0" fontId="47"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0" fontId="151" fillId="41" borderId="26" applyNumberFormat="0" applyAlignment="0" applyProtection="0"/>
    <xf numFmtId="0" fontId="136" fillId="54" borderId="26" applyNumberFormat="0" applyAlignment="0" applyProtection="0"/>
    <xf numFmtId="0" fontId="50" fillId="57" borderId="32" applyNumberFormat="0" applyFont="0" applyAlignment="0" applyProtection="0"/>
    <xf numFmtId="0" fontId="96" fillId="41" borderId="26" applyNumberFormat="0" applyAlignment="0" applyProtection="0"/>
    <xf numFmtId="0" fontId="86" fillId="54" borderId="26" applyNumberFormat="0" applyAlignment="0" applyProtection="0"/>
    <xf numFmtId="0" fontId="160" fillId="0" borderId="35" applyNumberFormat="0" applyFill="0" applyAlignment="0" applyProtection="0"/>
    <xf numFmtId="0" fontId="157" fillId="54" borderId="33"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50" fillId="41" borderId="26" applyNumberFormat="0" applyAlignment="0" applyProtection="0"/>
    <xf numFmtId="0" fontId="150" fillId="41" borderId="26" applyNumberFormat="0" applyAlignment="0" applyProtection="0"/>
    <xf numFmtId="0" fontId="136" fillId="54" borderId="26" applyNumberFormat="0" applyAlignment="0" applyProtection="0"/>
    <xf numFmtId="0" fontId="137" fillId="54" borderId="26" applyNumberFormat="0" applyAlignment="0" applyProtection="0"/>
    <xf numFmtId="0" fontId="100" fillId="54" borderId="33" applyNumberFormat="0" applyAlignment="0" applyProtection="0"/>
    <xf numFmtId="0" fontId="24" fillId="81" borderId="58" applyNumberFormat="0" applyProtection="0">
      <alignment horizontal="left" vertical="top" indent="1"/>
    </xf>
    <xf numFmtId="4" fontId="222" fillId="68" borderId="58" applyNumberFormat="0" applyProtection="0">
      <alignment vertical="center"/>
    </xf>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137" fillId="54" borderId="26" applyNumberFormat="0" applyAlignment="0" applyProtection="0"/>
    <xf numFmtId="0" fontId="151" fillId="41" borderId="26" applyNumberFormat="0" applyAlignment="0" applyProtection="0"/>
    <xf numFmtId="0" fontId="13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201" fillId="0" borderId="53"/>
    <xf numFmtId="0" fontId="193" fillId="0" borderId="53"/>
    <xf numFmtId="0" fontId="157"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175" fontId="150" fillId="41" borderId="26" applyNumberFormat="0" applyAlignment="0" applyProtection="0"/>
    <xf numFmtId="0" fontId="150" fillId="41" borderId="26" applyNumberFormat="0" applyAlignment="0" applyProtection="0"/>
    <xf numFmtId="0" fontId="96"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7" fillId="54" borderId="33" applyNumberFormat="0" applyAlignment="0" applyProtection="0"/>
    <xf numFmtId="0" fontId="136" fillId="54"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0" fillId="41" borderId="26" applyNumberFormat="0" applyAlignment="0" applyProtection="0"/>
    <xf numFmtId="0" fontId="167" fillId="0" borderId="53"/>
    <xf numFmtId="0" fontId="96" fillId="41" borderId="26" applyNumberFormat="0" applyAlignment="0" applyProtection="0"/>
    <xf numFmtId="0" fontId="167" fillId="0" borderId="53"/>
    <xf numFmtId="0" fontId="150" fillId="41" borderId="26" applyNumberFormat="0" applyAlignment="0" applyProtection="0"/>
    <xf numFmtId="0" fontId="96" fillId="41" borderId="26" applyNumberFormat="0" applyAlignment="0" applyProtection="0"/>
    <xf numFmtId="0" fontId="167" fillId="0" borderId="53"/>
    <xf numFmtId="0" fontId="167" fillId="0" borderId="53"/>
    <xf numFmtId="0" fontId="159" fillId="0" borderId="35" applyNumberFormat="0" applyFill="0" applyAlignment="0" applyProtection="0"/>
    <xf numFmtId="0" fontId="157" fillId="54" borderId="33" applyNumberFormat="0" applyAlignment="0" applyProtection="0"/>
    <xf numFmtId="0" fontId="150" fillId="41" borderId="26" applyNumberFormat="0" applyAlignment="0" applyProtection="0"/>
    <xf numFmtId="0" fontId="50" fillId="57" borderId="32" applyNumberFormat="0" applyFont="0" applyAlignment="0" applyProtection="0"/>
    <xf numFmtId="0" fontId="96" fillId="41" borderId="26" applyNumberFormat="0" applyAlignment="0" applyProtection="0"/>
    <xf numFmtId="0" fontId="157" fillId="54" borderId="33" applyNumberFormat="0" applyAlignment="0" applyProtection="0"/>
    <xf numFmtId="0" fontId="47" fillId="57" borderId="32" applyNumberFormat="0" applyFont="0" applyAlignment="0" applyProtection="0"/>
    <xf numFmtId="0" fontId="150" fillId="41" borderId="26" applyNumberFormat="0" applyAlignment="0" applyProtection="0"/>
    <xf numFmtId="0" fontId="137" fillId="54" borderId="26" applyNumberFormat="0" applyAlignment="0" applyProtection="0"/>
    <xf numFmtId="0" fontId="177" fillId="60" borderId="53"/>
    <xf numFmtId="0" fontId="137" fillId="54" borderId="26" applyNumberFormat="0" applyAlignment="0" applyProtection="0"/>
    <xf numFmtId="1" fontId="178" fillId="0" borderId="66">
      <alignment vertical="top"/>
    </xf>
    <xf numFmtId="0" fontId="167" fillId="0" borderId="53"/>
    <xf numFmtId="0" fontId="193" fillId="0" borderId="53"/>
    <xf numFmtId="0" fontId="167" fillId="0" borderId="53"/>
    <xf numFmtId="0" fontId="190" fillId="0" borderId="53"/>
    <xf numFmtId="0" fontId="190" fillId="0" borderId="53"/>
    <xf numFmtId="0" fontId="201" fillId="0" borderId="53"/>
    <xf numFmtId="0" fontId="201" fillId="59" borderId="53"/>
    <xf numFmtId="0" fontId="201" fillId="59" borderId="53"/>
    <xf numFmtId="0" fontId="93" fillId="0" borderId="67" applyNumberFormat="0" applyAlignment="0" applyProtection="0">
      <alignment horizontal="left" vertical="center"/>
    </xf>
    <xf numFmtId="0" fontId="151" fillId="41" borderId="26" applyNumberFormat="0" applyAlignment="0" applyProtection="0"/>
    <xf numFmtId="0" fontId="208" fillId="66" borderId="53"/>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60" fillId="0" borderId="35" applyNumberFormat="0" applyFill="0" applyAlignment="0" applyProtection="0"/>
    <xf numFmtId="0" fontId="45"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175" fontId="25" fillId="57" borderId="32" applyNumberFormat="0" applyFont="0" applyAlignment="0" applyProtection="0"/>
    <xf numFmtId="0" fontId="139" fillId="57" borderId="32" applyNumberFormat="0" applyFont="0" applyAlignment="0" applyProtection="0"/>
    <xf numFmtId="0" fontId="45" fillId="57" borderId="32" applyNumberFormat="0" applyFont="0" applyAlignment="0" applyProtection="0"/>
    <xf numFmtId="0" fontId="102" fillId="0" borderId="35" applyNumberFormat="0" applyFill="0" applyAlignment="0" applyProtection="0"/>
    <xf numFmtId="0" fontId="100" fillId="54" borderId="33" applyNumberFormat="0" applyAlignment="0" applyProtection="0"/>
    <xf numFmtId="0" fontId="100" fillId="54" borderId="33"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86" fillId="54" borderId="26" applyNumberFormat="0" applyAlignment="0" applyProtection="0"/>
    <xf numFmtId="0" fontId="86" fillId="54" borderId="26" applyNumberFormat="0" applyAlignment="0" applyProtection="0"/>
    <xf numFmtId="0" fontId="24" fillId="57" borderId="32" applyNumberFormat="0" applyFont="0" applyAlignment="0" applyProtection="0"/>
    <xf numFmtId="0" fontId="158" fillId="54" borderId="33" applyNumberFormat="0" applyAlignment="0" applyProtection="0"/>
    <xf numFmtId="4" fontId="221" fillId="68" borderId="58" applyNumberFormat="0" applyProtection="0">
      <alignment vertical="center"/>
    </xf>
    <xf numFmtId="4" fontId="222" fillId="68" borderId="58" applyNumberFormat="0" applyProtection="0">
      <alignment vertical="center"/>
    </xf>
    <xf numFmtId="4" fontId="223" fillId="68" borderId="58" applyNumberFormat="0" applyProtection="0">
      <alignment horizontal="left" vertical="center" indent="1"/>
    </xf>
    <xf numFmtId="0" fontId="159" fillId="68" borderId="58" applyNumberFormat="0" applyProtection="0">
      <alignment horizontal="left" vertical="top" indent="1"/>
    </xf>
    <xf numFmtId="4" fontId="223" fillId="70" borderId="58" applyNumberFormat="0" applyProtection="0">
      <alignment horizontal="right" vertical="center"/>
    </xf>
    <xf numFmtId="4" fontId="223" fillId="71" borderId="58" applyNumberFormat="0" applyProtection="0">
      <alignment horizontal="right" vertical="center"/>
    </xf>
    <xf numFmtId="4" fontId="223" fillId="72" borderId="58" applyNumberFormat="0" applyProtection="0">
      <alignment horizontal="right" vertical="center"/>
    </xf>
    <xf numFmtId="4" fontId="223" fillId="61" borderId="58" applyNumberFormat="0" applyProtection="0">
      <alignment horizontal="right" vertical="center"/>
    </xf>
    <xf numFmtId="4" fontId="223" fillId="73" borderId="58" applyNumberFormat="0" applyProtection="0">
      <alignment horizontal="right" vertical="center"/>
    </xf>
    <xf numFmtId="4" fontId="223" fillId="74" borderId="58" applyNumberFormat="0" applyProtection="0">
      <alignment horizontal="right" vertical="center"/>
    </xf>
    <xf numFmtId="4" fontId="223" fillId="75" borderId="58" applyNumberFormat="0" applyProtection="0">
      <alignment horizontal="right" vertical="center"/>
    </xf>
    <xf numFmtId="4" fontId="223" fillId="76" borderId="58" applyNumberFormat="0" applyProtection="0">
      <alignment horizontal="right" vertical="center"/>
    </xf>
    <xf numFmtId="4" fontId="223" fillId="77" borderId="58" applyNumberFormat="0" applyProtection="0">
      <alignment horizontal="right" vertical="center"/>
    </xf>
    <xf numFmtId="4" fontId="223" fillId="79" borderId="58" applyNumberFormat="0" applyProtection="0">
      <alignment horizontal="right" vertical="center"/>
    </xf>
    <xf numFmtId="0" fontId="24" fillId="69" borderId="58" applyNumberFormat="0" applyProtection="0">
      <alignment horizontal="left" vertical="center" indent="1"/>
    </xf>
    <xf numFmtId="0" fontId="24" fillId="69" borderId="58" applyNumberFormat="0" applyProtection="0">
      <alignment horizontal="left" vertical="top" indent="1"/>
    </xf>
    <xf numFmtId="0" fontId="24" fillId="80" borderId="58" applyNumberFormat="0" applyProtection="0">
      <alignment horizontal="left" vertical="center" indent="1"/>
    </xf>
    <xf numFmtId="0" fontId="24" fillId="80" borderId="58" applyNumberFormat="0" applyProtection="0">
      <alignment horizontal="left" vertical="top" indent="1"/>
    </xf>
    <xf numFmtId="0" fontId="24" fillId="79" borderId="58" applyNumberFormat="0" applyProtection="0">
      <alignment horizontal="left" vertical="center" indent="1"/>
    </xf>
    <xf numFmtId="0" fontId="24" fillId="79" borderId="58" applyNumberFormat="0" applyProtection="0">
      <alignment horizontal="left" vertical="top" indent="1"/>
    </xf>
    <xf numFmtId="0" fontId="24" fillId="81" borderId="58" applyNumberFormat="0" applyProtection="0">
      <alignment horizontal="left" vertical="center" indent="1"/>
    </xf>
    <xf numFmtId="0" fontId="24" fillId="81" borderId="58" applyNumberFormat="0" applyProtection="0">
      <alignment horizontal="left" vertical="top" indent="1"/>
    </xf>
    <xf numFmtId="4" fontId="223" fillId="81" borderId="58" applyNumberFormat="0" applyProtection="0">
      <alignment vertical="center"/>
    </xf>
    <xf numFmtId="4" fontId="224" fillId="81" borderId="58" applyNumberFormat="0" applyProtection="0">
      <alignment vertical="center"/>
    </xf>
    <xf numFmtId="4" fontId="221" fillId="79" borderId="60" applyNumberFormat="0" applyProtection="0">
      <alignment horizontal="left" vertical="center" indent="1"/>
    </xf>
    <xf numFmtId="0" fontId="131" fillId="64" borderId="58" applyNumberFormat="0" applyProtection="0">
      <alignment horizontal="left" vertical="top" indent="1"/>
    </xf>
    <xf numFmtId="4" fontId="223" fillId="81" borderId="58" applyNumberFormat="0" applyProtection="0">
      <alignment horizontal="right" vertical="center"/>
    </xf>
    <xf numFmtId="4" fontId="224" fillId="81" borderId="58" applyNumberFormat="0" applyProtection="0">
      <alignment horizontal="right" vertical="center"/>
    </xf>
    <xf numFmtId="4" fontId="221" fillId="79" borderId="58" applyNumberFormat="0" applyProtection="0">
      <alignment horizontal="left" vertical="center" indent="1"/>
    </xf>
    <xf numFmtId="0" fontId="131" fillId="80" borderId="58" applyNumberFormat="0" applyProtection="0">
      <alignment horizontal="left" vertical="top" indent="1"/>
    </xf>
    <xf numFmtId="4" fontId="225" fillId="80" borderId="60" applyNumberFormat="0" applyProtection="0">
      <alignment horizontal="left" vertical="center" indent="1"/>
    </xf>
    <xf numFmtId="4" fontId="226" fillId="81" borderId="58" applyNumberFormat="0" applyProtection="0">
      <alignment horizontal="right" vertical="center"/>
    </xf>
    <xf numFmtId="0" fontId="191" fillId="0" borderId="53"/>
    <xf numFmtId="0" fontId="193" fillId="0" borderId="53"/>
    <xf numFmtId="0" fontId="160" fillId="0" borderId="35" applyNumberFormat="0" applyFill="0" applyAlignment="0" applyProtection="0"/>
    <xf numFmtId="0" fontId="208" fillId="0" borderId="53"/>
    <xf numFmtId="0" fontId="232" fillId="0" borderId="53"/>
    <xf numFmtId="0" fontId="167" fillId="0" borderId="53"/>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67" fillId="0" borderId="53"/>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0" fillId="41"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2" fillId="0" borderId="35" applyNumberFormat="0" applyFill="0" applyAlignment="0" applyProtection="0"/>
    <xf numFmtId="0" fontId="102" fillId="0" borderId="35" applyNumberFormat="0" applyFill="0" applyAlignment="0" applyProtection="0"/>
    <xf numFmtId="0" fontId="96" fillId="41"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175"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7"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36" fillId="54"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175"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1"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150" fillId="41" borderId="26" applyNumberFormat="0" applyAlignment="0" applyProtection="0"/>
    <xf numFmtId="0" fontId="45" fillId="57" borderId="32" applyNumberFormat="0" applyFont="0" applyAlignment="0" applyProtection="0"/>
    <xf numFmtId="0" fontId="45" fillId="57" borderId="32" applyNumberFormat="0" applyFont="0" applyAlignment="0" applyProtection="0"/>
    <xf numFmtId="0" fontId="139" fillId="57" borderId="32" applyNumberFormat="0" applyFont="0" applyAlignment="0" applyProtection="0"/>
    <xf numFmtId="175" fontId="2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7"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175"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8"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7" fillId="54" borderId="33" applyNumberFormat="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175"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60"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59" fillId="0" borderId="35" applyNumberFormat="0" applyFill="0" applyAlignment="0" applyProtection="0"/>
    <xf numFmtId="0" fontId="136" fillId="54" borderId="26" applyNumberFormat="0" applyAlignment="0" applyProtection="0"/>
    <xf numFmtId="0" fontId="136" fillId="54" borderId="26" applyNumberFormat="0" applyAlignment="0" applyProtection="0"/>
    <xf numFmtId="0" fontId="24" fillId="57" borderId="32" applyNumberFormat="0" applyFont="0" applyAlignment="0" applyProtection="0"/>
    <xf numFmtId="0" fontId="159" fillId="0" borderId="35" applyNumberFormat="0" applyFill="0" applyAlignment="0" applyProtection="0"/>
    <xf numFmtId="0" fontId="100" fillId="54" borderId="33" applyNumberFormat="0" applyAlignment="0" applyProtection="0"/>
    <xf numFmtId="0" fontId="159" fillId="0" borderId="35" applyNumberFormat="0" applyFill="0" applyAlignment="0" applyProtection="0"/>
    <xf numFmtId="0" fontId="96" fillId="41" borderId="26" applyNumberFormat="0" applyAlignment="0" applyProtection="0"/>
    <xf numFmtId="0" fontId="136" fillId="54" borderId="26" applyNumberFormat="0" applyAlignment="0" applyProtection="0"/>
    <xf numFmtId="0" fontId="136" fillId="54" borderId="26" applyNumberFormat="0" applyAlignment="0" applyProtection="0"/>
    <xf numFmtId="0" fontId="159" fillId="0" borderId="35" applyNumberFormat="0" applyFill="0" applyAlignment="0" applyProtection="0"/>
    <xf numFmtId="0" fontId="102" fillId="0" borderId="35" applyNumberFormat="0" applyFill="0" applyAlignment="0" applyProtection="0"/>
    <xf numFmtId="0" fontId="50" fillId="57" borderId="32" applyNumberFormat="0" applyFont="0" applyAlignment="0" applyProtection="0"/>
    <xf numFmtId="0" fontId="100" fillId="54" borderId="33" applyNumberFormat="0" applyAlignment="0" applyProtection="0"/>
    <xf numFmtId="0" fontId="159" fillId="0" borderId="35" applyNumberFormat="0" applyFill="0" applyAlignment="0" applyProtection="0"/>
    <xf numFmtId="0" fontId="96" fillId="41" borderId="26" applyNumberFormat="0" applyAlignment="0" applyProtection="0"/>
    <xf numFmtId="0" fontId="136" fillId="54" borderId="26" applyNumberFormat="0" applyAlignment="0" applyProtection="0"/>
    <xf numFmtId="0" fontId="136" fillId="54" borderId="26" applyNumberFormat="0" applyAlignment="0" applyProtection="0"/>
    <xf numFmtId="0" fontId="159" fillId="0" borderId="35" applyNumberFormat="0" applyFill="0" applyAlignment="0" applyProtection="0"/>
    <xf numFmtId="0" fontId="160" fillId="0" borderId="35" applyNumberFormat="0" applyFill="0" applyAlignment="0" applyProtection="0"/>
    <xf numFmtId="0" fontId="137" fillId="54" borderId="26" applyNumberFormat="0" applyAlignment="0" applyProtection="0"/>
    <xf numFmtId="0" fontId="136" fillId="54" borderId="26" applyNumberFormat="0" applyAlignment="0" applyProtection="0"/>
    <xf numFmtId="0" fontId="158" fillId="54" borderId="33" applyNumberFormat="0" applyAlignment="0" applyProtection="0"/>
    <xf numFmtId="0" fontId="159" fillId="0" borderId="35" applyNumberFormat="0" applyFill="0" applyAlignment="0" applyProtection="0"/>
    <xf numFmtId="0" fontId="38" fillId="0" borderId="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188" fontId="24"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188" fontId="24"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188" fontId="24" fillId="0" borderId="0" applyFont="0" applyFill="0" applyBorder="0" applyAlignment="0" applyProtection="0"/>
    <xf numFmtId="0" fontId="38" fillId="0" borderId="0"/>
    <xf numFmtId="43" fontId="38" fillId="0" borderId="0" applyFont="0" applyFill="0" applyBorder="0" applyAlignment="0" applyProtection="0"/>
    <xf numFmtId="9" fontId="38" fillId="0" borderId="0" applyFont="0" applyFill="0" applyBorder="0" applyAlignment="0" applyProtection="0"/>
    <xf numFmtId="188" fontId="24"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188" fontId="24"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188" fontId="24"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188" fontId="2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24"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9" fontId="38" fillId="0" borderId="0" applyFont="0" applyFill="0" applyBorder="0" applyAlignment="0" applyProtection="0"/>
    <xf numFmtId="0" fontId="11" fillId="0" borderId="0"/>
    <xf numFmtId="0" fontId="25"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73" fillId="59" borderId="53"/>
    <xf numFmtId="0" fontId="11" fillId="0" borderId="0"/>
    <xf numFmtId="1" fontId="178" fillId="0" borderId="54">
      <alignment vertical="top"/>
    </xf>
    <xf numFmtId="176" fontId="11" fillId="0" borderId="0" applyFont="0" applyFill="0" applyBorder="0" applyAlignment="0" applyProtection="0"/>
    <xf numFmtId="0" fontId="11" fillId="0" borderId="0"/>
    <xf numFmtId="175" fontId="11" fillId="0" borderId="0"/>
    <xf numFmtId="0" fontId="93" fillId="0" borderId="80" applyNumberFormat="0" applyAlignment="0" applyProtection="0">
      <alignment horizontal="left" vertical="center"/>
    </xf>
    <xf numFmtId="0" fontId="11" fillId="0" borderId="0"/>
    <xf numFmtId="175" fontId="11" fillId="0" borderId="0"/>
    <xf numFmtId="0" fontId="11" fillId="0" borderId="0"/>
    <xf numFmtId="0" fontId="273" fillId="59" borderId="53"/>
    <xf numFmtId="0" fontId="273" fillId="59" borderId="53"/>
    <xf numFmtId="1" fontId="178" fillId="0" borderId="76">
      <alignment vertical="top"/>
    </xf>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273" fillId="59" borderId="53"/>
    <xf numFmtId="0" fontId="273" fillId="59" borderId="53"/>
    <xf numFmtId="0" fontId="273" fillId="59" borderId="53"/>
    <xf numFmtId="0" fontId="273" fillId="59" borderId="53"/>
    <xf numFmtId="4" fontId="221" fillId="78" borderId="59" applyNumberFormat="0" applyProtection="0">
      <alignment horizontal="left" vertical="center" indent="1"/>
    </xf>
    <xf numFmtId="0" fontId="273" fillId="59"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73" fillId="59" borderId="53"/>
    <xf numFmtId="0" fontId="273" fillId="59" borderId="53"/>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273" fillId="59" borderId="53"/>
    <xf numFmtId="4" fontId="221" fillId="78" borderId="59" applyNumberFormat="0" applyProtection="0">
      <alignment horizontal="left" vertical="center" indent="1"/>
    </xf>
    <xf numFmtId="0" fontId="273" fillId="59" borderId="53"/>
    <xf numFmtId="0" fontId="273" fillId="59" borderId="53"/>
    <xf numFmtId="0" fontId="11" fillId="0" borderId="0"/>
    <xf numFmtId="0" fontId="11" fillId="5" borderId="16" applyNumberFormat="0" applyFont="0" applyAlignment="0" applyProtection="0"/>
    <xf numFmtId="0" fontId="93" fillId="0" borderId="57" applyNumberFormat="0" applyAlignment="0" applyProtection="0">
      <alignment horizontal="left" vertical="center"/>
    </xf>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273" fillId="59" borderId="53"/>
    <xf numFmtId="0" fontId="11" fillId="0" borderId="0"/>
    <xf numFmtId="0" fontId="273" fillId="59" borderId="53"/>
    <xf numFmtId="0" fontId="167" fillId="0" borderId="53"/>
    <xf numFmtId="0" fontId="273" fillId="59"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3" fontId="124" fillId="0" borderId="7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73" fillId="59" borderId="53"/>
    <xf numFmtId="0" fontId="273" fillId="59" borderId="53"/>
    <xf numFmtId="0" fontId="273" fillId="59"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73" fillId="59" borderId="53"/>
    <xf numFmtId="0" fontId="11" fillId="0" borderId="0"/>
    <xf numFmtId="4" fontId="221" fillId="78" borderId="78" applyNumberFormat="0" applyProtection="0">
      <alignment horizontal="left" vertical="center" indent="1"/>
    </xf>
    <xf numFmtId="0" fontId="93" fillId="0" borderId="67" applyNumberFormat="0" applyAlignment="0" applyProtection="0">
      <alignment horizontal="left" vertical="center"/>
    </xf>
    <xf numFmtId="0" fontId="273" fillId="59"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73" fillId="59"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73" fillId="59" borderId="53"/>
    <xf numFmtId="0" fontId="11" fillId="0" borderId="0"/>
    <xf numFmtId="1" fontId="178" fillId="0" borderId="73">
      <alignment vertical="top"/>
    </xf>
    <xf numFmtId="0" fontId="273" fillId="59" borderId="53"/>
    <xf numFmtId="187" fontId="190" fillId="0" borderId="70" applyNumberFormat="0" applyFont="0" applyFill="0" applyAlignment="0">
      <alignment horizontal="left"/>
    </xf>
    <xf numFmtId="239" fontId="24" fillId="0" borderId="71">
      <alignment vertical="center"/>
    </xf>
    <xf numFmtId="198" fontId="24" fillId="0" borderId="71">
      <alignment vertical="center"/>
    </xf>
    <xf numFmtId="0" fontId="204" fillId="0" borderId="49"/>
    <xf numFmtId="10" fontId="128" fillId="64" borderId="70" applyNumberFormat="0" applyBorder="0" applyAlignment="0" applyProtection="0"/>
    <xf numFmtId="187" fontId="207" fillId="66" borderId="70" applyNumberFormat="0" applyAlignment="0">
      <alignment horizontal="left"/>
    </xf>
    <xf numFmtId="1" fontId="178" fillId="0" borderId="73">
      <alignment vertical="top"/>
    </xf>
    <xf numFmtId="0" fontId="212" fillId="0" borderId="7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3" fillId="59"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3" fillId="59"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3" fillId="0" borderId="74"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3" fillId="59"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3" fillId="0" borderId="57" applyNumberFormat="0" applyAlignment="0" applyProtection="0">
      <alignment horizontal="left" vertical="center"/>
    </xf>
    <xf numFmtId="0" fontId="11" fillId="0" borderId="0"/>
    <xf numFmtId="0" fontId="273" fillId="59" borderId="53"/>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3" fillId="59"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20" fillId="0" borderId="2">
      <alignment horizontal="center"/>
    </xf>
    <xf numFmtId="0" fontId="11" fillId="0" borderId="0"/>
    <xf numFmtId="0" fontId="273" fillId="59" borderId="53"/>
    <xf numFmtId="187" fontId="190" fillId="0" borderId="70" applyNumberFormat="0" applyFont="0" applyFill="0" applyAlignment="0">
      <alignment horizontal="left"/>
    </xf>
    <xf numFmtId="187" fontId="207" fillId="0" borderId="72" applyNumberFormat="0" applyFill="0" applyAlignment="0">
      <alignment horizontal="left"/>
    </xf>
    <xf numFmtId="187" fontId="207" fillId="0" borderId="70" applyNumberFormat="0" applyFill="0" applyAlignment="0">
      <alignment horizontal="left"/>
    </xf>
    <xf numFmtId="0" fontId="11" fillId="0" borderId="0"/>
    <xf numFmtId="43" fontId="11" fillId="0" borderId="0" applyFont="0" applyFill="0" applyBorder="0" applyAlignment="0" applyProtection="0"/>
    <xf numFmtId="0" fontId="273" fillId="59" borderId="53"/>
    <xf numFmtId="176" fontId="11" fillId="0" borderId="0" applyFont="0" applyFill="0" applyBorder="0" applyAlignment="0" applyProtection="0"/>
    <xf numFmtId="175" fontId="11" fillId="0" borderId="0"/>
    <xf numFmtId="0" fontId="11" fillId="0" borderId="0"/>
    <xf numFmtId="175" fontId="11" fillId="0" borderId="0"/>
    <xf numFmtId="43" fontId="11" fillId="0" borderId="0" applyFont="0" applyFill="0" applyBorder="0" applyAlignment="0" applyProtection="0"/>
    <xf numFmtId="0" fontId="273" fillId="59" borderId="53"/>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 fontId="221" fillId="78" borderId="65" applyNumberFormat="0" applyProtection="0">
      <alignment horizontal="left" vertical="center" indent="1"/>
    </xf>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221" fillId="78" borderId="75" applyNumberFormat="0" applyProtection="0">
      <alignment horizontal="left" vertical="center" indent="1"/>
    </xf>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0" fontId="273" fillId="59" borderId="53"/>
    <xf numFmtId="9" fontId="11" fillId="0" borderId="0" applyFont="0" applyFill="0" applyBorder="0" applyAlignment="0" applyProtection="0"/>
    <xf numFmtId="0" fontId="273" fillId="59" borderId="53"/>
    <xf numFmtId="9" fontId="11" fillId="0" borderId="0" applyFont="0" applyFill="0" applyBorder="0" applyAlignment="0" applyProtection="0"/>
    <xf numFmtId="0" fontId="273" fillId="59" borderId="53"/>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73" fillId="59" borderId="53"/>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67" fillId="0" borderId="53"/>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0" fontId="167" fillId="0" borderId="53"/>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73" fillId="59" borderId="53"/>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11" fillId="0" borderId="0"/>
    <xf numFmtId="0" fontId="273" fillId="59" borderId="53"/>
    <xf numFmtId="0" fontId="167" fillId="0" borderId="53"/>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6" fontId="11" fillId="14" borderId="0" applyNumberFormat="0" applyBorder="0" applyAlignment="0" applyProtection="0"/>
    <xf numFmtId="217" fontId="11" fillId="14" borderId="0" applyNumberFormat="0" applyBorder="0" applyAlignment="0" applyProtection="0"/>
    <xf numFmtId="218"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73" fillId="59"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73" fillId="59" borderId="53"/>
    <xf numFmtId="0" fontId="167" fillId="0" borderId="53"/>
    <xf numFmtId="0" fontId="273" fillId="59" borderId="5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0" fontId="11" fillId="0" borderId="0">
      <protection locked="0"/>
    </xf>
    <xf numFmtId="250"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4" fontId="11" fillId="0" borderId="0"/>
    <xf numFmtId="0" fontId="11" fillId="0" borderId="0"/>
    <xf numFmtId="0" fontId="11" fillId="0" borderId="0"/>
    <xf numFmtId="0" fontId="11" fillId="0" borderId="0"/>
    <xf numFmtId="0" fontId="11" fillId="0" borderId="0"/>
    <xf numFmtId="0" fontId="11" fillId="0" borderId="0"/>
    <xf numFmtId="0" fontId="273" fillId="59" borderId="53"/>
    <xf numFmtId="0" fontId="11" fillId="5" borderId="16" applyNumberFormat="0" applyFont="0" applyAlignment="0" applyProtection="0"/>
    <xf numFmtId="0" fontId="11" fillId="5" borderId="16" applyNumberFormat="0" applyFont="0" applyAlignment="0" applyProtection="0"/>
    <xf numFmtId="0" fontId="11" fillId="5" borderId="1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73" fillId="59" borderId="53"/>
    <xf numFmtId="43" fontId="11" fillId="0" borderId="0" applyFont="0" applyFill="0" applyBorder="0" applyAlignment="0" applyProtection="0"/>
    <xf numFmtId="0" fontId="273" fillId="59" borderId="53"/>
    <xf numFmtId="0" fontId="167" fillId="0" borderId="53"/>
    <xf numFmtId="176" fontId="11" fillId="0" borderId="0" applyFont="0" applyFill="0" applyBorder="0" applyAlignment="0" applyProtection="0"/>
    <xf numFmtId="175" fontId="11" fillId="0" borderId="0"/>
    <xf numFmtId="0" fontId="11" fillId="0" borderId="0"/>
    <xf numFmtId="175" fontId="11" fillId="0" borderId="0"/>
    <xf numFmtId="43" fontId="11" fillId="0" borderId="0" applyFont="0" applyFill="0" applyBorder="0" applyAlignment="0" applyProtection="0"/>
    <xf numFmtId="1" fontId="178" fillId="0" borderId="54">
      <alignment vertical="top"/>
    </xf>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67" fillId="0" borderId="5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1" fontId="178" fillId="0" borderId="79">
      <alignment vertical="top"/>
    </xf>
    <xf numFmtId="0" fontId="11" fillId="5" borderId="16" applyNumberFormat="0" applyFont="0" applyAlignment="0" applyProtection="0"/>
    <xf numFmtId="9" fontId="11" fillId="0" borderId="0" applyFont="0" applyFill="0" applyBorder="0" applyAlignment="0" applyProtection="0"/>
    <xf numFmtId="1" fontId="178" fillId="0" borderId="66">
      <alignment vertical="top"/>
    </xf>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6" fontId="11" fillId="0" borderId="0" applyFont="0" applyFill="0" applyBorder="0" applyAlignment="0" applyProtection="0"/>
    <xf numFmtId="0" fontId="11" fillId="0" borderId="0"/>
    <xf numFmtId="175" fontId="11" fillId="0" borderId="0"/>
    <xf numFmtId="0" fontId="11" fillId="0" borderId="0"/>
    <xf numFmtId="175"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5" fontId="11" fillId="0" borderId="0"/>
    <xf numFmtId="0" fontId="11" fillId="0" borderId="0"/>
    <xf numFmtId="175" fontId="11" fillId="0" borderId="0"/>
    <xf numFmtId="0" fontId="11" fillId="0" borderId="0"/>
    <xf numFmtId="0" fontId="11" fillId="0" borderId="0"/>
    <xf numFmtId="175" fontId="11" fillId="0" borderId="0"/>
    <xf numFmtId="0" fontId="11" fillId="0" borderId="0"/>
    <xf numFmtId="0" fontId="11" fillId="5" borderId="16"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73" fillId="59" borderId="53"/>
    <xf numFmtId="0" fontId="273" fillId="59" borderId="53"/>
    <xf numFmtId="0" fontId="273" fillId="59" borderId="53"/>
    <xf numFmtId="0" fontId="93" fillId="0" borderId="74" applyNumberFormat="0" applyAlignment="0" applyProtection="0">
      <alignment horizontal="left" vertical="center"/>
    </xf>
    <xf numFmtId="4" fontId="221" fillId="78" borderId="75" applyNumberFormat="0" applyProtection="0">
      <alignment horizontal="left" vertical="center" indent="1"/>
    </xf>
    <xf numFmtId="0" fontId="273" fillId="59" borderId="53"/>
    <xf numFmtId="0" fontId="273" fillId="59" borderId="53"/>
    <xf numFmtId="0" fontId="273" fillId="59" borderId="53"/>
    <xf numFmtId="0" fontId="93" fillId="0" borderId="77" applyNumberFormat="0" applyAlignment="0" applyProtection="0">
      <alignment horizontal="left" vertical="center"/>
    </xf>
    <xf numFmtId="0" fontId="273" fillId="59" borderId="53"/>
    <xf numFmtId="1" fontId="178" fillId="0" borderId="66">
      <alignment vertical="top"/>
    </xf>
    <xf numFmtId="0" fontId="273" fillId="59" borderId="53"/>
    <xf numFmtId="0" fontId="273" fillId="59" borderId="53"/>
    <xf numFmtId="0" fontId="273" fillId="59" borderId="53"/>
    <xf numFmtId="0" fontId="273" fillId="59" borderId="53"/>
    <xf numFmtId="0" fontId="273" fillId="59" borderId="53"/>
    <xf numFmtId="0" fontId="93" fillId="0" borderId="67" applyNumberFormat="0" applyAlignment="0" applyProtection="0">
      <alignment horizontal="left" vertical="center"/>
    </xf>
    <xf numFmtId="0" fontId="273" fillId="59" borderId="53"/>
    <xf numFmtId="0" fontId="273" fillId="59" borderId="53"/>
    <xf numFmtId="0" fontId="273" fillId="59" borderId="53"/>
    <xf numFmtId="0" fontId="273" fillId="59" borderId="53"/>
    <xf numFmtId="0" fontId="273" fillId="59" borderId="53"/>
    <xf numFmtId="0" fontId="273" fillId="59" borderId="53"/>
    <xf numFmtId="0" fontId="93" fillId="0" borderId="77" applyNumberFormat="0" applyAlignment="0" applyProtection="0">
      <alignment horizontal="left" vertical="center"/>
    </xf>
    <xf numFmtId="0" fontId="273" fillId="59" borderId="53"/>
    <xf numFmtId="1" fontId="178" fillId="0" borderId="76">
      <alignment vertical="top"/>
    </xf>
    <xf numFmtId="0" fontId="93" fillId="0" borderId="80" applyNumberFormat="0" applyAlignment="0" applyProtection="0">
      <alignment horizontal="left" vertical="center"/>
    </xf>
    <xf numFmtId="0" fontId="273" fillId="59" borderId="53"/>
    <xf numFmtId="0" fontId="273" fillId="59" borderId="53"/>
    <xf numFmtId="0" fontId="273" fillId="59" borderId="53"/>
    <xf numFmtId="0" fontId="11" fillId="0" borderId="0"/>
    <xf numFmtId="0" fontId="273" fillId="59" borderId="53"/>
    <xf numFmtId="4" fontId="221" fillId="78" borderId="78" applyNumberFormat="0" applyProtection="0">
      <alignment horizontal="left" vertical="center" indent="1"/>
    </xf>
    <xf numFmtId="1" fontId="178" fillId="0" borderId="79">
      <alignment vertical="top"/>
    </xf>
    <xf numFmtId="0" fontId="273" fillId="59" borderId="53"/>
    <xf numFmtId="4" fontId="221" fillId="78" borderId="65" applyNumberFormat="0" applyProtection="0">
      <alignment horizontal="left" vertical="center" indent="1"/>
    </xf>
    <xf numFmtId="0" fontId="273" fillId="59" borderId="53"/>
    <xf numFmtId="0" fontId="273" fillId="59" borderId="53"/>
    <xf numFmtId="196" fontId="130" fillId="0" borderId="0"/>
    <xf numFmtId="43" fontId="130" fillId="0" borderId="0" applyFont="0" applyFill="0" applyBorder="0" applyAlignment="0" applyProtection="0"/>
    <xf numFmtId="9" fontId="130" fillId="0" borderId="0" applyFont="0" applyFill="0" applyBorder="0" applyAlignment="0" applyProtection="0"/>
    <xf numFmtId="189" fontId="11" fillId="0" borderId="0"/>
    <xf numFmtId="189" fontId="11" fillId="0" borderId="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6"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3"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4"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49"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1"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52"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7"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48"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4" fillId="53"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5" fillId="37" borderId="0" applyNumberFormat="0" applyBorder="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0" fontId="277" fillId="55" borderId="2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167" fontId="21" fillId="0" borderId="0" applyFon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0" fillId="0" borderId="28"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1" fillId="0" borderId="29"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4" fillId="0" borderId="31" applyNumberFormat="0" applyFill="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0" fontId="285" fillId="56" borderId="0" applyNumberFormat="0" applyBorder="0" applyAlignment="0" applyProtection="0"/>
    <xf numFmtId="169" fontId="11" fillId="0" borderId="0"/>
    <xf numFmtId="189" fontId="11" fillId="0" borderId="0"/>
    <xf numFmtId="169" fontId="11" fillId="0" borderId="0"/>
    <xf numFmtId="169" fontId="11" fillId="0" borderId="0"/>
    <xf numFmtId="169" fontId="11" fillId="0" borderId="0"/>
    <xf numFmtId="169" fontId="11" fillId="0" borderId="0"/>
    <xf numFmtId="189" fontId="11" fillId="0" borderId="0"/>
    <xf numFmtId="196" fontId="24" fillId="0" borderId="0"/>
    <xf numFmtId="0" fontId="11" fillId="0" borderId="0"/>
    <xf numFmtId="0" fontId="21" fillId="0" borderId="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4" fillId="57" borderId="32" applyNumberFormat="0" applyFon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9" fontId="11"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196" fontId="130" fillId="0" borderId="0"/>
    <xf numFmtId="43" fontId="130" fillId="0" borderId="0" applyFont="0" applyFill="0" applyBorder="0" applyAlignment="0" applyProtection="0"/>
    <xf numFmtId="9" fontId="130" fillId="0" borderId="0" applyFont="0" applyFill="0" applyBorder="0" applyAlignment="0" applyProtection="0"/>
    <xf numFmtId="0" fontId="38" fillId="0" borderId="0"/>
    <xf numFmtId="43"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0" fontId="291" fillId="0" borderId="0"/>
    <xf numFmtId="9" fontId="291" fillId="0" borderId="0" applyFont="0" applyFill="0" applyBorder="0" applyAlignment="0" applyProtection="0"/>
    <xf numFmtId="0" fontId="30" fillId="0" borderId="0"/>
    <xf numFmtId="9" fontId="50" fillId="0" borderId="0" applyFont="0" applyFill="0" applyBorder="0" applyAlignment="0" applyProtection="0"/>
    <xf numFmtId="0" fontId="30" fillId="0" borderId="0"/>
    <xf numFmtId="0" fontId="30" fillId="0" borderId="0"/>
    <xf numFmtId="0" fontId="10" fillId="0" borderId="0"/>
    <xf numFmtId="0" fontId="48" fillId="0" borderId="0"/>
    <xf numFmtId="43" fontId="291" fillId="0" borderId="0" applyFont="0" applyFill="0" applyBorder="0" applyAlignment="0" applyProtection="0"/>
    <xf numFmtId="0" fontId="109" fillId="0" borderId="0"/>
    <xf numFmtId="43" fontId="109"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9"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5" borderId="16"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9"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43" fontId="38" fillId="0" borderId="0" applyFont="0" applyFill="0" applyBorder="0" applyAlignment="0" applyProtection="0"/>
    <xf numFmtId="186" fontId="110" fillId="0" borderId="0"/>
    <xf numFmtId="167" fontId="9" fillId="0" borderId="0" applyFont="0" applyFill="0" applyBorder="0" applyAlignment="0" applyProtection="0"/>
    <xf numFmtId="0" fontId="55" fillId="0" borderId="0"/>
    <xf numFmtId="0" fontId="38" fillId="0" borderId="0"/>
    <xf numFmtId="0" fontId="24" fillId="0" borderId="0"/>
    <xf numFmtId="43" fontId="111" fillId="0" borderId="0" applyFont="0" applyFill="0" applyBorder="0" applyAlignment="0" applyProtection="0"/>
    <xf numFmtId="0" fontId="109" fillId="0" borderId="0"/>
    <xf numFmtId="0" fontId="9" fillId="0" borderId="0"/>
    <xf numFmtId="167" fontId="21"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xf numFmtId="0" fontId="7" fillId="0" borderId="0"/>
    <xf numFmtId="0" fontId="7" fillId="0" borderId="0"/>
    <xf numFmtId="175"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5" borderId="16" applyNumberFormat="0" applyFont="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24" fillId="0" borderId="0">
      <protection locked="0"/>
    </xf>
    <xf numFmtId="9" fontId="24" fillId="0" borderId="0" applyFont="0" applyFill="0" applyBorder="0" applyAlignment="0" applyProtection="0"/>
    <xf numFmtId="0" fontId="30" fillId="0" borderId="0"/>
    <xf numFmtId="43" fontId="24" fillId="0" borderId="0" applyFont="0" applyFill="0" applyBorder="0" applyAlignment="0" applyProtection="0"/>
    <xf numFmtId="0" fontId="21" fillId="0" borderId="0"/>
    <xf numFmtId="0" fontId="7" fillId="0" borderId="0"/>
    <xf numFmtId="0" fontId="41"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0" borderId="0"/>
    <xf numFmtId="167" fontId="21" fillId="0" borderId="0" applyFont="0" applyFill="0" applyBorder="0" applyAlignment="0" applyProtection="0"/>
    <xf numFmtId="0" fontId="24" fillId="0" borderId="0"/>
    <xf numFmtId="167" fontId="24" fillId="0" borderId="0" applyFont="0" applyFill="0" applyBorder="0" applyAlignment="0" applyProtection="0"/>
    <xf numFmtId="43" fontId="24" fillId="0" borderId="0" applyFont="0" applyFill="0" applyBorder="0" applyAlignment="0" applyProtection="0"/>
    <xf numFmtId="0" fontId="21"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4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25"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7"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1"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7"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48" fillId="0" borderId="0" applyFont="0" applyFill="0" applyBorder="0" applyAlignment="0" applyProtection="0"/>
    <xf numFmtId="175" fontId="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5" fontId="7" fillId="0" borderId="0"/>
    <xf numFmtId="175" fontId="7" fillId="0" borderId="0"/>
    <xf numFmtId="175" fontId="25" fillId="0" borderId="0"/>
    <xf numFmtId="175" fontId="7" fillId="0" borderId="0"/>
    <xf numFmtId="175" fontId="24" fillId="0" borderId="0"/>
    <xf numFmtId="175" fontId="7" fillId="0" borderId="0"/>
    <xf numFmtId="175" fontId="24" fillId="0" borderId="0"/>
    <xf numFmtId="175" fontId="7" fillId="0" borderId="0"/>
    <xf numFmtId="175" fontId="49" fillId="0" borderId="0"/>
    <xf numFmtId="175" fontId="21" fillId="0" borderId="0"/>
    <xf numFmtId="175" fontId="7" fillId="0" borderId="0"/>
    <xf numFmtId="175" fontId="48" fillId="0" borderId="0"/>
    <xf numFmtId="175" fontId="24" fillId="0" borderId="0"/>
    <xf numFmtId="175" fontId="7" fillId="0" borderId="0"/>
    <xf numFmtId="175" fontId="7" fillId="0" borderId="0"/>
    <xf numFmtId="175" fontId="52" fillId="0" borderId="0" applyFill="0" applyBorder="0" applyProtection="0">
      <alignment vertical="center"/>
    </xf>
    <xf numFmtId="175" fontId="7" fillId="0" borderId="0"/>
    <xf numFmtId="175" fontId="7" fillId="0" borderId="0"/>
    <xf numFmtId="175" fontId="7" fillId="0" borderId="0"/>
    <xf numFmtId="175"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52" fillId="0" borderId="0" applyFon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9" fontId="7" fillId="0" borderId="0" applyFont="0" applyFill="0" applyBorder="0" applyAlignment="0" applyProtection="0"/>
    <xf numFmtId="9" fontId="7" fillId="0" borderId="0" applyFont="0" applyFill="0" applyBorder="0" applyAlignment="0" applyProtection="0"/>
    <xf numFmtId="175" fontId="7" fillId="0" borderId="0"/>
    <xf numFmtId="43" fontId="7" fillId="0" borderId="0" applyFont="0" applyFill="0" applyBorder="0" applyAlignment="0" applyProtection="0"/>
    <xf numFmtId="175" fontId="24" fillId="0" borderId="0"/>
    <xf numFmtId="175" fontId="7" fillId="0" borderId="0"/>
    <xf numFmtId="175"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applyFill="0" applyBorder="0" applyProtection="0">
      <alignment vertical="center"/>
    </xf>
    <xf numFmtId="0" fontId="7" fillId="0" borderId="0"/>
    <xf numFmtId="0" fontId="7" fillId="0" borderId="0"/>
    <xf numFmtId="0" fontId="7" fillId="0" borderId="0"/>
    <xf numFmtId="175"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24" fillId="0" borderId="0"/>
    <xf numFmtId="0" fontId="7" fillId="0" borderId="0"/>
    <xf numFmtId="0" fontId="7" fillId="0" borderId="0"/>
    <xf numFmtId="43" fontId="7" fillId="0" borderId="0" applyFont="0" applyFill="0" applyBorder="0" applyAlignment="0" applyProtection="0"/>
    <xf numFmtId="0" fontId="24"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3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24" fillId="5" borderId="16"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xf numFmtId="0" fontId="7" fillId="0" borderId="0"/>
    <xf numFmtId="0" fontId="7" fillId="0" borderId="0"/>
    <xf numFmtId="175"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5" borderId="16" applyNumberFormat="0" applyFont="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0" fontId="87" fillId="55" borderId="81" applyNumberFormat="0" applyAlignment="0" applyProtection="0"/>
    <xf numFmtId="0" fontId="87" fillId="55" borderId="81" applyNumberFormat="0" applyAlignment="0" applyProtection="0"/>
    <xf numFmtId="0" fontId="87" fillId="55" borderId="81" applyNumberFormat="0" applyAlignment="0" applyProtection="0"/>
    <xf numFmtId="0" fontId="87" fillId="55" borderId="81" applyNumberFormat="0" applyAlignment="0" applyProtection="0"/>
    <xf numFmtId="0" fontId="24" fillId="0" borderId="82" applyNumberFormat="0" applyFont="0" applyBorder="0" applyAlignment="0" applyProtection="0"/>
    <xf numFmtId="0" fontId="24" fillId="0" borderId="82" applyNumberFormat="0" applyFont="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5" borderId="16"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9"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86" fontId="295" fillId="0" borderId="0"/>
    <xf numFmtId="43" fontId="110"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86" fontId="110"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99"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175"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5" borderId="16" applyNumberFormat="0" applyFont="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9" fontId="4" fillId="0" borderId="0" applyFont="0" applyFill="0" applyBorder="0" applyAlignment="0" applyProtection="0"/>
    <xf numFmtId="9" fontId="4" fillId="0" borderId="0" applyFont="0" applyFill="0" applyBorder="0" applyAlignment="0" applyProtection="0"/>
    <xf numFmtId="175" fontId="4" fillId="0" borderId="0"/>
    <xf numFmtId="43" fontId="4" fillId="0" borderId="0" applyFont="0" applyFill="0" applyBorder="0" applyAlignment="0" applyProtection="0"/>
    <xf numFmtId="175" fontId="4" fillId="0" borderId="0"/>
    <xf numFmtId="175"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175"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5" borderId="16" applyNumberFormat="0" applyFont="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5" borderId="16"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9"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9" fontId="21" fillId="0" borderId="0" applyFont="0" applyFill="0" applyBorder="0" applyAlignment="0" applyProtection="0"/>
    <xf numFmtId="0" fontId="4" fillId="0" borderId="0"/>
    <xf numFmtId="0" fontId="4" fillId="0" borderId="0"/>
    <xf numFmtId="0" fontId="4" fillId="0" borderId="0"/>
    <xf numFmtId="0" fontId="4" fillId="0" borderId="0"/>
    <xf numFmtId="0" fontId="309" fillId="0" borderId="0"/>
    <xf numFmtId="0" fontId="310" fillId="0" borderId="0"/>
    <xf numFmtId="0" fontId="24" fillId="0" borderId="0"/>
    <xf numFmtId="0" fontId="24" fillId="0" borderId="0"/>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24" fillId="0" borderId="0" applyFont="0" applyFill="0" applyBorder="0" applyAlignment="0" applyProtection="0"/>
    <xf numFmtId="0" fontId="3" fillId="0" borderId="0"/>
    <xf numFmtId="0" fontId="24" fillId="0" borderId="0"/>
    <xf numFmtId="40" fontId="124" fillId="0" borderId="0" applyFont="0" applyFill="0" applyBorder="0" applyAlignment="0" applyProtection="0"/>
    <xf numFmtId="9" fontId="124" fillId="0" borderId="0" applyFont="0" applyFill="0" applyBorder="0" applyAlignment="0" applyProtection="0"/>
    <xf numFmtId="43" fontId="2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1" fillId="0" borderId="0"/>
    <xf numFmtId="9" fontId="2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279" fontId="24" fillId="0" borderId="0"/>
    <xf numFmtId="279" fontId="238" fillId="0" borderId="0"/>
    <xf numFmtId="279" fontId="318" fillId="0" borderId="86">
      <alignment horizontal="centerContinuous" vertical="center"/>
    </xf>
    <xf numFmtId="3" fontId="238" fillId="0" borderId="0">
      <alignment vertical="center"/>
    </xf>
    <xf numFmtId="171" fontId="238" fillId="0" borderId="0">
      <alignment vertical="center"/>
    </xf>
    <xf numFmtId="4" fontId="238" fillId="0" borderId="0">
      <alignment vertical="center"/>
    </xf>
    <xf numFmtId="197" fontId="238" fillId="0" borderId="0">
      <alignment vertical="center"/>
    </xf>
    <xf numFmtId="279" fontId="238" fillId="0" borderId="0"/>
    <xf numFmtId="280" fontId="319" fillId="62" borderId="0" applyFont="0" applyFill="0" applyBorder="0" applyAlignment="0" applyProtection="0">
      <alignment horizontal="center"/>
    </xf>
    <xf numFmtId="279" fontId="238" fillId="0" borderId="0">
      <alignment vertical="center"/>
    </xf>
    <xf numFmtId="279" fontId="320" fillId="0" borderId="0"/>
    <xf numFmtId="279" fontId="238" fillId="0" borderId="0"/>
    <xf numFmtId="279" fontId="321" fillId="0" borderId="0"/>
    <xf numFmtId="279" fontId="24" fillId="0" borderId="0" applyFont="0" applyFill="0" applyBorder="0" applyAlignment="0" applyProtection="0"/>
    <xf numFmtId="279" fontId="24" fillId="0" borderId="0"/>
    <xf numFmtId="279" fontId="238" fillId="0" borderId="0" applyFont="0" applyFill="0" applyBorder="0" applyAlignment="0" applyProtection="0"/>
    <xf numFmtId="279" fontId="322" fillId="0" borderId="0" applyFont="0" applyFill="0" applyBorder="0" applyAlignment="0" applyProtection="0"/>
    <xf numFmtId="279" fontId="322" fillId="0" borderId="0" applyFont="0" applyFill="0" applyBorder="0" applyAlignment="0" applyProtection="0"/>
    <xf numFmtId="279" fontId="323"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38" fillId="0" borderId="0"/>
    <xf numFmtId="279" fontId="238" fillId="0" borderId="0"/>
    <xf numFmtId="279" fontId="320" fillId="0" borderId="0" applyFont="0" applyFill="0" applyBorder="0" applyAlignment="0" applyProtection="0"/>
    <xf numFmtId="279" fontId="320" fillId="0" borderId="0" applyFont="0" applyFill="0" applyBorder="0" applyAlignment="0" applyProtection="0"/>
    <xf numFmtId="279" fontId="320" fillId="0" borderId="0" applyFont="0" applyFill="0" applyBorder="0" applyAlignment="0" applyProtection="0"/>
    <xf numFmtId="281" fontId="320" fillId="0" borderId="0" applyFont="0" applyFill="0" applyBorder="0" applyAlignment="0" applyProtection="0"/>
    <xf numFmtId="279" fontId="320" fillId="0" borderId="0" applyFont="0" applyFill="0" applyBorder="0" applyAlignment="0" applyProtection="0"/>
    <xf numFmtId="281" fontId="320"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81" fontId="320" fillId="0" borderId="0" applyFont="0" applyFill="0" applyBorder="0" applyAlignment="0" applyProtection="0"/>
    <xf numFmtId="279" fontId="324" fillId="0" borderId="0" applyFont="0" applyFill="0" applyBorder="0" applyAlignment="0" applyProtection="0"/>
    <xf numFmtId="282" fontId="324" fillId="0" borderId="0" applyFont="0" applyFill="0" applyBorder="0" applyAlignment="0" applyProtection="0"/>
    <xf numFmtId="279" fontId="324" fillId="0" borderId="0" applyFont="0" applyFill="0" applyBorder="0" applyAlignment="0" applyProtection="0"/>
    <xf numFmtId="279" fontId="320" fillId="0" borderId="0" applyFont="0" applyFill="0" applyBorder="0" applyAlignment="0" applyProtection="0"/>
    <xf numFmtId="37" fontId="320" fillId="0" borderId="0" applyFont="0" applyFill="0" applyBorder="0" applyAlignment="0" applyProtection="0"/>
    <xf numFmtId="0" fontId="320" fillId="0" borderId="0" applyFont="0" applyFill="0" applyBorder="0" applyAlignment="0" applyProtection="0"/>
    <xf numFmtId="37" fontId="320" fillId="0" borderId="0" applyFont="0" applyFill="0" applyBorder="0" applyAlignment="0" applyProtection="0"/>
    <xf numFmtId="0" fontId="320" fillId="0" borderId="0" applyFont="0" applyFill="0" applyBorder="0" applyAlignment="0" applyProtection="0"/>
    <xf numFmtId="283" fontId="24"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83" fontId="24"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37" fontId="320" fillId="0" borderId="0" applyFont="0" applyFill="0" applyBorder="0" applyAlignment="0" applyProtection="0"/>
    <xf numFmtId="0" fontId="320"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81" fontId="320"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320" fillId="0" borderId="0" applyFont="0" applyFill="0" applyBorder="0" applyAlignment="0" applyProtection="0"/>
    <xf numFmtId="279" fontId="320" fillId="0" borderId="0" applyFont="0" applyFill="0" applyBorder="0" applyAlignment="0" applyProtection="0"/>
    <xf numFmtId="282" fontId="324" fillId="0" borderId="0" applyFont="0" applyFill="0" applyBorder="0" applyAlignment="0" applyProtection="0"/>
    <xf numFmtId="279" fontId="324" fillId="0" borderId="0" applyFont="0" applyFill="0" applyBorder="0" applyAlignment="0" applyProtection="0"/>
    <xf numFmtId="279" fontId="325" fillId="0" borderId="0" applyFont="0" applyFill="0" applyBorder="0" applyAlignment="0" applyProtection="0"/>
    <xf numFmtId="279" fontId="325" fillId="0" borderId="0" applyFont="0" applyFill="0" applyBorder="0" applyAlignment="0" applyProtection="0"/>
    <xf numFmtId="284" fontId="238"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326" fillId="0" borderId="0"/>
    <xf numFmtId="279" fontId="326" fillId="0" borderId="0"/>
    <xf numFmtId="279" fontId="24" fillId="0" borderId="0"/>
    <xf numFmtId="279" fontId="24" fillId="0" borderId="0"/>
    <xf numFmtId="279" fontId="24" fillId="0" borderId="0"/>
    <xf numFmtId="279" fontId="320" fillId="0" borderId="0" applyFont="0" applyFill="0" applyBorder="0" applyAlignment="0" applyProtection="0"/>
    <xf numFmtId="285" fontId="320" fillId="0" borderId="0" applyFont="0" applyFill="0" applyBorder="0" applyAlignment="0" applyProtection="0"/>
    <xf numFmtId="281" fontId="320" fillId="0" borderId="0" applyFont="0" applyFill="0" applyBorder="0" applyAlignment="0" applyProtection="0"/>
    <xf numFmtId="285" fontId="320" fillId="0" borderId="0" applyFont="0" applyFill="0" applyBorder="0" applyAlignment="0" applyProtection="0"/>
    <xf numFmtId="285"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5"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5"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5" fontId="320" fillId="0" borderId="0" applyFont="0" applyFill="0" applyBorder="0" applyAlignment="0" applyProtection="0"/>
    <xf numFmtId="285" fontId="320"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320"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320" fillId="0" borderId="0" applyFont="0" applyFill="0" applyBorder="0" applyAlignment="0" applyProtection="0"/>
    <xf numFmtId="279" fontId="320"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38" fillId="0" borderId="0"/>
    <xf numFmtId="279" fontId="320" fillId="0" borderId="0" applyFont="0" applyFill="0" applyBorder="0" applyAlignment="0" applyProtection="0"/>
    <xf numFmtId="279" fontId="326"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320" fillId="0" borderId="0" applyFont="0" applyFill="0" applyBorder="0" applyAlignment="0" applyProtection="0"/>
    <xf numFmtId="281" fontId="320" fillId="0" borderId="0" applyFont="0" applyFill="0" applyBorder="0" applyAlignment="0" applyProtection="0"/>
    <xf numFmtId="279" fontId="324" fillId="0" borderId="0" applyFont="0" applyFill="0" applyBorder="0" applyAlignment="0" applyProtection="0"/>
    <xf numFmtId="279" fontId="238" fillId="0" borderId="0"/>
    <xf numFmtId="279" fontId="238" fillId="0" borderId="0"/>
    <xf numFmtId="279" fontId="320"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324"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85"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79" fontId="320" fillId="0" borderId="0" applyFont="0" applyFill="0" applyBorder="0" applyAlignment="0" applyProtection="0"/>
    <xf numFmtId="279" fontId="320" fillId="0" borderId="0" applyFont="0" applyFill="0" applyBorder="0" applyAlignment="0" applyProtection="0"/>
    <xf numFmtId="285" fontId="320" fillId="0" borderId="0" applyFont="0" applyFill="0" applyBorder="0" applyAlignment="0" applyProtection="0"/>
    <xf numFmtId="279" fontId="238" fillId="0" borderId="0"/>
    <xf numFmtId="279" fontId="324" fillId="0" borderId="0" applyFont="0" applyFill="0" applyBorder="0" applyAlignment="0" applyProtection="0"/>
    <xf numFmtId="279" fontId="326" fillId="0" borderId="0"/>
    <xf numFmtId="282" fontId="324" fillId="0" borderId="0" applyFont="0" applyFill="0" applyBorder="0" applyAlignment="0" applyProtection="0"/>
    <xf numFmtId="283" fontId="24" fillId="0" borderId="0" applyFont="0" applyFill="0" applyBorder="0" applyAlignment="0" applyProtection="0"/>
    <xf numFmtId="283" fontId="24" fillId="0" borderId="0" applyFont="0" applyFill="0" applyBorder="0" applyAlignment="0" applyProtection="0"/>
    <xf numFmtId="281" fontId="320" fillId="0" borderId="0" applyFont="0" applyFill="0" applyBorder="0" applyAlignment="0" applyProtection="0"/>
    <xf numFmtId="279" fontId="326" fillId="0" borderId="0"/>
    <xf numFmtId="279" fontId="324"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320"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82" fontId="324"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281" fontId="3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281" fontId="320" fillId="0" borderId="0" applyFont="0" applyFill="0" applyBorder="0" applyAlignment="0" applyProtection="0"/>
    <xf numFmtId="279" fontId="320" fillId="0" borderId="0" applyFont="0" applyFill="0" applyBorder="0" applyAlignment="0" applyProtection="0"/>
    <xf numFmtId="279" fontId="320" fillId="0" borderId="0" applyFont="0" applyFill="0" applyBorder="0" applyAlignment="0" applyProtection="0"/>
    <xf numFmtId="279" fontId="320" fillId="0" borderId="0" applyFont="0" applyFill="0" applyBorder="0" applyAlignment="0" applyProtection="0"/>
    <xf numFmtId="279" fontId="320" fillId="0" borderId="0" applyFont="0" applyFill="0" applyBorder="0" applyAlignment="0" applyProtection="0"/>
    <xf numFmtId="286" fontId="238" fillId="0" borderId="0" applyFont="0" applyFill="0" applyBorder="0" applyAlignment="0" applyProtection="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79" fontId="24" fillId="0" borderId="0"/>
    <xf numFmtId="281" fontId="320" fillId="0" borderId="0" applyFont="0" applyFill="0" applyBorder="0" applyAlignment="0" applyProtection="0"/>
    <xf numFmtId="281" fontId="320"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287" fontId="25" fillId="0" borderId="0"/>
    <xf numFmtId="279" fontId="327" fillId="0" borderId="0" applyNumberFormat="0" applyFill="0" applyBorder="0" applyAlignment="0" applyProtection="0"/>
    <xf numFmtId="187" fontId="19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318" fillId="0" borderId="0">
      <alignment vertical="center"/>
    </xf>
    <xf numFmtId="279" fontId="318" fillId="0" borderId="0">
      <alignment vertical="center"/>
    </xf>
    <xf numFmtId="10" fontId="318" fillId="0" borderId="0">
      <alignment vertical="center"/>
    </xf>
    <xf numFmtId="279" fontId="318" fillId="0" borderId="0">
      <alignment vertical="center"/>
    </xf>
    <xf numFmtId="288" fontId="318" fillId="0" borderId="0">
      <alignment vertical="center"/>
    </xf>
    <xf numFmtId="279" fontId="24" fillId="0" borderId="0"/>
    <xf numFmtId="289" fontId="328" fillId="54" borderId="3"/>
    <xf numFmtId="289" fontId="328" fillId="54" borderId="3"/>
    <xf numFmtId="279" fontId="329" fillId="0" borderId="0" applyFont="0"/>
    <xf numFmtId="38" fontId="238" fillId="0" borderId="93">
      <alignment vertical="center"/>
    </xf>
    <xf numFmtId="0" fontId="238" fillId="0" borderId="93">
      <alignment vertical="center"/>
    </xf>
    <xf numFmtId="279" fontId="238" fillId="0" borderId="0"/>
    <xf numFmtId="9" fontId="330" fillId="0" borderId="0" applyFont="0" applyFill="0" applyBorder="0" applyAlignment="0" applyProtection="0"/>
    <xf numFmtId="0" fontId="47" fillId="42" borderId="0" applyNumberFormat="0" applyBorder="0" applyAlignment="0" applyProtection="0"/>
    <xf numFmtId="0" fontId="139" fillId="36"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47" fillId="36"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 fillId="13" borderId="0" applyNumberFormat="0" applyBorder="0" applyAlignment="0" applyProtection="0"/>
    <xf numFmtId="0" fontId="47" fillId="43" borderId="0" applyNumberFormat="0" applyBorder="0" applyAlignment="0" applyProtection="0"/>
    <xf numFmtId="0" fontId="139" fillId="3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47" fillId="3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 fillId="17" borderId="0" applyNumberFormat="0" applyBorder="0" applyAlignment="0" applyProtection="0"/>
    <xf numFmtId="0" fontId="47" fillId="57" borderId="0" applyNumberFormat="0" applyBorder="0" applyAlignment="0" applyProtection="0"/>
    <xf numFmtId="0" fontId="139" fillId="38"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47" fillId="38"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 fillId="21" borderId="0" applyNumberFormat="0" applyBorder="0" applyAlignment="0" applyProtection="0"/>
    <xf numFmtId="0" fontId="47" fillId="41" borderId="0" applyNumberFormat="0" applyBorder="0" applyAlignment="0" applyProtection="0"/>
    <xf numFmtId="0" fontId="139" fillId="3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47" fillId="3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 fillId="25" borderId="0" applyNumberFormat="0" applyBorder="0" applyAlignment="0" applyProtection="0"/>
    <xf numFmtId="0" fontId="139" fillId="40"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47" fillId="40"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 fillId="29" borderId="0" applyNumberFormat="0" applyBorder="0" applyAlignment="0" applyProtection="0"/>
    <xf numFmtId="0" fontId="47" fillId="57" borderId="0" applyNumberFormat="0" applyBorder="0" applyAlignment="0" applyProtection="0"/>
    <xf numFmtId="0" fontId="139" fillId="41"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47" fillId="41"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33" borderId="0" applyNumberFormat="0" applyBorder="0" applyAlignment="0" applyProtection="0"/>
    <xf numFmtId="279" fontId="332" fillId="36" borderId="0" applyNumberFormat="0" applyBorder="0" applyAlignment="0" applyProtection="0">
      <alignment vertical="center"/>
    </xf>
    <xf numFmtId="279" fontId="332" fillId="37" borderId="0" applyNumberFormat="0" applyBorder="0" applyAlignment="0" applyProtection="0">
      <alignment vertical="center"/>
    </xf>
    <xf numFmtId="279" fontId="332" fillId="38" borderId="0" applyNumberFormat="0" applyBorder="0" applyAlignment="0" applyProtection="0">
      <alignment vertical="center"/>
    </xf>
    <xf numFmtId="279" fontId="333" fillId="38" borderId="0" applyNumberFormat="0" applyBorder="0" applyAlignment="0" applyProtection="0">
      <alignment vertical="center"/>
    </xf>
    <xf numFmtId="279" fontId="333" fillId="38" borderId="0" applyNumberFormat="0" applyBorder="0" applyAlignment="0" applyProtection="0">
      <alignment vertical="center"/>
    </xf>
    <xf numFmtId="279" fontId="332" fillId="39" borderId="0" applyNumberFormat="0" applyBorder="0" applyAlignment="0" applyProtection="0">
      <alignment vertical="center"/>
    </xf>
    <xf numFmtId="279" fontId="332" fillId="40" borderId="0" applyNumberFormat="0" applyBorder="0" applyAlignment="0" applyProtection="0">
      <alignment vertical="center"/>
    </xf>
    <xf numFmtId="279" fontId="332" fillId="41" borderId="0" applyNumberFormat="0" applyBorder="0" applyAlignment="0" applyProtection="0">
      <alignment vertical="center"/>
    </xf>
    <xf numFmtId="279" fontId="333" fillId="41" borderId="0" applyNumberFormat="0" applyBorder="0" applyAlignment="0" applyProtection="0">
      <alignment vertical="center"/>
    </xf>
    <xf numFmtId="279" fontId="333" fillId="41" borderId="0" applyNumberFormat="0" applyBorder="0" applyAlignment="0" applyProtection="0">
      <alignment vertical="center"/>
    </xf>
    <xf numFmtId="8" fontId="238" fillId="0" borderId="0" applyFont="0" applyFill="0" applyBorder="0" applyAlignment="0" applyProtection="0"/>
    <xf numFmtId="42" fontId="238" fillId="0" borderId="0" applyFont="0" applyFill="0" applyBorder="0" applyAlignment="0" applyProtection="0"/>
    <xf numFmtId="0" fontId="47" fillId="40" borderId="0" applyNumberFormat="0" applyBorder="0" applyAlignment="0" applyProtection="0"/>
    <xf numFmtId="0" fontId="139" fillId="4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47" fillId="4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 fillId="14" borderId="0" applyNumberFormat="0" applyBorder="0" applyAlignment="0" applyProtection="0"/>
    <xf numFmtId="0" fontId="139" fillId="43"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47" fillId="43"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 fillId="18" borderId="0" applyNumberFormat="0" applyBorder="0" applyAlignment="0" applyProtection="0"/>
    <xf numFmtId="0" fontId="47" fillId="56" borderId="0" applyNumberFormat="0" applyBorder="0" applyAlignment="0" applyProtection="0"/>
    <xf numFmtId="0" fontId="139" fillId="44"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47" fillId="44"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 fillId="22" borderId="0" applyNumberFormat="0" applyBorder="0" applyAlignment="0" applyProtection="0"/>
    <xf numFmtId="0" fontId="47" fillId="37" borderId="0" applyNumberFormat="0" applyBorder="0" applyAlignment="0" applyProtection="0"/>
    <xf numFmtId="0" fontId="139" fillId="39"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47" fillId="39"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 fillId="26" borderId="0" applyNumberFormat="0" applyBorder="0" applyAlignment="0" applyProtection="0"/>
    <xf numFmtId="0" fontId="47" fillId="40" borderId="0" applyNumberFormat="0" applyBorder="0" applyAlignment="0" applyProtection="0"/>
    <xf numFmtId="0" fontId="139" fillId="42"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47" fillId="42"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 fillId="30" borderId="0" applyNumberFormat="0" applyBorder="0" applyAlignment="0" applyProtection="0"/>
    <xf numFmtId="0" fontId="47" fillId="57" borderId="0" applyNumberFormat="0" applyBorder="0" applyAlignment="0" applyProtection="0"/>
    <xf numFmtId="0" fontId="139" fillId="45"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47" fillId="45"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34" borderId="0" applyNumberFormat="0" applyBorder="0" applyAlignment="0" applyProtection="0"/>
    <xf numFmtId="279" fontId="332" fillId="42" borderId="0" applyNumberFormat="0" applyBorder="0" applyAlignment="0" applyProtection="0">
      <alignment vertical="center"/>
    </xf>
    <xf numFmtId="279" fontId="333" fillId="42" borderId="0" applyNumberFormat="0" applyBorder="0" applyAlignment="0" applyProtection="0">
      <alignment vertical="center"/>
    </xf>
    <xf numFmtId="279" fontId="333" fillId="42" borderId="0" applyNumberFormat="0" applyBorder="0" applyAlignment="0" applyProtection="0">
      <alignment vertical="center"/>
    </xf>
    <xf numFmtId="279" fontId="332" fillId="43" borderId="0" applyNumberFormat="0" applyBorder="0" applyAlignment="0" applyProtection="0">
      <alignment vertical="center"/>
    </xf>
    <xf numFmtId="279" fontId="332" fillId="44" borderId="0" applyNumberFormat="0" applyBorder="0" applyAlignment="0" applyProtection="0">
      <alignment vertical="center"/>
    </xf>
    <xf numFmtId="279" fontId="332" fillId="39" borderId="0" applyNumberFormat="0" applyBorder="0" applyAlignment="0" applyProtection="0">
      <alignment vertical="center"/>
    </xf>
    <xf numFmtId="279" fontId="332" fillId="42" borderId="0" applyNumberFormat="0" applyBorder="0" applyAlignment="0" applyProtection="0">
      <alignment vertical="center"/>
    </xf>
    <xf numFmtId="279" fontId="332" fillId="45" borderId="0" applyNumberFormat="0" applyBorder="0" applyAlignment="0" applyProtection="0">
      <alignment vertical="center"/>
    </xf>
    <xf numFmtId="0" fontId="274" fillId="46" borderId="0" applyNumberFormat="0" applyBorder="0" applyAlignment="0" applyProtection="0"/>
    <xf numFmtId="279" fontId="334" fillId="93" borderId="0" applyNumberFormat="0" applyBorder="0" applyAlignment="0" applyProtection="0"/>
    <xf numFmtId="0" fontId="75" fillId="15" borderId="0" applyNumberFormat="0" applyBorder="0" applyAlignment="0" applyProtection="0"/>
    <xf numFmtId="0" fontId="133" fillId="46" borderId="0" applyNumberFormat="0" applyBorder="0" applyAlignment="0" applyProtection="0"/>
    <xf numFmtId="0" fontId="133" fillId="40" borderId="0" applyNumberFormat="0" applyBorder="0" applyAlignment="0" applyProtection="0"/>
    <xf numFmtId="0" fontId="75" fillId="15" borderId="0" applyNumberFormat="0" applyBorder="0" applyAlignment="0" applyProtection="0"/>
    <xf numFmtId="0" fontId="274" fillId="43" borderId="0" applyNumberFormat="0" applyBorder="0" applyAlignment="0" applyProtection="0"/>
    <xf numFmtId="279" fontId="334" fillId="43" borderId="0" applyNumberFormat="0" applyBorder="0" applyAlignment="0" applyProtection="0"/>
    <xf numFmtId="0" fontId="75" fillId="19" borderId="0" applyNumberFormat="0" applyBorder="0" applyAlignment="0" applyProtection="0"/>
    <xf numFmtId="0" fontId="133" fillId="43" borderId="0" applyNumberFormat="0" applyBorder="0" applyAlignment="0" applyProtection="0"/>
    <xf numFmtId="0" fontId="133" fillId="53" borderId="0" applyNumberFormat="0" applyBorder="0" applyAlignment="0" applyProtection="0"/>
    <xf numFmtId="0" fontId="75" fillId="19" borderId="0" applyNumberFormat="0" applyBorder="0" applyAlignment="0" applyProtection="0"/>
    <xf numFmtId="0" fontId="274" fillId="44" borderId="0" applyNumberFormat="0" applyBorder="0" applyAlignment="0" applyProtection="0"/>
    <xf numFmtId="279" fontId="334" fillId="56" borderId="0" applyNumberFormat="0" applyBorder="0" applyAlignment="0" applyProtection="0"/>
    <xf numFmtId="0" fontId="75" fillId="23" borderId="0" applyNumberFormat="0" applyBorder="0" applyAlignment="0" applyProtection="0"/>
    <xf numFmtId="0" fontId="133" fillId="44" borderId="0" applyNumberFormat="0" applyBorder="0" applyAlignment="0" applyProtection="0"/>
    <xf numFmtId="0" fontId="133" fillId="45" borderId="0" applyNumberFormat="0" applyBorder="0" applyAlignment="0" applyProtection="0"/>
    <xf numFmtId="0" fontId="75" fillId="23" borderId="0" applyNumberFormat="0" applyBorder="0" applyAlignment="0" applyProtection="0"/>
    <xf numFmtId="0" fontId="274" fillId="47" borderId="0" applyNumberFormat="0" applyBorder="0" applyAlignment="0" applyProtection="0"/>
    <xf numFmtId="279" fontId="334" fillId="54" borderId="0" applyNumberFormat="0" applyBorder="0" applyAlignment="0" applyProtection="0"/>
    <xf numFmtId="0" fontId="75" fillId="27" borderId="0" applyNumberFormat="0" applyBorder="0" applyAlignment="0" applyProtection="0"/>
    <xf numFmtId="0" fontId="133" fillId="47" borderId="0" applyNumberFormat="0" applyBorder="0" applyAlignment="0" applyProtection="0"/>
    <xf numFmtId="0" fontId="133" fillId="37" borderId="0" applyNumberFormat="0" applyBorder="0" applyAlignment="0" applyProtection="0"/>
    <xf numFmtId="0" fontId="75" fillId="27" borderId="0" applyNumberFormat="0" applyBorder="0" applyAlignment="0" applyProtection="0"/>
    <xf numFmtId="0" fontId="274" fillId="48" borderId="0" applyNumberFormat="0" applyBorder="0" applyAlignment="0" applyProtection="0"/>
    <xf numFmtId="279" fontId="334" fillId="93" borderId="0" applyNumberFormat="0" applyBorder="0" applyAlignment="0" applyProtection="0"/>
    <xf numFmtId="0" fontId="75" fillId="31" borderId="0" applyNumberFormat="0" applyBorder="0" applyAlignment="0" applyProtection="0"/>
    <xf numFmtId="0" fontId="133" fillId="48" borderId="0" applyNumberFormat="0" applyBorder="0" applyAlignment="0" applyProtection="0"/>
    <xf numFmtId="0" fontId="133" fillId="40" borderId="0" applyNumberFormat="0" applyBorder="0" applyAlignment="0" applyProtection="0"/>
    <xf numFmtId="0" fontId="75" fillId="31" borderId="0" applyNumberFormat="0" applyBorder="0" applyAlignment="0" applyProtection="0"/>
    <xf numFmtId="0" fontId="274" fillId="49" borderId="0" applyNumberFormat="0" applyBorder="0" applyAlignment="0" applyProtection="0"/>
    <xf numFmtId="279" fontId="334" fillId="43" borderId="0" applyNumberFormat="0" applyBorder="0" applyAlignment="0" applyProtection="0"/>
    <xf numFmtId="0" fontId="75" fillId="35" borderId="0" applyNumberFormat="0" applyBorder="0" applyAlignment="0" applyProtection="0"/>
    <xf numFmtId="0" fontId="133" fillId="49" borderId="0" applyNumberFormat="0" applyBorder="0" applyAlignment="0" applyProtection="0"/>
    <xf numFmtId="0" fontId="133" fillId="43" borderId="0" applyNumberFormat="0" applyBorder="0" applyAlignment="0" applyProtection="0"/>
    <xf numFmtId="0" fontId="75" fillId="35" borderId="0" applyNumberFormat="0" applyBorder="0" applyAlignment="0" applyProtection="0"/>
    <xf numFmtId="279" fontId="335" fillId="46" borderId="0" applyNumberFormat="0" applyBorder="0" applyAlignment="0" applyProtection="0">
      <alignment vertical="center"/>
    </xf>
    <xf numFmtId="279" fontId="335" fillId="43" borderId="0" applyNumberFormat="0" applyBorder="0" applyAlignment="0" applyProtection="0">
      <alignment vertical="center"/>
    </xf>
    <xf numFmtId="279" fontId="335" fillId="44" borderId="0" applyNumberFormat="0" applyBorder="0" applyAlignment="0" applyProtection="0">
      <alignment vertical="center"/>
    </xf>
    <xf numFmtId="279" fontId="335" fillId="47" borderId="0" applyNumberFormat="0" applyBorder="0" applyAlignment="0" applyProtection="0">
      <alignment vertical="center"/>
    </xf>
    <xf numFmtId="279" fontId="335" fillId="48" borderId="0" applyNumberFormat="0" applyBorder="0" applyAlignment="0" applyProtection="0">
      <alignment vertical="center"/>
    </xf>
    <xf numFmtId="279" fontId="335" fillId="49" borderId="0" applyNumberFormat="0" applyBorder="0" applyAlignment="0" applyProtection="0">
      <alignment vertical="center"/>
    </xf>
    <xf numFmtId="279" fontId="24" fillId="0" borderId="0"/>
    <xf numFmtId="279" fontId="336" fillId="0" borderId="0" applyFont="0" applyFill="0" applyBorder="0" applyAlignment="0" applyProtection="0"/>
    <xf numFmtId="279" fontId="336" fillId="0" borderId="0" applyFont="0" applyFill="0" applyBorder="0" applyAlignment="0" applyProtection="0"/>
    <xf numFmtId="279" fontId="337" fillId="0" borderId="0" applyFont="0" applyFill="0" applyBorder="0" applyAlignment="0" applyProtection="0"/>
    <xf numFmtId="279" fontId="337" fillId="0" borderId="0" applyFont="0" applyFill="0" applyBorder="0" applyAlignment="0" applyProtection="0"/>
    <xf numFmtId="283" fontId="338" fillId="0" borderId="0" applyFont="0" applyFill="0" applyBorder="0" applyAlignment="0" applyProtection="0"/>
    <xf numFmtId="226" fontId="338" fillId="0" borderId="0" applyFont="0" applyFill="0" applyBorder="0" applyAlignment="0" applyProtection="0"/>
    <xf numFmtId="0" fontId="274" fillId="50" borderId="0" applyNumberFormat="0" applyBorder="0" applyAlignment="0" applyProtection="0"/>
    <xf numFmtId="279" fontId="334" fillId="93" borderId="0" applyNumberFormat="0" applyBorder="0" applyAlignment="0" applyProtection="0"/>
    <xf numFmtId="0" fontId="75" fillId="12" borderId="0" applyNumberFormat="0" applyBorder="0" applyAlignment="0" applyProtection="0"/>
    <xf numFmtId="0" fontId="133" fillId="50" borderId="0" applyNumberFormat="0" applyBorder="0" applyAlignment="0" applyProtection="0"/>
    <xf numFmtId="0" fontId="133" fillId="94" borderId="0" applyNumberFormat="0" applyBorder="0" applyAlignment="0" applyProtection="0"/>
    <xf numFmtId="0" fontId="274" fillId="51" borderId="0" applyNumberFormat="0" applyBorder="0" applyAlignment="0" applyProtection="0"/>
    <xf numFmtId="279" fontId="334" fillId="51" borderId="0" applyNumberFormat="0" applyBorder="0" applyAlignment="0" applyProtection="0"/>
    <xf numFmtId="0" fontId="75" fillId="16" borderId="0" applyNumberFormat="0" applyBorder="0" applyAlignment="0" applyProtection="0"/>
    <xf numFmtId="0" fontId="133" fillId="51" borderId="0" applyNumberFormat="0" applyBorder="0" applyAlignment="0" applyProtection="0"/>
    <xf numFmtId="0" fontId="133" fillId="53" borderId="0" applyNumberFormat="0" applyBorder="0" applyAlignment="0" applyProtection="0"/>
    <xf numFmtId="0" fontId="274" fillId="52" borderId="0" applyNumberFormat="0" applyBorder="0" applyAlignment="0" applyProtection="0"/>
    <xf numFmtId="279" fontId="334" fillId="94" borderId="0" applyNumberFormat="0" applyBorder="0" applyAlignment="0" applyProtection="0"/>
    <xf numFmtId="0" fontId="75" fillId="20" borderId="0" applyNumberFormat="0" applyBorder="0" applyAlignment="0" applyProtection="0"/>
    <xf numFmtId="0" fontId="133" fillId="52" borderId="0" applyNumberFormat="0" applyBorder="0" applyAlignment="0" applyProtection="0"/>
    <xf numFmtId="0" fontId="133" fillId="45" borderId="0" applyNumberFormat="0" applyBorder="0" applyAlignment="0" applyProtection="0"/>
    <xf numFmtId="0" fontId="274" fillId="47" borderId="0" applyNumberFormat="0" applyBorder="0" applyAlignment="0" applyProtection="0"/>
    <xf numFmtId="279" fontId="334" fillId="53" borderId="0" applyNumberFormat="0" applyBorder="0" applyAlignment="0" applyProtection="0"/>
    <xf numFmtId="0" fontId="75" fillId="24" borderId="0" applyNumberFormat="0" applyBorder="0" applyAlignment="0" applyProtection="0"/>
    <xf numFmtId="0" fontId="133" fillId="47" borderId="0" applyNumberFormat="0" applyBorder="0" applyAlignment="0" applyProtection="0"/>
    <xf numFmtId="0" fontId="133" fillId="95" borderId="0" applyNumberFormat="0" applyBorder="0" applyAlignment="0" applyProtection="0"/>
    <xf numFmtId="0" fontId="274" fillId="48" borderId="0" applyNumberFormat="0" applyBorder="0" applyAlignment="0" applyProtection="0"/>
    <xf numFmtId="279" fontId="334" fillId="93" borderId="0" applyNumberFormat="0" applyBorder="0" applyAlignment="0" applyProtection="0"/>
    <xf numFmtId="0" fontId="75" fillId="28" borderId="0" applyNumberFormat="0" applyBorder="0" applyAlignment="0" applyProtection="0"/>
    <xf numFmtId="0" fontId="133" fillId="48" borderId="0" applyNumberFormat="0" applyBorder="0" applyAlignment="0" applyProtection="0"/>
    <xf numFmtId="0" fontId="274" fillId="53" borderId="0" applyNumberFormat="0" applyBorder="0" applyAlignment="0" applyProtection="0"/>
    <xf numFmtId="279" fontId="334" fillId="49" borderId="0" applyNumberFormat="0" applyBorder="0" applyAlignment="0" applyProtection="0"/>
    <xf numFmtId="0" fontId="75" fillId="32" borderId="0" applyNumberFormat="0" applyBorder="0" applyAlignment="0" applyProtection="0"/>
    <xf numFmtId="0" fontId="133" fillId="53" borderId="0" applyNumberFormat="0" applyBorder="0" applyAlignment="0" applyProtection="0"/>
    <xf numFmtId="0" fontId="133" fillId="51" borderId="0" applyNumberFormat="0" applyBorder="0" applyAlignment="0" applyProtection="0"/>
    <xf numFmtId="279" fontId="238" fillId="0" borderId="0" applyFont="0" applyFill="0" applyBorder="0" applyAlignment="0" applyProtection="0"/>
    <xf numFmtId="42" fontId="331" fillId="0" borderId="0" applyFont="0" applyFill="0" applyBorder="0" applyAlignment="0" applyProtection="0"/>
    <xf numFmtId="290" fontId="339" fillId="0" borderId="0" applyFont="0" applyFill="0" applyBorder="0" applyAlignment="0" applyProtection="0"/>
    <xf numFmtId="290" fontId="331" fillId="0" borderId="0" applyFont="0" applyFill="0" applyBorder="0" applyAlignment="0" applyProtection="0"/>
    <xf numFmtId="281" fontId="330" fillId="0" borderId="0" applyFont="0" applyFill="0" applyBorder="0" applyAlignment="0" applyProtection="0"/>
    <xf numFmtId="281" fontId="339" fillId="0" borderId="0" applyFont="0" applyFill="0" applyBorder="0" applyAlignment="0" applyProtection="0"/>
    <xf numFmtId="279" fontId="341" fillId="0" borderId="0" applyFont="0" applyFill="0" applyBorder="0" applyAlignment="0" applyProtection="0"/>
    <xf numFmtId="281" fontId="330" fillId="0" borderId="0" applyFont="0" applyFill="0" applyBorder="0" applyAlignment="0" applyProtection="0"/>
    <xf numFmtId="279" fontId="331" fillId="0" borderId="0" applyFont="0" applyFill="0" applyBorder="0" applyAlignment="0" applyProtection="0"/>
    <xf numFmtId="281" fontId="330" fillId="0" borderId="0" applyFont="0" applyFill="0" applyBorder="0" applyAlignment="0" applyProtection="0"/>
    <xf numFmtId="290" fontId="331" fillId="0" borderId="0" applyFont="0" applyFill="0" applyBorder="0" applyAlignment="0" applyProtection="0"/>
    <xf numFmtId="279" fontId="330" fillId="0" borderId="0" applyFont="0" applyFill="0" applyBorder="0" applyAlignment="0" applyProtection="0"/>
    <xf numFmtId="281" fontId="331" fillId="0" borderId="0" applyFont="0" applyFill="0" applyBorder="0" applyAlignment="0" applyProtection="0"/>
    <xf numFmtId="279" fontId="330" fillId="0" borderId="0" applyFont="0" applyFill="0" applyBorder="0" applyAlignment="0" applyProtection="0"/>
    <xf numFmtId="44" fontId="331" fillId="0" borderId="0" applyFont="0" applyFill="0" applyBorder="0" applyAlignment="0" applyProtection="0"/>
    <xf numFmtId="282" fontId="339" fillId="0" borderId="0" applyFont="0" applyFill="0" applyBorder="0" applyAlignment="0" applyProtection="0"/>
    <xf numFmtId="280" fontId="339" fillId="0" borderId="0" applyFont="0" applyFill="0" applyBorder="0" applyAlignment="0" applyProtection="0"/>
    <xf numFmtId="279" fontId="341" fillId="0" borderId="0" applyFont="0" applyFill="0" applyBorder="0" applyAlignment="0" applyProtection="0"/>
    <xf numFmtId="280" fontId="330" fillId="0" borderId="0" applyFont="0" applyFill="0" applyBorder="0" applyAlignment="0" applyProtection="0"/>
    <xf numFmtId="279" fontId="331" fillId="0" borderId="0" applyFont="0" applyFill="0" applyBorder="0" applyAlignment="0" applyProtection="0"/>
    <xf numFmtId="279" fontId="330" fillId="0" borderId="0" applyFont="0" applyFill="0" applyBorder="0" applyAlignment="0" applyProtection="0"/>
    <xf numFmtId="279" fontId="24" fillId="0" borderId="0" applyFont="0" applyFill="0" applyBorder="0" applyAlignment="0" applyProtection="0"/>
    <xf numFmtId="280" fontId="330" fillId="0" borderId="0" applyFont="0" applyFill="0" applyBorder="0" applyAlignment="0" applyProtection="0"/>
    <xf numFmtId="279" fontId="331" fillId="0" borderId="0" applyFont="0" applyFill="0" applyBorder="0" applyAlignment="0" applyProtection="0"/>
    <xf numFmtId="279" fontId="330" fillId="0" borderId="0" applyFont="0" applyFill="0" applyBorder="0" applyAlignment="0" applyProtection="0"/>
    <xf numFmtId="280" fontId="331" fillId="0" borderId="0" applyFont="0" applyFill="0" applyBorder="0" applyAlignment="0" applyProtection="0"/>
    <xf numFmtId="279" fontId="342" fillId="0" borderId="0" applyFont="0" applyFill="0" applyBorder="0" applyAlignment="0" applyProtection="0"/>
    <xf numFmtId="281" fontId="338" fillId="0" borderId="0" applyFont="0" applyFill="0" applyBorder="0" applyAlignment="0" applyProtection="0"/>
    <xf numFmtId="279" fontId="338" fillId="0" borderId="0" applyFont="0" applyFill="0" applyBorder="0" applyAlignment="0" applyProtection="0"/>
    <xf numFmtId="279" fontId="336" fillId="0" borderId="0" applyFont="0" applyFill="0" applyBorder="0" applyAlignment="0" applyProtection="0"/>
    <xf numFmtId="279" fontId="336" fillId="0" borderId="0" applyFont="0" applyFill="0" applyBorder="0" applyAlignment="0" applyProtection="0"/>
    <xf numFmtId="279" fontId="337" fillId="0" borderId="0" applyFont="0" applyFill="0" applyBorder="0" applyAlignment="0" applyProtection="0"/>
    <xf numFmtId="279" fontId="337" fillId="0" borderId="0" applyFont="0" applyFill="0" applyBorder="0" applyAlignment="0" applyProtection="0"/>
    <xf numFmtId="279" fontId="124" fillId="0" borderId="0"/>
    <xf numFmtId="279" fontId="330" fillId="0" borderId="0" applyFont="0" applyFill="0" applyBorder="0" applyAlignment="0" applyProtection="0"/>
    <xf numFmtId="41" fontId="331" fillId="0" borderId="0" applyFont="0" applyFill="0" applyBorder="0" applyAlignment="0" applyProtection="0"/>
    <xf numFmtId="164" fontId="339" fillId="0" borderId="0" applyFont="0" applyFill="0" applyBorder="0" applyAlignment="0" applyProtection="0"/>
    <xf numFmtId="164" fontId="331" fillId="0" borderId="0" applyFont="0" applyFill="0" applyBorder="0" applyAlignment="0" applyProtection="0"/>
    <xf numFmtId="283" fontId="330" fillId="0" borderId="0" applyFont="0" applyFill="0" applyBorder="0" applyAlignment="0" applyProtection="0"/>
    <xf numFmtId="283" fontId="330" fillId="0" borderId="0" applyFont="0" applyFill="0" applyBorder="0" applyAlignment="0" applyProtection="0"/>
    <xf numFmtId="279" fontId="331" fillId="0" borderId="0" applyFont="0" applyFill="0" applyBorder="0" applyAlignment="0" applyProtection="0"/>
    <xf numFmtId="283" fontId="330" fillId="0" borderId="0" applyFont="0" applyFill="0" applyBorder="0" applyAlignment="0" applyProtection="0"/>
    <xf numFmtId="164" fontId="331" fillId="0" borderId="0" applyFont="0" applyFill="0" applyBorder="0" applyAlignment="0" applyProtection="0"/>
    <xf numFmtId="279" fontId="330" fillId="0" borderId="0" applyFont="0" applyFill="0" applyBorder="0" applyAlignment="0" applyProtection="0"/>
    <xf numFmtId="283" fontId="331" fillId="0" borderId="0" applyFont="0" applyFill="0" applyBorder="0" applyAlignment="0" applyProtection="0"/>
    <xf numFmtId="279" fontId="238" fillId="0" borderId="0" applyFont="0" applyFill="0" applyBorder="0" applyAlignment="0" applyProtection="0"/>
    <xf numFmtId="43" fontId="331" fillId="0" borderId="0" applyFont="0" applyFill="0" applyBorder="0" applyAlignment="0" applyProtection="0"/>
    <xf numFmtId="165" fontId="339" fillId="0" borderId="0" applyFont="0" applyFill="0" applyBorder="0" applyAlignment="0" applyProtection="0"/>
    <xf numFmtId="165" fontId="331" fillId="0" borderId="0" applyFont="0" applyFill="0" applyBorder="0" applyAlignment="0" applyProtection="0"/>
    <xf numFmtId="226" fontId="330" fillId="0" borderId="0" applyFont="0" applyFill="0" applyBorder="0" applyAlignment="0" applyProtection="0"/>
    <xf numFmtId="226" fontId="330" fillId="0" borderId="0" applyFont="0" applyFill="0" applyBorder="0" applyAlignment="0" applyProtection="0"/>
    <xf numFmtId="279" fontId="331" fillId="0" borderId="0" applyFont="0" applyFill="0" applyBorder="0" applyAlignment="0" applyProtection="0"/>
    <xf numFmtId="291" fontId="330" fillId="0" borderId="0" applyFont="0" applyFill="0" applyBorder="0" applyAlignment="0" applyProtection="0"/>
    <xf numFmtId="279" fontId="24" fillId="0" borderId="0" applyFont="0" applyFill="0" applyBorder="0" applyAlignment="0" applyProtection="0"/>
    <xf numFmtId="226" fontId="330" fillId="0" borderId="0" applyFont="0" applyFill="0" applyBorder="0" applyAlignment="0" applyProtection="0"/>
    <xf numFmtId="165" fontId="331" fillId="0" borderId="0" applyFont="0" applyFill="0" applyBorder="0" applyAlignment="0" applyProtection="0"/>
    <xf numFmtId="279" fontId="330" fillId="0" borderId="0" applyFont="0" applyFill="0" applyBorder="0" applyAlignment="0" applyProtection="0"/>
    <xf numFmtId="226" fontId="331" fillId="0" borderId="0" applyFont="0" applyFill="0" applyBorder="0" applyAlignment="0" applyProtection="0"/>
    <xf numFmtId="167" fontId="115" fillId="0" borderId="0" applyFont="0" applyFill="0" applyBorder="0" applyAlignment="0" applyProtection="0"/>
    <xf numFmtId="167" fontId="116"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0" fontId="275" fillId="37" borderId="0" applyNumberFormat="0" applyBorder="0" applyAlignment="0" applyProtection="0"/>
    <xf numFmtId="279" fontId="343" fillId="37" borderId="0" applyNumberFormat="0" applyBorder="0" applyAlignment="0" applyProtection="0"/>
    <xf numFmtId="0" fontId="66" fillId="7" borderId="0" applyNumberFormat="0" applyBorder="0" applyAlignment="0" applyProtection="0"/>
    <xf numFmtId="0" fontId="135" fillId="37" borderId="0" applyNumberFormat="0" applyBorder="0" applyAlignment="0" applyProtection="0"/>
    <xf numFmtId="0" fontId="135" fillId="39" borderId="0" applyNumberFormat="0" applyBorder="0" applyAlignment="0" applyProtection="0"/>
    <xf numFmtId="279" fontId="344" fillId="0" borderId="0" applyNumberFormat="0" applyFill="0" applyBorder="0" applyAlignment="0" applyProtection="0"/>
    <xf numFmtId="49" fontId="345" fillId="0" borderId="0" applyFont="0" applyFill="0" applyBorder="0" applyAlignment="0" applyProtection="0">
      <alignment horizontal="left"/>
    </xf>
    <xf numFmtId="0" fontId="345" fillId="0" borderId="0" applyFont="0" applyFill="0" applyBorder="0" applyAlignment="0" applyProtection="0">
      <alignment horizontal="left"/>
    </xf>
    <xf numFmtId="292" fontId="346" fillId="0" borderId="0" applyAlignment="0" applyProtection="0"/>
    <xf numFmtId="169" fontId="128" fillId="0" borderId="0" applyFill="0" applyBorder="0" applyAlignment="0" applyProtection="0"/>
    <xf numFmtId="49" fontId="128" fillId="0" borderId="0" applyNumberFormat="0" applyAlignment="0" applyProtection="0">
      <alignment horizontal="left"/>
    </xf>
    <xf numFmtId="0" fontId="128" fillId="0" borderId="0" applyNumberFormat="0" applyAlignment="0" applyProtection="0">
      <alignment horizontal="left"/>
    </xf>
    <xf numFmtId="49" fontId="347" fillId="0" borderId="94" applyNumberFormat="0" applyAlignment="0" applyProtection="0">
      <alignment horizontal="left" wrapText="1"/>
    </xf>
    <xf numFmtId="49" fontId="347" fillId="0" borderId="94" applyNumberFormat="0" applyAlignment="0" applyProtection="0">
      <alignment horizontal="left" wrapText="1"/>
    </xf>
    <xf numFmtId="0" fontId="347" fillId="0" borderId="94" applyNumberFormat="0" applyAlignment="0" applyProtection="0">
      <alignment horizontal="left" wrapText="1"/>
    </xf>
    <xf numFmtId="0" fontId="347" fillId="0" borderId="94" applyNumberFormat="0" applyAlignment="0" applyProtection="0">
      <alignment horizontal="left" wrapText="1"/>
    </xf>
    <xf numFmtId="49" fontId="347" fillId="0" borderId="0" applyNumberFormat="0" applyAlignment="0" applyProtection="0">
      <alignment horizontal="left" wrapText="1"/>
    </xf>
    <xf numFmtId="0" fontId="347" fillId="0" borderId="0" applyNumberFormat="0" applyAlignment="0" applyProtection="0">
      <alignment horizontal="left" wrapText="1"/>
    </xf>
    <xf numFmtId="49" fontId="348" fillId="0" borderId="0" applyAlignment="0" applyProtection="0">
      <alignment horizontal="left"/>
    </xf>
    <xf numFmtId="0" fontId="348" fillId="0" borderId="0" applyAlignment="0" applyProtection="0">
      <alignment horizontal="left"/>
    </xf>
    <xf numFmtId="293" fontId="238" fillId="0" borderId="0" applyFont="0" applyFill="0" applyBorder="0" applyAlignment="0" applyProtection="0"/>
    <xf numFmtId="279" fontId="338" fillId="0" borderId="0"/>
    <xf numFmtId="279" fontId="336" fillId="0" borderId="0"/>
    <xf numFmtId="279" fontId="337" fillId="0" borderId="0">
      <alignment vertical="center"/>
    </xf>
    <xf numFmtId="279" fontId="349" fillId="0" borderId="0"/>
    <xf numFmtId="279" fontId="331" fillId="0" borderId="0"/>
    <xf numFmtId="279" fontId="339" fillId="0" borderId="0"/>
    <xf numFmtId="279" fontId="349" fillId="0" borderId="0"/>
    <xf numFmtId="279" fontId="350" fillId="0" borderId="0"/>
    <xf numFmtId="279" fontId="350" fillId="0" borderId="0"/>
    <xf numFmtId="279" fontId="342" fillId="0" borderId="0"/>
    <xf numFmtId="279" fontId="351" fillId="0" borderId="0"/>
    <xf numFmtId="279" fontId="340" fillId="0" borderId="0"/>
    <xf numFmtId="279" fontId="339" fillId="0" borderId="0"/>
    <xf numFmtId="279" fontId="331" fillId="0" borderId="0"/>
    <xf numFmtId="279" fontId="330" fillId="0" borderId="0"/>
    <xf numFmtId="279" fontId="331" fillId="0" borderId="0"/>
    <xf numFmtId="279" fontId="352" fillId="0" borderId="0"/>
    <xf numFmtId="279" fontId="331" fillId="0" borderId="0"/>
    <xf numFmtId="279" fontId="349" fillId="0" borderId="0"/>
    <xf numFmtId="279" fontId="331" fillId="0" borderId="0"/>
    <xf numFmtId="279" fontId="330" fillId="0" borderId="0"/>
    <xf numFmtId="279" fontId="331" fillId="0" borderId="0"/>
    <xf numFmtId="279" fontId="353" fillId="0" borderId="0"/>
    <xf numFmtId="279" fontId="331" fillId="0" borderId="0"/>
    <xf numFmtId="279" fontId="330" fillId="0" borderId="0"/>
    <xf numFmtId="279" fontId="24" fillId="0" borderId="0"/>
    <xf numFmtId="279" fontId="24" fillId="0" borderId="0"/>
    <xf numFmtId="279" fontId="340" fillId="0" borderId="0"/>
    <xf numFmtId="279" fontId="354" fillId="0" borderId="0"/>
    <xf numFmtId="279" fontId="355" fillId="0" borderId="0"/>
    <xf numFmtId="279" fontId="354" fillId="0" borderId="0"/>
    <xf numFmtId="279" fontId="355" fillId="0" borderId="0"/>
    <xf numFmtId="279" fontId="330" fillId="0" borderId="0" applyBorder="0"/>
    <xf numFmtId="294" fontId="24" fillId="0" borderId="0" applyFill="0" applyBorder="0" applyAlignment="0"/>
    <xf numFmtId="295" fontId="24" fillId="0" borderId="0" applyFill="0" applyBorder="0" applyAlignment="0"/>
    <xf numFmtId="247" fontId="24" fillId="0" borderId="0" applyFill="0" applyBorder="0" applyAlignment="0"/>
    <xf numFmtId="245" fontId="24" fillId="0" borderId="0" applyFill="0" applyBorder="0" applyAlignment="0"/>
    <xf numFmtId="248" fontId="24" fillId="0" borderId="0" applyFill="0" applyBorder="0" applyAlignment="0"/>
    <xf numFmtId="294" fontId="24" fillId="0" borderId="0" applyFill="0" applyBorder="0" applyAlignment="0"/>
    <xf numFmtId="246" fontId="24" fillId="0" borderId="0" applyFill="0" applyBorder="0" applyAlignment="0"/>
    <xf numFmtId="295" fontId="24" fillId="0" borderId="0" applyFill="0" applyBorder="0" applyAlignment="0"/>
    <xf numFmtId="0" fontId="8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276" fillId="54" borderId="26" applyNumberFormat="0" applyAlignment="0" applyProtection="0"/>
    <xf numFmtId="0" fontId="86" fillId="54" borderId="26" applyNumberFormat="0" applyAlignment="0" applyProtection="0"/>
    <xf numFmtId="279" fontId="356" fillId="96" borderId="26" applyNumberFormat="0" applyAlignment="0" applyProtection="0"/>
    <xf numFmtId="279" fontId="356" fillId="96"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86" fillId="54" borderId="26" applyNumberFormat="0" applyAlignment="0" applyProtection="0"/>
    <xf numFmtId="0" fontId="70" fillId="10" borderId="20" applyNumberFormat="0" applyAlignment="0" applyProtection="0"/>
    <xf numFmtId="0" fontId="137" fillId="54" borderId="26" applyNumberFormat="0" applyAlignment="0" applyProtection="0"/>
    <xf numFmtId="0" fontId="137" fillId="54" borderId="26" applyNumberFormat="0" applyAlignment="0" applyProtection="0"/>
    <xf numFmtId="0" fontId="357" fillId="96" borderId="26" applyNumberFormat="0" applyAlignment="0" applyProtection="0"/>
    <xf numFmtId="0" fontId="357" fillId="96" borderId="26" applyNumberFormat="0" applyAlignment="0" applyProtection="0"/>
    <xf numFmtId="0" fontId="357" fillId="96" borderId="26" applyNumberFormat="0" applyAlignment="0" applyProtection="0"/>
    <xf numFmtId="0" fontId="357" fillId="96" borderId="26" applyNumberFormat="0" applyAlignment="0" applyProtection="0"/>
    <xf numFmtId="279" fontId="358" fillId="0" borderId="0"/>
    <xf numFmtId="279" fontId="293" fillId="0" borderId="0" applyFill="0" applyBorder="0" applyProtection="0">
      <alignment horizontal="center"/>
      <protection locked="0"/>
    </xf>
    <xf numFmtId="0" fontId="277" fillId="55" borderId="81" applyNumberFormat="0" applyAlignment="0" applyProtection="0"/>
    <xf numFmtId="279" fontId="359" fillId="97" borderId="95" applyNumberFormat="0" applyAlignment="0" applyProtection="0"/>
    <xf numFmtId="0" fontId="72" fillId="11" borderId="23" applyNumberFormat="0" applyAlignment="0" applyProtection="0"/>
    <xf numFmtId="0" fontId="105" fillId="55" borderId="81" applyNumberFormat="0" applyAlignment="0" applyProtection="0"/>
    <xf numFmtId="9" fontId="338" fillId="0" borderId="0" applyFont="0" applyFill="0" applyBorder="0" applyAlignment="0" applyProtection="0"/>
    <xf numFmtId="7" fontId="55" fillId="0" borderId="0" applyFont="0" applyFill="0" applyBorder="0" applyAlignment="0" applyProtection="0"/>
    <xf numFmtId="296" fontId="55" fillId="0" borderId="0" applyFont="0" applyFill="0" applyBorder="0" applyAlignment="0" applyProtection="0"/>
    <xf numFmtId="41" fontId="55" fillId="0" borderId="0" applyFont="0" applyFill="0" applyBorder="0" applyAlignment="0" applyProtection="0"/>
    <xf numFmtId="14" fontId="55" fillId="0" borderId="0" applyFont="0" applyFill="0" applyBorder="0" applyAlignment="0" applyProtection="0"/>
    <xf numFmtId="16" fontId="55" fillId="0" borderId="0" applyFont="0" applyFill="0" applyBorder="0" applyAlignment="0" applyProtection="0"/>
    <xf numFmtId="41" fontId="55" fillId="0" borderId="0" applyFont="0" applyFill="0" applyBorder="0" applyAlignment="0" applyProtection="0"/>
    <xf numFmtId="41" fontId="55" fillId="0" borderId="0" applyFont="0" applyFill="0" applyBorder="0" applyAlignment="0" applyProtection="0"/>
    <xf numFmtId="296" fontId="55" fillId="0" borderId="0" applyFont="0" applyFill="0" applyBorder="0" applyAlignment="0" applyProtection="0"/>
    <xf numFmtId="41" fontId="55" fillId="0" borderId="0" applyFont="0" applyFill="0" applyBorder="0" applyAlignment="0" applyProtection="0"/>
    <xf numFmtId="41" fontId="55" fillId="0" borderId="0" applyFont="0" applyFill="0" applyBorder="0" applyAlignment="0" applyProtection="0"/>
    <xf numFmtId="164" fontId="114" fillId="0" borderId="0" applyFont="0" applyFill="0" applyBorder="0" applyAlignment="0" applyProtection="0"/>
    <xf numFmtId="41" fontId="360" fillId="0" borderId="0" applyFont="0" applyFill="0" applyBorder="0" applyAlignment="0" applyProtection="0"/>
    <xf numFmtId="164" fontId="38" fillId="0" borderId="0" applyFont="0" applyFill="0" applyBorder="0" applyAlignment="0" applyProtection="0"/>
    <xf numFmtId="294" fontId="24" fillId="0" borderId="0" applyFont="0" applyFill="0" applyBorder="0" applyAlignment="0" applyProtection="0"/>
    <xf numFmtId="297" fontId="361" fillId="0" borderId="0" applyFont="0" applyFill="0" applyBorder="0" applyAlignment="0" applyProtection="0"/>
    <xf numFmtId="298" fontId="362" fillId="0" borderId="0" applyFont="0" applyFill="0" applyBorder="0" applyAlignment="0" applyProtection="0"/>
    <xf numFmtId="299" fontId="3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1" fontId="363" fillId="0" borderId="0" applyFont="0" applyFill="0" applyBorder="0" applyAlignment="0" applyProtection="0"/>
    <xf numFmtId="0" fontId="2" fillId="0" borderId="0" applyFont="0" applyFill="0" applyBorder="0" applyAlignment="0" applyProtection="0"/>
    <xf numFmtId="41" fontId="3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00" fontId="2" fillId="0" borderId="0" applyFont="0" applyFill="0" applyBorder="0" applyAlignment="0" applyProtection="0"/>
    <xf numFmtId="41" fontId="3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43" fontId="139" fillId="0" borderId="0" applyFont="0" applyFill="0" applyBorder="0" applyAlignment="0" applyProtection="0"/>
    <xf numFmtId="165" fontId="38"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167"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301" fontId="21" fillId="0" borderId="0" applyFont="0" applyFill="0" applyBorder="0" applyAlignment="0" applyProtection="0"/>
    <xf numFmtId="43" fontId="21" fillId="0" borderId="0" applyFont="0" applyFill="0" applyBorder="0" applyAlignment="0" applyProtection="0"/>
    <xf numFmtId="301" fontId="21" fillId="0" borderId="0" applyFont="0" applyFill="0" applyBorder="0" applyAlignment="0" applyProtection="0"/>
    <xf numFmtId="43" fontId="2" fillId="0" borderId="0" applyFont="0" applyFill="0" applyBorder="0" applyAlignment="0" applyProtection="0"/>
    <xf numFmtId="302"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02"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5" fontId="38"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165" fontId="38"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165" fontId="38" fillId="0" borderId="0" applyFont="0" applyFill="0" applyBorder="0" applyAlignment="0" applyProtection="0"/>
    <xf numFmtId="43" fontId="55" fillId="0" borderId="0" applyFont="0" applyFill="0" applyBorder="0" applyAlignment="0" applyProtection="0"/>
    <xf numFmtId="43" fontId="114" fillId="0" borderId="0" applyFont="0" applyFill="0" applyBorder="0" applyAlignment="0" applyProtection="0"/>
    <xf numFmtId="165" fontId="38" fillId="0" borderId="0" applyFont="0" applyFill="0" applyBorder="0" applyAlignment="0" applyProtection="0"/>
    <xf numFmtId="43" fontId="55" fillId="0" borderId="0" applyFont="0" applyFill="0" applyBorder="0" applyAlignment="0" applyProtection="0"/>
    <xf numFmtId="43" fontId="139" fillId="0" borderId="0" applyFont="0" applyFill="0" applyBorder="0" applyAlignment="0" applyProtection="0"/>
    <xf numFmtId="165" fontId="38" fillId="0" borderId="0" applyFont="0" applyFill="0" applyBorder="0" applyAlignment="0" applyProtection="0"/>
    <xf numFmtId="43" fontId="5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55" fillId="0" borderId="0" applyFont="0" applyFill="0" applyBorder="0" applyAlignment="0" applyProtection="0"/>
    <xf numFmtId="43" fontId="139" fillId="0" borderId="0" applyFont="0" applyFill="0" applyBorder="0" applyAlignment="0" applyProtection="0"/>
    <xf numFmtId="43" fontId="55" fillId="0" borderId="0" applyFont="0" applyFill="0" applyBorder="0" applyAlignment="0" applyProtection="0"/>
    <xf numFmtId="43" fontId="139"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7" fontId="114"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55" fillId="0" borderId="0" applyFont="0" applyFill="0" applyBorder="0" applyAlignment="0" applyProtection="0"/>
    <xf numFmtId="43" fontId="24" fillId="0" borderId="0" applyFont="0" applyFill="0" applyBorder="0" applyAlignment="0" applyProtection="0"/>
    <xf numFmtId="43" fontId="55" fillId="0" borderId="0" applyFont="0" applyFill="0" applyBorder="0" applyAlignment="0" applyProtection="0"/>
    <xf numFmtId="43" fontId="2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167" fontId="5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1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7" fontId="1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14" fillId="0" borderId="0" applyFont="0" applyFill="0" applyBorder="0" applyAlignment="0" applyProtection="0"/>
    <xf numFmtId="167" fontId="21"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167" fontId="114"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7" fontId="1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1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7" fontId="1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1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279" fontId="55" fillId="0" borderId="0"/>
    <xf numFmtId="303" fontId="55" fillId="0" borderId="0"/>
    <xf numFmtId="43" fontId="139" fillId="0" borderId="0" applyFont="0" applyFill="0" applyBorder="0" applyAlignment="0" applyProtection="0"/>
    <xf numFmtId="43" fontId="21" fillId="0" borderId="0" applyFont="0" applyFill="0" applyBorder="0" applyAlignment="0" applyProtection="0"/>
    <xf numFmtId="167" fontId="114" fillId="0" borderId="0" applyFont="0" applyFill="0" applyBorder="0" applyAlignment="0" applyProtection="0"/>
    <xf numFmtId="42"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39" fillId="0" borderId="0" applyFont="0" applyFill="0" applyBorder="0" applyAlignment="0" applyProtection="0"/>
    <xf numFmtId="165" fontId="49" fillId="0" borderId="0" applyFont="0" applyFill="0" applyBorder="0" applyAlignment="0" applyProtection="0"/>
    <xf numFmtId="43" fontId="112" fillId="0" borderId="0" applyFont="0" applyFill="0" applyBorder="0" applyAlignment="0" applyProtection="0"/>
    <xf numFmtId="43" fontId="114"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114"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364" fillId="0" borderId="0" applyFont="0" applyFill="0" applyBorder="0" applyAlignment="0" applyProtection="0"/>
    <xf numFmtId="302" fontId="112" fillId="0" borderId="0" applyFont="0" applyFill="0" applyBorder="0" applyAlignment="0" applyProtection="0"/>
    <xf numFmtId="43" fontId="114" fillId="0" borderId="0" applyFont="0" applyFill="0" applyBorder="0" applyAlignment="0" applyProtection="0"/>
    <xf numFmtId="167" fontId="11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303" fontId="112" fillId="0" borderId="0" applyFont="0" applyFill="0" applyBorder="0" applyAlignment="0" applyProtection="0"/>
    <xf numFmtId="303" fontId="112" fillId="0" borderId="0" applyFont="0" applyFill="0" applyBorder="0" applyAlignment="0" applyProtection="0"/>
    <xf numFmtId="303" fontId="112" fillId="0" borderId="0" applyFont="0" applyFill="0" applyBorder="0" applyAlignment="0" applyProtection="0"/>
    <xf numFmtId="165" fontId="2" fillId="0" borderId="0" applyFont="0" applyFill="0" applyBorder="0" applyAlignment="0" applyProtection="0"/>
    <xf numFmtId="0" fontId="55" fillId="0" borderId="0" applyFont="0" applyFill="0" applyBorder="0" applyAlignment="0" applyProtection="0"/>
    <xf numFmtId="43" fontId="365"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6" fontId="55" fillId="0" borderId="0" applyFont="0" applyFill="0" applyBorder="0" applyAlignment="0" applyProtection="0"/>
    <xf numFmtId="0" fontId="55" fillId="0" borderId="0" applyFont="0" applyFill="0" applyBorder="0" applyAlignment="0" applyProtection="0"/>
    <xf numFmtId="303" fontId="120" fillId="0" borderId="0" applyFont="0" applyFill="0" applyBorder="0" applyAlignment="0" applyProtection="0"/>
    <xf numFmtId="42" fontId="55"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43" fontId="55" fillId="0" borderId="0" applyFont="0" applyFill="0" applyBorder="0" applyAlignment="0" applyProtection="0"/>
    <xf numFmtId="171" fontId="55" fillId="0" borderId="0" applyFont="0" applyFill="0" applyBorder="0" applyAlignment="0" applyProtection="0"/>
    <xf numFmtId="304"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296" fontId="55" fillId="0" borderId="0" applyFont="0" applyFill="0" applyBorder="0" applyAlignment="0" applyProtection="0"/>
    <xf numFmtId="304" fontId="55" fillId="0" borderId="0" applyFont="0" applyFill="0" applyBorder="0" applyAlignment="0" applyProtection="0"/>
    <xf numFmtId="304" fontId="55" fillId="0" borderId="0" applyFont="0" applyFill="0" applyBorder="0" applyAlignment="0" applyProtection="0"/>
    <xf numFmtId="304" fontId="55" fillId="0" borderId="0" applyFont="0" applyFill="0" applyBorder="0" applyAlignment="0" applyProtection="0"/>
    <xf numFmtId="304" fontId="55" fillId="0" borderId="0" applyFont="0" applyFill="0" applyBorder="0" applyAlignment="0" applyProtection="0"/>
    <xf numFmtId="14" fontId="55" fillId="0" borderId="0" applyFont="0" applyFill="0" applyBorder="0" applyAlignment="0" applyProtection="0"/>
    <xf numFmtId="14" fontId="55" fillId="0" borderId="0" applyFont="0" applyFill="0" applyBorder="0" applyAlignment="0" applyProtection="0"/>
    <xf numFmtId="16" fontId="55" fillId="0" borderId="0" applyFont="0" applyFill="0" applyBorder="0" applyAlignment="0" applyProtection="0"/>
    <xf numFmtId="14" fontId="55" fillId="0" borderId="0" applyFont="0" applyFill="0" applyBorder="0" applyAlignment="0" applyProtection="0"/>
    <xf numFmtId="16" fontId="55" fillId="0" borderId="0" applyFont="0" applyFill="0" applyBorder="0" applyAlignment="0" applyProtection="0"/>
    <xf numFmtId="16" fontId="55" fillId="0" borderId="0" applyFont="0" applyFill="0" applyBorder="0" applyAlignment="0" applyProtection="0"/>
    <xf numFmtId="304"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304" fontId="55" fillId="0" borderId="0" applyFont="0" applyFill="0" applyBorder="0" applyAlignment="0" applyProtection="0"/>
    <xf numFmtId="303" fontId="120" fillId="0" borderId="0" applyFont="0" applyFill="0" applyBorder="0" applyAlignment="0" applyProtection="0"/>
    <xf numFmtId="303" fontId="120" fillId="0" borderId="0" applyFont="0" applyFill="0" applyBorder="0" applyAlignment="0" applyProtection="0"/>
    <xf numFmtId="303" fontId="120" fillId="0" borderId="0" applyFont="0" applyFill="0" applyBorder="0" applyAlignment="0" applyProtection="0"/>
    <xf numFmtId="303" fontId="120" fillId="0" borderId="0" applyFont="0" applyFill="0" applyBorder="0" applyAlignment="0" applyProtection="0"/>
    <xf numFmtId="43" fontId="55" fillId="0" borderId="0" applyFont="0" applyFill="0" applyBorder="0" applyAlignment="0" applyProtection="0"/>
    <xf numFmtId="167" fontId="47" fillId="0" borderId="0" applyFont="0" applyFill="0" applyBorder="0" applyAlignment="0" applyProtection="0"/>
    <xf numFmtId="303" fontId="120" fillId="0" borderId="0" applyFont="0" applyFill="0" applyBorder="0" applyAlignment="0" applyProtection="0"/>
    <xf numFmtId="43" fontId="55" fillId="0" borderId="0" applyFont="0" applyFill="0" applyBorder="0" applyAlignment="0" applyProtection="0"/>
    <xf numFmtId="0" fontId="120" fillId="0" borderId="0" applyFont="0" applyFill="0" applyBorder="0" applyAlignment="0" applyProtection="0"/>
    <xf numFmtId="303" fontId="120" fillId="0" borderId="0" applyFont="0" applyFill="0" applyBorder="0" applyAlignment="0" applyProtection="0"/>
    <xf numFmtId="305" fontId="55" fillId="0" borderId="0" applyFont="0" applyFill="0" applyBorder="0" applyAlignment="0" applyProtection="0"/>
    <xf numFmtId="201" fontId="55" fillId="0" borderId="0" applyFont="0" applyFill="0" applyBorder="0" applyAlignment="0" applyProtection="0"/>
    <xf numFmtId="306" fontId="55" fillId="0" borderId="0" applyFont="0" applyFill="0" applyBorder="0" applyAlignment="0" applyProtection="0"/>
    <xf numFmtId="306" fontId="55" fillId="0" borderId="0" applyFont="0" applyFill="0" applyBorder="0" applyAlignment="0" applyProtection="0"/>
    <xf numFmtId="306" fontId="55" fillId="0" borderId="0" applyFont="0" applyFill="0" applyBorder="0" applyAlignment="0" applyProtection="0"/>
    <xf numFmtId="306" fontId="55" fillId="0" borderId="0" applyFont="0" applyFill="0" applyBorder="0" applyAlignment="0" applyProtection="0"/>
    <xf numFmtId="306" fontId="55" fillId="0" borderId="0" applyFont="0" applyFill="0" applyBorder="0" applyAlignment="0" applyProtection="0"/>
    <xf numFmtId="306" fontId="55" fillId="0" borderId="0" applyFont="0" applyFill="0" applyBorder="0" applyAlignment="0" applyProtection="0"/>
    <xf numFmtId="306" fontId="55" fillId="0" borderId="0" applyFont="0" applyFill="0" applyBorder="0" applyAlignment="0" applyProtection="0"/>
    <xf numFmtId="306" fontId="55" fillId="0" borderId="0" applyFont="0" applyFill="0" applyBorder="0" applyAlignment="0" applyProtection="0"/>
    <xf numFmtId="167" fontId="99" fillId="0" borderId="0" applyFont="0" applyFill="0" applyBorder="0" applyAlignment="0" applyProtection="0">
      <alignment vertical="top"/>
    </xf>
    <xf numFmtId="167" fontId="99" fillId="0" borderId="0" applyFont="0" applyFill="0" applyBorder="0" applyAlignment="0" applyProtection="0">
      <alignment vertical="top"/>
    </xf>
    <xf numFmtId="167" fontId="99" fillId="0" borderId="0" applyFont="0" applyFill="0" applyBorder="0" applyAlignment="0" applyProtection="0">
      <alignment vertical="top"/>
    </xf>
    <xf numFmtId="167" fontId="99" fillId="0" borderId="0" applyFont="0" applyFill="0" applyBorder="0" applyAlignment="0" applyProtection="0">
      <alignment vertical="top"/>
    </xf>
    <xf numFmtId="0" fontId="55" fillId="0" borderId="0" applyFont="0" applyFill="0" applyBorder="0" applyAlignment="0" applyProtection="0"/>
    <xf numFmtId="303" fontId="55" fillId="0" borderId="0" applyFont="0" applyFill="0" applyBorder="0" applyAlignment="0" applyProtection="0"/>
    <xf numFmtId="43" fontId="55" fillId="0" borderId="0" applyFont="0" applyFill="0" applyBorder="0" applyAlignment="0" applyProtection="0"/>
    <xf numFmtId="306" fontId="55" fillId="0" borderId="0" applyFont="0" applyFill="0" applyBorder="0" applyAlignment="0" applyProtection="0"/>
    <xf numFmtId="43" fontId="55" fillId="0" borderId="0" applyFont="0" applyFill="0" applyBorder="0" applyAlignment="0" applyProtection="0"/>
    <xf numFmtId="0" fontId="55" fillId="0" borderId="0" applyFont="0" applyFill="0" applyBorder="0" applyAlignment="0" applyProtection="0"/>
    <xf numFmtId="43"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6" fontId="55" fillId="0" borderId="0" applyFont="0" applyFill="0" applyBorder="0" applyAlignment="0" applyProtection="0"/>
    <xf numFmtId="180" fontId="55" fillId="0" borderId="0" applyFont="0" applyFill="0" applyBorder="0" applyAlignment="0" applyProtection="0"/>
    <xf numFmtId="303" fontId="55" fillId="0" borderId="0" applyFont="0" applyFill="0" applyBorder="0" applyAlignment="0" applyProtection="0"/>
    <xf numFmtId="6" fontId="55" fillId="0" borderId="0" applyFont="0" applyFill="0" applyBorder="0" applyAlignment="0" applyProtection="0"/>
    <xf numFmtId="43" fontId="55" fillId="0" borderId="0" applyFont="0" applyFill="0" applyBorder="0" applyAlignment="0" applyProtection="0"/>
    <xf numFmtId="303" fontId="55" fillId="0" borderId="0" applyFont="0" applyFill="0" applyBorder="0" applyAlignment="0" applyProtection="0"/>
    <xf numFmtId="303" fontId="55" fillId="0" borderId="0" applyFont="0" applyFill="0" applyBorder="0" applyAlignment="0" applyProtection="0"/>
    <xf numFmtId="302" fontId="2" fillId="0" borderId="0" applyFont="0" applyFill="0" applyBorder="0" applyAlignment="0" applyProtection="0"/>
    <xf numFmtId="303" fontId="55" fillId="0" borderId="0" applyFont="0" applyFill="0" applyBorder="0" applyAlignment="0" applyProtection="0"/>
    <xf numFmtId="302" fontId="2" fillId="0" borderId="0" applyFont="0" applyFill="0" applyBorder="0" applyAlignment="0" applyProtection="0"/>
    <xf numFmtId="303" fontId="55" fillId="0" borderId="0" applyFont="0" applyFill="0" applyBorder="0" applyAlignment="0" applyProtection="0"/>
    <xf numFmtId="43" fontId="2" fillId="0" borderId="0" applyFont="0" applyFill="0" applyBorder="0" applyAlignment="0" applyProtection="0"/>
    <xf numFmtId="296" fontId="99" fillId="0" borderId="0" applyFont="0" applyFill="0" applyBorder="0" applyAlignment="0" applyProtection="0">
      <alignment vertical="top"/>
    </xf>
    <xf numFmtId="170" fontId="55" fillId="0" borderId="0" applyFont="0" applyFill="0" applyBorder="0" applyAlignment="0" applyProtection="0"/>
    <xf numFmtId="303" fontId="112" fillId="0" borderId="0" applyFont="0" applyFill="0" applyBorder="0" applyAlignment="0" applyProtection="0"/>
    <xf numFmtId="307" fontId="112" fillId="0" borderId="0" applyFont="0" applyFill="0" applyBorder="0" applyAlignment="0" applyProtection="0"/>
    <xf numFmtId="43" fontId="114"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91" fontId="55" fillId="0" borderId="0" applyFont="0" applyFill="0" applyBorder="0" applyAlignment="0" applyProtection="0"/>
    <xf numFmtId="43" fontId="2" fillId="0" borderId="0" applyFont="0" applyFill="0" applyBorder="0" applyAlignment="0" applyProtection="0"/>
    <xf numFmtId="167" fontId="21" fillId="0" borderId="0" applyFont="0" applyFill="0" applyBorder="0" applyAlignment="0" applyProtection="0"/>
    <xf numFmtId="165" fontId="49" fillId="0" borderId="0" applyFont="0" applyFill="0" applyBorder="0" applyAlignment="0" applyProtection="0"/>
    <xf numFmtId="165" fontId="24" fillId="0" borderId="0" applyFont="0" applyFill="0" applyBorder="0" applyAlignment="0" applyProtection="0"/>
    <xf numFmtId="43" fontId="88" fillId="0" borderId="0" applyFont="0" applyFill="0" applyBorder="0" applyAlignment="0" applyProtection="0"/>
    <xf numFmtId="42" fontId="2" fillId="0" borderId="0" applyFont="0" applyFill="0" applyBorder="0" applyAlignment="0" applyProtection="0"/>
    <xf numFmtId="308" fontId="2" fillId="0" borderId="0" applyFont="0" applyFill="0" applyBorder="0" applyAlignment="0" applyProtection="0"/>
    <xf numFmtId="42" fontId="2" fillId="0" borderId="0" applyFont="0" applyFill="0" applyBorder="0" applyAlignment="0" applyProtection="0"/>
    <xf numFmtId="309" fontId="2" fillId="0" borderId="0" applyFont="0" applyFill="0" applyBorder="0" applyAlignment="0" applyProtection="0"/>
    <xf numFmtId="42" fontId="2" fillId="0" borderId="0" applyFont="0" applyFill="0" applyBorder="0" applyAlignment="0" applyProtection="0"/>
    <xf numFmtId="167" fontId="8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8" fillId="0" borderId="0" applyFont="0" applyFill="0" applyBorder="0" applyAlignment="0" applyProtection="0"/>
    <xf numFmtId="43" fontId="2" fillId="0" borderId="0" applyFont="0" applyFill="0" applyBorder="0" applyAlignment="0" applyProtection="0"/>
    <xf numFmtId="302" fontId="2" fillId="0" borderId="0" applyFont="0" applyFill="0" applyBorder="0" applyAlignment="0" applyProtection="0"/>
    <xf numFmtId="43" fontId="24" fillId="0" borderId="0" applyFont="0" applyFill="0" applyBorder="0" applyAlignment="0" applyProtection="0"/>
    <xf numFmtId="302" fontId="2" fillId="0" borderId="0" applyFont="0" applyFill="0" applyBorder="0" applyAlignment="0" applyProtection="0"/>
    <xf numFmtId="43" fontId="2" fillId="0" borderId="0" applyFont="0" applyFill="0" applyBorder="0" applyAlignment="0" applyProtection="0"/>
    <xf numFmtId="165" fontId="49" fillId="0" borderId="0" applyFont="0" applyFill="0" applyBorder="0" applyAlignment="0" applyProtection="0"/>
    <xf numFmtId="165" fontId="24" fillId="0" borderId="0" applyFont="0" applyFill="0" applyBorder="0" applyAlignment="0" applyProtection="0"/>
    <xf numFmtId="43" fontId="118" fillId="0" borderId="0" applyFont="0" applyFill="0" applyBorder="0" applyAlignment="0" applyProtection="0"/>
    <xf numFmtId="167" fontId="118" fillId="0" borderId="0" applyFont="0" applyFill="0" applyBorder="0" applyAlignment="0" applyProtection="0"/>
    <xf numFmtId="308" fontId="1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118" fillId="0" borderId="0" applyFont="0" applyFill="0" applyBorder="0" applyAlignment="0" applyProtection="0"/>
    <xf numFmtId="167" fontId="24" fillId="0" borderId="0" applyFont="0" applyFill="0" applyBorder="0" applyAlignment="0" applyProtection="0"/>
    <xf numFmtId="43" fontId="2" fillId="0" borderId="0" applyFont="0" applyFill="0" applyBorder="0" applyAlignment="0" applyProtection="0"/>
    <xf numFmtId="165" fontId="24" fillId="0" borderId="0" applyFont="0" applyFill="0" applyBorder="0" applyAlignment="0" applyProtection="0"/>
    <xf numFmtId="167" fontId="55" fillId="0" borderId="0" applyFont="0" applyFill="0" applyBorder="0" applyAlignment="0" applyProtection="0"/>
    <xf numFmtId="43" fontId="2" fillId="0" borderId="0" applyFont="0" applyFill="0" applyBorder="0" applyAlignment="0" applyProtection="0"/>
    <xf numFmtId="43" fontId="88" fillId="0" borderId="0" applyFont="0" applyFill="0" applyBorder="0" applyAlignment="0" applyProtection="0"/>
    <xf numFmtId="43" fontId="55" fillId="0" borderId="0" applyFont="0" applyFill="0" applyBorder="0" applyAlignment="0" applyProtection="0"/>
    <xf numFmtId="167" fontId="88"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167" fontId="114" fillId="0" borderId="0" applyFont="0" applyFill="0" applyBorder="0" applyAlignment="0" applyProtection="0"/>
    <xf numFmtId="165" fontId="24" fillId="0" borderId="0" applyFont="0" applyFill="0" applyBorder="0" applyAlignment="0" applyProtection="0"/>
    <xf numFmtId="43" fontId="88" fillId="0" borderId="0" applyFont="0" applyFill="0" applyBorder="0" applyAlignment="0" applyProtection="0"/>
    <xf numFmtId="308" fontId="99" fillId="0" borderId="0" applyFont="0" applyFill="0" applyBorder="0" applyAlignment="0" applyProtection="0"/>
    <xf numFmtId="167" fontId="88" fillId="0" borderId="0" applyFont="0" applyFill="0" applyBorder="0" applyAlignment="0" applyProtection="0"/>
    <xf numFmtId="43" fontId="2" fillId="0" borderId="0" applyFont="0" applyFill="0" applyBorder="0" applyAlignment="0" applyProtection="0"/>
    <xf numFmtId="165" fontId="11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0" fontId="2" fillId="0" borderId="0" applyNumberFormat="0" applyFill="0" applyBorder="0" applyAlignment="0" applyProtection="0"/>
    <xf numFmtId="167" fontId="366"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65" fontId="131" fillId="0" borderId="0" applyFont="0" applyFill="0" applyBorder="0" applyAlignment="0" applyProtection="0"/>
    <xf numFmtId="43" fontId="88" fillId="0" borderId="0" applyFont="0" applyFill="0" applyBorder="0" applyAlignment="0" applyProtection="0"/>
    <xf numFmtId="43" fontId="2" fillId="0" borderId="0" applyFont="0" applyFill="0" applyBorder="0" applyAlignment="0" applyProtection="0"/>
    <xf numFmtId="167" fontId="88"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65" fontId="47" fillId="0" borderId="0" applyFont="0" applyFill="0" applyBorder="0" applyAlignment="0" applyProtection="0"/>
    <xf numFmtId="168" fontId="8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0" fontId="2" fillId="0" borderId="0" applyNumberFormat="0" applyFill="0" applyBorder="0" applyAlignment="0" applyProtection="0"/>
    <xf numFmtId="41" fontId="363" fillId="0" borderId="0" applyFont="0" applyFill="0" applyBorder="0" applyAlignment="0" applyProtection="0"/>
    <xf numFmtId="279" fontId="55" fillId="0" borderId="0" applyFont="0" applyFill="0" applyBorder="0" applyAlignment="0" applyProtection="0"/>
    <xf numFmtId="167" fontId="114" fillId="0" borderId="0" applyFont="0" applyFill="0" applyBorder="0" applyAlignment="0" applyProtection="0"/>
    <xf numFmtId="306" fontId="55" fillId="0" borderId="0"/>
    <xf numFmtId="303" fontId="55" fillId="0" borderId="0"/>
    <xf numFmtId="43" fontId="139" fillId="0" borderId="0" applyFont="0" applyFill="0" applyBorder="0" applyAlignment="0" applyProtection="0"/>
    <xf numFmtId="167" fontId="114" fillId="0" borderId="0" applyFont="0" applyFill="0" applyBorder="0" applyAlignment="0" applyProtection="0"/>
    <xf numFmtId="42" fontId="367" fillId="0" borderId="0"/>
    <xf numFmtId="43" fontId="139"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7" fontId="114" fillId="0" borderId="0" applyFont="0" applyFill="0" applyBorder="0" applyAlignment="0" applyProtection="0"/>
    <xf numFmtId="306" fontId="21" fillId="0" borderId="0" applyFont="0" applyFill="0" applyBorder="0" applyAlignment="0" applyProtection="0"/>
    <xf numFmtId="310"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5" fontId="2" fillId="0" borderId="0" applyFont="0" applyFill="0" applyBorder="0" applyAlignment="0" applyProtection="0"/>
    <xf numFmtId="0" fontId="2" fillId="0" borderId="0" applyNumberForma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300" fontId="114" fillId="0" borderId="0" applyFont="0" applyFill="0" applyBorder="0" applyAlignment="0" applyProtection="0"/>
    <xf numFmtId="300" fontId="114" fillId="0" borderId="0" applyFont="0" applyFill="0" applyBorder="0" applyAlignment="0" applyProtection="0"/>
    <xf numFmtId="300" fontId="114" fillId="0" borderId="0" applyFont="0" applyFill="0" applyBorder="0" applyAlignment="0" applyProtection="0"/>
    <xf numFmtId="300" fontId="114" fillId="0" borderId="0" applyFont="0" applyFill="0" applyBorder="0" applyAlignment="0" applyProtection="0"/>
    <xf numFmtId="300" fontId="114"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5" fontId="114" fillId="0" borderId="0" applyFont="0" applyFill="0" applyBorder="0" applyAlignment="0" applyProtection="0"/>
    <xf numFmtId="43" fontId="114" fillId="0" borderId="0" applyFont="0" applyFill="0" applyBorder="0" applyAlignment="0" applyProtection="0"/>
    <xf numFmtId="43" fontId="2"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5" fontId="49" fillId="0" borderId="0" applyFont="0" applyFill="0" applyBorder="0" applyAlignment="0" applyProtection="0"/>
    <xf numFmtId="43" fontId="114" fillId="0" borderId="0" applyFont="0" applyFill="0" applyBorder="0" applyAlignment="0" applyProtection="0"/>
    <xf numFmtId="167" fontId="55" fillId="0" borderId="0" applyFont="0" applyFill="0" applyBorder="0" applyAlignment="0" applyProtection="0"/>
    <xf numFmtId="43" fontId="118" fillId="0" borderId="0" applyFont="0" applyFill="0" applyBorder="0" applyAlignment="0" applyProtection="0"/>
    <xf numFmtId="43" fontId="2" fillId="0" borderId="0" applyFont="0" applyFill="0" applyBorder="0" applyAlignment="0" applyProtection="0"/>
    <xf numFmtId="165" fontId="49"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296" fontId="55" fillId="0" borderId="0" applyFont="0" applyFill="0" applyBorder="0" applyAlignment="0" applyProtection="0"/>
    <xf numFmtId="311" fontId="55" fillId="0" borderId="0" applyFont="0" applyFill="0" applyBorder="0" applyAlignment="0" applyProtection="0"/>
    <xf numFmtId="5" fontId="55" fillId="0" borderId="0" applyFont="0" applyFill="0" applyBorder="0" applyAlignment="0" applyProtection="0"/>
    <xf numFmtId="43" fontId="24" fillId="0" borderId="0" applyFont="0" applyFill="0" applyBorder="0" applyAlignment="0" applyProtection="0"/>
    <xf numFmtId="43" fontId="47" fillId="0" borderId="0" applyFont="0" applyFill="0" applyBorder="0" applyAlignment="0" applyProtection="0"/>
    <xf numFmtId="6" fontId="55" fillId="0" borderId="0" applyFont="0" applyFill="0" applyBorder="0" applyAlignment="0" applyProtection="0"/>
    <xf numFmtId="235" fontId="367" fillId="0" borderId="0" applyFont="0" applyFill="0" applyBorder="0" applyAlignment="0" applyProtection="0"/>
    <xf numFmtId="43" fontId="55" fillId="0" borderId="0" applyFont="0" applyFill="0" applyBorder="0" applyAlignment="0" applyProtection="0"/>
    <xf numFmtId="43" fontId="24" fillId="0" borderId="0" applyFont="0" applyFill="0" applyBorder="0" applyAlignment="0" applyProtection="0"/>
    <xf numFmtId="5" fontId="36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14" fontId="131" fillId="0" borderId="0" applyFont="0" applyFill="0" applyBorder="0" applyAlignment="0" applyProtection="0">
      <alignment vertical="top"/>
    </xf>
    <xf numFmtId="16" fontId="131" fillId="0" borderId="0" applyFont="0" applyFill="0" applyBorder="0" applyAlignment="0" applyProtection="0">
      <alignment vertical="top"/>
    </xf>
    <xf numFmtId="43" fontId="55" fillId="0" borderId="0" applyFont="0" applyFill="0" applyBorder="0" applyAlignment="0" applyProtection="0"/>
    <xf numFmtId="43" fontId="2" fillId="0" borderId="0" applyFont="0" applyFill="0" applyBorder="0" applyAlignment="0" applyProtection="0"/>
    <xf numFmtId="167" fontId="114" fillId="0" borderId="0" applyFont="0" applyFill="0" applyBorder="0" applyAlignment="0" applyProtection="0"/>
    <xf numFmtId="6" fontId="21" fillId="0" borderId="0" applyFont="0" applyFill="0" applyBorder="0" applyAlignment="0" applyProtection="0"/>
    <xf numFmtId="171" fontId="21"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7" fontId="368"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7" fontId="114" fillId="0" borderId="0" applyFont="0" applyFill="0" applyBorder="0" applyAlignment="0" applyProtection="0"/>
    <xf numFmtId="43" fontId="99" fillId="0" borderId="0" applyFont="0" applyFill="0" applyBorder="0" applyAlignment="0" applyProtection="0">
      <alignment vertical="top"/>
    </xf>
    <xf numFmtId="43" fontId="55"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7" fontId="114" fillId="0" borderId="0" applyFont="0" applyFill="0" applyBorder="0" applyAlignment="0" applyProtection="0"/>
    <xf numFmtId="43" fontId="1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12"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7"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114" fillId="0" borderId="0" applyFont="0" applyFill="0" applyBorder="0" applyAlignment="0" applyProtection="0"/>
    <xf numFmtId="43" fontId="131"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167" fontId="120" fillId="0" borderId="0" applyFont="0" applyFill="0" applyBorder="0" applyAlignment="0" applyProtection="0"/>
    <xf numFmtId="43" fontId="2" fillId="0" borderId="0" applyFont="0" applyFill="0" applyBorder="0" applyAlignment="0" applyProtection="0"/>
    <xf numFmtId="303" fontId="55" fillId="0" borderId="0" applyFont="0" applyFill="0" applyBorder="0" applyAlignment="0" applyProtection="0"/>
    <xf numFmtId="303" fontId="55" fillId="0" borderId="0" applyFont="0" applyFill="0" applyBorder="0" applyAlignment="0" applyProtection="0"/>
    <xf numFmtId="303" fontId="55" fillId="0" borderId="0" applyFont="0" applyFill="0" applyBorder="0" applyAlignment="0" applyProtection="0"/>
    <xf numFmtId="307" fontId="55"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43" fontId="47" fillId="0" borderId="0" applyFont="0" applyFill="0" applyBorder="0" applyAlignment="0" applyProtection="0"/>
    <xf numFmtId="43" fontId="55" fillId="0" borderId="0" applyFont="0" applyFill="0" applyBorder="0" applyAlignment="0" applyProtection="0"/>
    <xf numFmtId="289" fontId="367" fillId="0" borderId="0" applyFont="0" applyFill="0" applyBorder="0" applyAlignment="0" applyProtection="0"/>
    <xf numFmtId="43" fontId="38" fillId="0" borderId="0" applyFont="0" applyFill="0" applyBorder="0" applyAlignment="0" applyProtection="0"/>
    <xf numFmtId="289" fontId="367" fillId="0" borderId="0" applyFont="0" applyFill="0" applyBorder="0" applyAlignment="0" applyProtection="0"/>
    <xf numFmtId="43" fontId="38"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0" fontId="367"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302" fontId="367" fillId="0" borderId="0" applyFont="0" applyFill="0" applyBorder="0" applyAlignment="0" applyProtection="0"/>
    <xf numFmtId="167" fontId="55"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302" fontId="367" fillId="0" borderId="0" applyFont="0" applyFill="0" applyBorder="0" applyAlignment="0" applyProtection="0"/>
    <xf numFmtId="167" fontId="24" fillId="0" borderId="0" applyFont="0" applyFill="0" applyBorder="0" applyAlignment="0" applyProtection="0"/>
    <xf numFmtId="6" fontId="99" fillId="0" borderId="0" applyFont="0" applyFill="0" applyBorder="0" applyAlignment="0" applyProtection="0">
      <alignment vertical="top"/>
    </xf>
    <xf numFmtId="6" fontId="99" fillId="0" borderId="0" applyFont="0" applyFill="0" applyBorder="0" applyAlignment="0" applyProtection="0">
      <alignment vertical="top"/>
    </xf>
    <xf numFmtId="42" fontId="99" fillId="0" borderId="0" applyFont="0" applyFill="0" applyBorder="0" applyAlignment="0" applyProtection="0">
      <alignment vertical="top"/>
    </xf>
    <xf numFmtId="43" fontId="47" fillId="0" borderId="0" applyFont="0" applyFill="0" applyBorder="0" applyAlignment="0" applyProtection="0"/>
    <xf numFmtId="43" fontId="2" fillId="0" borderId="0" applyFont="0" applyFill="0" applyBorder="0" applyAlignment="0" applyProtection="0"/>
    <xf numFmtId="5" fontId="99"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0" fontId="24" fillId="0" borderId="0"/>
    <xf numFmtId="167" fontId="24" fillId="0" borderId="0" applyFont="0" applyFill="0" applyBorder="0" applyAlignment="0" applyProtection="0"/>
    <xf numFmtId="43" fontId="55" fillId="0" borderId="0" applyFont="0" applyFill="0" applyBorder="0" applyAlignment="0" applyProtection="0"/>
    <xf numFmtId="43" fontId="47" fillId="0" borderId="0" applyFont="0" applyFill="0" applyBorder="0" applyAlignment="0" applyProtection="0"/>
    <xf numFmtId="303" fontId="55" fillId="0" borderId="0" applyFont="0" applyFill="0" applyBorder="0" applyAlignment="0" applyProtection="0"/>
    <xf numFmtId="167" fontId="114" fillId="0" borderId="0" applyFont="0" applyFill="0" applyBorder="0" applyAlignment="0" applyProtection="0"/>
    <xf numFmtId="43" fontId="99" fillId="0" borderId="0" applyFont="0" applyFill="0" applyBorder="0" applyAlignment="0" applyProtection="0">
      <alignment vertical="top"/>
    </xf>
    <xf numFmtId="43" fontId="99" fillId="0" borderId="0" applyFont="0" applyFill="0" applyBorder="0" applyAlignment="0" applyProtection="0">
      <alignment vertical="top"/>
    </xf>
    <xf numFmtId="167" fontId="114"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67" fontId="114" fillId="0" borderId="0" applyFont="0" applyFill="0" applyBorder="0" applyAlignment="0" applyProtection="0"/>
    <xf numFmtId="43" fontId="99" fillId="0" borderId="0" applyFont="0" applyFill="0" applyBorder="0" applyAlignment="0" applyProtection="0">
      <alignment vertical="top"/>
    </xf>
    <xf numFmtId="43" fontId="99" fillId="0" borderId="0" applyFont="0" applyFill="0" applyBorder="0" applyAlignment="0" applyProtection="0">
      <alignment vertical="top"/>
    </xf>
    <xf numFmtId="167" fontId="114" fillId="0" borderId="0" applyFont="0" applyFill="0" applyBorder="0" applyAlignment="0" applyProtection="0"/>
    <xf numFmtId="43" fontId="99" fillId="0" borderId="0" applyFont="0" applyFill="0" applyBorder="0" applyAlignment="0" applyProtection="0"/>
    <xf numFmtId="167" fontId="114" fillId="0" borderId="0" applyFont="0" applyFill="0" applyBorder="0" applyAlignment="0" applyProtection="0"/>
    <xf numFmtId="167" fontId="99" fillId="0" borderId="0" applyFont="0" applyFill="0" applyBorder="0" applyAlignment="0" applyProtection="0"/>
    <xf numFmtId="167" fontId="11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11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11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114" fillId="0" borderId="0" applyFont="0" applyFill="0" applyBorder="0" applyAlignment="0" applyProtection="0"/>
    <xf numFmtId="43" fontId="99" fillId="0" borderId="0" applyFont="0" applyFill="0" applyBorder="0" applyAlignment="0" applyProtection="0">
      <alignment vertical="top"/>
    </xf>
    <xf numFmtId="43" fontId="99" fillId="0" borderId="0" applyFont="0" applyFill="0" applyBorder="0" applyAlignment="0" applyProtection="0">
      <alignment vertical="top"/>
    </xf>
    <xf numFmtId="167" fontId="114"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65"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5"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31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31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167" fontId="24" fillId="0" borderId="0" applyFont="0" applyFill="0" applyBorder="0" applyAlignment="0" applyProtection="0"/>
    <xf numFmtId="313" fontId="24"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114" fillId="0" borderId="0" applyFont="0" applyFill="0" applyBorder="0" applyAlignment="0" applyProtection="0"/>
    <xf numFmtId="226" fontId="99" fillId="0" borderId="0" applyFont="0" applyFill="0" applyBorder="0" applyAlignment="0" applyProtection="0">
      <alignment vertical="top"/>
    </xf>
    <xf numFmtId="167" fontId="114" fillId="0" borderId="0" applyFont="0" applyFill="0" applyBorder="0" applyAlignment="0" applyProtection="0"/>
    <xf numFmtId="167" fontId="99" fillId="0" borderId="0" applyFont="0" applyFill="0" applyBorder="0" applyAlignment="0" applyProtection="0">
      <alignment vertical="top"/>
    </xf>
    <xf numFmtId="167" fontId="99" fillId="0" borderId="0" applyFont="0" applyFill="0" applyBorder="0" applyAlignment="0" applyProtection="0">
      <alignment vertical="top"/>
    </xf>
    <xf numFmtId="167" fontId="114" fillId="0" borderId="0" applyFont="0" applyFill="0" applyBorder="0" applyAlignment="0" applyProtection="0"/>
    <xf numFmtId="167" fontId="99" fillId="0" borderId="0" applyFont="0" applyFill="0" applyBorder="0" applyAlignment="0" applyProtection="0">
      <alignment vertical="top"/>
    </xf>
    <xf numFmtId="167" fontId="114" fillId="0" borderId="0" applyFont="0" applyFill="0" applyBorder="0" applyAlignment="0" applyProtection="0"/>
    <xf numFmtId="167" fontId="99" fillId="0" borderId="0" applyFont="0" applyFill="0" applyBorder="0" applyAlignment="0" applyProtection="0">
      <alignment vertical="top"/>
    </xf>
    <xf numFmtId="167" fontId="99" fillId="0" borderId="0" applyFont="0" applyFill="0" applyBorder="0" applyAlignment="0" applyProtection="0">
      <alignment vertical="top"/>
    </xf>
    <xf numFmtId="167" fontId="114"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167" fontId="114"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167" fontId="114"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167" fontId="114"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14"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189" fontId="2" fillId="0" borderId="0" applyFont="0" applyFill="0" applyBorder="0" applyAlignment="0" applyProtection="0"/>
    <xf numFmtId="41" fontId="363" fillId="0" borderId="0" applyFont="0" applyFill="0" applyBorder="0" applyAlignment="0" applyProtection="0"/>
    <xf numFmtId="189" fontId="2" fillId="0" borderId="0" applyFont="0" applyFill="0" applyBorder="0" applyAlignment="0" applyProtection="0"/>
    <xf numFmtId="43" fontId="24"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43"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43"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43"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67" fontId="55"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43"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67" fontId="24" fillId="0" borderId="0" applyFont="0" applyFill="0" applyBorder="0" applyAlignment="0" applyProtection="0"/>
    <xf numFmtId="43" fontId="2" fillId="0" borderId="0" applyFont="0" applyFill="0" applyBorder="0" applyAlignment="0" applyProtection="0"/>
    <xf numFmtId="167"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7" fontId="114" fillId="0" borderId="0" applyFont="0" applyFill="0" applyBorder="0" applyAlignment="0" applyProtection="0"/>
    <xf numFmtId="43" fontId="2" fillId="0" borderId="0" applyFont="0" applyFill="0" applyBorder="0" applyAlignment="0" applyProtection="0"/>
    <xf numFmtId="167"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167"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7"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55" fillId="0" borderId="0" applyFont="0" applyFill="0" applyBorder="0" applyAlignment="0" applyProtection="0"/>
    <xf numFmtId="171" fontId="55" fillId="0" borderId="0" applyFont="0" applyFill="0" applyBorder="0" applyAlignment="0" applyProtection="0"/>
    <xf numFmtId="0" fontId="99" fillId="0" borderId="0" applyFont="0" applyFill="0" applyBorder="0" applyAlignment="0" applyProtection="0">
      <alignment vertical="top"/>
    </xf>
    <xf numFmtId="306" fontId="99" fillId="0" borderId="0" applyFont="0" applyFill="0" applyBorder="0" applyAlignment="0" applyProtection="0">
      <alignment vertical="top"/>
    </xf>
    <xf numFmtId="167" fontId="114" fillId="0" borderId="0" applyFont="0" applyFill="0" applyBorder="0" applyAlignment="0" applyProtection="0"/>
    <xf numFmtId="167" fontId="114" fillId="0" borderId="0" applyFont="0" applyFill="0" applyBorder="0" applyAlignment="0" applyProtection="0"/>
    <xf numFmtId="167" fontId="21" fillId="0" borderId="0" applyFont="0" applyFill="0" applyBorder="0" applyAlignment="0" applyProtection="0"/>
    <xf numFmtId="167" fontId="114" fillId="0" borderId="0" applyFont="0" applyFill="0" applyBorder="0" applyAlignment="0" applyProtection="0"/>
    <xf numFmtId="43" fontId="24" fillId="0" borderId="0" applyFont="0" applyFill="0" applyBorder="0" applyAlignment="0" applyProtection="0"/>
    <xf numFmtId="167" fontId="114" fillId="0" borderId="0" applyFont="0" applyFill="0" applyBorder="0" applyAlignment="0" applyProtection="0"/>
    <xf numFmtId="43" fontId="369"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7" fontId="2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314" fontId="24" fillId="0" borderId="0" applyFont="0" applyFill="0" applyBorder="0" applyAlignment="0" applyProtection="0"/>
    <xf numFmtId="43" fontId="55" fillId="0" borderId="0" applyFont="0" applyFill="0" applyBorder="0" applyAlignment="0" applyProtection="0"/>
    <xf numFmtId="167" fontId="24" fillId="0" borderId="0" applyFont="0" applyFill="0" applyBorder="0" applyAlignment="0" applyProtection="0"/>
    <xf numFmtId="43" fontId="5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6" fontId="131" fillId="0" borderId="0" applyFont="0" applyFill="0" applyBorder="0" applyAlignment="0" applyProtection="0"/>
    <xf numFmtId="43" fontId="131" fillId="0" borderId="0" applyFont="0" applyFill="0" applyBorder="0" applyAlignment="0" applyProtection="0">
      <alignment vertical="top"/>
    </xf>
    <xf numFmtId="167" fontId="11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167" fontId="119" fillId="0" borderId="0" applyFont="0" applyFill="0" applyBorder="0" applyAlignment="0" applyProtection="0"/>
    <xf numFmtId="41" fontId="363"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67" fontId="24" fillId="0" borderId="0" applyFont="0" applyFill="0" applyBorder="0" applyAlignment="0" applyProtection="0"/>
    <xf numFmtId="43" fontId="55" fillId="0" borderId="0" applyFont="0" applyFill="0" applyBorder="0" applyAlignment="0" applyProtection="0"/>
    <xf numFmtId="167" fontId="24"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114"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43" fontId="25"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7" fontId="24"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7" fontId="24"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7" fontId="24"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7" fontId="24"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7" fontId="24" fillId="0" borderId="0" applyFont="0" applyFill="0" applyBorder="0" applyAlignment="0" applyProtection="0"/>
    <xf numFmtId="167" fontId="114" fillId="0" borderId="0" applyFont="0" applyFill="0" applyBorder="0" applyAlignment="0" applyProtection="0"/>
    <xf numFmtId="43" fontId="1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114" fillId="0" borderId="0" applyFont="0" applyFill="0" applyBorder="0" applyAlignment="0" applyProtection="0"/>
    <xf numFmtId="0" fontId="55" fillId="0" borderId="0" applyFont="0" applyFill="0" applyBorder="0" applyAlignment="0" applyProtection="0"/>
    <xf numFmtId="167" fontId="55" fillId="0" borderId="0" applyFont="0" applyFill="0" applyBorder="0" applyAlignment="0" applyProtection="0"/>
    <xf numFmtId="43" fontId="2" fillId="0" borderId="0" applyFont="0" applyFill="0" applyBorder="0" applyAlignment="0" applyProtection="0"/>
    <xf numFmtId="167" fontId="24" fillId="0" borderId="0" applyFont="0" applyFill="0" applyBorder="0" applyAlignment="0" applyProtection="0"/>
    <xf numFmtId="41" fontId="363" fillId="0" borderId="0" applyFont="0" applyFill="0" applyBorder="0" applyAlignment="0" applyProtection="0"/>
    <xf numFmtId="167" fontId="21" fillId="0" borderId="0" applyFont="0" applyFill="0" applyBorder="0" applyAlignment="0" applyProtection="0"/>
    <xf numFmtId="167" fontId="24" fillId="0" borderId="0" applyFont="0" applyFill="0" applyBorder="0" applyAlignment="0" applyProtection="0"/>
    <xf numFmtId="43" fontId="47" fillId="0" borderId="0" applyFont="0" applyFill="0" applyBorder="0" applyAlignment="0" applyProtection="0"/>
    <xf numFmtId="165" fontId="2" fillId="0" borderId="0" applyFont="0" applyFill="0" applyBorder="0" applyAlignment="0" applyProtection="0"/>
    <xf numFmtId="43" fontId="139"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43" fontId="139"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38"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7" fontId="24" fillId="0" borderId="0" applyFont="0" applyFill="0" applyBorder="0" applyAlignment="0" applyProtection="0"/>
    <xf numFmtId="306" fontId="55" fillId="0" borderId="0" applyFont="0" applyFill="0" applyBorder="0" applyAlignment="0" applyProtection="0"/>
    <xf numFmtId="303" fontId="55" fillId="0" borderId="0" applyFont="0" applyFill="0" applyBorder="0" applyAlignment="0" applyProtection="0"/>
    <xf numFmtId="165" fontId="38" fillId="0" borderId="0" applyFont="0" applyFill="0" applyBorder="0" applyAlignment="0" applyProtection="0"/>
    <xf numFmtId="168" fontId="55" fillId="0" borderId="0" applyFont="0" applyFill="0" applyBorder="0" applyAlignment="0" applyProtection="0"/>
    <xf numFmtId="43" fontId="114" fillId="0" borderId="0" applyFont="0" applyFill="0" applyBorder="0" applyAlignment="0" applyProtection="0"/>
    <xf numFmtId="168" fontId="55" fillId="0" borderId="0" applyFont="0" applyFill="0" applyBorder="0" applyAlignment="0" applyProtection="0"/>
    <xf numFmtId="43" fontId="2" fillId="0" borderId="0" applyFont="0" applyFill="0" applyBorder="0" applyAlignment="0" applyProtection="0"/>
    <xf numFmtId="169" fontId="38"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167" fontId="21" fillId="0" borderId="0" applyFont="0" applyFill="0" applyBorder="0" applyAlignment="0" applyProtection="0"/>
    <xf numFmtId="226" fontId="24" fillId="0" borderId="0" applyFont="0" applyFill="0" applyBorder="0" applyAlignment="0" applyProtection="0"/>
    <xf numFmtId="3" fontId="370" fillId="0" borderId="0" applyFill="0" applyBorder="0" applyAlignment="0" applyProtection="0"/>
    <xf numFmtId="279" fontId="80" fillId="0" borderId="0" applyFill="0" applyBorder="0" applyAlignment="0" applyProtection="0">
      <protection locked="0"/>
    </xf>
    <xf numFmtId="279" fontId="189" fillId="0" borderId="0" applyNumberFormat="0" applyAlignment="0">
      <alignment horizontal="left"/>
    </xf>
    <xf numFmtId="279" fontId="128" fillId="0" borderId="0" applyFont="0" applyFill="0" applyBorder="0" applyAlignment="0" applyProtection="0"/>
    <xf numFmtId="295" fontId="24" fillId="0" borderId="0" applyFont="0" applyFill="0" applyBorder="0" applyAlignment="0" applyProtection="0"/>
    <xf numFmtId="315" fontId="362" fillId="0" borderId="0" applyFont="0" applyFill="0" applyBorder="0" applyAlignment="0" applyProtection="0"/>
    <xf numFmtId="316" fontId="362" fillId="0" borderId="0" applyFont="0" applyFill="0" applyBorder="0" applyAlignment="0" applyProtection="0"/>
    <xf numFmtId="317" fontId="36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3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5" fillId="0" borderId="0" applyFont="0" applyFill="0" applyBorder="0" applyAlignment="0" applyProtection="0"/>
    <xf numFmtId="5" fontId="370" fillId="0" borderId="0" applyFill="0" applyBorder="0" applyAlignment="0" applyProtection="0"/>
    <xf numFmtId="279" fontId="320" fillId="0" borderId="0"/>
    <xf numFmtId="279" fontId="371" fillId="0" borderId="96">
      <alignment horizontal="center" vertical="center"/>
    </xf>
    <xf numFmtId="279" fontId="370" fillId="0" borderId="0" applyProtection="0"/>
    <xf numFmtId="16" fontId="131" fillId="0" borderId="0" applyFill="0" applyBorder="0" applyAlignment="0"/>
    <xf numFmtId="318" fontId="372" fillId="0" borderId="0">
      <protection locked="0"/>
    </xf>
    <xf numFmtId="38" fontId="124" fillId="0" borderId="71">
      <alignment vertical="center"/>
    </xf>
    <xf numFmtId="0" fontId="124" fillId="0" borderId="71">
      <alignment vertical="center"/>
    </xf>
    <xf numFmtId="245" fontId="320" fillId="0" borderId="0"/>
    <xf numFmtId="294" fontId="24" fillId="0" borderId="0" applyFill="0" applyBorder="0" applyAlignment="0"/>
    <xf numFmtId="295" fontId="24" fillId="0" borderId="0" applyFill="0" applyBorder="0" applyAlignment="0"/>
    <xf numFmtId="294" fontId="24" fillId="0" borderId="0" applyFill="0" applyBorder="0" applyAlignment="0"/>
    <xf numFmtId="246" fontId="24" fillId="0" borderId="0" applyFill="0" applyBorder="0" applyAlignment="0"/>
    <xf numFmtId="295" fontId="24" fillId="0" borderId="0" applyFill="0" applyBorder="0" applyAlignment="0"/>
    <xf numFmtId="279" fontId="198" fillId="0" borderId="0" applyNumberFormat="0" applyAlignment="0">
      <alignment horizontal="left"/>
    </xf>
    <xf numFmtId="313" fontId="24" fillId="0" borderId="0" applyFont="0" applyFill="0" applyBorder="0" applyAlignment="0" applyProtection="0"/>
    <xf numFmtId="0" fontId="278" fillId="0" borderId="0" applyNumberFormat="0" applyFill="0" applyBorder="0" applyAlignment="0" applyProtection="0"/>
    <xf numFmtId="279" fontId="373" fillId="0" borderId="0" applyNumberFormat="0" applyFill="0" applyBorder="0" applyAlignment="0" applyProtection="0"/>
    <xf numFmtId="0" fontId="74" fillId="0" borderId="0" applyNumberFormat="0" applyFill="0" applyBorder="0" applyAlignment="0" applyProtection="0"/>
    <xf numFmtId="0" fontId="141" fillId="0" borderId="0" applyNumberFormat="0" applyFill="0" applyBorder="0" applyAlignment="0" applyProtection="0"/>
    <xf numFmtId="2" fontId="370" fillId="0" borderId="0" applyProtection="0"/>
    <xf numFmtId="0" fontId="279" fillId="38" borderId="0" applyNumberFormat="0" applyBorder="0" applyAlignment="0" applyProtection="0"/>
    <xf numFmtId="279" fontId="374" fillId="38" borderId="0" applyNumberFormat="0" applyBorder="0" applyAlignment="0" applyProtection="0"/>
    <xf numFmtId="0" fontId="65" fillId="6" borderId="0" applyNumberFormat="0" applyBorder="0" applyAlignment="0" applyProtection="0"/>
    <xf numFmtId="0" fontId="143" fillId="38" borderId="0" applyNumberFormat="0" applyBorder="0" applyAlignment="0" applyProtection="0"/>
    <xf numFmtId="0" fontId="143" fillId="40" borderId="0" applyNumberFormat="0" applyBorder="0" applyAlignment="0" applyProtection="0"/>
    <xf numFmtId="38" fontId="128" fillId="3" borderId="0" applyNumberFormat="0" applyBorder="0" applyAlignment="0" applyProtection="0"/>
    <xf numFmtId="0" fontId="128" fillId="3" borderId="0" applyNumberFormat="0" applyBorder="0" applyAlignment="0" applyProtection="0"/>
    <xf numFmtId="279" fontId="375" fillId="0" borderId="0">
      <alignment horizontal="left"/>
    </xf>
    <xf numFmtId="279" fontId="93" fillId="0" borderId="74" applyNumberFormat="0" applyAlignment="0" applyProtection="0">
      <alignment horizontal="left" vertical="center"/>
    </xf>
    <xf numFmtId="279" fontId="93" fillId="0" borderId="5">
      <alignment horizontal="left" vertical="center"/>
    </xf>
    <xf numFmtId="279" fontId="93" fillId="0" borderId="0" applyNumberFormat="0" applyFill="0" applyBorder="0" applyAlignment="0" applyProtection="0"/>
    <xf numFmtId="279" fontId="220" fillId="0" borderId="0" applyNumberFormat="0" applyFill="0" applyBorder="0" applyAlignment="0" applyProtection="0"/>
    <xf numFmtId="0" fontId="280" fillId="0" borderId="28" applyNumberFormat="0" applyFill="0" applyAlignment="0" applyProtection="0"/>
    <xf numFmtId="279" fontId="376" fillId="0" borderId="97" applyNumberFormat="0" applyFill="0" applyAlignment="0" applyProtection="0"/>
    <xf numFmtId="0" fontId="145" fillId="0" borderId="28" applyNumberFormat="0" applyFill="0" applyAlignment="0" applyProtection="0"/>
    <xf numFmtId="0" fontId="62" fillId="0" borderId="17" applyNumberFormat="0" applyFill="0" applyAlignment="0" applyProtection="0"/>
    <xf numFmtId="0" fontId="377" fillId="0" borderId="98" applyNumberFormat="0" applyFill="0" applyAlignment="0" applyProtection="0"/>
    <xf numFmtId="0" fontId="281" fillId="0" borderId="29" applyNumberFormat="0" applyFill="0" applyAlignment="0" applyProtection="0"/>
    <xf numFmtId="279" fontId="378" fillId="0" borderId="29" applyNumberFormat="0" applyFill="0" applyAlignment="0" applyProtection="0"/>
    <xf numFmtId="0" fontId="147" fillId="0" borderId="29" applyNumberFormat="0" applyFill="0" applyAlignment="0" applyProtection="0"/>
    <xf numFmtId="0" fontId="63" fillId="0" borderId="18" applyNumberFormat="0" applyFill="0" applyAlignment="0" applyProtection="0"/>
    <xf numFmtId="0" fontId="379" fillId="0" borderId="99"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282" fillId="0" borderId="30" applyNumberFormat="0" applyFill="0" applyAlignment="0" applyProtection="0"/>
    <xf numFmtId="0" fontId="95" fillId="0" borderId="30" applyNumberFormat="0" applyFill="0" applyAlignment="0" applyProtection="0"/>
    <xf numFmtId="279" fontId="380" fillId="0" borderId="100" applyNumberFormat="0" applyFill="0" applyAlignment="0" applyProtection="0"/>
    <xf numFmtId="279" fontId="380" fillId="0" borderId="100"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95" fillId="0" borderId="30" applyNumberFormat="0" applyFill="0" applyAlignment="0" applyProtection="0"/>
    <xf numFmtId="0" fontId="64" fillId="0" borderId="19" applyNumberFormat="0" applyFill="0" applyAlignment="0" applyProtection="0"/>
    <xf numFmtId="0" fontId="149" fillId="0" borderId="30" applyNumberFormat="0" applyFill="0" applyAlignment="0" applyProtection="0"/>
    <xf numFmtId="0" fontId="149" fillId="0" borderId="30" applyNumberFormat="0" applyFill="0" applyAlignment="0" applyProtection="0"/>
    <xf numFmtId="0" fontId="149" fillId="0" borderId="30" applyNumberFormat="0" applyFill="0" applyAlignment="0" applyProtection="0"/>
    <xf numFmtId="0" fontId="381" fillId="0" borderId="101" applyNumberFormat="0" applyFill="0" applyAlignment="0" applyProtection="0"/>
    <xf numFmtId="0" fontId="381" fillId="0" borderId="101" applyNumberFormat="0" applyFill="0" applyAlignment="0" applyProtection="0"/>
    <xf numFmtId="0" fontId="381" fillId="0" borderId="101" applyNumberFormat="0" applyFill="0" applyAlignment="0" applyProtection="0"/>
    <xf numFmtId="0" fontId="282" fillId="0" borderId="0" applyNumberFormat="0" applyFill="0" applyBorder="0" applyAlignment="0" applyProtection="0"/>
    <xf numFmtId="279" fontId="380" fillId="0" borderId="0" applyNumberFormat="0" applyFill="0" applyBorder="0" applyAlignment="0" applyProtection="0"/>
    <xf numFmtId="0" fontId="64" fillId="0" borderId="0" applyNumberFormat="0" applyFill="0" applyBorder="0" applyAlignment="0" applyProtection="0"/>
    <xf numFmtId="0" fontId="149" fillId="0" borderId="0" applyNumberFormat="0" applyFill="0" applyBorder="0" applyAlignment="0" applyProtection="0"/>
    <xf numFmtId="0" fontId="381" fillId="0" borderId="0" applyNumberFormat="0" applyFill="0" applyBorder="0" applyAlignment="0" applyProtection="0"/>
    <xf numFmtId="279" fontId="293" fillId="0" borderId="0" applyFill="0" applyAlignment="0" applyProtection="0">
      <protection locked="0"/>
    </xf>
    <xf numFmtId="279" fontId="293" fillId="0" borderId="3" applyFill="0" applyAlignment="0" applyProtection="0">
      <protection locked="0"/>
    </xf>
    <xf numFmtId="279" fontId="293" fillId="0" borderId="3" applyFill="0" applyAlignment="0" applyProtection="0">
      <protection locked="0"/>
    </xf>
    <xf numFmtId="279" fontId="382" fillId="0" borderId="0"/>
    <xf numFmtId="279" fontId="91" fillId="0" borderId="0" applyProtection="0"/>
    <xf numFmtId="279" fontId="93" fillId="0" borderId="0" applyProtection="0"/>
    <xf numFmtId="279" fontId="24" fillId="0" borderId="0">
      <alignment horizontal="center"/>
    </xf>
    <xf numFmtId="0" fontId="383" fillId="0" borderId="0" applyNumberFormat="0" applyFill="0" applyBorder="0" applyAlignment="0" applyProtection="0"/>
    <xf numFmtId="319" fontId="199" fillId="0" borderId="0" applyNumberFormat="0" applyFill="0" applyBorder="0" applyAlignment="0" applyProtection="0">
      <alignment vertical="top"/>
      <protection locked="0"/>
    </xf>
    <xf numFmtId="279" fontId="238" fillId="0" borderId="0" applyFont="0" applyFill="0" applyBorder="0" applyAlignment="0" applyProtection="0"/>
    <xf numFmtId="10" fontId="128" fillId="3" borderId="70" applyNumberFormat="0" applyBorder="0" applyAlignment="0" applyProtection="0"/>
    <xf numFmtId="0" fontId="96"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283" fillId="41" borderId="26" applyNumberFormat="0" applyAlignment="0" applyProtection="0"/>
    <xf numFmtId="0" fontId="96" fillId="41" borderId="26" applyNumberFormat="0" applyAlignment="0" applyProtection="0"/>
    <xf numFmtId="279" fontId="384" fillId="56" borderId="26" applyNumberFormat="0" applyAlignment="0" applyProtection="0"/>
    <xf numFmtId="279" fontId="384" fillId="56"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96" fillId="41" borderId="26" applyNumberFormat="0" applyAlignment="0" applyProtection="0"/>
    <xf numFmtId="0" fontId="68" fillId="9" borderId="20" applyNumberFormat="0" applyAlignment="0" applyProtection="0"/>
    <xf numFmtId="0" fontId="151" fillId="41" borderId="26" applyNumberFormat="0" applyAlignment="0" applyProtection="0"/>
    <xf numFmtId="0" fontId="151" fillId="41" borderId="26" applyNumberFormat="0" applyAlignment="0" applyProtection="0"/>
    <xf numFmtId="0" fontId="151" fillId="56" borderId="26" applyNumberFormat="0" applyAlignment="0" applyProtection="0"/>
    <xf numFmtId="0" fontId="151" fillId="56" borderId="26" applyNumberFormat="0" applyAlignment="0" applyProtection="0"/>
    <xf numFmtId="0" fontId="151" fillId="56" borderId="26" applyNumberFormat="0" applyAlignment="0" applyProtection="0"/>
    <xf numFmtId="0" fontId="151" fillId="56" borderId="26" applyNumberFormat="0" applyAlignment="0" applyProtection="0"/>
    <xf numFmtId="279" fontId="238" fillId="0" borderId="0" applyFont="0" applyFill="0" applyBorder="0" applyAlignment="0" applyProtection="0"/>
    <xf numFmtId="294" fontId="24" fillId="0" borderId="0" applyFill="0" applyBorder="0" applyAlignment="0"/>
    <xf numFmtId="295" fontId="24" fillId="0" borderId="0" applyFill="0" applyBorder="0" applyAlignment="0"/>
    <xf numFmtId="294" fontId="24" fillId="0" borderId="0" applyFill="0" applyBorder="0" applyAlignment="0"/>
    <xf numFmtId="246" fontId="24" fillId="0" borderId="0" applyFill="0" applyBorder="0" applyAlignment="0"/>
    <xf numFmtId="295" fontId="24" fillId="0" borderId="0" applyFill="0" applyBorder="0" applyAlignment="0"/>
    <xf numFmtId="0" fontId="284" fillId="0" borderId="31" applyNumberFormat="0" applyFill="0" applyAlignment="0" applyProtection="0"/>
    <xf numFmtId="279" fontId="385" fillId="0" borderId="102" applyNumberFormat="0" applyFill="0" applyAlignment="0" applyProtection="0"/>
    <xf numFmtId="0" fontId="71" fillId="0" borderId="22" applyNumberFormat="0" applyFill="0" applyAlignment="0" applyProtection="0"/>
    <xf numFmtId="0" fontId="153" fillId="0" borderId="31" applyNumberFormat="0" applyFill="0" applyAlignment="0" applyProtection="0"/>
    <xf numFmtId="0" fontId="162" fillId="0" borderId="103" applyNumberFormat="0" applyFill="0" applyAlignment="0" applyProtection="0"/>
    <xf numFmtId="165" fontId="24" fillId="0" borderId="0" applyFont="0" applyFill="0" applyBorder="0" applyAlignment="0" applyProtection="0"/>
    <xf numFmtId="226" fontId="24" fillId="0" borderId="0" applyFont="0" applyFill="0" applyBorder="0" applyAlignment="0" applyProtection="0"/>
    <xf numFmtId="279" fontId="24" fillId="0" borderId="0">
      <alignment horizontal="center"/>
    </xf>
    <xf numFmtId="279" fontId="386" fillId="0" borderId="52"/>
    <xf numFmtId="279" fontId="386" fillId="0" borderId="52"/>
    <xf numFmtId="279" fontId="386" fillId="0" borderId="52"/>
    <xf numFmtId="279" fontId="386" fillId="0" borderId="52"/>
    <xf numFmtId="279" fontId="386" fillId="0" borderId="52"/>
    <xf numFmtId="279" fontId="386" fillId="0" borderId="52"/>
    <xf numFmtId="279" fontId="386" fillId="0" borderId="52"/>
    <xf numFmtId="279" fontId="386" fillId="0" borderId="52"/>
    <xf numFmtId="0" fontId="285" fillId="56" borderId="0" applyNumberFormat="0" applyBorder="0" applyAlignment="0" applyProtection="0"/>
    <xf numFmtId="279" fontId="387" fillId="56" borderId="0" applyNumberFormat="0" applyBorder="0" applyAlignment="0" applyProtection="0"/>
    <xf numFmtId="0" fontId="107" fillId="8" borderId="0" applyNumberFormat="0" applyBorder="0" applyAlignment="0" applyProtection="0"/>
    <xf numFmtId="0" fontId="155" fillId="56" borderId="0" applyNumberFormat="0" applyBorder="0" applyAlignment="0" applyProtection="0"/>
    <xf numFmtId="0" fontId="388" fillId="56" borderId="0" applyNumberFormat="0" applyBorder="0" applyAlignment="0" applyProtection="0"/>
    <xf numFmtId="0" fontId="107" fillId="8" borderId="0" applyNumberFormat="0" applyBorder="0" applyAlignment="0" applyProtection="0"/>
    <xf numFmtId="0" fontId="214" fillId="0" borderId="0"/>
    <xf numFmtId="279" fontId="320" fillId="0" borderId="0"/>
    <xf numFmtId="279" fontId="235" fillId="0" borderId="0"/>
    <xf numFmtId="279" fontId="235" fillId="0" borderId="0"/>
    <xf numFmtId="279" fontId="235" fillId="0" borderId="0"/>
    <xf numFmtId="279" fontId="235" fillId="0" borderId="0"/>
    <xf numFmtId="279" fontId="235" fillId="0" borderId="0"/>
    <xf numFmtId="279" fontId="235" fillId="0" borderId="0"/>
    <xf numFmtId="279" fontId="235" fillId="0" borderId="0"/>
    <xf numFmtId="0" fontId="131" fillId="0" borderId="0"/>
    <xf numFmtId="0" fontId="24" fillId="0" borderId="0"/>
    <xf numFmtId="0" fontId="24" fillId="0" borderId="0"/>
    <xf numFmtId="0" fontId="13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0" fontId="2" fillId="0" borderId="0"/>
    <xf numFmtId="303" fontId="99" fillId="0" borderId="0"/>
    <xf numFmtId="0" fontId="2"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306" fontId="21"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306" fontId="21" fillId="0" borderId="0"/>
    <xf numFmtId="303" fontId="21" fillId="0" borderId="0"/>
    <xf numFmtId="0" fontId="2" fillId="0" borderId="0"/>
    <xf numFmtId="0" fontId="2" fillId="0" borderId="0"/>
    <xf numFmtId="0" fontId="2" fillId="0" borderId="0"/>
    <xf numFmtId="0" fontId="24" fillId="0" borderId="0"/>
    <xf numFmtId="306" fontId="21" fillId="0" borderId="0"/>
    <xf numFmtId="0" fontId="55" fillId="0" borderId="0"/>
    <xf numFmtId="303"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131" fillId="0" borderId="0"/>
    <xf numFmtId="0" fontId="21"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131" fillId="0" borderId="0"/>
    <xf numFmtId="306" fontId="21" fillId="0" borderId="0"/>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3" fontId="99"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3" fontId="99" fillId="0" borderId="0"/>
    <xf numFmtId="0" fontId="2" fillId="0" borderId="0"/>
    <xf numFmtId="0" fontId="2" fillId="0" borderId="0"/>
    <xf numFmtId="0" fontId="2" fillId="0" borderId="0"/>
    <xf numFmtId="0" fontId="2" fillId="0" borderId="0"/>
    <xf numFmtId="306" fontId="21" fillId="0" borderId="0"/>
    <xf numFmtId="303" fontId="99" fillId="0" borderId="0"/>
    <xf numFmtId="0" fontId="2" fillId="0" borderId="0"/>
    <xf numFmtId="0" fontId="2" fillId="0" borderId="0"/>
    <xf numFmtId="0" fontId="2" fillId="0" borderId="0"/>
    <xf numFmtId="0" fontId="38" fillId="0" borderId="0" applyFill="0" applyBorder="0"/>
    <xf numFmtId="306" fontId="21" fillId="0" borderId="0"/>
    <xf numFmtId="303" fontId="21" fillId="0" borderId="0"/>
    <xf numFmtId="0" fontId="24" fillId="0" borderId="0"/>
    <xf numFmtId="306" fontId="21" fillId="0" borderId="0"/>
    <xf numFmtId="0" fontId="24" fillId="0" borderId="0"/>
    <xf numFmtId="303"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131" fillId="0" borderId="0"/>
    <xf numFmtId="306" fontId="21" fillId="0" borderId="0"/>
    <xf numFmtId="303" fontId="21" fillId="0" borderId="0"/>
    <xf numFmtId="0" fontId="2"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0" fontId="2" fillId="0" borderId="0"/>
    <xf numFmtId="0" fontId="2" fillId="0" borderId="0"/>
    <xf numFmtId="0" fontId="2" fillId="0" borderId="0"/>
    <xf numFmtId="0" fontId="24" fillId="0" borderId="0"/>
    <xf numFmtId="306" fontId="21" fillId="0" borderId="0"/>
    <xf numFmtId="306" fontId="21" fillId="0" borderId="0"/>
    <xf numFmtId="0" fontId="2" fillId="0" borderId="0"/>
    <xf numFmtId="306" fontId="21" fillId="0" borderId="0"/>
    <xf numFmtId="0" fontId="2" fillId="0" borderId="0"/>
    <xf numFmtId="303"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1" fillId="0" borderId="0"/>
    <xf numFmtId="303" fontId="21" fillId="0" borderId="0"/>
    <xf numFmtId="0" fontId="2"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306" fontId="21" fillId="0" borderId="0"/>
    <xf numFmtId="303" fontId="21"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306" fontId="21" fillId="0" borderId="0"/>
    <xf numFmtId="303" fontId="21" fillId="0" borderId="0"/>
    <xf numFmtId="0" fontId="2"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306" fontId="21" fillId="0" borderId="0"/>
    <xf numFmtId="303" fontId="21" fillId="0" borderId="0"/>
    <xf numFmtId="0" fontId="2" fillId="0" borderId="0"/>
    <xf numFmtId="0" fontId="2"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0" fontId="2" fillId="0" borderId="0"/>
    <xf numFmtId="306" fontId="21" fillId="0" borderId="0"/>
    <xf numFmtId="306" fontId="21" fillId="0" borderId="0"/>
    <xf numFmtId="306" fontId="21" fillId="0" borderId="0"/>
    <xf numFmtId="306" fontId="21" fillId="0" borderId="0"/>
    <xf numFmtId="0" fontId="2" fillId="0" borderId="0"/>
    <xf numFmtId="0" fontId="2" fillId="0" borderId="0"/>
    <xf numFmtId="0" fontId="2" fillId="0" borderId="0"/>
    <xf numFmtId="306" fontId="21" fillId="0" borderId="0"/>
    <xf numFmtId="306" fontId="21" fillId="0" borderId="0"/>
    <xf numFmtId="0" fontId="131" fillId="0" borderId="0"/>
    <xf numFmtId="306" fontId="21" fillId="0" borderId="0"/>
    <xf numFmtId="306" fontId="21" fillId="0" borderId="0"/>
    <xf numFmtId="306" fontId="21" fillId="0" borderId="0"/>
    <xf numFmtId="0" fontId="11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310" fontId="114" fillId="0" borderId="0"/>
    <xf numFmtId="310"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303" fontId="99" fillId="0" borderId="0">
      <alignment vertical="top"/>
    </xf>
    <xf numFmtId="310" fontId="114" fillId="0" borderId="0"/>
    <xf numFmtId="310" fontId="114" fillId="0" borderId="0"/>
    <xf numFmtId="0" fontId="2" fillId="0" borderId="0"/>
    <xf numFmtId="0" fontId="114" fillId="0" borderId="0"/>
    <xf numFmtId="0" fontId="2" fillId="0" borderId="0"/>
    <xf numFmtId="0" fontId="2"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131"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303" fontId="99" fillId="0" borderId="0">
      <alignment vertical="top"/>
    </xf>
    <xf numFmtId="0" fontId="2" fillId="0" borderId="0"/>
    <xf numFmtId="0" fontId="2" fillId="0" borderId="0"/>
    <xf numFmtId="0" fontId="21" fillId="0" borderId="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303" fontId="99" fillId="0" borderId="0">
      <alignment vertical="top"/>
    </xf>
    <xf numFmtId="0" fontId="2" fillId="0" borderId="0"/>
    <xf numFmtId="0" fontId="2" fillId="0" borderId="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303" fontId="99" fillId="0" borderId="0">
      <alignment vertical="top"/>
    </xf>
    <xf numFmtId="0" fontId="2" fillId="0" borderId="0"/>
    <xf numFmtId="0" fontId="2" fillId="0" borderId="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49" fillId="0" borderId="0"/>
    <xf numFmtId="279" fontId="367" fillId="0" borderId="0"/>
    <xf numFmtId="0" fontId="131" fillId="0" borderId="0"/>
    <xf numFmtId="0" fontId="367" fillId="0" borderId="0"/>
    <xf numFmtId="0" fontId="114" fillId="0" borderId="0"/>
    <xf numFmtId="306" fontId="99" fillId="0" borderId="0">
      <alignment vertical="top"/>
    </xf>
    <xf numFmtId="0" fontId="131" fillId="0" borderId="0"/>
    <xf numFmtId="303" fontId="99" fillId="0" borderId="0">
      <alignment vertical="top"/>
    </xf>
    <xf numFmtId="0" fontId="114" fillId="0" borderId="0"/>
    <xf numFmtId="306" fontId="112" fillId="0" borderId="0"/>
    <xf numFmtId="303" fontId="112" fillId="0" borderId="0"/>
    <xf numFmtId="0" fontId="364" fillId="0" borderId="0"/>
    <xf numFmtId="303" fontId="55" fillId="0" borderId="0"/>
    <xf numFmtId="320" fontId="55" fillId="0" borderId="0"/>
    <xf numFmtId="0" fontId="55" fillId="0" borderId="0"/>
    <xf numFmtId="310" fontId="55" fillId="0" borderId="0"/>
    <xf numFmtId="0" fontId="114" fillId="0" borderId="0"/>
    <xf numFmtId="303" fontId="55" fillId="0" borderId="0"/>
    <xf numFmtId="303" fontId="55" fillId="0" borderId="0"/>
    <xf numFmtId="303" fontId="112" fillId="0" borderId="0"/>
    <xf numFmtId="303" fontId="112" fillId="0" borderId="0"/>
    <xf numFmtId="303" fontId="112" fillId="0" borderId="0"/>
    <xf numFmtId="303" fontId="112" fillId="0" borderId="0"/>
    <xf numFmtId="0" fontId="99" fillId="0" borderId="0">
      <alignment vertical="top"/>
    </xf>
    <xf numFmtId="0" fontId="2" fillId="0" borderId="0"/>
    <xf numFmtId="0" fontId="131" fillId="0" borderId="0"/>
    <xf numFmtId="0" fontId="2" fillId="0" borderId="0"/>
    <xf numFmtId="319" fontId="55" fillId="0" borderId="0"/>
    <xf numFmtId="321" fontId="118" fillId="0" borderId="0"/>
    <xf numFmtId="0" fontId="55" fillId="0" borderId="0"/>
    <xf numFmtId="321" fontId="118" fillId="0" borderId="0"/>
    <xf numFmtId="319" fontId="24" fillId="0" borderId="0"/>
    <xf numFmtId="321" fontId="118" fillId="0" borderId="0"/>
    <xf numFmtId="319" fontId="24" fillId="0" borderId="0"/>
    <xf numFmtId="321" fontId="118" fillId="0" borderId="0"/>
    <xf numFmtId="319" fontId="24" fillId="0" borderId="0"/>
    <xf numFmtId="321" fontId="118" fillId="0" borderId="0"/>
    <xf numFmtId="319" fontId="24" fillId="0" borderId="0"/>
    <xf numFmtId="321" fontId="118" fillId="0" borderId="0"/>
    <xf numFmtId="319" fontId="24" fillId="0" borderId="0"/>
    <xf numFmtId="321" fontId="118" fillId="0" borderId="0"/>
    <xf numFmtId="319" fontId="24" fillId="0" borderId="0"/>
    <xf numFmtId="321" fontId="118" fillId="0" borderId="0"/>
    <xf numFmtId="321" fontId="118" fillId="0" borderId="0"/>
    <xf numFmtId="306" fontId="118" fillId="0" borderId="0"/>
    <xf numFmtId="319" fontId="55" fillId="0" borderId="0"/>
    <xf numFmtId="0" fontId="55" fillId="0" borderId="0"/>
    <xf numFmtId="0" fontId="118" fillId="0" borderId="0"/>
    <xf numFmtId="319" fontId="55" fillId="0" borderId="0"/>
    <xf numFmtId="303" fontId="118" fillId="0" borderId="0"/>
    <xf numFmtId="319" fontId="55" fillId="0" borderId="0"/>
    <xf numFmtId="319" fontId="55" fillId="0" borderId="0"/>
    <xf numFmtId="319" fontId="55" fillId="0" borderId="0"/>
    <xf numFmtId="319" fontId="2" fillId="0" borderId="0"/>
    <xf numFmtId="0" fontId="55" fillId="0" borderId="0"/>
    <xf numFmtId="303" fontId="118" fillId="0" borderId="0"/>
    <xf numFmtId="0" fontId="55" fillId="0" borderId="0"/>
    <xf numFmtId="319" fontId="2" fillId="0" borderId="0"/>
    <xf numFmtId="300" fontId="118" fillId="0" borderId="0"/>
    <xf numFmtId="300" fontId="118" fillId="0" borderId="0"/>
    <xf numFmtId="300" fontId="118" fillId="0" borderId="0"/>
    <xf numFmtId="305" fontId="118" fillId="0" borderId="0"/>
    <xf numFmtId="303" fontId="118" fillId="0" borderId="0"/>
    <xf numFmtId="0" fontId="24" fillId="0" borderId="0"/>
    <xf numFmtId="303" fontId="118" fillId="0" borderId="0"/>
    <xf numFmtId="319" fontId="2" fillId="0" borderId="0"/>
    <xf numFmtId="319" fontId="2" fillId="0" borderId="0"/>
    <xf numFmtId="0" fontId="21" fillId="0" borderId="0"/>
    <xf numFmtId="303" fontId="118" fillId="0" borderId="0"/>
    <xf numFmtId="303" fontId="118" fillId="0" borderId="0"/>
    <xf numFmtId="319" fontId="2" fillId="0" borderId="0"/>
    <xf numFmtId="0" fontId="21" fillId="0" borderId="0"/>
    <xf numFmtId="0" fontId="118" fillId="0" borderId="0"/>
    <xf numFmtId="319" fontId="2" fillId="0" borderId="0"/>
    <xf numFmtId="308" fontId="55" fillId="0" borderId="0"/>
    <xf numFmtId="319" fontId="2" fillId="0" borderId="0"/>
    <xf numFmtId="279" fontId="99" fillId="0" borderId="0">
      <alignment vertical="top"/>
    </xf>
    <xf numFmtId="0" fontId="112" fillId="0" borderId="0"/>
    <xf numFmtId="0" fontId="114" fillId="0" borderId="0"/>
    <xf numFmtId="303" fontId="114" fillId="0" borderId="0"/>
    <xf numFmtId="303" fontId="114" fillId="0" borderId="0"/>
    <xf numFmtId="303" fontId="114" fillId="0" borderId="0"/>
    <xf numFmtId="0" fontId="21" fillId="0" borderId="0"/>
    <xf numFmtId="0" fontId="21" fillId="0" borderId="0"/>
    <xf numFmtId="0" fontId="118" fillId="0" borderId="0"/>
    <xf numFmtId="0" fontId="21" fillId="0" borderId="0"/>
    <xf numFmtId="0" fontId="49" fillId="0" borderId="0"/>
    <xf numFmtId="0" fontId="24" fillId="0" borderId="0"/>
    <xf numFmtId="0" fontId="55" fillId="0" borderId="0"/>
    <xf numFmtId="0" fontId="120" fillId="0" borderId="0"/>
    <xf numFmtId="0" fontId="24" fillId="0" borderId="0"/>
    <xf numFmtId="0" fontId="114" fillId="0" borderId="0"/>
    <xf numFmtId="0" fontId="21" fillId="0" borderId="0"/>
    <xf numFmtId="301" fontId="99" fillId="0" borderId="0">
      <alignment vertical="top"/>
    </xf>
    <xf numFmtId="0" fontId="21" fillId="0" borderId="0"/>
    <xf numFmtId="301" fontId="99" fillId="0" borderId="0">
      <alignment vertical="top"/>
    </xf>
    <xf numFmtId="301" fontId="99" fillId="0" borderId="0">
      <alignment vertical="top"/>
    </xf>
    <xf numFmtId="0" fontId="120" fillId="0" borderId="0"/>
    <xf numFmtId="303" fontId="118" fillId="0" borderId="0"/>
    <xf numFmtId="319" fontId="24" fillId="0" borderId="0"/>
    <xf numFmtId="0" fontId="2" fillId="0" borderId="0"/>
    <xf numFmtId="310" fontId="2" fillId="0" borderId="0"/>
    <xf numFmtId="303" fontId="2" fillId="0" borderId="0"/>
    <xf numFmtId="0" fontId="118" fillId="0" borderId="0"/>
    <xf numFmtId="168" fontId="24" fillId="0" borderId="0"/>
    <xf numFmtId="303" fontId="2" fillId="0" borderId="0"/>
    <xf numFmtId="0" fontId="24" fillId="0" borderId="0"/>
    <xf numFmtId="180" fontId="367" fillId="0" borderId="0"/>
    <xf numFmtId="180" fontId="367" fillId="0" borderId="0"/>
    <xf numFmtId="319" fontId="24" fillId="0" borderId="0"/>
    <xf numFmtId="303" fontId="2" fillId="0" borderId="0"/>
    <xf numFmtId="0" fontId="83" fillId="0" borderId="0"/>
    <xf numFmtId="319" fontId="24" fillId="0" borderId="0"/>
    <xf numFmtId="0" fontId="118" fillId="0" borderId="0"/>
    <xf numFmtId="303" fontId="2" fillId="0" borderId="0"/>
    <xf numFmtId="0" fontId="49" fillId="0" borderId="0"/>
    <xf numFmtId="0" fontId="2" fillId="0" borderId="0"/>
    <xf numFmtId="310" fontId="2" fillId="0" borderId="0"/>
    <xf numFmtId="309" fontId="55" fillId="0" borderId="0"/>
    <xf numFmtId="303" fontId="2" fillId="0" borderId="0"/>
    <xf numFmtId="0" fontId="55" fillId="0" borderId="0"/>
    <xf numFmtId="303" fontId="2" fillId="0" borderId="0"/>
    <xf numFmtId="0" fontId="24"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303" fontId="2" fillId="0" borderId="0"/>
    <xf numFmtId="310" fontId="2" fillId="0" borderId="0"/>
    <xf numFmtId="303" fontId="2" fillId="0" borderId="0"/>
    <xf numFmtId="0" fontId="366" fillId="0" borderId="0"/>
    <xf numFmtId="0" fontId="38" fillId="0" borderId="0" applyFill="0" applyBorder="0"/>
    <xf numFmtId="0" fontId="38" fillId="0" borderId="0" applyFill="0" applyBorder="0"/>
    <xf numFmtId="0" fontId="55" fillId="0" borderId="0"/>
    <xf numFmtId="310" fontId="2" fillId="0" borderId="0"/>
    <xf numFmtId="303" fontId="2" fillId="0" borderId="0"/>
    <xf numFmtId="310" fontId="2" fillId="0" borderId="0"/>
    <xf numFmtId="303" fontId="2" fillId="0" borderId="0"/>
    <xf numFmtId="0" fontId="131" fillId="0" borderId="0"/>
    <xf numFmtId="303" fontId="2" fillId="0" borderId="0"/>
    <xf numFmtId="310" fontId="2" fillId="0" borderId="0"/>
    <xf numFmtId="310" fontId="2" fillId="0" borderId="0"/>
    <xf numFmtId="303" fontId="2" fillId="0" borderId="0"/>
    <xf numFmtId="0" fontId="131" fillId="0" borderId="0"/>
    <xf numFmtId="0" fontId="367" fillId="0" borderId="0"/>
    <xf numFmtId="303" fontId="2" fillId="0" borderId="0"/>
    <xf numFmtId="310" fontId="2" fillId="0" borderId="0"/>
    <xf numFmtId="310" fontId="2" fillId="0" borderId="0"/>
    <xf numFmtId="0" fontId="131" fillId="0" borderId="0"/>
    <xf numFmtId="303" fontId="2" fillId="0" borderId="0"/>
    <xf numFmtId="0" fontId="3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303" fontId="55" fillId="0" borderId="0"/>
    <xf numFmtId="0" fontId="2" fillId="0" borderId="0"/>
    <xf numFmtId="0" fontId="2" fillId="0" borderId="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389" fillId="0" borderId="0" applyFill="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303"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303"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114"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303"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303"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303"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6" fontId="55" fillId="0" borderId="0"/>
    <xf numFmtId="0" fontId="2" fillId="0" borderId="0"/>
    <xf numFmtId="0" fontId="2" fillId="0" borderId="0"/>
    <xf numFmtId="0" fontId="2" fillId="0" borderId="0"/>
    <xf numFmtId="0" fontId="2" fillId="0" borderId="0"/>
    <xf numFmtId="306" fontId="55" fillId="0" borderId="0"/>
    <xf numFmtId="0" fontId="2" fillId="0" borderId="0"/>
    <xf numFmtId="0" fontId="2" fillId="0" borderId="0"/>
    <xf numFmtId="0" fontId="2" fillId="0" borderId="0"/>
    <xf numFmtId="306" fontId="55" fillId="0" borderId="0"/>
    <xf numFmtId="306" fontId="55" fillId="0" borderId="0"/>
    <xf numFmtId="0" fontId="131" fillId="0" borderId="0"/>
    <xf numFmtId="303" fontId="55" fillId="0" borderId="0"/>
    <xf numFmtId="303" fontId="55"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306" fontId="21" fillId="0" borderId="0"/>
    <xf numFmtId="0" fontId="131" fillId="0" borderId="0"/>
    <xf numFmtId="303" fontId="55" fillId="0" borderId="0"/>
    <xf numFmtId="0" fontId="2" fillId="0" borderId="0"/>
    <xf numFmtId="0" fontId="38" fillId="0" borderId="0" applyFill="0" applyBorder="0"/>
    <xf numFmtId="303" fontId="55" fillId="0" borderId="0"/>
    <xf numFmtId="0" fontId="367" fillId="0" borderId="0"/>
    <xf numFmtId="303" fontId="99" fillId="0" borderId="0"/>
    <xf numFmtId="0" fontId="112" fillId="0" borderId="0"/>
    <xf numFmtId="0" fontId="55" fillId="0" borderId="0"/>
    <xf numFmtId="303" fontId="118" fillId="0" borderId="0"/>
    <xf numFmtId="0" fontId="2" fillId="0" borderId="0"/>
    <xf numFmtId="0" fontId="131" fillId="0" borderId="0"/>
    <xf numFmtId="0" fontId="2" fillId="0" borderId="0"/>
    <xf numFmtId="303" fontId="118" fillId="0" borderId="0"/>
    <xf numFmtId="303" fontId="118" fillId="0" borderId="0"/>
    <xf numFmtId="303" fontId="118" fillId="0" borderId="0"/>
    <xf numFmtId="303" fontId="118" fillId="0" borderId="0"/>
    <xf numFmtId="303" fontId="118" fillId="0" borderId="0"/>
    <xf numFmtId="303" fontId="118" fillId="0" borderId="0"/>
    <xf numFmtId="319" fontId="55" fillId="0" borderId="0"/>
    <xf numFmtId="303" fontId="118" fillId="0" borderId="0"/>
    <xf numFmtId="310" fontId="2" fillId="0" borderId="0"/>
    <xf numFmtId="319" fontId="55" fillId="0" borderId="0"/>
    <xf numFmtId="303" fontId="2" fillId="0" borderId="0"/>
    <xf numFmtId="303" fontId="2" fillId="0" borderId="0"/>
    <xf numFmtId="319" fontId="55" fillId="0" borderId="0"/>
    <xf numFmtId="303" fontId="2" fillId="0" borderId="0"/>
    <xf numFmtId="310" fontId="55" fillId="0" borderId="0"/>
    <xf numFmtId="319" fontId="55" fillId="0" borderId="0"/>
    <xf numFmtId="303" fontId="2" fillId="0" borderId="0"/>
    <xf numFmtId="319" fontId="55" fillId="0" borderId="0"/>
    <xf numFmtId="303" fontId="2" fillId="0" borderId="0"/>
    <xf numFmtId="319" fontId="55" fillId="0" borderId="0"/>
    <xf numFmtId="0" fontId="118" fillId="0" borderId="0"/>
    <xf numFmtId="303" fontId="2" fillId="0" borderId="0"/>
    <xf numFmtId="279" fontId="47" fillId="0" borderId="0"/>
    <xf numFmtId="0" fontId="2" fillId="0" borderId="0"/>
    <xf numFmtId="310" fontId="2" fillId="0" borderId="0"/>
    <xf numFmtId="0" fontId="2" fillId="0" borderId="0"/>
    <xf numFmtId="303" fontId="2" fillId="0" borderId="0"/>
    <xf numFmtId="0" fontId="118" fillId="0" borderId="0"/>
    <xf numFmtId="303" fontId="2" fillId="0" borderId="0"/>
    <xf numFmtId="319" fontId="55" fillId="0" borderId="0"/>
    <xf numFmtId="0" fontId="55" fillId="0" borderId="0"/>
    <xf numFmtId="310" fontId="2" fillId="0" borderId="0"/>
    <xf numFmtId="0" fontId="2" fillId="0" borderId="0"/>
    <xf numFmtId="303" fontId="2" fillId="0" borderId="0"/>
    <xf numFmtId="310" fontId="2" fillId="0" borderId="0"/>
    <xf numFmtId="303" fontId="2" fillId="0" borderId="0"/>
    <xf numFmtId="319" fontId="55" fillId="0" borderId="0"/>
    <xf numFmtId="0" fontId="55" fillId="0" borderId="0"/>
    <xf numFmtId="310" fontId="2" fillId="0" borderId="0"/>
    <xf numFmtId="303" fontId="2" fillId="0" borderId="0"/>
    <xf numFmtId="310" fontId="2" fillId="0" borderId="0"/>
    <xf numFmtId="303" fontId="2" fillId="0" borderId="0"/>
    <xf numFmtId="0" fontId="131" fillId="0" borderId="0"/>
    <xf numFmtId="303" fontId="2" fillId="0" borderId="0"/>
    <xf numFmtId="310" fontId="2" fillId="0" borderId="0"/>
    <xf numFmtId="310" fontId="2" fillId="0" borderId="0"/>
    <xf numFmtId="303" fontId="2" fillId="0" borderId="0"/>
    <xf numFmtId="0" fontId="131" fillId="0" borderId="0"/>
    <xf numFmtId="303" fontId="2" fillId="0" borderId="0"/>
    <xf numFmtId="310" fontId="2" fillId="0" borderId="0"/>
    <xf numFmtId="310" fontId="2" fillId="0" borderId="0"/>
    <xf numFmtId="303" fontId="2" fillId="0" borderId="0"/>
    <xf numFmtId="0" fontId="131" fillId="0" borderId="0"/>
    <xf numFmtId="303" fontId="2" fillId="0" borderId="0"/>
    <xf numFmtId="310" fontId="2" fillId="0" borderId="0"/>
    <xf numFmtId="310" fontId="2" fillId="0" borderId="0"/>
    <xf numFmtId="303" fontId="2" fillId="0" borderId="0"/>
    <xf numFmtId="0" fontId="131" fillId="0" borderId="0"/>
    <xf numFmtId="0" fontId="21" fillId="0" borderId="0"/>
    <xf numFmtId="0" fontId="131" fillId="0" borderId="0"/>
    <xf numFmtId="303" fontId="112" fillId="0" borderId="0"/>
    <xf numFmtId="0" fontId="367" fillId="0" borderId="0"/>
    <xf numFmtId="303" fontId="99" fillId="0" borderId="0">
      <alignment vertical="top"/>
    </xf>
    <xf numFmtId="0" fontId="131" fillId="0" borderId="0"/>
    <xf numFmtId="303" fontId="99" fillId="0" borderId="0">
      <alignment vertical="top"/>
    </xf>
    <xf numFmtId="303" fontId="99" fillId="0" borderId="0">
      <alignment vertical="top"/>
    </xf>
    <xf numFmtId="0" fontId="131" fillId="0" borderId="0"/>
    <xf numFmtId="303" fontId="99" fillId="0" borderId="0">
      <alignment vertical="top"/>
    </xf>
    <xf numFmtId="303" fontId="55" fillId="0" borderId="0"/>
    <xf numFmtId="0" fontId="131" fillId="0" borderId="0"/>
    <xf numFmtId="303" fontId="55" fillId="0" borderId="0"/>
    <xf numFmtId="303" fontId="55" fillId="0" borderId="0"/>
    <xf numFmtId="0" fontId="131" fillId="0" borderId="0"/>
    <xf numFmtId="303" fontId="55" fillId="0" borderId="0"/>
    <xf numFmtId="303" fontId="99" fillId="0" borderId="0">
      <alignment vertical="top"/>
    </xf>
    <xf numFmtId="0" fontId="131" fillId="0" borderId="0"/>
    <xf numFmtId="303" fontId="99" fillId="0" borderId="0">
      <alignment vertical="top"/>
    </xf>
    <xf numFmtId="303" fontId="55" fillId="0" borderId="0"/>
    <xf numFmtId="0" fontId="131" fillId="0" borderId="0"/>
    <xf numFmtId="303" fontId="55" fillId="0" borderId="0"/>
    <xf numFmtId="303" fontId="99" fillId="0" borderId="0">
      <alignment vertical="top"/>
    </xf>
    <xf numFmtId="303" fontId="99" fillId="0" borderId="0">
      <alignment vertical="top"/>
    </xf>
    <xf numFmtId="303" fontId="55" fillId="0" borderId="0"/>
    <xf numFmtId="0" fontId="131" fillId="0" borderId="0"/>
    <xf numFmtId="303" fontId="55" fillId="0" borderId="0"/>
    <xf numFmtId="303" fontId="99" fillId="0" borderId="0">
      <alignment vertical="top"/>
    </xf>
    <xf numFmtId="306" fontId="114" fillId="0" borderId="0"/>
    <xf numFmtId="306" fontId="114" fillId="0" borderId="0"/>
    <xf numFmtId="306" fontId="114" fillId="0" borderId="0"/>
    <xf numFmtId="306" fontId="114" fillId="0" borderId="0"/>
    <xf numFmtId="306" fontId="114" fillId="0" borderId="0"/>
    <xf numFmtId="0" fontId="131" fillId="0" borderId="0"/>
    <xf numFmtId="303" fontId="99" fillId="0" borderId="0">
      <alignment vertical="top"/>
    </xf>
    <xf numFmtId="303" fontId="55" fillId="0" borderId="0"/>
    <xf numFmtId="0" fontId="131" fillId="0" borderId="0"/>
    <xf numFmtId="303" fontId="55" fillId="0" borderId="0"/>
    <xf numFmtId="0" fontId="38" fillId="0" borderId="0" applyFill="0"/>
    <xf numFmtId="303" fontId="99" fillId="0" borderId="0">
      <alignment vertical="top"/>
    </xf>
    <xf numFmtId="303" fontId="99" fillId="0" borderId="0"/>
    <xf numFmtId="303" fontId="55" fillId="0" borderId="0"/>
    <xf numFmtId="303" fontId="55" fillId="0" borderId="0"/>
    <xf numFmtId="303" fontId="55" fillId="0" borderId="0"/>
    <xf numFmtId="303" fontId="55" fillId="0" borderId="0"/>
    <xf numFmtId="303" fontId="55" fillId="0" borderId="0"/>
    <xf numFmtId="0" fontId="55" fillId="0" borderId="0"/>
    <xf numFmtId="0" fontId="99" fillId="0" borderId="0">
      <alignment vertical="top"/>
    </xf>
    <xf numFmtId="0" fontId="2" fillId="0" borderId="0"/>
    <xf numFmtId="0" fontId="131" fillId="0" borderId="0"/>
    <xf numFmtId="0" fontId="2" fillId="0" borderId="0"/>
    <xf numFmtId="0" fontId="2" fillId="0" borderId="0"/>
    <xf numFmtId="0" fontId="47" fillId="0" borderId="0"/>
    <xf numFmtId="310" fontId="2" fillId="0" borderId="0"/>
    <xf numFmtId="319" fontId="2" fillId="0" borderId="0"/>
    <xf numFmtId="303" fontId="2" fillId="0" borderId="0"/>
    <xf numFmtId="0" fontId="2" fillId="0" borderId="0"/>
    <xf numFmtId="319" fontId="2" fillId="0" borderId="0"/>
    <xf numFmtId="303" fontId="2" fillId="0" borderId="0"/>
    <xf numFmtId="0" fontId="114" fillId="0" borderId="0"/>
    <xf numFmtId="319" fontId="2" fillId="0" borderId="0"/>
    <xf numFmtId="303" fontId="2" fillId="0" borderId="0"/>
    <xf numFmtId="303" fontId="2" fillId="0" borderId="0"/>
    <xf numFmtId="319" fontId="2" fillId="0" borderId="0"/>
    <xf numFmtId="303" fontId="2" fillId="0" borderId="0"/>
    <xf numFmtId="319" fontId="2" fillId="0" borderId="0"/>
    <xf numFmtId="303" fontId="2" fillId="0" borderId="0"/>
    <xf numFmtId="319" fontId="2" fillId="0" borderId="0"/>
    <xf numFmtId="0" fontId="118" fillId="0" borderId="0"/>
    <xf numFmtId="303" fontId="2" fillId="0" borderId="0"/>
    <xf numFmtId="0" fontId="21" fillId="0" borderId="0"/>
    <xf numFmtId="0" fontId="21" fillId="0" borderId="0"/>
    <xf numFmtId="0" fontId="2" fillId="0" borderId="0"/>
    <xf numFmtId="303" fontId="118" fillId="0" borderId="0"/>
    <xf numFmtId="0" fontId="2" fillId="0" borderId="0"/>
    <xf numFmtId="0" fontId="2" fillId="0" borderId="0"/>
    <xf numFmtId="310" fontId="2" fillId="0" borderId="0"/>
    <xf numFmtId="303" fontId="2" fillId="0" borderId="0"/>
    <xf numFmtId="0" fontId="118" fillId="0" borderId="0"/>
    <xf numFmtId="303"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47" fillId="0" borderId="0"/>
    <xf numFmtId="0" fontId="2" fillId="0" borderId="0"/>
    <xf numFmtId="0" fontId="2" fillId="0" borderId="0"/>
    <xf numFmtId="0" fontId="2" fillId="0" borderId="0"/>
    <xf numFmtId="310" fontId="2" fillId="0" borderId="0"/>
    <xf numFmtId="303" fontId="2" fillId="0" borderId="0"/>
    <xf numFmtId="0" fontId="2" fillId="0" borderId="0"/>
    <xf numFmtId="310" fontId="2" fillId="0" borderId="0"/>
    <xf numFmtId="0" fontId="131" fillId="0" borderId="0"/>
    <xf numFmtId="303" fontId="2" fillId="0" borderId="0"/>
    <xf numFmtId="0" fontId="21" fillId="0" borderId="0"/>
    <xf numFmtId="0" fontId="47" fillId="0" borderId="0"/>
    <xf numFmtId="310" fontId="2" fillId="0" borderId="0"/>
    <xf numFmtId="303" fontId="2" fillId="0" borderId="0"/>
    <xf numFmtId="310" fontId="2" fillId="0" borderId="0"/>
    <xf numFmtId="0" fontId="131" fillId="0" borderId="0"/>
    <xf numFmtId="303" fontId="2" fillId="0" borderId="0"/>
    <xf numFmtId="0" fontId="47" fillId="0" borderId="0"/>
    <xf numFmtId="0" fontId="121" fillId="0" borderId="0"/>
    <xf numFmtId="306" fontId="118" fillId="0" borderId="0"/>
    <xf numFmtId="303" fontId="118" fillId="0" borderId="0"/>
    <xf numFmtId="0" fontId="99" fillId="0" borderId="0"/>
    <xf numFmtId="306" fontId="118" fillId="0" borderId="0"/>
    <xf numFmtId="303" fontId="118" fillId="0" borderId="0"/>
    <xf numFmtId="303" fontId="99" fillId="0" borderId="0">
      <alignment vertical="top"/>
    </xf>
    <xf numFmtId="0" fontId="131" fillId="0" borderId="0"/>
    <xf numFmtId="303" fontId="99" fillId="0" borderId="0">
      <alignment vertical="top"/>
    </xf>
    <xf numFmtId="303" fontId="55" fillId="0" borderId="0"/>
    <xf numFmtId="0" fontId="131" fillId="0" borderId="0"/>
    <xf numFmtId="303" fontId="55" fillId="0" borderId="0"/>
    <xf numFmtId="303" fontId="99" fillId="0" borderId="0">
      <alignment vertical="top"/>
    </xf>
    <xf numFmtId="0" fontId="131" fillId="0" borderId="0"/>
    <xf numFmtId="303"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alignment vertical="top"/>
    </xf>
    <xf numFmtId="0" fontId="2" fillId="0" borderId="0"/>
    <xf numFmtId="0" fontId="2" fillId="0" borderId="0"/>
    <xf numFmtId="0" fontId="2" fillId="0" borderId="0"/>
    <xf numFmtId="303" fontId="99" fillId="0" borderId="0">
      <alignment vertical="top"/>
    </xf>
    <xf numFmtId="0" fontId="131" fillId="0" borderId="0"/>
    <xf numFmtId="303" fontId="99" fillId="0" borderId="0">
      <alignment vertical="top"/>
    </xf>
    <xf numFmtId="303" fontId="99" fillId="0" borderId="0">
      <alignment vertical="top"/>
    </xf>
    <xf numFmtId="0" fontId="131" fillId="0" borderId="0"/>
    <xf numFmtId="303" fontId="9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303" fontId="99" fillId="0" borderId="0">
      <alignment vertical="top"/>
    </xf>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303" fontId="99" fillId="0" borderId="0">
      <alignment vertical="top"/>
    </xf>
    <xf numFmtId="0" fontId="2" fillId="0" borderId="0"/>
    <xf numFmtId="0" fontId="2" fillId="0" borderId="0"/>
    <xf numFmtId="0" fontId="2" fillId="0" borderId="0"/>
    <xf numFmtId="303" fontId="99" fillId="0" borderId="0">
      <alignment vertical="top"/>
    </xf>
    <xf numFmtId="0" fontId="131" fillId="0" borderId="0"/>
    <xf numFmtId="303" fontId="99" fillId="0" borderId="0">
      <alignment vertical="top"/>
    </xf>
    <xf numFmtId="303" fontId="99" fillId="0" borderId="0">
      <alignment vertical="top"/>
    </xf>
    <xf numFmtId="0" fontId="131" fillId="0" borderId="0"/>
    <xf numFmtId="303" fontId="99" fillId="0" borderId="0">
      <alignment vertical="top"/>
    </xf>
    <xf numFmtId="303" fontId="99" fillId="0" borderId="0">
      <alignment vertical="top"/>
    </xf>
    <xf numFmtId="0" fontId="131" fillId="0" borderId="0"/>
    <xf numFmtId="303" fontId="99" fillId="0" borderId="0">
      <alignment vertical="top"/>
    </xf>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0" fontId="2" fillId="0" borderId="0"/>
    <xf numFmtId="303" fontId="1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0" fontId="47" fillId="0" borderId="0"/>
    <xf numFmtId="0" fontId="2" fillId="0" borderId="0"/>
    <xf numFmtId="0" fontId="2" fillId="0" borderId="0"/>
    <xf numFmtId="0" fontId="2" fillId="0" borderId="0"/>
    <xf numFmtId="0" fontId="2" fillId="0" borderId="0"/>
    <xf numFmtId="0" fontId="2" fillId="0" borderId="0"/>
    <xf numFmtId="31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2" fillId="0" borderId="0"/>
    <xf numFmtId="319"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319" fontId="2" fillId="0" borderId="0"/>
    <xf numFmtId="303" fontId="2" fillId="0" borderId="0"/>
    <xf numFmtId="0" fontId="2" fillId="0" borderId="0"/>
    <xf numFmtId="0" fontId="2" fillId="0" borderId="0"/>
    <xf numFmtId="0" fontId="2" fillId="0" borderId="0"/>
    <xf numFmtId="0" fontId="24" fillId="0" borderId="0"/>
    <xf numFmtId="319" fontId="2" fillId="0" borderId="0"/>
    <xf numFmtId="303" fontId="2" fillId="0" borderId="0"/>
    <xf numFmtId="303" fontId="2" fillId="0" borderId="0"/>
    <xf numFmtId="319" fontId="2" fillId="0" borderId="0"/>
    <xf numFmtId="0" fontId="2" fillId="0" borderId="0"/>
    <xf numFmtId="303" fontId="2" fillId="0" borderId="0"/>
    <xf numFmtId="0" fontId="55" fillId="0" borderId="0"/>
    <xf numFmtId="0" fontId="2" fillId="0" borderId="0"/>
    <xf numFmtId="0" fontId="2" fillId="0" borderId="0"/>
    <xf numFmtId="0" fontId="2" fillId="0" borderId="0"/>
    <xf numFmtId="310" fontId="2" fillId="0" borderId="0"/>
    <xf numFmtId="303" fontId="2" fillId="0" borderId="0"/>
    <xf numFmtId="310" fontId="2" fillId="0" borderId="0"/>
    <xf numFmtId="303"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0" fontId="2" fillId="0" borderId="0"/>
    <xf numFmtId="303" fontId="2" fillId="0" borderId="0"/>
    <xf numFmtId="0"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303" fontId="2" fillId="0" borderId="0"/>
    <xf numFmtId="0" fontId="2" fillId="0" borderId="0"/>
    <xf numFmtId="0" fontId="2" fillId="0" borderId="0"/>
    <xf numFmtId="0" fontId="2" fillId="0" borderId="0"/>
    <xf numFmtId="0" fontId="2" fillId="0" borderId="0"/>
    <xf numFmtId="0" fontId="2" fillId="0" borderId="0"/>
    <xf numFmtId="310" fontId="2" fillId="0" borderId="0"/>
    <xf numFmtId="303" fontId="2" fillId="0" borderId="0"/>
    <xf numFmtId="0" fontId="131" fillId="0" borderId="0"/>
    <xf numFmtId="0" fontId="2" fillId="0" borderId="0"/>
    <xf numFmtId="0" fontId="2" fillId="0" borderId="0"/>
    <xf numFmtId="0" fontId="2" fillId="0" borderId="0"/>
    <xf numFmtId="0" fontId="2" fillId="0" borderId="0"/>
    <xf numFmtId="0" fontId="47" fillId="0" borderId="0"/>
    <xf numFmtId="0" fontId="2" fillId="0" borderId="0"/>
    <xf numFmtId="0" fontId="2" fillId="0" borderId="0"/>
    <xf numFmtId="310" fontId="2" fillId="0" borderId="0"/>
    <xf numFmtId="303" fontId="2" fillId="0" borderId="0"/>
    <xf numFmtId="0" fontId="2" fillId="0" borderId="0"/>
    <xf numFmtId="310" fontId="2" fillId="0" borderId="0"/>
    <xf numFmtId="303" fontId="2" fillId="0" borderId="0"/>
    <xf numFmtId="0" fontId="131" fillId="0" borderId="0"/>
    <xf numFmtId="0" fontId="2" fillId="0" borderId="0"/>
    <xf numFmtId="0" fontId="2" fillId="0" borderId="0"/>
    <xf numFmtId="0" fontId="2" fillId="0" borderId="0"/>
    <xf numFmtId="0" fontId="2" fillId="0" borderId="0"/>
    <xf numFmtId="0" fontId="47" fillId="0" borderId="0"/>
    <xf numFmtId="0" fontId="114" fillId="0" borderId="0"/>
    <xf numFmtId="306" fontId="118" fillId="0" borderId="0"/>
    <xf numFmtId="0" fontId="2" fillId="0" borderId="0"/>
    <xf numFmtId="0" fontId="2" fillId="0" borderId="0"/>
    <xf numFmtId="303" fontId="118"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279" fontId="390" fillId="0" borderId="0"/>
    <xf numFmtId="303" fontId="99" fillId="0" borderId="0">
      <alignment vertical="top"/>
    </xf>
    <xf numFmtId="0" fontId="131" fillId="0" borderId="0"/>
    <xf numFmtId="303" fontId="99" fillId="0" borderId="0">
      <alignment vertical="top"/>
    </xf>
    <xf numFmtId="303" fontId="99" fillId="0" borderId="0">
      <alignment vertical="top"/>
    </xf>
    <xf numFmtId="0" fontId="131" fillId="0" borderId="0"/>
    <xf numFmtId="303" fontId="99" fillId="0" borderId="0">
      <alignment vertical="top"/>
    </xf>
    <xf numFmtId="0" fontId="2" fillId="0" borderId="0"/>
    <xf numFmtId="0" fontId="2" fillId="0" borderId="0"/>
    <xf numFmtId="303" fontId="99" fillId="0" borderId="0">
      <alignment vertical="top"/>
    </xf>
    <xf numFmtId="0" fontId="2" fillId="0" borderId="0"/>
    <xf numFmtId="0" fontId="2" fillId="0" borderId="0"/>
    <xf numFmtId="0" fontId="2" fillId="0" borderId="0"/>
    <xf numFmtId="0" fontId="131" fillId="0" borderId="0"/>
    <xf numFmtId="303" fontId="99" fillId="0" borderId="0">
      <alignment vertical="top"/>
    </xf>
    <xf numFmtId="0" fontId="2" fillId="0" borderId="0"/>
    <xf numFmtId="0" fontId="2" fillId="0" borderId="0"/>
    <xf numFmtId="0" fontId="2" fillId="0" borderId="0"/>
    <xf numFmtId="0" fontId="131" fillId="0" borderId="0"/>
    <xf numFmtId="303" fontId="99" fillId="0" borderId="0">
      <alignment vertical="top"/>
    </xf>
    <xf numFmtId="303" fontId="99" fillId="0" borderId="0">
      <alignment vertical="top"/>
    </xf>
    <xf numFmtId="0" fontId="131" fillId="0" borderId="0"/>
    <xf numFmtId="303" fontId="99" fillId="0" borderId="0">
      <alignment vertical="top"/>
    </xf>
    <xf numFmtId="0" fontId="131" fillId="0" borderId="0"/>
    <xf numFmtId="303" fontId="99" fillId="0" borderId="0">
      <alignment vertical="top"/>
    </xf>
    <xf numFmtId="0" fontId="2" fillId="0" borderId="0"/>
    <xf numFmtId="303" fontId="99" fillId="0" borderId="0">
      <alignment vertical="top"/>
    </xf>
    <xf numFmtId="0" fontId="131" fillId="0" borderId="0"/>
    <xf numFmtId="303" fontId="99" fillId="0" borderId="0">
      <alignment vertical="top"/>
    </xf>
    <xf numFmtId="0" fontId="2" fillId="0" borderId="0"/>
    <xf numFmtId="0" fontId="2" fillId="0" borderId="0"/>
    <xf numFmtId="0" fontId="2" fillId="0" borderId="0"/>
    <xf numFmtId="303" fontId="99" fillId="0" borderId="0">
      <alignment vertical="top"/>
    </xf>
    <xf numFmtId="0" fontId="131" fillId="0" borderId="0"/>
    <xf numFmtId="303" fontId="99" fillId="0" borderId="0">
      <alignment vertical="top"/>
    </xf>
    <xf numFmtId="0" fontId="131" fillId="0" borderId="0"/>
    <xf numFmtId="303" fontId="99" fillId="0" borderId="0">
      <alignment vertical="top"/>
    </xf>
    <xf numFmtId="0" fontId="24" fillId="0" borderId="0"/>
    <xf numFmtId="303" fontId="99" fillId="0" borderId="0">
      <alignment vertical="top"/>
    </xf>
    <xf numFmtId="0" fontId="131" fillId="0" borderId="0"/>
    <xf numFmtId="303" fontId="99" fillId="0" borderId="0">
      <alignment vertical="top"/>
    </xf>
    <xf numFmtId="0" fontId="24" fillId="0" borderId="0"/>
    <xf numFmtId="0" fontId="25" fillId="0" borderId="0"/>
    <xf numFmtId="303" fontId="99" fillId="0" borderId="0"/>
    <xf numFmtId="0" fontId="2" fillId="0" borderId="0"/>
    <xf numFmtId="303" fontId="118" fillId="0" borderId="0"/>
    <xf numFmtId="0" fontId="391" fillId="0" borderId="0"/>
    <xf numFmtId="0" fontId="2" fillId="0" borderId="0"/>
    <xf numFmtId="0" fontId="2" fillId="0" borderId="0"/>
    <xf numFmtId="0" fontId="366" fillId="0" borderId="0"/>
    <xf numFmtId="0" fontId="47" fillId="0" borderId="0"/>
    <xf numFmtId="0" fontId="131" fillId="0" borderId="0">
      <alignment vertical="top"/>
    </xf>
    <xf numFmtId="0" fontId="2" fillId="0" borderId="0"/>
    <xf numFmtId="0" fontId="47" fillId="0" borderId="0"/>
    <xf numFmtId="319" fontId="2" fillId="0" borderId="0"/>
    <xf numFmtId="310" fontId="2" fillId="0" borderId="0"/>
    <xf numFmtId="0" fontId="47" fillId="0" borderId="0"/>
    <xf numFmtId="319" fontId="2" fillId="0" borderId="0"/>
    <xf numFmtId="319" fontId="2" fillId="0" borderId="0"/>
    <xf numFmtId="319" fontId="2" fillId="0" borderId="0"/>
    <xf numFmtId="319" fontId="2" fillId="0" borderId="0"/>
    <xf numFmtId="319" fontId="2" fillId="0" borderId="0"/>
    <xf numFmtId="0" fontId="131" fillId="0" borderId="0"/>
    <xf numFmtId="303" fontId="2" fillId="0" borderId="0"/>
    <xf numFmtId="0" fontId="2" fillId="0" borderId="0"/>
    <xf numFmtId="319" fontId="2" fillId="0" borderId="0"/>
    <xf numFmtId="303" fontId="2" fillId="0" borderId="0"/>
    <xf numFmtId="0" fontId="131" fillId="0" borderId="0"/>
    <xf numFmtId="303" fontId="2" fillId="0" borderId="0"/>
    <xf numFmtId="303" fontId="2" fillId="0" borderId="0"/>
    <xf numFmtId="0" fontId="131" fillId="0" borderId="0"/>
    <xf numFmtId="303" fontId="2" fillId="0" borderId="0"/>
    <xf numFmtId="0" fontId="131" fillId="0" borderId="0"/>
    <xf numFmtId="303" fontId="2" fillId="0" borderId="0"/>
    <xf numFmtId="0" fontId="131" fillId="0" borderId="0"/>
    <xf numFmtId="0" fontId="99" fillId="0" borderId="0">
      <alignment vertical="top"/>
    </xf>
    <xf numFmtId="0" fontId="131" fillId="0" borderId="0"/>
    <xf numFmtId="303" fontId="2" fillId="0" borderId="0"/>
    <xf numFmtId="0" fontId="2" fillId="0" borderId="0"/>
    <xf numFmtId="0" fontId="47" fillId="0" borderId="0"/>
    <xf numFmtId="310" fontId="2" fillId="0" borderId="0"/>
    <xf numFmtId="303" fontId="2" fillId="0" borderId="0"/>
    <xf numFmtId="310" fontId="2" fillId="0" borderId="0"/>
    <xf numFmtId="0" fontId="131" fillId="0" borderId="0"/>
    <xf numFmtId="303" fontId="2" fillId="0" borderId="0"/>
    <xf numFmtId="0" fontId="2"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0" fontId="2" fillId="0" borderId="0"/>
    <xf numFmtId="0" fontId="366" fillId="0" borderId="0"/>
    <xf numFmtId="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303" fontId="2" fillId="0" borderId="0"/>
    <xf numFmtId="0" fontId="2" fillId="0" borderId="0"/>
    <xf numFmtId="0" fontId="2" fillId="0" borderId="0"/>
    <xf numFmtId="0" fontId="2" fillId="0" borderId="0"/>
    <xf numFmtId="0" fontId="2" fillId="0" borderId="0"/>
    <xf numFmtId="310" fontId="2" fillId="0" borderId="0"/>
    <xf numFmtId="0" fontId="2" fillId="0" borderId="0"/>
    <xf numFmtId="0" fontId="2" fillId="0" borderId="0"/>
    <xf numFmtId="0" fontId="2" fillId="0" borderId="0"/>
    <xf numFmtId="0" fontId="366" fillId="0" borderId="0"/>
    <xf numFmtId="303" fontId="2" fillId="0" borderId="0"/>
    <xf numFmtId="0" fontId="2" fillId="0" borderId="0"/>
    <xf numFmtId="0" fontId="2" fillId="0" borderId="0"/>
    <xf numFmtId="0" fontId="2" fillId="0" borderId="0"/>
    <xf numFmtId="0" fontId="2" fillId="0" borderId="0"/>
    <xf numFmtId="0" fontId="2" fillId="0" borderId="0"/>
    <xf numFmtId="310" fontId="2" fillId="0" borderId="0"/>
    <xf numFmtId="303" fontId="2" fillId="0" borderId="0"/>
    <xf numFmtId="0" fontId="2" fillId="0" borderId="0"/>
    <xf numFmtId="0" fontId="2" fillId="0" borderId="0"/>
    <xf numFmtId="0" fontId="2" fillId="0" borderId="0"/>
    <xf numFmtId="0" fontId="2" fillId="0" borderId="0"/>
    <xf numFmtId="310" fontId="2" fillId="0" borderId="0"/>
    <xf numFmtId="0" fontId="366" fillId="0" borderId="0"/>
    <xf numFmtId="303" fontId="2" fillId="0" borderId="0"/>
    <xf numFmtId="0" fontId="2" fillId="0" borderId="0"/>
    <xf numFmtId="0" fontId="2" fillId="0" borderId="0"/>
    <xf numFmtId="0" fontId="2" fillId="0" borderId="0"/>
    <xf numFmtId="0" fontId="47" fillId="0" borderId="0"/>
    <xf numFmtId="0" fontId="2" fillId="0" borderId="0"/>
    <xf numFmtId="310" fontId="2" fillId="0" borderId="0"/>
    <xf numFmtId="303" fontId="2" fillId="0" borderId="0"/>
    <xf numFmtId="310" fontId="2" fillId="0" borderId="0"/>
    <xf numFmtId="0" fontId="366" fillId="0" borderId="0"/>
    <xf numFmtId="303" fontId="2" fillId="0" borderId="0"/>
    <xf numFmtId="0" fontId="2" fillId="0" borderId="0"/>
    <xf numFmtId="0" fontId="2" fillId="0" borderId="0"/>
    <xf numFmtId="0" fontId="2" fillId="0" borderId="0"/>
    <xf numFmtId="0" fontId="47" fillId="0" borderId="0"/>
    <xf numFmtId="306" fontId="118" fillId="0" borderId="0"/>
    <xf numFmtId="0" fontId="366" fillId="0" borderId="0"/>
    <xf numFmtId="303" fontId="118" fillId="0" borderId="0"/>
    <xf numFmtId="0" fontId="24" fillId="0" borderId="0"/>
    <xf numFmtId="0" fontId="210" fillId="0" borderId="0"/>
    <xf numFmtId="303" fontId="99" fillId="0" borderId="0"/>
    <xf numFmtId="0" fontId="38" fillId="0" borderId="0" applyFill="0" applyBorder="0"/>
    <xf numFmtId="279" fontId="118" fillId="0" borderId="0"/>
    <xf numFmtId="0" fontId="131" fillId="0" borderId="0"/>
    <xf numFmtId="303" fontId="99" fillId="0" borderId="0">
      <alignment vertical="top"/>
    </xf>
    <xf numFmtId="0" fontId="24" fillId="0" borderId="0"/>
    <xf numFmtId="0" fontId="131" fillId="0" borderId="0"/>
    <xf numFmtId="303" fontId="99" fillId="0" borderId="0">
      <alignment vertical="top"/>
    </xf>
    <xf numFmtId="0" fontId="24" fillId="0" borderId="0"/>
    <xf numFmtId="303" fontId="99" fillId="0" borderId="0">
      <alignment vertical="top"/>
    </xf>
    <xf numFmtId="0" fontId="131" fillId="0" borderId="0"/>
    <xf numFmtId="303" fontId="99" fillId="0" borderId="0">
      <alignment vertical="top"/>
    </xf>
    <xf numFmtId="0" fontId="25" fillId="0" borderId="0"/>
    <xf numFmtId="0" fontId="131" fillId="0" borderId="0"/>
    <xf numFmtId="303" fontId="99" fillId="0" borderId="0">
      <alignment vertical="top"/>
    </xf>
    <xf numFmtId="0" fontId="24" fillId="0" borderId="0"/>
    <xf numFmtId="0" fontId="21" fillId="0" borderId="0"/>
    <xf numFmtId="303" fontId="99" fillId="0" borderId="0">
      <alignment vertical="top"/>
    </xf>
    <xf numFmtId="0" fontId="131" fillId="0" borderId="0"/>
    <xf numFmtId="303" fontId="99" fillId="0" borderId="0">
      <alignment vertical="top"/>
    </xf>
    <xf numFmtId="0" fontId="24" fillId="0" borderId="0"/>
    <xf numFmtId="0" fontId="99" fillId="0" borderId="0">
      <alignment vertical="top"/>
    </xf>
    <xf numFmtId="0" fontId="38" fillId="0" borderId="0" applyFill="0" applyBorder="0"/>
    <xf numFmtId="0" fontId="38" fillId="0" borderId="0" applyFill="0" applyBorder="0"/>
    <xf numFmtId="0" fontId="99" fillId="0" borderId="0">
      <alignment vertical="top"/>
    </xf>
    <xf numFmtId="0" fontId="99" fillId="0" borderId="0">
      <alignment vertical="top"/>
    </xf>
    <xf numFmtId="0" fontId="24" fillId="0" borderId="0"/>
    <xf numFmtId="0" fontId="38" fillId="0" borderId="0" applyFill="0" applyBorder="0"/>
    <xf numFmtId="0" fontId="99" fillId="0" borderId="0">
      <alignment vertical="top"/>
    </xf>
    <xf numFmtId="0" fontId="2" fillId="0" borderId="0"/>
    <xf numFmtId="0" fontId="99" fillId="0" borderId="0">
      <alignment vertical="top"/>
    </xf>
    <xf numFmtId="0" fontId="24" fillId="0" borderId="0"/>
    <xf numFmtId="0" fontId="38" fillId="0" borderId="0" applyFill="0" applyBorder="0"/>
    <xf numFmtId="0" fontId="99" fillId="0" borderId="0">
      <alignment vertical="top"/>
    </xf>
    <xf numFmtId="0" fontId="2" fillId="0" borderId="0"/>
    <xf numFmtId="0" fontId="99" fillId="0" borderId="0">
      <alignment vertical="top"/>
    </xf>
    <xf numFmtId="0" fontId="24" fillId="0" borderId="0"/>
    <xf numFmtId="0" fontId="38" fillId="0" borderId="0" applyFill="0" applyBorder="0"/>
    <xf numFmtId="0" fontId="99" fillId="0" borderId="0">
      <alignment vertical="top"/>
    </xf>
    <xf numFmtId="0" fontId="99" fillId="0" borderId="0">
      <alignment vertical="top"/>
    </xf>
    <xf numFmtId="0" fontId="2" fillId="0" borderId="0"/>
    <xf numFmtId="0" fontId="2" fillId="0" borderId="0"/>
    <xf numFmtId="0" fontId="47" fillId="0" borderId="0"/>
    <xf numFmtId="0" fontId="2" fillId="0" borderId="0"/>
    <xf numFmtId="0" fontId="47" fillId="0" borderId="0"/>
    <xf numFmtId="303" fontId="55" fillId="0" borderId="0"/>
    <xf numFmtId="0" fontId="47" fillId="0" borderId="0"/>
    <xf numFmtId="0" fontId="131" fillId="0" borderId="0"/>
    <xf numFmtId="0" fontId="2" fillId="0" borderId="0"/>
    <xf numFmtId="303" fontId="55" fillId="0" borderId="0"/>
    <xf numFmtId="0" fontId="99" fillId="0" borderId="0">
      <alignment vertical="top"/>
    </xf>
    <xf numFmtId="303" fontId="55" fillId="0" borderId="0"/>
    <xf numFmtId="303" fontId="55" fillId="0" borderId="0"/>
    <xf numFmtId="303" fontId="55" fillId="0" borderId="0"/>
    <xf numFmtId="303" fontId="55" fillId="0" borderId="0"/>
    <xf numFmtId="319" fontId="55" fillId="0" borderId="0"/>
    <xf numFmtId="303" fontId="55" fillId="0" borderId="0"/>
    <xf numFmtId="306" fontId="55" fillId="0" borderId="0"/>
    <xf numFmtId="303" fontId="55"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131" fillId="0" borderId="0"/>
    <xf numFmtId="0" fontId="2" fillId="0" borderId="0"/>
    <xf numFmtId="0" fontId="2" fillId="0" borderId="0"/>
    <xf numFmtId="0" fontId="2" fillId="0" borderId="0"/>
    <xf numFmtId="0" fontId="47" fillId="0" borderId="0"/>
    <xf numFmtId="0" fontId="2" fillId="0" borderId="0"/>
    <xf numFmtId="0" fontId="99" fillId="0" borderId="0">
      <alignment vertical="top"/>
    </xf>
    <xf numFmtId="0" fontId="2" fillId="0" borderId="0"/>
    <xf numFmtId="0" fontId="2" fillId="0" borderId="0"/>
    <xf numFmtId="0" fontId="2" fillId="0" borderId="0"/>
    <xf numFmtId="0" fontId="47" fillId="0" borderId="0"/>
    <xf numFmtId="303" fontId="55" fillId="0" borderId="0"/>
    <xf numFmtId="0" fontId="24" fillId="0" borderId="0"/>
    <xf numFmtId="0" fontId="131" fillId="0" borderId="0"/>
    <xf numFmtId="0" fontId="47" fillId="0" borderId="0"/>
    <xf numFmtId="0" fontId="366" fillId="0" borderId="0"/>
    <xf numFmtId="0" fontId="99" fillId="0" borderId="0">
      <alignment vertical="top"/>
    </xf>
    <xf numFmtId="0" fontId="99" fillId="0" borderId="0">
      <alignment vertical="top"/>
    </xf>
    <xf numFmtId="0" fontId="2" fillId="0" borderId="0"/>
    <xf numFmtId="0" fontId="2" fillId="0" borderId="0"/>
    <xf numFmtId="320" fontId="83" fillId="0" borderId="0"/>
    <xf numFmtId="0" fontId="2" fillId="0" borderId="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131" fillId="0" borderId="0">
      <alignment vertical="top"/>
    </xf>
    <xf numFmtId="0" fontId="131" fillId="0" borderId="0">
      <alignment vertical="top"/>
    </xf>
    <xf numFmtId="0" fontId="99" fillId="0" borderId="0">
      <alignment vertical="top"/>
    </xf>
    <xf numFmtId="0" fontId="99" fillId="0" borderId="0">
      <alignment vertical="top"/>
    </xf>
    <xf numFmtId="0" fontId="2" fillId="0" borderId="0"/>
    <xf numFmtId="0" fontId="99" fillId="0" borderId="0">
      <alignment vertical="top"/>
    </xf>
    <xf numFmtId="0" fontId="99" fillId="0" borderId="0">
      <alignment vertical="top"/>
    </xf>
    <xf numFmtId="0" fontId="99" fillId="0" borderId="0">
      <alignment vertical="top"/>
    </xf>
    <xf numFmtId="0" fontId="99" fillId="0" borderId="0">
      <alignment vertical="top"/>
    </xf>
    <xf numFmtId="303" fontId="55" fillId="0" borderId="0"/>
    <xf numFmtId="0" fontId="55" fillId="0" borderId="0"/>
    <xf numFmtId="0" fontId="2" fillId="0" borderId="0"/>
    <xf numFmtId="0" fontId="2" fillId="0" borderId="0"/>
    <xf numFmtId="306" fontId="55" fillId="0" borderId="0"/>
    <xf numFmtId="0" fontId="2" fillId="0" borderId="0"/>
    <xf numFmtId="319" fontId="55" fillId="0" borderId="0"/>
    <xf numFmtId="0" fontId="38" fillId="0" borderId="0" applyFill="0" applyBorder="0"/>
    <xf numFmtId="303"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235" fontId="114" fillId="0" borderId="0"/>
    <xf numFmtId="0" fontId="2" fillId="0" borderId="0"/>
    <xf numFmtId="0" fontId="2" fillId="0" borderId="0"/>
    <xf numFmtId="0" fontId="2" fillId="0" borderId="0"/>
    <xf numFmtId="0" fontId="99" fillId="0" borderId="0">
      <alignment vertical="top"/>
    </xf>
    <xf numFmtId="0" fontId="131" fillId="0" borderId="0"/>
    <xf numFmtId="0" fontId="131" fillId="0" borderId="0"/>
    <xf numFmtId="0" fontId="99" fillId="0" borderId="0">
      <alignment vertical="top"/>
    </xf>
    <xf numFmtId="0" fontId="99" fillId="0" borderId="0">
      <alignment vertical="top"/>
    </xf>
    <xf numFmtId="0" fontId="2" fillId="0" borderId="0"/>
    <xf numFmtId="0" fontId="21" fillId="0" borderId="0"/>
    <xf numFmtId="0" fontId="21" fillId="0" borderId="0"/>
    <xf numFmtId="0" fontId="21" fillId="0" borderId="0"/>
    <xf numFmtId="0" fontId="2" fillId="0" borderId="0"/>
    <xf numFmtId="0" fontId="99" fillId="0" borderId="0">
      <alignment vertical="top"/>
    </xf>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03" fontId="114" fillId="0" borderId="0"/>
    <xf numFmtId="0" fontId="2" fillId="0" borderId="0"/>
    <xf numFmtId="0" fontId="47" fillId="0" borderId="0"/>
    <xf numFmtId="0" fontId="2" fillId="0" borderId="0"/>
    <xf numFmtId="0" fontId="47" fillId="0" borderId="0"/>
    <xf numFmtId="319" fontId="55" fillId="0" borderId="0"/>
    <xf numFmtId="0" fontId="47" fillId="0" borderId="0"/>
    <xf numFmtId="0" fontId="131" fillId="0" borderId="0"/>
    <xf numFmtId="0" fontId="2" fillId="0" borderId="0"/>
    <xf numFmtId="303" fontId="99" fillId="0" borderId="0"/>
    <xf numFmtId="0" fontId="99" fillId="0" borderId="0">
      <alignment vertical="top"/>
    </xf>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3" fontId="99" fillId="0" borderId="0"/>
    <xf numFmtId="0" fontId="2" fillId="0" borderId="0"/>
    <xf numFmtId="0" fontId="2" fillId="0" borderId="0"/>
    <xf numFmtId="0" fontId="2" fillId="0" borderId="0"/>
    <xf numFmtId="0" fontId="2" fillId="0" borderId="0"/>
    <xf numFmtId="0" fontId="2" fillId="0" borderId="0"/>
    <xf numFmtId="0" fontId="99" fillId="0" borderId="0">
      <alignment vertical="top"/>
    </xf>
    <xf numFmtId="0" fontId="2" fillId="0" borderId="0"/>
    <xf numFmtId="0" fontId="2" fillId="0" borderId="0"/>
    <xf numFmtId="0" fontId="2" fillId="0" borderId="0"/>
    <xf numFmtId="0" fontId="47" fillId="0" borderId="0"/>
    <xf numFmtId="303" fontId="99" fillId="0" borderId="0"/>
    <xf numFmtId="0" fontId="24" fillId="0" borderId="0"/>
    <xf numFmtId="0" fontId="47" fillId="0" borderId="0"/>
    <xf numFmtId="0" fontId="131" fillId="0" borderId="0"/>
    <xf numFmtId="0" fontId="38" fillId="0" borderId="0" applyFill="0" applyBorder="0"/>
    <xf numFmtId="0" fontId="38" fillId="0" borderId="0" applyFill="0" applyBorder="0"/>
    <xf numFmtId="0" fontId="38" fillId="0" borderId="0" applyFill="0"/>
    <xf numFmtId="0" fontId="47" fillId="0" borderId="0"/>
    <xf numFmtId="0" fontId="21" fillId="0" borderId="0"/>
    <xf numFmtId="0" fontId="2" fillId="0" borderId="0"/>
    <xf numFmtId="0" fontId="2" fillId="0" borderId="0"/>
    <xf numFmtId="0" fontId="369" fillId="0" borderId="0"/>
    <xf numFmtId="0" fontId="360" fillId="0" borderId="0"/>
    <xf numFmtId="0" fontId="21" fillId="0" borderId="0"/>
    <xf numFmtId="310" fontId="114" fillId="0" borderId="0"/>
    <xf numFmtId="0" fontId="21" fillId="0" borderId="0"/>
    <xf numFmtId="0" fontId="21" fillId="0" borderId="0"/>
    <xf numFmtId="0" fontId="21" fillId="0" borderId="0"/>
    <xf numFmtId="279" fontId="25" fillId="0" borderId="0" applyFont="0" applyFill="0" applyBorder="0" applyAlignment="0" applyProtection="0">
      <alignment horizontal="centerContinuous"/>
    </xf>
    <xf numFmtId="279" fontId="25" fillId="0" borderId="0" applyFont="0" applyFill="0" applyBorder="0" applyAlignment="0" applyProtection="0">
      <alignment horizontal="centerContinuous"/>
    </xf>
    <xf numFmtId="279" fontId="25" fillId="0" borderId="0" applyFont="0" applyFill="0" applyBorder="0" applyAlignment="0" applyProtection="0">
      <alignment horizontal="centerContinuous"/>
    </xf>
    <xf numFmtId="279" fontId="25" fillId="0" borderId="0" applyFont="0" applyFill="0" applyBorder="0" applyAlignment="0" applyProtection="0">
      <alignment horizontal="centerContinuous"/>
    </xf>
    <xf numFmtId="0" fontId="83" fillId="57" borderId="32" applyNumberFormat="0" applyFont="0" applyAlignment="0" applyProtection="0"/>
    <xf numFmtId="0" fontId="83" fillId="57" borderId="32" applyNumberFormat="0" applyFont="0" applyAlignment="0" applyProtection="0"/>
    <xf numFmtId="0" fontId="83" fillId="57" borderId="32" applyNumberFormat="0" applyFont="0" applyAlignment="0" applyProtection="0"/>
    <xf numFmtId="0" fontId="83" fillId="57" borderId="32" applyNumberFormat="0" applyFont="0" applyAlignment="0" applyProtection="0"/>
    <xf numFmtId="0" fontId="50" fillId="57" borderId="32" applyNumberFormat="0" applyFont="0" applyAlignment="0" applyProtection="0"/>
    <xf numFmtId="0" fontId="21" fillId="5" borderId="16" applyNumberFormat="0" applyFont="0" applyAlignment="0" applyProtection="0"/>
    <xf numFmtId="0" fontId="50" fillId="57" borderId="32" applyNumberFormat="0" applyFont="0" applyAlignment="0" applyProtection="0"/>
    <xf numFmtId="0" fontId="21" fillId="5" borderId="16" applyNumberFormat="0" applyFont="0" applyAlignment="0" applyProtection="0"/>
    <xf numFmtId="0" fontId="50" fillId="57" borderId="32" applyNumberFormat="0" applyFont="0" applyAlignment="0" applyProtection="0"/>
    <xf numFmtId="0" fontId="139" fillId="57" borderId="32" applyNumberFormat="0" applyFont="0" applyAlignment="0" applyProtection="0"/>
    <xf numFmtId="0" fontId="139" fillId="57" borderId="32" applyNumberFormat="0" applyFont="0" applyAlignment="0" applyProtection="0"/>
    <xf numFmtId="0" fontId="139" fillId="57" borderId="32" applyNumberFormat="0" applyFont="0" applyAlignment="0" applyProtection="0"/>
    <xf numFmtId="0" fontId="139" fillId="57" borderId="32" applyNumberFormat="0" applyFont="0" applyAlignment="0" applyProtection="0"/>
    <xf numFmtId="0" fontId="139" fillId="57" borderId="32" applyNumberFormat="0" applyFont="0" applyAlignment="0" applyProtection="0"/>
    <xf numFmtId="0" fontId="139" fillId="57" borderId="32" applyNumberFormat="0" applyFont="0" applyAlignment="0" applyProtection="0"/>
    <xf numFmtId="0" fontId="139" fillId="57" borderId="32" applyNumberFormat="0" applyFont="0" applyAlignment="0" applyProtection="0"/>
    <xf numFmtId="0" fontId="139" fillId="57" borderId="32" applyNumberFormat="0" applyFont="0" applyAlignment="0" applyProtection="0"/>
    <xf numFmtId="0" fontId="50" fillId="57" borderId="32" applyNumberFormat="0" applyFont="0" applyAlignment="0" applyProtection="0"/>
    <xf numFmtId="0" fontId="21" fillId="5" borderId="16"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21" fillId="5" borderId="16" applyNumberFormat="0" applyFont="0" applyAlignment="0" applyProtection="0"/>
    <xf numFmtId="0" fontId="50" fillId="57" borderId="32" applyNumberFormat="0" applyFont="0" applyAlignment="0" applyProtection="0"/>
    <xf numFmtId="0" fontId="2" fillId="5" borderId="16"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21" fillId="5" borderId="16"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21" fillId="5" borderId="16" applyNumberFormat="0" applyFont="0" applyAlignment="0" applyProtection="0"/>
    <xf numFmtId="0" fontId="50" fillId="57" borderId="32" applyNumberFormat="0" applyFont="0" applyAlignment="0" applyProtection="0"/>
    <xf numFmtId="0" fontId="2" fillId="5" borderId="16"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21" fillId="5" borderId="16" applyNumberFormat="0" applyFont="0" applyAlignment="0" applyProtection="0"/>
    <xf numFmtId="0" fontId="50" fillId="57" borderId="32" applyNumberFormat="0" applyFont="0" applyAlignment="0" applyProtection="0"/>
    <xf numFmtId="0" fontId="21" fillId="5" borderId="16" applyNumberFormat="0" applyFont="0" applyAlignment="0" applyProtection="0"/>
    <xf numFmtId="0" fontId="50" fillId="57" borderId="32" applyNumberFormat="0" applyFont="0" applyAlignment="0" applyProtection="0"/>
    <xf numFmtId="0" fontId="2" fillId="5" borderId="16"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50" fillId="57" borderId="32" applyNumberFormat="0" applyFont="0" applyAlignment="0" applyProtection="0"/>
    <xf numFmtId="0" fontId="2" fillId="5" borderId="16" applyNumberFormat="0" applyFont="0" applyAlignment="0" applyProtection="0"/>
    <xf numFmtId="0" fontId="21" fillId="5" borderId="16" applyNumberFormat="0" applyFont="0" applyAlignment="0" applyProtection="0"/>
    <xf numFmtId="0" fontId="2" fillId="5" borderId="16" applyNumberFormat="0" applyFont="0" applyAlignment="0" applyProtection="0"/>
    <xf numFmtId="0" fontId="21" fillId="5" borderId="16"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21" fillId="5" borderId="16" applyNumberFormat="0" applyFont="0" applyAlignment="0" applyProtection="0"/>
    <xf numFmtId="0" fontId="21" fillId="5" borderId="16" applyNumberFormat="0" applyFont="0" applyAlignment="0" applyProtection="0"/>
    <xf numFmtId="0" fontId="2" fillId="5" borderId="16" applyNumberFormat="0" applyFont="0" applyAlignment="0" applyProtection="0"/>
    <xf numFmtId="0" fontId="21" fillId="5" borderId="16" applyNumberFormat="0" applyFont="0" applyAlignment="0" applyProtection="0"/>
    <xf numFmtId="0" fontId="21" fillId="5" borderId="16" applyNumberFormat="0" applyFont="0" applyAlignment="0" applyProtection="0"/>
    <xf numFmtId="0" fontId="2" fillId="5" borderId="16" applyNumberFormat="0" applyFont="0" applyAlignment="0" applyProtection="0"/>
    <xf numFmtId="0" fontId="2" fillId="5" borderId="16" applyNumberFormat="0" applyFont="0" applyAlignment="0" applyProtection="0"/>
    <xf numFmtId="0" fontId="392" fillId="62" borderId="32">
      <alignment vertical="center"/>
    </xf>
    <xf numFmtId="279" fontId="238" fillId="0" borderId="0"/>
    <xf numFmtId="279" fontId="24" fillId="0" borderId="0"/>
    <xf numFmtId="279" fontId="264" fillId="0" borderId="0"/>
    <xf numFmtId="0" fontId="100"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286" fillId="54" borderId="33" applyNumberFormat="0" applyAlignment="0" applyProtection="0"/>
    <xf numFmtId="0" fontId="100" fillId="54" borderId="33" applyNumberFormat="0" applyAlignment="0" applyProtection="0"/>
    <xf numFmtId="279" fontId="393" fillId="96" borderId="104" applyNumberFormat="0" applyAlignment="0" applyProtection="0"/>
    <xf numFmtId="279" fontId="393" fillId="96" borderId="104"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100" fillId="54" borderId="33" applyNumberFormat="0" applyAlignment="0" applyProtection="0"/>
    <xf numFmtId="0" fontId="69" fillId="10" borderId="21" applyNumberFormat="0" applyAlignment="0" applyProtection="0"/>
    <xf numFmtId="0" fontId="158" fillId="54" borderId="33" applyNumberFormat="0" applyAlignment="0" applyProtection="0"/>
    <xf numFmtId="0" fontId="158" fillId="54" borderId="33" applyNumberFormat="0" applyAlignment="0" applyProtection="0"/>
    <xf numFmtId="0" fontId="158" fillId="96" borderId="33" applyNumberFormat="0" applyAlignment="0" applyProtection="0"/>
    <xf numFmtId="0" fontId="158" fillId="96" borderId="33" applyNumberFormat="0" applyAlignment="0" applyProtection="0"/>
    <xf numFmtId="0" fontId="158" fillId="96" borderId="33" applyNumberFormat="0" applyAlignment="0" applyProtection="0"/>
    <xf numFmtId="0" fontId="158" fillId="96" borderId="33" applyNumberFormat="0" applyAlignment="0" applyProtection="0"/>
    <xf numFmtId="40" fontId="394" fillId="3" borderId="0">
      <alignment horizontal="right"/>
    </xf>
    <xf numFmtId="0" fontId="394" fillId="3" borderId="0">
      <alignment horizontal="right"/>
    </xf>
    <xf numFmtId="279" fontId="395" fillId="3" borderId="0">
      <alignment horizontal="right"/>
    </xf>
    <xf numFmtId="279" fontId="396" fillId="3" borderId="89"/>
    <xf numFmtId="279" fontId="396" fillId="0" borderId="0" applyBorder="0">
      <alignment horizontal="centerContinuous"/>
    </xf>
    <xf numFmtId="279" fontId="397" fillId="0" borderId="0" applyBorder="0">
      <alignment horizontal="centerContinuous"/>
    </xf>
    <xf numFmtId="322" fontId="362" fillId="0" borderId="0" applyFont="0" applyFill="0" applyBorder="0" applyAlignment="0" applyProtection="0"/>
    <xf numFmtId="323" fontId="361" fillId="0" borderId="0" applyFont="0" applyFill="0" applyBorder="0" applyAlignment="0" applyProtection="0"/>
    <xf numFmtId="324" fontId="24" fillId="0" borderId="0" applyFont="0" applyFill="0" applyBorder="0" applyAlignment="0" applyProtection="0"/>
    <xf numFmtId="248" fontId="24" fillId="0" borderId="0" applyFont="0" applyFill="0" applyBorder="0" applyAlignment="0" applyProtection="0"/>
    <xf numFmtId="325" fontId="24" fillId="0" borderId="0" applyFont="0" applyFill="0" applyBorder="0" applyAlignment="0" applyProtection="0"/>
    <xf numFmtId="326" fontId="362" fillId="0" borderId="0" applyFont="0" applyFill="0" applyBorder="0" applyAlignment="0" applyProtection="0"/>
    <xf numFmtId="327" fontId="361" fillId="0" borderId="0" applyFont="0" applyFill="0" applyBorder="0" applyAlignment="0" applyProtection="0"/>
    <xf numFmtId="328" fontId="362" fillId="0" borderId="0" applyFont="0" applyFill="0" applyBorder="0" applyAlignment="0" applyProtection="0"/>
    <xf numFmtId="329" fontId="361" fillId="0" borderId="0" applyFont="0" applyFill="0" applyBorder="0" applyAlignment="0" applyProtection="0"/>
    <xf numFmtId="330" fontId="362" fillId="0" borderId="0" applyFont="0" applyFill="0" applyBorder="0" applyAlignment="0" applyProtection="0"/>
    <xf numFmtId="331" fontId="361" fillId="0" borderId="0" applyFont="0" applyFill="0" applyBorder="0" applyAlignment="0" applyProtection="0"/>
    <xf numFmtId="332" fontId="361" fillId="0" borderId="0" applyFont="0" applyFill="0" applyBorder="0" applyAlignment="0" applyProtection="0"/>
    <xf numFmtId="333" fontId="36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 fillId="0" borderId="0" applyFont="0" applyFill="0" applyBorder="0" applyAlignment="0" applyProtection="0"/>
    <xf numFmtId="9" fontId="139"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99"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14" fillId="0" borderId="0" applyFont="0" applyFill="0" applyBorder="0" applyAlignment="0" applyProtection="0"/>
    <xf numFmtId="9" fontId="360"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55" fillId="0" borderId="0" applyFont="0" applyFill="0" applyBorder="0" applyAlignment="0" applyProtection="0"/>
    <xf numFmtId="9" fontId="4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367"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114" fillId="0" borderId="0" applyFont="0" applyFill="0" applyBorder="0" applyAlignment="0" applyProtection="0"/>
    <xf numFmtId="9" fontId="55" fillId="0" borderId="0" applyFont="0" applyFill="0" applyBorder="0" applyAlignment="0" applyProtection="0"/>
    <xf numFmtId="9" fontId="114" fillId="0" borderId="0" applyFont="0" applyFill="0" applyBorder="0" applyAlignment="0" applyProtection="0"/>
    <xf numFmtId="9" fontId="24" fillId="0" borderId="0" applyFont="0" applyFill="0" applyBorder="0" applyAlignment="0" applyProtection="0"/>
    <xf numFmtId="9" fontId="55" fillId="0" borderId="0" applyFont="0" applyFill="0" applyBorder="0" applyAlignment="0" applyProtection="0"/>
    <xf numFmtId="9" fontId="114" fillId="0" borderId="0" applyFont="0" applyFill="0" applyBorder="0" applyAlignment="0" applyProtection="0"/>
    <xf numFmtId="9" fontId="38" fillId="0" borderId="0" applyFont="0" applyFill="0" applyBorder="0" applyAlignment="0" applyProtection="0"/>
    <xf numFmtId="9" fontId="114" fillId="0" borderId="0" applyFont="0" applyFill="0" applyBorder="0" applyAlignment="0" applyProtection="0"/>
    <xf numFmtId="9" fontId="55" fillId="0" borderId="0" applyFont="0" applyFill="0" applyBorder="0" applyAlignment="0" applyProtection="0"/>
    <xf numFmtId="9" fontId="114"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2" fillId="0" borderId="0" applyFont="0" applyFill="0" applyBorder="0" applyAlignment="0" applyProtection="0"/>
    <xf numFmtId="9" fontId="114"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9" fontId="1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4" fillId="0" borderId="0" applyFont="0" applyFill="0" applyBorder="0" applyAlignment="0" applyProtection="0"/>
    <xf numFmtId="9" fontId="139" fillId="0" borderId="0" applyFont="0" applyFill="0" applyBorder="0" applyAlignment="0" applyProtection="0"/>
    <xf numFmtId="9" fontId="24" fillId="0" borderId="0" applyFont="0" applyFill="0" applyBorder="0" applyAlignment="0" applyProtection="0"/>
    <xf numFmtId="9" fontId="2" fillId="0" borderId="0" applyFont="0" applyFill="0" applyBorder="0" applyAlignment="0" applyProtection="0"/>
    <xf numFmtId="9" fontId="139" fillId="0" borderId="0" applyFont="0" applyFill="0" applyBorder="0" applyAlignment="0" applyProtection="0"/>
    <xf numFmtId="9" fontId="2"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4" fillId="0" borderId="0" applyFont="0" applyFill="0" applyBorder="0" applyAlignment="0" applyProtection="0"/>
    <xf numFmtId="9" fontId="5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99" fillId="0" borderId="0" applyFont="0" applyFill="0" applyBorder="0" applyAlignment="0" applyProtection="0">
      <alignment vertical="top"/>
    </xf>
    <xf numFmtId="9" fontId="114"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114" fillId="0" borderId="0" applyFont="0" applyFill="0" applyBorder="0" applyAlignment="0" applyProtection="0"/>
    <xf numFmtId="9" fontId="99" fillId="0" borderId="0" applyFont="0" applyFill="0" applyBorder="0" applyAlignment="0" applyProtection="0"/>
    <xf numFmtId="9" fontId="114" fillId="0" borderId="0" applyFont="0" applyFill="0" applyBorder="0" applyAlignment="0" applyProtection="0"/>
    <xf numFmtId="9" fontId="9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4" fillId="0" borderId="0" applyFont="0" applyFill="0" applyBorder="0" applyAlignment="0" applyProtection="0"/>
    <xf numFmtId="9" fontId="9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99" fillId="0" borderId="0" applyFont="0" applyFill="0" applyBorder="0" applyAlignment="0" applyProtection="0">
      <alignment vertical="top"/>
    </xf>
    <xf numFmtId="9" fontId="99" fillId="0" borderId="0" applyFont="0" applyFill="0" applyBorder="0" applyAlignment="0" applyProtection="0">
      <alignment vertical="top"/>
    </xf>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55" fillId="0" borderId="0" applyFont="0" applyFill="0" applyBorder="0" applyAlignment="0" applyProtection="0"/>
    <xf numFmtId="13" fontId="24" fillId="0" borderId="0" applyFont="0" applyFill="0" applyProtection="0"/>
    <xf numFmtId="294" fontId="24" fillId="0" borderId="0" applyFill="0" applyBorder="0" applyAlignment="0"/>
    <xf numFmtId="295" fontId="24" fillId="0" borderId="0" applyFill="0" applyBorder="0" applyAlignment="0"/>
    <xf numFmtId="294" fontId="24" fillId="0" borderId="0" applyFill="0" applyBorder="0" applyAlignment="0"/>
    <xf numFmtId="246" fontId="24" fillId="0" borderId="0" applyFill="0" applyBorder="0" applyAlignment="0"/>
    <xf numFmtId="295" fontId="24" fillId="0" borderId="0" applyFill="0" applyBorder="0" applyAlignment="0"/>
    <xf numFmtId="279" fontId="124" fillId="0" borderId="0" applyNumberFormat="0" applyFont="0" applyFill="0" applyBorder="0" applyAlignment="0" applyProtection="0">
      <alignment horizontal="left"/>
    </xf>
    <xf numFmtId="17" fontId="124" fillId="0" borderId="0" applyFont="0" applyFill="0" applyBorder="0" applyAlignment="0" applyProtection="0"/>
    <xf numFmtId="279" fontId="220" fillId="0" borderId="52">
      <alignment horizontal="center"/>
    </xf>
    <xf numFmtId="279" fontId="220" fillId="0" borderId="52">
      <alignment horizontal="center"/>
    </xf>
    <xf numFmtId="279" fontId="220" fillId="0" borderId="52">
      <alignment horizontal="center"/>
    </xf>
    <xf numFmtId="279" fontId="220" fillId="0" borderId="52">
      <alignment horizontal="center"/>
    </xf>
    <xf numFmtId="279" fontId="220" fillId="0" borderId="52">
      <alignment horizontal="center"/>
    </xf>
    <xf numFmtId="279" fontId="220" fillId="0" borderId="52">
      <alignment horizontal="center"/>
    </xf>
    <xf numFmtId="279" fontId="220" fillId="0" borderId="52">
      <alignment horizontal="center"/>
    </xf>
    <xf numFmtId="279" fontId="220" fillId="0" borderId="52">
      <alignment horizontal="center"/>
    </xf>
    <xf numFmtId="3" fontId="124" fillId="0" borderId="0" applyFont="0" applyFill="0" applyBorder="0" applyAlignment="0" applyProtection="0"/>
    <xf numFmtId="279" fontId="124" fillId="98" borderId="0" applyNumberFormat="0" applyFont="0" applyBorder="0" applyAlignment="0" applyProtection="0"/>
    <xf numFmtId="279" fontId="238" fillId="0" borderId="0" applyFont="0" applyFill="0" applyBorder="0" applyAlignment="0" applyProtection="0"/>
    <xf numFmtId="14" fontId="398" fillId="0" borderId="0" applyNumberFormat="0" applyFill="0" applyBorder="0" applyAlignment="0" applyProtection="0">
      <alignment horizontal="left"/>
    </xf>
    <xf numFmtId="16" fontId="398" fillId="0" borderId="0" applyNumberFormat="0" applyFill="0" applyBorder="0" applyAlignment="0" applyProtection="0">
      <alignment horizontal="left"/>
    </xf>
    <xf numFmtId="334" fontId="238" fillId="0" borderId="0" applyFont="0" applyFill="0" applyBorder="0" applyAlignment="0" applyProtection="0"/>
    <xf numFmtId="279" fontId="399" fillId="0" borderId="0" applyFont="0" applyFill="0" applyBorder="0" applyAlignment="0" applyProtection="0"/>
    <xf numFmtId="0" fontId="123" fillId="0" borderId="0" applyFont="0" applyFill="0" applyBorder="0" applyAlignment="0" applyProtection="0"/>
    <xf numFmtId="0" fontId="124" fillId="0" borderId="0" applyFont="0" applyFill="0" applyBorder="0" applyAlignment="0" applyProtection="0"/>
    <xf numFmtId="0" fontId="123" fillId="0" borderId="0" applyFont="0" applyFill="0" applyBorder="0" applyAlignment="0" applyProtection="0"/>
    <xf numFmtId="0" fontId="24" fillId="0" borderId="0"/>
    <xf numFmtId="0" fontId="123" fillId="0" borderId="0" applyFont="0" applyFill="0" applyBorder="0" applyAlignment="0" applyProtection="0"/>
    <xf numFmtId="0" fontId="123" fillId="0" borderId="0" applyFont="0" applyFill="0" applyBorder="0" applyAlignment="0" applyProtection="0"/>
    <xf numFmtId="0" fontId="124" fillId="0" borderId="0" applyFont="0" applyFill="0" applyBorder="0" applyAlignment="0" applyProtection="0"/>
    <xf numFmtId="0" fontId="123" fillId="0" borderId="0" applyFont="0" applyFill="0" applyBorder="0" applyAlignment="0" applyProtection="0"/>
    <xf numFmtId="0" fontId="123" fillId="0" borderId="0" applyFont="0" applyFill="0" applyBorder="0" applyAlignment="0" applyProtection="0"/>
    <xf numFmtId="0" fontId="124" fillId="0" borderId="0" applyFont="0" applyFill="0" applyBorder="0" applyAlignment="0" applyProtection="0"/>
    <xf numFmtId="165" fontId="24" fillId="0" borderId="0" applyFont="0" applyFill="0" applyBorder="0" applyAlignment="0" applyProtection="0"/>
    <xf numFmtId="0" fontId="123" fillId="0" borderId="0" applyFont="0" applyFill="0" applyBorder="0" applyAlignment="0" applyProtection="0"/>
    <xf numFmtId="165" fontId="24" fillId="0" borderId="0" applyFont="0" applyFill="0" applyBorder="0" applyAlignment="0" applyProtection="0"/>
    <xf numFmtId="0" fontId="1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279" fontId="386" fillId="0" borderId="0"/>
    <xf numFmtId="40" fontId="400" fillId="0" borderId="0" applyBorder="0">
      <alignment horizontal="right"/>
    </xf>
    <xf numFmtId="0" fontId="400" fillId="0" borderId="0" applyBorder="0">
      <alignment horizontal="right"/>
    </xf>
    <xf numFmtId="0" fontId="131" fillId="0" borderId="0" applyFill="0" applyBorder="0" applyAlignment="0"/>
    <xf numFmtId="335" fontId="24" fillId="0" borderId="0" applyFill="0" applyBorder="0" applyAlignment="0"/>
    <xf numFmtId="336" fontId="24" fillId="0" borderId="0" applyFill="0" applyBorder="0" applyAlignment="0"/>
    <xf numFmtId="279" fontId="330" fillId="0" borderId="0"/>
    <xf numFmtId="279" fontId="331" fillId="0" borderId="0"/>
    <xf numFmtId="279" fontId="164" fillId="0" borderId="0" applyFill="0" applyBorder="0" applyProtection="0">
      <alignment horizontal="left" vertical="top"/>
    </xf>
    <xf numFmtId="0" fontId="287" fillId="0" borderId="0" applyNumberFormat="0" applyFill="0" applyBorder="0" applyAlignment="0" applyProtection="0"/>
    <xf numFmtId="279" fontId="401" fillId="0" borderId="0" applyNumberFormat="0" applyFill="0" applyBorder="0" applyAlignment="0" applyProtection="0"/>
    <xf numFmtId="0" fontId="106" fillId="0" borderId="0" applyNumberFormat="0" applyFill="0" applyBorder="0" applyAlignment="0" applyProtection="0"/>
    <xf numFmtId="0" fontId="101" fillId="0" borderId="0" applyNumberFormat="0" applyFill="0" applyBorder="0" applyAlignment="0" applyProtection="0"/>
    <xf numFmtId="0" fontId="402" fillId="0" borderId="0" applyNumberFormat="0" applyFill="0" applyBorder="0" applyAlignment="0" applyProtection="0"/>
    <xf numFmtId="0" fontId="288" fillId="0" borderId="35" applyNumberFormat="0" applyFill="0" applyAlignment="0" applyProtection="0"/>
    <xf numFmtId="0" fontId="46" fillId="0" borderId="24"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46" fillId="0" borderId="24" applyNumberFormat="0" applyFill="0" applyAlignment="0" applyProtection="0"/>
    <xf numFmtId="0" fontId="288" fillId="0" borderId="35"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0" fontId="288" fillId="0" borderId="35" applyNumberFormat="0" applyFill="0" applyAlignment="0" applyProtection="0"/>
    <xf numFmtId="279" fontId="403" fillId="0" borderId="105" applyNumberFormat="0" applyFill="0" applyAlignment="0" applyProtection="0"/>
    <xf numFmtId="279" fontId="403" fillId="0" borderId="10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102" fillId="0" borderId="35" applyNumberFormat="0" applyFill="0" applyAlignment="0" applyProtection="0"/>
    <xf numFmtId="0" fontId="24" fillId="0" borderId="82" applyNumberFormat="0" applyFont="0" applyBorder="0" applyAlignment="0" applyProtection="0"/>
    <xf numFmtId="0" fontId="160" fillId="0" borderId="35" applyNumberFormat="0" applyFill="0" applyAlignment="0" applyProtection="0"/>
    <xf numFmtId="0" fontId="160" fillId="0" borderId="35" applyNumberFormat="0" applyFill="0" applyAlignment="0" applyProtection="0"/>
    <xf numFmtId="0" fontId="46" fillId="0" borderId="24" applyNumberFormat="0" applyFill="0" applyAlignment="0" applyProtection="0"/>
    <xf numFmtId="0" fontId="160" fillId="0" borderId="106" applyNumberFormat="0" applyFill="0" applyAlignment="0" applyProtection="0"/>
    <xf numFmtId="0" fontId="160" fillId="0" borderId="106" applyNumberFormat="0" applyFill="0" applyAlignment="0" applyProtection="0"/>
    <xf numFmtId="0" fontId="160" fillId="0" borderId="106" applyNumberFormat="0" applyFill="0" applyAlignment="0" applyProtection="0"/>
    <xf numFmtId="0" fontId="160" fillId="0" borderId="106" applyNumberFormat="0" applyFill="0" applyAlignment="0" applyProtection="0"/>
    <xf numFmtId="337" fontId="24" fillId="0" borderId="0" applyFont="0" applyFill="0" applyBorder="0" applyAlignment="0" applyProtection="0"/>
    <xf numFmtId="338" fontId="24" fillId="0" borderId="0" applyFont="0" applyFill="0" applyBorder="0" applyAlignment="0" applyProtection="0"/>
    <xf numFmtId="279" fontId="24" fillId="0" borderId="0" applyFont="0" applyFill="0" applyBorder="0" applyAlignment="0" applyProtection="0"/>
    <xf numFmtId="279" fontId="24" fillId="0" borderId="0" applyFont="0" applyFill="0" applyBorder="0" applyAlignment="0" applyProtection="0"/>
    <xf numFmtId="279" fontId="24" fillId="0" borderId="0">
      <alignment horizontal="center" textRotation="180"/>
    </xf>
    <xf numFmtId="339" fontId="24" fillId="0" borderId="0" applyFont="0" applyFill="0" applyBorder="0" applyAlignment="0" applyProtection="0"/>
    <xf numFmtId="340" fontId="24"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2" fontId="40" fillId="0" borderId="0" applyFont="0" applyFill="0" applyBorder="0" applyAlignment="0" applyProtection="0"/>
    <xf numFmtId="42" fontId="122" fillId="0" borderId="0" applyFont="0" applyFill="0" applyBorder="0" applyAlignment="0" applyProtection="0"/>
    <xf numFmtId="0" fontId="2" fillId="0" borderId="0"/>
    <xf numFmtId="42" fontId="40" fillId="0" borderId="0" applyFont="0" applyFill="0" applyBorder="0" applyAlignment="0" applyProtection="0"/>
    <xf numFmtId="42" fontId="40"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2"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40" fillId="0" borderId="0" applyFont="0" applyFill="0" applyBorder="0" applyAlignment="0" applyProtection="0"/>
    <xf numFmtId="44" fontId="122"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0" fontId="289" fillId="0" borderId="0" applyNumberFormat="0" applyFill="0" applyBorder="0" applyAlignment="0" applyProtection="0"/>
    <xf numFmtId="279" fontId="404" fillId="0" borderId="0" applyNumberFormat="0" applyFill="0" applyBorder="0" applyAlignment="0" applyProtection="0"/>
    <xf numFmtId="0" fontId="73" fillId="0" borderId="0" applyNumberFormat="0" applyFill="0" applyBorder="0" applyAlignment="0" applyProtection="0"/>
    <xf numFmtId="0" fontId="162" fillId="0" borderId="0" applyNumberFormat="0" applyFill="0" applyBorder="0" applyAlignment="0" applyProtection="0"/>
    <xf numFmtId="341" fontId="361" fillId="0" borderId="0" applyFont="0" applyFill="0" applyBorder="0" applyAlignment="0" applyProtection="0"/>
    <xf numFmtId="342" fontId="361" fillId="0" borderId="0" applyFont="0" applyFill="0" applyBorder="0" applyAlignment="0" applyProtection="0"/>
    <xf numFmtId="343" fontId="361" fillId="0" borderId="0" applyFont="0" applyFill="0" applyBorder="0" applyAlignment="0" applyProtection="0"/>
    <xf numFmtId="344" fontId="361" fillId="0" borderId="0" applyFont="0" applyFill="0" applyBorder="0" applyAlignment="0" applyProtection="0"/>
    <xf numFmtId="345" fontId="361" fillId="0" borderId="0" applyFont="0" applyFill="0" applyBorder="0" applyAlignment="0" applyProtection="0"/>
    <xf numFmtId="346" fontId="361" fillId="0" borderId="0" applyFont="0" applyFill="0" applyBorder="0" applyAlignment="0" applyProtection="0"/>
    <xf numFmtId="347" fontId="361" fillId="0" borderId="0" applyFont="0" applyFill="0" applyBorder="0" applyAlignment="0" applyProtection="0"/>
    <xf numFmtId="348" fontId="361" fillId="0" borderId="0" applyFont="0" applyFill="0" applyBorder="0" applyAlignment="0" applyProtection="0"/>
    <xf numFmtId="279" fontId="238" fillId="0" borderId="0" applyFont="0" applyFill="0" applyBorder="0" applyAlignment="0" applyProtection="0"/>
    <xf numFmtId="262" fontId="405" fillId="0" borderId="0" applyFont="0" applyFill="0" applyBorder="0" applyAlignment="0" applyProtection="0"/>
    <xf numFmtId="190" fontId="405" fillId="0" borderId="0" applyFont="0" applyFill="0" applyBorder="0" applyAlignment="0" applyProtection="0"/>
    <xf numFmtId="0" fontId="123" fillId="0" borderId="0" applyFont="0" applyFill="0" applyBorder="0" applyAlignment="0" applyProtection="0"/>
    <xf numFmtId="0" fontId="124" fillId="0" borderId="0" applyFont="0" applyFill="0" applyBorder="0" applyAlignment="0" applyProtection="0"/>
    <xf numFmtId="0" fontId="123" fillId="0" borderId="0" applyFont="0" applyFill="0" applyBorder="0" applyAlignment="0" applyProtection="0"/>
    <xf numFmtId="0" fontId="123" fillId="0" borderId="0" applyFont="0" applyFill="0" applyBorder="0" applyAlignment="0" applyProtection="0"/>
    <xf numFmtId="37" fontId="238" fillId="0" borderId="0"/>
    <xf numFmtId="279" fontId="405" fillId="0" borderId="0" applyFont="0" applyFill="0" applyBorder="0" applyAlignment="0" applyProtection="0"/>
    <xf numFmtId="279" fontId="405" fillId="0" borderId="0" applyFont="0" applyFill="0" applyBorder="0" applyAlignment="0" applyProtection="0"/>
    <xf numFmtId="9" fontId="2" fillId="0" borderId="0" applyFont="0" applyFill="0" applyBorder="0" applyAlignment="0" applyProtection="0"/>
    <xf numFmtId="0" fontId="123" fillId="0" borderId="0" applyFont="0" applyFill="0" applyBorder="0" applyAlignment="0" applyProtection="0"/>
    <xf numFmtId="43" fontId="2" fillId="0" borderId="0" applyFont="0" applyFill="0" applyBorder="0" applyAlignment="0" applyProtection="0"/>
    <xf numFmtId="0" fontId="124" fillId="0" borderId="0" applyFont="0" applyFill="0" applyBorder="0" applyAlignment="0" applyProtection="0"/>
    <xf numFmtId="0" fontId="2" fillId="0" borderId="0"/>
    <xf numFmtId="0" fontId="123" fillId="0" borderId="0" applyFont="0" applyFill="0" applyBorder="0" applyAlignment="0" applyProtection="0"/>
    <xf numFmtId="0" fontId="123" fillId="0" borderId="0" applyFont="0" applyFill="0" applyBorder="0" applyAlignment="0" applyProtection="0"/>
    <xf numFmtId="279" fontId="335" fillId="50" borderId="0" applyNumberFormat="0" applyBorder="0" applyAlignment="0" applyProtection="0">
      <alignment vertical="center"/>
    </xf>
    <xf numFmtId="279" fontId="335" fillId="51" borderId="0" applyNumberFormat="0" applyBorder="0" applyAlignment="0" applyProtection="0">
      <alignment vertical="center"/>
    </xf>
    <xf numFmtId="279" fontId="335" fillId="52" borderId="0" applyNumberFormat="0" applyBorder="0" applyAlignment="0" applyProtection="0">
      <alignment vertical="center"/>
    </xf>
    <xf numFmtId="279" fontId="335" fillId="47" borderId="0" applyNumberFormat="0" applyBorder="0" applyAlignment="0" applyProtection="0">
      <alignment vertical="center"/>
    </xf>
    <xf numFmtId="279" fontId="335" fillId="48" borderId="0" applyNumberFormat="0" applyBorder="0" applyAlignment="0" applyProtection="0">
      <alignment vertical="center"/>
    </xf>
    <xf numFmtId="279" fontId="335" fillId="53" borderId="0" applyNumberFormat="0" applyBorder="0" applyAlignment="0" applyProtection="0">
      <alignment vertical="center"/>
    </xf>
    <xf numFmtId="38" fontId="399" fillId="0" borderId="0"/>
    <xf numFmtId="0" fontId="399" fillId="0" borderId="0"/>
    <xf numFmtId="279" fontId="406" fillId="0" borderId="0" applyNumberFormat="0" applyFill="0" applyBorder="0" applyAlignment="0" applyProtection="0">
      <alignment vertical="center"/>
    </xf>
    <xf numFmtId="279" fontId="407" fillId="54" borderId="26" applyNumberFormat="0" applyAlignment="0" applyProtection="0">
      <alignment vertical="center"/>
    </xf>
    <xf numFmtId="279" fontId="407" fillId="54" borderId="26" applyNumberFormat="0" applyAlignment="0" applyProtection="0">
      <alignment vertical="center"/>
    </xf>
    <xf numFmtId="349" fontId="238" fillId="0" borderId="0">
      <protection locked="0"/>
    </xf>
    <xf numFmtId="279" fontId="202" fillId="0" borderId="0">
      <protection locked="0"/>
    </xf>
    <xf numFmtId="279" fontId="202" fillId="0" borderId="0">
      <protection locked="0"/>
    </xf>
    <xf numFmtId="350" fontId="24" fillId="0" borderId="70">
      <alignment horizontal="right" vertical="center" shrinkToFit="1"/>
    </xf>
    <xf numFmtId="38" fontId="324" fillId="0" borderId="0"/>
    <xf numFmtId="0" fontId="324" fillId="0" borderId="0"/>
    <xf numFmtId="279" fontId="408" fillId="37" borderId="0" applyNumberFormat="0" applyBorder="0" applyAlignment="0" applyProtection="0">
      <alignment vertical="center"/>
    </xf>
    <xf numFmtId="279" fontId="372" fillId="0" borderId="0">
      <protection locked="0"/>
    </xf>
    <xf numFmtId="279" fontId="409" fillId="0" borderId="0" applyFill="0" applyBorder="0" applyProtection="0">
      <alignment vertical="center"/>
    </xf>
    <xf numFmtId="279" fontId="238" fillId="99" borderId="0">
      <alignment horizontal="left"/>
    </xf>
    <xf numFmtId="279" fontId="372" fillId="0" borderId="0">
      <protection locked="0"/>
    </xf>
    <xf numFmtId="279" fontId="410" fillId="0" borderId="0" applyNumberFormat="0" applyFill="0" applyBorder="0" applyAlignment="0" applyProtection="0">
      <alignment vertical="top"/>
      <protection locked="0"/>
    </xf>
    <xf numFmtId="40" fontId="411" fillId="0" borderId="0" applyFont="0" applyFill="0" applyBorder="0" applyAlignment="0" applyProtection="0"/>
    <xf numFmtId="38" fontId="411" fillId="0" borderId="0" applyFont="0" applyFill="0" applyBorder="0" applyAlignment="0" applyProtection="0"/>
    <xf numFmtId="40" fontId="412" fillId="0" borderId="0" applyFont="0" applyFill="0" applyBorder="0" applyAlignment="0" applyProtection="0"/>
    <xf numFmtId="38" fontId="412" fillId="0" borderId="0" applyFont="0" applyFill="0" applyBorder="0" applyAlignment="0" applyProtection="0"/>
    <xf numFmtId="279" fontId="320" fillId="57" borderId="32" applyNumberFormat="0" applyFont="0" applyAlignment="0" applyProtection="0">
      <alignment vertical="center"/>
    </xf>
    <xf numFmtId="279" fontId="320" fillId="57" borderId="32" applyNumberFormat="0" applyFont="0" applyAlignment="0" applyProtection="0">
      <alignment vertical="center"/>
    </xf>
    <xf numFmtId="279" fontId="411" fillId="0" borderId="0" applyFont="0" applyFill="0" applyBorder="0" applyAlignment="0" applyProtection="0"/>
    <xf numFmtId="279" fontId="411" fillId="0" borderId="0" applyFont="0" applyFill="0" applyBorder="0" applyAlignment="0" applyProtection="0"/>
    <xf numFmtId="279" fontId="412" fillId="0" borderId="0" applyFont="0" applyFill="0" applyBorder="0" applyAlignment="0" applyProtection="0"/>
    <xf numFmtId="279" fontId="238" fillId="0" borderId="0" applyFont="0" applyFill="0" applyBorder="0" applyAlignment="0" applyProtection="0"/>
    <xf numFmtId="279" fontId="413" fillId="0" borderId="0" applyFont="0" applyFill="0" applyBorder="0" applyAlignment="0" applyProtection="0"/>
    <xf numFmtId="279" fontId="413" fillId="0" borderId="0" applyFont="0" applyFill="0" applyBorder="0" applyAlignment="0" applyProtection="0"/>
    <xf numFmtId="10" fontId="172" fillId="0" borderId="25"/>
    <xf numFmtId="10" fontId="172" fillId="0" borderId="25"/>
    <xf numFmtId="10" fontId="172" fillId="0" borderId="0"/>
    <xf numFmtId="279" fontId="414" fillId="56" borderId="0" applyNumberFormat="0" applyBorder="0" applyAlignment="0" applyProtection="0">
      <alignment vertical="center"/>
    </xf>
    <xf numFmtId="279" fontId="415" fillId="0" borderId="0"/>
    <xf numFmtId="279" fontId="413" fillId="0" borderId="0" applyFont="0" applyFill="0" applyBorder="0" applyAlignment="0" applyProtection="0"/>
    <xf numFmtId="279" fontId="413" fillId="0" borderId="0" applyFont="0" applyFill="0" applyBorder="0" applyAlignment="0" applyProtection="0"/>
    <xf numFmtId="279" fontId="238" fillId="0" borderId="0">
      <alignment vertical="center"/>
    </xf>
    <xf numFmtId="351" fontId="320" fillId="100" borderId="70" applyNumberFormat="0">
      <alignment vertical="center"/>
    </xf>
    <xf numFmtId="351" fontId="320" fillId="0" borderId="70">
      <alignment vertical="center"/>
    </xf>
    <xf numFmtId="177" fontId="238" fillId="0" borderId="0" applyFont="0" applyFill="0" applyBorder="0" applyAlignment="0" applyProtection="0"/>
    <xf numFmtId="279" fontId="320" fillId="0" borderId="0" applyFont="0" applyFill="0" applyBorder="0" applyAlignment="0" applyProtection="0"/>
    <xf numFmtId="37" fontId="318" fillId="0" borderId="4" applyAlignment="0"/>
    <xf numFmtId="0" fontId="318" fillId="0" borderId="4" applyAlignment="0"/>
    <xf numFmtId="37" fontId="318" fillId="0" borderId="4" applyAlignment="0"/>
    <xf numFmtId="3" fontId="416" fillId="0" borderId="70"/>
    <xf numFmtId="279" fontId="416" fillId="0" borderId="70"/>
    <xf numFmtId="3" fontId="416" fillId="0" borderId="107"/>
    <xf numFmtId="3" fontId="416" fillId="0" borderId="108"/>
    <xf numFmtId="279" fontId="417" fillId="0" borderId="70"/>
    <xf numFmtId="279" fontId="418" fillId="0" borderId="0">
      <alignment horizontal="center"/>
    </xf>
    <xf numFmtId="279" fontId="419" fillId="0" borderId="109">
      <alignment horizontal="center"/>
    </xf>
    <xf numFmtId="279" fontId="420" fillId="0" borderId="0" applyNumberFormat="0" applyFill="0" applyBorder="0" applyAlignment="0" applyProtection="0">
      <alignment vertical="center"/>
    </xf>
    <xf numFmtId="279" fontId="421" fillId="55" borderId="81" applyNumberFormat="0" applyAlignment="0" applyProtection="0">
      <alignment vertical="center"/>
    </xf>
    <xf numFmtId="37" fontId="320" fillId="0" borderId="0" applyFont="0" applyFill="0" applyBorder="0" applyAlignment="0" applyProtection="0"/>
    <xf numFmtId="352" fontId="422" fillId="0" borderId="0">
      <alignment vertical="center"/>
    </xf>
    <xf numFmtId="164" fontId="320" fillId="0" borderId="0" applyFont="0" applyFill="0" applyBorder="0" applyAlignment="0" applyProtection="0">
      <alignment vertical="center"/>
    </xf>
    <xf numFmtId="353" fontId="423" fillId="0" borderId="0" applyFont="0" applyFill="0" applyBorder="0" applyAlignment="0" applyProtection="0">
      <alignment vertical="center"/>
    </xf>
    <xf numFmtId="354" fontId="423" fillId="0" borderId="0" applyFont="0" applyFill="0" applyBorder="0" applyAlignment="0" applyProtection="0">
      <alignment vertical="center"/>
    </xf>
    <xf numFmtId="279" fontId="424" fillId="0" borderId="110"/>
    <xf numFmtId="279" fontId="425" fillId="0" borderId="31" applyNumberFormat="0" applyFill="0" applyAlignment="0" applyProtection="0">
      <alignment vertical="center"/>
    </xf>
    <xf numFmtId="279" fontId="426" fillId="0" borderId="35" applyNumberFormat="0" applyFill="0" applyAlignment="0" applyProtection="0">
      <alignment vertical="center"/>
    </xf>
    <xf numFmtId="279" fontId="426" fillId="0" borderId="35" applyNumberFormat="0" applyFill="0" applyAlignment="0" applyProtection="0">
      <alignment vertical="center"/>
    </xf>
    <xf numFmtId="355" fontId="320" fillId="0" borderId="0" applyFont="0" applyFill="0" applyBorder="0" applyAlignment="0" applyProtection="0"/>
    <xf numFmtId="356" fontId="320" fillId="0" borderId="0" applyFill="0" applyBorder="0" applyProtection="0">
      <alignment horizontal="right"/>
    </xf>
    <xf numFmtId="351" fontId="320" fillId="0" borderId="70">
      <alignment vertical="center"/>
    </xf>
    <xf numFmtId="4" fontId="372" fillId="0" borderId="0">
      <protection locked="0"/>
    </xf>
    <xf numFmtId="357" fontId="238" fillId="0" borderId="0">
      <protection locked="0"/>
    </xf>
    <xf numFmtId="279" fontId="427" fillId="0" borderId="0" applyNumberFormat="0" applyFill="0" applyBorder="0" applyAlignment="0" applyProtection="0">
      <alignment vertical="center"/>
    </xf>
    <xf numFmtId="279" fontId="428" fillId="0" borderId="28" applyNumberFormat="0" applyFill="0" applyAlignment="0" applyProtection="0">
      <alignment vertical="center"/>
    </xf>
    <xf numFmtId="279" fontId="429" fillId="0" borderId="29" applyNumberFormat="0" applyFill="0" applyAlignment="0" applyProtection="0">
      <alignment vertical="center"/>
    </xf>
    <xf numFmtId="279" fontId="430" fillId="0" borderId="30" applyNumberFormat="0" applyFill="0" applyAlignment="0" applyProtection="0">
      <alignment vertical="center"/>
    </xf>
    <xf numFmtId="279" fontId="430" fillId="0" borderId="30" applyNumberFormat="0" applyFill="0" applyAlignment="0" applyProtection="0">
      <alignment vertical="center"/>
    </xf>
    <xf numFmtId="279" fontId="430" fillId="0" borderId="30" applyNumberFormat="0" applyFill="0" applyAlignment="0" applyProtection="0">
      <alignment vertical="center"/>
    </xf>
    <xf numFmtId="279" fontId="430" fillId="0" borderId="0" applyNumberFormat="0" applyFill="0" applyBorder="0" applyAlignment="0" applyProtection="0">
      <alignment vertical="center"/>
    </xf>
    <xf numFmtId="279" fontId="431" fillId="38" borderId="0" applyNumberFormat="0" applyBorder="0" applyAlignment="0" applyProtection="0">
      <alignment vertical="center"/>
    </xf>
    <xf numFmtId="279" fontId="238" fillId="0" borderId="0"/>
    <xf numFmtId="164" fontId="24" fillId="0" borderId="0" applyFont="0" applyFill="0" applyBorder="0" applyAlignment="0" applyProtection="0"/>
    <xf numFmtId="165" fontId="24" fillId="0" borderId="0" applyFont="0" applyFill="0" applyBorder="0" applyAlignment="0" applyProtection="0"/>
    <xf numFmtId="279" fontId="432" fillId="54" borderId="33" applyNumberFormat="0" applyAlignment="0" applyProtection="0">
      <alignment vertical="center"/>
    </xf>
    <xf numFmtId="279" fontId="432" fillId="54" borderId="33" applyNumberFormat="0" applyAlignment="0" applyProtection="0">
      <alignment vertical="center"/>
    </xf>
    <xf numFmtId="279" fontId="238" fillId="0" borderId="0" applyFont="0" applyFill="0" applyBorder="0" applyAlignment="0" applyProtection="0"/>
    <xf numFmtId="279" fontId="320" fillId="0" borderId="0" applyFont="0" applyFill="0" applyBorder="0" applyAlignment="0" applyProtection="0"/>
    <xf numFmtId="279" fontId="399" fillId="0" borderId="0" applyFont="0" applyFill="0" applyBorder="0" applyAlignment="0" applyProtection="0"/>
    <xf numFmtId="171" fontId="238" fillId="0" borderId="0"/>
    <xf numFmtId="279" fontId="238" fillId="0" borderId="0" applyFont="0" applyFill="0" applyBorder="0" applyAlignment="0" applyProtection="0"/>
    <xf numFmtId="358" fontId="24" fillId="0" borderId="0" applyFont="0" applyFill="0" applyBorder="0" applyAlignment="0" applyProtection="0"/>
    <xf numFmtId="359" fontId="24" fillId="0" borderId="0" applyFont="0" applyFill="0" applyBorder="0" applyAlignment="0" applyProtection="0"/>
    <xf numFmtId="360" fontId="320" fillId="0" borderId="0" applyFont="0" applyFill="0" applyBorder="0" applyAlignment="0" applyProtection="0">
      <alignment vertical="center"/>
    </xf>
    <xf numFmtId="361" fontId="320" fillId="0" borderId="0" applyFont="0" applyFill="0" applyBorder="0" applyAlignment="0" applyProtection="0">
      <alignment vertical="center"/>
    </xf>
    <xf numFmtId="362" fontId="423" fillId="0" borderId="0">
      <alignment vertical="center"/>
    </xf>
    <xf numFmtId="363" fontId="238" fillId="0" borderId="0">
      <protection locked="0"/>
    </xf>
    <xf numFmtId="279" fontId="320" fillId="0" borderId="0">
      <alignment vertical="center"/>
    </xf>
    <xf numFmtId="279" fontId="333" fillId="0" borderId="0">
      <alignment vertical="center"/>
    </xf>
    <xf numFmtId="287" fontId="40" fillId="0" borderId="0"/>
    <xf numFmtId="279" fontId="372" fillId="0" borderId="111">
      <protection locked="0"/>
    </xf>
    <xf numFmtId="364" fontId="238" fillId="0" borderId="0">
      <protection locked="0"/>
    </xf>
    <xf numFmtId="365" fontId="238" fillId="0" borderId="0">
      <protection locked="0"/>
    </xf>
    <xf numFmtId="279" fontId="238" fillId="0" borderId="0" applyFont="0" applyFill="0" applyBorder="0" applyAlignment="0" applyProtection="0"/>
    <xf numFmtId="283" fontId="433" fillId="0" borderId="0" applyFont="0" applyFill="0" applyBorder="0" applyAlignment="0" applyProtection="0"/>
    <xf numFmtId="283" fontId="320" fillId="0" borderId="0"/>
    <xf numFmtId="283" fontId="320" fillId="0" borderId="0"/>
    <xf numFmtId="283" fontId="320" fillId="0" borderId="0"/>
    <xf numFmtId="283" fontId="320" fillId="0" borderId="0"/>
    <xf numFmtId="283" fontId="320" fillId="0" borderId="0"/>
    <xf numFmtId="283" fontId="320" fillId="0" borderId="0"/>
    <xf numFmtId="283" fontId="320" fillId="0" borderId="0"/>
    <xf numFmtId="283" fontId="320" fillId="0" borderId="0"/>
    <xf numFmtId="283" fontId="320" fillId="0" borderId="0"/>
    <xf numFmtId="283" fontId="320" fillId="0" borderId="0"/>
    <xf numFmtId="283" fontId="320"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389" fillId="0" borderId="0" applyFill="0" applyBorder="0"/>
    <xf numFmtId="165"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9" fillId="0" borderId="0" applyFill="0" applyBorder="0"/>
    <xf numFmtId="165" fontId="38" fillId="0" borderId="0" applyFont="0" applyFill="0" applyBorder="0" applyAlignment="0" applyProtection="0"/>
    <xf numFmtId="0" fontId="49" fillId="0" borderId="0"/>
    <xf numFmtId="0" fontId="49" fillId="0" borderId="0"/>
    <xf numFmtId="279" fontId="93" fillId="0" borderId="0" applyProtection="0"/>
    <xf numFmtId="279" fontId="91" fillId="0" borderId="0" applyProtection="0"/>
    <xf numFmtId="279" fontId="93" fillId="0" borderId="0" applyProtection="0"/>
    <xf numFmtId="279" fontId="91" fillId="0" borderId="0" applyProtection="0"/>
    <xf numFmtId="279" fontId="93" fillId="0" borderId="77" applyNumberFormat="0" applyAlignment="0" applyProtection="0">
      <alignment horizontal="left" vertical="center"/>
    </xf>
    <xf numFmtId="279" fontId="91" fillId="0" borderId="0" applyProtection="0"/>
    <xf numFmtId="279" fontId="91" fillId="0" borderId="0" applyProtection="0"/>
    <xf numFmtId="279" fontId="93" fillId="0" borderId="0" applyProtection="0"/>
    <xf numFmtId="279" fontId="91" fillId="0" borderId="0" applyProtection="0"/>
    <xf numFmtId="279" fontId="93" fillId="0" borderId="0" applyProtection="0"/>
    <xf numFmtId="0" fontId="49" fillId="0" borderId="0"/>
    <xf numFmtId="0" fontId="49" fillId="0" borderId="0"/>
    <xf numFmtId="0" fontId="49" fillId="0" borderId="0"/>
    <xf numFmtId="0" fontId="49" fillId="0" borderId="0"/>
    <xf numFmtId="43"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49"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279" fontId="93" fillId="0" borderId="0" applyProtection="0"/>
    <xf numFmtId="279" fontId="91" fillId="0" borderId="0" applyProtection="0"/>
    <xf numFmtId="279" fontId="93" fillId="0" borderId="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43" fontId="43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264" fillId="0" borderId="0" applyFont="0" applyFill="0" applyBorder="0" applyAlignment="0" applyProtection="0"/>
    <xf numFmtId="43" fontId="1" fillId="0" borderId="0" applyFont="0" applyFill="0" applyBorder="0" applyAlignment="0" applyProtection="0"/>
    <xf numFmtId="43" fontId="264" fillId="0" borderId="0" applyFont="0" applyFill="0" applyBorder="0" applyAlignment="0" applyProtection="0"/>
    <xf numFmtId="9" fontId="1" fillId="0" borderId="0" applyFont="0" applyFill="0" applyBorder="0" applyAlignment="0" applyProtection="0"/>
    <xf numFmtId="0" fontId="1" fillId="0" borderId="0"/>
    <xf numFmtId="43" fontId="264" fillId="0" borderId="0" applyFont="0" applyFill="0" applyBorder="0" applyAlignment="0" applyProtection="0"/>
    <xf numFmtId="43" fontId="264" fillId="0" borderId="0" applyFont="0" applyFill="0" applyBorder="0" applyAlignment="0" applyProtection="0"/>
  </cellStyleXfs>
  <cellXfs count="595">
    <xf numFmtId="0" fontId="0" fillId="0" borderId="0" xfId="0"/>
    <xf numFmtId="0" fontId="23" fillId="0" borderId="0" xfId="0" applyFont="1" applyAlignment="1">
      <alignment wrapText="1"/>
    </xf>
    <xf numFmtId="0" fontId="25" fillId="2" borderId="0" xfId="6" applyFont="1" applyFill="1">
      <protection locked="0"/>
    </xf>
    <xf numFmtId="0" fontId="26" fillId="2" borderId="0" xfId="6" applyFont="1" applyFill="1">
      <protection locked="0"/>
    </xf>
    <xf numFmtId="168" fontId="25" fillId="2" borderId="0" xfId="6" applyNumberFormat="1" applyFont="1" applyFill="1">
      <protection locked="0"/>
    </xf>
    <xf numFmtId="168" fontId="25" fillId="2" borderId="0" xfId="6" applyNumberFormat="1" applyFont="1" applyFill="1" applyProtection="1"/>
    <xf numFmtId="0" fontId="25" fillId="2" borderId="0" xfId="9" applyFont="1" applyFill="1"/>
    <xf numFmtId="0" fontId="26" fillId="2" borderId="0" xfId="6" applyFont="1" applyFill="1" applyAlignment="1">
      <alignment horizontal="right"/>
      <protection locked="0"/>
    </xf>
    <xf numFmtId="168" fontId="25" fillId="2" borderId="0" xfId="9" applyNumberFormat="1" applyFont="1" applyFill="1"/>
    <xf numFmtId="0" fontId="23" fillId="0" borderId="0" xfId="3" applyFont="1"/>
    <xf numFmtId="1" fontId="39" fillId="0" borderId="0" xfId="3" applyNumberFormat="1" applyFont="1" applyAlignment="1">
      <alignment vertical="top"/>
    </xf>
    <xf numFmtId="169" fontId="23" fillId="0" borderId="0" xfId="4" applyNumberFormat="1" applyFont="1"/>
    <xf numFmtId="169" fontId="40" fillId="0" borderId="0" xfId="4" applyNumberFormat="1" applyFont="1"/>
    <xf numFmtId="169" fontId="25" fillId="0" borderId="0" xfId="4" applyNumberFormat="1" applyFont="1" applyAlignment="1">
      <alignment horizontal="right" indent="1"/>
    </xf>
    <xf numFmtId="9" fontId="25" fillId="0" borderId="0" xfId="13" applyFont="1"/>
    <xf numFmtId="1" fontId="40" fillId="0" borderId="0" xfId="14" applyNumberFormat="1" applyFont="1" applyAlignment="1">
      <alignment vertical="top" wrapText="1"/>
    </xf>
    <xf numFmtId="1" fontId="40" fillId="0" borderId="0" xfId="14" applyNumberFormat="1" applyFont="1"/>
    <xf numFmtId="0" fontId="22" fillId="0" borderId="0" xfId="14"/>
    <xf numFmtId="1" fontId="40" fillId="0" borderId="0" xfId="15" applyNumberFormat="1" applyFont="1" applyAlignment="1">
      <alignment horizontal="right"/>
    </xf>
    <xf numFmtId="1" fontId="39" fillId="0" borderId="0" xfId="14" applyNumberFormat="1" applyFont="1" applyAlignment="1">
      <alignment vertical="top" wrapText="1"/>
    </xf>
    <xf numFmtId="2" fontId="40" fillId="0" borderId="0" xfId="14" applyNumberFormat="1" applyFont="1"/>
    <xf numFmtId="2" fontId="40" fillId="0" borderId="0" xfId="14" applyNumberFormat="1" applyFont="1" applyAlignment="1">
      <alignment vertical="top" wrapText="1"/>
    </xf>
    <xf numFmtId="2" fontId="40" fillId="0" borderId="0" xfId="16" applyNumberFormat="1" applyFont="1"/>
    <xf numFmtId="2" fontId="40" fillId="0" borderId="0" xfId="17" applyNumberFormat="1" applyFont="1" applyAlignment="1">
      <alignment horizontal="right"/>
    </xf>
    <xf numFmtId="2" fontId="40" fillId="0" borderId="0" xfId="16" applyNumberFormat="1" applyFont="1" applyAlignment="1">
      <alignment horizontal="right"/>
    </xf>
    <xf numFmtId="0" fontId="44" fillId="0" borderId="0" xfId="14" applyFont="1"/>
    <xf numFmtId="0" fontId="23" fillId="0" borderId="0" xfId="14" applyFont="1"/>
    <xf numFmtId="2" fontId="23" fillId="0" borderId="0" xfId="14" applyNumberFormat="1" applyFont="1"/>
    <xf numFmtId="0" fontId="25" fillId="0" borderId="0" xfId="25" applyFont="1"/>
    <xf numFmtId="1" fontId="25" fillId="0" borderId="0" xfId="26" applyNumberFormat="1" applyFont="1"/>
    <xf numFmtId="1" fontId="25" fillId="0" borderId="0" xfId="25" applyNumberFormat="1" applyFont="1"/>
    <xf numFmtId="169" fontId="25" fillId="0" borderId="0" xfId="13" applyNumberFormat="1" applyFont="1"/>
    <xf numFmtId="171" fontId="25" fillId="0" borderId="0" xfId="25" applyNumberFormat="1" applyFont="1"/>
    <xf numFmtId="0" fontId="25" fillId="0" borderId="0" xfId="25" applyFont="1" applyAlignment="1">
      <alignment horizontal="center" vertical="center" wrapText="1"/>
    </xf>
    <xf numFmtId="2" fontId="40" fillId="0" borderId="0" xfId="0" applyNumberFormat="1" applyFont="1"/>
    <xf numFmtId="168" fontId="25" fillId="2" borderId="0" xfId="383" applyNumberFormat="1" applyFont="1" applyFill="1"/>
    <xf numFmtId="0" fontId="25" fillId="2" borderId="0" xfId="34" applyNumberFormat="1" applyFont="1" applyFill="1"/>
    <xf numFmtId="1" fontId="25" fillId="0" borderId="0" xfId="0" applyNumberFormat="1" applyFont="1"/>
    <xf numFmtId="171" fontId="25" fillId="0" borderId="0" xfId="0" applyNumberFormat="1" applyFont="1"/>
    <xf numFmtId="0" fontId="31" fillId="2" borderId="0" xfId="646" applyFont="1" applyFill="1"/>
    <xf numFmtId="0" fontId="17" fillId="2" borderId="0" xfId="646" applyFill="1"/>
    <xf numFmtId="0" fontId="23" fillId="2" borderId="0" xfId="646" applyFont="1" applyFill="1"/>
    <xf numFmtId="0" fontId="34" fillId="2" borderId="0" xfId="646" applyFont="1" applyFill="1"/>
    <xf numFmtId="0" fontId="23" fillId="2" borderId="11" xfId="646" applyFont="1" applyFill="1" applyBorder="1"/>
    <xf numFmtId="0" fontId="23" fillId="2" borderId="12" xfId="646" applyFont="1" applyFill="1" applyBorder="1"/>
    <xf numFmtId="0" fontId="23" fillId="2" borderId="0" xfId="0" applyFont="1" applyFill="1"/>
    <xf numFmtId="0" fontId="23" fillId="2" borderId="13" xfId="646" applyFont="1" applyFill="1" applyBorder="1"/>
    <xf numFmtId="0" fontId="23" fillId="2" borderId="14" xfId="646" applyFont="1" applyFill="1" applyBorder="1"/>
    <xf numFmtId="168" fontId="23" fillId="2" borderId="0" xfId="646" applyNumberFormat="1" applyFont="1" applyFill="1"/>
    <xf numFmtId="10" fontId="23" fillId="2" borderId="0" xfId="647" applyNumberFormat="1" applyFont="1" applyFill="1"/>
    <xf numFmtId="0" fontId="25" fillId="2" borderId="0" xfId="650" applyFont="1" applyFill="1" applyAlignment="1">
      <alignment horizontal="left" indent="1"/>
    </xf>
    <xf numFmtId="169" fontId="23" fillId="0" borderId="0" xfId="808" applyNumberFormat="1" applyFont="1"/>
    <xf numFmtId="169" fontId="25" fillId="0" borderId="0" xfId="808" applyNumberFormat="1" applyFont="1" applyAlignment="1">
      <alignment horizontal="right" indent="1"/>
    </xf>
    <xf numFmtId="14" fontId="25" fillId="0" borderId="0" xfId="14" applyNumberFormat="1" applyFont="1" applyAlignment="1">
      <alignment horizontal="right"/>
    </xf>
    <xf numFmtId="14" fontId="29" fillId="2" borderId="0" xfId="0" applyNumberFormat="1" applyFont="1" applyFill="1" applyAlignment="1">
      <alignment horizontal="right"/>
    </xf>
    <xf numFmtId="169" fontId="23" fillId="0" borderId="0" xfId="2" applyNumberFormat="1" applyFont="1"/>
    <xf numFmtId="175" fontId="25" fillId="0" borderId="0" xfId="287" applyFont="1"/>
    <xf numFmtId="175" fontId="25" fillId="0" borderId="0" xfId="287" applyFont="1" applyAlignment="1">
      <alignment horizontal="center" vertical="center"/>
    </xf>
    <xf numFmtId="171" fontId="25" fillId="0" borderId="0" xfId="287" applyNumberFormat="1" applyFont="1"/>
    <xf numFmtId="3" fontId="25" fillId="0" borderId="0" xfId="287" applyNumberFormat="1" applyFont="1"/>
    <xf numFmtId="3" fontId="25" fillId="0" borderId="0" xfId="13" applyNumberFormat="1" applyFont="1"/>
    <xf numFmtId="175" fontId="29" fillId="0" borderId="0" xfId="287" applyFont="1"/>
    <xf numFmtId="168" fontId="25" fillId="0" borderId="0" xfId="287" applyNumberFormat="1" applyFont="1"/>
    <xf numFmtId="175" fontId="26" fillId="0" borderId="0" xfId="287" applyFont="1"/>
    <xf numFmtId="0" fontId="25" fillId="0" borderId="0" xfId="0" applyFont="1" applyAlignment="1">
      <alignment vertical="center"/>
    </xf>
    <xf numFmtId="3" fontId="29" fillId="0" borderId="0" xfId="287" applyNumberFormat="1" applyFont="1"/>
    <xf numFmtId="1" fontId="25" fillId="0" borderId="0" xfId="13" applyNumberFormat="1" applyFont="1"/>
    <xf numFmtId="0" fontId="77" fillId="2" borderId="5" xfId="0" applyFont="1" applyFill="1" applyBorder="1" applyAlignment="1">
      <alignment wrapText="1"/>
    </xf>
    <xf numFmtId="180" fontId="79" fillId="2" borderId="0" xfId="0" applyNumberFormat="1" applyFont="1" applyFill="1"/>
    <xf numFmtId="180" fontId="78" fillId="2" borderId="0" xfId="0" applyNumberFormat="1" applyFont="1" applyFill="1" applyAlignment="1">
      <alignment horizontal="left" indent="1"/>
    </xf>
    <xf numFmtId="180" fontId="78" fillId="2" borderId="3" xfId="0" applyNumberFormat="1" applyFont="1" applyFill="1" applyBorder="1" applyAlignment="1">
      <alignment horizontal="left" indent="1"/>
    </xf>
    <xf numFmtId="180" fontId="78" fillId="0" borderId="0" xfId="0" applyNumberFormat="1" applyFont="1"/>
    <xf numFmtId="9" fontId="23" fillId="0" borderId="0" xfId="2" applyFont="1"/>
    <xf numFmtId="4" fontId="25" fillId="0" borderId="0" xfId="0" applyNumberFormat="1" applyFont="1" applyAlignment="1">
      <alignment horizontal="right" indent="1"/>
    </xf>
    <xf numFmtId="4" fontId="25" fillId="0" borderId="3" xfId="0" applyNumberFormat="1" applyFont="1" applyBorder="1" applyAlignment="1">
      <alignment horizontal="right" indent="1"/>
    </xf>
    <xf numFmtId="0" fontId="81" fillId="2" borderId="0" xfId="646" applyFont="1" applyFill="1"/>
    <xf numFmtId="0" fontId="29" fillId="2" borderId="0" xfId="6" applyFont="1" applyFill="1">
      <protection locked="0"/>
    </xf>
    <xf numFmtId="181" fontId="25" fillId="0" borderId="0" xfId="19" applyNumberFormat="1" applyFont="1" applyAlignment="1">
      <alignment horizontal="right"/>
    </xf>
    <xf numFmtId="181" fontId="25" fillId="0" borderId="0" xfId="20" applyNumberFormat="1" applyFont="1" applyAlignment="1">
      <alignment horizontal="right" wrapText="1"/>
    </xf>
    <xf numFmtId="181" fontId="25" fillId="0" borderId="0" xfId="21" applyNumberFormat="1" applyFont="1" applyAlignment="1">
      <alignment horizontal="right" wrapText="1"/>
    </xf>
    <xf numFmtId="181" fontId="25" fillId="0" borderId="0" xfId="5" applyNumberFormat="1" applyFont="1" applyAlignment="1">
      <alignment horizontal="right"/>
    </xf>
    <xf numFmtId="181" fontId="25" fillId="0" borderId="0" xfId="5" applyNumberFormat="1" applyFont="1" applyAlignment="1">
      <alignment horizontal="center" vertical="center"/>
    </xf>
    <xf numFmtId="181" fontId="25" fillId="0" borderId="0" xfId="4" applyNumberFormat="1" applyFont="1" applyAlignment="1">
      <alignment horizontal="center" vertical="center"/>
    </xf>
    <xf numFmtId="181" fontId="25" fillId="0" borderId="0" xfId="5" applyNumberFormat="1" applyFont="1" applyAlignment="1">
      <alignment horizontal="center"/>
    </xf>
    <xf numFmtId="181" fontId="25" fillId="0" borderId="0" xfId="4" applyNumberFormat="1" applyFont="1" applyAlignment="1">
      <alignment horizontal="center"/>
    </xf>
    <xf numFmtId="181" fontId="25" fillId="2" borderId="0" xfId="1" applyNumberFormat="1" applyFont="1" applyFill="1" applyAlignment="1">
      <alignment horizontal="right"/>
    </xf>
    <xf numFmtId="181" fontId="25" fillId="2" borderId="0" xfId="1" applyNumberFormat="1" applyFont="1" applyFill="1" applyAlignment="1">
      <alignment horizontal="left"/>
    </xf>
    <xf numFmtId="167" fontId="25" fillId="0" borderId="0" xfId="1" applyFont="1" applyAlignment="1">
      <alignment horizontal="left" wrapText="1"/>
    </xf>
    <xf numFmtId="2" fontId="25" fillId="0" borderId="0" xfId="0" applyNumberFormat="1" applyFont="1" applyAlignment="1">
      <alignment horizontal="left" wrapText="1"/>
    </xf>
    <xf numFmtId="169" fontId="25" fillId="0" borderId="0" xfId="2" applyNumberFormat="1" applyFont="1" applyAlignment="1">
      <alignment horizontal="right"/>
    </xf>
    <xf numFmtId="0" fontId="82" fillId="2" borderId="0" xfId="0" applyFont="1" applyFill="1" applyAlignment="1">
      <alignment horizontal="right" vertical="center"/>
    </xf>
    <xf numFmtId="172" fontId="25" fillId="0" borderId="0" xfId="1" applyNumberFormat="1" applyFont="1" applyAlignment="1">
      <alignment horizontal="right"/>
    </xf>
    <xf numFmtId="0" fontId="46" fillId="2" borderId="0" xfId="646" applyFont="1" applyFill="1"/>
    <xf numFmtId="181" fontId="25" fillId="0" borderId="0" xfId="1" applyNumberFormat="1" applyFont="1" applyAlignment="1">
      <alignment horizontal="right"/>
    </xf>
    <xf numFmtId="181" fontId="25" fillId="0" borderId="0" xfId="1" applyNumberFormat="1" applyFont="1" applyAlignment="1">
      <alignment horizontal="left"/>
    </xf>
    <xf numFmtId="1" fontId="25" fillId="0" borderId="0" xfId="287" applyNumberFormat="1" applyFont="1"/>
    <xf numFmtId="0" fontId="27" fillId="0" borderId="0" xfId="0" applyFont="1"/>
    <xf numFmtId="9" fontId="25" fillId="0" borderId="0" xfId="2" applyFont="1"/>
    <xf numFmtId="169" fontId="25" fillId="0" borderId="0" xfId="2" applyNumberFormat="1" applyFont="1"/>
    <xf numFmtId="169" fontId="27" fillId="0" borderId="0" xfId="2" applyNumberFormat="1" applyFont="1"/>
    <xf numFmtId="1" fontId="25" fillId="2" borderId="0" xfId="6" applyNumberFormat="1" applyFont="1" applyFill="1" applyProtection="1"/>
    <xf numFmtId="1" fontId="25" fillId="2" borderId="0" xfId="6" applyNumberFormat="1" applyFont="1" applyFill="1">
      <protection locked="0"/>
    </xf>
    <xf numFmtId="9" fontId="27" fillId="2" borderId="0" xfId="2" applyFont="1" applyFill="1"/>
    <xf numFmtId="9" fontId="25" fillId="2" borderId="0" xfId="2" applyFont="1" applyFill="1" applyProtection="1">
      <protection locked="0"/>
    </xf>
    <xf numFmtId="0" fontId="25" fillId="2" borderId="0" xfId="25" applyFont="1" applyFill="1" applyAlignment="1">
      <alignment horizontal="center" vertical="center"/>
    </xf>
    <xf numFmtId="171" fontId="25" fillId="2" borderId="0" xfId="25" applyNumberFormat="1" applyFont="1" applyFill="1"/>
    <xf numFmtId="0" fontId="25" fillId="2" borderId="0" xfId="25" applyFont="1" applyFill="1"/>
    <xf numFmtId="171" fontId="25" fillId="2" borderId="0" xfId="0" applyNumberFormat="1" applyFont="1" applyFill="1"/>
    <xf numFmtId="0" fontId="25" fillId="2" borderId="0" xfId="0" applyFont="1" applyFill="1"/>
    <xf numFmtId="0" fontId="25" fillId="2" borderId="0" xfId="0" applyFont="1" applyFill="1" applyAlignment="1">
      <alignment horizontal="center"/>
    </xf>
    <xf numFmtId="0" fontId="25" fillId="2" borderId="0" xfId="25" applyFont="1" applyFill="1" applyAlignment="1">
      <alignment horizontal="center"/>
    </xf>
    <xf numFmtId="175" fontId="25" fillId="0" borderId="0" xfId="287" applyFont="1" applyAlignment="1">
      <alignment horizontal="center"/>
    </xf>
    <xf numFmtId="2" fontId="25" fillId="0" borderId="0" xfId="287" applyNumberFormat="1" applyFont="1" applyAlignment="1">
      <alignment horizontal="right"/>
    </xf>
    <xf numFmtId="171" fontId="25" fillId="0" borderId="0" xfId="146" applyNumberFormat="1" applyFont="1" applyAlignment="1">
      <alignment horizontal="right" vertical="center"/>
    </xf>
    <xf numFmtId="0" fontId="27" fillId="0" borderId="0" xfId="0" applyFont="1" applyAlignment="1">
      <alignment horizontal="left" indent="2"/>
    </xf>
    <xf numFmtId="168" fontId="27" fillId="0" borderId="0" xfId="734" applyNumberFormat="1" applyFont="1"/>
    <xf numFmtId="168" fontId="27" fillId="0" borderId="0" xfId="0" applyNumberFormat="1" applyFont="1"/>
    <xf numFmtId="3" fontId="27" fillId="0" borderId="0" xfId="0" applyNumberFormat="1" applyFont="1"/>
    <xf numFmtId="9" fontId="27" fillId="0" borderId="0" xfId="0" applyNumberFormat="1" applyFont="1"/>
    <xf numFmtId="168" fontId="25" fillId="0" borderId="0" xfId="287" applyNumberFormat="1" applyFont="1" applyAlignment="1">
      <alignment horizontal="right"/>
    </xf>
    <xf numFmtId="1" fontId="25" fillId="0" borderId="0" xfId="287" applyNumberFormat="1" applyFont="1" applyAlignment="1">
      <alignment horizontal="right"/>
    </xf>
    <xf numFmtId="175" fontId="25" fillId="0" borderId="0" xfId="287" applyFont="1" applyAlignment="1">
      <alignment horizontal="left" indent="2"/>
    </xf>
    <xf numFmtId="3" fontId="25" fillId="0" borderId="0" xfId="287" applyNumberFormat="1" applyFont="1" applyAlignment="1">
      <alignment horizontal="right"/>
    </xf>
    <xf numFmtId="0" fontId="82" fillId="0" borderId="0" xfId="14" applyFont="1"/>
    <xf numFmtId="168" fontId="23" fillId="0" borderId="0" xfId="14" applyNumberFormat="1" applyFont="1"/>
    <xf numFmtId="0" fontId="290" fillId="0" borderId="0" xfId="14" applyFont="1"/>
    <xf numFmtId="2" fontId="27" fillId="0" borderId="0" xfId="0" applyNumberFormat="1" applyFont="1"/>
    <xf numFmtId="169" fontId="23" fillId="0" borderId="0" xfId="3" applyNumberFormat="1" applyFont="1"/>
    <xf numFmtId="169" fontId="25" fillId="0" borderId="0" xfId="12" applyNumberFormat="1" applyFont="1" applyAlignment="1">
      <alignment horizontal="right"/>
    </xf>
    <xf numFmtId="169" fontId="39" fillId="0" borderId="0" xfId="3" applyNumberFormat="1" applyFont="1" applyAlignment="1">
      <alignment vertical="top"/>
    </xf>
    <xf numFmtId="169" fontId="23" fillId="0" borderId="0" xfId="691" applyNumberFormat="1" applyFont="1"/>
    <xf numFmtId="169" fontId="40" fillId="0" borderId="0" xfId="3" applyNumberFormat="1" applyFont="1" applyAlignment="1">
      <alignment vertical="top"/>
    </xf>
    <xf numFmtId="1" fontId="23" fillId="0" borderId="0" xfId="3" applyNumberFormat="1" applyFont="1"/>
    <xf numFmtId="1" fontId="25" fillId="0" borderId="0" xfId="3" applyNumberFormat="1" applyFont="1"/>
    <xf numFmtId="1" fontId="37" fillId="0" borderId="0" xfId="3" applyNumberFormat="1" applyFont="1"/>
    <xf numFmtId="1" fontId="25" fillId="0" borderId="0" xfId="691" applyNumberFormat="1" applyFont="1"/>
    <xf numFmtId="1" fontId="81" fillId="2" borderId="8" xfId="37281" applyNumberFormat="1" applyFont="1" applyFill="1" applyBorder="1" applyAlignment="1">
      <alignment horizontal="right"/>
    </xf>
    <xf numFmtId="1" fontId="32" fillId="2" borderId="8" xfId="37281" applyNumberFormat="1" applyFont="1" applyFill="1" applyBorder="1" applyAlignment="1">
      <alignment horizontal="right"/>
    </xf>
    <xf numFmtId="169" fontId="32" fillId="2" borderId="8" xfId="37282" applyNumberFormat="1" applyFont="1" applyFill="1" applyBorder="1" applyAlignment="1">
      <alignment horizontal="right"/>
    </xf>
    <xf numFmtId="1" fontId="32" fillId="2" borderId="7" xfId="37281" applyNumberFormat="1" applyFont="1" applyFill="1" applyBorder="1" applyAlignment="1">
      <alignment horizontal="right"/>
    </xf>
    <xf numFmtId="1" fontId="81" fillId="2" borderId="25" xfId="37281" applyNumberFormat="1" applyFont="1" applyFill="1" applyBorder="1" applyAlignment="1">
      <alignment horizontal="right"/>
    </xf>
    <xf numFmtId="1" fontId="32" fillId="2" borderId="9" xfId="37281" applyNumberFormat="1" applyFont="1" applyFill="1" applyBorder="1"/>
    <xf numFmtId="1" fontId="81" fillId="2" borderId="6" xfId="37281" applyNumberFormat="1" applyFont="1" applyFill="1" applyBorder="1"/>
    <xf numFmtId="1" fontId="32" fillId="2" borderId="10" xfId="37281" applyNumberFormat="1" applyFont="1" applyFill="1" applyBorder="1"/>
    <xf numFmtId="169" fontId="32" fillId="2" borderId="9" xfId="37282" applyNumberFormat="1" applyFont="1" applyFill="1" applyBorder="1"/>
    <xf numFmtId="1" fontId="81" fillId="2" borderId="6" xfId="37281" applyNumberFormat="1" applyFont="1" applyFill="1" applyBorder="1" applyAlignment="1">
      <alignment horizontal="right"/>
    </xf>
    <xf numFmtId="1" fontId="35" fillId="2" borderId="9" xfId="37281" applyNumberFormat="1" applyFont="1" applyFill="1" applyBorder="1" applyAlignment="1">
      <alignment horizontal="right"/>
    </xf>
    <xf numFmtId="1" fontId="292" fillId="2" borderId="9" xfId="37281" applyNumberFormat="1" applyFont="1" applyFill="1" applyBorder="1"/>
    <xf numFmtId="1" fontId="35" fillId="2" borderId="9" xfId="37281" applyNumberFormat="1" applyFont="1" applyFill="1" applyBorder="1"/>
    <xf numFmtId="2" fontId="23" fillId="0" borderId="0" xfId="3" applyNumberFormat="1" applyFont="1"/>
    <xf numFmtId="9" fontId="25" fillId="0" borderId="0" xfId="13" applyNumberFormat="1" applyFont="1"/>
    <xf numFmtId="9" fontId="14" fillId="0" borderId="0" xfId="832" applyNumberFormat="1"/>
    <xf numFmtId="9" fontId="23" fillId="0" borderId="0" xfId="3" applyNumberFormat="1" applyFont="1"/>
    <xf numFmtId="0" fontId="25" fillId="0" borderId="0" xfId="20" applyNumberFormat="1" applyFont="1" applyAlignment="1">
      <alignment horizontal="right" wrapText="1"/>
    </xf>
    <xf numFmtId="169" fontId="25" fillId="2" borderId="0" xfId="5867" applyNumberFormat="1" applyFont="1" applyFill="1"/>
    <xf numFmtId="0" fontId="25" fillId="2" borderId="0" xfId="650" applyFont="1" applyFill="1"/>
    <xf numFmtId="168" fontId="25" fillId="2" borderId="0" xfId="649" applyNumberFormat="1" applyFont="1" applyFill="1" applyBorder="1"/>
    <xf numFmtId="168" fontId="25" fillId="2" borderId="0" xfId="650" applyNumberFormat="1" applyFont="1" applyFill="1"/>
    <xf numFmtId="168" fontId="25" fillId="2" borderId="0" xfId="650" applyNumberFormat="1" applyFont="1" applyFill="1" applyAlignment="1">
      <alignment horizontal="left" indent="1"/>
    </xf>
    <xf numFmtId="168" fontId="25" fillId="2" borderId="0" xfId="5867" applyNumberFormat="1" applyFont="1" applyFill="1"/>
    <xf numFmtId="168" fontId="25" fillId="2" borderId="0" xfId="650" applyNumberFormat="1" applyFont="1" applyFill="1" applyAlignment="1">
      <alignment horizontal="right"/>
    </xf>
    <xf numFmtId="168" fontId="25" fillId="2" borderId="0" xfId="650" applyNumberFormat="1" applyFont="1" applyFill="1" applyAlignment="1">
      <alignment horizontal="left"/>
    </xf>
    <xf numFmtId="167" fontId="25" fillId="0" borderId="0" xfId="1" applyFont="1" applyFill="1" applyBorder="1" applyAlignment="1">
      <alignment horizontal="left"/>
    </xf>
    <xf numFmtId="14" fontId="25" fillId="0" borderId="0" xfId="0" applyNumberFormat="1" applyFont="1" applyAlignment="1">
      <alignment horizontal="center"/>
    </xf>
    <xf numFmtId="0" fontId="27" fillId="0" borderId="0" xfId="0" applyFont="1" applyAlignment="1">
      <alignment horizontal="center" vertical="center" wrapText="1"/>
    </xf>
    <xf numFmtId="0" fontId="82" fillId="0" borderId="0" xfId="0" applyFont="1" applyAlignment="1">
      <alignment horizontal="center" vertical="center" wrapText="1"/>
    </xf>
    <xf numFmtId="0" fontId="290" fillId="0" borderId="0" xfId="0" applyFont="1" applyAlignment="1">
      <alignment horizontal="center" vertical="center" wrapText="1"/>
    </xf>
    <xf numFmtId="182" fontId="27" fillId="0" borderId="0" xfId="1" applyNumberFormat="1" applyFont="1" applyAlignment="1">
      <alignment horizontal="right" vertical="center" wrapText="1"/>
    </xf>
    <xf numFmtId="169" fontId="27" fillId="0" borderId="0" xfId="2" applyNumberFormat="1" applyFont="1" applyAlignment="1">
      <alignment horizontal="right" vertical="center" wrapText="1"/>
    </xf>
    <xf numFmtId="0" fontId="27" fillId="0" borderId="3" xfId="0" applyFont="1" applyBorder="1"/>
    <xf numFmtId="0" fontId="27" fillId="0" borderId="3" xfId="14" applyFont="1" applyBorder="1" applyAlignment="1">
      <alignment horizontal="center" vertical="center" wrapText="1"/>
    </xf>
    <xf numFmtId="0" fontId="27" fillId="0" borderId="3" xfId="0" applyFont="1" applyBorder="1" applyAlignment="1">
      <alignment horizontal="center" vertical="center" wrapText="1"/>
    </xf>
    <xf numFmtId="0" fontId="82" fillId="0" borderId="3" xfId="0" applyFont="1" applyBorder="1" applyAlignment="1">
      <alignment horizontal="center" vertical="center" wrapText="1"/>
    </xf>
    <xf numFmtId="0" fontId="23" fillId="87" borderId="4" xfId="0" applyFont="1" applyFill="1" applyBorder="1" applyAlignment="1">
      <alignment horizontal="center"/>
    </xf>
    <xf numFmtId="177" fontId="23" fillId="0" borderId="0" xfId="14" applyNumberFormat="1" applyFont="1"/>
    <xf numFmtId="14" fontId="25" fillId="0" borderId="0" xfId="0" applyNumberFormat="1" applyFont="1" applyFill="1" applyBorder="1" applyAlignment="1">
      <alignment horizontal="right"/>
    </xf>
    <xf numFmtId="14" fontId="25" fillId="0" borderId="0" xfId="0" applyNumberFormat="1" applyFont="1" applyAlignment="1">
      <alignment horizontal="right"/>
    </xf>
    <xf numFmtId="14" fontId="25" fillId="0" borderId="3" xfId="0" applyNumberFormat="1" applyFont="1" applyBorder="1" applyAlignment="1">
      <alignment horizontal="right"/>
    </xf>
    <xf numFmtId="167" fontId="25" fillId="0" borderId="0" xfId="1" applyFont="1" applyFill="1" applyBorder="1" applyAlignment="1">
      <alignment horizontal="right"/>
    </xf>
    <xf numFmtId="2" fontId="25" fillId="0" borderId="0" xfId="0" applyNumberFormat="1" applyFont="1" applyFill="1" applyBorder="1" applyAlignment="1">
      <alignment horizontal="right"/>
    </xf>
    <xf numFmtId="2" fontId="25" fillId="0" borderId="0" xfId="0" applyNumberFormat="1" applyFont="1" applyAlignment="1">
      <alignment horizontal="right"/>
    </xf>
    <xf numFmtId="2" fontId="25" fillId="0" borderId="3" xfId="0" applyNumberFormat="1" applyFont="1" applyBorder="1" applyAlignment="1">
      <alignment horizontal="right"/>
    </xf>
    <xf numFmtId="0" fontId="25" fillId="0" borderId="0" xfId="0" applyNumberFormat="1" applyFont="1" applyFill="1" applyBorder="1" applyAlignment="1">
      <alignment horizontal="right" vertical="top"/>
    </xf>
    <xf numFmtId="0" fontId="25" fillId="0" borderId="0" xfId="1" applyNumberFormat="1" applyFont="1" applyFill="1" applyBorder="1" applyAlignment="1">
      <alignment horizontal="right" vertical="top"/>
    </xf>
    <xf numFmtId="2" fontId="25" fillId="0" borderId="0" xfId="0" applyNumberFormat="1" applyFont="1" applyFill="1" applyBorder="1" applyAlignment="1">
      <alignment horizontal="right" vertical="top"/>
    </xf>
    <xf numFmtId="0" fontId="27" fillId="0" borderId="0" xfId="0" applyFont="1" applyFill="1" applyAlignment="1">
      <alignment horizontal="right" vertical="top"/>
    </xf>
    <xf numFmtId="167" fontId="25" fillId="0" borderId="0" xfId="1" applyFont="1" applyFill="1" applyAlignment="1">
      <alignment horizontal="left" wrapText="1"/>
    </xf>
    <xf numFmtId="2" fontId="25" fillId="0" borderId="0" xfId="0" applyNumberFormat="1" applyFont="1" applyFill="1" applyAlignment="1">
      <alignment horizontal="left" wrapText="1"/>
    </xf>
    <xf numFmtId="169" fontId="25" fillId="0" borderId="0" xfId="2" applyNumberFormat="1" applyFont="1" applyFill="1" applyBorder="1" applyAlignment="1">
      <alignment horizontal="right"/>
    </xf>
    <xf numFmtId="0" fontId="6" fillId="0" borderId="0" xfId="37818"/>
    <xf numFmtId="1" fontId="23" fillId="0" borderId="0" xfId="3" applyNumberFormat="1" applyFont="1" applyAlignment="1"/>
    <xf numFmtId="2" fontId="25" fillId="0" borderId="0" xfId="287" applyNumberFormat="1" applyFont="1"/>
    <xf numFmtId="0" fontId="23" fillId="87" borderId="0" xfId="0" applyFont="1" applyFill="1"/>
    <xf numFmtId="0" fontId="23" fillId="87" borderId="0" xfId="0" applyFont="1" applyFill="1" applyAlignment="1">
      <alignment horizontal="center"/>
    </xf>
    <xf numFmtId="0" fontId="36" fillId="87" borderId="0" xfId="0" applyFont="1" applyFill="1" applyAlignment="1">
      <alignment horizontal="right"/>
    </xf>
    <xf numFmtId="0" fontId="36" fillId="88" borderId="0" xfId="0" applyFont="1" applyFill="1"/>
    <xf numFmtId="168" fontId="23" fillId="88" borderId="0" xfId="0" applyNumberFormat="1" applyFont="1" applyFill="1" applyAlignment="1">
      <alignment horizontal="center" vertical="center"/>
    </xf>
    <xf numFmtId="168" fontId="23" fillId="2" borderId="0" xfId="0" applyNumberFormat="1" applyFont="1" applyFill="1" applyAlignment="1">
      <alignment horizontal="center" vertical="center"/>
    </xf>
    <xf numFmtId="0" fontId="23" fillId="88" borderId="0" xfId="0" applyFont="1" applyFill="1"/>
    <xf numFmtId="1" fontId="23" fillId="88" borderId="0" xfId="0" applyNumberFormat="1" applyFont="1" applyFill="1" applyAlignment="1">
      <alignment horizontal="center" vertical="center"/>
    </xf>
    <xf numFmtId="0" fontId="36" fillId="2" borderId="0" xfId="0" applyFont="1" applyFill="1"/>
    <xf numFmtId="0" fontId="25" fillId="0" borderId="0" xfId="1" applyNumberFormat="1" applyFont="1" applyAlignment="1">
      <alignment horizontal="right" wrapText="1"/>
    </xf>
    <xf numFmtId="2" fontId="25" fillId="0" borderId="0" xfId="0" applyNumberFormat="1" applyFont="1" applyAlignment="1">
      <alignment horizontal="left"/>
    </xf>
    <xf numFmtId="182" fontId="27" fillId="0" borderId="0" xfId="1" applyNumberFormat="1" applyFont="1" applyAlignment="1">
      <alignment horizontal="center" vertical="center" wrapText="1"/>
    </xf>
    <xf numFmtId="169" fontId="27" fillId="0" borderId="0" xfId="2" applyNumberFormat="1" applyFont="1" applyAlignment="1">
      <alignment horizontal="center" vertical="center" wrapText="1"/>
    </xf>
    <xf numFmtId="0" fontId="23" fillId="2" borderId="0" xfId="37823" applyFont="1" applyFill="1" applyBorder="1" applyAlignment="1">
      <alignment horizontal="center"/>
    </xf>
    <xf numFmtId="0" fontId="23" fillId="2" borderId="0" xfId="11" applyFont="1" applyFill="1"/>
    <xf numFmtId="1" fontId="23" fillId="2" borderId="0" xfId="37823" applyNumberFormat="1" applyFont="1" applyFill="1" applyBorder="1"/>
    <xf numFmtId="49" fontId="34" fillId="2" borderId="0" xfId="37823" applyNumberFormat="1" applyFont="1" applyFill="1" applyBorder="1" applyAlignment="1">
      <alignment horizontal="center"/>
    </xf>
    <xf numFmtId="0" fontId="23" fillId="2" borderId="0" xfId="37825" applyFont="1" applyFill="1" applyBorder="1" applyAlignment="1">
      <alignment horizontal="center"/>
    </xf>
    <xf numFmtId="1" fontId="23" fillId="2" borderId="0" xfId="37825" applyNumberFormat="1" applyFont="1" applyFill="1" applyBorder="1"/>
    <xf numFmtId="49" fontId="34" fillId="2" borderId="0" xfId="37825" applyNumberFormat="1" applyFont="1" applyFill="1" applyBorder="1" applyAlignment="1">
      <alignment horizontal="center"/>
    </xf>
    <xf numFmtId="10" fontId="25" fillId="0" borderId="0" xfId="2" applyNumberFormat="1" applyFont="1" applyAlignment="1">
      <alignment horizontal="right"/>
    </xf>
    <xf numFmtId="182" fontId="25" fillId="0" borderId="0" xfId="1" applyNumberFormat="1" applyFont="1" applyFill="1" applyBorder="1" applyAlignment="1">
      <alignment horizontal="left"/>
    </xf>
    <xf numFmtId="0" fontId="34" fillId="0" borderId="0" xfId="3" applyFont="1"/>
    <xf numFmtId="168" fontId="25" fillId="0" borderId="0" xfId="0" applyNumberFormat="1" applyFont="1"/>
    <xf numFmtId="3" fontId="25" fillId="0" borderId="0" xfId="0" applyNumberFormat="1" applyFont="1"/>
    <xf numFmtId="0" fontId="290" fillId="0" borderId="0" xfId="0" applyFont="1" applyAlignment="1">
      <alignment horizontal="left" vertical="center" wrapText="1"/>
    </xf>
    <xf numFmtId="0" fontId="126" fillId="0" borderId="41" xfId="0" applyFont="1" applyBorder="1" applyAlignment="1">
      <alignment horizontal="center" vertical="center"/>
    </xf>
    <xf numFmtId="0" fontId="296" fillId="0" borderId="37" xfId="0" applyFont="1" applyBorder="1" applyAlignment="1">
      <alignment horizontal="center" vertical="center" wrapText="1"/>
    </xf>
    <xf numFmtId="0" fontId="296" fillId="0" borderId="38" xfId="0" applyFont="1" applyBorder="1" applyAlignment="1">
      <alignment horizontal="center" vertical="center" wrapText="1"/>
    </xf>
    <xf numFmtId="0" fontId="296" fillId="0" borderId="45" xfId="0" applyFont="1" applyBorder="1" applyAlignment="1">
      <alignment vertical="center" wrapText="1"/>
    </xf>
    <xf numFmtId="0" fontId="296" fillId="0" borderId="44" xfId="0" applyFont="1" applyBorder="1" applyAlignment="1">
      <alignment vertical="center" wrapText="1"/>
    </xf>
    <xf numFmtId="0" fontId="174" fillId="0" borderId="46" xfId="0" applyFont="1" applyBorder="1" applyAlignment="1">
      <alignment vertical="center" wrapText="1"/>
    </xf>
    <xf numFmtId="0" fontId="297" fillId="0" borderId="39" xfId="0" applyFont="1" applyBorder="1" applyAlignment="1">
      <alignment horizontal="right" vertical="center" wrapText="1"/>
    </xf>
    <xf numFmtId="0" fontId="174" fillId="0" borderId="41" xfId="0" applyFont="1" applyBorder="1" applyAlignment="1">
      <alignment vertical="center" wrapText="1"/>
    </xf>
    <xf numFmtId="0" fontId="174" fillId="0" borderId="40" xfId="0" applyFont="1" applyBorder="1" applyAlignment="1">
      <alignment vertical="center" wrapText="1"/>
    </xf>
    <xf numFmtId="0" fontId="297" fillId="0" borderId="42" xfId="0" applyFont="1" applyBorder="1" applyAlignment="1">
      <alignment horizontal="right" vertical="center" wrapText="1"/>
    </xf>
    <xf numFmtId="0" fontId="297" fillId="0" borderId="43" xfId="0" applyFont="1" applyBorder="1" applyAlignment="1">
      <alignment horizontal="right" vertical="center" wrapText="1"/>
    </xf>
    <xf numFmtId="0" fontId="296" fillId="0" borderId="40" xfId="0" applyFont="1" applyBorder="1" applyAlignment="1">
      <alignment vertical="center" wrapText="1"/>
    </xf>
    <xf numFmtId="0" fontId="23" fillId="0" borderId="0" xfId="37818" applyFont="1"/>
    <xf numFmtId="0" fontId="23" fillId="0" borderId="0" xfId="0" applyFont="1"/>
    <xf numFmtId="169" fontId="23" fillId="0" borderId="0" xfId="37819" applyNumberFormat="1" applyFont="1"/>
    <xf numFmtId="170" fontId="23" fillId="0" borderId="0" xfId="37820" applyNumberFormat="1" applyFont="1"/>
    <xf numFmtId="0" fontId="23" fillId="0" borderId="0" xfId="37819" applyNumberFormat="1" applyFont="1"/>
    <xf numFmtId="169" fontId="23" fillId="0" borderId="0" xfId="0" applyNumberFormat="1" applyFont="1"/>
    <xf numFmtId="0" fontId="23" fillId="0" borderId="0" xfId="2" applyNumberFormat="1" applyFont="1"/>
    <xf numFmtId="169" fontId="23" fillId="0" borderId="0" xfId="37818" applyNumberFormat="1" applyFont="1"/>
    <xf numFmtId="2" fontId="298" fillId="86" borderId="0" xfId="0" applyNumberFormat="1" applyFont="1" applyFill="1"/>
    <xf numFmtId="2" fontId="40" fillId="0" borderId="0" xfId="0" applyNumberFormat="1" applyFont="1" applyFill="1" applyBorder="1"/>
    <xf numFmtId="168" fontId="40" fillId="0" borderId="0" xfId="0" applyNumberFormat="1" applyFont="1"/>
    <xf numFmtId="2" fontId="23" fillId="0" borderId="0" xfId="0" applyNumberFormat="1" applyFont="1"/>
    <xf numFmtId="2" fontId="23" fillId="0" borderId="0" xfId="6312" applyNumberFormat="1" applyFont="1"/>
    <xf numFmtId="2" fontId="23" fillId="0" borderId="0" xfId="2" applyNumberFormat="1" applyFont="1"/>
    <xf numFmtId="2" fontId="40" fillId="0" borderId="0" xfId="15" applyNumberFormat="1" applyFont="1" applyAlignment="1">
      <alignment horizontal="right"/>
    </xf>
    <xf numFmtId="14" fontId="29" fillId="89" borderId="0" xfId="0" applyNumberFormat="1" applyFont="1" applyFill="1" applyAlignment="1">
      <alignment horizontal="right"/>
    </xf>
    <xf numFmtId="14" fontId="29" fillId="0" borderId="0" xfId="0" applyNumberFormat="1" applyFont="1" applyAlignment="1">
      <alignment horizontal="center"/>
    </xf>
    <xf numFmtId="14" fontId="29" fillId="2" borderId="0" xfId="0" applyNumberFormat="1" applyFont="1" applyFill="1" applyBorder="1" applyAlignment="1">
      <alignment horizontal="right"/>
    </xf>
    <xf numFmtId="0" fontId="82" fillId="2" borderId="0" xfId="0" applyFont="1" applyFill="1" applyAlignment="1">
      <alignment vertical="center"/>
    </xf>
    <xf numFmtId="0" fontId="27" fillId="2" borderId="0" xfId="0" applyFont="1" applyFill="1" applyAlignment="1">
      <alignment vertical="center" wrapText="1"/>
    </xf>
    <xf numFmtId="0" fontId="27" fillId="2" borderId="0" xfId="0" applyFont="1" applyFill="1" applyAlignment="1">
      <alignment horizontal="right"/>
    </xf>
    <xf numFmtId="0" fontId="82" fillId="2" borderId="0" xfId="0" applyFont="1" applyFill="1" applyAlignment="1">
      <alignment horizontal="right"/>
    </xf>
    <xf numFmtId="0" fontId="25" fillId="2" borderId="0" xfId="0" applyFont="1" applyFill="1" applyAlignment="1">
      <alignment horizontal="right"/>
    </xf>
    <xf numFmtId="165" fontId="25" fillId="0" borderId="0" xfId="21" applyFont="1" applyFill="1" applyBorder="1" applyAlignment="1">
      <alignment horizontal="right" wrapText="1"/>
    </xf>
    <xf numFmtId="0" fontId="25" fillId="0" borderId="0" xfId="1" applyNumberFormat="1" applyFont="1" applyFill="1" applyBorder="1" applyAlignment="1">
      <alignment horizontal="center" vertical="center"/>
    </xf>
    <xf numFmtId="0" fontId="25" fillId="0" borderId="0" xfId="2" applyNumberFormat="1" applyFont="1" applyFill="1" applyBorder="1" applyAlignment="1">
      <alignment horizontal="center" vertical="center"/>
    </xf>
    <xf numFmtId="182" fontId="25" fillId="2" borderId="0" xfId="1" applyNumberFormat="1" applyFont="1" applyFill="1" applyAlignment="1">
      <alignment horizontal="right"/>
    </xf>
    <xf numFmtId="172" fontId="25" fillId="2" borderId="0" xfId="1" applyNumberFormat="1" applyFont="1" applyFill="1" applyAlignment="1">
      <alignment horizontal="right"/>
    </xf>
    <xf numFmtId="182" fontId="25" fillId="2" borderId="0" xfId="1" applyNumberFormat="1" applyFont="1" applyFill="1" applyBorder="1" applyAlignment="1">
      <alignment horizontal="right"/>
    </xf>
    <xf numFmtId="167" fontId="25" fillId="2" borderId="0" xfId="1" applyFont="1" applyFill="1" applyBorder="1" applyAlignment="1">
      <alignment horizontal="right"/>
    </xf>
    <xf numFmtId="180" fontId="25" fillId="2" borderId="0" xfId="1" applyNumberFormat="1" applyFont="1" applyFill="1" applyBorder="1" applyAlignment="1">
      <alignment horizontal="right"/>
    </xf>
    <xf numFmtId="0" fontId="82" fillId="2" borderId="0" xfId="0" applyFont="1" applyFill="1"/>
    <xf numFmtId="0" fontId="29" fillId="2" borderId="0" xfId="0" applyFont="1" applyFill="1" applyAlignment="1">
      <alignment horizontal="right" vertical="center"/>
    </xf>
    <xf numFmtId="182" fontId="25" fillId="0" borderId="0" xfId="1" applyNumberFormat="1" applyFont="1" applyAlignment="1">
      <alignment horizontal="right"/>
    </xf>
    <xf numFmtId="49" fontId="29" fillId="2" borderId="0" xfId="0" applyNumberFormat="1" applyFont="1" applyFill="1" applyAlignment="1">
      <alignment horizontal="right"/>
    </xf>
    <xf numFmtId="0" fontId="40" fillId="0" borderId="0" xfId="29" applyFont="1"/>
    <xf numFmtId="0" fontId="40" fillId="0" borderId="0" xfId="29" applyFont="1" applyAlignment="1">
      <alignment wrapText="1"/>
    </xf>
    <xf numFmtId="0" fontId="299" fillId="0" borderId="0" xfId="29" applyFont="1" applyAlignment="1">
      <alignment wrapText="1"/>
    </xf>
    <xf numFmtId="2" fontId="40" fillId="0" borderId="0" xfId="29" applyNumberFormat="1" applyFont="1" applyAlignment="1">
      <alignment wrapText="1"/>
    </xf>
    <xf numFmtId="43" fontId="40" fillId="0" borderId="0" xfId="30" applyFont="1"/>
    <xf numFmtId="168" fontId="40" fillId="0" borderId="0" xfId="29" applyNumberFormat="1" applyFont="1"/>
    <xf numFmtId="2" fontId="40" fillId="0" borderId="0" xfId="29" applyNumberFormat="1" applyFont="1"/>
    <xf numFmtId="0" fontId="40" fillId="0" borderId="0" xfId="29" applyFont="1" applyAlignment="1">
      <alignment horizontal="right" vertical="center" wrapText="1"/>
    </xf>
    <xf numFmtId="0" fontId="40" fillId="0" borderId="3" xfId="29" applyFont="1" applyBorder="1"/>
    <xf numFmtId="0" fontId="23" fillId="0" borderId="0" xfId="29" applyFont="1"/>
    <xf numFmtId="0" fontId="34" fillId="0" borderId="0" xfId="29" applyFont="1"/>
    <xf numFmtId="168" fontId="301" fillId="0" borderId="0" xfId="29" applyNumberFormat="1" applyFont="1"/>
    <xf numFmtId="0" fontId="301" fillId="0" borderId="0" xfId="29" applyFont="1"/>
    <xf numFmtId="0" fontId="23" fillId="0" borderId="0" xfId="691" applyFont="1"/>
    <xf numFmtId="0" fontId="34" fillId="0" borderId="0" xfId="0" applyFont="1"/>
    <xf numFmtId="168" fontId="302" fillId="0" borderId="0" xfId="29" applyNumberFormat="1" applyFont="1"/>
    <xf numFmtId="2" fontId="301" fillId="0" borderId="0" xfId="29" applyNumberFormat="1" applyFont="1"/>
    <xf numFmtId="9" fontId="23" fillId="0" borderId="0" xfId="31" applyFont="1"/>
    <xf numFmtId="2" fontId="23" fillId="0" borderId="0" xfId="29" applyNumberFormat="1" applyFont="1"/>
    <xf numFmtId="2" fontId="23" fillId="0" borderId="0" xfId="1" applyNumberFormat="1" applyFont="1" applyAlignment="1">
      <alignment wrapText="1"/>
    </xf>
    <xf numFmtId="2" fontId="34" fillId="0" borderId="0" xfId="1" applyNumberFormat="1" applyFont="1" applyAlignment="1">
      <alignment vertical="center" wrapText="1"/>
    </xf>
    <xf numFmtId="2" fontId="23" fillId="0" borderId="0" xfId="1" applyNumberFormat="1" applyFont="1"/>
    <xf numFmtId="168" fontId="23" fillId="0" borderId="0" xfId="0" applyNumberFormat="1" applyFont="1"/>
    <xf numFmtId="0" fontId="40" fillId="0" borderId="0" xfId="0" applyFont="1"/>
    <xf numFmtId="2" fontId="40" fillId="0" borderId="0" xfId="1" applyNumberFormat="1" applyFont="1"/>
    <xf numFmtId="0" fontId="304" fillId="0" borderId="0" xfId="0" applyFont="1"/>
    <xf numFmtId="0" fontId="305" fillId="0" borderId="0" xfId="0" applyFont="1"/>
    <xf numFmtId="0" fontId="40" fillId="0" borderId="0" xfId="0" applyFont="1" applyBorder="1"/>
    <xf numFmtId="2" fontId="23" fillId="0" borderId="0" xfId="37345" applyNumberFormat="1" applyFont="1" applyFill="1"/>
    <xf numFmtId="2" fontId="40" fillId="0" borderId="0" xfId="1" applyNumberFormat="1" applyFont="1" applyBorder="1"/>
    <xf numFmtId="168" fontId="40" fillId="0" borderId="0" xfId="0" applyNumberFormat="1" applyFont="1" applyBorder="1"/>
    <xf numFmtId="2" fontId="40" fillId="0" borderId="0" xfId="0" applyNumberFormat="1" applyFont="1" applyBorder="1"/>
    <xf numFmtId="0" fontId="300" fillId="0" borderId="0" xfId="0" applyFont="1"/>
    <xf numFmtId="2" fontId="300" fillId="0" borderId="0" xfId="0" applyNumberFormat="1" applyFont="1"/>
    <xf numFmtId="2" fontId="305" fillId="0" borderId="0" xfId="0" applyNumberFormat="1" applyFont="1"/>
    <xf numFmtId="2" fontId="305" fillId="0" borderId="0" xfId="37837" applyNumberFormat="1" applyFont="1"/>
    <xf numFmtId="0" fontId="23" fillId="0" borderId="0" xfId="0" applyFont="1" applyBorder="1"/>
    <xf numFmtId="2" fontId="23" fillId="0" borderId="0" xfId="1" applyNumberFormat="1" applyFont="1" applyBorder="1"/>
    <xf numFmtId="0" fontId="23" fillId="0" borderId="0" xfId="0" applyFont="1" applyBorder="1" applyAlignment="1">
      <alignment wrapText="1"/>
    </xf>
    <xf numFmtId="168" fontId="23" fillId="0" borderId="0" xfId="0" applyNumberFormat="1" applyFont="1" applyBorder="1"/>
    <xf numFmtId="168" fontId="23" fillId="0" borderId="0" xfId="2" applyNumberFormat="1" applyFont="1" applyBorder="1"/>
    <xf numFmtId="168" fontId="303" fillId="0" borderId="0" xfId="0" applyNumberFormat="1" applyFont="1" applyBorder="1"/>
    <xf numFmtId="0" fontId="304" fillId="0" borderId="0" xfId="0" applyFont="1" applyBorder="1"/>
    <xf numFmtId="177" fontId="40" fillId="0" borderId="0" xfId="0" applyNumberFormat="1" applyFont="1" applyBorder="1"/>
    <xf numFmtId="0" fontId="305" fillId="0" borderId="0" xfId="0" applyFont="1" applyBorder="1"/>
    <xf numFmtId="168" fontId="299" fillId="0" borderId="0" xfId="0" applyNumberFormat="1" applyFont="1" applyBorder="1"/>
    <xf numFmtId="0" fontId="299" fillId="0" borderId="0" xfId="0" applyFont="1" applyBorder="1"/>
    <xf numFmtId="168" fontId="300" fillId="0" borderId="0" xfId="0" applyNumberFormat="1" applyFont="1" applyBorder="1"/>
    <xf numFmtId="0" fontId="307" fillId="0" borderId="0" xfId="0" applyFont="1" applyAlignment="1">
      <alignment wrapText="1"/>
    </xf>
    <xf numFmtId="11" fontId="23" fillId="0" borderId="0" xfId="0" applyNumberFormat="1" applyFont="1"/>
    <xf numFmtId="0" fontId="307" fillId="0" borderId="0" xfId="0" applyFont="1" applyAlignment="1">
      <alignment horizontal="left" vertical="center" wrapText="1"/>
    </xf>
    <xf numFmtId="0" fontId="307" fillId="0" borderId="0" xfId="0" applyFont="1"/>
    <xf numFmtId="169" fontId="40" fillId="0" borderId="0" xfId="2" applyNumberFormat="1" applyFont="1"/>
    <xf numFmtId="169" fontId="40" fillId="0" borderId="0" xfId="0" applyNumberFormat="1" applyFont="1"/>
    <xf numFmtId="0" fontId="308" fillId="0" borderId="0" xfId="0" applyFont="1"/>
    <xf numFmtId="0" fontId="308" fillId="0" borderId="3" xfId="0" applyFont="1" applyBorder="1"/>
    <xf numFmtId="169" fontId="305" fillId="0" borderId="0" xfId="2" applyNumberFormat="1" applyFont="1"/>
    <xf numFmtId="0" fontId="298" fillId="0" borderId="0" xfId="0" applyFont="1"/>
    <xf numFmtId="0" fontId="299" fillId="0" borderId="0" xfId="0" applyFont="1"/>
    <xf numFmtId="169" fontId="300" fillId="0" borderId="0" xfId="0" applyNumberFormat="1" applyFont="1"/>
    <xf numFmtId="169" fontId="300" fillId="0" borderId="0" xfId="2" applyNumberFormat="1" applyFont="1"/>
    <xf numFmtId="0" fontId="25" fillId="90" borderId="0" xfId="25" applyFont="1" applyFill="1" applyAlignment="1">
      <alignment horizontal="center" vertical="center" wrapText="1"/>
    </xf>
    <xf numFmtId="0" fontId="27" fillId="0" borderId="0" xfId="0" applyNumberFormat="1" applyFont="1"/>
    <xf numFmtId="0" fontId="27" fillId="0" borderId="0" xfId="0" applyNumberFormat="1" applyFont="1" applyBorder="1"/>
    <xf numFmtId="2" fontId="27" fillId="0" borderId="0" xfId="0" applyNumberFormat="1" applyFont="1" applyBorder="1"/>
    <xf numFmtId="182" fontId="27" fillId="0" borderId="3" xfId="1" applyNumberFormat="1" applyFont="1" applyFill="1" applyBorder="1" applyAlignment="1" applyProtection="1">
      <alignment horizontal="left" vertical="center" wrapText="1"/>
    </xf>
    <xf numFmtId="169" fontId="27" fillId="0" borderId="3" xfId="2" applyNumberFormat="1" applyFont="1" applyBorder="1" applyAlignment="1">
      <alignment wrapText="1"/>
    </xf>
    <xf numFmtId="0" fontId="29" fillId="2" borderId="0" xfId="38092" applyFont="1" applyFill="1"/>
    <xf numFmtId="1" fontId="29" fillId="91" borderId="0" xfId="38092" applyNumberFormat="1" applyFont="1" applyFill="1"/>
    <xf numFmtId="0" fontId="29" fillId="91" borderId="0" xfId="34" applyNumberFormat="1" applyFont="1" applyFill="1"/>
    <xf numFmtId="0" fontId="25" fillId="2" borderId="0" xfId="38092" applyFont="1" applyFill="1"/>
    <xf numFmtId="168" fontId="29" fillId="91" borderId="0" xfId="38092" applyNumberFormat="1" applyFont="1" applyFill="1"/>
    <xf numFmtId="0" fontId="26" fillId="2" borderId="0" xfId="38092" applyFont="1" applyFill="1" applyAlignment="1">
      <alignment horizontal="right"/>
    </xf>
    <xf numFmtId="0" fontId="25" fillId="2" borderId="0" xfId="38093" applyFont="1" applyFill="1"/>
    <xf numFmtId="0" fontId="27" fillId="2" borderId="0" xfId="650" applyFont="1" applyFill="1"/>
    <xf numFmtId="0" fontId="26" fillId="2" borderId="0" xfId="38092" applyFont="1" applyFill="1"/>
    <xf numFmtId="0" fontId="82" fillId="91" borderId="0" xfId="650" applyFont="1" applyFill="1"/>
    <xf numFmtId="0" fontId="29" fillId="91" borderId="0" xfId="650" applyFont="1" applyFill="1"/>
    <xf numFmtId="1" fontId="27" fillId="2" borderId="0" xfId="650" applyNumberFormat="1" applyFont="1" applyFill="1"/>
    <xf numFmtId="168" fontId="25" fillId="2" borderId="0" xfId="38092" applyNumberFormat="1" applyFont="1" applyFill="1"/>
    <xf numFmtId="168" fontId="25" fillId="2" borderId="0" xfId="38092" applyNumberFormat="1" applyFont="1" applyFill="1" applyAlignment="1">
      <alignment horizontal="left" indent="1"/>
    </xf>
    <xf numFmtId="0" fontId="25" fillId="2" borderId="0" xfId="38092" applyFont="1" applyFill="1" applyAlignment="1">
      <alignment horizontal="left" indent="1"/>
    </xf>
    <xf numFmtId="1" fontId="25" fillId="2" borderId="0" xfId="38092" applyNumberFormat="1" applyFont="1" applyFill="1"/>
    <xf numFmtId="1" fontId="25" fillId="2" borderId="0" xfId="34" applyNumberFormat="1" applyFont="1" applyFill="1"/>
    <xf numFmtId="0" fontId="25" fillId="2" borderId="0" xfId="38092" applyFont="1" applyFill="1" applyAlignment="1">
      <alignment horizontal="left"/>
    </xf>
    <xf numFmtId="168" fontId="25" fillId="2" borderId="0" xfId="34" applyNumberFormat="1" applyFont="1" applyFill="1"/>
    <xf numFmtId="9" fontId="25" fillId="2" borderId="0" xfId="5867" applyFont="1" applyFill="1"/>
    <xf numFmtId="3" fontId="25" fillId="2" borderId="0" xfId="38093" applyNumberFormat="1" applyFont="1" applyFill="1"/>
    <xf numFmtId="0" fontId="29" fillId="91" borderId="0" xfId="38092" applyFont="1" applyFill="1"/>
    <xf numFmtId="1" fontId="25" fillId="2" borderId="0" xfId="650" applyNumberFormat="1" applyFont="1" applyFill="1" applyAlignment="1">
      <alignment horizontal="right"/>
    </xf>
    <xf numFmtId="1" fontId="25" fillId="2" borderId="0" xfId="649" applyNumberFormat="1" applyFont="1" applyFill="1" applyBorder="1"/>
    <xf numFmtId="2" fontId="25" fillId="2" borderId="0" xfId="5867" applyNumberFormat="1" applyFont="1" applyFill="1"/>
    <xf numFmtId="1" fontId="25" fillId="0" borderId="0" xfId="650" applyNumberFormat="1" applyFont="1"/>
    <xf numFmtId="14" fontId="80" fillId="2" borderId="0" xfId="0" applyNumberFormat="1" applyFont="1" applyFill="1" applyAlignment="1">
      <alignment horizontal="right"/>
    </xf>
    <xf numFmtId="167" fontId="24" fillId="2" borderId="0" xfId="1" applyFont="1" applyFill="1" applyBorder="1" applyAlignment="1">
      <alignment horizontal="right"/>
    </xf>
    <xf numFmtId="182" fontId="25" fillId="0" borderId="0" xfId="0" applyNumberFormat="1" applyFont="1" applyAlignment="1">
      <alignment horizontal="left"/>
    </xf>
    <xf numFmtId="182" fontId="25" fillId="0" borderId="0" xfId="0" applyNumberFormat="1" applyFont="1" applyFill="1" applyAlignment="1">
      <alignment horizontal="left"/>
    </xf>
    <xf numFmtId="2" fontId="40" fillId="0" borderId="0" xfId="14" applyNumberFormat="1" applyFont="1" applyBorder="1" applyAlignment="1">
      <alignment vertical="top" wrapText="1"/>
    </xf>
    <xf numFmtId="10" fontId="40" fillId="0" borderId="0" xfId="2" applyNumberFormat="1" applyFont="1" applyBorder="1" applyAlignment="1">
      <alignment horizontal="right"/>
    </xf>
    <xf numFmtId="10" fontId="23" fillId="0" borderId="0" xfId="2" applyNumberFormat="1" applyFont="1" applyBorder="1"/>
    <xf numFmtId="10" fontId="25" fillId="0" borderId="0" xfId="2" applyNumberFormat="1" applyFont="1" applyBorder="1" applyAlignment="1">
      <alignment horizontal="left" vertical="center" wrapText="1"/>
    </xf>
    <xf numFmtId="2" fontId="25" fillId="0" borderId="0" xfId="0" applyNumberFormat="1" applyFont="1" applyBorder="1" applyAlignment="1">
      <alignment horizontal="left" vertical="center" wrapText="1"/>
    </xf>
    <xf numFmtId="171" fontId="25" fillId="0" borderId="0" xfId="0" applyNumberFormat="1" applyFont="1" applyBorder="1" applyAlignment="1">
      <alignment horizontal="right" indent="1"/>
    </xf>
    <xf numFmtId="0" fontId="23" fillId="0" borderId="0" xfId="14" applyFont="1" applyBorder="1"/>
    <xf numFmtId="10" fontId="56" fillId="0" borderId="0" xfId="2" applyNumberFormat="1" applyFont="1" applyBorder="1"/>
    <xf numFmtId="4" fontId="25" fillId="0" borderId="0" xfId="0" applyNumberFormat="1" applyFont="1" applyBorder="1" applyAlignment="1">
      <alignment horizontal="right" indent="1"/>
    </xf>
    <xf numFmtId="0" fontId="23" fillId="0" borderId="0" xfId="14" applyFont="1" applyAlignment="1">
      <alignment horizontal="right"/>
    </xf>
    <xf numFmtId="171" fontId="25" fillId="90" borderId="0" xfId="25" applyNumberFormat="1" applyFont="1" applyFill="1" applyAlignment="1">
      <alignment horizontal="center" vertical="center" wrapText="1"/>
    </xf>
    <xf numFmtId="168" fontId="25" fillId="0" borderId="0" xfId="25" applyNumberFormat="1" applyFont="1"/>
    <xf numFmtId="168" fontId="25" fillId="90" borderId="0" xfId="25" applyNumberFormat="1" applyFont="1" applyFill="1" applyAlignment="1">
      <alignment horizontal="center" vertical="center" wrapText="1"/>
    </xf>
    <xf numFmtId="168" fontId="25" fillId="2" borderId="0" xfId="25" applyNumberFormat="1" applyFont="1" applyFill="1"/>
    <xf numFmtId="168" fontId="25" fillId="2" borderId="0" xfId="0" applyNumberFormat="1" applyFont="1" applyFill="1"/>
    <xf numFmtId="168" fontId="25" fillId="2" borderId="0" xfId="561" applyNumberFormat="1" applyFont="1" applyFill="1"/>
    <xf numFmtId="168" fontId="25" fillId="2" borderId="0" xfId="386" applyNumberFormat="1" applyFont="1" applyFill="1"/>
    <xf numFmtId="0" fontId="296" fillId="0" borderId="3" xfId="0" applyFont="1" applyBorder="1" applyAlignment="1">
      <alignment vertical="center" wrapText="1"/>
    </xf>
    <xf numFmtId="0" fontId="297" fillId="0" borderId="83" xfId="0" applyFont="1" applyBorder="1" applyAlignment="1">
      <alignment horizontal="right" vertical="center" wrapText="1"/>
    </xf>
    <xf numFmtId="168" fontId="27" fillId="0" borderId="0" xfId="0" applyNumberFormat="1" applyFont="1" applyAlignment="1">
      <alignment horizontal="right" vertical="center" wrapText="1"/>
    </xf>
    <xf numFmtId="169" fontId="27" fillId="0" borderId="0" xfId="2" applyNumberFormat="1" applyFont="1" applyAlignment="1">
      <alignment horizontal="center" vertical="center"/>
    </xf>
    <xf numFmtId="182" fontId="27" fillId="0" borderId="0" xfId="1" applyNumberFormat="1" applyFont="1" applyAlignment="1">
      <alignment horizontal="right"/>
    </xf>
    <xf numFmtId="1" fontId="23" fillId="2" borderId="0" xfId="0" applyNumberFormat="1" applyFont="1" applyFill="1" applyAlignment="1">
      <alignment horizontal="center" vertical="center"/>
    </xf>
    <xf numFmtId="0" fontId="312" fillId="2" borderId="0" xfId="0" applyFont="1" applyFill="1"/>
    <xf numFmtId="168" fontId="312" fillId="2" borderId="0" xfId="0" applyNumberFormat="1" applyFont="1" applyFill="1" applyAlignment="1">
      <alignment horizontal="center" vertical="center"/>
    </xf>
    <xf numFmtId="2" fontId="299" fillId="0" borderId="0" xfId="37837" applyNumberFormat="1" applyFont="1" applyBorder="1"/>
    <xf numFmtId="2" fontId="299" fillId="0" borderId="0" xfId="0" applyNumberFormat="1" applyFont="1" applyBorder="1"/>
    <xf numFmtId="2" fontId="299" fillId="0" borderId="0" xfId="1" applyNumberFormat="1" applyFont="1" applyBorder="1"/>
    <xf numFmtId="2" fontId="0" fillId="0" borderId="0" xfId="0" applyNumberFormat="1"/>
    <xf numFmtId="2" fontId="0" fillId="0" borderId="0" xfId="0" applyNumberFormat="1" applyFont="1"/>
    <xf numFmtId="168" fontId="6" fillId="0" borderId="0" xfId="37818" applyNumberFormat="1"/>
    <xf numFmtId="3" fontId="25" fillId="2" borderId="0" xfId="38092" applyNumberFormat="1" applyFont="1" applyFill="1"/>
    <xf numFmtId="4" fontId="25" fillId="2" borderId="0" xfId="38092" applyNumberFormat="1" applyFont="1" applyFill="1"/>
    <xf numFmtId="182" fontId="27" fillId="0" borderId="0" xfId="1" applyNumberFormat="1" applyFont="1"/>
    <xf numFmtId="169" fontId="27" fillId="0" borderId="0" xfId="2" applyNumberFormat="1" applyFont="1" applyAlignment="1">
      <alignment horizontal="center"/>
    </xf>
    <xf numFmtId="0" fontId="297" fillId="0" borderId="85" xfId="0" applyFont="1" applyBorder="1" applyAlignment="1">
      <alignment horizontal="center" vertical="center" wrapText="1"/>
    </xf>
    <xf numFmtId="0" fontId="81" fillId="2" borderId="25" xfId="0" applyFont="1" applyFill="1" applyBorder="1" applyAlignment="1">
      <alignment horizontal="left"/>
    </xf>
    <xf numFmtId="0" fontId="32" fillId="2" borderId="8" xfId="0" applyFont="1" applyFill="1" applyBorder="1" applyAlignment="1">
      <alignment horizontal="left"/>
    </xf>
    <xf numFmtId="0" fontId="81" fillId="2" borderId="8" xfId="0" applyFont="1" applyFill="1" applyBorder="1" applyAlignment="1">
      <alignment horizontal="left"/>
    </xf>
    <xf numFmtId="0" fontId="32" fillId="2" borderId="8" xfId="0" applyFont="1" applyFill="1" applyBorder="1"/>
    <xf numFmtId="0" fontId="32" fillId="2" borderId="70" xfId="0" applyFont="1" applyFill="1" applyBorder="1" applyAlignment="1">
      <alignment horizontal="center" vertical="center"/>
    </xf>
    <xf numFmtId="0" fontId="32" fillId="2" borderId="84" xfId="0" applyFont="1" applyFill="1" applyBorder="1" applyAlignment="1">
      <alignment horizontal="center" vertical="center" wrapText="1"/>
    </xf>
    <xf numFmtId="0" fontId="32" fillId="2" borderId="7" xfId="0" applyFont="1" applyFill="1" applyBorder="1" applyAlignment="1">
      <alignment horizontal="center" vertical="center"/>
    </xf>
    <xf numFmtId="0" fontId="32" fillId="2" borderId="84" xfId="0" applyFont="1" applyFill="1" applyBorder="1" applyAlignment="1">
      <alignment horizontal="center" vertical="center"/>
    </xf>
    <xf numFmtId="1" fontId="292" fillId="2" borderId="6" xfId="37281" applyNumberFormat="1" applyFont="1" applyFill="1" applyBorder="1" applyAlignment="1">
      <alignment horizontal="right"/>
    </xf>
    <xf numFmtId="168" fontId="292" fillId="2" borderId="88" xfId="37281" applyNumberFormat="1" applyFont="1" applyFill="1" applyBorder="1" applyAlignment="1">
      <alignment horizontal="right" wrapText="1"/>
    </xf>
    <xf numFmtId="168" fontId="35" fillId="2" borderId="89" xfId="37281" applyNumberFormat="1" applyFont="1" applyFill="1" applyBorder="1" applyAlignment="1">
      <alignment horizontal="right" wrapText="1"/>
    </xf>
    <xf numFmtId="168" fontId="292" fillId="2" borderId="89" xfId="37281" applyNumberFormat="1" applyFont="1" applyFill="1" applyBorder="1" applyAlignment="1">
      <alignment horizontal="right" wrapText="1"/>
    </xf>
    <xf numFmtId="0" fontId="32" fillId="2" borderId="9" xfId="37281" applyFont="1" applyFill="1" applyBorder="1"/>
    <xf numFmtId="0" fontId="81" fillId="2" borderId="6" xfId="37281" applyFont="1" applyFill="1" applyBorder="1"/>
    <xf numFmtId="0" fontId="32" fillId="2" borderId="10" xfId="37281" applyFont="1" applyFill="1" applyBorder="1"/>
    <xf numFmtId="168" fontId="35" fillId="2" borderId="84" xfId="37281" applyNumberFormat="1" applyFont="1" applyFill="1" applyBorder="1" applyAlignment="1">
      <alignment horizontal="right" wrapText="1"/>
    </xf>
    <xf numFmtId="0" fontId="81" fillId="2" borderId="9" xfId="37281" applyFont="1" applyFill="1" applyBorder="1"/>
    <xf numFmtId="168" fontId="81" fillId="2" borderId="89" xfId="37281" applyNumberFormat="1" applyFont="1" applyFill="1" applyBorder="1"/>
    <xf numFmtId="0" fontId="33" fillId="2" borderId="9" xfId="37281" applyFont="1" applyFill="1" applyBorder="1"/>
    <xf numFmtId="168" fontId="32" fillId="2" borderId="89" xfId="37281" applyNumberFormat="1" applyFont="1" applyFill="1" applyBorder="1"/>
    <xf numFmtId="1" fontId="32" fillId="2" borderId="89" xfId="37281" applyNumberFormat="1" applyFont="1" applyFill="1" applyBorder="1" applyAlignment="1">
      <alignment horizontal="right"/>
    </xf>
    <xf numFmtId="0" fontId="33" fillId="2" borderId="10" xfId="37281" applyFont="1" applyFill="1" applyBorder="1"/>
    <xf numFmtId="169" fontId="32" fillId="2" borderId="7" xfId="37282" applyNumberFormat="1" applyFont="1" applyFill="1" applyBorder="1" applyAlignment="1">
      <alignment horizontal="right"/>
    </xf>
    <xf numFmtId="169" fontId="32" fillId="2" borderId="10" xfId="37282" applyNumberFormat="1" applyFont="1" applyFill="1" applyBorder="1"/>
    <xf numFmtId="1" fontId="32" fillId="2" borderId="84" xfId="37281" applyNumberFormat="1" applyFont="1" applyFill="1" applyBorder="1" applyAlignment="1">
      <alignment horizontal="right"/>
    </xf>
    <xf numFmtId="9" fontId="25" fillId="2" borderId="0" xfId="2" applyFont="1" applyFill="1"/>
    <xf numFmtId="169" fontId="25" fillId="2" borderId="0" xfId="2" applyNumberFormat="1" applyFont="1" applyFill="1"/>
    <xf numFmtId="172" fontId="24" fillId="0" borderId="0" xfId="1" applyNumberFormat="1" applyFont="1" applyFill="1" applyBorder="1" applyAlignment="1">
      <alignment horizontal="right"/>
    </xf>
    <xf numFmtId="172" fontId="24" fillId="2" borderId="0" xfId="1" applyNumberFormat="1" applyFont="1" applyFill="1" applyBorder="1" applyAlignment="1">
      <alignment horizontal="right"/>
    </xf>
    <xf numFmtId="0" fontId="27" fillId="0" borderId="0" xfId="14" applyFont="1"/>
    <xf numFmtId="14" fontId="24" fillId="2" borderId="0" xfId="0" applyNumberFormat="1" applyFont="1" applyFill="1" applyAlignment="1">
      <alignment horizontal="right"/>
    </xf>
    <xf numFmtId="168" fontId="23" fillId="0" borderId="0" xfId="29" applyNumberFormat="1" applyFont="1"/>
    <xf numFmtId="2" fontId="23" fillId="0" borderId="0" xfId="37837" applyNumberFormat="1" applyFont="1" applyBorder="1"/>
    <xf numFmtId="2" fontId="23" fillId="0" borderId="0" xfId="0" applyNumberFormat="1" applyFont="1" applyBorder="1"/>
    <xf numFmtId="2" fontId="313" fillId="0" borderId="0" xfId="0" applyNumberFormat="1" applyFont="1"/>
    <xf numFmtId="0" fontId="23" fillId="2" borderId="69" xfId="646" applyFont="1" applyFill="1" applyBorder="1"/>
    <xf numFmtId="0" fontId="314" fillId="2" borderId="0" xfId="646" applyFont="1" applyFill="1"/>
    <xf numFmtId="0" fontId="32" fillId="2" borderId="0" xfId="646" applyFont="1" applyFill="1"/>
    <xf numFmtId="1" fontId="32" fillId="2" borderId="0" xfId="646" applyNumberFormat="1" applyFont="1" applyFill="1"/>
    <xf numFmtId="0" fontId="23" fillId="0" borderId="0" xfId="0" applyFont="1" applyAlignment="1">
      <alignment vertical="center"/>
    </xf>
    <xf numFmtId="0" fontId="23" fillId="0" borderId="0" xfId="0" applyFont="1" applyAlignment="1"/>
    <xf numFmtId="0" fontId="82" fillId="0" borderId="0" xfId="0" applyFont="1"/>
    <xf numFmtId="1" fontId="27" fillId="0" borderId="0" xfId="0" applyNumberFormat="1" applyFont="1"/>
    <xf numFmtId="0" fontId="25" fillId="0" borderId="0" xfId="0" applyFont="1"/>
    <xf numFmtId="2" fontId="23" fillId="0" borderId="0" xfId="37818" applyNumberFormat="1" applyFont="1"/>
    <xf numFmtId="168" fontId="23" fillId="0" borderId="0" xfId="37818" applyNumberFormat="1" applyFont="1"/>
    <xf numFmtId="1" fontId="315" fillId="0" borderId="0" xfId="0" applyNumberFormat="1" applyFont="1"/>
    <xf numFmtId="1" fontId="316" fillId="0" borderId="0" xfId="0" applyNumberFormat="1" applyFont="1"/>
    <xf numFmtId="0" fontId="297" fillId="0" borderId="0" xfId="0" applyFont="1"/>
    <xf numFmtId="2" fontId="315" fillId="0" borderId="0" xfId="0" applyNumberFormat="1" applyFont="1"/>
    <xf numFmtId="2" fontId="316" fillId="0" borderId="0" xfId="0" applyNumberFormat="1" applyFont="1"/>
    <xf numFmtId="168" fontId="297" fillId="0" borderId="0" xfId="0" applyNumberFormat="1" applyFont="1"/>
    <xf numFmtId="2" fontId="297" fillId="0" borderId="0" xfId="0" applyNumberFormat="1" applyFont="1"/>
    <xf numFmtId="168" fontId="316" fillId="0" borderId="0" xfId="0" applyNumberFormat="1" applyFont="1"/>
    <xf numFmtId="177" fontId="23" fillId="0" borderId="0" xfId="0" applyNumberFormat="1" applyFont="1"/>
    <xf numFmtId="168" fontId="23" fillId="0" borderId="0" xfId="3" applyNumberFormat="1" applyFont="1"/>
    <xf numFmtId="1" fontId="27" fillId="0" borderId="0" xfId="3" applyNumberFormat="1" applyFont="1" applyAlignment="1">
      <alignment horizontal="right"/>
    </xf>
    <xf numFmtId="1" fontId="25" fillId="0" borderId="0" xfId="2" applyNumberFormat="1" applyFont="1"/>
    <xf numFmtId="1" fontId="23" fillId="0" borderId="0" xfId="0" applyNumberFormat="1" applyFont="1"/>
    <xf numFmtId="0" fontId="77" fillId="2" borderId="5" xfId="38117" applyFont="1" applyFill="1" applyBorder="1" applyAlignment="1">
      <alignment horizontal="center" vertical="center" wrapText="1"/>
    </xf>
    <xf numFmtId="180" fontId="78" fillId="2" borderId="5" xfId="38117" applyNumberFormat="1" applyFont="1" applyFill="1" applyBorder="1" applyAlignment="1">
      <alignment horizontal="center" vertical="center" wrapText="1"/>
    </xf>
    <xf numFmtId="180" fontId="79" fillId="2" borderId="0" xfId="38117" applyNumberFormat="1" applyFont="1" applyFill="1"/>
    <xf numFmtId="169" fontId="79" fillId="2" borderId="0" xfId="38117" applyNumberFormat="1" applyFont="1" applyFill="1"/>
    <xf numFmtId="180" fontId="78" fillId="2" borderId="0" xfId="38117" applyNumberFormat="1" applyFont="1" applyFill="1"/>
    <xf numFmtId="169" fontId="78" fillId="2" borderId="0" xfId="38118" applyNumberFormat="1" applyFont="1" applyFill="1"/>
    <xf numFmtId="180" fontId="78" fillId="2" borderId="0" xfId="38117" applyNumberFormat="1" applyFont="1" applyFill="1" applyAlignment="1">
      <alignment horizontal="left" indent="2"/>
    </xf>
    <xf numFmtId="169" fontId="78" fillId="2" borderId="0" xfId="38118" applyNumberFormat="1" applyFont="1" applyFill="1" applyAlignment="1">
      <alignment horizontal="left" indent="5"/>
    </xf>
    <xf numFmtId="180" fontId="78" fillId="2" borderId="3" xfId="38117" applyNumberFormat="1" applyFont="1" applyFill="1" applyBorder="1"/>
    <xf numFmtId="169" fontId="78" fillId="2" borderId="3" xfId="38118" applyNumberFormat="1" applyFont="1" applyFill="1" applyBorder="1"/>
    <xf numFmtId="180" fontId="293" fillId="2" borderId="4" xfId="38117" applyNumberFormat="1" applyFont="1" applyFill="1" applyBorder="1"/>
    <xf numFmtId="180" fontId="79" fillId="2" borderId="4" xfId="38117" applyNumberFormat="1" applyFont="1" applyFill="1" applyBorder="1"/>
    <xf numFmtId="169" fontId="79" fillId="2" borderId="4" xfId="38117" applyNumberFormat="1" applyFont="1" applyFill="1" applyBorder="1"/>
    <xf numFmtId="9" fontId="78" fillId="2" borderId="3" xfId="38118" applyFont="1" applyFill="1" applyBorder="1"/>
    <xf numFmtId="0" fontId="81" fillId="2" borderId="70" xfId="37281" applyFont="1" applyFill="1" applyBorder="1" applyAlignment="1"/>
    <xf numFmtId="1" fontId="27" fillId="2" borderId="0" xfId="816" applyNumberFormat="1" applyFont="1" applyFill="1"/>
    <xf numFmtId="14" fontId="80" fillId="92" borderId="0" xfId="0" applyNumberFormat="1" applyFont="1" applyFill="1" applyBorder="1" applyAlignment="1">
      <alignment wrapText="1"/>
    </xf>
    <xf numFmtId="0" fontId="80" fillId="92" borderId="0" xfId="0" applyFont="1" applyFill="1" applyBorder="1" applyAlignment="1">
      <alignment wrapText="1"/>
    </xf>
    <xf numFmtId="4" fontId="24" fillId="92" borderId="0" xfId="0" applyNumberFormat="1" applyFont="1" applyFill="1" applyBorder="1" applyAlignment="1">
      <alignment wrapText="1"/>
    </xf>
    <xf numFmtId="14" fontId="23" fillId="0" borderId="0" xfId="0" applyNumberFormat="1" applyFont="1"/>
    <xf numFmtId="0" fontId="23" fillId="0" borderId="0" xfId="0" applyFont="1" applyAlignment="1">
      <alignment horizontal="center"/>
    </xf>
    <xf numFmtId="0" fontId="49" fillId="2" borderId="0" xfId="0" applyFont="1" applyFill="1" applyAlignment="1">
      <alignment horizontal="right"/>
    </xf>
    <xf numFmtId="0" fontId="49" fillId="2" borderId="3" xfId="0" applyFont="1" applyFill="1" applyBorder="1" applyAlignment="1">
      <alignment horizontal="right"/>
    </xf>
    <xf numFmtId="0" fontId="49" fillId="2" borderId="10" xfId="0" applyFont="1" applyFill="1" applyBorder="1" applyAlignment="1">
      <alignment horizontal="right"/>
    </xf>
    <xf numFmtId="0" fontId="49" fillId="2" borderId="9" xfId="0" applyFont="1" applyFill="1" applyBorder="1" applyAlignment="1">
      <alignment horizontal="right"/>
    </xf>
    <xf numFmtId="0" fontId="23" fillId="2" borderId="52" xfId="646" applyFont="1" applyFill="1" applyBorder="1"/>
    <xf numFmtId="0" fontId="296" fillId="0" borderId="85" xfId="0" applyFont="1" applyBorder="1" applyAlignment="1">
      <alignment horizontal="center" vertical="center" wrapText="1"/>
    </xf>
    <xf numFmtId="0" fontId="297" fillId="0" borderId="0" xfId="0" applyFont="1" applyAlignment="1">
      <alignment horizontal="right" vertical="center" wrapText="1"/>
    </xf>
    <xf numFmtId="0" fontId="297" fillId="0" borderId="40" xfId="0" applyFont="1" applyBorder="1" applyAlignment="1">
      <alignment horizontal="right" vertical="center" wrapText="1"/>
    </xf>
    <xf numFmtId="0" fontId="297" fillId="0" borderId="41" xfId="0" applyFont="1" applyBorder="1" applyAlignment="1">
      <alignment horizontal="right" vertical="center" wrapText="1"/>
    </xf>
    <xf numFmtId="0" fontId="23" fillId="2" borderId="90" xfId="646" applyFont="1" applyFill="1" applyBorder="1"/>
    <xf numFmtId="0" fontId="23" fillId="2" borderId="91" xfId="646" applyFont="1" applyFill="1" applyBorder="1"/>
    <xf numFmtId="168" fontId="317" fillId="0" borderId="0" xfId="29" applyNumberFormat="1" applyFont="1"/>
    <xf numFmtId="0" fontId="317" fillId="0" borderId="0" xfId="29" applyFont="1"/>
    <xf numFmtId="0" fontId="40" fillId="0" borderId="0" xfId="29" applyFont="1" applyAlignment="1">
      <alignment horizontal="right"/>
    </xf>
    <xf numFmtId="2" fontId="40" fillId="0" borderId="0" xfId="3" applyNumberFormat="1" applyFont="1"/>
    <xf numFmtId="2" fontId="317" fillId="0" borderId="0" xfId="29" applyNumberFormat="1" applyFont="1"/>
    <xf numFmtId="0" fontId="300" fillId="0" borderId="0" xfId="0" applyFont="1" applyBorder="1"/>
    <xf numFmtId="2" fontId="306" fillId="0" borderId="0" xfId="37837" applyNumberFormat="1" applyFont="1" applyBorder="1"/>
    <xf numFmtId="2" fontId="300" fillId="0" borderId="0" xfId="0" applyNumberFormat="1" applyFont="1" applyBorder="1"/>
    <xf numFmtId="2" fontId="300" fillId="0" borderId="0" xfId="1" applyNumberFormat="1" applyFont="1" applyBorder="1"/>
    <xf numFmtId="0" fontId="300" fillId="0" borderId="92" xfId="0" applyFont="1" applyBorder="1"/>
    <xf numFmtId="0" fontId="23" fillId="0" borderId="92" xfId="0" applyFont="1" applyBorder="1"/>
    <xf numFmtId="2" fontId="306" fillId="0" borderId="92" xfId="37837" applyNumberFormat="1" applyFont="1" applyBorder="1"/>
    <xf numFmtId="2" fontId="300" fillId="0" borderId="92" xfId="0" applyNumberFormat="1" applyFont="1" applyBorder="1"/>
    <xf numFmtId="2" fontId="300" fillId="0" borderId="92" xfId="1" applyNumberFormat="1" applyFont="1" applyBorder="1"/>
    <xf numFmtId="168" fontId="300" fillId="0" borderId="92" xfId="0" applyNumberFormat="1" applyFont="1" applyBorder="1"/>
    <xf numFmtId="168" fontId="317" fillId="0" borderId="0" xfId="0" applyNumberFormat="1" applyFont="1" applyBorder="1"/>
    <xf numFmtId="2" fontId="317" fillId="0" borderId="0" xfId="0" applyNumberFormat="1" applyFont="1"/>
    <xf numFmtId="169" fontId="317" fillId="0" borderId="0" xfId="2" applyNumberFormat="1" applyFont="1"/>
    <xf numFmtId="169" fontId="317" fillId="0" borderId="0" xfId="0" applyNumberFormat="1" applyFont="1"/>
    <xf numFmtId="0" fontId="104" fillId="0" borderId="0" xfId="0" applyFont="1" applyFill="1" applyBorder="1" applyAlignment="1">
      <alignment wrapText="1"/>
    </xf>
    <xf numFmtId="2" fontId="305" fillId="0" borderId="92" xfId="37837" applyNumberFormat="1" applyFont="1" applyBorder="1"/>
    <xf numFmtId="168" fontId="301" fillId="0" borderId="92" xfId="29" applyNumberFormat="1" applyFont="1" applyBorder="1"/>
    <xf numFmtId="168" fontId="40" fillId="0" borderId="0" xfId="14" applyNumberFormat="1" applyFont="1" applyAlignment="1">
      <alignment vertical="top" wrapText="1"/>
    </xf>
    <xf numFmtId="168" fontId="40" fillId="0" borderId="0" xfId="16" applyNumberFormat="1" applyFont="1"/>
    <xf numFmtId="168" fontId="40" fillId="0" borderId="0" xfId="16" applyNumberFormat="1" applyFont="1" applyAlignment="1">
      <alignment horizontal="right"/>
    </xf>
    <xf numFmtId="168" fontId="40" fillId="0" borderId="0" xfId="14" applyNumberFormat="1" applyFont="1"/>
    <xf numFmtId="168" fontId="40" fillId="0" borderId="0" xfId="0" applyNumberFormat="1" applyFont="1" applyFill="1" applyBorder="1"/>
    <xf numFmtId="168" fontId="40" fillId="0" borderId="0" xfId="17" applyNumberFormat="1" applyFont="1" applyAlignment="1">
      <alignment horizontal="right"/>
    </xf>
    <xf numFmtId="180" fontId="78" fillId="2" borderId="3" xfId="38117" applyNumberFormat="1" applyFont="1" applyFill="1" applyBorder="1" applyAlignment="1">
      <alignment horizontal="left" indent="1"/>
    </xf>
    <xf numFmtId="169" fontId="25" fillId="2" borderId="0" xfId="38092" applyNumberFormat="1" applyFont="1" applyFill="1"/>
    <xf numFmtId="4" fontId="25" fillId="0" borderId="52" xfId="0" applyNumberFormat="1" applyFont="1" applyBorder="1" applyAlignment="1">
      <alignment horizontal="right" indent="1"/>
    </xf>
    <xf numFmtId="4" fontId="27" fillId="3" borderId="0" xfId="0" applyNumberFormat="1" applyFont="1" applyFill="1" applyAlignment="1">
      <alignment horizontal="right" indent="1"/>
    </xf>
    <xf numFmtId="182" fontId="24" fillId="2" borderId="0" xfId="46733" applyNumberFormat="1" applyFont="1" applyFill="1" applyBorder="1" applyAlignment="1">
      <alignment horizontal="right"/>
    </xf>
    <xf numFmtId="182" fontId="23" fillId="0" borderId="0" xfId="0" applyNumberFormat="1" applyFont="1" applyAlignment="1">
      <alignment horizontal="center"/>
    </xf>
    <xf numFmtId="182" fontId="27" fillId="0" borderId="0" xfId="14" applyNumberFormat="1" applyFont="1"/>
    <xf numFmtId="182" fontId="23" fillId="0" borderId="0" xfId="14" applyNumberFormat="1" applyFont="1"/>
    <xf numFmtId="182" fontId="294" fillId="0" borderId="0" xfId="0" applyNumberFormat="1" applyFont="1" applyAlignment="1">
      <alignment horizontal="right"/>
    </xf>
    <xf numFmtId="182" fontId="25" fillId="0" borderId="0" xfId="1" applyNumberFormat="1" applyFont="1" applyFill="1" applyBorder="1" applyAlignment="1">
      <alignment horizontal="right"/>
    </xf>
    <xf numFmtId="0" fontId="23" fillId="0" borderId="0" xfId="46730" applyFont="1" applyFill="1" applyAlignment="1">
      <alignment horizontal="center"/>
    </xf>
    <xf numFmtId="0" fontId="23" fillId="0" borderId="0" xfId="46730" applyFont="1" applyAlignment="1">
      <alignment horizontal="center"/>
    </xf>
    <xf numFmtId="182" fontId="294" fillId="0" borderId="0" xfId="0" applyNumberFormat="1" applyFont="1" applyFill="1" applyAlignment="1">
      <alignment horizontal="right"/>
    </xf>
    <xf numFmtId="14" fontId="80" fillId="2" borderId="0" xfId="46572" applyNumberFormat="1" applyFont="1" applyFill="1" applyBorder="1" applyAlignment="1">
      <alignment horizontal="right"/>
    </xf>
    <xf numFmtId="43" fontId="24" fillId="2" borderId="0" xfId="46737" applyFont="1" applyFill="1" applyBorder="1" applyAlignment="1">
      <alignment horizontal="right"/>
    </xf>
    <xf numFmtId="43" fontId="24" fillId="2" borderId="0" xfId="46733" applyFont="1" applyFill="1" applyBorder="1" applyAlignment="1">
      <alignment horizontal="right"/>
    </xf>
    <xf numFmtId="14" fontId="80" fillId="2" borderId="0" xfId="46734" applyNumberFormat="1" applyFont="1" applyFill="1" applyBorder="1" applyAlignment="1">
      <alignment horizontal="right"/>
    </xf>
    <xf numFmtId="14" fontId="80" fillId="2" borderId="0" xfId="42289" applyNumberFormat="1" applyFont="1" applyFill="1"/>
    <xf numFmtId="43" fontId="24" fillId="2" borderId="0" xfId="46503" applyFont="1" applyFill="1" applyBorder="1" applyAlignment="1">
      <alignment horizontal="right"/>
    </xf>
    <xf numFmtId="0" fontId="2" fillId="0" borderId="0" xfId="46744"/>
    <xf numFmtId="10" fontId="23" fillId="0" borderId="0" xfId="2" applyNumberFormat="1" applyFont="1"/>
    <xf numFmtId="3" fontId="297" fillId="0" borderId="0" xfId="0" applyNumberFormat="1" applyFont="1" applyAlignment="1">
      <alignment wrapText="1"/>
    </xf>
    <xf numFmtId="169" fontId="78" fillId="2" borderId="0" xfId="38118" applyNumberFormat="1" applyFont="1" applyFill="1" applyAlignment="1">
      <alignment horizontal="center"/>
    </xf>
    <xf numFmtId="180" fontId="78" fillId="2" borderId="0" xfId="38117" applyNumberFormat="1" applyFont="1" applyFill="1" applyAlignment="1">
      <alignment horizontal="center"/>
    </xf>
    <xf numFmtId="168" fontId="299" fillId="0" borderId="0" xfId="29" applyNumberFormat="1" applyFont="1"/>
    <xf numFmtId="0" fontId="299" fillId="0" borderId="0" xfId="29" applyFont="1"/>
    <xf numFmtId="2" fontId="299" fillId="0" borderId="0" xfId="29" applyNumberFormat="1" applyFont="1"/>
    <xf numFmtId="168" fontId="40" fillId="0" borderId="92" xfId="0" applyNumberFormat="1" applyFont="1" applyBorder="1"/>
    <xf numFmtId="180" fontId="125" fillId="2" borderId="0" xfId="38117" applyNumberFormat="1" applyFont="1" applyFill="1" applyBorder="1" applyAlignment="1">
      <alignment horizontal="left" indent="2"/>
    </xf>
    <xf numFmtId="169" fontId="125" fillId="2" borderId="0" xfId="38118" applyNumberFormat="1" applyFont="1" applyFill="1" applyBorder="1"/>
    <xf numFmtId="169" fontId="78" fillId="2" borderId="0" xfId="38118" applyNumberFormat="1" applyFont="1" applyFill="1" applyBorder="1"/>
    <xf numFmtId="169" fontId="79" fillId="2" borderId="0" xfId="38118" applyNumberFormat="1" applyFont="1" applyFill="1" applyBorder="1"/>
    <xf numFmtId="180" fontId="78" fillId="2" borderId="0" xfId="38117" applyNumberFormat="1" applyFont="1" applyFill="1" applyBorder="1" applyAlignment="1">
      <alignment horizontal="left" indent="1"/>
    </xf>
    <xf numFmtId="180" fontId="78" fillId="2" borderId="0" xfId="38117" applyNumberFormat="1" applyFont="1" applyFill="1" applyBorder="1"/>
    <xf numFmtId="180" fontId="125" fillId="2" borderId="0" xfId="38117" applyNumberFormat="1" applyFont="1" applyFill="1" applyBorder="1"/>
    <xf numFmtId="180" fontId="78" fillId="2" borderId="0" xfId="38117" applyNumberFormat="1" applyFont="1" applyFill="1" applyBorder="1" applyAlignment="1">
      <alignment horizontal="left" indent="2"/>
    </xf>
    <xf numFmtId="180" fontId="77" fillId="2" borderId="0" xfId="38117" applyNumberFormat="1" applyFont="1" applyFill="1" applyBorder="1"/>
    <xf numFmtId="180" fontId="125" fillId="2" borderId="0" xfId="38117" applyNumberFormat="1" applyFont="1" applyFill="1" applyBorder="1" applyAlignment="1">
      <alignment horizontal="left" indent="6"/>
    </xf>
    <xf numFmtId="180" fontId="125" fillId="2" borderId="0" xfId="38117" applyNumberFormat="1" applyFont="1" applyFill="1" applyBorder="1" applyAlignment="1">
      <alignment horizontal="left" indent="4"/>
    </xf>
    <xf numFmtId="169" fontId="299" fillId="0" borderId="0" xfId="2" applyNumberFormat="1" applyFont="1"/>
    <xf numFmtId="2" fontId="104" fillId="0" borderId="0" xfId="0" applyNumberFormat="1" applyFont="1" applyFill="1" applyBorder="1" applyAlignment="1">
      <alignment wrapText="1"/>
    </xf>
    <xf numFmtId="0" fontId="29" fillId="91" borderId="0" xfId="38092" applyFont="1" applyFill="1" applyAlignment="1">
      <alignment horizontal="right"/>
    </xf>
    <xf numFmtId="0" fontId="435" fillId="0" borderId="0" xfId="0" applyFont="1" applyFill="1" applyBorder="1" applyAlignment="1">
      <alignment wrapText="1"/>
    </xf>
    <xf numFmtId="2" fontId="435" fillId="0" borderId="0" xfId="0" applyNumberFormat="1" applyFont="1" applyFill="1" applyBorder="1" applyAlignment="1">
      <alignment wrapText="1"/>
    </xf>
    <xf numFmtId="9" fontId="29" fillId="2" borderId="0" xfId="2" applyFont="1" applyFill="1" applyProtection="1"/>
    <xf numFmtId="9" fontId="25" fillId="2" borderId="0" xfId="2" applyFont="1" applyFill="1" applyProtection="1"/>
    <xf numFmtId="169" fontId="29" fillId="2" borderId="0" xfId="2" applyNumberFormat="1" applyFont="1" applyFill="1" applyProtection="1"/>
    <xf numFmtId="169" fontId="25" fillId="2" borderId="0" xfId="2" applyNumberFormat="1" applyFont="1" applyFill="1" applyProtection="1"/>
    <xf numFmtId="168" fontId="292" fillId="2" borderId="25" xfId="37281" applyNumberFormat="1" applyFont="1" applyFill="1" applyBorder="1" applyAlignment="1">
      <alignment horizontal="right" wrapText="1"/>
    </xf>
    <xf numFmtId="168" fontId="35" fillId="2" borderId="8" xfId="37281" applyNumberFormat="1" applyFont="1" applyFill="1" applyBorder="1" applyAlignment="1">
      <alignment horizontal="right" wrapText="1"/>
    </xf>
    <xf numFmtId="168" fontId="292" fillId="2" borderId="8" xfId="37281" applyNumberFormat="1" applyFont="1" applyFill="1" applyBorder="1" applyAlignment="1">
      <alignment horizontal="right" wrapText="1"/>
    </xf>
    <xf numFmtId="168" fontId="35" fillId="2" borderId="7" xfId="37281" applyNumberFormat="1" applyFont="1" applyFill="1" applyBorder="1" applyAlignment="1">
      <alignment horizontal="right" wrapText="1"/>
    </xf>
    <xf numFmtId="168" fontId="81" fillId="2" borderId="25" xfId="37281" applyNumberFormat="1" applyFont="1" applyFill="1" applyBorder="1"/>
    <xf numFmtId="168" fontId="32" fillId="2" borderId="8" xfId="37281" applyNumberFormat="1" applyFont="1" applyFill="1" applyBorder="1"/>
    <xf numFmtId="0" fontId="0" fillId="2" borderId="0" xfId="646" applyFont="1" applyFill="1"/>
    <xf numFmtId="0" fontId="299" fillId="0" borderId="0" xfId="0" applyFont="1" applyAlignment="1">
      <alignment horizontal="right"/>
    </xf>
    <xf numFmtId="0" fontId="23" fillId="0" borderId="0" xfId="0" applyFont="1" applyAlignment="1">
      <alignment horizontal="right"/>
    </xf>
    <xf numFmtId="0" fontId="40" fillId="0" borderId="0" xfId="0" applyFont="1" applyAlignment="1">
      <alignment horizontal="right"/>
    </xf>
    <xf numFmtId="0" fontId="23" fillId="0" borderId="0" xfId="37818" applyFont="1" applyAlignment="1">
      <alignment horizontal="center"/>
    </xf>
    <xf numFmtId="2" fontId="40" fillId="0" borderId="0" xfId="14" applyNumberFormat="1" applyFont="1" applyAlignment="1">
      <alignment horizontal="left" vertical="top" wrapText="1"/>
    </xf>
    <xf numFmtId="0" fontId="40" fillId="0" borderId="0" xfId="29" applyFont="1" applyAlignment="1">
      <alignment horizontal="center" vertical="center"/>
    </xf>
    <xf numFmtId="10" fontId="25" fillId="2" borderId="0" xfId="38092" applyNumberFormat="1" applyFont="1" applyFill="1"/>
    <xf numFmtId="0" fontId="23" fillId="0" borderId="0" xfId="37818" applyFont="1" applyAlignment="1">
      <alignment horizontal="center"/>
    </xf>
    <xf numFmtId="2" fontId="25" fillId="2" borderId="0" xfId="9" applyNumberFormat="1" applyFont="1" applyFill="1" applyAlignment="1">
      <alignment horizontal="center" vertical="center" wrapText="1"/>
    </xf>
    <xf numFmtId="1" fontId="40" fillId="0" borderId="0" xfId="14" applyNumberFormat="1" applyFont="1" applyAlignment="1">
      <alignment horizontal="center"/>
    </xf>
    <xf numFmtId="0" fontId="23" fillId="0" borderId="0" xfId="14" applyFont="1" applyAlignment="1">
      <alignment horizontal="center"/>
    </xf>
    <xf numFmtId="2" fontId="40" fillId="0" borderId="0" xfId="14" applyNumberFormat="1" applyFont="1" applyAlignment="1">
      <alignment horizontal="left" vertical="top" wrapText="1"/>
    </xf>
    <xf numFmtId="0" fontId="33" fillId="2" borderId="70" xfId="37281" applyFont="1" applyFill="1" applyBorder="1" applyAlignment="1">
      <alignment horizontal="center" vertical="center"/>
    </xf>
    <xf numFmtId="49" fontId="81" fillId="2" borderId="86" xfId="0" applyNumberFormat="1" applyFont="1" applyFill="1" applyBorder="1" applyAlignment="1">
      <alignment horizontal="center" wrapText="1"/>
    </xf>
    <xf numFmtId="49" fontId="81" fillId="2" borderId="87" xfId="0" applyNumberFormat="1" applyFont="1" applyFill="1" applyBorder="1" applyAlignment="1">
      <alignment horizontal="center" wrapText="1"/>
    </xf>
    <xf numFmtId="0" fontId="81" fillId="2" borderId="86" xfId="37281" applyFont="1" applyFill="1" applyBorder="1" applyAlignment="1">
      <alignment horizontal="center"/>
    </xf>
    <xf numFmtId="0" fontId="81" fillId="2" borderId="87" xfId="37281" applyFont="1" applyFill="1" applyBorder="1" applyAlignment="1">
      <alignment horizontal="center"/>
    </xf>
    <xf numFmtId="49" fontId="81" fillId="2" borderId="70" xfId="0" applyNumberFormat="1" applyFont="1" applyFill="1" applyBorder="1" applyAlignment="1">
      <alignment horizontal="center" vertical="center" wrapText="1"/>
    </xf>
    <xf numFmtId="0" fontId="40" fillId="4" borderId="0" xfId="29" applyFont="1" applyFill="1" applyAlignment="1">
      <alignment horizontal="center"/>
    </xf>
    <xf numFmtId="0" fontId="40" fillId="0" borderId="0" xfId="29" applyFont="1" applyAlignment="1">
      <alignment horizontal="center" vertical="center"/>
    </xf>
    <xf numFmtId="0" fontId="40" fillId="0" borderId="0" xfId="691" applyFont="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xf>
  </cellXfs>
  <cellStyles count="46756">
    <cellStyle name="_x0002_" xfId="34367" xr:uid="{00000000-0005-0000-0000-000000000000}"/>
    <cellStyle name="          _x000d__x000a_mouse.drv=lmouse.drv" xfId="38122" xr:uid="{B95954C3-8BB9-4665-8AFD-78BAFCA66C40}"/>
    <cellStyle name="_x0002_ 10" xfId="17385" xr:uid="{00000000-0005-0000-0000-000001000000}"/>
    <cellStyle name="_x0002_ 10 2" xfId="29916" xr:uid="{00000000-0005-0000-0000-000002000000}"/>
    <cellStyle name="_x0002_ 11" xfId="17390" xr:uid="{00000000-0005-0000-0000-000003000000}"/>
    <cellStyle name="_x0002_ 11 2" xfId="29921" xr:uid="{00000000-0005-0000-0000-000004000000}"/>
    <cellStyle name="_x0002_ 12" xfId="17330" xr:uid="{00000000-0005-0000-0000-000005000000}"/>
    <cellStyle name="_x0002_ 12 2" xfId="29861" xr:uid="{00000000-0005-0000-0000-000006000000}"/>
    <cellStyle name="_x0002_ 13" xfId="17339" xr:uid="{00000000-0005-0000-0000-000007000000}"/>
    <cellStyle name="_x0002_ 13 2" xfId="29870" xr:uid="{00000000-0005-0000-0000-000008000000}"/>
    <cellStyle name="_x0002_ 14" xfId="12578" xr:uid="{00000000-0005-0000-0000-000009000000}"/>
    <cellStyle name="_x0002_ 14 2" xfId="25324" xr:uid="{00000000-0005-0000-0000-00000A000000}"/>
    <cellStyle name="_x0002_ 15" xfId="17400" xr:uid="{00000000-0005-0000-0000-00000B000000}"/>
    <cellStyle name="_x0002_ 15 2" xfId="29931" xr:uid="{00000000-0005-0000-0000-00000C000000}"/>
    <cellStyle name="_x0002_ 16" xfId="17403" xr:uid="{00000000-0005-0000-0000-00000D000000}"/>
    <cellStyle name="_x0002_ 16 2" xfId="29934" xr:uid="{00000000-0005-0000-0000-00000E000000}"/>
    <cellStyle name="_x0002_ 17" xfId="17231" xr:uid="{00000000-0005-0000-0000-00000F000000}"/>
    <cellStyle name="_x0002_ 17 2" xfId="29762" xr:uid="{00000000-0005-0000-0000-000010000000}"/>
    <cellStyle name="_x0002_ 18" xfId="17523" xr:uid="{00000000-0005-0000-0000-000011000000}"/>
    <cellStyle name="_x0002_ 18 2" xfId="29995" xr:uid="{00000000-0005-0000-0000-000012000000}"/>
    <cellStyle name="_x0002_ 19" xfId="17431" xr:uid="{00000000-0005-0000-0000-000013000000}"/>
    <cellStyle name="_x0002_ 19 2" xfId="29948" xr:uid="{00000000-0005-0000-0000-000014000000}"/>
    <cellStyle name="_x0002_ 2" xfId="35244" xr:uid="{00000000-0005-0000-0000-000015000000}"/>
    <cellStyle name="_x0002_ 2 10" xfId="12234" xr:uid="{00000000-0005-0000-0000-000016000000}"/>
    <cellStyle name="_x0002_ 2 10 2" xfId="24980" xr:uid="{00000000-0005-0000-0000-000017000000}"/>
    <cellStyle name="_x0002_ 2 11" xfId="17256" xr:uid="{00000000-0005-0000-0000-000018000000}"/>
    <cellStyle name="_x0002_ 2 11 2" xfId="29787" xr:uid="{00000000-0005-0000-0000-000019000000}"/>
    <cellStyle name="_x0002_ 2 12" xfId="12353" xr:uid="{00000000-0005-0000-0000-00001A000000}"/>
    <cellStyle name="_x0002_ 2 12 2" xfId="25099" xr:uid="{00000000-0005-0000-0000-00001B000000}"/>
    <cellStyle name="_x0002_ 2 13" xfId="16777" xr:uid="{00000000-0005-0000-0000-00001C000000}"/>
    <cellStyle name="_x0002_ 2 13 2" xfId="29312" xr:uid="{00000000-0005-0000-0000-00001D000000}"/>
    <cellStyle name="_x0002_ 2 14" xfId="16021" xr:uid="{00000000-0005-0000-0000-00001E000000}"/>
    <cellStyle name="_x0002_ 2 14 2" xfId="28649" xr:uid="{00000000-0005-0000-0000-00001F000000}"/>
    <cellStyle name="_x0002_ 2 15" xfId="17257" xr:uid="{00000000-0005-0000-0000-000020000000}"/>
    <cellStyle name="_x0002_ 2 15 2" xfId="29788" xr:uid="{00000000-0005-0000-0000-000021000000}"/>
    <cellStyle name="_x0002_ 2 16" xfId="19102" xr:uid="{00000000-0005-0000-0000-000022000000}"/>
    <cellStyle name="_x0002_ 2 16 2" xfId="30119" xr:uid="{00000000-0005-0000-0000-000023000000}"/>
    <cellStyle name="_x0002_ 2 17" xfId="20656" xr:uid="{00000000-0005-0000-0000-000024000000}"/>
    <cellStyle name="_x0002_ 2 17 2" xfId="30334" xr:uid="{00000000-0005-0000-0000-000025000000}"/>
    <cellStyle name="_x0002_ 2 18" xfId="22810" xr:uid="{00000000-0005-0000-0000-000026000000}"/>
    <cellStyle name="_x0002_ 2 19" xfId="32224" xr:uid="{00000000-0005-0000-0000-000027000000}"/>
    <cellStyle name="_x0002_ 2 2" xfId="11649" xr:uid="{00000000-0005-0000-0000-000028000000}"/>
    <cellStyle name="_x0002_ 2 2 10" xfId="12248" xr:uid="{00000000-0005-0000-0000-000029000000}"/>
    <cellStyle name="_x0002_ 2 2 10 2" xfId="24994" xr:uid="{00000000-0005-0000-0000-00002A000000}"/>
    <cellStyle name="_x0002_ 2 2 11" xfId="12963" xr:uid="{00000000-0005-0000-0000-00002B000000}"/>
    <cellStyle name="_x0002_ 2 2 11 2" xfId="25709" xr:uid="{00000000-0005-0000-0000-00002C000000}"/>
    <cellStyle name="_x0002_ 2 2 12" xfId="12094" xr:uid="{00000000-0005-0000-0000-00002D000000}"/>
    <cellStyle name="_x0002_ 2 2 12 2" xfId="24839" xr:uid="{00000000-0005-0000-0000-00002E000000}"/>
    <cellStyle name="_x0002_ 2 2 13" xfId="24401" xr:uid="{00000000-0005-0000-0000-00002F000000}"/>
    <cellStyle name="_x0002_ 2 2 2" xfId="16907" xr:uid="{00000000-0005-0000-0000-000030000000}"/>
    <cellStyle name="_x0002_ 2 2 2 2" xfId="29441" xr:uid="{00000000-0005-0000-0000-000031000000}"/>
    <cellStyle name="_x0002_ 2 2 3" xfId="17355" xr:uid="{00000000-0005-0000-0000-000032000000}"/>
    <cellStyle name="_x0002_ 2 2 3 2" xfId="29886" xr:uid="{00000000-0005-0000-0000-000033000000}"/>
    <cellStyle name="_x0002_ 2 2 4" xfId="13753" xr:uid="{00000000-0005-0000-0000-000034000000}"/>
    <cellStyle name="_x0002_ 2 2 4 2" xfId="26484" xr:uid="{00000000-0005-0000-0000-000035000000}"/>
    <cellStyle name="_x0002_ 2 2 5" xfId="17361" xr:uid="{00000000-0005-0000-0000-000036000000}"/>
    <cellStyle name="_x0002_ 2 2 5 2" xfId="29892" xr:uid="{00000000-0005-0000-0000-000037000000}"/>
    <cellStyle name="_x0002_ 2 2 6" xfId="17239" xr:uid="{00000000-0005-0000-0000-000038000000}"/>
    <cellStyle name="_x0002_ 2 2 6 2" xfId="29770" xr:uid="{00000000-0005-0000-0000-000039000000}"/>
    <cellStyle name="_x0002_ 2 2 7" xfId="17201" xr:uid="{00000000-0005-0000-0000-00003A000000}"/>
    <cellStyle name="_x0002_ 2 2 7 2" xfId="29732" xr:uid="{00000000-0005-0000-0000-00003B000000}"/>
    <cellStyle name="_x0002_ 2 2 8" xfId="12350" xr:uid="{00000000-0005-0000-0000-00003C000000}"/>
    <cellStyle name="_x0002_ 2 2 8 2" xfId="25096" xr:uid="{00000000-0005-0000-0000-00003D000000}"/>
    <cellStyle name="_x0002_ 2 2 9" xfId="12954" xr:uid="{00000000-0005-0000-0000-00003E000000}"/>
    <cellStyle name="_x0002_ 2 2 9 2" xfId="25700" xr:uid="{00000000-0005-0000-0000-00003F000000}"/>
    <cellStyle name="_x0002_ 2 20" xfId="33949" xr:uid="{00000000-0005-0000-0000-000040000000}"/>
    <cellStyle name="_x0002_ 2 21" xfId="31129" xr:uid="{00000000-0005-0000-0000-000041000000}"/>
    <cellStyle name="_x0002_ 2 22" xfId="35243" xr:uid="{00000000-0005-0000-0000-000042000000}"/>
    <cellStyle name="_x0002_ 2 23" xfId="36569" xr:uid="{00000000-0005-0000-0000-000043000000}"/>
    <cellStyle name="_x0002_ 2 24" xfId="35121" xr:uid="{00000000-0005-0000-0000-000044000000}"/>
    <cellStyle name="_x0002_ 2 25" xfId="34867" xr:uid="{00000000-0005-0000-0000-000045000000}"/>
    <cellStyle name="_x0002_ 2 26" xfId="34412" xr:uid="{00000000-0005-0000-0000-000046000000}"/>
    <cellStyle name="_x0002_ 2 27" xfId="34307" xr:uid="{00000000-0005-0000-0000-000047000000}"/>
    <cellStyle name="_x0002_ 2 28" xfId="36584" xr:uid="{00000000-0005-0000-0000-000048000000}"/>
    <cellStyle name="_x0002_ 2 29" xfId="35082" xr:uid="{00000000-0005-0000-0000-000049000000}"/>
    <cellStyle name="_x0002_ 2 3" xfId="6774" xr:uid="{00000000-0005-0000-0000-00004A000000}"/>
    <cellStyle name="_x0002_ 2 3 10" xfId="17140" xr:uid="{00000000-0005-0000-0000-00004B000000}"/>
    <cellStyle name="_x0002_ 2 3 10 2" xfId="29671" xr:uid="{00000000-0005-0000-0000-00004C000000}"/>
    <cellStyle name="_x0002_ 2 3 11" xfId="16318" xr:uid="{00000000-0005-0000-0000-00004D000000}"/>
    <cellStyle name="_x0002_ 2 3 11 2" xfId="28860" xr:uid="{00000000-0005-0000-0000-00004E000000}"/>
    <cellStyle name="_x0002_ 2 3 12" xfId="12354" xr:uid="{00000000-0005-0000-0000-00004F000000}"/>
    <cellStyle name="_x0002_ 2 3 12 2" xfId="25100" xr:uid="{00000000-0005-0000-0000-000050000000}"/>
    <cellStyle name="_x0002_ 2 3 13" xfId="21505" xr:uid="{00000000-0005-0000-0000-000051000000}"/>
    <cellStyle name="_x0002_ 2 3 2" xfId="13338" xr:uid="{00000000-0005-0000-0000-000052000000}"/>
    <cellStyle name="_x0002_ 2 3 2 2" xfId="26073" xr:uid="{00000000-0005-0000-0000-000053000000}"/>
    <cellStyle name="_x0002_ 2 3 3" xfId="12066" xr:uid="{00000000-0005-0000-0000-000054000000}"/>
    <cellStyle name="_x0002_ 2 3 3 2" xfId="24811" xr:uid="{00000000-0005-0000-0000-000055000000}"/>
    <cellStyle name="_x0002_ 2 3 4" xfId="17322" xr:uid="{00000000-0005-0000-0000-000056000000}"/>
    <cellStyle name="_x0002_ 2 3 4 2" xfId="29853" xr:uid="{00000000-0005-0000-0000-000057000000}"/>
    <cellStyle name="_x0002_ 2 3 5" xfId="13064" xr:uid="{00000000-0005-0000-0000-000058000000}"/>
    <cellStyle name="_x0002_ 2 3 5 2" xfId="25809" xr:uid="{00000000-0005-0000-0000-000059000000}"/>
    <cellStyle name="_x0002_ 2 3 6" xfId="12097" xr:uid="{00000000-0005-0000-0000-00005A000000}"/>
    <cellStyle name="_x0002_ 2 3 6 2" xfId="24842" xr:uid="{00000000-0005-0000-0000-00005B000000}"/>
    <cellStyle name="_x0002_ 2 3 7" xfId="17331" xr:uid="{00000000-0005-0000-0000-00005C000000}"/>
    <cellStyle name="_x0002_ 2 3 7 2" xfId="29862" xr:uid="{00000000-0005-0000-0000-00005D000000}"/>
    <cellStyle name="_x0002_ 2 3 8" xfId="17288" xr:uid="{00000000-0005-0000-0000-00005E000000}"/>
    <cellStyle name="_x0002_ 2 3 8 2" xfId="29819" xr:uid="{00000000-0005-0000-0000-00005F000000}"/>
    <cellStyle name="_x0002_ 2 3 9" xfId="17185" xr:uid="{00000000-0005-0000-0000-000060000000}"/>
    <cellStyle name="_x0002_ 2 3 9 2" xfId="29716" xr:uid="{00000000-0005-0000-0000-000061000000}"/>
    <cellStyle name="_x0002_ 2 30" xfId="34306" xr:uid="{00000000-0005-0000-0000-000062000000}"/>
    <cellStyle name="_x0002_ 2 31" xfId="34327" xr:uid="{00000000-0005-0000-0000-000063000000}"/>
    <cellStyle name="_x0002_ 2 4" xfId="7220" xr:uid="{00000000-0005-0000-0000-000064000000}"/>
    <cellStyle name="_x0002_ 2 4 2" xfId="21948" xr:uid="{00000000-0005-0000-0000-000065000000}"/>
    <cellStyle name="_x0002_ 2 5" xfId="15185" xr:uid="{00000000-0005-0000-0000-000066000000}"/>
    <cellStyle name="_x0002_ 2 5 2" xfId="27843" xr:uid="{00000000-0005-0000-0000-000067000000}"/>
    <cellStyle name="_x0002_ 2 6" xfId="17206" xr:uid="{00000000-0005-0000-0000-000068000000}"/>
    <cellStyle name="_x0002_ 2 6 2" xfId="29737" xr:uid="{00000000-0005-0000-0000-000069000000}"/>
    <cellStyle name="_x0002_ 2 7" xfId="17167" xr:uid="{00000000-0005-0000-0000-00006A000000}"/>
    <cellStyle name="_x0002_ 2 7 2" xfId="29698" xr:uid="{00000000-0005-0000-0000-00006B000000}"/>
    <cellStyle name="_x0002_ 2 8" xfId="12077" xr:uid="{00000000-0005-0000-0000-00006C000000}"/>
    <cellStyle name="_x0002_ 2 8 2" xfId="24822" xr:uid="{00000000-0005-0000-0000-00006D000000}"/>
    <cellStyle name="_x0002_ 2 9" xfId="17225" xr:uid="{00000000-0005-0000-0000-00006E000000}"/>
    <cellStyle name="_x0002_ 2 9 2" xfId="29756" xr:uid="{00000000-0005-0000-0000-00006F000000}"/>
    <cellStyle name="_x0002_ 20" xfId="21009" xr:uid="{00000000-0005-0000-0000-000070000000}"/>
    <cellStyle name="_x0002_ 21" xfId="30945" xr:uid="{00000000-0005-0000-0000-000071000000}"/>
    <cellStyle name="_x0002_ 22" xfId="30660" xr:uid="{00000000-0005-0000-0000-000072000000}"/>
    <cellStyle name="_x0002_ 23" xfId="30759" xr:uid="{00000000-0005-0000-0000-000073000000}"/>
    <cellStyle name="_x0002_ 24" xfId="34366" xr:uid="{00000000-0005-0000-0000-000074000000}"/>
    <cellStyle name="_x0002_ 25" xfId="34668" xr:uid="{00000000-0005-0000-0000-000075000000}"/>
    <cellStyle name="_x0002_ 26" xfId="34368" xr:uid="{00000000-0005-0000-0000-000076000000}"/>
    <cellStyle name="_x0002_ 27" xfId="35931" xr:uid="{00000000-0005-0000-0000-000077000000}"/>
    <cellStyle name="_x0002_ 28" xfId="35123" xr:uid="{00000000-0005-0000-0000-000078000000}"/>
    <cellStyle name="_x0002_ 29" xfId="36589" xr:uid="{00000000-0005-0000-0000-000079000000}"/>
    <cellStyle name="_x0002_ 3" xfId="35373" xr:uid="{00000000-0005-0000-0000-00007A000000}"/>
    <cellStyle name="_x0002_ 3 10" xfId="17308" xr:uid="{00000000-0005-0000-0000-00007B000000}"/>
    <cellStyle name="_x0002_ 3 10 2" xfId="29839" xr:uid="{00000000-0005-0000-0000-00007C000000}"/>
    <cellStyle name="_x0002_ 3 11" xfId="17265" xr:uid="{00000000-0005-0000-0000-00007D000000}"/>
    <cellStyle name="_x0002_ 3 11 2" xfId="29796" xr:uid="{00000000-0005-0000-0000-00007E000000}"/>
    <cellStyle name="_x0002_ 3 12" xfId="12098" xr:uid="{00000000-0005-0000-0000-00007F000000}"/>
    <cellStyle name="_x0002_ 3 12 2" xfId="24843" xr:uid="{00000000-0005-0000-0000-000080000000}"/>
    <cellStyle name="_x0002_ 3 13" xfId="19239" xr:uid="{00000000-0005-0000-0000-000081000000}"/>
    <cellStyle name="_x0002_ 3 13 2" xfId="30125" xr:uid="{00000000-0005-0000-0000-000082000000}"/>
    <cellStyle name="_x0002_ 3 14" xfId="20662" xr:uid="{00000000-0005-0000-0000-000083000000}"/>
    <cellStyle name="_x0002_ 3 14 2" xfId="30340" xr:uid="{00000000-0005-0000-0000-000084000000}"/>
    <cellStyle name="_x0002_ 3 15" xfId="21370" xr:uid="{00000000-0005-0000-0000-000085000000}"/>
    <cellStyle name="_x0002_ 3 16" xfId="32356" xr:uid="{00000000-0005-0000-0000-000086000000}"/>
    <cellStyle name="_x0002_ 3 17" xfId="33965" xr:uid="{00000000-0005-0000-0000-000087000000}"/>
    <cellStyle name="_x0002_ 3 18" xfId="31133" xr:uid="{00000000-0005-0000-0000-000088000000}"/>
    <cellStyle name="_x0002_ 3 19" xfId="35374" xr:uid="{00000000-0005-0000-0000-000089000000}"/>
    <cellStyle name="_x0002_ 3 2" xfId="13218" xr:uid="{00000000-0005-0000-0000-00008A000000}"/>
    <cellStyle name="_x0002_ 3 2 2" xfId="25962" xr:uid="{00000000-0005-0000-0000-00008B000000}"/>
    <cellStyle name="_x0002_ 3 20" xfId="36575" xr:uid="{00000000-0005-0000-0000-00008C000000}"/>
    <cellStyle name="_x0002_ 3 21" xfId="36566" xr:uid="{00000000-0005-0000-0000-00008D000000}"/>
    <cellStyle name="_x0002_ 3 22" xfId="35922" xr:uid="{00000000-0005-0000-0000-00008E000000}"/>
    <cellStyle name="_x0002_ 3 23" xfId="35094" xr:uid="{00000000-0005-0000-0000-00008F000000}"/>
    <cellStyle name="_x0002_ 3 24" xfId="34296" xr:uid="{00000000-0005-0000-0000-000090000000}"/>
    <cellStyle name="_x0002_ 3 25" xfId="34506" xr:uid="{00000000-0005-0000-0000-000091000000}"/>
    <cellStyle name="_x0002_ 3 26" xfId="36582" xr:uid="{00000000-0005-0000-0000-000092000000}"/>
    <cellStyle name="_x0002_ 3 27" xfId="36596" xr:uid="{00000000-0005-0000-0000-000093000000}"/>
    <cellStyle name="_x0002_ 3 28" xfId="36571" xr:uid="{00000000-0005-0000-0000-000094000000}"/>
    <cellStyle name="_x0002_ 3 3" xfId="17049" xr:uid="{00000000-0005-0000-0000-000095000000}"/>
    <cellStyle name="_x0002_ 3 3 2" xfId="29580" xr:uid="{00000000-0005-0000-0000-000096000000}"/>
    <cellStyle name="_x0002_ 3 4" xfId="12337" xr:uid="{00000000-0005-0000-0000-000097000000}"/>
    <cellStyle name="_x0002_ 3 4 2" xfId="25083" xr:uid="{00000000-0005-0000-0000-000098000000}"/>
    <cellStyle name="_x0002_ 3 5" xfId="12099" xr:uid="{00000000-0005-0000-0000-000099000000}"/>
    <cellStyle name="_x0002_ 3 5 2" xfId="24844" xr:uid="{00000000-0005-0000-0000-00009A000000}"/>
    <cellStyle name="_x0002_ 3 6" xfId="17324" xr:uid="{00000000-0005-0000-0000-00009B000000}"/>
    <cellStyle name="_x0002_ 3 6 2" xfId="29855" xr:uid="{00000000-0005-0000-0000-00009C000000}"/>
    <cellStyle name="_x0002_ 3 7" xfId="17204" xr:uid="{00000000-0005-0000-0000-00009D000000}"/>
    <cellStyle name="_x0002_ 3 7 2" xfId="29735" xr:uid="{00000000-0005-0000-0000-00009E000000}"/>
    <cellStyle name="_x0002_ 3 8" xfId="16045" xr:uid="{00000000-0005-0000-0000-00009F000000}"/>
    <cellStyle name="_x0002_ 3 8 2" xfId="28673" xr:uid="{00000000-0005-0000-0000-0000A0000000}"/>
    <cellStyle name="_x0002_ 3 9" xfId="17260" xr:uid="{00000000-0005-0000-0000-0000A1000000}"/>
    <cellStyle name="_x0002_ 3 9 2" xfId="29791" xr:uid="{00000000-0005-0000-0000-0000A2000000}"/>
    <cellStyle name="_x0002_ 30" xfId="36567" xr:uid="{00000000-0005-0000-0000-0000A3000000}"/>
    <cellStyle name="_x0002_ 31" xfId="36561" xr:uid="{00000000-0005-0000-0000-0000A4000000}"/>
    <cellStyle name="_x0002_ 32" xfId="34737" xr:uid="{00000000-0005-0000-0000-0000A5000000}"/>
    <cellStyle name="_x0002_ 33" xfId="34335" xr:uid="{00000000-0005-0000-0000-0000A6000000}"/>
    <cellStyle name="_x0002_ 4" xfId="35934" xr:uid="{00000000-0005-0000-0000-0000A7000000}"/>
    <cellStyle name="_x0002_ 4 10" xfId="17163" xr:uid="{00000000-0005-0000-0000-0000A8000000}"/>
    <cellStyle name="_x0002_ 4 10 2" xfId="29694" xr:uid="{00000000-0005-0000-0000-0000A9000000}"/>
    <cellStyle name="_x0002_ 4 11" xfId="12208" xr:uid="{00000000-0005-0000-0000-0000AA000000}"/>
    <cellStyle name="_x0002_ 4 11 2" xfId="24954" xr:uid="{00000000-0005-0000-0000-0000AB000000}"/>
    <cellStyle name="_x0002_ 4 12" xfId="15936" xr:uid="{00000000-0005-0000-0000-0000AC000000}"/>
    <cellStyle name="_x0002_ 4 12 2" xfId="28576" xr:uid="{00000000-0005-0000-0000-0000AD000000}"/>
    <cellStyle name="_x0002_ 4 13" xfId="19846" xr:uid="{00000000-0005-0000-0000-0000AE000000}"/>
    <cellStyle name="_x0002_ 4 13 2" xfId="30172" xr:uid="{00000000-0005-0000-0000-0000AF000000}"/>
    <cellStyle name="_x0002_ 4 14" xfId="20710" xr:uid="{00000000-0005-0000-0000-0000B0000000}"/>
    <cellStyle name="_x0002_ 4 14 2" xfId="30388" xr:uid="{00000000-0005-0000-0000-0000B1000000}"/>
    <cellStyle name="_x0002_ 4 15" xfId="21812" xr:uid="{00000000-0005-0000-0000-0000B2000000}"/>
    <cellStyle name="_x0002_ 4 16" xfId="32959" xr:uid="{00000000-0005-0000-0000-0000B3000000}"/>
    <cellStyle name="_x0002_ 4 17" xfId="34031" xr:uid="{00000000-0005-0000-0000-0000B4000000}"/>
    <cellStyle name="_x0002_ 4 18" xfId="30871" xr:uid="{00000000-0005-0000-0000-0000B5000000}"/>
    <cellStyle name="_x0002_ 4 19" xfId="35933" xr:uid="{00000000-0005-0000-0000-0000B6000000}"/>
    <cellStyle name="_x0002_ 4 2" xfId="13619" xr:uid="{00000000-0005-0000-0000-0000B7000000}"/>
    <cellStyle name="_x0002_ 4 2 2" xfId="26350" xr:uid="{00000000-0005-0000-0000-0000B8000000}"/>
    <cellStyle name="_x0002_ 4 20" xfId="36587" xr:uid="{00000000-0005-0000-0000-0000B9000000}"/>
    <cellStyle name="_x0002_ 4 21" xfId="34346" xr:uid="{00000000-0005-0000-0000-0000BA000000}"/>
    <cellStyle name="_x0002_ 4 22" xfId="35088" xr:uid="{00000000-0005-0000-0000-0000BB000000}"/>
    <cellStyle name="_x0002_ 4 23" xfId="34432" xr:uid="{00000000-0005-0000-0000-0000BC000000}"/>
    <cellStyle name="_x0002_ 4 24" xfId="34330" xr:uid="{00000000-0005-0000-0000-0000BD000000}"/>
    <cellStyle name="_x0002_ 4 25" xfId="34835" xr:uid="{00000000-0005-0000-0000-0000BE000000}"/>
    <cellStyle name="_x0002_ 4 26" xfId="36581" xr:uid="{00000000-0005-0000-0000-0000BF000000}"/>
    <cellStyle name="_x0002_ 4 27" xfId="36594" xr:uid="{00000000-0005-0000-0000-0000C0000000}"/>
    <cellStyle name="_x0002_ 4 28" xfId="34328" xr:uid="{00000000-0005-0000-0000-0000C1000000}"/>
    <cellStyle name="_x0002_ 4 3" xfId="12054" xr:uid="{00000000-0005-0000-0000-0000C2000000}"/>
    <cellStyle name="_x0002_ 4 3 2" xfId="24799" xr:uid="{00000000-0005-0000-0000-0000C3000000}"/>
    <cellStyle name="_x0002_ 4 4" xfId="17220" xr:uid="{00000000-0005-0000-0000-0000C4000000}"/>
    <cellStyle name="_x0002_ 4 4 2" xfId="29751" xr:uid="{00000000-0005-0000-0000-0000C5000000}"/>
    <cellStyle name="_x0002_ 4 5" xfId="17321" xr:uid="{00000000-0005-0000-0000-0000C6000000}"/>
    <cellStyle name="_x0002_ 4 5 2" xfId="29852" xr:uid="{00000000-0005-0000-0000-0000C7000000}"/>
    <cellStyle name="_x0002_ 4 6" xfId="12937" xr:uid="{00000000-0005-0000-0000-0000C8000000}"/>
    <cellStyle name="_x0002_ 4 6 2" xfId="25683" xr:uid="{00000000-0005-0000-0000-0000C9000000}"/>
    <cellStyle name="_x0002_ 4 7" xfId="12739" xr:uid="{00000000-0005-0000-0000-0000CA000000}"/>
    <cellStyle name="_x0002_ 4 7 2" xfId="25485" xr:uid="{00000000-0005-0000-0000-0000CB000000}"/>
    <cellStyle name="_x0002_ 4 8" xfId="12351" xr:uid="{00000000-0005-0000-0000-0000CC000000}"/>
    <cellStyle name="_x0002_ 4 8 2" xfId="25097" xr:uid="{00000000-0005-0000-0000-0000CD000000}"/>
    <cellStyle name="_x0002_ 4 9" xfId="17301" xr:uid="{00000000-0005-0000-0000-0000CE000000}"/>
    <cellStyle name="_x0002_ 4 9 2" xfId="29832" xr:uid="{00000000-0005-0000-0000-0000CF000000}"/>
    <cellStyle name="_x0002_ 5" xfId="35140" xr:uid="{00000000-0005-0000-0000-0000D0000000}"/>
    <cellStyle name="_x0002_ 5 10" xfId="17315" xr:uid="{00000000-0005-0000-0000-0000D1000000}"/>
    <cellStyle name="_x0002_ 5 10 2" xfId="29846" xr:uid="{00000000-0005-0000-0000-0000D2000000}"/>
    <cellStyle name="_x0002_ 5 11" xfId="12048" xr:uid="{00000000-0005-0000-0000-0000D3000000}"/>
    <cellStyle name="_x0002_ 5 11 2" xfId="24793" xr:uid="{00000000-0005-0000-0000-0000D4000000}"/>
    <cellStyle name="_x0002_ 5 12" xfId="17278" xr:uid="{00000000-0005-0000-0000-0000D5000000}"/>
    <cellStyle name="_x0002_ 5 12 2" xfId="29809" xr:uid="{00000000-0005-0000-0000-0000D6000000}"/>
    <cellStyle name="_x0002_ 5 13" xfId="18939" xr:uid="{00000000-0005-0000-0000-0000D7000000}"/>
    <cellStyle name="_x0002_ 5 13 2" xfId="30117" xr:uid="{00000000-0005-0000-0000-0000D8000000}"/>
    <cellStyle name="_x0002_ 5 14" xfId="20654" xr:uid="{00000000-0005-0000-0000-0000D9000000}"/>
    <cellStyle name="_x0002_ 5 14 2" xfId="30332" xr:uid="{00000000-0005-0000-0000-0000DA000000}"/>
    <cellStyle name="_x0002_ 5 15" xfId="24445" xr:uid="{00000000-0005-0000-0000-0000DB000000}"/>
    <cellStyle name="_x0002_ 5 16" xfId="32120" xr:uid="{00000000-0005-0000-0000-0000DC000000}"/>
    <cellStyle name="_x0002_ 5 17" xfId="33944" xr:uid="{00000000-0005-0000-0000-0000DD000000}"/>
    <cellStyle name="_x0002_ 5 18" xfId="31126" xr:uid="{00000000-0005-0000-0000-0000DE000000}"/>
    <cellStyle name="_x0002_ 5 19" xfId="35306" xr:uid="{00000000-0005-0000-0000-0000DF000000}"/>
    <cellStyle name="_x0002_ 5 2" xfId="16936" xr:uid="{00000000-0005-0000-0000-0000E0000000}"/>
    <cellStyle name="_x0002_ 5 2 2" xfId="29469" xr:uid="{00000000-0005-0000-0000-0000E1000000}"/>
    <cellStyle name="_x0002_ 5 20" xfId="36572" xr:uid="{00000000-0005-0000-0000-0000E2000000}"/>
    <cellStyle name="_x0002_ 5 21" xfId="34334" xr:uid="{00000000-0005-0000-0000-0000E3000000}"/>
    <cellStyle name="_x0002_ 5 22" xfId="34410" xr:uid="{00000000-0005-0000-0000-0000E4000000}"/>
    <cellStyle name="_x0002_ 5 23" xfId="35125" xr:uid="{00000000-0005-0000-0000-0000E5000000}"/>
    <cellStyle name="_x0002_ 5 24" xfId="35194" xr:uid="{00000000-0005-0000-0000-0000E6000000}"/>
    <cellStyle name="_x0002_ 5 25" xfId="34325" xr:uid="{00000000-0005-0000-0000-0000E7000000}"/>
    <cellStyle name="_x0002_ 5 26" xfId="36578" xr:uid="{00000000-0005-0000-0000-0000E8000000}"/>
    <cellStyle name="_x0002_ 5 27" xfId="34326" xr:uid="{00000000-0005-0000-0000-0000E9000000}"/>
    <cellStyle name="_x0002_ 5 28" xfId="36577" xr:uid="{00000000-0005-0000-0000-0000EA000000}"/>
    <cellStyle name="_x0002_ 5 3" xfId="17357" xr:uid="{00000000-0005-0000-0000-0000EB000000}"/>
    <cellStyle name="_x0002_ 5 3 2" xfId="29888" xr:uid="{00000000-0005-0000-0000-0000EC000000}"/>
    <cellStyle name="_x0002_ 5 4" xfId="12943" xr:uid="{00000000-0005-0000-0000-0000ED000000}"/>
    <cellStyle name="_x0002_ 5 4 2" xfId="25689" xr:uid="{00000000-0005-0000-0000-0000EE000000}"/>
    <cellStyle name="_x0002_ 5 5" xfId="17319" xr:uid="{00000000-0005-0000-0000-0000EF000000}"/>
    <cellStyle name="_x0002_ 5 5 2" xfId="29850" xr:uid="{00000000-0005-0000-0000-0000F0000000}"/>
    <cellStyle name="_x0002_ 5 6" xfId="17314" xr:uid="{00000000-0005-0000-0000-0000F1000000}"/>
    <cellStyle name="_x0002_ 5 6 2" xfId="29845" xr:uid="{00000000-0005-0000-0000-0000F2000000}"/>
    <cellStyle name="_x0002_ 5 7" xfId="17328" xr:uid="{00000000-0005-0000-0000-0000F3000000}"/>
    <cellStyle name="_x0002_ 5 7 2" xfId="29859" xr:uid="{00000000-0005-0000-0000-0000F4000000}"/>
    <cellStyle name="_x0002_ 5 8" xfId="12736" xr:uid="{00000000-0005-0000-0000-0000F5000000}"/>
    <cellStyle name="_x0002_ 5 8 2" xfId="25482" xr:uid="{00000000-0005-0000-0000-0000F6000000}"/>
    <cellStyle name="_x0002_ 5 9" xfId="17289" xr:uid="{00000000-0005-0000-0000-0000F7000000}"/>
    <cellStyle name="_x0002_ 5 9 2" xfId="29820" xr:uid="{00000000-0005-0000-0000-0000F8000000}"/>
    <cellStyle name="_x0002_ 6" xfId="35163" xr:uid="{00000000-0005-0000-0000-0000F9000000}"/>
    <cellStyle name="_x0002_ 6 10" xfId="34509" xr:uid="{00000000-0005-0000-0000-0000FA000000}"/>
    <cellStyle name="_x0002_ 6 11" xfId="34411" xr:uid="{00000000-0005-0000-0000-0000FB000000}"/>
    <cellStyle name="_x0002_ 6 12" xfId="34347" xr:uid="{00000000-0005-0000-0000-0000FC000000}"/>
    <cellStyle name="_x0002_ 6 13" xfId="36562" xr:uid="{00000000-0005-0000-0000-0000FD000000}"/>
    <cellStyle name="_x0002_ 6 14" xfId="36597" xr:uid="{00000000-0005-0000-0000-0000FE000000}"/>
    <cellStyle name="_x0002_ 6 15" xfId="36588" xr:uid="{00000000-0005-0000-0000-0000FF000000}"/>
    <cellStyle name="_x0002_ 6 16" xfId="36573" xr:uid="{00000000-0005-0000-0000-000000010000}"/>
    <cellStyle name="_x0002_ 6 17" xfId="34436" xr:uid="{00000000-0005-0000-0000-000001010000}"/>
    <cellStyle name="_x0002_ 6 2" xfId="18963" xr:uid="{00000000-0005-0000-0000-000002010000}"/>
    <cellStyle name="_x0002_ 6 2 2" xfId="30118" xr:uid="{00000000-0005-0000-0000-000003010000}"/>
    <cellStyle name="_x0002_ 6 3" xfId="20655" xr:uid="{00000000-0005-0000-0000-000004010000}"/>
    <cellStyle name="_x0002_ 6 3 2" xfId="30333" xr:uid="{00000000-0005-0000-0000-000005010000}"/>
    <cellStyle name="_x0002_ 6 4" xfId="24527" xr:uid="{00000000-0005-0000-0000-000006010000}"/>
    <cellStyle name="_x0002_ 6 5" xfId="32143" xr:uid="{00000000-0005-0000-0000-000007010000}"/>
    <cellStyle name="_x0002_ 6 6" xfId="33946" xr:uid="{00000000-0005-0000-0000-000008010000}"/>
    <cellStyle name="_x0002_ 6 7" xfId="33963" xr:uid="{00000000-0005-0000-0000-000009010000}"/>
    <cellStyle name="_x0002_ 6 8" xfId="35133" xr:uid="{00000000-0005-0000-0000-00000A010000}"/>
    <cellStyle name="_x0002_ 6 9" xfId="36565" xr:uid="{00000000-0005-0000-0000-00000B010000}"/>
    <cellStyle name="_x0002_ 7" xfId="35952" xr:uid="{00000000-0005-0000-0000-00000C010000}"/>
    <cellStyle name="_x0002_ 7 10" xfId="36591" xr:uid="{00000000-0005-0000-0000-00000D010000}"/>
    <cellStyle name="_x0002_ 7 11" xfId="34884" xr:uid="{00000000-0005-0000-0000-00000E010000}"/>
    <cellStyle name="_x0002_ 7 12" xfId="36560" xr:uid="{00000000-0005-0000-0000-00000F010000}"/>
    <cellStyle name="_x0002_ 7 13" xfId="34364" xr:uid="{00000000-0005-0000-0000-000010010000}"/>
    <cellStyle name="_x0002_ 7 14" xfId="36580" xr:uid="{00000000-0005-0000-0000-000011010000}"/>
    <cellStyle name="_x0002_ 7 15" xfId="34344" xr:uid="{00000000-0005-0000-0000-000012010000}"/>
    <cellStyle name="_x0002_ 7 16" xfId="36579" xr:uid="{00000000-0005-0000-0000-000013010000}"/>
    <cellStyle name="_x0002_ 7 17" xfId="34446" xr:uid="{00000000-0005-0000-0000-000014010000}"/>
    <cellStyle name="_x0002_ 7 2" xfId="19870" xr:uid="{00000000-0005-0000-0000-000015010000}"/>
    <cellStyle name="_x0002_ 7 2 2" xfId="30180" xr:uid="{00000000-0005-0000-0000-000016010000}"/>
    <cellStyle name="_x0002_ 7 3" xfId="20744" xr:uid="{00000000-0005-0000-0000-000017010000}"/>
    <cellStyle name="_x0002_ 7 3 2" xfId="30422" xr:uid="{00000000-0005-0000-0000-000018010000}"/>
    <cellStyle name="_x0002_ 7 4" xfId="24894" xr:uid="{00000000-0005-0000-0000-000019010000}"/>
    <cellStyle name="_x0002_ 7 5" xfId="33009" xr:uid="{00000000-0005-0000-0000-00001A010000}"/>
    <cellStyle name="_x0002_ 7 6" xfId="34065" xr:uid="{00000000-0005-0000-0000-00001B010000}"/>
    <cellStyle name="_x0002_ 7 7" xfId="31532" xr:uid="{00000000-0005-0000-0000-00001C010000}"/>
    <cellStyle name="_x0002_ 7 8" xfId="35372" xr:uid="{00000000-0005-0000-0000-00001D010000}"/>
    <cellStyle name="_x0002_ 7 9" xfId="36574" xr:uid="{00000000-0005-0000-0000-00001E010000}"/>
    <cellStyle name="_x0002_ 8" xfId="15953" xr:uid="{00000000-0005-0000-0000-00001F010000}"/>
    <cellStyle name="_x0002_ 8 2" xfId="28591" xr:uid="{00000000-0005-0000-0000-000020010000}"/>
    <cellStyle name="_x0002_ 9" xfId="17381" xr:uid="{00000000-0005-0000-0000-000021010000}"/>
    <cellStyle name="_x0002_ 9 2" xfId="29912" xr:uid="{00000000-0005-0000-0000-000022010000}"/>
    <cellStyle name=" FY96" xfId="38123" xr:uid="{B70AF67E-D98A-4BEB-883F-0C496A64BA30}"/>
    <cellStyle name="#" xfId="38124" xr:uid="{B6D736AE-B35E-4226-AE9B-DFAFA230277F}"/>
    <cellStyle name="#,##0" xfId="38125" xr:uid="{72B7A955-F2AB-4C3E-AB41-CCE5C64E9EFB}"/>
    <cellStyle name="#,##0.0" xfId="38126" xr:uid="{636F9D6C-66E6-432E-94F8-1B61C7B8BE36}"/>
    <cellStyle name="#,##0.00" xfId="38127" xr:uid="{E361F201-62B5-4BB4-A943-FCBB8CD8D56A}"/>
    <cellStyle name="#,##0.000" xfId="38128" xr:uid="{7BE58F15-110B-4A93-8E4F-E3E2DA2886D3}"/>
    <cellStyle name="%" xfId="3200" xr:uid="{00000000-0005-0000-0000-000023010000}"/>
    <cellStyle name="%_13A.Recv-08" xfId="3201" xr:uid="{00000000-0005-0000-0000-000024010000}"/>
    <cellStyle name="%_19A.Payb-W1" xfId="3202" xr:uid="{00000000-0005-0000-0000-000025010000}"/>
    <cellStyle name="&amp;A" xfId="38129" xr:uid="{37C49329-2431-45AE-95CF-A07E61DEE2DE}"/>
    <cellStyle name=".000" xfId="38130" xr:uid="{4A4D252C-20C7-41C5-B381-E2B239C64288}"/>
    <cellStyle name="?" xfId="3203" xr:uid="{00000000-0005-0000-0000-000026010000}"/>
    <cellStyle name="? 10" xfId="30785" xr:uid="{00000000-0005-0000-0000-000027010000}"/>
    <cellStyle name="? 11" xfId="30760" xr:uid="{00000000-0005-0000-0000-000028010000}"/>
    <cellStyle name="? 12" xfId="38131" xr:uid="{99F51D58-3531-45D3-BEF2-66D91C3225E1}"/>
    <cellStyle name="? 2" xfId="8770" xr:uid="{00000000-0005-0000-0000-000029010000}"/>
    <cellStyle name="? 2 2" xfId="11650" xr:uid="{00000000-0005-0000-0000-00002A010000}"/>
    <cellStyle name="? 2 2 2" xfId="16908" xr:uid="{00000000-0005-0000-0000-00002B010000}"/>
    <cellStyle name="? 2 2 2 2" xfId="29442" xr:uid="{00000000-0005-0000-0000-00002C010000}"/>
    <cellStyle name="? 2 2 3" xfId="24402" xr:uid="{00000000-0005-0000-0000-00002D010000}"/>
    <cellStyle name="? 2 3" xfId="6776" xr:uid="{00000000-0005-0000-0000-00002E010000}"/>
    <cellStyle name="? 2 3 2" xfId="13340" xr:uid="{00000000-0005-0000-0000-00002F010000}"/>
    <cellStyle name="? 2 3 2 2" xfId="26075" xr:uid="{00000000-0005-0000-0000-000030010000}"/>
    <cellStyle name="? 2 3 3" xfId="21507" xr:uid="{00000000-0005-0000-0000-000031010000}"/>
    <cellStyle name="? 2 4" xfId="7284" xr:uid="{00000000-0005-0000-0000-000032010000}"/>
    <cellStyle name="? 2 4 2" xfId="22012" xr:uid="{00000000-0005-0000-0000-000033010000}"/>
    <cellStyle name="? 2 5" xfId="19103" xr:uid="{00000000-0005-0000-0000-000034010000}"/>
    <cellStyle name="? 2 5 2" xfId="30120" xr:uid="{00000000-0005-0000-0000-000035010000}"/>
    <cellStyle name="? 2 6" xfId="20657" xr:uid="{00000000-0005-0000-0000-000036010000}"/>
    <cellStyle name="? 2 6 2" xfId="30335" xr:uid="{00000000-0005-0000-0000-000037010000}"/>
    <cellStyle name="? 2 7" xfId="32225" xr:uid="{00000000-0005-0000-0000-000038010000}"/>
    <cellStyle name="? 2 8" xfId="33950" xr:uid="{00000000-0005-0000-0000-000039010000}"/>
    <cellStyle name="? 2 9" xfId="31130" xr:uid="{00000000-0005-0000-0000-00003A010000}"/>
    <cellStyle name="? 3" xfId="6631" xr:uid="{00000000-0005-0000-0000-00003B010000}"/>
    <cellStyle name="? 3 2" xfId="13219" xr:uid="{00000000-0005-0000-0000-00003C010000}"/>
    <cellStyle name="? 3 2 2" xfId="25963" xr:uid="{00000000-0005-0000-0000-00003D010000}"/>
    <cellStyle name="? 3 3" xfId="21371" xr:uid="{00000000-0005-0000-0000-00003E010000}"/>
    <cellStyle name="? 4" xfId="6515" xr:uid="{00000000-0005-0000-0000-00003F010000}"/>
    <cellStyle name="? 4 2" xfId="13108" xr:uid="{00000000-0005-0000-0000-000040010000}"/>
    <cellStyle name="? 4 2 2" xfId="25853" xr:uid="{00000000-0005-0000-0000-000041010000}"/>
    <cellStyle name="? 4 3" xfId="21259" xr:uid="{00000000-0005-0000-0000-000042010000}"/>
    <cellStyle name="? 5" xfId="11380" xr:uid="{00000000-0005-0000-0000-000043010000}"/>
    <cellStyle name="? 5 2" xfId="16686" xr:uid="{00000000-0005-0000-0000-000044010000}"/>
    <cellStyle name="? 5 2 2" xfId="29221" xr:uid="{00000000-0005-0000-0000-000045010000}"/>
    <cellStyle name="? 5 3" xfId="24135" xr:uid="{00000000-0005-0000-0000-000046010000}"/>
    <cellStyle name="? 6" xfId="11890" xr:uid="{00000000-0005-0000-0000-000047010000}"/>
    <cellStyle name="? 6 2" xfId="24639" xr:uid="{00000000-0005-0000-0000-000048010000}"/>
    <cellStyle name="? 7" xfId="17524" xr:uid="{00000000-0005-0000-0000-000049010000}"/>
    <cellStyle name="? 7 2" xfId="29996" xr:uid="{00000000-0005-0000-0000-00004A010000}"/>
    <cellStyle name="? 8" xfId="17430" xr:uid="{00000000-0005-0000-0000-00004B010000}"/>
    <cellStyle name="? 8 2" xfId="29947" xr:uid="{00000000-0005-0000-0000-00004C010000}"/>
    <cellStyle name="? 9" xfId="30946" xr:uid="{00000000-0005-0000-0000-00004D010000}"/>
    <cellStyle name="??" xfId="3204" xr:uid="{00000000-0005-0000-0000-00004E010000}"/>
    <cellStyle name="?? [0.00]_????? (2)" xfId="3205" xr:uid="{00000000-0005-0000-0000-00004F010000}"/>
    <cellStyle name="??&amp;O?&amp;H?_x0008__x000f__x0007_" xfId="38132" xr:uid="{0FFC7C3C-54DC-46DE-9C85-1D02D8EFB413}"/>
    <cellStyle name="??&amp;O?&amp;H?_x0008__x000f__x0007_?_x0007__x0001__x0001_" xfId="38133" xr:uid="{8C5391B5-4D94-422C-82C3-FEFF71D20B81}"/>
    <cellStyle name="??&amp;O?&amp;H?_x0008_??_x0007__x0001__x0001_" xfId="38134" xr:uid="{EABFB91B-3D13-44E9-B410-FF98607250A9}"/>
    <cellStyle name="??&amp;쏗?뷐9_x0008__x0011__x0007_?_x0007__x0001__x0001_" xfId="38135" xr:uid="{A37B33D1-6E6D-4BCC-A42C-77E6E7CD0D3F}"/>
    <cellStyle name="???? [0.00]_????? (2)" xfId="3206" xr:uid="{00000000-0005-0000-0000-000050010000}"/>
    <cellStyle name="???????" xfId="3207" xr:uid="{00000000-0005-0000-0000-000051010000}"/>
    <cellStyle name="????????????" xfId="3208" xr:uid="{00000000-0005-0000-0000-000052010000}"/>
    <cellStyle name="????_????? (2)" xfId="3209" xr:uid="{00000000-0005-0000-0000-000053010000}"/>
    <cellStyle name="??_????" xfId="3210" xr:uid="{00000000-0005-0000-0000-000054010000}"/>
    <cellStyle name="?”´?_REV3 " xfId="38136" xr:uid="{851C7484-7827-4B7B-B70A-996B7B33E3DB}"/>
    <cellStyle name="?k?Tl익" xfId="38137" xr:uid="{BEF18D7A-AB8A-4A61-96F2-8DCCBD612306}"/>
    <cellStyle name="?Þ¸¶ [0]_10¿?2?? " xfId="38138" xr:uid="{07EB10B7-C6E9-4AA3-B679-14BB3E601C82}"/>
    <cellStyle name="?Þ¸¶_10¿?2?? " xfId="38139" xr:uid="{7029BF27-F42B-4739-BCAC-4F50E399852F}"/>
    <cellStyle name="?핺_CASH FLOW " xfId="38140" xr:uid="{714CB3FD-205F-45FB-A3E9-22F142EDD492}"/>
    <cellStyle name="@_text" xfId="3211" xr:uid="{00000000-0005-0000-0000-000055010000}"/>
    <cellStyle name="@_text_sheet" xfId="3212" xr:uid="{00000000-0005-0000-0000-000056010000}"/>
    <cellStyle name="_~0735158" xfId="38141" xr:uid="{F26128F8-8E3C-4CC8-95B1-EDC2E9B2B656}"/>
    <cellStyle name="_~0735158_Arun_Info request_2009.12.21" xfId="38142" xr:uid="{A760508A-D2F5-4C3A-B351-5FCC23AB1AD4}"/>
    <cellStyle name="_~0735158_Arun_Info request_2009.12.22_PwC" xfId="38143" xr:uid="{D0C8D601-2B9B-446F-AC96-800FB3A424DF}"/>
    <cellStyle name="_~0735158_Arun_QA_main" xfId="38144" xr:uid="{4673987E-0248-4EE6-8C89-5DF17240AAD3}"/>
    <cellStyle name="_~0735158_Datapack(BS)_Arun_091217_v2" xfId="38145" xr:uid="{0E4A0D24-AB54-4423-8325-61874EE17813}"/>
    <cellStyle name="_~0735158_Datapack(BS)_Arun_091217_v2_Arun_Info request_2009.12.21" xfId="38146" xr:uid="{90B014E1-D8B4-4C69-A5AA-F4F02AF38056}"/>
    <cellStyle name="_~0735158_Datapack(BS)_Arun_091217_v2_Arun_Info request_2009.12.22_PwC" xfId="38147" xr:uid="{5D62B2FC-3F5E-4A9C-A551-69D155A753D8}"/>
    <cellStyle name="_~0735158_Datapack(BS)_Arun_091217_v2_Arun_QA_main" xfId="38148" xr:uid="{610FEE2C-33DE-4D9F-9ECE-BEBBAB09F035}"/>
    <cellStyle name="_~0735158_Sample" xfId="38149" xr:uid="{23B24F6D-5E34-4F27-B117-295CB7B546CC}"/>
    <cellStyle name="_~0735158_Sample_Arun_Info request_2009.12.21" xfId="38150" xr:uid="{99E328B8-F949-4C6F-AE88-0025F3E00AF0}"/>
    <cellStyle name="_~0735158_Sample_Arun_Info request_2009.12.22_PwC" xfId="38151" xr:uid="{14FDC8AD-C2B4-4DD2-B3DE-D6C583522D81}"/>
    <cellStyle name="_~0735158_Sample_Arun_QA_main" xfId="38152" xr:uid="{574A1371-DE87-46E1-AF44-6A1015A9EFF2}"/>
    <cellStyle name="_~0735158_Sample_Datapack(BS)_Arun_091217_v2" xfId="38153" xr:uid="{9D493F32-E78C-4047-A8C9-12479E7B4F16}"/>
    <cellStyle name="_~0735158_Sample_Datapack(BS)_Arun_091217_v2_Arun_Info request_2009.12.21" xfId="38154" xr:uid="{C45C6A05-667A-4A2F-A27D-8399F7B37A14}"/>
    <cellStyle name="_~0735158_Sample_Datapack(BS)_Arun_091217_v2_Arun_Info request_2009.12.22_PwC" xfId="38155" xr:uid="{78E92ED5-C2C2-49EE-BE54-B63730E29CA0}"/>
    <cellStyle name="_~0735158_Sample_Datapack(BS)_Arun_091217_v2_Arun_QA_main" xfId="38156" xr:uid="{3D9E9EDB-BA65-4388-B90D-148DC2930FEC}"/>
    <cellStyle name="_~0735158_Sample_Datepack_별첨_이종석_20090708" xfId="38157" xr:uid="{90CCC83E-C30B-46C3-87DA-7225A3978597}"/>
    <cellStyle name="_~0735158_Sample_Datepack_별첨_이종석_20090708_Arun_Info request_2009.12.21" xfId="38158" xr:uid="{85C1F2C5-69AA-4335-90A1-21EF0C0244CC}"/>
    <cellStyle name="_~0735158_Sample_Datepack_별첨_이종석_20090708_Arun_Info request_2009.12.22_PwC" xfId="38159" xr:uid="{03C5C1C5-540C-4AEB-907F-8DB6D21346FB}"/>
    <cellStyle name="_~0735158_Sample_Datepack_별첨_이종석_20090708_Arun_QA_main" xfId="38160" xr:uid="{500C1EFF-C9E8-45B7-BBD0-5E24226D0092}"/>
    <cellStyle name="_~0735158_Sample_Datepack_별첨_이종석_20090708_Datapack(BS)_Arun_091217_v2" xfId="38161" xr:uid="{8FBB593D-94F6-414B-8A02-7641DEF83381}"/>
    <cellStyle name="_~0735158_Sample_Datepack_별첨_이종석_20090708_Datapack(BS)_Arun_091217_v2_Arun_Info request_2009.12.21" xfId="38162" xr:uid="{2BF5A172-66E8-43C0-9189-FCD1A9325497}"/>
    <cellStyle name="_~0735158_Sample_Datepack_별첨_이종석_20090708_Datapack(BS)_Arun_091217_v2_Arun_Info request_2009.12.22_PwC" xfId="38163" xr:uid="{FE5479C4-D86F-4ACB-A56B-DA8C13266256}"/>
    <cellStyle name="_~0735158_Sample_Datepack_별첨_이종석_20090708_Datapack(BS)_Arun_091217_v2_Arun_QA_main" xfId="38164" xr:uid="{A8756677-B068-4C6D-8F30-2376B8A7666B}"/>
    <cellStyle name="_~0735158_Sample_WP-dealtool table_v5_KCW" xfId="38165" xr:uid="{8B010DBF-FA0C-48A8-B1B9-0CB85E4925FD}"/>
    <cellStyle name="_~0735158_Sample_WP-dealtool table_v5_KCW_Arun_Info request_2009.12.21" xfId="38166" xr:uid="{BC20456E-A6BB-4415-ADDF-092B945382CA}"/>
    <cellStyle name="_~0735158_Sample_WP-dealtool table_v5_KCW_Arun_Info request_2009.12.22_PwC" xfId="38167" xr:uid="{BF297D24-315D-4743-8515-18F0D2DA068C}"/>
    <cellStyle name="_~0735158_Sample_WP-dealtool table_v5_KCW_Arun_QA_main" xfId="38168" xr:uid="{DFF779BE-7302-42CD-85F4-F9EBFB81DFE5}"/>
    <cellStyle name="_~0735158_Sample_WP-dealtool table_v5_KCW_Datapack(BS)_Arun_091217_v2" xfId="38169" xr:uid="{D97E9417-6AFB-41A1-B07D-81DB95687753}"/>
    <cellStyle name="_~0735158_Sample_WP-dealtool table_v5_KCW_Datapack(BS)_Arun_091217_v2_Arun_Info request_2009.12.21" xfId="38170" xr:uid="{AE9D3AB6-C3AA-48FB-B1E1-CC010CD3DD67}"/>
    <cellStyle name="_~0735158_Sample_WP-dealtool table_v5_KCW_Datapack(BS)_Arun_091217_v2_Arun_Info request_2009.12.22_PwC" xfId="38171" xr:uid="{02665F18-3E41-495D-A0C8-DED6AFEE32D0}"/>
    <cellStyle name="_~0735158_Sample_WP-dealtool table_v5_KCW_Datapack(BS)_Arun_091217_v2_Arun_QA_main" xfId="38172" xr:uid="{D98DB963-2D04-48C6-9755-DFA409A8ACBF}"/>
    <cellStyle name="_~0735158_Sample2" xfId="38173" xr:uid="{44C0F9F5-59C7-4F3D-A696-1ED046F1A944}"/>
    <cellStyle name="_~0735158_Sample2_Arun_Info request_2009.12.21" xfId="38174" xr:uid="{131B4872-AD17-4574-88AF-774D4BBD292B}"/>
    <cellStyle name="_~0735158_Sample2_Arun_Info request_2009.12.22_PwC" xfId="38175" xr:uid="{A42EB6A9-1DB3-4523-827B-D99A27201944}"/>
    <cellStyle name="_~0735158_Sample2_Arun_QA_main" xfId="38176" xr:uid="{00297F67-6322-4C22-808E-0B10951A69FC}"/>
    <cellStyle name="_~0735158_Sample2_Datapack(BS)_Arun_091217_v2" xfId="38177" xr:uid="{937917BF-0A4D-467F-9D6F-1B536F789CD9}"/>
    <cellStyle name="_~0735158_Sample2_Datapack(BS)_Arun_091217_v2_Arun_Info request_2009.12.21" xfId="38178" xr:uid="{755B3BAE-1775-43C3-BF02-4E453211881B}"/>
    <cellStyle name="_~0735158_Sample2_Datapack(BS)_Arun_091217_v2_Arun_Info request_2009.12.22_PwC" xfId="38179" xr:uid="{C5661622-E0DA-4524-9C9D-73A345FEB640}"/>
    <cellStyle name="_~0735158_Sample2_Datapack(BS)_Arun_091217_v2_Arun_QA_main" xfId="38180" xr:uid="{8B39F900-EA57-43B5-BC8F-4CE9BB2B4F60}"/>
    <cellStyle name="_~0735158_Sample2_Datepack_별첨_이종석_20090708" xfId="38181" xr:uid="{9A602436-D06D-452C-8921-E5FFA6DED061}"/>
    <cellStyle name="_~0735158_Sample2_Datepack_별첨_이종석_20090708_Arun_Info request_2009.12.21" xfId="38182" xr:uid="{5A096167-2ED2-43F0-BE48-E881F10CB997}"/>
    <cellStyle name="_~0735158_Sample2_Datepack_별첨_이종석_20090708_Arun_Info request_2009.12.22_PwC" xfId="38183" xr:uid="{4E96FF99-1C01-4048-A631-E2C648DD85AF}"/>
    <cellStyle name="_~0735158_Sample2_Datepack_별첨_이종석_20090708_Arun_QA_main" xfId="38184" xr:uid="{1FDA1008-7F3F-4DB9-8E34-DA3D18617098}"/>
    <cellStyle name="_~0735158_Sample2_Datepack_별첨_이종석_20090708_Datapack(BS)_Arun_091217_v2" xfId="38185" xr:uid="{79692EF3-8534-4395-8F30-742A8A6DD053}"/>
    <cellStyle name="_~0735158_Sample2_Datepack_별첨_이종석_20090708_Datapack(BS)_Arun_091217_v2_Arun_Info request_2009.12.21" xfId="38186" xr:uid="{33C46B68-D9DD-4DC1-A45A-966FEB36635F}"/>
    <cellStyle name="_~0735158_Sample2_Datepack_별첨_이종석_20090708_Datapack(BS)_Arun_091217_v2_Arun_Info request_2009.12.22_PwC" xfId="38187" xr:uid="{A8D94803-B977-4D82-99FF-E6A1853837AB}"/>
    <cellStyle name="_~0735158_Sample2_Datepack_별첨_이종석_20090708_Datapack(BS)_Arun_091217_v2_Arun_QA_main" xfId="38188" xr:uid="{602B4F7D-348D-4144-A1C9-C7C6EBD5F9F9}"/>
    <cellStyle name="_~0735158_Sample2_WP-dealtool table_v5_KCW" xfId="38189" xr:uid="{7F9F962D-4B64-420C-82E0-5CCD01174D72}"/>
    <cellStyle name="_~0735158_Sample2_WP-dealtool table_v5_KCW_Arun_Info request_2009.12.21" xfId="38190" xr:uid="{6BFE9FBB-2559-4843-9873-F01FDC3CF48C}"/>
    <cellStyle name="_~0735158_Sample2_WP-dealtool table_v5_KCW_Arun_Info request_2009.12.22_PwC" xfId="38191" xr:uid="{90B009DF-17A9-4DBB-BB3D-5AB64A064815}"/>
    <cellStyle name="_~0735158_Sample2_WP-dealtool table_v5_KCW_Arun_QA_main" xfId="38192" xr:uid="{D4014D3D-C236-4171-A885-2E1A1012BC86}"/>
    <cellStyle name="_~0735158_Sample2_WP-dealtool table_v5_KCW_Datapack(BS)_Arun_091217_v2" xfId="38193" xr:uid="{17EC4AEA-EFD2-4A4C-85E6-FC0DC71ED865}"/>
    <cellStyle name="_~0735158_Sample2_WP-dealtool table_v5_KCW_Datapack(BS)_Arun_091217_v2_Arun_Info request_2009.12.21" xfId="38194" xr:uid="{297631E3-8FAA-4A55-8B56-43101D93CCE4}"/>
    <cellStyle name="_~0735158_Sample2_WP-dealtool table_v5_KCW_Datapack(BS)_Arun_091217_v2_Arun_Info request_2009.12.22_PwC" xfId="38195" xr:uid="{82CC8187-46C1-441D-A923-F439EFB33EC8}"/>
    <cellStyle name="_~0735158_Sample2_WP-dealtool table_v5_KCW_Datapack(BS)_Arun_091217_v2_Arun_QA_main" xfId="38196" xr:uid="{5DC91159-E7D6-43A7-8D2B-66E660E83E6A}"/>
    <cellStyle name="_~0735158_Sample3" xfId="38197" xr:uid="{989C5A12-0F69-415E-954F-1E96C6E9895B}"/>
    <cellStyle name="_~0735158_Sample3_Arun_Info request_2009.12.21" xfId="38198" xr:uid="{F2E28F17-415B-44D0-9CCF-0AA97D101F8E}"/>
    <cellStyle name="_~0735158_Sample3_Arun_Info request_2009.12.22_PwC" xfId="38199" xr:uid="{6C53B40A-6257-4331-B60D-43CB663B73A3}"/>
    <cellStyle name="_~0735158_Sample3_Arun_QA_main" xfId="38200" xr:uid="{BBDA2DC6-5C63-45B7-9BCD-0409F81A7212}"/>
    <cellStyle name="_~0735158_Sample3_Datapack(BS)_Arun_091217_v2" xfId="38201" xr:uid="{92E948FA-6550-44D4-A154-988FCEB1F6D6}"/>
    <cellStyle name="_~0735158_Sample3_Datapack(BS)_Arun_091217_v2_Arun_Info request_2009.12.21" xfId="38202" xr:uid="{4BB309E5-94E9-456A-990B-AF66ECE12C14}"/>
    <cellStyle name="_~0735158_Sample3_Datapack(BS)_Arun_091217_v2_Arun_Info request_2009.12.22_PwC" xfId="38203" xr:uid="{56054016-F177-4B27-8BE5-AEB223D1D454}"/>
    <cellStyle name="_~0735158_Sample3_Datapack(BS)_Arun_091217_v2_Arun_QA_main" xfId="38204" xr:uid="{16F05F57-1E4D-445E-B076-A444A6198565}"/>
    <cellStyle name="_~0735158_Sample3_Datepack_별첨_이종석_20090708" xfId="38205" xr:uid="{E472DC6D-E01F-4489-9910-915EB34464B9}"/>
    <cellStyle name="_~0735158_Sample3_Datepack_별첨_이종석_20090708_Arun_Info request_2009.12.21" xfId="38206" xr:uid="{05B290F8-9CC2-429A-9D15-727D03DAF639}"/>
    <cellStyle name="_~0735158_Sample3_Datepack_별첨_이종석_20090708_Arun_Info request_2009.12.22_PwC" xfId="38207" xr:uid="{C426403E-616A-48D2-9AAF-04AA6442B7D5}"/>
    <cellStyle name="_~0735158_Sample3_Datepack_별첨_이종석_20090708_Arun_QA_main" xfId="38208" xr:uid="{21B3C12E-8B6E-4551-821C-0F65C05CE554}"/>
    <cellStyle name="_~0735158_Sample3_Datepack_별첨_이종석_20090708_Datapack(BS)_Arun_091217_v2" xfId="38209" xr:uid="{B2A262D2-BC38-47A2-9AD8-A28813A8F8C6}"/>
    <cellStyle name="_~0735158_Sample3_Datepack_별첨_이종석_20090708_Datapack(BS)_Arun_091217_v2_Arun_Info request_2009.12.21" xfId="38210" xr:uid="{F5F2DE8C-8A3D-4722-B748-FEB83F4EE88F}"/>
    <cellStyle name="_~0735158_Sample3_Datepack_별첨_이종석_20090708_Datapack(BS)_Arun_091217_v2_Arun_Info request_2009.12.22_PwC" xfId="38211" xr:uid="{D265B595-69CE-4F23-B251-5CE70A979DA4}"/>
    <cellStyle name="_~0735158_Sample3_Datepack_별첨_이종석_20090708_Datapack(BS)_Arun_091217_v2_Arun_QA_main" xfId="38212" xr:uid="{0994D08C-6457-4A80-B020-1539EE29FE24}"/>
    <cellStyle name="_~0735158_Sample3_WP-dealtool table_v5_KCW" xfId="38213" xr:uid="{FCA255C5-A03C-499F-9327-917AD01298AC}"/>
    <cellStyle name="_~0735158_Sample3_WP-dealtool table_v5_KCW_Arun_Info request_2009.12.21" xfId="38214" xr:uid="{48D29F5C-2A3B-45CC-AB44-DE8D180A8BAB}"/>
    <cellStyle name="_~0735158_Sample3_WP-dealtool table_v5_KCW_Arun_Info request_2009.12.22_PwC" xfId="38215" xr:uid="{617C4561-1947-49F0-9EA8-206C43379911}"/>
    <cellStyle name="_~0735158_Sample3_WP-dealtool table_v5_KCW_Arun_QA_main" xfId="38216" xr:uid="{CC008218-EA30-42C5-A2F7-EBB6C0A91303}"/>
    <cellStyle name="_~0735158_Sample3_WP-dealtool table_v5_KCW_Datapack(BS)_Arun_091217_v2" xfId="38217" xr:uid="{2FCE4A44-50DD-442A-8C82-50A5E35EB129}"/>
    <cellStyle name="_~0735158_Sample3_WP-dealtool table_v5_KCW_Datapack(BS)_Arun_091217_v2_Arun_Info request_2009.12.21" xfId="38218" xr:uid="{C153732C-D77E-4648-960C-23AA16CFCA82}"/>
    <cellStyle name="_~0735158_Sample3_WP-dealtool table_v5_KCW_Datapack(BS)_Arun_091217_v2_Arun_Info request_2009.12.22_PwC" xfId="38219" xr:uid="{946B5DE2-420B-45FF-9A44-2922C9988F02}"/>
    <cellStyle name="_~0735158_Sample3_WP-dealtool table_v5_KCW_Datapack(BS)_Arun_091217_v2_Arun_QA_main" xfId="38220" xr:uid="{73FB693E-0050-4292-A4FB-0912B4D856C7}"/>
    <cellStyle name="_~0735158_Sample5" xfId="38221" xr:uid="{E7B0C605-17AF-4F95-AC4A-1D1F67102354}"/>
    <cellStyle name="_~0735158_Sample5_Arun_Info request_2009.12.21" xfId="38222" xr:uid="{A0745905-BDAE-4637-9CBE-A4E95A1FE538}"/>
    <cellStyle name="_~0735158_Sample5_Arun_Info request_2009.12.22_PwC" xfId="38223" xr:uid="{F030CE10-D3B7-4E43-8DEB-320A4398539D}"/>
    <cellStyle name="_~0735158_Sample5_Arun_QA_main" xfId="38224" xr:uid="{185FC034-88F7-483A-80A7-DCB57CB615F1}"/>
    <cellStyle name="_~0735158_Sample5_Datapack(BS)_Arun_091217_v2" xfId="38225" xr:uid="{E907945F-D6C8-4FEB-8B9A-7888932A372F}"/>
    <cellStyle name="_~0735158_Sample5_Datapack(BS)_Arun_091217_v2_Arun_Info request_2009.12.21" xfId="38226" xr:uid="{727C24E9-780B-47CB-A7CF-645117C44385}"/>
    <cellStyle name="_~0735158_Sample5_Datapack(BS)_Arun_091217_v2_Arun_Info request_2009.12.22_PwC" xfId="38227" xr:uid="{EB8D442C-0896-4EAD-8BCB-3E7240D791DB}"/>
    <cellStyle name="_~0735158_Sample5_Datapack(BS)_Arun_091217_v2_Arun_QA_main" xfId="38228" xr:uid="{B39B9F9F-E5C9-460C-839F-E881BDBC3D5B}"/>
    <cellStyle name="_~0735158_Sample5_Datepack_별첨_이종석_20090708" xfId="38229" xr:uid="{69611632-1F9A-44C6-A73C-77FFA8827617}"/>
    <cellStyle name="_~0735158_Sample5_Datepack_별첨_이종석_20090708_Arun_Info request_2009.12.21" xfId="38230" xr:uid="{DE68482C-3976-4C3D-984C-C25FBB51DBE2}"/>
    <cellStyle name="_~0735158_Sample5_Datepack_별첨_이종석_20090708_Arun_Info request_2009.12.22_PwC" xfId="38231" xr:uid="{63B5447B-C93B-4ED4-B749-81D027412F95}"/>
    <cellStyle name="_~0735158_Sample5_Datepack_별첨_이종석_20090708_Arun_QA_main" xfId="38232" xr:uid="{E7B6F6E7-6943-45D7-A0F8-4A754B9C6C28}"/>
    <cellStyle name="_~0735158_Sample5_Datepack_별첨_이종석_20090708_Datapack(BS)_Arun_091217_v2" xfId="38233" xr:uid="{C973B3A5-1784-422B-8DC7-E8235C90394D}"/>
    <cellStyle name="_~0735158_Sample5_Datepack_별첨_이종석_20090708_Datapack(BS)_Arun_091217_v2_Arun_Info request_2009.12.21" xfId="38234" xr:uid="{DA83FA09-40F6-4A44-8ED3-6B1A369C1A3B}"/>
    <cellStyle name="_~0735158_Sample5_Datepack_별첨_이종석_20090708_Datapack(BS)_Arun_091217_v2_Arun_Info request_2009.12.22_PwC" xfId="38235" xr:uid="{9163D09D-6174-4774-A2E1-B263E9335B1B}"/>
    <cellStyle name="_~0735158_Sample5_Datepack_별첨_이종석_20090708_Datapack(BS)_Arun_091217_v2_Arun_QA_main" xfId="38236" xr:uid="{C5CBEC3A-36FB-4E48-872C-CF8DF6D295FA}"/>
    <cellStyle name="_~0735158_Sample5_WP-dealtool table_v5_KCW" xfId="38237" xr:uid="{0ECDC74D-6F2F-4762-8065-39C38843FEED}"/>
    <cellStyle name="_~0735158_Sample5_WP-dealtool table_v5_KCW_Arun_Info request_2009.12.21" xfId="38238" xr:uid="{4810DD42-3E3D-42D0-ADFC-8B5AB5B3227E}"/>
    <cellStyle name="_~0735158_Sample5_WP-dealtool table_v5_KCW_Arun_Info request_2009.12.22_PwC" xfId="38239" xr:uid="{551C93CA-F8B0-4734-B625-E426397F753C}"/>
    <cellStyle name="_~0735158_Sample5_WP-dealtool table_v5_KCW_Arun_QA_main" xfId="38240" xr:uid="{594AA3D1-B874-409E-9342-0839F76B8BE1}"/>
    <cellStyle name="_~0735158_Sample5_WP-dealtool table_v5_KCW_Datapack(BS)_Arun_091217_v2" xfId="38241" xr:uid="{E473FE9B-540F-4012-B07E-002D7413B7C2}"/>
    <cellStyle name="_~0735158_Sample5_WP-dealtool table_v5_KCW_Datapack(BS)_Arun_091217_v2_Arun_Info request_2009.12.21" xfId="38242" xr:uid="{437ECB92-B5AD-47CC-8409-D91D75D9B561}"/>
    <cellStyle name="_~0735158_Sample5_WP-dealtool table_v5_KCW_Datapack(BS)_Arun_091217_v2_Arun_Info request_2009.12.22_PwC" xfId="38243" xr:uid="{B627C59D-53CB-406B-901A-90CA254FE362}"/>
    <cellStyle name="_~0735158_Sample5_WP-dealtool table_v5_KCW_Datapack(BS)_Arun_091217_v2_Arun_QA_main" xfId="38244" xr:uid="{998616FC-6BD5-4D18-9795-3EAEC26B21BC}"/>
    <cellStyle name="_~0936082" xfId="38245" xr:uid="{560D24F8-D571-4EC1-8C44-EB4AEF11AA45}"/>
    <cellStyle name="_~8749426" xfId="38246" xr:uid="{3C42D670-83C8-4679-8D26-8B06805F9CAC}"/>
    <cellStyle name="_~9485037" xfId="38247" xr:uid="{B2AFAE18-CC4D-4F70-A4EB-2E1F09F7CB28}"/>
    <cellStyle name="_★★★2006년 결산대책 (안) - 감사후" xfId="38248" xr:uid="{B06316DF-BA7B-4B50-9F8A-410A0B94A5A6}"/>
    <cellStyle name="_00,01년인원인건비정리" xfId="38249" xr:uid="{EF6D0DFE-276D-4E69-854A-1BD993530AF9}"/>
    <cellStyle name="_01년매출계획" xfId="38250" xr:uid="{836DE093-953F-4000-A36A-731313E883CE}"/>
    <cellStyle name="_01년임율" xfId="38251" xr:uid="{B8808FF1-271B-44B6-80BF-E4BBA1C63E87}"/>
    <cellStyle name="_02매출전체(진도)" xfId="38252" xr:uid="{052F17D1-2297-4A92-96E2-66070B513A45}"/>
    <cellStyle name="_02티엔터테인먼트_정산표0402_선수금돌린후" xfId="38253" xr:uid="{B04EDEE1-C254-405B-BFC3-934A4049636B}"/>
    <cellStyle name="_02티엔터테인먼트_정산표0402_선수금돌린후_Arun_Info request_2009.12.21" xfId="38254" xr:uid="{4A995FB6-F128-4F2D-9678-126FC8F7EBE3}"/>
    <cellStyle name="_02티엔터테인먼트_정산표0402_선수금돌린후_Arun_Info request_2009.12.22_PwC" xfId="38255" xr:uid="{FF2ECD5C-0448-4E59-B613-CACF329990AE}"/>
    <cellStyle name="_02티엔터테인먼트_정산표0402_선수금돌린후_Arun_QA_main" xfId="38256" xr:uid="{C14CB111-7AD2-40E3-A932-3D54EFB00B4F}"/>
    <cellStyle name="_02티엔터테인먼트_정산표0402_선수금돌린후_Datapack(BS)_Arun_091217_v2" xfId="38257" xr:uid="{162A24DD-166D-4EE7-91EE-2B3E94A6B0B8}"/>
    <cellStyle name="_02티엔터테인먼트_정산표0402_선수금돌린후_Datapack(BS)_Arun_091217_v2_Arun_Info request_2009.12.21" xfId="38258" xr:uid="{A09A7B2C-DD51-458C-8236-AC31CA9B4A5C}"/>
    <cellStyle name="_02티엔터테인먼트_정산표0402_선수금돌린후_Datapack(BS)_Arun_091217_v2_Arun_Info request_2009.12.22_PwC" xfId="38259" xr:uid="{59DF8F40-310D-4F86-BB6E-36BBC8AFCB35}"/>
    <cellStyle name="_02티엔터테인먼트_정산표0402_선수금돌린후_Datapack(BS)_Arun_091217_v2_Arun_QA_main" xfId="38260" xr:uid="{ECF6724D-4EAD-4061-BA58-57A173F8FEE3}"/>
    <cellStyle name="_02티엔터테인먼트_정산표0402_선수금돌린후_Sample" xfId="38261" xr:uid="{191E79EC-0C08-41C3-A77E-7C243ECC6AC7}"/>
    <cellStyle name="_02티엔터테인먼트_정산표0402_선수금돌린후_Sample_Arun_Info request_2009.12.21" xfId="38262" xr:uid="{21B81D01-AF73-41C7-87A2-087BAE2A96E4}"/>
    <cellStyle name="_02티엔터테인먼트_정산표0402_선수금돌린후_Sample_Arun_Info request_2009.12.22_PwC" xfId="38263" xr:uid="{5F91FCEC-BB04-4BEF-AB98-8985B5B8DC27}"/>
    <cellStyle name="_02티엔터테인먼트_정산표0402_선수금돌린후_Sample_Arun_QA_main" xfId="38264" xr:uid="{4F402D28-1CD3-47A6-A675-6253AD7B42F2}"/>
    <cellStyle name="_02티엔터테인먼트_정산표0402_선수금돌린후_Sample_Datapack(BS)_Arun_091217_v2" xfId="38265" xr:uid="{84DD32CB-6269-48C1-836D-6A1AE805C5EF}"/>
    <cellStyle name="_02티엔터테인먼트_정산표0402_선수금돌린후_Sample_Datapack(BS)_Arun_091217_v2_Arun_Info request_2009.12.21" xfId="38266" xr:uid="{12379055-C982-442B-BDE4-207420FE786A}"/>
    <cellStyle name="_02티엔터테인먼트_정산표0402_선수금돌린후_Sample_Datapack(BS)_Arun_091217_v2_Arun_Info request_2009.12.22_PwC" xfId="38267" xr:uid="{570E2307-B77A-4C98-B409-849E5A759062}"/>
    <cellStyle name="_02티엔터테인먼트_정산표0402_선수금돌린후_Sample_Datapack(BS)_Arun_091217_v2_Arun_QA_main" xfId="38268" xr:uid="{8A1A37D0-1404-4891-AA12-E257E80CB9B5}"/>
    <cellStyle name="_02티엔터테인먼트_정산표0402_선수금돌린후_Sample_Datepack_별첨_이종석_20090708" xfId="38269" xr:uid="{62228817-6B85-4FA9-818C-A85893A86190}"/>
    <cellStyle name="_02티엔터테인먼트_정산표0402_선수금돌린후_Sample_Datepack_별첨_이종석_20090708_Arun_Info request_2009.12.21" xfId="38270" xr:uid="{8402B0F5-8CE0-44BC-AC9B-1C7696FB7AB3}"/>
    <cellStyle name="_02티엔터테인먼트_정산표0402_선수금돌린후_Sample_Datepack_별첨_이종석_20090708_Arun_Info request_2009.12.22_PwC" xfId="38271" xr:uid="{B9AF8D2F-1E0C-489B-BB81-C2C050732E36}"/>
    <cellStyle name="_02티엔터테인먼트_정산표0402_선수금돌린후_Sample_Datepack_별첨_이종석_20090708_Arun_QA_main" xfId="38272" xr:uid="{EB4E8766-AC65-4555-8B20-05CB16C0AA1F}"/>
    <cellStyle name="_02티엔터테인먼트_정산표0402_선수금돌린후_Sample_Datepack_별첨_이종석_20090708_Datapack(BS)_Arun_091217_v2" xfId="38273" xr:uid="{007C6FD9-6B81-486E-BA4D-D48EF369C512}"/>
    <cellStyle name="_02티엔터테인먼트_정산표0402_선수금돌린후_Sample_Datepack_별첨_이종석_20090708_Datapack(BS)_Arun_091217_v2_Arun_Info request_2009.12.21" xfId="38274" xr:uid="{891D3C38-5776-4B40-8172-AFB7E6997137}"/>
    <cellStyle name="_02티엔터테인먼트_정산표0402_선수금돌린후_Sample_Datepack_별첨_이종석_20090708_Datapack(BS)_Arun_091217_v2_Arun_Info request_2009.12.22_PwC" xfId="38275" xr:uid="{5B5674DF-9549-4934-8C79-047875B4F2C2}"/>
    <cellStyle name="_02티엔터테인먼트_정산표0402_선수금돌린후_Sample_Datepack_별첨_이종석_20090708_Datapack(BS)_Arun_091217_v2_Arun_QA_main" xfId="38276" xr:uid="{43480E0E-F4D7-4DA0-BA4F-6E27CEDE2E12}"/>
    <cellStyle name="_02티엔터테인먼트_정산표0402_선수금돌린후_Sample_WP-dealtool table_v5_KCW" xfId="38277" xr:uid="{0259545E-0292-4F1F-99C8-41C06AFD5223}"/>
    <cellStyle name="_02티엔터테인먼트_정산표0402_선수금돌린후_Sample_WP-dealtool table_v5_KCW_Arun_Info request_2009.12.21" xfId="38278" xr:uid="{0D94B44C-E9E9-49D9-80F1-687C1CCE9D67}"/>
    <cellStyle name="_02티엔터테인먼트_정산표0402_선수금돌린후_Sample_WP-dealtool table_v5_KCW_Arun_Info request_2009.12.22_PwC" xfId="38279" xr:uid="{E1AED7B4-F6B6-43A8-ADD0-8123A32DFA4D}"/>
    <cellStyle name="_02티엔터테인먼트_정산표0402_선수금돌린후_Sample_WP-dealtool table_v5_KCW_Arun_QA_main" xfId="38280" xr:uid="{24DAF843-836D-4A43-887B-713158F7494D}"/>
    <cellStyle name="_02티엔터테인먼트_정산표0402_선수금돌린후_Sample_WP-dealtool table_v5_KCW_Datapack(BS)_Arun_091217_v2" xfId="38281" xr:uid="{C5E97182-A77F-49AD-AB78-1ECC146D5333}"/>
    <cellStyle name="_02티엔터테인먼트_정산표0402_선수금돌린후_Sample_WP-dealtool table_v5_KCW_Datapack(BS)_Arun_091217_v2_Arun_Info request_2009.12.21" xfId="38282" xr:uid="{F6E51AA5-0909-430F-BDD2-AA3A5F2928DF}"/>
    <cellStyle name="_02티엔터테인먼트_정산표0402_선수금돌린후_Sample_WP-dealtool table_v5_KCW_Datapack(BS)_Arun_091217_v2_Arun_Info request_2009.12.22_PwC" xfId="38283" xr:uid="{52DD2F9B-239D-4D6C-90F3-EE1FF14CD710}"/>
    <cellStyle name="_02티엔터테인먼트_정산표0402_선수금돌린후_Sample_WP-dealtool table_v5_KCW_Datapack(BS)_Arun_091217_v2_Arun_QA_main" xfId="38284" xr:uid="{080886C5-06DC-4978-AE7F-97A1497D7BED}"/>
    <cellStyle name="_02티엔터테인먼트_정산표0402_선수금돌린후_Sample2" xfId="38285" xr:uid="{003CDE24-4790-4973-B429-4BF671926BC3}"/>
    <cellStyle name="_02티엔터테인먼트_정산표0402_선수금돌린후_Sample2_Arun_Info request_2009.12.21" xfId="38286" xr:uid="{B8545A83-CA16-447A-98FC-029AC925CFD1}"/>
    <cellStyle name="_02티엔터테인먼트_정산표0402_선수금돌린후_Sample2_Arun_Info request_2009.12.22_PwC" xfId="38287" xr:uid="{02CA09DD-05CC-435B-A841-96489E8AC8E3}"/>
    <cellStyle name="_02티엔터테인먼트_정산표0402_선수금돌린후_Sample2_Arun_QA_main" xfId="38288" xr:uid="{130C9BC4-B142-41D9-AC4D-59116B8CC2E8}"/>
    <cellStyle name="_02티엔터테인먼트_정산표0402_선수금돌린후_Sample2_Datapack(BS)_Arun_091217_v2" xfId="38289" xr:uid="{46AEE914-FA6B-474A-81A8-F39D31CE7292}"/>
    <cellStyle name="_02티엔터테인먼트_정산표0402_선수금돌린후_Sample2_Datapack(BS)_Arun_091217_v2_Arun_Info request_2009.12.21" xfId="38290" xr:uid="{DF99CDF4-B3CB-49E8-9F69-E4CDA653C93C}"/>
    <cellStyle name="_02티엔터테인먼트_정산표0402_선수금돌린후_Sample2_Datapack(BS)_Arun_091217_v2_Arun_Info request_2009.12.22_PwC" xfId="38291" xr:uid="{DEEE1F89-4023-4B05-BD10-674241B706CF}"/>
    <cellStyle name="_02티엔터테인먼트_정산표0402_선수금돌린후_Sample2_Datapack(BS)_Arun_091217_v2_Arun_QA_main" xfId="38292" xr:uid="{7C0E53D3-8EFD-4881-99F4-A2E6BA408ADE}"/>
    <cellStyle name="_02티엔터테인먼트_정산표0402_선수금돌린후_Sample2_Datepack_별첨_이종석_20090708" xfId="38293" xr:uid="{809A8339-7894-402D-A05D-B88132CD6B7E}"/>
    <cellStyle name="_02티엔터테인먼트_정산표0402_선수금돌린후_Sample2_Datepack_별첨_이종석_20090708_Arun_Info request_2009.12.21" xfId="38294" xr:uid="{16AE4CE2-C0B8-4B3D-A8F3-4F31DE689EF8}"/>
    <cellStyle name="_02티엔터테인먼트_정산표0402_선수금돌린후_Sample2_Datepack_별첨_이종석_20090708_Arun_Info request_2009.12.22_PwC" xfId="38295" xr:uid="{E686E4C8-EDFC-4F0A-9E34-49317919CBF1}"/>
    <cellStyle name="_02티엔터테인먼트_정산표0402_선수금돌린후_Sample2_Datepack_별첨_이종석_20090708_Arun_QA_main" xfId="38296" xr:uid="{97B48C9F-D893-4D8B-882E-64978B9346D1}"/>
    <cellStyle name="_02티엔터테인먼트_정산표0402_선수금돌린후_Sample2_Datepack_별첨_이종석_20090708_Datapack(BS)_Arun_091217_v2" xfId="38297" xr:uid="{7E1014ED-FD77-402A-8115-AA85D7E0AE3A}"/>
    <cellStyle name="_02티엔터테인먼트_정산표0402_선수금돌린후_Sample2_Datepack_별첨_이종석_20090708_Datapack(BS)_Arun_091217_v2_Arun_Info request_2009.12.21" xfId="38298" xr:uid="{AD089F78-04C7-41F0-9CCE-40F15202B6DD}"/>
    <cellStyle name="_02티엔터테인먼트_정산표0402_선수금돌린후_Sample2_Datepack_별첨_이종석_20090708_Datapack(BS)_Arun_091217_v2_Arun_Info request_2009.12.22_PwC" xfId="38299" xr:uid="{0B55BFC4-CFC6-48C9-ABAC-811D9265116E}"/>
    <cellStyle name="_02티엔터테인먼트_정산표0402_선수금돌린후_Sample2_Datepack_별첨_이종석_20090708_Datapack(BS)_Arun_091217_v2_Arun_QA_main" xfId="38300" xr:uid="{A4830BEA-680F-4D2F-92CB-EE421E9EC5EB}"/>
    <cellStyle name="_02티엔터테인먼트_정산표0402_선수금돌린후_Sample2_WP-dealtool table_v5_KCW" xfId="38301" xr:uid="{638FDFC8-89DD-40DA-AB2C-ACB66DDF856E}"/>
    <cellStyle name="_02티엔터테인먼트_정산표0402_선수금돌린후_Sample2_WP-dealtool table_v5_KCW_Arun_Info request_2009.12.21" xfId="38302" xr:uid="{E058C30A-4FD8-4F9A-8F5A-B760702C2211}"/>
    <cellStyle name="_02티엔터테인먼트_정산표0402_선수금돌린후_Sample2_WP-dealtool table_v5_KCW_Arun_Info request_2009.12.22_PwC" xfId="38303" xr:uid="{3B3C52E6-BD3A-4F52-A0E5-B621A3FFFA9B}"/>
    <cellStyle name="_02티엔터테인먼트_정산표0402_선수금돌린후_Sample2_WP-dealtool table_v5_KCW_Arun_QA_main" xfId="38304" xr:uid="{560AAFC9-327D-4082-940B-7332F2DB2938}"/>
    <cellStyle name="_02티엔터테인먼트_정산표0402_선수금돌린후_Sample2_WP-dealtool table_v5_KCW_Datapack(BS)_Arun_091217_v2" xfId="38305" xr:uid="{B607FA38-1275-4631-8BC1-4CAEBD8CAE9B}"/>
    <cellStyle name="_02티엔터테인먼트_정산표0402_선수금돌린후_Sample2_WP-dealtool table_v5_KCW_Datapack(BS)_Arun_091217_v2_Arun_Info request_2009.12.21" xfId="38306" xr:uid="{D7562119-B277-4783-9AAA-8D88BB1A2930}"/>
    <cellStyle name="_02티엔터테인먼트_정산표0402_선수금돌린후_Sample2_WP-dealtool table_v5_KCW_Datapack(BS)_Arun_091217_v2_Arun_Info request_2009.12.22_PwC" xfId="38307" xr:uid="{5BF28323-E634-476F-84E4-C0997EC3980E}"/>
    <cellStyle name="_02티엔터테인먼트_정산표0402_선수금돌린후_Sample2_WP-dealtool table_v5_KCW_Datapack(BS)_Arun_091217_v2_Arun_QA_main" xfId="38308" xr:uid="{96D65230-489C-4E5B-BB09-4E020E550097}"/>
    <cellStyle name="_02티엔터테인먼트_정산표0402_선수금돌린후_Sample3" xfId="38309" xr:uid="{E9BBA673-D4D1-4B62-8A98-353071156D6A}"/>
    <cellStyle name="_02티엔터테인먼트_정산표0402_선수금돌린후_Sample3_Arun_Info request_2009.12.21" xfId="38310" xr:uid="{A8715F1A-EB40-41BE-AE20-01AABA177981}"/>
    <cellStyle name="_02티엔터테인먼트_정산표0402_선수금돌린후_Sample3_Arun_Info request_2009.12.22_PwC" xfId="38311" xr:uid="{29F2E60C-3557-4174-B5E8-E6885087A8AE}"/>
    <cellStyle name="_02티엔터테인먼트_정산표0402_선수금돌린후_Sample3_Arun_QA_main" xfId="38312" xr:uid="{C04B422F-FBB2-46DB-8308-5F34687596A9}"/>
    <cellStyle name="_02티엔터테인먼트_정산표0402_선수금돌린후_Sample3_Datapack(BS)_Arun_091217_v2" xfId="38313" xr:uid="{DF980DC6-366F-4741-9544-D54547EE4364}"/>
    <cellStyle name="_02티엔터테인먼트_정산표0402_선수금돌린후_Sample3_Datapack(BS)_Arun_091217_v2_Arun_Info request_2009.12.21" xfId="38314" xr:uid="{925C2812-D020-432F-AC8E-BF8CC24EA99F}"/>
    <cellStyle name="_02티엔터테인먼트_정산표0402_선수금돌린후_Sample3_Datapack(BS)_Arun_091217_v2_Arun_Info request_2009.12.22_PwC" xfId="38315" xr:uid="{59B277BA-0191-4354-9162-DC163CB151C5}"/>
    <cellStyle name="_02티엔터테인먼트_정산표0402_선수금돌린후_Sample3_Datapack(BS)_Arun_091217_v2_Arun_QA_main" xfId="38316" xr:uid="{CBFB0D27-4875-4EF5-9186-9E555E53FC5C}"/>
    <cellStyle name="_02티엔터테인먼트_정산표0402_선수금돌린후_Sample3_Datepack_별첨_이종석_20090708" xfId="38317" xr:uid="{D5E0FEF3-16B5-4E40-A779-9753C10F6FF3}"/>
    <cellStyle name="_02티엔터테인먼트_정산표0402_선수금돌린후_Sample3_Datepack_별첨_이종석_20090708_Arun_Info request_2009.12.21" xfId="38318" xr:uid="{8FA6A4F1-DCB3-44CD-ADD4-EE03FED8889D}"/>
    <cellStyle name="_02티엔터테인먼트_정산표0402_선수금돌린후_Sample3_Datepack_별첨_이종석_20090708_Arun_Info request_2009.12.22_PwC" xfId="38319" xr:uid="{3703EAE3-6016-487B-B85A-E47AB1503E3B}"/>
    <cellStyle name="_02티엔터테인먼트_정산표0402_선수금돌린후_Sample3_Datepack_별첨_이종석_20090708_Arun_QA_main" xfId="38320" xr:uid="{A9C9CA18-C4DD-43F0-802D-485530594696}"/>
    <cellStyle name="_02티엔터테인먼트_정산표0402_선수금돌린후_Sample3_Datepack_별첨_이종석_20090708_Datapack(BS)_Arun_091217_v2" xfId="38321" xr:uid="{FD7F20A5-17C8-431E-AF0E-CBB11566AF39}"/>
    <cellStyle name="_02티엔터테인먼트_정산표0402_선수금돌린후_Sample3_Datepack_별첨_이종석_20090708_Datapack(BS)_Arun_091217_v2_Arun_Info request_2009.12.21" xfId="38322" xr:uid="{A3D68B98-4909-4522-95EA-CD395916E149}"/>
    <cellStyle name="_02티엔터테인먼트_정산표0402_선수금돌린후_Sample3_Datepack_별첨_이종석_20090708_Datapack(BS)_Arun_091217_v2_Arun_Info request_2009.12.22_PwC" xfId="38323" xr:uid="{E856475D-C693-417A-A8E8-831E278EB1AC}"/>
    <cellStyle name="_02티엔터테인먼트_정산표0402_선수금돌린후_Sample3_Datepack_별첨_이종석_20090708_Datapack(BS)_Arun_091217_v2_Arun_QA_main" xfId="38324" xr:uid="{59A0FA1C-201D-4453-B110-4D1E00D5D3CA}"/>
    <cellStyle name="_02티엔터테인먼트_정산표0402_선수금돌린후_Sample3_WP-dealtool table_v5_KCW" xfId="38325" xr:uid="{4544A15F-AC7C-4ADD-809E-D839158A99D4}"/>
    <cellStyle name="_02티엔터테인먼트_정산표0402_선수금돌린후_Sample3_WP-dealtool table_v5_KCW_Arun_Info request_2009.12.21" xfId="38326" xr:uid="{9AF04210-6F98-420D-9AF6-A54844B5663E}"/>
    <cellStyle name="_02티엔터테인먼트_정산표0402_선수금돌린후_Sample3_WP-dealtool table_v5_KCW_Arun_Info request_2009.12.22_PwC" xfId="38327" xr:uid="{10957254-33A5-454C-986D-60BE8E23075C}"/>
    <cellStyle name="_02티엔터테인먼트_정산표0402_선수금돌린후_Sample3_WP-dealtool table_v5_KCW_Arun_QA_main" xfId="38328" xr:uid="{C0828CDE-4D2F-4F93-9299-D13505CFB412}"/>
    <cellStyle name="_02티엔터테인먼트_정산표0402_선수금돌린후_Sample3_WP-dealtool table_v5_KCW_Datapack(BS)_Arun_091217_v2" xfId="38329" xr:uid="{E544E9F3-FC87-44FC-A071-0E10F294F3BC}"/>
    <cellStyle name="_02티엔터테인먼트_정산표0402_선수금돌린후_Sample3_WP-dealtool table_v5_KCW_Datapack(BS)_Arun_091217_v2_Arun_Info request_2009.12.21" xfId="38330" xr:uid="{E53F0CC2-E689-48B8-957B-FA18C728C4A0}"/>
    <cellStyle name="_02티엔터테인먼트_정산표0402_선수금돌린후_Sample3_WP-dealtool table_v5_KCW_Datapack(BS)_Arun_091217_v2_Arun_Info request_2009.12.22_PwC" xfId="38331" xr:uid="{33CCAAF1-046D-433A-8CCF-981684010421}"/>
    <cellStyle name="_02티엔터테인먼트_정산표0402_선수금돌린후_Sample3_WP-dealtool table_v5_KCW_Datapack(BS)_Arun_091217_v2_Arun_QA_main" xfId="38332" xr:uid="{3C1E1A97-5BF6-4A4C-BE78-63E46BC7B627}"/>
    <cellStyle name="_02티엔터테인먼트_정산표0402_선수금돌린후_Sample5" xfId="38333" xr:uid="{2873BBB6-9652-41EF-8E4F-8C117C769FD3}"/>
    <cellStyle name="_02티엔터테인먼트_정산표0402_선수금돌린후_Sample5_Arun_Info request_2009.12.21" xfId="38334" xr:uid="{6FB7137A-DF54-443B-952E-84B7400D4E4D}"/>
    <cellStyle name="_02티엔터테인먼트_정산표0402_선수금돌린후_Sample5_Arun_Info request_2009.12.22_PwC" xfId="38335" xr:uid="{D54ED041-D5BA-48D0-84C4-2D19057E4D33}"/>
    <cellStyle name="_02티엔터테인먼트_정산표0402_선수금돌린후_Sample5_Arun_QA_main" xfId="38336" xr:uid="{A7ABCD90-9883-4850-9EDE-F2996709A50F}"/>
    <cellStyle name="_02티엔터테인먼트_정산표0402_선수금돌린후_Sample5_Datapack(BS)_Arun_091217_v2" xfId="38337" xr:uid="{DD44D71A-1209-4D77-8839-7E5606EB4BB8}"/>
    <cellStyle name="_02티엔터테인먼트_정산표0402_선수금돌린후_Sample5_Datapack(BS)_Arun_091217_v2_Arun_Info request_2009.12.21" xfId="38338" xr:uid="{92B03350-2BFC-4980-94E3-ADE2AFC79F19}"/>
    <cellStyle name="_02티엔터테인먼트_정산표0402_선수금돌린후_Sample5_Datapack(BS)_Arun_091217_v2_Arun_Info request_2009.12.22_PwC" xfId="38339" xr:uid="{7B770142-9854-41F2-BDC7-8ACF0D9DDB28}"/>
    <cellStyle name="_02티엔터테인먼트_정산표0402_선수금돌린후_Sample5_Datapack(BS)_Arun_091217_v2_Arun_QA_main" xfId="38340" xr:uid="{A3640035-EDBC-49DE-9A18-19DBB568CF21}"/>
    <cellStyle name="_02티엔터테인먼트_정산표0402_선수금돌린후_Sample5_Datepack_별첨_이종석_20090708" xfId="38341" xr:uid="{F0FBD957-C99E-4563-8302-C5D7CA1FF304}"/>
    <cellStyle name="_02티엔터테인먼트_정산표0402_선수금돌린후_Sample5_Datepack_별첨_이종석_20090708_Arun_Info request_2009.12.21" xfId="38342" xr:uid="{778548E0-5FCA-4E0A-B4BD-6D77DF62153E}"/>
    <cellStyle name="_02티엔터테인먼트_정산표0402_선수금돌린후_Sample5_Datepack_별첨_이종석_20090708_Arun_Info request_2009.12.22_PwC" xfId="38343" xr:uid="{029EAE86-BBE3-4A0F-8882-D4E6D9EA152E}"/>
    <cellStyle name="_02티엔터테인먼트_정산표0402_선수금돌린후_Sample5_Datepack_별첨_이종석_20090708_Arun_QA_main" xfId="38344" xr:uid="{0BDBDE27-89FF-4BC4-A619-36EE897BF2B5}"/>
    <cellStyle name="_02티엔터테인먼트_정산표0402_선수금돌린후_Sample5_Datepack_별첨_이종석_20090708_Datapack(BS)_Arun_091217_v2" xfId="38345" xr:uid="{7A1C9274-79BD-47E5-9FCC-C5BC6B865C68}"/>
    <cellStyle name="_02티엔터테인먼트_정산표0402_선수금돌린후_Sample5_Datepack_별첨_이종석_20090708_Datapack(BS)_Arun_091217_v2_Arun_Info request_2009.12.21" xfId="38346" xr:uid="{6FB417B1-6CB9-4488-8608-07A4233633EC}"/>
    <cellStyle name="_02티엔터테인먼트_정산표0402_선수금돌린후_Sample5_Datepack_별첨_이종석_20090708_Datapack(BS)_Arun_091217_v2_Arun_Info request_2009.12.22_PwC" xfId="38347" xr:uid="{106C5C7F-8F72-4910-935A-919F5BA8BE19}"/>
    <cellStyle name="_02티엔터테인먼트_정산표0402_선수금돌린후_Sample5_Datepack_별첨_이종석_20090708_Datapack(BS)_Arun_091217_v2_Arun_QA_main" xfId="38348" xr:uid="{754CD305-870F-4508-919F-46D1D2A3F18B}"/>
    <cellStyle name="_02티엔터테인먼트_정산표0402_선수금돌린후_Sample5_WP-dealtool table_v5_KCW" xfId="38349" xr:uid="{FF47DD93-6343-4D34-AE2E-CACBF4582021}"/>
    <cellStyle name="_02티엔터테인먼트_정산표0402_선수금돌린후_Sample5_WP-dealtool table_v5_KCW_Arun_Info request_2009.12.21" xfId="38350" xr:uid="{6C3E9295-C922-4973-831E-C7830FC43E0E}"/>
    <cellStyle name="_02티엔터테인먼트_정산표0402_선수금돌린후_Sample5_WP-dealtool table_v5_KCW_Arun_Info request_2009.12.22_PwC" xfId="38351" xr:uid="{C9479EF3-24D7-4C11-B7DF-72FCD046A301}"/>
    <cellStyle name="_02티엔터테인먼트_정산표0402_선수금돌린후_Sample5_WP-dealtool table_v5_KCW_Arun_QA_main" xfId="38352" xr:uid="{E0B324FA-8F65-4AE8-9701-3052BA2DADCA}"/>
    <cellStyle name="_02티엔터테인먼트_정산표0402_선수금돌린후_Sample5_WP-dealtool table_v5_KCW_Datapack(BS)_Arun_091217_v2" xfId="38353" xr:uid="{ADBF7F2B-6033-47E0-9495-3E0BF0414FC3}"/>
    <cellStyle name="_02티엔터테인먼트_정산표0402_선수금돌린후_Sample5_WP-dealtool table_v5_KCW_Datapack(BS)_Arun_091217_v2_Arun_Info request_2009.12.21" xfId="38354" xr:uid="{DEB81F78-C8BA-464E-9EEE-1333A88E0595}"/>
    <cellStyle name="_02티엔터테인먼트_정산표0402_선수금돌린후_Sample5_WP-dealtool table_v5_KCW_Datapack(BS)_Arun_091217_v2_Arun_Info request_2009.12.22_PwC" xfId="38355" xr:uid="{CBB3E29F-B01A-422E-BD65-C54262740AE1}"/>
    <cellStyle name="_02티엔터테인먼트_정산표0402_선수금돌린후_Sample5_WP-dealtool table_v5_KCW_Datapack(BS)_Arun_091217_v2_Arun_QA_main" xfId="38356" xr:uid="{D3F19625-0954-4EBE-8470-2261D98A40B3}"/>
    <cellStyle name="_06.선급이자원천징수" xfId="38357" xr:uid="{61D1EFE3-3BB8-4A44-AAF5-74863DB4B30F}"/>
    <cellStyle name="_06.선급이자원천징수_Arun_Info request_2009.12.21" xfId="38358" xr:uid="{16AFEE77-E240-44EC-BDB8-5EA72B7970B5}"/>
    <cellStyle name="_06.선급이자원천징수_Arun_Info request_2009.12.22_PwC" xfId="38359" xr:uid="{B372AD31-BC2E-491B-8340-41F81CD40154}"/>
    <cellStyle name="_06.선급이자원천징수_Arun_QA_main" xfId="38360" xr:uid="{CDC687EF-6E2F-40CC-BB86-DCE98903A41F}"/>
    <cellStyle name="_06.선급이자원천징수_Datapack(BS)_Arun_091217_v2" xfId="38361" xr:uid="{FBFC733A-A86D-4977-9DA8-6FA9FE2E2541}"/>
    <cellStyle name="_06.선급이자원천징수_Datapack(BS)_Arun_091217_v2_Arun_Info request_2009.12.21" xfId="38362" xr:uid="{09673EB2-EDC6-4AC8-908B-88AD22C18E32}"/>
    <cellStyle name="_06.선급이자원천징수_Datapack(BS)_Arun_091217_v2_Arun_Info request_2009.12.22_PwC" xfId="38363" xr:uid="{F75BDFCE-B207-46F5-BC75-D91FD8DF8D36}"/>
    <cellStyle name="_06.선급이자원천징수_Datapack(BS)_Arun_091217_v2_Arun_QA_main" xfId="38364" xr:uid="{BE642EAC-5147-44CE-8E99-E14649D33366}"/>
    <cellStyle name="_06.선급이자원천징수_Sample" xfId="38365" xr:uid="{4C30E021-D374-4820-9F66-3AB498E2930C}"/>
    <cellStyle name="_06.선급이자원천징수_Sample_Arun_Info request_2009.12.21" xfId="38366" xr:uid="{39BB6054-363D-4C78-9FC2-09D24919EFC7}"/>
    <cellStyle name="_06.선급이자원천징수_Sample_Arun_Info request_2009.12.22_PwC" xfId="38367" xr:uid="{08EAC620-4497-4FAA-9613-DECD284BD07B}"/>
    <cellStyle name="_06.선급이자원천징수_Sample_Arun_QA_main" xfId="38368" xr:uid="{5EF561E5-1D6F-4AA3-992B-4DF26743F65F}"/>
    <cellStyle name="_06.선급이자원천징수_Sample_Datapack(BS)_Arun_091217_v2" xfId="38369" xr:uid="{71575AAA-FE3C-4CC7-ACF6-0650084BFE60}"/>
    <cellStyle name="_06.선급이자원천징수_Sample_Datapack(BS)_Arun_091217_v2_Arun_Info request_2009.12.21" xfId="38370" xr:uid="{43405719-F4F8-4587-9630-903E4BEBD816}"/>
    <cellStyle name="_06.선급이자원천징수_Sample_Datapack(BS)_Arun_091217_v2_Arun_Info request_2009.12.22_PwC" xfId="38371" xr:uid="{8736398A-DC68-4645-B8C4-1D2ABF2428E4}"/>
    <cellStyle name="_06.선급이자원천징수_Sample_Datapack(BS)_Arun_091217_v2_Arun_QA_main" xfId="38372" xr:uid="{3D6F0A6F-8EC0-437C-BCED-B198F2872E44}"/>
    <cellStyle name="_06.선급이자원천징수_Sample_Datepack_별첨_이종석_20090708" xfId="38373" xr:uid="{D97893FA-E1A3-48AE-9A6D-76B933C69DA0}"/>
    <cellStyle name="_06.선급이자원천징수_Sample_Datepack_별첨_이종석_20090708_Arun_Info request_2009.12.21" xfId="38374" xr:uid="{0E0D3D5F-2FAE-4A1C-A538-ADBE1CE02F2E}"/>
    <cellStyle name="_06.선급이자원천징수_Sample_Datepack_별첨_이종석_20090708_Arun_Info request_2009.12.22_PwC" xfId="38375" xr:uid="{A33D52BB-F607-49BC-A09B-70078D57742E}"/>
    <cellStyle name="_06.선급이자원천징수_Sample_Datepack_별첨_이종석_20090708_Arun_QA_main" xfId="38376" xr:uid="{2BC18592-99A4-4794-9F28-68FE483BAA91}"/>
    <cellStyle name="_06.선급이자원천징수_Sample_Datepack_별첨_이종석_20090708_Datapack(BS)_Arun_091217_v2" xfId="38377" xr:uid="{70487F1E-F7C2-479B-BD62-48C2C855C4DC}"/>
    <cellStyle name="_06.선급이자원천징수_Sample_Datepack_별첨_이종석_20090708_Datapack(BS)_Arun_091217_v2_Arun_Info request_2009.12.21" xfId="38378" xr:uid="{4011E257-5214-4615-9563-69EBC527D628}"/>
    <cellStyle name="_06.선급이자원천징수_Sample_Datepack_별첨_이종석_20090708_Datapack(BS)_Arun_091217_v2_Arun_Info request_2009.12.22_PwC" xfId="38379" xr:uid="{1CB3692B-B6B3-496B-81C8-4AD1512C10B8}"/>
    <cellStyle name="_06.선급이자원천징수_Sample_Datepack_별첨_이종석_20090708_Datapack(BS)_Arun_091217_v2_Arun_QA_main" xfId="38380" xr:uid="{484CB428-9966-42E1-A887-2E4F1F2A2838}"/>
    <cellStyle name="_06.선급이자원천징수_Sample_WP-dealtool table_v5_KCW" xfId="38381" xr:uid="{B678B98F-8C95-4973-9C23-2FBC6A1EC98B}"/>
    <cellStyle name="_06.선급이자원천징수_Sample_WP-dealtool table_v5_KCW_Arun_Info request_2009.12.21" xfId="38382" xr:uid="{8A87E3B6-32D2-4B75-9909-A80051557A9D}"/>
    <cellStyle name="_06.선급이자원천징수_Sample_WP-dealtool table_v5_KCW_Arun_Info request_2009.12.22_PwC" xfId="38383" xr:uid="{13A425C6-DF38-4A06-924C-210AC9A32981}"/>
    <cellStyle name="_06.선급이자원천징수_Sample_WP-dealtool table_v5_KCW_Arun_QA_main" xfId="38384" xr:uid="{106D9071-1591-48CD-AB9A-8E84E338970E}"/>
    <cellStyle name="_06.선급이자원천징수_Sample_WP-dealtool table_v5_KCW_Datapack(BS)_Arun_091217_v2" xfId="38385" xr:uid="{AD8574BF-8C92-42CF-BCF4-F9F4F7DD3CDE}"/>
    <cellStyle name="_06.선급이자원천징수_Sample_WP-dealtool table_v5_KCW_Datapack(BS)_Arun_091217_v2_Arun_Info request_2009.12.21" xfId="38386" xr:uid="{5B416C9F-88AE-4352-AA16-5C13685BF401}"/>
    <cellStyle name="_06.선급이자원천징수_Sample_WP-dealtool table_v5_KCW_Datapack(BS)_Arun_091217_v2_Arun_Info request_2009.12.22_PwC" xfId="38387" xr:uid="{61319AFE-5DA7-4034-9AEE-D205DD2C3EE8}"/>
    <cellStyle name="_06.선급이자원천징수_Sample_WP-dealtool table_v5_KCW_Datapack(BS)_Arun_091217_v2_Arun_QA_main" xfId="38388" xr:uid="{6FA79509-F40C-4755-9E8B-14A4416E6314}"/>
    <cellStyle name="_06.선급이자원천징수_Sample2" xfId="38389" xr:uid="{F03B3C4A-CFA9-4D51-B8B3-1EB10A91E31E}"/>
    <cellStyle name="_06.선급이자원천징수_Sample2_Arun_Info request_2009.12.21" xfId="38390" xr:uid="{59DC75EB-F1DD-4285-973A-B29F51B88B60}"/>
    <cellStyle name="_06.선급이자원천징수_Sample2_Arun_Info request_2009.12.22_PwC" xfId="38391" xr:uid="{84BFCCF1-EA7F-41A0-926B-E528AF990456}"/>
    <cellStyle name="_06.선급이자원천징수_Sample2_Arun_QA_main" xfId="38392" xr:uid="{868C0A2D-ED9A-4998-A81C-F26F50BB3C83}"/>
    <cellStyle name="_06.선급이자원천징수_Sample2_Datapack(BS)_Arun_091217_v2" xfId="38393" xr:uid="{04DA1814-1A04-4284-91AF-0D6A9571C480}"/>
    <cellStyle name="_06.선급이자원천징수_Sample2_Datapack(BS)_Arun_091217_v2_Arun_Info request_2009.12.21" xfId="38394" xr:uid="{6623CE4E-E716-4F59-A59E-80361450A619}"/>
    <cellStyle name="_06.선급이자원천징수_Sample2_Datapack(BS)_Arun_091217_v2_Arun_Info request_2009.12.22_PwC" xfId="38395" xr:uid="{554A6581-333D-4201-A412-D7AFF9324609}"/>
    <cellStyle name="_06.선급이자원천징수_Sample2_Datapack(BS)_Arun_091217_v2_Arun_QA_main" xfId="38396" xr:uid="{F7793E21-6FBD-4BB6-9896-2FD69D0EF2E0}"/>
    <cellStyle name="_06.선급이자원천징수_Sample2_Datepack_별첨_이종석_20090708" xfId="38397" xr:uid="{BBAD9D78-7182-48BE-AF3F-02F6545A82AF}"/>
    <cellStyle name="_06.선급이자원천징수_Sample2_Datepack_별첨_이종석_20090708_Arun_Info request_2009.12.21" xfId="38398" xr:uid="{C9220387-C6EE-47C8-AFC0-B24122F63C9C}"/>
    <cellStyle name="_06.선급이자원천징수_Sample2_Datepack_별첨_이종석_20090708_Arun_Info request_2009.12.22_PwC" xfId="38399" xr:uid="{83436703-5A14-493E-92A6-E4E561ABF2B9}"/>
    <cellStyle name="_06.선급이자원천징수_Sample2_Datepack_별첨_이종석_20090708_Arun_QA_main" xfId="38400" xr:uid="{D1C4319C-7E61-4731-9D20-EBCA71679E15}"/>
    <cellStyle name="_06.선급이자원천징수_Sample2_Datepack_별첨_이종석_20090708_Datapack(BS)_Arun_091217_v2" xfId="38401" xr:uid="{9DC28635-5165-42D3-907F-5E04FF969D87}"/>
    <cellStyle name="_06.선급이자원천징수_Sample2_Datepack_별첨_이종석_20090708_Datapack(BS)_Arun_091217_v2_Arun_Info request_2009.12.21" xfId="38402" xr:uid="{18CE5626-5793-4101-901F-7E81278EA904}"/>
    <cellStyle name="_06.선급이자원천징수_Sample2_Datepack_별첨_이종석_20090708_Datapack(BS)_Arun_091217_v2_Arun_Info request_2009.12.22_PwC" xfId="38403" xr:uid="{DC9EF99E-60EB-43EF-85ED-52D5998E0844}"/>
    <cellStyle name="_06.선급이자원천징수_Sample2_Datepack_별첨_이종석_20090708_Datapack(BS)_Arun_091217_v2_Arun_QA_main" xfId="38404" xr:uid="{FEF759FF-E204-4643-8D4A-42B69B1DC063}"/>
    <cellStyle name="_06.선급이자원천징수_Sample2_WP-dealtool table_v5_KCW" xfId="38405" xr:uid="{104E36CE-0710-48E7-ABFE-4C8FF999CC3F}"/>
    <cellStyle name="_06.선급이자원천징수_Sample2_WP-dealtool table_v5_KCW_Arun_Info request_2009.12.21" xfId="38406" xr:uid="{3A078E42-18EB-445B-8331-195E176D35EB}"/>
    <cellStyle name="_06.선급이자원천징수_Sample2_WP-dealtool table_v5_KCW_Arun_Info request_2009.12.22_PwC" xfId="38407" xr:uid="{593F5983-4A3B-4817-BF37-A9BA67C2DC60}"/>
    <cellStyle name="_06.선급이자원천징수_Sample2_WP-dealtool table_v5_KCW_Arun_QA_main" xfId="38408" xr:uid="{04535169-AC0A-475A-9FFE-30DD8A41A5E9}"/>
    <cellStyle name="_06.선급이자원천징수_Sample2_WP-dealtool table_v5_KCW_Datapack(BS)_Arun_091217_v2" xfId="38409" xr:uid="{04E7EAC8-F03D-4091-B4C6-2561F85433AC}"/>
    <cellStyle name="_06.선급이자원천징수_Sample2_WP-dealtool table_v5_KCW_Datapack(BS)_Arun_091217_v2_Arun_Info request_2009.12.21" xfId="38410" xr:uid="{8BAF33F7-98F7-4EF9-B629-4DDC420C9601}"/>
    <cellStyle name="_06.선급이자원천징수_Sample2_WP-dealtool table_v5_KCW_Datapack(BS)_Arun_091217_v2_Arun_Info request_2009.12.22_PwC" xfId="38411" xr:uid="{EC7087F8-2000-47FB-AAC9-403EB7A9C533}"/>
    <cellStyle name="_06.선급이자원천징수_Sample2_WP-dealtool table_v5_KCW_Datapack(BS)_Arun_091217_v2_Arun_QA_main" xfId="38412" xr:uid="{83E6AAE5-8531-47DB-AE77-8F381DF3688A}"/>
    <cellStyle name="_06.선급이자원천징수_Sample3" xfId="38413" xr:uid="{F2D1333F-A2A3-4FC6-83F8-2B55EFE46B02}"/>
    <cellStyle name="_06.선급이자원천징수_Sample3_Arun_Info request_2009.12.21" xfId="38414" xr:uid="{27D7E912-A5BC-49E5-A32D-723D3C25A542}"/>
    <cellStyle name="_06.선급이자원천징수_Sample3_Arun_Info request_2009.12.22_PwC" xfId="38415" xr:uid="{068DEDDF-B1B6-4DEA-8A3C-1027A10E2DF2}"/>
    <cellStyle name="_06.선급이자원천징수_Sample3_Arun_QA_main" xfId="38416" xr:uid="{1FDAFD8E-8556-4CC9-8819-6FC260F0A43E}"/>
    <cellStyle name="_06.선급이자원천징수_Sample3_Datapack(BS)_Arun_091217_v2" xfId="38417" xr:uid="{0F044B4B-F6F5-4BF8-956F-1E4783204108}"/>
    <cellStyle name="_06.선급이자원천징수_Sample3_Datapack(BS)_Arun_091217_v2_Arun_Info request_2009.12.21" xfId="38418" xr:uid="{ACE40A10-23F9-469B-93E5-9AEC006299BA}"/>
    <cellStyle name="_06.선급이자원천징수_Sample3_Datapack(BS)_Arun_091217_v2_Arun_Info request_2009.12.22_PwC" xfId="38419" xr:uid="{8D925F05-F94C-4DEC-98B0-0CDE3547A9B7}"/>
    <cellStyle name="_06.선급이자원천징수_Sample3_Datapack(BS)_Arun_091217_v2_Arun_QA_main" xfId="38420" xr:uid="{E2917183-3583-4251-BE77-9E5C085CAD18}"/>
    <cellStyle name="_06.선급이자원천징수_Sample3_Datepack_별첨_이종석_20090708" xfId="38421" xr:uid="{0B20A77C-2D60-4C32-8314-174E2A747DCD}"/>
    <cellStyle name="_06.선급이자원천징수_Sample3_Datepack_별첨_이종석_20090708_Arun_Info request_2009.12.21" xfId="38422" xr:uid="{0F6841DB-57E2-426C-A3B1-3A293D941AD6}"/>
    <cellStyle name="_06.선급이자원천징수_Sample3_Datepack_별첨_이종석_20090708_Arun_Info request_2009.12.22_PwC" xfId="38423" xr:uid="{79526032-A5AB-429A-851E-F6312BCEDE3E}"/>
    <cellStyle name="_06.선급이자원천징수_Sample3_Datepack_별첨_이종석_20090708_Arun_QA_main" xfId="38424" xr:uid="{DA7F9CC5-E7EB-452D-9620-16E5099FAE7F}"/>
    <cellStyle name="_06.선급이자원천징수_Sample3_Datepack_별첨_이종석_20090708_Datapack(BS)_Arun_091217_v2" xfId="38425" xr:uid="{07D0799F-E310-42A5-B7CC-91AE8FE118C6}"/>
    <cellStyle name="_06.선급이자원천징수_Sample3_Datepack_별첨_이종석_20090708_Datapack(BS)_Arun_091217_v2_Arun_Info request_2009.12.21" xfId="38426" xr:uid="{E4ED3598-1672-48D4-9C67-4C8C10B0AC4B}"/>
    <cellStyle name="_06.선급이자원천징수_Sample3_Datepack_별첨_이종석_20090708_Datapack(BS)_Arun_091217_v2_Arun_Info request_2009.12.22_PwC" xfId="38427" xr:uid="{322631C6-6239-4916-AF11-C693EF0CEC49}"/>
    <cellStyle name="_06.선급이자원천징수_Sample3_Datepack_별첨_이종석_20090708_Datapack(BS)_Arun_091217_v2_Arun_QA_main" xfId="38428" xr:uid="{4AF1B3B2-2454-4BDA-8159-F5121A2CB159}"/>
    <cellStyle name="_06.선급이자원천징수_Sample3_WP-dealtool table_v5_KCW" xfId="38429" xr:uid="{FB6A606C-3D0E-4629-98E6-998A5E078711}"/>
    <cellStyle name="_06.선급이자원천징수_Sample3_WP-dealtool table_v5_KCW_Arun_Info request_2009.12.21" xfId="38430" xr:uid="{AB7A12D9-12C0-41F6-9C85-6E06BF7E8AB2}"/>
    <cellStyle name="_06.선급이자원천징수_Sample3_WP-dealtool table_v5_KCW_Arun_Info request_2009.12.22_PwC" xfId="38431" xr:uid="{EC0FFD07-4B1D-4AF0-9B34-A2085643D107}"/>
    <cellStyle name="_06.선급이자원천징수_Sample3_WP-dealtool table_v5_KCW_Arun_QA_main" xfId="38432" xr:uid="{5B74A17B-F15C-4082-B3AE-F81AEEB28CC9}"/>
    <cellStyle name="_06.선급이자원천징수_Sample3_WP-dealtool table_v5_KCW_Datapack(BS)_Arun_091217_v2" xfId="38433" xr:uid="{0D7722A5-81C8-44C5-AB3A-C88D2DD14C04}"/>
    <cellStyle name="_06.선급이자원천징수_Sample3_WP-dealtool table_v5_KCW_Datapack(BS)_Arun_091217_v2_Arun_Info request_2009.12.21" xfId="38434" xr:uid="{0348B5A6-ADB1-4D64-B591-B4F6F0775C35}"/>
    <cellStyle name="_06.선급이자원천징수_Sample3_WP-dealtool table_v5_KCW_Datapack(BS)_Arun_091217_v2_Arun_Info request_2009.12.22_PwC" xfId="38435" xr:uid="{5665512F-C419-43E2-8F3B-C925A9A7DB14}"/>
    <cellStyle name="_06.선급이자원천징수_Sample3_WP-dealtool table_v5_KCW_Datapack(BS)_Arun_091217_v2_Arun_QA_main" xfId="38436" xr:uid="{1F0DD558-7B6A-4CA1-80E2-38C9F0C507A3}"/>
    <cellStyle name="_06.선급이자원천징수_Sample5" xfId="38437" xr:uid="{F9D29051-BA31-4A6C-B8A4-6E4AF6155959}"/>
    <cellStyle name="_06.선급이자원천징수_Sample5_Arun_Info request_2009.12.21" xfId="38438" xr:uid="{62AE522F-DDC4-49A6-9292-B838D2F4EBAE}"/>
    <cellStyle name="_06.선급이자원천징수_Sample5_Arun_Info request_2009.12.22_PwC" xfId="38439" xr:uid="{9E8A8194-4DEC-4BCF-8D8E-70751E545EE7}"/>
    <cellStyle name="_06.선급이자원천징수_Sample5_Arun_QA_main" xfId="38440" xr:uid="{313F402F-0D44-4153-8480-034FA9699871}"/>
    <cellStyle name="_06.선급이자원천징수_Sample5_Datapack(BS)_Arun_091217_v2" xfId="38441" xr:uid="{2CC4BC10-A979-4C4B-9EB2-852EE61B9F61}"/>
    <cellStyle name="_06.선급이자원천징수_Sample5_Datapack(BS)_Arun_091217_v2_Arun_Info request_2009.12.21" xfId="38442" xr:uid="{E601308F-D6C0-4ED4-B8A1-4E1E58301FF1}"/>
    <cellStyle name="_06.선급이자원천징수_Sample5_Datapack(BS)_Arun_091217_v2_Arun_Info request_2009.12.22_PwC" xfId="38443" xr:uid="{64B4A18E-78D3-43E7-850E-EA63CB2A6DCB}"/>
    <cellStyle name="_06.선급이자원천징수_Sample5_Datapack(BS)_Arun_091217_v2_Arun_QA_main" xfId="38444" xr:uid="{4D6DCFD1-30BD-48EC-AA0D-43AD47FEE845}"/>
    <cellStyle name="_06.선급이자원천징수_Sample5_Datepack_별첨_이종석_20090708" xfId="38445" xr:uid="{A2615A10-0105-4980-9BC6-4E0A4F090F32}"/>
    <cellStyle name="_06.선급이자원천징수_Sample5_Datepack_별첨_이종석_20090708_Arun_Info request_2009.12.21" xfId="38446" xr:uid="{4E289371-E1B0-46CC-BE8C-67E3AB4DDB40}"/>
    <cellStyle name="_06.선급이자원천징수_Sample5_Datepack_별첨_이종석_20090708_Arun_Info request_2009.12.22_PwC" xfId="38447" xr:uid="{FB8DDCA2-1019-432A-81A8-467682E00EB0}"/>
    <cellStyle name="_06.선급이자원천징수_Sample5_Datepack_별첨_이종석_20090708_Arun_QA_main" xfId="38448" xr:uid="{1ADB7B09-EF06-4EE6-8BE4-E09FBE8F8EB4}"/>
    <cellStyle name="_06.선급이자원천징수_Sample5_Datepack_별첨_이종석_20090708_Datapack(BS)_Arun_091217_v2" xfId="38449" xr:uid="{064B5C6A-F5DE-410C-956B-41803AD5DFC8}"/>
    <cellStyle name="_06.선급이자원천징수_Sample5_Datepack_별첨_이종석_20090708_Datapack(BS)_Arun_091217_v2_Arun_Info request_2009.12.21" xfId="38450" xr:uid="{6846A655-F607-4EF8-B220-E5AB7865096E}"/>
    <cellStyle name="_06.선급이자원천징수_Sample5_Datepack_별첨_이종석_20090708_Datapack(BS)_Arun_091217_v2_Arun_Info request_2009.12.22_PwC" xfId="38451" xr:uid="{1B74C3F0-5899-4AD7-A791-487ED52C0ACF}"/>
    <cellStyle name="_06.선급이자원천징수_Sample5_Datepack_별첨_이종석_20090708_Datapack(BS)_Arun_091217_v2_Arun_QA_main" xfId="38452" xr:uid="{29C264F2-03B9-43F7-B8C2-C59DA6898DA4}"/>
    <cellStyle name="_06.선급이자원천징수_Sample5_WP-dealtool table_v5_KCW" xfId="38453" xr:uid="{93009542-FB7E-433F-8F8A-D2D4898F917D}"/>
    <cellStyle name="_06.선급이자원천징수_Sample5_WP-dealtool table_v5_KCW_Arun_Info request_2009.12.21" xfId="38454" xr:uid="{A0280856-DA83-4615-9EDE-4FE45300CAB4}"/>
    <cellStyle name="_06.선급이자원천징수_Sample5_WP-dealtool table_v5_KCW_Arun_Info request_2009.12.22_PwC" xfId="38455" xr:uid="{037F7E93-673A-4AB8-B673-BF6C3C9E186F}"/>
    <cellStyle name="_06.선급이자원천징수_Sample5_WP-dealtool table_v5_KCW_Arun_QA_main" xfId="38456" xr:uid="{61C1BBCA-F158-4970-B9C6-4B2F799C4DBB}"/>
    <cellStyle name="_06.선급이자원천징수_Sample5_WP-dealtool table_v5_KCW_Datapack(BS)_Arun_091217_v2" xfId="38457" xr:uid="{41F40EF5-4912-44D2-B4AC-7C17DF9DD7C6}"/>
    <cellStyle name="_06.선급이자원천징수_Sample5_WP-dealtool table_v5_KCW_Datapack(BS)_Arun_091217_v2_Arun_Info request_2009.12.21" xfId="38458" xr:uid="{0A8948B4-96C1-4A90-946E-BE3578AAD578}"/>
    <cellStyle name="_06.선급이자원천징수_Sample5_WP-dealtool table_v5_KCW_Datapack(BS)_Arun_091217_v2_Arun_Info request_2009.12.22_PwC" xfId="38459" xr:uid="{D95B3A40-324E-4D58-A2D1-9222C7E3B929}"/>
    <cellStyle name="_06.선급이자원천징수_Sample5_WP-dealtool table_v5_KCW_Datapack(BS)_Arun_091217_v2_Arun_QA_main" xfId="38460" xr:uid="{683A214C-B946-4BDB-82CE-C1B1D9E3B3D7}"/>
    <cellStyle name="_07.기당자" xfId="38461" xr:uid="{0A332729-535B-4A1F-B53C-DC2A762ABFC8}"/>
    <cellStyle name="_07.기당자_Arun_Info request_2009.12.21" xfId="38462" xr:uid="{6613B7EB-237B-4428-9550-5ED307AF69FD}"/>
    <cellStyle name="_07.기당자_Arun_Info request_2009.12.22_PwC" xfId="38463" xr:uid="{FB947059-3A78-471B-BF83-7617EAEE8B32}"/>
    <cellStyle name="_07.기당자_Arun_QA_main" xfId="38464" xr:uid="{AC18660D-B5DC-4841-B49A-B681F72331BC}"/>
    <cellStyle name="_07.기당자_Datapack(BS)_Arun_091217_v2" xfId="38465" xr:uid="{3D783437-A53D-4FF5-BE2E-EFB31DBE2D1D}"/>
    <cellStyle name="_07.기당자_Datapack(BS)_Arun_091217_v2_Arun_Info request_2009.12.21" xfId="38466" xr:uid="{4A03A677-5058-4A47-88E9-A9D9C3B32EBC}"/>
    <cellStyle name="_07.기당자_Datapack(BS)_Arun_091217_v2_Arun_Info request_2009.12.22_PwC" xfId="38467" xr:uid="{72EFF8C5-7FAE-4E15-A652-5722FCB3281A}"/>
    <cellStyle name="_07.기당자_Datapack(BS)_Arun_091217_v2_Arun_QA_main" xfId="38468" xr:uid="{AE320AE5-7EC4-42F1-A044-EE83D1AE4535}"/>
    <cellStyle name="_07.기당자_Sample" xfId="38469" xr:uid="{712E72C2-2B84-469E-8592-AEA5A05C3D98}"/>
    <cellStyle name="_07.기당자_Sample_Arun_Info request_2009.12.21" xfId="38470" xr:uid="{CB37EFB2-FD52-4D47-BCFA-343CA738A593}"/>
    <cellStyle name="_07.기당자_Sample_Arun_Info request_2009.12.22_PwC" xfId="38471" xr:uid="{561A7AF7-B32A-4209-8DCD-CD65316997A0}"/>
    <cellStyle name="_07.기당자_Sample_Arun_QA_main" xfId="38472" xr:uid="{E9751F4C-2878-43C5-8AD4-78B942E5B96D}"/>
    <cellStyle name="_07.기당자_Sample_Datapack(BS)_Arun_091217_v2" xfId="38473" xr:uid="{BCA9563C-7526-45B0-846C-435F62AF6016}"/>
    <cellStyle name="_07.기당자_Sample_Datapack(BS)_Arun_091217_v2_Arun_Info request_2009.12.21" xfId="38474" xr:uid="{10F723A6-B7BA-4293-81EC-E55F1141081B}"/>
    <cellStyle name="_07.기당자_Sample_Datapack(BS)_Arun_091217_v2_Arun_Info request_2009.12.22_PwC" xfId="38475" xr:uid="{A406DE3A-238B-4EAE-A821-EBEFC28005CE}"/>
    <cellStyle name="_07.기당자_Sample_Datapack(BS)_Arun_091217_v2_Arun_QA_main" xfId="38476" xr:uid="{599FD379-E4C1-4B61-9E6F-0D0F96F3BC75}"/>
    <cellStyle name="_07.기당자_Sample_Datepack_별첨_이종석_20090708" xfId="38477" xr:uid="{96378D96-0BDB-4B22-AF3D-E0467CC3094C}"/>
    <cellStyle name="_07.기당자_Sample_Datepack_별첨_이종석_20090708_Arun_Info request_2009.12.21" xfId="38478" xr:uid="{521F561A-7B3B-43EB-8159-AA36B64FD0FD}"/>
    <cellStyle name="_07.기당자_Sample_Datepack_별첨_이종석_20090708_Arun_Info request_2009.12.22_PwC" xfId="38479" xr:uid="{4FC21E7B-D2C6-4D90-B0E2-48C7FD1C3B52}"/>
    <cellStyle name="_07.기당자_Sample_Datepack_별첨_이종석_20090708_Arun_QA_main" xfId="38480" xr:uid="{6818FE94-E27D-4F11-A93A-A62D457BDA5A}"/>
    <cellStyle name="_07.기당자_Sample_Datepack_별첨_이종석_20090708_Datapack(BS)_Arun_091217_v2" xfId="38481" xr:uid="{F20DBC8A-1EAD-4653-A069-5E3BE2FC85AA}"/>
    <cellStyle name="_07.기당자_Sample_Datepack_별첨_이종석_20090708_Datapack(BS)_Arun_091217_v2_Arun_Info request_2009.12.21" xfId="38482" xr:uid="{4962E5D9-61C8-46EA-9CE7-A2259B7E15E2}"/>
    <cellStyle name="_07.기당자_Sample_Datepack_별첨_이종석_20090708_Datapack(BS)_Arun_091217_v2_Arun_Info request_2009.12.22_PwC" xfId="38483" xr:uid="{8BA6E703-FD00-4851-9607-4F9D9BA59B58}"/>
    <cellStyle name="_07.기당자_Sample_Datepack_별첨_이종석_20090708_Datapack(BS)_Arun_091217_v2_Arun_QA_main" xfId="38484" xr:uid="{1619378C-D201-4D48-8469-EC1D8B5B3102}"/>
    <cellStyle name="_07.기당자_Sample_WP-dealtool table_v5_KCW" xfId="38485" xr:uid="{342614C0-AED7-48A9-8378-A7A4D5899D36}"/>
    <cellStyle name="_07.기당자_Sample_WP-dealtool table_v5_KCW_Arun_Info request_2009.12.21" xfId="38486" xr:uid="{3CC0170E-EC62-4615-9E6B-ABC5AD3ECEB4}"/>
    <cellStyle name="_07.기당자_Sample_WP-dealtool table_v5_KCW_Arun_Info request_2009.12.22_PwC" xfId="38487" xr:uid="{97B6DA51-9C3B-474F-BE0A-D5C0A6704863}"/>
    <cellStyle name="_07.기당자_Sample_WP-dealtool table_v5_KCW_Arun_QA_main" xfId="38488" xr:uid="{ED0DEA61-AC1E-4689-8FD2-9150CC506602}"/>
    <cellStyle name="_07.기당자_Sample_WP-dealtool table_v5_KCW_Datapack(BS)_Arun_091217_v2" xfId="38489" xr:uid="{F590B930-9055-4A27-8126-AF35D4ACE6CD}"/>
    <cellStyle name="_07.기당자_Sample_WP-dealtool table_v5_KCW_Datapack(BS)_Arun_091217_v2_Arun_Info request_2009.12.21" xfId="38490" xr:uid="{66192B33-0D47-4BD1-B0D5-AE4D70A5B088}"/>
    <cellStyle name="_07.기당자_Sample_WP-dealtool table_v5_KCW_Datapack(BS)_Arun_091217_v2_Arun_Info request_2009.12.22_PwC" xfId="38491" xr:uid="{7A0DBCD3-FC2A-4A2F-A279-101907491755}"/>
    <cellStyle name="_07.기당자_Sample_WP-dealtool table_v5_KCW_Datapack(BS)_Arun_091217_v2_Arun_QA_main" xfId="38492" xr:uid="{1E3A8227-E5AE-46F2-B906-4DF0EC82A50D}"/>
    <cellStyle name="_07.기당자_Sample2" xfId="38493" xr:uid="{0F71EDB1-1838-451B-B923-1737829DD58C}"/>
    <cellStyle name="_07.기당자_Sample2_Arun_Info request_2009.12.21" xfId="38494" xr:uid="{1C985C8C-E3CA-4F41-9827-F0D77D0F13D5}"/>
    <cellStyle name="_07.기당자_Sample2_Arun_Info request_2009.12.22_PwC" xfId="38495" xr:uid="{005ECB59-87EC-4B75-BF26-85F8E2A37046}"/>
    <cellStyle name="_07.기당자_Sample2_Arun_QA_main" xfId="38496" xr:uid="{FCC4AFE3-7AD1-4481-A357-CA4F4DB57130}"/>
    <cellStyle name="_07.기당자_Sample2_Datapack(BS)_Arun_091217_v2" xfId="38497" xr:uid="{EDD5CBE1-7107-424D-A90F-E6FF7FF17904}"/>
    <cellStyle name="_07.기당자_Sample2_Datapack(BS)_Arun_091217_v2_Arun_Info request_2009.12.21" xfId="38498" xr:uid="{C606E610-2448-4B5D-BC12-08CE67FDE686}"/>
    <cellStyle name="_07.기당자_Sample2_Datapack(BS)_Arun_091217_v2_Arun_Info request_2009.12.22_PwC" xfId="38499" xr:uid="{37FBE53B-9421-4C3D-8225-26D22798888F}"/>
    <cellStyle name="_07.기당자_Sample2_Datapack(BS)_Arun_091217_v2_Arun_QA_main" xfId="38500" xr:uid="{8853B179-AA24-49FB-9670-1050691409AB}"/>
    <cellStyle name="_07.기당자_Sample2_Datepack_별첨_이종석_20090708" xfId="38501" xr:uid="{0F0B2CB4-1CA0-4EE7-973B-250639151CC8}"/>
    <cellStyle name="_07.기당자_Sample2_Datepack_별첨_이종석_20090708_Arun_Info request_2009.12.21" xfId="38502" xr:uid="{8AB5576D-B4C2-45B8-921E-B7E6CAB566C7}"/>
    <cellStyle name="_07.기당자_Sample2_Datepack_별첨_이종석_20090708_Arun_Info request_2009.12.22_PwC" xfId="38503" xr:uid="{CAFF85A2-544E-4747-AEFA-2C0320818D36}"/>
    <cellStyle name="_07.기당자_Sample2_Datepack_별첨_이종석_20090708_Arun_QA_main" xfId="38504" xr:uid="{366AB915-019A-4341-96FF-309292F3AFF3}"/>
    <cellStyle name="_07.기당자_Sample2_Datepack_별첨_이종석_20090708_Datapack(BS)_Arun_091217_v2" xfId="38505" xr:uid="{CCF8FB3A-7CCA-48B8-9316-335B3EE96C5D}"/>
    <cellStyle name="_07.기당자_Sample2_Datepack_별첨_이종석_20090708_Datapack(BS)_Arun_091217_v2_Arun_Info request_2009.12.21" xfId="38506" xr:uid="{A0FFB4BB-90F3-4DCB-8C05-7C3B04F68079}"/>
    <cellStyle name="_07.기당자_Sample2_Datepack_별첨_이종석_20090708_Datapack(BS)_Arun_091217_v2_Arun_Info request_2009.12.22_PwC" xfId="38507" xr:uid="{13A1DC2C-F8E8-4DE4-90A4-31B221622E9C}"/>
    <cellStyle name="_07.기당자_Sample2_Datepack_별첨_이종석_20090708_Datapack(BS)_Arun_091217_v2_Arun_QA_main" xfId="38508" xr:uid="{9DC0A69F-9990-4F4C-B696-F8885DD427B8}"/>
    <cellStyle name="_07.기당자_Sample2_WP-dealtool table_v5_KCW" xfId="38509" xr:uid="{FCAC29B7-0C06-43E8-85CD-E542A7865ADF}"/>
    <cellStyle name="_07.기당자_Sample2_WP-dealtool table_v5_KCW_Arun_Info request_2009.12.21" xfId="38510" xr:uid="{8951EE8F-1111-4114-B16B-2B185DF92533}"/>
    <cellStyle name="_07.기당자_Sample2_WP-dealtool table_v5_KCW_Arun_Info request_2009.12.22_PwC" xfId="38511" xr:uid="{31AE87B4-177C-4123-A42F-8062D12ED48A}"/>
    <cellStyle name="_07.기당자_Sample2_WP-dealtool table_v5_KCW_Arun_QA_main" xfId="38512" xr:uid="{4B0A510F-768B-412B-80EF-819E9513DE65}"/>
    <cellStyle name="_07.기당자_Sample2_WP-dealtool table_v5_KCW_Datapack(BS)_Arun_091217_v2" xfId="38513" xr:uid="{0F92EA13-0CFE-45A3-AACB-C62790C0D105}"/>
    <cellStyle name="_07.기당자_Sample2_WP-dealtool table_v5_KCW_Datapack(BS)_Arun_091217_v2_Arun_Info request_2009.12.21" xfId="38514" xr:uid="{7DB62FEC-0A10-45BB-83F1-8A9ED21F52EF}"/>
    <cellStyle name="_07.기당자_Sample2_WP-dealtool table_v5_KCW_Datapack(BS)_Arun_091217_v2_Arun_Info request_2009.12.22_PwC" xfId="38515" xr:uid="{B77DA386-99A2-438F-8D05-7EB9EDFEEAAB}"/>
    <cellStyle name="_07.기당자_Sample2_WP-dealtool table_v5_KCW_Datapack(BS)_Arun_091217_v2_Arun_QA_main" xfId="38516" xr:uid="{81592D74-BD84-4B01-ADE5-DDDCC9F5D33F}"/>
    <cellStyle name="_07.기당자_Sample3" xfId="38517" xr:uid="{020B14EB-43D0-48EC-ACD5-DA8633547D6A}"/>
    <cellStyle name="_07.기당자_Sample3_Arun_Info request_2009.12.21" xfId="38518" xr:uid="{55A90437-1755-4A5C-88E2-FDDD01016BDD}"/>
    <cellStyle name="_07.기당자_Sample3_Arun_Info request_2009.12.22_PwC" xfId="38519" xr:uid="{71E58157-D9D6-4D33-8FE3-90BD233F20FE}"/>
    <cellStyle name="_07.기당자_Sample3_Arun_QA_main" xfId="38520" xr:uid="{0194B235-FBE1-43B1-ACBC-27D90F7247C7}"/>
    <cellStyle name="_07.기당자_Sample3_Datapack(BS)_Arun_091217_v2" xfId="38521" xr:uid="{1266A2DC-B886-46A5-A428-766CCD8F7424}"/>
    <cellStyle name="_07.기당자_Sample3_Datapack(BS)_Arun_091217_v2_Arun_Info request_2009.12.21" xfId="38522" xr:uid="{C307CA76-6BE3-4151-B302-42B5918EE4A3}"/>
    <cellStyle name="_07.기당자_Sample3_Datapack(BS)_Arun_091217_v2_Arun_Info request_2009.12.22_PwC" xfId="38523" xr:uid="{443A4333-7391-4910-A389-0C9D54B5079D}"/>
    <cellStyle name="_07.기당자_Sample3_Datapack(BS)_Arun_091217_v2_Arun_QA_main" xfId="38524" xr:uid="{EF02963D-C5F3-417C-99BB-F7101B9F9949}"/>
    <cellStyle name="_07.기당자_Sample3_Datepack_별첨_이종석_20090708" xfId="38525" xr:uid="{D6761C27-D780-4069-A598-5A8F39B42FCD}"/>
    <cellStyle name="_07.기당자_Sample3_Datepack_별첨_이종석_20090708_Arun_Info request_2009.12.21" xfId="38526" xr:uid="{84C14226-4898-47C5-9519-A9896B339D3A}"/>
    <cellStyle name="_07.기당자_Sample3_Datepack_별첨_이종석_20090708_Arun_Info request_2009.12.22_PwC" xfId="38527" xr:uid="{2A88C794-0173-4176-B12B-0FE989A36730}"/>
    <cellStyle name="_07.기당자_Sample3_Datepack_별첨_이종석_20090708_Arun_QA_main" xfId="38528" xr:uid="{0396071D-B73C-4569-8831-3B1F667F90A7}"/>
    <cellStyle name="_07.기당자_Sample3_Datepack_별첨_이종석_20090708_Datapack(BS)_Arun_091217_v2" xfId="38529" xr:uid="{D3604A2D-956F-4F6F-BD2F-E0395C6D07ED}"/>
    <cellStyle name="_07.기당자_Sample3_Datepack_별첨_이종석_20090708_Datapack(BS)_Arun_091217_v2_Arun_Info request_2009.12.21" xfId="38530" xr:uid="{6D4FEC76-930B-4BF2-805F-1ACAD284E76E}"/>
    <cellStyle name="_07.기당자_Sample3_Datepack_별첨_이종석_20090708_Datapack(BS)_Arun_091217_v2_Arun_Info request_2009.12.22_PwC" xfId="38531" xr:uid="{C6FB96F0-0BC2-49B0-A9AD-BC2D2691C49B}"/>
    <cellStyle name="_07.기당자_Sample3_Datepack_별첨_이종석_20090708_Datapack(BS)_Arun_091217_v2_Arun_QA_main" xfId="38532" xr:uid="{BF351FD0-F878-41D4-B96B-6EC784B55FF6}"/>
    <cellStyle name="_07.기당자_Sample3_WP-dealtool table_v5_KCW" xfId="38533" xr:uid="{6F9C873F-2FC8-4172-8EAB-D9680A5FA5CC}"/>
    <cellStyle name="_07.기당자_Sample3_WP-dealtool table_v5_KCW_Arun_Info request_2009.12.21" xfId="38534" xr:uid="{55BB7A86-7D9D-4C74-A1D9-345E67B7B5A9}"/>
    <cellStyle name="_07.기당자_Sample3_WP-dealtool table_v5_KCW_Arun_Info request_2009.12.22_PwC" xfId="38535" xr:uid="{8A4E33D5-7382-4891-8459-6D4A410DF76F}"/>
    <cellStyle name="_07.기당자_Sample3_WP-dealtool table_v5_KCW_Arun_QA_main" xfId="38536" xr:uid="{DEF0D801-54FD-46B1-84F1-C24593E19BD2}"/>
    <cellStyle name="_07.기당자_Sample3_WP-dealtool table_v5_KCW_Datapack(BS)_Arun_091217_v2" xfId="38537" xr:uid="{77FFFC90-2505-4658-8F5B-26EF43E45180}"/>
    <cellStyle name="_07.기당자_Sample3_WP-dealtool table_v5_KCW_Datapack(BS)_Arun_091217_v2_Arun_Info request_2009.12.21" xfId="38538" xr:uid="{586A321C-BF74-4BE8-8BB1-722A4AD1231A}"/>
    <cellStyle name="_07.기당자_Sample3_WP-dealtool table_v5_KCW_Datapack(BS)_Arun_091217_v2_Arun_Info request_2009.12.22_PwC" xfId="38539" xr:uid="{8014AFC7-C0FF-4968-9E7F-6F69CB8CC118}"/>
    <cellStyle name="_07.기당자_Sample3_WP-dealtool table_v5_KCW_Datapack(BS)_Arun_091217_v2_Arun_QA_main" xfId="38540" xr:uid="{AD81CBF2-E0A6-4C69-AE46-D6D1A00F7865}"/>
    <cellStyle name="_07.기당자_Sample5" xfId="38541" xr:uid="{DF064531-5582-4443-B7EC-6A673D0C5EF7}"/>
    <cellStyle name="_07.기당자_Sample5_Arun_Info request_2009.12.21" xfId="38542" xr:uid="{BCB99C8F-F29C-4EA2-8F32-0986C8D015BE}"/>
    <cellStyle name="_07.기당자_Sample5_Arun_Info request_2009.12.22_PwC" xfId="38543" xr:uid="{94AFF6DF-DF79-4FB1-9BA6-76A8EEBD370F}"/>
    <cellStyle name="_07.기당자_Sample5_Arun_QA_main" xfId="38544" xr:uid="{4E143360-8899-47D5-A906-5B4F1CFD0C70}"/>
    <cellStyle name="_07.기당자_Sample5_Datapack(BS)_Arun_091217_v2" xfId="38545" xr:uid="{8AE4660D-8A14-40F1-AA3A-647F1E9DA788}"/>
    <cellStyle name="_07.기당자_Sample5_Datapack(BS)_Arun_091217_v2_Arun_Info request_2009.12.21" xfId="38546" xr:uid="{8D78926A-5597-4767-95F5-20BD88240D23}"/>
    <cellStyle name="_07.기당자_Sample5_Datapack(BS)_Arun_091217_v2_Arun_Info request_2009.12.22_PwC" xfId="38547" xr:uid="{4FE710F6-4739-4EE3-974C-102798E23A85}"/>
    <cellStyle name="_07.기당자_Sample5_Datapack(BS)_Arun_091217_v2_Arun_QA_main" xfId="38548" xr:uid="{AA649F1E-8F09-49EA-9179-A47D8FEC3237}"/>
    <cellStyle name="_07.기당자_Sample5_Datepack_별첨_이종석_20090708" xfId="38549" xr:uid="{43F7FE8A-F057-4ED1-84EE-44FC076DB2CA}"/>
    <cellStyle name="_07.기당자_Sample5_Datepack_별첨_이종석_20090708_Arun_Info request_2009.12.21" xfId="38550" xr:uid="{FEA44FBC-623E-401D-81EA-3198F0D95B08}"/>
    <cellStyle name="_07.기당자_Sample5_Datepack_별첨_이종석_20090708_Arun_Info request_2009.12.22_PwC" xfId="38551" xr:uid="{D09C2053-AB28-4CCA-99AF-1A249F5C6460}"/>
    <cellStyle name="_07.기당자_Sample5_Datepack_별첨_이종석_20090708_Arun_QA_main" xfId="38552" xr:uid="{FBD5BA46-A22E-4090-ADCA-A4A53018D998}"/>
    <cellStyle name="_07.기당자_Sample5_Datepack_별첨_이종석_20090708_Datapack(BS)_Arun_091217_v2" xfId="38553" xr:uid="{BAEEFF61-B6CC-4835-B9ED-0C76D7768AEB}"/>
    <cellStyle name="_07.기당자_Sample5_Datepack_별첨_이종석_20090708_Datapack(BS)_Arun_091217_v2_Arun_Info request_2009.12.21" xfId="38554" xr:uid="{9018116D-2B37-4255-AD53-1716247092B6}"/>
    <cellStyle name="_07.기당자_Sample5_Datepack_별첨_이종석_20090708_Datapack(BS)_Arun_091217_v2_Arun_Info request_2009.12.22_PwC" xfId="38555" xr:uid="{933C47DE-47F6-455B-8933-4F1E19473D91}"/>
    <cellStyle name="_07.기당자_Sample5_Datepack_별첨_이종석_20090708_Datapack(BS)_Arun_091217_v2_Arun_QA_main" xfId="38556" xr:uid="{72C6F1E3-7687-4052-8DE9-BE600A1AF51C}"/>
    <cellStyle name="_07.기당자_Sample5_WP-dealtool table_v5_KCW" xfId="38557" xr:uid="{77C926A6-51B5-4DB2-ADCC-06C51728A00C}"/>
    <cellStyle name="_07.기당자_Sample5_WP-dealtool table_v5_KCW_Arun_Info request_2009.12.21" xfId="38558" xr:uid="{9DA8DD2C-0DE6-45B5-832B-15CFAD5F6558}"/>
    <cellStyle name="_07.기당자_Sample5_WP-dealtool table_v5_KCW_Arun_Info request_2009.12.22_PwC" xfId="38559" xr:uid="{D56A316C-91C5-4D29-AAD2-EFB4577D80E7}"/>
    <cellStyle name="_07.기당자_Sample5_WP-dealtool table_v5_KCW_Arun_QA_main" xfId="38560" xr:uid="{8FDA6F74-37D0-4931-9455-18BFCB085574}"/>
    <cellStyle name="_07.기당자_Sample5_WP-dealtool table_v5_KCW_Datapack(BS)_Arun_091217_v2" xfId="38561" xr:uid="{5C1C2113-B123-4D5B-BFE0-2F73BCCDDDAC}"/>
    <cellStyle name="_07.기당자_Sample5_WP-dealtool table_v5_KCW_Datapack(BS)_Arun_091217_v2_Arun_Info request_2009.12.21" xfId="38562" xr:uid="{1D8D1C29-E661-43C1-B781-D1483C20AB7A}"/>
    <cellStyle name="_07.기당자_Sample5_WP-dealtool table_v5_KCW_Datapack(BS)_Arun_091217_v2_Arun_Info request_2009.12.22_PwC" xfId="38563" xr:uid="{AE8898DA-EC92-4ED8-B6A5-8AAD8978FA1B}"/>
    <cellStyle name="_07.기당자_Sample5_WP-dealtool table_v5_KCW_Datapack(BS)_Arun_091217_v2_Arun_QA_main" xfId="38564" xr:uid="{13698E3B-D20E-4D3D-BE8F-9F2FBCFCE21A}"/>
    <cellStyle name="_11.임차보증금" xfId="38565" xr:uid="{FC5193CD-BAF0-45D2-9070-F32A9C627B1A}"/>
    <cellStyle name="_11.임차보증금_Arun_Info request_2009.12.21" xfId="38566" xr:uid="{6497A2A4-50E8-4225-9F43-2BDE4F133241}"/>
    <cellStyle name="_11.임차보증금_Arun_Info request_2009.12.22_PwC" xfId="38567" xr:uid="{322EB51D-BA2B-4479-AFBC-B7843C362337}"/>
    <cellStyle name="_11.임차보증금_Arun_QA_main" xfId="38568" xr:uid="{8A34C9B0-3A98-486E-A588-883D2714D218}"/>
    <cellStyle name="_11.임차보증금_Datapack(BS)_Arun_091217_v2" xfId="38569" xr:uid="{5E9B56B1-9B4E-49CB-B689-4D5C002350D5}"/>
    <cellStyle name="_11.임차보증금_Datapack(BS)_Arun_091217_v2_Arun_Info request_2009.12.21" xfId="38570" xr:uid="{45C49A17-2DBF-4EE6-BAF9-36CCA3576D4A}"/>
    <cellStyle name="_11.임차보증금_Datapack(BS)_Arun_091217_v2_Arun_Info request_2009.12.22_PwC" xfId="38571" xr:uid="{FE0CC7D3-497D-47B5-8A43-E12F1DE094BF}"/>
    <cellStyle name="_11.임차보증금_Datapack(BS)_Arun_091217_v2_Arun_QA_main" xfId="38572" xr:uid="{B7BBB7D3-CEA6-4D17-8CBC-660CE0CF1415}"/>
    <cellStyle name="_11.임차보증금_Sample" xfId="38573" xr:uid="{10EB67E5-2D30-424B-A143-C0D66AEC3AEF}"/>
    <cellStyle name="_11.임차보증금_Sample_Arun_Info request_2009.12.21" xfId="38574" xr:uid="{9BAE02AC-8FF1-49A9-BE6E-AFA16E188219}"/>
    <cellStyle name="_11.임차보증금_Sample_Arun_Info request_2009.12.22_PwC" xfId="38575" xr:uid="{0CDB9CF5-6D87-49EA-A284-3D1B169DB4BF}"/>
    <cellStyle name="_11.임차보증금_Sample_Arun_QA_main" xfId="38576" xr:uid="{2E4F138A-618E-4A0D-82B0-7697CB958447}"/>
    <cellStyle name="_11.임차보증금_Sample_Datapack(BS)_Arun_091217_v2" xfId="38577" xr:uid="{906CEC7C-4E43-4EB8-A478-5C5FF7532D4A}"/>
    <cellStyle name="_11.임차보증금_Sample_Datapack(BS)_Arun_091217_v2_Arun_Info request_2009.12.21" xfId="38578" xr:uid="{3882197C-B703-43BE-933B-A722BB28FE31}"/>
    <cellStyle name="_11.임차보증금_Sample_Datapack(BS)_Arun_091217_v2_Arun_Info request_2009.12.22_PwC" xfId="38579" xr:uid="{F0F1B1A8-DC5A-4C15-9E63-58CC72699C43}"/>
    <cellStyle name="_11.임차보증금_Sample_Datapack(BS)_Arun_091217_v2_Arun_QA_main" xfId="38580" xr:uid="{EE2861FD-77D5-4433-A120-CA2668617A45}"/>
    <cellStyle name="_11.임차보증금_Sample_Datepack_별첨_이종석_20090708" xfId="38581" xr:uid="{C24BD2D2-C607-4253-96B2-DE11DDB7A11A}"/>
    <cellStyle name="_11.임차보증금_Sample_Datepack_별첨_이종석_20090708_Arun_Info request_2009.12.21" xfId="38582" xr:uid="{6B24D5E8-17BE-4C34-8C90-277948DCEDB8}"/>
    <cellStyle name="_11.임차보증금_Sample_Datepack_별첨_이종석_20090708_Arun_Info request_2009.12.22_PwC" xfId="38583" xr:uid="{F2595F50-7805-4797-B2DB-DEABF7F04023}"/>
    <cellStyle name="_11.임차보증금_Sample_Datepack_별첨_이종석_20090708_Arun_QA_main" xfId="38584" xr:uid="{2639D01C-3CDF-4540-8908-F792EE491DD1}"/>
    <cellStyle name="_11.임차보증금_Sample_Datepack_별첨_이종석_20090708_Datapack(BS)_Arun_091217_v2" xfId="38585" xr:uid="{469E7B9E-5B3E-4DF1-81C0-D7043BB00EAA}"/>
    <cellStyle name="_11.임차보증금_Sample_Datepack_별첨_이종석_20090708_Datapack(BS)_Arun_091217_v2_Arun_Info request_2009.12.21" xfId="38586" xr:uid="{0297BA0E-62A7-4514-9B0F-80E5A786EF8C}"/>
    <cellStyle name="_11.임차보증금_Sample_Datepack_별첨_이종석_20090708_Datapack(BS)_Arun_091217_v2_Arun_Info request_2009.12.22_PwC" xfId="38587" xr:uid="{58B6AC11-FF42-4C39-9DDB-D79567EF3CE0}"/>
    <cellStyle name="_11.임차보증금_Sample_Datepack_별첨_이종석_20090708_Datapack(BS)_Arun_091217_v2_Arun_QA_main" xfId="38588" xr:uid="{DEA3DFDB-F9F9-4FA6-8D1E-7785754863B6}"/>
    <cellStyle name="_11.임차보증금_Sample_WP-dealtool table_v5_KCW" xfId="38589" xr:uid="{8BDCD212-9BDA-45F2-9B39-A5328A668C8E}"/>
    <cellStyle name="_11.임차보증금_Sample_WP-dealtool table_v5_KCW_Arun_Info request_2009.12.21" xfId="38590" xr:uid="{272D64F9-7EC4-421C-B363-B99F79095CBE}"/>
    <cellStyle name="_11.임차보증금_Sample_WP-dealtool table_v5_KCW_Arun_Info request_2009.12.22_PwC" xfId="38591" xr:uid="{6DE6CC9A-3560-4B32-995E-09628ABB1FEC}"/>
    <cellStyle name="_11.임차보증금_Sample_WP-dealtool table_v5_KCW_Arun_QA_main" xfId="38592" xr:uid="{45597B43-BF57-4A5F-B1C9-A966EE5AF047}"/>
    <cellStyle name="_11.임차보증금_Sample_WP-dealtool table_v5_KCW_Datapack(BS)_Arun_091217_v2" xfId="38593" xr:uid="{262BC1CD-1972-43D7-82AD-AC0649D25769}"/>
    <cellStyle name="_11.임차보증금_Sample_WP-dealtool table_v5_KCW_Datapack(BS)_Arun_091217_v2_Arun_Info request_2009.12.21" xfId="38594" xr:uid="{83E13E83-605F-46EE-888A-83F6110FCFE6}"/>
    <cellStyle name="_11.임차보증금_Sample_WP-dealtool table_v5_KCW_Datapack(BS)_Arun_091217_v2_Arun_Info request_2009.12.22_PwC" xfId="38595" xr:uid="{0E62E8B2-9D45-49EB-9A17-21A2224E0ABE}"/>
    <cellStyle name="_11.임차보증금_Sample_WP-dealtool table_v5_KCW_Datapack(BS)_Arun_091217_v2_Arun_QA_main" xfId="38596" xr:uid="{8A6E8D26-3A71-4325-9A2D-BFC412BB329E}"/>
    <cellStyle name="_11.임차보증금_Sample2" xfId="38597" xr:uid="{D7FCF59C-26F3-4A43-9505-2D0BEF2A72A8}"/>
    <cellStyle name="_11.임차보증금_Sample2_Arun_Info request_2009.12.21" xfId="38598" xr:uid="{64359F45-A9B5-4ED9-B4F9-AC3C55FF15EE}"/>
    <cellStyle name="_11.임차보증금_Sample2_Arun_Info request_2009.12.22_PwC" xfId="38599" xr:uid="{A580E7D2-C301-4A6E-B80B-FEF0C3B26EE0}"/>
    <cellStyle name="_11.임차보증금_Sample2_Arun_QA_main" xfId="38600" xr:uid="{8967D7F1-B58F-43EF-9CB5-A90A9C8D178D}"/>
    <cellStyle name="_11.임차보증금_Sample2_Datapack(BS)_Arun_091217_v2" xfId="38601" xr:uid="{14AABEAB-9788-4169-8938-261D3DFBEB29}"/>
    <cellStyle name="_11.임차보증금_Sample2_Datapack(BS)_Arun_091217_v2_Arun_Info request_2009.12.21" xfId="38602" xr:uid="{F3233864-6A96-4B37-A537-EDBF4AD56FF1}"/>
    <cellStyle name="_11.임차보증금_Sample2_Datapack(BS)_Arun_091217_v2_Arun_Info request_2009.12.22_PwC" xfId="38603" xr:uid="{72190E92-80C8-490A-896A-341300FD9C1F}"/>
    <cellStyle name="_11.임차보증금_Sample2_Datapack(BS)_Arun_091217_v2_Arun_QA_main" xfId="38604" xr:uid="{C76D3144-7C78-47C3-B5A6-EFA172C4CE97}"/>
    <cellStyle name="_11.임차보증금_Sample2_Datepack_별첨_이종석_20090708" xfId="38605" xr:uid="{FA2813AC-B7ED-40BC-A41E-821B6BA40C31}"/>
    <cellStyle name="_11.임차보증금_Sample2_Datepack_별첨_이종석_20090708_Arun_Info request_2009.12.21" xfId="38606" xr:uid="{4FAB25B3-CD94-4EBC-B736-00EBB092658B}"/>
    <cellStyle name="_11.임차보증금_Sample2_Datepack_별첨_이종석_20090708_Arun_Info request_2009.12.22_PwC" xfId="38607" xr:uid="{53C834FE-8762-43D6-A2ED-12184FC78A70}"/>
    <cellStyle name="_11.임차보증금_Sample2_Datepack_별첨_이종석_20090708_Arun_QA_main" xfId="38608" xr:uid="{8D586C80-3062-4FD8-B36B-97C28A3724C4}"/>
    <cellStyle name="_11.임차보증금_Sample2_Datepack_별첨_이종석_20090708_Datapack(BS)_Arun_091217_v2" xfId="38609" xr:uid="{18C955DA-409E-4B97-A4F9-C8806C631076}"/>
    <cellStyle name="_11.임차보증금_Sample2_Datepack_별첨_이종석_20090708_Datapack(BS)_Arun_091217_v2_Arun_Info request_2009.12.21" xfId="38610" xr:uid="{5E68D792-5374-4827-BE7B-0E80141FA865}"/>
    <cellStyle name="_11.임차보증금_Sample2_Datepack_별첨_이종석_20090708_Datapack(BS)_Arun_091217_v2_Arun_Info request_2009.12.22_PwC" xfId="38611" xr:uid="{EB6DDB1C-468D-4594-A491-F02BA6AA52D1}"/>
    <cellStyle name="_11.임차보증금_Sample2_Datepack_별첨_이종석_20090708_Datapack(BS)_Arun_091217_v2_Arun_QA_main" xfId="38612" xr:uid="{7570E330-83AD-451A-8881-991E76C3DCE6}"/>
    <cellStyle name="_11.임차보증금_Sample2_WP-dealtool table_v5_KCW" xfId="38613" xr:uid="{3BCFFABE-D2F8-4C72-A43E-D68C790610A7}"/>
    <cellStyle name="_11.임차보증금_Sample2_WP-dealtool table_v5_KCW_Arun_Info request_2009.12.21" xfId="38614" xr:uid="{15BF5EEB-99EB-4539-A1D7-ACD839CE0C78}"/>
    <cellStyle name="_11.임차보증금_Sample2_WP-dealtool table_v5_KCW_Arun_Info request_2009.12.22_PwC" xfId="38615" xr:uid="{3B1A73EF-904B-409A-8776-635D305B5E74}"/>
    <cellStyle name="_11.임차보증금_Sample2_WP-dealtool table_v5_KCW_Arun_QA_main" xfId="38616" xr:uid="{C781F0BE-89ED-4669-B5C1-5CB0AF37C085}"/>
    <cellStyle name="_11.임차보증금_Sample2_WP-dealtool table_v5_KCW_Datapack(BS)_Arun_091217_v2" xfId="38617" xr:uid="{A312E7EF-E9EC-4D17-9608-24873123A9C2}"/>
    <cellStyle name="_11.임차보증금_Sample2_WP-dealtool table_v5_KCW_Datapack(BS)_Arun_091217_v2_Arun_Info request_2009.12.21" xfId="38618" xr:uid="{03831A16-9213-44D3-B708-59136584E8BC}"/>
    <cellStyle name="_11.임차보증금_Sample2_WP-dealtool table_v5_KCW_Datapack(BS)_Arun_091217_v2_Arun_Info request_2009.12.22_PwC" xfId="38619" xr:uid="{ECD93710-FBFF-48D8-B426-0237C31FFD99}"/>
    <cellStyle name="_11.임차보증금_Sample2_WP-dealtool table_v5_KCW_Datapack(BS)_Arun_091217_v2_Arun_QA_main" xfId="38620" xr:uid="{B51591BD-76FB-484B-A255-B425DCBCEB02}"/>
    <cellStyle name="_11.임차보증금_Sample3" xfId="38621" xr:uid="{5D62CB5B-4CF0-4AFE-B2E0-0FDA1F4D6AE5}"/>
    <cellStyle name="_11.임차보증금_Sample3_Arun_Info request_2009.12.21" xfId="38622" xr:uid="{FED84DFE-7FD8-4A46-B6AA-50BE8216A3FE}"/>
    <cellStyle name="_11.임차보증금_Sample3_Arun_Info request_2009.12.22_PwC" xfId="38623" xr:uid="{383ED843-CF21-4CF9-8B7D-EC35ECCBB287}"/>
    <cellStyle name="_11.임차보증금_Sample3_Arun_QA_main" xfId="38624" xr:uid="{E692C854-6AE4-484C-A0B2-42F076B2FA50}"/>
    <cellStyle name="_11.임차보증금_Sample3_Datapack(BS)_Arun_091217_v2" xfId="38625" xr:uid="{6829A477-5C19-4687-8C2F-B5162D5A039C}"/>
    <cellStyle name="_11.임차보증금_Sample3_Datapack(BS)_Arun_091217_v2_Arun_Info request_2009.12.21" xfId="38626" xr:uid="{C9B9B8F0-E820-4B16-8FDD-7EF6270E4ADF}"/>
    <cellStyle name="_11.임차보증금_Sample3_Datapack(BS)_Arun_091217_v2_Arun_Info request_2009.12.22_PwC" xfId="38627" xr:uid="{19BEEDA2-B666-4F10-8A2E-072A7676620B}"/>
    <cellStyle name="_11.임차보증금_Sample3_Datapack(BS)_Arun_091217_v2_Arun_QA_main" xfId="38628" xr:uid="{379DA504-7884-43E0-AABA-CA04B8F2D8AC}"/>
    <cellStyle name="_11.임차보증금_Sample3_Datepack_별첨_이종석_20090708" xfId="38629" xr:uid="{6E0E3C4A-1619-4DB6-871B-3FB2F8622CF0}"/>
    <cellStyle name="_11.임차보증금_Sample3_Datepack_별첨_이종석_20090708_Arun_Info request_2009.12.21" xfId="38630" xr:uid="{9266904C-2451-4565-A8D5-65B9A16DA28B}"/>
    <cellStyle name="_11.임차보증금_Sample3_Datepack_별첨_이종석_20090708_Arun_Info request_2009.12.22_PwC" xfId="38631" xr:uid="{1480541C-9D48-475D-853A-5F762E80E198}"/>
    <cellStyle name="_11.임차보증금_Sample3_Datepack_별첨_이종석_20090708_Arun_QA_main" xfId="38632" xr:uid="{B56F2458-FC48-40D8-9455-4FBFBA3D1913}"/>
    <cellStyle name="_11.임차보증금_Sample3_Datepack_별첨_이종석_20090708_Datapack(BS)_Arun_091217_v2" xfId="38633" xr:uid="{BEA16380-02E7-4EC0-AC21-9B7FF69D7112}"/>
    <cellStyle name="_11.임차보증금_Sample3_Datepack_별첨_이종석_20090708_Datapack(BS)_Arun_091217_v2_Arun_Info request_2009.12.21" xfId="38634" xr:uid="{D3934D97-98DB-4A4A-9454-43BF9F1DB3E1}"/>
    <cellStyle name="_11.임차보증금_Sample3_Datepack_별첨_이종석_20090708_Datapack(BS)_Arun_091217_v2_Arun_Info request_2009.12.22_PwC" xfId="38635" xr:uid="{006DA234-8371-45FC-A02F-0A44169E5625}"/>
    <cellStyle name="_11.임차보증금_Sample3_Datepack_별첨_이종석_20090708_Datapack(BS)_Arun_091217_v2_Arun_QA_main" xfId="38636" xr:uid="{A9604556-ED6A-4A12-B162-27E83BC1926E}"/>
    <cellStyle name="_11.임차보증금_Sample3_WP-dealtool table_v5_KCW" xfId="38637" xr:uid="{9F698BFA-947D-418E-ABE7-6423BB0B2C52}"/>
    <cellStyle name="_11.임차보증금_Sample3_WP-dealtool table_v5_KCW_Arun_Info request_2009.12.21" xfId="38638" xr:uid="{E140F613-27AA-4AE0-A0FE-C702234E6CD7}"/>
    <cellStyle name="_11.임차보증금_Sample3_WP-dealtool table_v5_KCW_Arun_Info request_2009.12.22_PwC" xfId="38639" xr:uid="{A5F6122B-B08C-4526-8208-5CECC32B27D0}"/>
    <cellStyle name="_11.임차보증금_Sample3_WP-dealtool table_v5_KCW_Arun_QA_main" xfId="38640" xr:uid="{FFC562C4-3CDF-4A2C-8953-9DEC12100E7B}"/>
    <cellStyle name="_11.임차보증금_Sample3_WP-dealtool table_v5_KCW_Datapack(BS)_Arun_091217_v2" xfId="38641" xr:uid="{15D1E943-06FA-41AB-9CD0-68E81B509D36}"/>
    <cellStyle name="_11.임차보증금_Sample3_WP-dealtool table_v5_KCW_Datapack(BS)_Arun_091217_v2_Arun_Info request_2009.12.21" xfId="38642" xr:uid="{7EF12EE9-1CBE-4DB1-9192-32D5AAE4EA9E}"/>
    <cellStyle name="_11.임차보증금_Sample3_WP-dealtool table_v5_KCW_Datapack(BS)_Arun_091217_v2_Arun_Info request_2009.12.22_PwC" xfId="38643" xr:uid="{5F0576BC-DFA6-4B6C-9FC0-666B930219B7}"/>
    <cellStyle name="_11.임차보증금_Sample3_WP-dealtool table_v5_KCW_Datapack(BS)_Arun_091217_v2_Arun_QA_main" xfId="38644" xr:uid="{52918F16-9D89-444E-A107-CA8C7FAB9090}"/>
    <cellStyle name="_11.임차보증금_Sample5" xfId="38645" xr:uid="{98ACCAEA-48CF-4199-A13E-C8913B91693A}"/>
    <cellStyle name="_11.임차보증금_Sample5_Arun_Info request_2009.12.21" xfId="38646" xr:uid="{E5792172-FFAD-4073-A1C4-C65DADA5A69D}"/>
    <cellStyle name="_11.임차보증금_Sample5_Arun_Info request_2009.12.22_PwC" xfId="38647" xr:uid="{2277FB65-639B-4D0E-B290-253B1B208467}"/>
    <cellStyle name="_11.임차보증금_Sample5_Arun_QA_main" xfId="38648" xr:uid="{E1DF6A23-50BE-4BD3-AD2C-E13183787FE8}"/>
    <cellStyle name="_11.임차보증금_Sample5_Datapack(BS)_Arun_091217_v2" xfId="38649" xr:uid="{F40C93C3-3B8B-498E-9CED-558C51E3C04F}"/>
    <cellStyle name="_11.임차보증금_Sample5_Datapack(BS)_Arun_091217_v2_Arun_Info request_2009.12.21" xfId="38650" xr:uid="{26F5E721-F847-4259-AE95-6877CD1ACDDF}"/>
    <cellStyle name="_11.임차보증금_Sample5_Datapack(BS)_Arun_091217_v2_Arun_Info request_2009.12.22_PwC" xfId="38651" xr:uid="{18F593AB-D885-4222-AE2B-A8356BDF783A}"/>
    <cellStyle name="_11.임차보증금_Sample5_Datapack(BS)_Arun_091217_v2_Arun_QA_main" xfId="38652" xr:uid="{69DB8491-958A-4A2F-AF02-D351FA82E6A2}"/>
    <cellStyle name="_11.임차보증금_Sample5_Datepack_별첨_이종석_20090708" xfId="38653" xr:uid="{1A478B7D-C2B5-4D5A-9AE8-4F62042A9607}"/>
    <cellStyle name="_11.임차보증금_Sample5_Datepack_별첨_이종석_20090708_Arun_Info request_2009.12.21" xfId="38654" xr:uid="{F70FA584-BDE0-4362-985A-2D9F0B06D49A}"/>
    <cellStyle name="_11.임차보증금_Sample5_Datepack_별첨_이종석_20090708_Arun_Info request_2009.12.22_PwC" xfId="38655" xr:uid="{34AA7430-7055-4262-A79D-5240D3579BB3}"/>
    <cellStyle name="_11.임차보증금_Sample5_Datepack_별첨_이종석_20090708_Arun_QA_main" xfId="38656" xr:uid="{95CFAB65-96A1-4DAF-9349-32B1BD58CD68}"/>
    <cellStyle name="_11.임차보증금_Sample5_Datepack_별첨_이종석_20090708_Datapack(BS)_Arun_091217_v2" xfId="38657" xr:uid="{545C47C3-046E-4A7D-BA34-C6E83220F52B}"/>
    <cellStyle name="_11.임차보증금_Sample5_Datepack_별첨_이종석_20090708_Datapack(BS)_Arun_091217_v2_Arun_Info request_2009.12.21" xfId="38658" xr:uid="{6E3A749B-C95F-4899-87FD-C4A6B0007562}"/>
    <cellStyle name="_11.임차보증금_Sample5_Datepack_별첨_이종석_20090708_Datapack(BS)_Arun_091217_v2_Arun_Info request_2009.12.22_PwC" xfId="38659" xr:uid="{FBBB7BF4-89E7-4417-84B4-CD2CDCA877AD}"/>
    <cellStyle name="_11.임차보증금_Sample5_Datepack_별첨_이종석_20090708_Datapack(BS)_Arun_091217_v2_Arun_QA_main" xfId="38660" xr:uid="{A742F05F-33CC-4DCB-A368-49139756C197}"/>
    <cellStyle name="_11.임차보증금_Sample5_WP-dealtool table_v5_KCW" xfId="38661" xr:uid="{A766301C-A353-421D-9297-2CC4CE611DD5}"/>
    <cellStyle name="_11.임차보증금_Sample5_WP-dealtool table_v5_KCW_Arun_Info request_2009.12.21" xfId="38662" xr:uid="{1E14B8E6-3637-4186-BEED-BF13A344DE47}"/>
    <cellStyle name="_11.임차보증금_Sample5_WP-dealtool table_v5_KCW_Arun_Info request_2009.12.22_PwC" xfId="38663" xr:uid="{BAA074FA-A531-468C-9CC5-CA24018A6D86}"/>
    <cellStyle name="_11.임차보증금_Sample5_WP-dealtool table_v5_KCW_Arun_QA_main" xfId="38664" xr:uid="{29D59555-5906-426A-8CA4-BE3C390A3624}"/>
    <cellStyle name="_11.임차보증금_Sample5_WP-dealtool table_v5_KCW_Datapack(BS)_Arun_091217_v2" xfId="38665" xr:uid="{C4EB5B07-11E0-41A3-A2F9-57A60E2E4E8E}"/>
    <cellStyle name="_11.임차보증금_Sample5_WP-dealtool table_v5_KCW_Datapack(BS)_Arun_091217_v2_Arun_Info request_2009.12.21" xfId="38666" xr:uid="{E1912A8B-0479-4A73-99C7-C9A6CD4E59FE}"/>
    <cellStyle name="_11.임차보증금_Sample5_WP-dealtool table_v5_KCW_Datapack(BS)_Arun_091217_v2_Arun_Info request_2009.12.22_PwC" xfId="38667" xr:uid="{B9EE5B7C-303B-41D0-8751-8FB5CCCEE278}"/>
    <cellStyle name="_11.임차보증금_Sample5_WP-dealtool table_v5_KCW_Datapack(BS)_Arun_091217_v2_Arun_QA_main" xfId="38668" xr:uid="{4A048DED-766C-4F9B-A9B7-F109A95684AD}"/>
    <cellStyle name="_14.미지급금" xfId="38669" xr:uid="{1AC729EA-DFFA-4574-A6E8-2401BEA4DECA}"/>
    <cellStyle name="_14.미지급금_Arun_Info request_2009.12.21" xfId="38670" xr:uid="{7E0AAE08-F193-43E2-B8AD-6728081D7220}"/>
    <cellStyle name="_14.미지급금_Arun_Info request_2009.12.22_PwC" xfId="38671" xr:uid="{6AED6E1B-8328-41EF-AE12-F0C8955A55A1}"/>
    <cellStyle name="_14.미지급금_Arun_QA_main" xfId="38672" xr:uid="{3DF812D2-26E2-4B4C-91F6-CDB3DF911887}"/>
    <cellStyle name="_14.미지급금_Datapack(BS)_Arun_091217_v2" xfId="38673" xr:uid="{C037AD6E-CDA7-4D76-8365-D1F68511AA74}"/>
    <cellStyle name="_14.미지급금_Datapack(BS)_Arun_091217_v2_Arun_Info request_2009.12.21" xfId="38674" xr:uid="{7D4E914A-4F3C-4CDB-B576-3DE84E3AD3BF}"/>
    <cellStyle name="_14.미지급금_Datapack(BS)_Arun_091217_v2_Arun_Info request_2009.12.22_PwC" xfId="38675" xr:uid="{17EC98B1-C22E-4838-8539-E479E8F84561}"/>
    <cellStyle name="_14.미지급금_Datapack(BS)_Arun_091217_v2_Arun_QA_main" xfId="38676" xr:uid="{A10DC489-8221-4554-9E39-47960961DDFA}"/>
    <cellStyle name="_14.미지급금_Sample" xfId="38677" xr:uid="{75486C01-9377-4A2C-BFF9-FABCFAD28474}"/>
    <cellStyle name="_14.미지급금_Sample_Arun_Info request_2009.12.21" xfId="38678" xr:uid="{C6B07097-3747-4F80-B545-2474901335E9}"/>
    <cellStyle name="_14.미지급금_Sample_Arun_Info request_2009.12.22_PwC" xfId="38679" xr:uid="{A497E94B-F697-4E33-A97F-6D81B94CCA25}"/>
    <cellStyle name="_14.미지급금_Sample_Arun_QA_main" xfId="38680" xr:uid="{8163C83C-450C-4B16-B04E-1ADC55578657}"/>
    <cellStyle name="_14.미지급금_Sample_Datapack(BS)_Arun_091217_v2" xfId="38681" xr:uid="{D9921CD6-62C4-40B2-84F2-8E07B7837B91}"/>
    <cellStyle name="_14.미지급금_Sample_Datapack(BS)_Arun_091217_v2_Arun_Info request_2009.12.21" xfId="38682" xr:uid="{D4252F6B-4DBC-4BB8-8A54-05D19DAFDCBB}"/>
    <cellStyle name="_14.미지급금_Sample_Datapack(BS)_Arun_091217_v2_Arun_Info request_2009.12.22_PwC" xfId="38683" xr:uid="{9E4D6455-F6CB-422D-A874-0A8339C0C890}"/>
    <cellStyle name="_14.미지급금_Sample_Datapack(BS)_Arun_091217_v2_Arun_QA_main" xfId="38684" xr:uid="{DBB2DA2B-4C00-42D2-A65E-9AA01D589F8E}"/>
    <cellStyle name="_14.미지급금_Sample_Datepack_별첨_이종석_20090708" xfId="38685" xr:uid="{A9DB3F86-6394-4FEB-8076-3B9DC858E55F}"/>
    <cellStyle name="_14.미지급금_Sample_Datepack_별첨_이종석_20090708_Arun_Info request_2009.12.21" xfId="38686" xr:uid="{0D54703D-91FE-4623-B142-C91C2DDCB9A0}"/>
    <cellStyle name="_14.미지급금_Sample_Datepack_별첨_이종석_20090708_Arun_Info request_2009.12.22_PwC" xfId="38687" xr:uid="{23D3E823-068D-4EC4-A6DB-B80001DA667E}"/>
    <cellStyle name="_14.미지급금_Sample_Datepack_별첨_이종석_20090708_Arun_QA_main" xfId="38688" xr:uid="{687EF842-DF68-4378-BB8B-65FD0DDD32EB}"/>
    <cellStyle name="_14.미지급금_Sample_Datepack_별첨_이종석_20090708_Datapack(BS)_Arun_091217_v2" xfId="38689" xr:uid="{1E9B2C56-182E-4FE3-8146-783901BAB5B5}"/>
    <cellStyle name="_14.미지급금_Sample_Datepack_별첨_이종석_20090708_Datapack(BS)_Arun_091217_v2_Arun_Info request_2009.12.21" xfId="38690" xr:uid="{4283D91A-DC1D-4C12-B01F-ED702311E1DC}"/>
    <cellStyle name="_14.미지급금_Sample_Datepack_별첨_이종석_20090708_Datapack(BS)_Arun_091217_v2_Arun_Info request_2009.12.22_PwC" xfId="38691" xr:uid="{FBACE6AA-C413-4BBF-8B0F-CFEC990014F3}"/>
    <cellStyle name="_14.미지급금_Sample_Datepack_별첨_이종석_20090708_Datapack(BS)_Arun_091217_v2_Arun_QA_main" xfId="38692" xr:uid="{4A092DED-F940-49A4-8705-DCBE2085445D}"/>
    <cellStyle name="_14.미지급금_Sample_WP-dealtool table_v5_KCW" xfId="38693" xr:uid="{4465DC3C-B9A8-4948-94B9-B444FA92A503}"/>
    <cellStyle name="_14.미지급금_Sample_WP-dealtool table_v5_KCW_Arun_Info request_2009.12.21" xfId="38694" xr:uid="{AE759B26-A934-46B5-92EE-C8C19A121E73}"/>
    <cellStyle name="_14.미지급금_Sample_WP-dealtool table_v5_KCW_Arun_Info request_2009.12.22_PwC" xfId="38695" xr:uid="{3BFD7432-16EB-4B97-9F74-B04BB188066E}"/>
    <cellStyle name="_14.미지급금_Sample_WP-dealtool table_v5_KCW_Arun_QA_main" xfId="38696" xr:uid="{85419C70-35CB-45D7-84F6-6F582789DEBD}"/>
    <cellStyle name="_14.미지급금_Sample_WP-dealtool table_v5_KCW_Datapack(BS)_Arun_091217_v2" xfId="38697" xr:uid="{EDAD93D9-6F20-43C1-B3D4-02FBD1A70FA8}"/>
    <cellStyle name="_14.미지급금_Sample_WP-dealtool table_v5_KCW_Datapack(BS)_Arun_091217_v2_Arun_Info request_2009.12.21" xfId="38698" xr:uid="{CC3F6834-C141-4E4F-A516-EC5A8058AD53}"/>
    <cellStyle name="_14.미지급금_Sample_WP-dealtool table_v5_KCW_Datapack(BS)_Arun_091217_v2_Arun_Info request_2009.12.22_PwC" xfId="38699" xr:uid="{88A9370F-5FC4-43BF-BB7C-97BD3264D3C6}"/>
    <cellStyle name="_14.미지급금_Sample_WP-dealtool table_v5_KCW_Datapack(BS)_Arun_091217_v2_Arun_QA_main" xfId="38700" xr:uid="{F6BC9A5D-F2EF-4519-A06B-2E4E76D10B92}"/>
    <cellStyle name="_14.미지급금_Sample2" xfId="38701" xr:uid="{6F8C0BC8-8DC0-4C63-9F7B-75BA40C86754}"/>
    <cellStyle name="_14.미지급금_Sample2_Arun_Info request_2009.12.21" xfId="38702" xr:uid="{2C096967-2B5B-4942-8631-0BD1DA74732E}"/>
    <cellStyle name="_14.미지급금_Sample2_Arun_Info request_2009.12.22_PwC" xfId="38703" xr:uid="{E7454018-9900-4CFC-9F01-288B46F54700}"/>
    <cellStyle name="_14.미지급금_Sample2_Arun_QA_main" xfId="38704" xr:uid="{FCA5A06A-CB4A-435B-96CD-79E7FA72CBFD}"/>
    <cellStyle name="_14.미지급금_Sample2_Datapack(BS)_Arun_091217_v2" xfId="38705" xr:uid="{722E8936-9737-4CCB-BC36-23C15D47301D}"/>
    <cellStyle name="_14.미지급금_Sample2_Datapack(BS)_Arun_091217_v2_Arun_Info request_2009.12.21" xfId="38706" xr:uid="{0AF5861B-47B2-4A5E-80D6-A96CA685B1E6}"/>
    <cellStyle name="_14.미지급금_Sample2_Datapack(BS)_Arun_091217_v2_Arun_Info request_2009.12.22_PwC" xfId="38707" xr:uid="{26554B43-216B-4CE6-AB40-4B7DE7386986}"/>
    <cellStyle name="_14.미지급금_Sample2_Datapack(BS)_Arun_091217_v2_Arun_QA_main" xfId="38708" xr:uid="{DF4A47DC-9F25-4AE7-90A4-59651C17268F}"/>
    <cellStyle name="_14.미지급금_Sample2_Datepack_별첨_이종석_20090708" xfId="38709" xr:uid="{4ECCB046-369A-495E-9726-B79762BE4A80}"/>
    <cellStyle name="_14.미지급금_Sample2_Datepack_별첨_이종석_20090708_Arun_Info request_2009.12.21" xfId="38710" xr:uid="{64A12320-1CAE-489C-A72C-20CD6D8ED0A5}"/>
    <cellStyle name="_14.미지급금_Sample2_Datepack_별첨_이종석_20090708_Arun_Info request_2009.12.22_PwC" xfId="38711" xr:uid="{B25BA56B-2A0A-4E50-9E42-3E4FDA5C1453}"/>
    <cellStyle name="_14.미지급금_Sample2_Datepack_별첨_이종석_20090708_Arun_QA_main" xfId="38712" xr:uid="{13664F95-56D8-4B98-86EA-DFA3242F32B3}"/>
    <cellStyle name="_14.미지급금_Sample2_Datepack_별첨_이종석_20090708_Datapack(BS)_Arun_091217_v2" xfId="38713" xr:uid="{81ABE493-36FF-4A16-AC0E-0ADB1F942A7F}"/>
    <cellStyle name="_14.미지급금_Sample2_Datepack_별첨_이종석_20090708_Datapack(BS)_Arun_091217_v2_Arun_Info request_2009.12.21" xfId="38714" xr:uid="{58FE7F4B-24D9-4D86-AD9B-08CE0C74EF39}"/>
    <cellStyle name="_14.미지급금_Sample2_Datepack_별첨_이종석_20090708_Datapack(BS)_Arun_091217_v2_Arun_Info request_2009.12.22_PwC" xfId="38715" xr:uid="{67AFBCA6-C00C-4B99-B97B-25DC0AD8D51D}"/>
    <cellStyle name="_14.미지급금_Sample2_Datepack_별첨_이종석_20090708_Datapack(BS)_Arun_091217_v2_Arun_QA_main" xfId="38716" xr:uid="{E0275304-BE2E-4AF3-9221-D4DB1AB7C860}"/>
    <cellStyle name="_14.미지급금_Sample2_WP-dealtool table_v5_KCW" xfId="38717" xr:uid="{33129B97-341A-4525-AAB1-AC04EA6B5B40}"/>
    <cellStyle name="_14.미지급금_Sample2_WP-dealtool table_v5_KCW_Arun_Info request_2009.12.21" xfId="38718" xr:uid="{DE4CF70C-009B-4D70-B3AE-CBBC4130B963}"/>
    <cellStyle name="_14.미지급금_Sample2_WP-dealtool table_v5_KCW_Arun_Info request_2009.12.22_PwC" xfId="38719" xr:uid="{381C2886-C403-48B3-9760-75F0FA06A166}"/>
    <cellStyle name="_14.미지급금_Sample2_WP-dealtool table_v5_KCW_Arun_QA_main" xfId="38720" xr:uid="{903AD309-DEFD-4F7B-B4ED-93E3EDEC1B9F}"/>
    <cellStyle name="_14.미지급금_Sample2_WP-dealtool table_v5_KCW_Datapack(BS)_Arun_091217_v2" xfId="38721" xr:uid="{F574FE2A-16A1-4D02-87A8-18DE707B34E0}"/>
    <cellStyle name="_14.미지급금_Sample2_WP-dealtool table_v5_KCW_Datapack(BS)_Arun_091217_v2_Arun_Info request_2009.12.21" xfId="38722" xr:uid="{37234663-8363-4F04-B7DD-CB126980A2F0}"/>
    <cellStyle name="_14.미지급금_Sample2_WP-dealtool table_v5_KCW_Datapack(BS)_Arun_091217_v2_Arun_Info request_2009.12.22_PwC" xfId="38723" xr:uid="{C9AE879E-155F-43D7-8986-8FC7969DF184}"/>
    <cellStyle name="_14.미지급금_Sample2_WP-dealtool table_v5_KCW_Datapack(BS)_Arun_091217_v2_Arun_QA_main" xfId="38724" xr:uid="{A515D60A-E20D-4316-BA96-8DC967F9A5C9}"/>
    <cellStyle name="_14.미지급금_Sample3" xfId="38725" xr:uid="{9F674092-6A39-4F19-B763-1EA13D214A86}"/>
    <cellStyle name="_14.미지급금_Sample3_Arun_Info request_2009.12.21" xfId="38726" xr:uid="{CA26A874-49AB-4C17-875C-749CFDCBEB75}"/>
    <cellStyle name="_14.미지급금_Sample3_Arun_Info request_2009.12.22_PwC" xfId="38727" xr:uid="{FE3BB754-8F18-442B-993F-1FB1E68018A4}"/>
    <cellStyle name="_14.미지급금_Sample3_Arun_QA_main" xfId="38728" xr:uid="{2C4ED2B9-25CC-4F22-B5EE-1FD0CA52623D}"/>
    <cellStyle name="_14.미지급금_Sample3_Datapack(BS)_Arun_091217_v2" xfId="38729" xr:uid="{E2391077-A588-42CC-AD45-8D762788FA0B}"/>
    <cellStyle name="_14.미지급금_Sample3_Datapack(BS)_Arun_091217_v2_Arun_Info request_2009.12.21" xfId="38730" xr:uid="{E680A78F-66F1-46D1-BFCA-19BF4468402D}"/>
    <cellStyle name="_14.미지급금_Sample3_Datapack(BS)_Arun_091217_v2_Arun_Info request_2009.12.22_PwC" xfId="38731" xr:uid="{7D423026-0DE5-4943-94C5-5B89A4357C9E}"/>
    <cellStyle name="_14.미지급금_Sample3_Datapack(BS)_Arun_091217_v2_Arun_QA_main" xfId="38732" xr:uid="{A1F4CE3E-9282-4226-8F5B-FCD4E4109353}"/>
    <cellStyle name="_14.미지급금_Sample3_Datepack_별첨_이종석_20090708" xfId="38733" xr:uid="{E3C49560-FEFE-4691-AF66-2E94026C4EB0}"/>
    <cellStyle name="_14.미지급금_Sample3_Datepack_별첨_이종석_20090708_Arun_Info request_2009.12.21" xfId="38734" xr:uid="{7D1673CF-42F8-48B7-9820-3D557046DD61}"/>
    <cellStyle name="_14.미지급금_Sample3_Datepack_별첨_이종석_20090708_Arun_Info request_2009.12.22_PwC" xfId="38735" xr:uid="{958D4AE3-6F02-435A-AA49-0E208EE33492}"/>
    <cellStyle name="_14.미지급금_Sample3_Datepack_별첨_이종석_20090708_Arun_QA_main" xfId="38736" xr:uid="{F44C3200-23C3-4CF5-88B5-9858381EAD7C}"/>
    <cellStyle name="_14.미지급금_Sample3_Datepack_별첨_이종석_20090708_Datapack(BS)_Arun_091217_v2" xfId="38737" xr:uid="{34738A80-06AD-4A2E-9B91-54C6739392E5}"/>
    <cellStyle name="_14.미지급금_Sample3_Datepack_별첨_이종석_20090708_Datapack(BS)_Arun_091217_v2_Arun_Info request_2009.12.21" xfId="38738" xr:uid="{38F94873-7BC5-4EDE-8873-AF38B52F37B6}"/>
    <cellStyle name="_14.미지급금_Sample3_Datepack_별첨_이종석_20090708_Datapack(BS)_Arun_091217_v2_Arun_Info request_2009.12.22_PwC" xfId="38739" xr:uid="{71E8AB38-D248-4077-901F-0C283438E9C6}"/>
    <cellStyle name="_14.미지급금_Sample3_Datepack_별첨_이종석_20090708_Datapack(BS)_Arun_091217_v2_Arun_QA_main" xfId="38740" xr:uid="{D62168AF-210F-4473-A8B2-A52253BA853B}"/>
    <cellStyle name="_14.미지급금_Sample3_WP-dealtool table_v5_KCW" xfId="38741" xr:uid="{3872C4D4-F4CD-460D-A80A-2FDE57DCE7B0}"/>
    <cellStyle name="_14.미지급금_Sample3_WP-dealtool table_v5_KCW_Arun_Info request_2009.12.21" xfId="38742" xr:uid="{A3F6E9EA-8CA6-4868-816B-98AA7C56F59C}"/>
    <cellStyle name="_14.미지급금_Sample3_WP-dealtool table_v5_KCW_Arun_Info request_2009.12.22_PwC" xfId="38743" xr:uid="{9214E40F-BA17-4DF8-8CF1-5C10664F4726}"/>
    <cellStyle name="_14.미지급금_Sample3_WP-dealtool table_v5_KCW_Arun_QA_main" xfId="38744" xr:uid="{0B7FC992-4BA0-4E12-9494-E47B6E0E885F}"/>
    <cellStyle name="_14.미지급금_Sample3_WP-dealtool table_v5_KCW_Datapack(BS)_Arun_091217_v2" xfId="38745" xr:uid="{B6CACA3E-C851-49E3-B8D8-F41BB97DDF01}"/>
    <cellStyle name="_14.미지급금_Sample3_WP-dealtool table_v5_KCW_Datapack(BS)_Arun_091217_v2_Arun_Info request_2009.12.21" xfId="38746" xr:uid="{7F76DAFE-A81C-40BF-8D7C-22B6E01E8D42}"/>
    <cellStyle name="_14.미지급금_Sample3_WP-dealtool table_v5_KCW_Datapack(BS)_Arun_091217_v2_Arun_Info request_2009.12.22_PwC" xfId="38747" xr:uid="{0DF70CDE-9255-41C1-A556-24E6219CC865}"/>
    <cellStyle name="_14.미지급금_Sample3_WP-dealtool table_v5_KCW_Datapack(BS)_Arun_091217_v2_Arun_QA_main" xfId="38748" xr:uid="{2D1CDBCD-E4DC-4FC8-B1C5-B0E35EDCFFD0}"/>
    <cellStyle name="_14.미지급금_Sample5" xfId="38749" xr:uid="{50943F1D-4E62-42B5-B8E1-2183130D0FE4}"/>
    <cellStyle name="_14.미지급금_Sample5_Arun_Info request_2009.12.21" xfId="38750" xr:uid="{2832B764-51D5-405A-9564-9DADFDAEC5B6}"/>
    <cellStyle name="_14.미지급금_Sample5_Arun_Info request_2009.12.22_PwC" xfId="38751" xr:uid="{570C8FE2-2C03-4DCE-8E0B-1BCD9E29CB80}"/>
    <cellStyle name="_14.미지급금_Sample5_Arun_QA_main" xfId="38752" xr:uid="{CA2C7C41-08DE-451B-A60F-F326E8C59842}"/>
    <cellStyle name="_14.미지급금_Sample5_Datapack(BS)_Arun_091217_v2" xfId="38753" xr:uid="{38AEA749-23A6-426C-A566-D54834434390}"/>
    <cellStyle name="_14.미지급금_Sample5_Datapack(BS)_Arun_091217_v2_Arun_Info request_2009.12.21" xfId="38754" xr:uid="{09A231C3-AB57-4480-BCA5-65D74FC2F701}"/>
    <cellStyle name="_14.미지급금_Sample5_Datapack(BS)_Arun_091217_v2_Arun_Info request_2009.12.22_PwC" xfId="38755" xr:uid="{8CFE42AC-A499-4DE0-BAD8-2DA1AFF41A70}"/>
    <cellStyle name="_14.미지급금_Sample5_Datapack(BS)_Arun_091217_v2_Arun_QA_main" xfId="38756" xr:uid="{83E1CE22-33E6-4354-B3F3-04F507F96E99}"/>
    <cellStyle name="_14.미지급금_Sample5_Datepack_별첨_이종석_20090708" xfId="38757" xr:uid="{7CDA3E4F-1C95-448E-9F9B-0C395483DF97}"/>
    <cellStyle name="_14.미지급금_Sample5_Datepack_별첨_이종석_20090708_Arun_Info request_2009.12.21" xfId="38758" xr:uid="{A50F723D-34FE-43E6-AEA5-B90C8062F4C1}"/>
    <cellStyle name="_14.미지급금_Sample5_Datepack_별첨_이종석_20090708_Arun_Info request_2009.12.22_PwC" xfId="38759" xr:uid="{EB9A427B-BB11-4B48-99E5-90E1C8ADBDC3}"/>
    <cellStyle name="_14.미지급금_Sample5_Datepack_별첨_이종석_20090708_Arun_QA_main" xfId="38760" xr:uid="{EF2CEE69-C66C-4814-8834-89F8229FD476}"/>
    <cellStyle name="_14.미지급금_Sample5_Datepack_별첨_이종석_20090708_Datapack(BS)_Arun_091217_v2" xfId="38761" xr:uid="{9B67A743-8A4B-4B65-BFE4-DA7067B7A96D}"/>
    <cellStyle name="_14.미지급금_Sample5_Datepack_별첨_이종석_20090708_Datapack(BS)_Arun_091217_v2_Arun_Info request_2009.12.21" xfId="38762" xr:uid="{A982C8EA-EDB2-4F7B-9611-16CBA01F310F}"/>
    <cellStyle name="_14.미지급금_Sample5_Datepack_별첨_이종석_20090708_Datapack(BS)_Arun_091217_v2_Arun_Info request_2009.12.22_PwC" xfId="38763" xr:uid="{FE449324-1F28-473F-9ABA-19070AF32E74}"/>
    <cellStyle name="_14.미지급금_Sample5_Datepack_별첨_이종석_20090708_Datapack(BS)_Arun_091217_v2_Arun_QA_main" xfId="38764" xr:uid="{41155D98-5D23-4D56-A7B2-A43DA76B420F}"/>
    <cellStyle name="_14.미지급금_Sample5_WP-dealtool table_v5_KCW" xfId="38765" xr:uid="{E38818ED-8F29-4BB1-AC04-A542E40D9EC2}"/>
    <cellStyle name="_14.미지급금_Sample5_WP-dealtool table_v5_KCW_Arun_Info request_2009.12.21" xfId="38766" xr:uid="{CE8284B4-DE42-4DDA-B05C-5BD4661E1957}"/>
    <cellStyle name="_14.미지급금_Sample5_WP-dealtool table_v5_KCW_Arun_Info request_2009.12.22_PwC" xfId="38767" xr:uid="{682810C0-F090-4A8A-B7CC-9A4333BE1635}"/>
    <cellStyle name="_14.미지급금_Sample5_WP-dealtool table_v5_KCW_Arun_QA_main" xfId="38768" xr:uid="{CDBBF164-FDC2-497F-9208-4DC49D04B240}"/>
    <cellStyle name="_14.미지급금_Sample5_WP-dealtool table_v5_KCW_Datapack(BS)_Arun_091217_v2" xfId="38769" xr:uid="{A11FF985-7C45-4C8D-8C75-7487694C9241}"/>
    <cellStyle name="_14.미지급금_Sample5_WP-dealtool table_v5_KCW_Datapack(BS)_Arun_091217_v2_Arun_Info request_2009.12.21" xfId="38770" xr:uid="{8DCF93FC-283E-45EE-95D0-4B5C951DA156}"/>
    <cellStyle name="_14.미지급금_Sample5_WP-dealtool table_v5_KCW_Datapack(BS)_Arun_091217_v2_Arun_Info request_2009.12.22_PwC" xfId="38771" xr:uid="{120172EC-C0EA-41D6-9AD0-CD8FCE4C5CA0}"/>
    <cellStyle name="_14.미지급금_Sample5_WP-dealtool table_v5_KCW_Datapack(BS)_Arun_091217_v2_Arun_QA_main" xfId="38772" xr:uid="{A15B1C27-CB2D-4B16-B15D-C425E1678665}"/>
    <cellStyle name="_15.예수금" xfId="38773" xr:uid="{D820D61B-A624-444F-B486-278B7B159AD3}"/>
    <cellStyle name="_15.예수금_Arun_Info request_2009.12.21" xfId="38774" xr:uid="{5D67B45C-3812-4194-BDB8-DE49FC299E8A}"/>
    <cellStyle name="_15.예수금_Arun_Info request_2009.12.22_PwC" xfId="38775" xr:uid="{8AE7A324-2BBB-49D8-8D91-29D580D7BD47}"/>
    <cellStyle name="_15.예수금_Arun_QA_main" xfId="38776" xr:uid="{4A451C8C-8DFC-4CBE-AFFA-3F7520181FE8}"/>
    <cellStyle name="_15.예수금_Datapack(BS)_Arun_091217_v2" xfId="38777" xr:uid="{19907478-66ED-43D3-B797-547911073454}"/>
    <cellStyle name="_15.예수금_Datapack(BS)_Arun_091217_v2_Arun_Info request_2009.12.21" xfId="38778" xr:uid="{E40128DE-4F4F-4614-9753-0AE5CC21E471}"/>
    <cellStyle name="_15.예수금_Datapack(BS)_Arun_091217_v2_Arun_Info request_2009.12.22_PwC" xfId="38779" xr:uid="{DB5B2DCF-1362-4DF1-8192-7E56B21BCE80}"/>
    <cellStyle name="_15.예수금_Datapack(BS)_Arun_091217_v2_Arun_QA_main" xfId="38780" xr:uid="{4909298B-FF53-4AD2-A0D9-BEB437FE92B3}"/>
    <cellStyle name="_15.예수금_Sample" xfId="38781" xr:uid="{02F52161-5791-4C42-89B8-5B7E2E2C166D}"/>
    <cellStyle name="_15.예수금_Sample_Arun_Info request_2009.12.21" xfId="38782" xr:uid="{75DE77C1-B3DC-487D-B418-828939642B28}"/>
    <cellStyle name="_15.예수금_Sample_Arun_Info request_2009.12.22_PwC" xfId="38783" xr:uid="{FDA0D00E-3620-4506-AD36-2D8CFCF9468C}"/>
    <cellStyle name="_15.예수금_Sample_Arun_QA_main" xfId="38784" xr:uid="{AEE33FD7-0A14-4543-886A-28E857E3CA41}"/>
    <cellStyle name="_15.예수금_Sample_Datapack(BS)_Arun_091217_v2" xfId="38785" xr:uid="{BB773248-C21B-41E0-BF2F-200F6CFB1266}"/>
    <cellStyle name="_15.예수금_Sample_Datapack(BS)_Arun_091217_v2_Arun_Info request_2009.12.21" xfId="38786" xr:uid="{5926CEB7-07CC-4CD3-8A6F-D1E1817A110F}"/>
    <cellStyle name="_15.예수금_Sample_Datapack(BS)_Arun_091217_v2_Arun_Info request_2009.12.22_PwC" xfId="38787" xr:uid="{E530F9C2-61EE-4BD7-806F-44644AFE8C57}"/>
    <cellStyle name="_15.예수금_Sample_Datapack(BS)_Arun_091217_v2_Arun_QA_main" xfId="38788" xr:uid="{43EBF21B-0526-4BB7-9E13-9A139B3DE8BF}"/>
    <cellStyle name="_15.예수금_Sample_Datepack_별첨_이종석_20090708" xfId="38789" xr:uid="{ABB372DB-B377-457A-BED3-DDCB14DA7D3F}"/>
    <cellStyle name="_15.예수금_Sample_Datepack_별첨_이종석_20090708_Arun_Info request_2009.12.21" xfId="38790" xr:uid="{61D20718-ABC3-4212-B5FC-0AB6E3561C6E}"/>
    <cellStyle name="_15.예수금_Sample_Datepack_별첨_이종석_20090708_Arun_Info request_2009.12.22_PwC" xfId="38791" xr:uid="{CDF6AD05-2C85-4071-8FB9-227618CD5FB0}"/>
    <cellStyle name="_15.예수금_Sample_Datepack_별첨_이종석_20090708_Arun_QA_main" xfId="38792" xr:uid="{7759F4F4-9623-46C9-BFF8-5C3723C85938}"/>
    <cellStyle name="_15.예수금_Sample_Datepack_별첨_이종석_20090708_Datapack(BS)_Arun_091217_v2" xfId="38793" xr:uid="{2E81ECD9-9080-4429-92A3-A7DCB42DEA97}"/>
    <cellStyle name="_15.예수금_Sample_Datepack_별첨_이종석_20090708_Datapack(BS)_Arun_091217_v2_Arun_Info request_2009.12.21" xfId="38794" xr:uid="{C4ECDBF1-6CCC-49AF-BD40-552AD918AF28}"/>
    <cellStyle name="_15.예수금_Sample_Datepack_별첨_이종석_20090708_Datapack(BS)_Arun_091217_v2_Arun_Info request_2009.12.22_PwC" xfId="38795" xr:uid="{13307CB5-0DDF-4289-9F89-B784433F5448}"/>
    <cellStyle name="_15.예수금_Sample_Datepack_별첨_이종석_20090708_Datapack(BS)_Arun_091217_v2_Arun_QA_main" xfId="38796" xr:uid="{86766C92-E2C8-43C7-9CEE-718A89798ADD}"/>
    <cellStyle name="_15.예수금_Sample_WP-dealtool table_v5_KCW" xfId="38797" xr:uid="{61EFA43F-8A52-4515-A1FF-2486C1656CCF}"/>
    <cellStyle name="_15.예수금_Sample_WP-dealtool table_v5_KCW_Arun_Info request_2009.12.21" xfId="38798" xr:uid="{FE977920-CE0D-4160-9571-18C59706D9C3}"/>
    <cellStyle name="_15.예수금_Sample_WP-dealtool table_v5_KCW_Arun_Info request_2009.12.22_PwC" xfId="38799" xr:uid="{CF58E03B-A6F1-4358-AEE4-A6369A11FDAD}"/>
    <cellStyle name="_15.예수금_Sample_WP-dealtool table_v5_KCW_Arun_QA_main" xfId="38800" xr:uid="{DF8FA781-3323-4500-8B6B-84F5583B6F70}"/>
    <cellStyle name="_15.예수금_Sample_WP-dealtool table_v5_KCW_Datapack(BS)_Arun_091217_v2" xfId="38801" xr:uid="{3A768041-DB57-4BBC-B251-05D5F853323D}"/>
    <cellStyle name="_15.예수금_Sample_WP-dealtool table_v5_KCW_Datapack(BS)_Arun_091217_v2_Arun_Info request_2009.12.21" xfId="38802" xr:uid="{9D93CC69-2F8F-4800-8F04-1A6FF6500CDB}"/>
    <cellStyle name="_15.예수금_Sample_WP-dealtool table_v5_KCW_Datapack(BS)_Arun_091217_v2_Arun_Info request_2009.12.22_PwC" xfId="38803" xr:uid="{780D73CD-27F8-4B08-A919-A66A40B07A0F}"/>
    <cellStyle name="_15.예수금_Sample_WP-dealtool table_v5_KCW_Datapack(BS)_Arun_091217_v2_Arun_QA_main" xfId="38804" xr:uid="{17A39C59-AC96-4CDB-9A75-A52E4B9F4859}"/>
    <cellStyle name="_15.예수금_Sample2" xfId="38805" xr:uid="{91DF6088-C12C-4570-8B13-C19E3ECD1236}"/>
    <cellStyle name="_15.예수금_Sample2_Arun_Info request_2009.12.21" xfId="38806" xr:uid="{505D4443-0B7E-4535-95F0-0468408B4D2B}"/>
    <cellStyle name="_15.예수금_Sample2_Arun_Info request_2009.12.22_PwC" xfId="38807" xr:uid="{FA4F9F48-9225-4BE9-9906-BEA2795A10F1}"/>
    <cellStyle name="_15.예수금_Sample2_Arun_QA_main" xfId="38808" xr:uid="{2B3C253B-1918-4C62-B3EC-9EA697A0E970}"/>
    <cellStyle name="_15.예수금_Sample2_Datapack(BS)_Arun_091217_v2" xfId="38809" xr:uid="{8800C9B6-727F-473D-97B4-490F58C17F37}"/>
    <cellStyle name="_15.예수금_Sample2_Datapack(BS)_Arun_091217_v2_Arun_Info request_2009.12.21" xfId="38810" xr:uid="{B458C582-2899-4060-B081-6BC1ADAD068B}"/>
    <cellStyle name="_15.예수금_Sample2_Datapack(BS)_Arun_091217_v2_Arun_Info request_2009.12.22_PwC" xfId="38811" xr:uid="{D056CCE4-AF85-4548-A2A2-B55BDC9916D1}"/>
    <cellStyle name="_15.예수금_Sample2_Datapack(BS)_Arun_091217_v2_Arun_QA_main" xfId="38812" xr:uid="{D7463DCD-15F9-4E29-B4D9-DBC2DCC23DB7}"/>
    <cellStyle name="_15.예수금_Sample2_Datepack_별첨_이종석_20090708" xfId="38813" xr:uid="{CC9E0F13-11B5-420A-B382-FEDB45CA354E}"/>
    <cellStyle name="_15.예수금_Sample2_Datepack_별첨_이종석_20090708_Arun_Info request_2009.12.21" xfId="38814" xr:uid="{415B6E6A-928B-4D94-946D-4A285B558A73}"/>
    <cellStyle name="_15.예수금_Sample2_Datepack_별첨_이종석_20090708_Arun_Info request_2009.12.22_PwC" xfId="38815" xr:uid="{CB92E2DB-4D69-4331-9454-CA8E3BD58BF8}"/>
    <cellStyle name="_15.예수금_Sample2_Datepack_별첨_이종석_20090708_Arun_QA_main" xfId="38816" xr:uid="{218875C7-F32B-4147-9E7B-97A373AC05BF}"/>
    <cellStyle name="_15.예수금_Sample2_Datepack_별첨_이종석_20090708_Datapack(BS)_Arun_091217_v2" xfId="38817" xr:uid="{FC719FCE-73E2-4785-9728-60F14EF17306}"/>
    <cellStyle name="_15.예수금_Sample2_Datepack_별첨_이종석_20090708_Datapack(BS)_Arun_091217_v2_Arun_Info request_2009.12.21" xfId="38818" xr:uid="{CD197491-DC39-42CE-8DAE-ED3B6FFC4E4F}"/>
    <cellStyle name="_15.예수금_Sample2_Datepack_별첨_이종석_20090708_Datapack(BS)_Arun_091217_v2_Arun_Info request_2009.12.22_PwC" xfId="38819" xr:uid="{D1EBB8AE-054F-4739-92B8-714AC51029CB}"/>
    <cellStyle name="_15.예수금_Sample2_Datepack_별첨_이종석_20090708_Datapack(BS)_Arun_091217_v2_Arun_QA_main" xfId="38820" xr:uid="{733BD472-114F-4080-9F40-E339B64BB499}"/>
    <cellStyle name="_15.예수금_Sample2_WP-dealtool table_v5_KCW" xfId="38821" xr:uid="{02F37A76-B217-4B37-8767-FB3EA9F0E6D5}"/>
    <cellStyle name="_15.예수금_Sample2_WP-dealtool table_v5_KCW_Arun_Info request_2009.12.21" xfId="38822" xr:uid="{9CC9C63D-64F7-4512-826A-DD5380043FE5}"/>
    <cellStyle name="_15.예수금_Sample2_WP-dealtool table_v5_KCW_Arun_Info request_2009.12.22_PwC" xfId="38823" xr:uid="{78F80188-8167-4980-9F9A-4CA752894857}"/>
    <cellStyle name="_15.예수금_Sample2_WP-dealtool table_v5_KCW_Arun_QA_main" xfId="38824" xr:uid="{2F162BA9-B80E-47DF-A747-0E45983D249B}"/>
    <cellStyle name="_15.예수금_Sample2_WP-dealtool table_v5_KCW_Datapack(BS)_Arun_091217_v2" xfId="38825" xr:uid="{10AC6DE7-2E81-43BE-A890-E6BB9139AB6F}"/>
    <cellStyle name="_15.예수금_Sample2_WP-dealtool table_v5_KCW_Datapack(BS)_Arun_091217_v2_Arun_Info request_2009.12.21" xfId="38826" xr:uid="{78DC3F22-5AC5-441D-9E9A-A1D423A6AD90}"/>
    <cellStyle name="_15.예수금_Sample2_WP-dealtool table_v5_KCW_Datapack(BS)_Arun_091217_v2_Arun_Info request_2009.12.22_PwC" xfId="38827" xr:uid="{8458DDBF-85B3-4B09-8B91-22EF56241DE7}"/>
    <cellStyle name="_15.예수금_Sample2_WP-dealtool table_v5_KCW_Datapack(BS)_Arun_091217_v2_Arun_QA_main" xfId="38828" xr:uid="{C8AB4121-0117-40B2-A92C-89287BE5E1D5}"/>
    <cellStyle name="_15.예수금_Sample3" xfId="38829" xr:uid="{E2E4F210-86F5-485F-AFB8-6808F2782164}"/>
    <cellStyle name="_15.예수금_Sample3_Arun_Info request_2009.12.21" xfId="38830" xr:uid="{1F37DA45-471B-4EED-904A-EB43ABE7754E}"/>
    <cellStyle name="_15.예수금_Sample3_Arun_Info request_2009.12.22_PwC" xfId="38831" xr:uid="{FEA0B8B6-7101-461E-BC88-3447BE5E9673}"/>
    <cellStyle name="_15.예수금_Sample3_Arun_QA_main" xfId="38832" xr:uid="{385000FF-A9E2-4AF9-93DD-9A0AC2541324}"/>
    <cellStyle name="_15.예수금_Sample3_Datapack(BS)_Arun_091217_v2" xfId="38833" xr:uid="{9EAACA04-54B0-41BF-94EA-EC5E338C383B}"/>
    <cellStyle name="_15.예수금_Sample3_Datapack(BS)_Arun_091217_v2_Arun_Info request_2009.12.21" xfId="38834" xr:uid="{7E9D37A5-9BF6-4BDF-9906-54434A4D38AB}"/>
    <cellStyle name="_15.예수금_Sample3_Datapack(BS)_Arun_091217_v2_Arun_Info request_2009.12.22_PwC" xfId="38835" xr:uid="{6723409B-B5B5-4BEB-9A48-7E1F9AB5B766}"/>
    <cellStyle name="_15.예수금_Sample3_Datapack(BS)_Arun_091217_v2_Arun_QA_main" xfId="38836" xr:uid="{724A429F-B898-4CCF-BDAF-9C44606F66B1}"/>
    <cellStyle name="_15.예수금_Sample3_Datepack_별첨_이종석_20090708" xfId="38837" xr:uid="{6A56FB03-8579-47E5-B2D0-621E5EAE08DE}"/>
    <cellStyle name="_15.예수금_Sample3_Datepack_별첨_이종석_20090708_Arun_Info request_2009.12.21" xfId="38838" xr:uid="{E41823DF-ABC2-46A8-A15A-A94DE2C5772B}"/>
    <cellStyle name="_15.예수금_Sample3_Datepack_별첨_이종석_20090708_Arun_Info request_2009.12.22_PwC" xfId="38839" xr:uid="{A7A44FAF-9A0F-4FFB-8260-498051015063}"/>
    <cellStyle name="_15.예수금_Sample3_Datepack_별첨_이종석_20090708_Arun_QA_main" xfId="38840" xr:uid="{2DB1293A-BF4D-439F-B652-03161043B737}"/>
    <cellStyle name="_15.예수금_Sample3_Datepack_별첨_이종석_20090708_Datapack(BS)_Arun_091217_v2" xfId="38841" xr:uid="{A721D793-9870-459D-BFC2-F2F9824F8366}"/>
    <cellStyle name="_15.예수금_Sample3_Datepack_별첨_이종석_20090708_Datapack(BS)_Arun_091217_v2_Arun_Info request_2009.12.21" xfId="38842" xr:uid="{144EAA68-FBDC-40ED-8B4A-097BB721DF7C}"/>
    <cellStyle name="_15.예수금_Sample3_Datepack_별첨_이종석_20090708_Datapack(BS)_Arun_091217_v2_Arun_Info request_2009.12.22_PwC" xfId="38843" xr:uid="{01155CAB-9485-4C0F-BD84-3BB6D12D1B9E}"/>
    <cellStyle name="_15.예수금_Sample3_Datepack_별첨_이종석_20090708_Datapack(BS)_Arun_091217_v2_Arun_QA_main" xfId="38844" xr:uid="{41C978B7-8FEB-46CA-A4C3-C179DD0C0611}"/>
    <cellStyle name="_15.예수금_Sample3_WP-dealtool table_v5_KCW" xfId="38845" xr:uid="{FFF6B9F4-F8D7-4A47-9BB5-C8E06D4C6A18}"/>
    <cellStyle name="_15.예수금_Sample3_WP-dealtool table_v5_KCW_Arun_Info request_2009.12.21" xfId="38846" xr:uid="{7011B4FB-7156-441C-899A-BCEB23549E86}"/>
    <cellStyle name="_15.예수금_Sample3_WP-dealtool table_v5_KCW_Arun_Info request_2009.12.22_PwC" xfId="38847" xr:uid="{6A2C5F56-CB1E-46FE-A0BE-AD07F67A3925}"/>
    <cellStyle name="_15.예수금_Sample3_WP-dealtool table_v5_KCW_Arun_QA_main" xfId="38848" xr:uid="{5085A58C-C9A7-4543-BB94-ADF252B4F774}"/>
    <cellStyle name="_15.예수금_Sample3_WP-dealtool table_v5_KCW_Datapack(BS)_Arun_091217_v2" xfId="38849" xr:uid="{B7F6FE3F-7225-41FB-B1A4-25C20EC457E3}"/>
    <cellStyle name="_15.예수금_Sample3_WP-dealtool table_v5_KCW_Datapack(BS)_Arun_091217_v2_Arun_Info request_2009.12.21" xfId="38850" xr:uid="{28738EE3-5DD8-4055-9282-BC1F08075DD8}"/>
    <cellStyle name="_15.예수금_Sample3_WP-dealtool table_v5_KCW_Datapack(BS)_Arun_091217_v2_Arun_Info request_2009.12.22_PwC" xfId="38851" xr:uid="{AAA4B7A7-80FF-4FA3-91D6-5A69DA76DC8B}"/>
    <cellStyle name="_15.예수금_Sample3_WP-dealtool table_v5_KCW_Datapack(BS)_Arun_091217_v2_Arun_QA_main" xfId="38852" xr:uid="{D2ADDDE5-2791-43B5-8702-362A6CD26940}"/>
    <cellStyle name="_15.예수금_Sample5" xfId="38853" xr:uid="{E9CF39EE-3B21-4EFD-8F1D-68D8D0382A48}"/>
    <cellStyle name="_15.예수금_Sample5_Arun_Info request_2009.12.21" xfId="38854" xr:uid="{5B297496-518B-4734-84F0-ABE0F5A38E23}"/>
    <cellStyle name="_15.예수금_Sample5_Arun_Info request_2009.12.22_PwC" xfId="38855" xr:uid="{2EDA9821-9809-4CE8-ADD1-05FAB12D84E6}"/>
    <cellStyle name="_15.예수금_Sample5_Arun_QA_main" xfId="38856" xr:uid="{6CED4A1F-3D1D-46D0-B7A5-A074BEC4A8F1}"/>
    <cellStyle name="_15.예수금_Sample5_Datapack(BS)_Arun_091217_v2" xfId="38857" xr:uid="{C10A7764-0302-40AB-9617-4A0AC67B3D23}"/>
    <cellStyle name="_15.예수금_Sample5_Datapack(BS)_Arun_091217_v2_Arun_Info request_2009.12.21" xfId="38858" xr:uid="{6F106163-B86E-4E4C-9AA9-E43E8EC6171B}"/>
    <cellStyle name="_15.예수금_Sample5_Datapack(BS)_Arun_091217_v2_Arun_Info request_2009.12.22_PwC" xfId="38859" xr:uid="{66B4551F-0B0E-47C1-9067-9B1CAB0E816C}"/>
    <cellStyle name="_15.예수금_Sample5_Datapack(BS)_Arun_091217_v2_Arun_QA_main" xfId="38860" xr:uid="{1F2E9543-7B2D-429D-B24E-BA42CE9911CF}"/>
    <cellStyle name="_15.예수금_Sample5_Datepack_별첨_이종석_20090708" xfId="38861" xr:uid="{3FF8ED6F-BE80-456B-93EB-D093CF99F354}"/>
    <cellStyle name="_15.예수금_Sample5_Datepack_별첨_이종석_20090708_Arun_Info request_2009.12.21" xfId="38862" xr:uid="{ED7EC01B-2743-45BA-9D73-0FB4CDABF3E1}"/>
    <cellStyle name="_15.예수금_Sample5_Datepack_별첨_이종석_20090708_Arun_Info request_2009.12.22_PwC" xfId="38863" xr:uid="{4CB1E4B3-96D8-425B-9801-CA5B10F4D6F9}"/>
    <cellStyle name="_15.예수금_Sample5_Datepack_별첨_이종석_20090708_Arun_QA_main" xfId="38864" xr:uid="{73E1AC81-56AE-4D00-8392-8C296CB5F94D}"/>
    <cellStyle name="_15.예수금_Sample5_Datepack_별첨_이종석_20090708_Datapack(BS)_Arun_091217_v2" xfId="38865" xr:uid="{DC72AA85-5C09-4EE5-BF41-C7E85284A576}"/>
    <cellStyle name="_15.예수금_Sample5_Datepack_별첨_이종석_20090708_Datapack(BS)_Arun_091217_v2_Arun_Info request_2009.12.21" xfId="38866" xr:uid="{11BB6DD1-534E-4715-A2C6-1467B7377D13}"/>
    <cellStyle name="_15.예수금_Sample5_Datepack_별첨_이종석_20090708_Datapack(BS)_Arun_091217_v2_Arun_Info request_2009.12.22_PwC" xfId="38867" xr:uid="{515FAD49-F97E-452E-9B30-CCFEDA4F04A5}"/>
    <cellStyle name="_15.예수금_Sample5_Datepack_별첨_이종석_20090708_Datapack(BS)_Arun_091217_v2_Arun_QA_main" xfId="38868" xr:uid="{E39610FA-0518-49E6-A30F-DB9EA177354D}"/>
    <cellStyle name="_15.예수금_Sample5_WP-dealtool table_v5_KCW" xfId="38869" xr:uid="{09620A86-DEA9-4951-B5BE-A50CAD092BF7}"/>
    <cellStyle name="_15.예수금_Sample5_WP-dealtool table_v5_KCW_Arun_Info request_2009.12.21" xfId="38870" xr:uid="{664BB928-4A87-4E14-9338-EA90D334AD5B}"/>
    <cellStyle name="_15.예수금_Sample5_WP-dealtool table_v5_KCW_Arun_Info request_2009.12.22_PwC" xfId="38871" xr:uid="{D90A9367-079F-40C5-9875-2E8653A93380}"/>
    <cellStyle name="_15.예수금_Sample5_WP-dealtool table_v5_KCW_Arun_QA_main" xfId="38872" xr:uid="{4C93FA10-0FA6-408D-A3D1-365E22F834D3}"/>
    <cellStyle name="_15.예수금_Sample5_WP-dealtool table_v5_KCW_Datapack(BS)_Arun_091217_v2" xfId="38873" xr:uid="{D5880040-84C9-4404-B150-743440CD18A6}"/>
    <cellStyle name="_15.예수금_Sample5_WP-dealtool table_v5_KCW_Datapack(BS)_Arun_091217_v2_Arun_Info request_2009.12.21" xfId="38874" xr:uid="{59BA9D94-B8E7-48BE-B43F-BC70739A3CFC}"/>
    <cellStyle name="_15.예수금_Sample5_WP-dealtool table_v5_KCW_Datapack(BS)_Arun_091217_v2_Arun_Info request_2009.12.22_PwC" xfId="38875" xr:uid="{41A3B5E7-C024-44C5-A1EE-F5D2F979F677}"/>
    <cellStyle name="_15.예수금_Sample5_WP-dealtool table_v5_KCW_Datapack(BS)_Arun_091217_v2_Arun_QA_main" xfId="38876" xr:uid="{62ADF955-6855-42C2-9DEB-EA1F650F3EAB}"/>
    <cellStyle name="_17.기유부" xfId="38877" xr:uid="{10A313F6-A1BE-4BCD-A1A2-62FB4AC97702}"/>
    <cellStyle name="_17.기유부_Arun_Info request_2009.12.21" xfId="38878" xr:uid="{94BA2BD4-3202-4E51-A8B2-667AFCEEAC14}"/>
    <cellStyle name="_17.기유부_Arun_Info request_2009.12.22_PwC" xfId="38879" xr:uid="{409B69E6-F377-4DA1-98B2-38615A6F519E}"/>
    <cellStyle name="_17.기유부_Arun_QA_main" xfId="38880" xr:uid="{9C653878-196B-4FAD-8028-3102C0AAD800}"/>
    <cellStyle name="_17.기유부_Datapack(BS)_Arun_091217_v2" xfId="38881" xr:uid="{A9F6B97A-D0A5-4041-87D2-8C2CCE91CF08}"/>
    <cellStyle name="_17.기유부_Datapack(BS)_Arun_091217_v2_Arun_Info request_2009.12.21" xfId="38882" xr:uid="{9A39F56C-9310-4099-83FB-A9E1C95470EB}"/>
    <cellStyle name="_17.기유부_Datapack(BS)_Arun_091217_v2_Arun_Info request_2009.12.22_PwC" xfId="38883" xr:uid="{70847C5C-725C-460A-8905-6D9EA14A6582}"/>
    <cellStyle name="_17.기유부_Datapack(BS)_Arun_091217_v2_Arun_QA_main" xfId="38884" xr:uid="{AB74151C-81C3-4507-B746-5CD438953747}"/>
    <cellStyle name="_17.기유부_Sample" xfId="38885" xr:uid="{F55D5C3C-32D4-4E08-882A-C6F1CE38ED9F}"/>
    <cellStyle name="_17.기유부_Sample_Arun_Info request_2009.12.21" xfId="38886" xr:uid="{39D82778-59BC-41B0-9BC4-169B3C89584E}"/>
    <cellStyle name="_17.기유부_Sample_Arun_Info request_2009.12.22_PwC" xfId="38887" xr:uid="{414AB6E1-A21C-47F3-8D29-B1769E4892F4}"/>
    <cellStyle name="_17.기유부_Sample_Arun_QA_main" xfId="38888" xr:uid="{06AF18BE-2F13-42A7-B7DA-19B6F888795A}"/>
    <cellStyle name="_17.기유부_Sample_Datapack(BS)_Arun_091217_v2" xfId="38889" xr:uid="{C90C8C23-3559-47D5-AA82-35E38127482C}"/>
    <cellStyle name="_17.기유부_Sample_Datapack(BS)_Arun_091217_v2_Arun_Info request_2009.12.21" xfId="38890" xr:uid="{F2D33B3C-421C-4244-965F-C8BA6538E110}"/>
    <cellStyle name="_17.기유부_Sample_Datapack(BS)_Arun_091217_v2_Arun_Info request_2009.12.22_PwC" xfId="38891" xr:uid="{20D0AF7C-D1CD-487F-9C31-D774CA39311F}"/>
    <cellStyle name="_17.기유부_Sample_Datapack(BS)_Arun_091217_v2_Arun_QA_main" xfId="38892" xr:uid="{E11167E1-DADF-4728-A379-30B955C3702E}"/>
    <cellStyle name="_17.기유부_Sample_Datepack_별첨_이종석_20090708" xfId="38893" xr:uid="{AD852888-5EBD-4C82-92E4-504DF5BB2797}"/>
    <cellStyle name="_17.기유부_Sample_Datepack_별첨_이종석_20090708_Arun_Info request_2009.12.21" xfId="38894" xr:uid="{AA043EBC-9F75-431A-96A6-A5D53000CDB4}"/>
    <cellStyle name="_17.기유부_Sample_Datepack_별첨_이종석_20090708_Arun_Info request_2009.12.22_PwC" xfId="38895" xr:uid="{58F1F7D9-464F-40A7-A9DA-0E9F7A10A153}"/>
    <cellStyle name="_17.기유부_Sample_Datepack_별첨_이종석_20090708_Arun_QA_main" xfId="38896" xr:uid="{E5BE8797-A1DC-48AF-9838-9317BE13A20E}"/>
    <cellStyle name="_17.기유부_Sample_Datepack_별첨_이종석_20090708_Datapack(BS)_Arun_091217_v2" xfId="38897" xr:uid="{D1609E9C-825D-4D3A-9799-A689A9D473C5}"/>
    <cellStyle name="_17.기유부_Sample_Datepack_별첨_이종석_20090708_Datapack(BS)_Arun_091217_v2_Arun_Info request_2009.12.21" xfId="38898" xr:uid="{1B9BACF3-6143-4421-BFD5-F499FC7E5A12}"/>
    <cellStyle name="_17.기유부_Sample_Datepack_별첨_이종석_20090708_Datapack(BS)_Arun_091217_v2_Arun_Info request_2009.12.22_PwC" xfId="38899" xr:uid="{B267C5F1-5E52-47BF-A242-CAFEDA83C0E6}"/>
    <cellStyle name="_17.기유부_Sample_Datepack_별첨_이종석_20090708_Datapack(BS)_Arun_091217_v2_Arun_QA_main" xfId="38900" xr:uid="{D6162CC5-1408-48AA-9FA8-266425D9870C}"/>
    <cellStyle name="_17.기유부_Sample_WP-dealtool table_v5_KCW" xfId="38901" xr:uid="{CE5D85FF-CD73-4AF9-BDA4-2242FFD4D06B}"/>
    <cellStyle name="_17.기유부_Sample_WP-dealtool table_v5_KCW_Arun_Info request_2009.12.21" xfId="38902" xr:uid="{425FF55C-6BFD-4B21-B8FE-5EE99489AF78}"/>
    <cellStyle name="_17.기유부_Sample_WP-dealtool table_v5_KCW_Arun_Info request_2009.12.22_PwC" xfId="38903" xr:uid="{E947382F-A268-446E-BFE0-D906A09223E4}"/>
    <cellStyle name="_17.기유부_Sample_WP-dealtool table_v5_KCW_Arun_QA_main" xfId="38904" xr:uid="{0E7940EA-ED62-4F06-820C-155E7B2E2875}"/>
    <cellStyle name="_17.기유부_Sample_WP-dealtool table_v5_KCW_Datapack(BS)_Arun_091217_v2" xfId="38905" xr:uid="{168178A6-70E6-4EE9-BDBE-EDD687093B81}"/>
    <cellStyle name="_17.기유부_Sample_WP-dealtool table_v5_KCW_Datapack(BS)_Arun_091217_v2_Arun_Info request_2009.12.21" xfId="38906" xr:uid="{46CAA66C-B233-441E-8C02-F2EF93A3DFCA}"/>
    <cellStyle name="_17.기유부_Sample_WP-dealtool table_v5_KCW_Datapack(BS)_Arun_091217_v2_Arun_Info request_2009.12.22_PwC" xfId="38907" xr:uid="{80074961-45A3-4B80-A1F9-899A689D0029}"/>
    <cellStyle name="_17.기유부_Sample_WP-dealtool table_v5_KCW_Datapack(BS)_Arun_091217_v2_Arun_QA_main" xfId="38908" xr:uid="{25D8AD8E-52A8-4FEE-98B0-28A2024ADFF9}"/>
    <cellStyle name="_17.기유부_Sample2" xfId="38909" xr:uid="{4D1D8879-AC97-4522-A76A-FA609E48CF9F}"/>
    <cellStyle name="_17.기유부_Sample2_Arun_Info request_2009.12.21" xfId="38910" xr:uid="{8EA0BA34-4787-4763-8ECF-D7A883E243C0}"/>
    <cellStyle name="_17.기유부_Sample2_Arun_Info request_2009.12.22_PwC" xfId="38911" xr:uid="{DB48CBC8-69DA-4B63-A89C-FF3D17F000A5}"/>
    <cellStyle name="_17.기유부_Sample2_Arun_QA_main" xfId="38912" xr:uid="{46BF67D2-B9A3-4578-8390-EB4D5D1BE6CF}"/>
    <cellStyle name="_17.기유부_Sample2_Datapack(BS)_Arun_091217_v2" xfId="38913" xr:uid="{CE86C930-3B23-40D5-A044-BDAE4163B8BF}"/>
    <cellStyle name="_17.기유부_Sample2_Datapack(BS)_Arun_091217_v2_Arun_Info request_2009.12.21" xfId="38914" xr:uid="{5FB70F0D-7DDC-4D88-B83C-5AF79A4C6D92}"/>
    <cellStyle name="_17.기유부_Sample2_Datapack(BS)_Arun_091217_v2_Arun_Info request_2009.12.22_PwC" xfId="38915" xr:uid="{F5AE5D2F-B7C9-47A0-BDC9-91976912AC8B}"/>
    <cellStyle name="_17.기유부_Sample2_Datapack(BS)_Arun_091217_v2_Arun_QA_main" xfId="38916" xr:uid="{C965D25B-FDC7-4BB8-90AB-9484F8CB6CBF}"/>
    <cellStyle name="_17.기유부_Sample2_Datepack_별첨_이종석_20090708" xfId="38917" xr:uid="{17856C1E-C9DB-476A-9FA2-90F6C702A631}"/>
    <cellStyle name="_17.기유부_Sample2_Datepack_별첨_이종석_20090708_Arun_Info request_2009.12.21" xfId="38918" xr:uid="{D20E3B70-B6E7-4E29-A7CD-C8E0F21819ED}"/>
    <cellStyle name="_17.기유부_Sample2_Datepack_별첨_이종석_20090708_Arun_Info request_2009.12.22_PwC" xfId="38919" xr:uid="{D7423F80-B719-47FE-B29D-AB1DF83BCDF4}"/>
    <cellStyle name="_17.기유부_Sample2_Datepack_별첨_이종석_20090708_Arun_QA_main" xfId="38920" xr:uid="{22354CC9-403B-4E71-BD5B-2D4A3CCB871D}"/>
    <cellStyle name="_17.기유부_Sample2_Datepack_별첨_이종석_20090708_Datapack(BS)_Arun_091217_v2" xfId="38921" xr:uid="{40316575-8325-45C5-AE1A-93C42C14149E}"/>
    <cellStyle name="_17.기유부_Sample2_Datepack_별첨_이종석_20090708_Datapack(BS)_Arun_091217_v2_Arun_Info request_2009.12.21" xfId="38922" xr:uid="{E4EB678C-5D46-47C3-965A-04B8B2EFA5AC}"/>
    <cellStyle name="_17.기유부_Sample2_Datepack_별첨_이종석_20090708_Datapack(BS)_Arun_091217_v2_Arun_Info request_2009.12.22_PwC" xfId="38923" xr:uid="{25F79589-8A60-490B-BDD4-1E2BEF46B745}"/>
    <cellStyle name="_17.기유부_Sample2_Datepack_별첨_이종석_20090708_Datapack(BS)_Arun_091217_v2_Arun_QA_main" xfId="38924" xr:uid="{7742E574-AC5E-49D3-B23B-94B0DD4CD845}"/>
    <cellStyle name="_17.기유부_Sample2_WP-dealtool table_v5_KCW" xfId="38925" xr:uid="{6B2A928B-14A8-4E83-834A-3B747F74DDC5}"/>
    <cellStyle name="_17.기유부_Sample2_WP-dealtool table_v5_KCW_Arun_Info request_2009.12.21" xfId="38926" xr:uid="{DF4B6844-14B4-4630-BEFF-DE8F721A7490}"/>
    <cellStyle name="_17.기유부_Sample2_WP-dealtool table_v5_KCW_Arun_Info request_2009.12.22_PwC" xfId="38927" xr:uid="{B2017A8A-8EB6-42D3-8ABE-489A43700155}"/>
    <cellStyle name="_17.기유부_Sample2_WP-dealtool table_v5_KCW_Arun_QA_main" xfId="38928" xr:uid="{946F8664-F1E6-4A76-BA02-5B2DCFDACCF1}"/>
    <cellStyle name="_17.기유부_Sample2_WP-dealtool table_v5_KCW_Datapack(BS)_Arun_091217_v2" xfId="38929" xr:uid="{18737A75-CC97-456B-B305-F94C771DAF17}"/>
    <cellStyle name="_17.기유부_Sample2_WP-dealtool table_v5_KCW_Datapack(BS)_Arun_091217_v2_Arun_Info request_2009.12.21" xfId="38930" xr:uid="{A24F341B-6760-4A20-991A-1455375734E7}"/>
    <cellStyle name="_17.기유부_Sample2_WP-dealtool table_v5_KCW_Datapack(BS)_Arun_091217_v2_Arun_Info request_2009.12.22_PwC" xfId="38931" xr:uid="{44D109F6-315C-4ED3-9F8E-0D35DD000714}"/>
    <cellStyle name="_17.기유부_Sample2_WP-dealtool table_v5_KCW_Datapack(BS)_Arun_091217_v2_Arun_QA_main" xfId="38932" xr:uid="{5D475A45-3D4A-4182-AE34-9D76C16004D3}"/>
    <cellStyle name="_17.기유부_Sample3" xfId="38933" xr:uid="{2EB07AF4-8E40-43D6-8C1B-7E410F3BF2C6}"/>
    <cellStyle name="_17.기유부_Sample3_Arun_Info request_2009.12.21" xfId="38934" xr:uid="{A77D6C50-F012-4539-8843-59F882394D71}"/>
    <cellStyle name="_17.기유부_Sample3_Arun_Info request_2009.12.22_PwC" xfId="38935" xr:uid="{AA4CAC64-6695-47CA-8FAB-5E5442F4AF76}"/>
    <cellStyle name="_17.기유부_Sample3_Arun_QA_main" xfId="38936" xr:uid="{0B417446-C161-47A0-BD24-7C382EC1A111}"/>
    <cellStyle name="_17.기유부_Sample3_Datapack(BS)_Arun_091217_v2" xfId="38937" xr:uid="{9B92931E-66AA-45AB-9561-62A41B7F5D13}"/>
    <cellStyle name="_17.기유부_Sample3_Datapack(BS)_Arun_091217_v2_Arun_Info request_2009.12.21" xfId="38938" xr:uid="{E2BF88A9-2847-4781-BAD5-E4064951F2C6}"/>
    <cellStyle name="_17.기유부_Sample3_Datapack(BS)_Arun_091217_v2_Arun_Info request_2009.12.22_PwC" xfId="38939" xr:uid="{BDBA27F7-2F58-4ED3-B36E-A0DC535275A9}"/>
    <cellStyle name="_17.기유부_Sample3_Datapack(BS)_Arun_091217_v2_Arun_QA_main" xfId="38940" xr:uid="{B0F07C88-405C-4152-B360-3836A205B796}"/>
    <cellStyle name="_17.기유부_Sample3_Datepack_별첨_이종석_20090708" xfId="38941" xr:uid="{CF2DEF25-1E3B-4ECE-B6E0-EA480A5C17EE}"/>
    <cellStyle name="_17.기유부_Sample3_Datepack_별첨_이종석_20090708_Arun_Info request_2009.12.21" xfId="38942" xr:uid="{3588F121-EBD5-498B-ADBD-7A527F7FCC12}"/>
    <cellStyle name="_17.기유부_Sample3_Datepack_별첨_이종석_20090708_Arun_Info request_2009.12.22_PwC" xfId="38943" xr:uid="{0605FB50-5FE7-4B04-B614-4B63B433742F}"/>
    <cellStyle name="_17.기유부_Sample3_Datepack_별첨_이종석_20090708_Arun_QA_main" xfId="38944" xr:uid="{40A1A5E8-3B6E-47C0-98AE-AFD4D0B47C1E}"/>
    <cellStyle name="_17.기유부_Sample3_Datepack_별첨_이종석_20090708_Datapack(BS)_Arun_091217_v2" xfId="38945" xr:uid="{A2A0E489-684B-413B-ADB5-2A259E6B19FD}"/>
    <cellStyle name="_17.기유부_Sample3_Datepack_별첨_이종석_20090708_Datapack(BS)_Arun_091217_v2_Arun_Info request_2009.12.21" xfId="38946" xr:uid="{D03FA7A5-0EDC-4DC8-B80A-9F3CFC83086E}"/>
    <cellStyle name="_17.기유부_Sample3_Datepack_별첨_이종석_20090708_Datapack(BS)_Arun_091217_v2_Arun_Info request_2009.12.22_PwC" xfId="38947" xr:uid="{FA5E661A-25CA-4799-B1C3-2AF940865B90}"/>
    <cellStyle name="_17.기유부_Sample3_Datepack_별첨_이종석_20090708_Datapack(BS)_Arun_091217_v2_Arun_QA_main" xfId="38948" xr:uid="{93C9EDDE-34DE-4FF0-973A-4BD80CBA9B57}"/>
    <cellStyle name="_17.기유부_Sample3_WP-dealtool table_v5_KCW" xfId="38949" xr:uid="{03CF94AD-58D8-4F64-AED1-4D3642BF9161}"/>
    <cellStyle name="_17.기유부_Sample3_WP-dealtool table_v5_KCW_Arun_Info request_2009.12.21" xfId="38950" xr:uid="{69B5EF1E-826E-461A-88F2-042E3225CA18}"/>
    <cellStyle name="_17.기유부_Sample3_WP-dealtool table_v5_KCW_Arun_Info request_2009.12.22_PwC" xfId="38951" xr:uid="{AE789666-F396-4C64-ABFB-EE3509F51178}"/>
    <cellStyle name="_17.기유부_Sample3_WP-dealtool table_v5_KCW_Arun_QA_main" xfId="38952" xr:uid="{FB7E2973-EFCE-40A4-9855-EB256CA7032D}"/>
    <cellStyle name="_17.기유부_Sample3_WP-dealtool table_v5_KCW_Datapack(BS)_Arun_091217_v2" xfId="38953" xr:uid="{4EF64696-A0C2-4F50-A84E-348C8250DC9C}"/>
    <cellStyle name="_17.기유부_Sample3_WP-dealtool table_v5_KCW_Datapack(BS)_Arun_091217_v2_Arun_Info request_2009.12.21" xfId="38954" xr:uid="{E6ABF73D-F7E6-471B-8AA1-E146F8F61FD8}"/>
    <cellStyle name="_17.기유부_Sample3_WP-dealtool table_v5_KCW_Datapack(BS)_Arun_091217_v2_Arun_Info request_2009.12.22_PwC" xfId="38955" xr:uid="{D0FD4B93-4654-427E-BA09-D65C0C396F02}"/>
    <cellStyle name="_17.기유부_Sample3_WP-dealtool table_v5_KCW_Datapack(BS)_Arun_091217_v2_Arun_QA_main" xfId="38956" xr:uid="{1B54084E-BEE7-47A0-9193-3616C0AFECE8}"/>
    <cellStyle name="_17.기유부_Sample5" xfId="38957" xr:uid="{BA1A5DFA-2F89-4837-ABF7-F24E490E301F}"/>
    <cellStyle name="_17.기유부_Sample5_Arun_Info request_2009.12.21" xfId="38958" xr:uid="{8215437D-EC32-4CCD-8BD1-82CA96B395B3}"/>
    <cellStyle name="_17.기유부_Sample5_Arun_Info request_2009.12.22_PwC" xfId="38959" xr:uid="{E5D72432-6599-46D4-982D-7A83B3D47012}"/>
    <cellStyle name="_17.기유부_Sample5_Arun_QA_main" xfId="38960" xr:uid="{4F4E49D7-24E7-429A-AB93-3445DBCF8D5E}"/>
    <cellStyle name="_17.기유부_Sample5_Datapack(BS)_Arun_091217_v2" xfId="38961" xr:uid="{501D635F-08FD-43BF-B309-CD679D87DB77}"/>
    <cellStyle name="_17.기유부_Sample5_Datapack(BS)_Arun_091217_v2_Arun_Info request_2009.12.21" xfId="38962" xr:uid="{9D9965FF-C7F2-4AEF-9C74-4D21DD69FED0}"/>
    <cellStyle name="_17.기유부_Sample5_Datapack(BS)_Arun_091217_v2_Arun_Info request_2009.12.22_PwC" xfId="38963" xr:uid="{A56E7696-250E-4B4E-BC26-B725F5104BAD}"/>
    <cellStyle name="_17.기유부_Sample5_Datapack(BS)_Arun_091217_v2_Arun_QA_main" xfId="38964" xr:uid="{F3F303EE-EAAF-4BF9-895D-6C7CFCAC2A6E}"/>
    <cellStyle name="_17.기유부_Sample5_Datepack_별첨_이종석_20090708" xfId="38965" xr:uid="{4AAE722A-F288-4E59-AA23-A2B6AFA84E74}"/>
    <cellStyle name="_17.기유부_Sample5_Datepack_별첨_이종석_20090708_Arun_Info request_2009.12.21" xfId="38966" xr:uid="{3193B00D-B981-46EF-859B-595F94AD7C49}"/>
    <cellStyle name="_17.기유부_Sample5_Datepack_별첨_이종석_20090708_Arun_Info request_2009.12.22_PwC" xfId="38967" xr:uid="{EC163A36-D613-4CE7-B284-DDB197BFC1E1}"/>
    <cellStyle name="_17.기유부_Sample5_Datepack_별첨_이종석_20090708_Arun_QA_main" xfId="38968" xr:uid="{5545A0A0-6874-4078-A709-F776853488F2}"/>
    <cellStyle name="_17.기유부_Sample5_Datepack_별첨_이종석_20090708_Datapack(BS)_Arun_091217_v2" xfId="38969" xr:uid="{DDD95D16-945D-4472-8F8E-F7483C96CA54}"/>
    <cellStyle name="_17.기유부_Sample5_Datepack_별첨_이종석_20090708_Datapack(BS)_Arun_091217_v2_Arun_Info request_2009.12.21" xfId="38970" xr:uid="{E52CA83A-F947-41D9-8AD5-F57B043190BD}"/>
    <cellStyle name="_17.기유부_Sample5_Datepack_별첨_이종석_20090708_Datapack(BS)_Arun_091217_v2_Arun_Info request_2009.12.22_PwC" xfId="38971" xr:uid="{D39920CE-B805-434F-9C34-2A4BCFF67D57}"/>
    <cellStyle name="_17.기유부_Sample5_Datepack_별첨_이종석_20090708_Datapack(BS)_Arun_091217_v2_Arun_QA_main" xfId="38972" xr:uid="{FD31DE57-C428-4066-A380-E18A7FB28830}"/>
    <cellStyle name="_17.기유부_Sample5_WP-dealtool table_v5_KCW" xfId="38973" xr:uid="{A69422B2-173C-47E6-8208-0DE1D2EE7118}"/>
    <cellStyle name="_17.기유부_Sample5_WP-dealtool table_v5_KCW_Arun_Info request_2009.12.21" xfId="38974" xr:uid="{E750B662-BDC4-4FC5-95BD-29552DDF647F}"/>
    <cellStyle name="_17.기유부_Sample5_WP-dealtool table_v5_KCW_Arun_Info request_2009.12.22_PwC" xfId="38975" xr:uid="{350D2F14-6CCD-4DA6-99C3-EAD8A9B78172}"/>
    <cellStyle name="_17.기유부_Sample5_WP-dealtool table_v5_KCW_Arun_QA_main" xfId="38976" xr:uid="{520E04B2-EDEA-4800-B267-BB5B6E260B6C}"/>
    <cellStyle name="_17.기유부_Sample5_WP-dealtool table_v5_KCW_Datapack(BS)_Arun_091217_v2" xfId="38977" xr:uid="{554FC3B0-2DC2-4538-AEDC-8D64929BCB52}"/>
    <cellStyle name="_17.기유부_Sample5_WP-dealtool table_v5_KCW_Datapack(BS)_Arun_091217_v2_Arun_Info request_2009.12.21" xfId="38978" xr:uid="{B5AB9447-BFFF-43F4-954B-C70F5DF05278}"/>
    <cellStyle name="_17.기유부_Sample5_WP-dealtool table_v5_KCW_Datapack(BS)_Arun_091217_v2_Arun_Info request_2009.12.22_PwC" xfId="38979" xr:uid="{D06A06AE-1532-43C5-994F-29702EF57516}"/>
    <cellStyle name="_17.기유부_Sample5_WP-dealtool table_v5_KCW_Datapack(BS)_Arun_091217_v2_Arun_QA_main" xfId="38980" xr:uid="{F9E0FA6E-994F-4A88-A575-0EA3ABE8DF89}"/>
    <cellStyle name="_1사분기평가회의양식" xfId="38981" xr:uid="{5988D6BE-7FF8-429F-9392-A1021E72CA3F}"/>
    <cellStyle name="_2000사업계획" xfId="38982" xr:uid="{0176876F-64BF-466F-97DD-DC06306532CE}"/>
    <cellStyle name="_2000사업계획서종합3" xfId="38983" xr:uid="{7DED6559-57B4-476F-81B4-4891CD820F27}"/>
    <cellStyle name="_2001년수립지침" xfId="38984" xr:uid="{9F9D9BDF-2006-4B81-8CFF-6B288E450515}"/>
    <cellStyle name="_2003년 상반기전략회의 기획실 발표자료" xfId="38985" xr:uid="{1521A5B8-D4F6-48FF-BC05-C8EA84F86AB2}"/>
    <cellStyle name="_2003년추정 결산재무제표(원단위)" xfId="38986" xr:uid="{C63266C4-242D-4526-82B1-F73238B9067A}"/>
    <cellStyle name="_2003년추정 결산재무제표(원단위) 2" xfId="38987" xr:uid="{1BE4598E-EAFC-4A57-9AE3-596AF52EC03F}"/>
    <cellStyle name="_2006년06월손익" xfId="38988" xr:uid="{A8A57E60-5D2D-4E26-A2A4-9DC985E9AD98}"/>
    <cellStyle name="_2006년06월손익 2" xfId="38989" xr:uid="{42CF7F36-60CF-4B3E-8C73-E900E596B31A}"/>
    <cellStyle name="_226유무형자산명세서(3분기)" xfId="38990" xr:uid="{228FB767-26C2-4C07-BB70-DB14BE3D9EAB}"/>
    <cellStyle name="_29.임대수익,잡이익" xfId="38991" xr:uid="{DDE2E2E8-0DBB-47EE-86D7-BB4605853A7E}"/>
    <cellStyle name="_29.임대수익,잡이익_Arun_Info request_2009.12.21" xfId="38992" xr:uid="{233AE74A-C41E-433A-969B-0364F1CB83D1}"/>
    <cellStyle name="_29.임대수익,잡이익_Arun_Info request_2009.12.22_PwC" xfId="38993" xr:uid="{80A493D8-E087-49E2-A9CB-CE8FE67EF1F1}"/>
    <cellStyle name="_29.임대수익,잡이익_Arun_QA_main" xfId="38994" xr:uid="{7554FF73-3175-4E91-9F4D-D71C9CBD2ABB}"/>
    <cellStyle name="_29.임대수익,잡이익_Datapack(BS)_Arun_091217_v2" xfId="38995" xr:uid="{ACE19A3B-28ED-4084-AFCE-7AB57D576642}"/>
    <cellStyle name="_29.임대수익,잡이익_Datapack(BS)_Arun_091217_v2_Arun_Info request_2009.12.21" xfId="38996" xr:uid="{E156EF2B-30C0-49CF-BE1C-6405F5DE1806}"/>
    <cellStyle name="_29.임대수익,잡이익_Datapack(BS)_Arun_091217_v2_Arun_Info request_2009.12.22_PwC" xfId="38997" xr:uid="{E3D2B021-294D-4E89-B037-E39DC766CD5A}"/>
    <cellStyle name="_29.임대수익,잡이익_Datapack(BS)_Arun_091217_v2_Arun_QA_main" xfId="38998" xr:uid="{B791AC1F-78A1-45AC-BA3A-EDF110F07F16}"/>
    <cellStyle name="_29.임대수익,잡이익_Sample" xfId="38999" xr:uid="{0E2AF9C2-337B-419E-ADDD-D8F068736308}"/>
    <cellStyle name="_29.임대수익,잡이익_Sample_Arun_Info request_2009.12.21" xfId="39000" xr:uid="{3DF058E3-BEFD-4202-9C88-1CBC8552E55B}"/>
    <cellStyle name="_29.임대수익,잡이익_Sample_Arun_Info request_2009.12.22_PwC" xfId="39001" xr:uid="{68004E17-3793-4069-9E49-AFBDEB5B88D1}"/>
    <cellStyle name="_29.임대수익,잡이익_Sample_Arun_QA_main" xfId="39002" xr:uid="{D7328CD6-4D26-4213-B8E3-99BFB563C73E}"/>
    <cellStyle name="_29.임대수익,잡이익_Sample_Datapack(BS)_Arun_091217_v2" xfId="39003" xr:uid="{58F6E8FF-C299-4055-8068-930E12205322}"/>
    <cellStyle name="_29.임대수익,잡이익_Sample_Datapack(BS)_Arun_091217_v2_Arun_Info request_2009.12.21" xfId="39004" xr:uid="{5F82DAD9-EBD4-4BE4-ADE1-95B028DDFD1A}"/>
    <cellStyle name="_29.임대수익,잡이익_Sample_Datapack(BS)_Arun_091217_v2_Arun_Info request_2009.12.22_PwC" xfId="39005" xr:uid="{B95D8CA9-6D22-4A0B-95CB-BA10B98FB15A}"/>
    <cellStyle name="_29.임대수익,잡이익_Sample_Datapack(BS)_Arun_091217_v2_Arun_QA_main" xfId="39006" xr:uid="{545B9D61-6CFB-496B-897F-9F21CC4F4406}"/>
    <cellStyle name="_29.임대수익,잡이익_Sample_Datepack_별첨_이종석_20090708" xfId="39007" xr:uid="{3A010C25-03A9-4FCE-B5AC-A1B1F1CF7756}"/>
    <cellStyle name="_29.임대수익,잡이익_Sample_Datepack_별첨_이종석_20090708_Arun_Info request_2009.12.21" xfId="39008" xr:uid="{D98347FB-7B95-459C-8782-14CC6BD7EEBA}"/>
    <cellStyle name="_29.임대수익,잡이익_Sample_Datepack_별첨_이종석_20090708_Arun_Info request_2009.12.22_PwC" xfId="39009" xr:uid="{8A63D0A7-A2DF-4C8E-BC3D-3C1B418B363E}"/>
    <cellStyle name="_29.임대수익,잡이익_Sample_Datepack_별첨_이종석_20090708_Arun_QA_main" xfId="39010" xr:uid="{F488F69F-4E87-46F5-AACE-8D0902FC8DEE}"/>
    <cellStyle name="_29.임대수익,잡이익_Sample_Datepack_별첨_이종석_20090708_Datapack(BS)_Arun_091217_v2" xfId="39011" xr:uid="{4737A413-FAFA-48D1-8744-D7C4EAF1F9C3}"/>
    <cellStyle name="_29.임대수익,잡이익_Sample_Datepack_별첨_이종석_20090708_Datapack(BS)_Arun_091217_v2_Arun_Info request_2009.12.21" xfId="39012" xr:uid="{10D10317-4AE5-4C28-B073-4FDCDABAAABC}"/>
    <cellStyle name="_29.임대수익,잡이익_Sample_Datepack_별첨_이종석_20090708_Datapack(BS)_Arun_091217_v2_Arun_Info request_2009.12.22_PwC" xfId="39013" xr:uid="{C16D2771-2448-43CB-8370-D94FF296FFFA}"/>
    <cellStyle name="_29.임대수익,잡이익_Sample_Datepack_별첨_이종석_20090708_Datapack(BS)_Arun_091217_v2_Arun_QA_main" xfId="39014" xr:uid="{40F3C2AC-B5F0-44AA-9E56-97DFDF7FD1FD}"/>
    <cellStyle name="_29.임대수익,잡이익_Sample_WP-dealtool table_v5_KCW" xfId="39015" xr:uid="{7B0FE611-3F8A-47F8-A13F-41BA8457974F}"/>
    <cellStyle name="_29.임대수익,잡이익_Sample_WP-dealtool table_v5_KCW_Arun_Info request_2009.12.21" xfId="39016" xr:uid="{59A0F036-B19C-43D0-8704-EFD200C27C62}"/>
    <cellStyle name="_29.임대수익,잡이익_Sample_WP-dealtool table_v5_KCW_Arun_Info request_2009.12.22_PwC" xfId="39017" xr:uid="{AC0080D9-A1D4-4997-B6DC-436B6C5225B2}"/>
    <cellStyle name="_29.임대수익,잡이익_Sample_WP-dealtool table_v5_KCW_Arun_QA_main" xfId="39018" xr:uid="{CFCE3202-C6E2-44D5-8875-0ED1FB4435BE}"/>
    <cellStyle name="_29.임대수익,잡이익_Sample_WP-dealtool table_v5_KCW_Datapack(BS)_Arun_091217_v2" xfId="39019" xr:uid="{C47E56E1-3DBA-43B8-9E76-B344D72674E1}"/>
    <cellStyle name="_29.임대수익,잡이익_Sample_WP-dealtool table_v5_KCW_Datapack(BS)_Arun_091217_v2_Arun_Info request_2009.12.21" xfId="39020" xr:uid="{BF45CCC3-62E5-4086-AEB4-C7344329A9C3}"/>
    <cellStyle name="_29.임대수익,잡이익_Sample_WP-dealtool table_v5_KCW_Datapack(BS)_Arun_091217_v2_Arun_Info request_2009.12.22_PwC" xfId="39021" xr:uid="{B0F6F6AB-2BBA-46B3-A547-3CE91BD4CFFE}"/>
    <cellStyle name="_29.임대수익,잡이익_Sample_WP-dealtool table_v5_KCW_Datapack(BS)_Arun_091217_v2_Arun_QA_main" xfId="39022" xr:uid="{AE5234B8-0395-41ED-A26E-675298770E5D}"/>
    <cellStyle name="_29.임대수익,잡이익_Sample2" xfId="39023" xr:uid="{CEFBFDE3-01C3-4F8E-9063-A6B63357CE02}"/>
    <cellStyle name="_29.임대수익,잡이익_Sample2_Arun_Info request_2009.12.21" xfId="39024" xr:uid="{AE34CF4A-FB3E-4D0E-88CF-F08320D5FD07}"/>
    <cellStyle name="_29.임대수익,잡이익_Sample2_Arun_Info request_2009.12.22_PwC" xfId="39025" xr:uid="{87BBF513-6C34-46C7-B8F3-5E59070068A7}"/>
    <cellStyle name="_29.임대수익,잡이익_Sample2_Arun_QA_main" xfId="39026" xr:uid="{F5CD44BB-DD2C-4557-8A18-950907F4A887}"/>
    <cellStyle name="_29.임대수익,잡이익_Sample2_Datapack(BS)_Arun_091217_v2" xfId="39027" xr:uid="{0F74A983-8477-47BB-8B1B-01A9BBDE4393}"/>
    <cellStyle name="_29.임대수익,잡이익_Sample2_Datapack(BS)_Arun_091217_v2_Arun_Info request_2009.12.21" xfId="39028" xr:uid="{04690B82-DE0E-40CF-9C99-07740F1BAA3D}"/>
    <cellStyle name="_29.임대수익,잡이익_Sample2_Datapack(BS)_Arun_091217_v2_Arun_Info request_2009.12.22_PwC" xfId="39029" xr:uid="{8881148E-ED2E-4E38-9B5B-3BC8668542DD}"/>
    <cellStyle name="_29.임대수익,잡이익_Sample2_Datapack(BS)_Arun_091217_v2_Arun_QA_main" xfId="39030" xr:uid="{B4947819-9A61-490A-AD99-602CCCEDBBA1}"/>
    <cellStyle name="_29.임대수익,잡이익_Sample2_Datepack_별첨_이종석_20090708" xfId="39031" xr:uid="{EA83A85F-781E-46D3-9C8B-22E8218C6E64}"/>
    <cellStyle name="_29.임대수익,잡이익_Sample2_Datepack_별첨_이종석_20090708_Arun_Info request_2009.12.21" xfId="39032" xr:uid="{E0ACA07B-3BF3-4C7C-B7E5-C93E19353134}"/>
    <cellStyle name="_29.임대수익,잡이익_Sample2_Datepack_별첨_이종석_20090708_Arun_Info request_2009.12.22_PwC" xfId="39033" xr:uid="{8BB6D034-61B9-4D8A-BE31-0A75827522E3}"/>
    <cellStyle name="_29.임대수익,잡이익_Sample2_Datepack_별첨_이종석_20090708_Arun_QA_main" xfId="39034" xr:uid="{C80629CC-A517-438D-BCA1-A66FBEEEB112}"/>
    <cellStyle name="_29.임대수익,잡이익_Sample2_Datepack_별첨_이종석_20090708_Datapack(BS)_Arun_091217_v2" xfId="39035" xr:uid="{75B59F10-5BAC-4CB9-B53D-F168586C9646}"/>
    <cellStyle name="_29.임대수익,잡이익_Sample2_Datepack_별첨_이종석_20090708_Datapack(BS)_Arun_091217_v2_Arun_Info request_2009.12.21" xfId="39036" xr:uid="{C2E049EA-C71C-4B35-9679-D4AF6AA3A619}"/>
    <cellStyle name="_29.임대수익,잡이익_Sample2_Datepack_별첨_이종석_20090708_Datapack(BS)_Arun_091217_v2_Arun_Info request_2009.12.22_PwC" xfId="39037" xr:uid="{0A353ECD-03B0-4644-B01E-8EA93A29FC06}"/>
    <cellStyle name="_29.임대수익,잡이익_Sample2_Datepack_별첨_이종석_20090708_Datapack(BS)_Arun_091217_v2_Arun_QA_main" xfId="39038" xr:uid="{E2AFDD7A-D6D3-4A67-A7E8-F9873F1517F6}"/>
    <cellStyle name="_29.임대수익,잡이익_Sample2_WP-dealtool table_v5_KCW" xfId="39039" xr:uid="{21A8E95E-5D89-490D-91C4-D4E61A6A4467}"/>
    <cellStyle name="_29.임대수익,잡이익_Sample2_WP-dealtool table_v5_KCW_Arun_Info request_2009.12.21" xfId="39040" xr:uid="{A9E857E8-7221-4D80-A620-F8EAF1332206}"/>
    <cellStyle name="_29.임대수익,잡이익_Sample2_WP-dealtool table_v5_KCW_Arun_Info request_2009.12.22_PwC" xfId="39041" xr:uid="{FC0DA63A-9D1E-4ECD-8C78-66C3673D2189}"/>
    <cellStyle name="_29.임대수익,잡이익_Sample2_WP-dealtool table_v5_KCW_Arun_QA_main" xfId="39042" xr:uid="{25C43E7D-FB43-49ED-A6E0-AD53F1DB0533}"/>
    <cellStyle name="_29.임대수익,잡이익_Sample2_WP-dealtool table_v5_KCW_Datapack(BS)_Arun_091217_v2" xfId="39043" xr:uid="{8DC2A9C3-F817-4B43-87E6-DC82766D3745}"/>
    <cellStyle name="_29.임대수익,잡이익_Sample2_WP-dealtool table_v5_KCW_Datapack(BS)_Arun_091217_v2_Arun_Info request_2009.12.21" xfId="39044" xr:uid="{CF2978A1-87AD-43F9-8BE7-7E3AF594AD90}"/>
    <cellStyle name="_29.임대수익,잡이익_Sample2_WP-dealtool table_v5_KCW_Datapack(BS)_Arun_091217_v2_Arun_Info request_2009.12.22_PwC" xfId="39045" xr:uid="{12AD099A-3834-4C59-82BF-FB5D4425B791}"/>
    <cellStyle name="_29.임대수익,잡이익_Sample2_WP-dealtool table_v5_KCW_Datapack(BS)_Arun_091217_v2_Arun_QA_main" xfId="39046" xr:uid="{3D6F8E75-5C3F-4793-AB39-3D5551FB4C8A}"/>
    <cellStyle name="_29.임대수익,잡이익_Sample3" xfId="39047" xr:uid="{487A034A-EF07-4BCF-ADBA-479C30A98647}"/>
    <cellStyle name="_29.임대수익,잡이익_Sample3_Arun_Info request_2009.12.21" xfId="39048" xr:uid="{BF7C64C5-9E47-4F60-9DAA-07C9E5C8B7ED}"/>
    <cellStyle name="_29.임대수익,잡이익_Sample3_Arun_Info request_2009.12.22_PwC" xfId="39049" xr:uid="{8A29CD67-F3CD-421B-9EBF-27927FFB41B0}"/>
    <cellStyle name="_29.임대수익,잡이익_Sample3_Arun_QA_main" xfId="39050" xr:uid="{4C5094BD-1752-478B-99B3-44E3B55FD47C}"/>
    <cellStyle name="_29.임대수익,잡이익_Sample3_Datapack(BS)_Arun_091217_v2" xfId="39051" xr:uid="{91A92F0F-D890-4AD8-940B-E7E59278D515}"/>
    <cellStyle name="_29.임대수익,잡이익_Sample3_Datapack(BS)_Arun_091217_v2_Arun_Info request_2009.12.21" xfId="39052" xr:uid="{DF3FA6E8-15DC-41C0-B1FE-95E2997EA137}"/>
    <cellStyle name="_29.임대수익,잡이익_Sample3_Datapack(BS)_Arun_091217_v2_Arun_Info request_2009.12.22_PwC" xfId="39053" xr:uid="{BDB15D9C-D14F-4760-BDBA-37EC8D24433C}"/>
    <cellStyle name="_29.임대수익,잡이익_Sample3_Datapack(BS)_Arun_091217_v2_Arun_QA_main" xfId="39054" xr:uid="{4E95908D-65CD-4B8B-B9A6-67B8C6A34A36}"/>
    <cellStyle name="_29.임대수익,잡이익_Sample3_Datepack_별첨_이종석_20090708" xfId="39055" xr:uid="{F6404CB5-BA6D-4F73-8EE2-621BA9815712}"/>
    <cellStyle name="_29.임대수익,잡이익_Sample3_Datepack_별첨_이종석_20090708_Arun_Info request_2009.12.21" xfId="39056" xr:uid="{3913233D-7D90-4250-AC07-1657ACA5BF39}"/>
    <cellStyle name="_29.임대수익,잡이익_Sample3_Datepack_별첨_이종석_20090708_Arun_Info request_2009.12.22_PwC" xfId="39057" xr:uid="{13BD8DBF-E3FC-4D66-A295-5151632ADD81}"/>
    <cellStyle name="_29.임대수익,잡이익_Sample3_Datepack_별첨_이종석_20090708_Arun_QA_main" xfId="39058" xr:uid="{435A94CD-6F90-40E8-90D4-E7070048D68A}"/>
    <cellStyle name="_29.임대수익,잡이익_Sample3_Datepack_별첨_이종석_20090708_Datapack(BS)_Arun_091217_v2" xfId="39059" xr:uid="{52A5EB43-232A-40C0-87D7-FC5C81EDEB5A}"/>
    <cellStyle name="_29.임대수익,잡이익_Sample3_Datepack_별첨_이종석_20090708_Datapack(BS)_Arun_091217_v2_Arun_Info request_2009.12.21" xfId="39060" xr:uid="{356C6FBD-EA63-48AA-9D9A-8E995DB87B86}"/>
    <cellStyle name="_29.임대수익,잡이익_Sample3_Datepack_별첨_이종석_20090708_Datapack(BS)_Arun_091217_v2_Arun_Info request_2009.12.22_PwC" xfId="39061" xr:uid="{5E133961-45FB-40ED-A0A6-09A7835C93E9}"/>
    <cellStyle name="_29.임대수익,잡이익_Sample3_Datepack_별첨_이종석_20090708_Datapack(BS)_Arun_091217_v2_Arun_QA_main" xfId="39062" xr:uid="{ECA7FBD1-9161-43F1-AEFB-447F283677D4}"/>
    <cellStyle name="_29.임대수익,잡이익_Sample3_WP-dealtool table_v5_KCW" xfId="39063" xr:uid="{7857EBB0-AA84-4388-A88A-23E467D7CBF4}"/>
    <cellStyle name="_29.임대수익,잡이익_Sample3_WP-dealtool table_v5_KCW_Arun_Info request_2009.12.21" xfId="39064" xr:uid="{98D7CAED-B010-48F5-BF37-9B278A1C35A6}"/>
    <cellStyle name="_29.임대수익,잡이익_Sample3_WP-dealtool table_v5_KCW_Arun_Info request_2009.12.22_PwC" xfId="39065" xr:uid="{49DC8E44-DD13-481E-93D9-8FFEEE12FFF9}"/>
    <cellStyle name="_29.임대수익,잡이익_Sample3_WP-dealtool table_v5_KCW_Arun_QA_main" xfId="39066" xr:uid="{854E8922-1505-4177-BE1A-33D77E9DB2EE}"/>
    <cellStyle name="_29.임대수익,잡이익_Sample3_WP-dealtool table_v5_KCW_Datapack(BS)_Arun_091217_v2" xfId="39067" xr:uid="{317BA9B1-247B-4205-96F8-2A4F8AD56D4C}"/>
    <cellStyle name="_29.임대수익,잡이익_Sample3_WP-dealtool table_v5_KCW_Datapack(BS)_Arun_091217_v2_Arun_Info request_2009.12.21" xfId="39068" xr:uid="{247ECC89-FFEF-4F2D-8847-B0646D145108}"/>
    <cellStyle name="_29.임대수익,잡이익_Sample3_WP-dealtool table_v5_KCW_Datapack(BS)_Arun_091217_v2_Arun_Info request_2009.12.22_PwC" xfId="39069" xr:uid="{FC7E49A4-D50F-40FA-B506-0CA414143246}"/>
    <cellStyle name="_29.임대수익,잡이익_Sample3_WP-dealtool table_v5_KCW_Datapack(BS)_Arun_091217_v2_Arun_QA_main" xfId="39070" xr:uid="{B46BCCF3-66FF-4CC0-AC5C-D5326C094074}"/>
    <cellStyle name="_29.임대수익,잡이익_Sample5" xfId="39071" xr:uid="{68119F70-9DE2-42A4-8006-DDCF101D3BCE}"/>
    <cellStyle name="_29.임대수익,잡이익_Sample5_Arun_Info request_2009.12.21" xfId="39072" xr:uid="{5C7C803E-441F-4130-A02F-9766BA027556}"/>
    <cellStyle name="_29.임대수익,잡이익_Sample5_Arun_Info request_2009.12.22_PwC" xfId="39073" xr:uid="{FD51AF87-7BD2-4B7E-8D40-3CA4C30CB238}"/>
    <cellStyle name="_29.임대수익,잡이익_Sample5_Arun_QA_main" xfId="39074" xr:uid="{CA6268BD-1722-46ED-9A56-8B54846C5E9E}"/>
    <cellStyle name="_29.임대수익,잡이익_Sample5_Datapack(BS)_Arun_091217_v2" xfId="39075" xr:uid="{68303F9D-BF4F-4120-AD34-18011A542AE0}"/>
    <cellStyle name="_29.임대수익,잡이익_Sample5_Datapack(BS)_Arun_091217_v2_Arun_Info request_2009.12.21" xfId="39076" xr:uid="{72586104-A9E7-46DF-A680-4B2D1336E321}"/>
    <cellStyle name="_29.임대수익,잡이익_Sample5_Datapack(BS)_Arun_091217_v2_Arun_Info request_2009.12.22_PwC" xfId="39077" xr:uid="{5845B223-4671-4233-BC06-6B87091D4130}"/>
    <cellStyle name="_29.임대수익,잡이익_Sample5_Datapack(BS)_Arun_091217_v2_Arun_QA_main" xfId="39078" xr:uid="{BDEE8938-08DC-497F-B895-0BEB535E94A8}"/>
    <cellStyle name="_29.임대수익,잡이익_Sample5_Datepack_별첨_이종석_20090708" xfId="39079" xr:uid="{B4E177E2-FA33-4808-92EF-63A97B13D358}"/>
    <cellStyle name="_29.임대수익,잡이익_Sample5_Datepack_별첨_이종석_20090708_Arun_Info request_2009.12.21" xfId="39080" xr:uid="{31D8A1A7-CC05-4539-96D0-5C333CAB4D4C}"/>
    <cellStyle name="_29.임대수익,잡이익_Sample5_Datepack_별첨_이종석_20090708_Arun_Info request_2009.12.22_PwC" xfId="39081" xr:uid="{FBCBD40A-332D-497C-82D8-F9C13F12F6B5}"/>
    <cellStyle name="_29.임대수익,잡이익_Sample5_Datepack_별첨_이종석_20090708_Arun_QA_main" xfId="39082" xr:uid="{4471A941-3E4C-4046-B71A-0D91A532FDF8}"/>
    <cellStyle name="_29.임대수익,잡이익_Sample5_Datepack_별첨_이종석_20090708_Datapack(BS)_Arun_091217_v2" xfId="39083" xr:uid="{F2A2AD61-277D-44AE-9B4F-7249EFD0AEE3}"/>
    <cellStyle name="_29.임대수익,잡이익_Sample5_Datepack_별첨_이종석_20090708_Datapack(BS)_Arun_091217_v2_Arun_Info request_2009.12.21" xfId="39084" xr:uid="{A365B733-F181-4F6B-A6DC-2BEF4EB13510}"/>
    <cellStyle name="_29.임대수익,잡이익_Sample5_Datepack_별첨_이종석_20090708_Datapack(BS)_Arun_091217_v2_Arun_Info request_2009.12.22_PwC" xfId="39085" xr:uid="{F6004E59-B777-4F88-B9E0-A30340E58428}"/>
    <cellStyle name="_29.임대수익,잡이익_Sample5_Datepack_별첨_이종석_20090708_Datapack(BS)_Arun_091217_v2_Arun_QA_main" xfId="39086" xr:uid="{B7CE5EC5-C1B6-47FC-B74A-23FD148EC416}"/>
    <cellStyle name="_29.임대수익,잡이익_Sample5_WP-dealtool table_v5_KCW" xfId="39087" xr:uid="{2F54620F-033F-4C20-9912-028205D8A7C1}"/>
    <cellStyle name="_29.임대수익,잡이익_Sample5_WP-dealtool table_v5_KCW_Arun_Info request_2009.12.21" xfId="39088" xr:uid="{51D2AB88-6987-453B-B7D7-38D0C1184B90}"/>
    <cellStyle name="_29.임대수익,잡이익_Sample5_WP-dealtool table_v5_KCW_Arun_Info request_2009.12.22_PwC" xfId="39089" xr:uid="{6F323A94-2030-4355-A41C-27AA51EABDCB}"/>
    <cellStyle name="_29.임대수익,잡이익_Sample5_WP-dealtool table_v5_KCW_Arun_QA_main" xfId="39090" xr:uid="{65824455-44C7-4E0D-993F-C0630AA86F65}"/>
    <cellStyle name="_29.임대수익,잡이익_Sample5_WP-dealtool table_v5_KCW_Datapack(BS)_Arun_091217_v2" xfId="39091" xr:uid="{01910C05-6A5F-4119-B3B5-BCF8D2B933CB}"/>
    <cellStyle name="_29.임대수익,잡이익_Sample5_WP-dealtool table_v5_KCW_Datapack(BS)_Arun_091217_v2_Arun_Info request_2009.12.21" xfId="39092" xr:uid="{D9FB6794-793D-46B3-8D6C-C5D98ADD8637}"/>
    <cellStyle name="_29.임대수익,잡이익_Sample5_WP-dealtool table_v5_KCW_Datapack(BS)_Arun_091217_v2_Arun_Info request_2009.12.22_PwC" xfId="39093" xr:uid="{320D87E2-8FF7-4E9A-AA18-D946FD47F591}"/>
    <cellStyle name="_29.임대수익,잡이익_Sample5_WP-dealtool table_v5_KCW_Datapack(BS)_Arun_091217_v2_Arun_QA_main" xfId="39094" xr:uid="{263D8B4D-5070-4349-B110-CD121230D57F}"/>
    <cellStyle name="_30.잡손실" xfId="39095" xr:uid="{5405B09E-731D-4E21-8F61-65B9589F576D}"/>
    <cellStyle name="_30.잡손실_Arun_Info request_2009.12.21" xfId="39096" xr:uid="{C47682AB-1CF4-4EE2-8F58-97AA250E8755}"/>
    <cellStyle name="_30.잡손실_Arun_Info request_2009.12.22_PwC" xfId="39097" xr:uid="{EFD05AC1-C357-439A-9349-02227B8224A9}"/>
    <cellStyle name="_30.잡손실_Arun_QA_main" xfId="39098" xr:uid="{9A4F74D6-0AA3-48EF-BE62-778FDFB538AD}"/>
    <cellStyle name="_30.잡손실_Datapack(BS)_Arun_091217_v2" xfId="39099" xr:uid="{B4C4EFE3-FD6D-4960-B874-7E133EC49B9D}"/>
    <cellStyle name="_30.잡손실_Datapack(BS)_Arun_091217_v2_Arun_Info request_2009.12.21" xfId="39100" xr:uid="{77DFF3BA-7BFC-40B6-B108-069A1F5C3E6D}"/>
    <cellStyle name="_30.잡손실_Datapack(BS)_Arun_091217_v2_Arun_Info request_2009.12.22_PwC" xfId="39101" xr:uid="{B7218140-1DF8-4BBF-A597-F98F4791747E}"/>
    <cellStyle name="_30.잡손실_Datapack(BS)_Arun_091217_v2_Arun_QA_main" xfId="39102" xr:uid="{23F9757D-E28B-4D21-B0A1-DE8AD7C0D8D5}"/>
    <cellStyle name="_30.잡손실_Sample" xfId="39103" xr:uid="{06BBB06E-F427-47AB-A447-D1579F87557A}"/>
    <cellStyle name="_30.잡손실_Sample_Arun_Info request_2009.12.21" xfId="39104" xr:uid="{CB3F437B-3060-4E4E-B381-D2DB51BE26BB}"/>
    <cellStyle name="_30.잡손실_Sample_Arun_Info request_2009.12.22_PwC" xfId="39105" xr:uid="{EC30C651-6314-4650-95F7-4678C2C9B98A}"/>
    <cellStyle name="_30.잡손실_Sample_Arun_QA_main" xfId="39106" xr:uid="{DAB48861-7ACB-4E45-88F6-3B80E18F8520}"/>
    <cellStyle name="_30.잡손실_Sample_Datapack(BS)_Arun_091217_v2" xfId="39107" xr:uid="{A0EC2B73-5BE0-4ECF-A0F5-80183145D3F5}"/>
    <cellStyle name="_30.잡손실_Sample_Datapack(BS)_Arun_091217_v2_Arun_Info request_2009.12.21" xfId="39108" xr:uid="{DC45924B-E55A-472D-8492-CCF2EB301CE7}"/>
    <cellStyle name="_30.잡손실_Sample_Datapack(BS)_Arun_091217_v2_Arun_Info request_2009.12.22_PwC" xfId="39109" xr:uid="{9C964171-01A6-433E-81A9-9CDFFC17D1F5}"/>
    <cellStyle name="_30.잡손실_Sample_Datapack(BS)_Arun_091217_v2_Arun_QA_main" xfId="39110" xr:uid="{809EA977-A4F6-4DB5-B0E8-EE69C6B110EF}"/>
    <cellStyle name="_30.잡손실_Sample_Datepack_별첨_이종석_20090708" xfId="39111" xr:uid="{96B55B2B-284C-499F-A076-23FE07996C07}"/>
    <cellStyle name="_30.잡손실_Sample_Datepack_별첨_이종석_20090708_Arun_Info request_2009.12.21" xfId="39112" xr:uid="{0605ACBB-4751-44A0-A18A-9D3C54BEB7FC}"/>
    <cellStyle name="_30.잡손실_Sample_Datepack_별첨_이종석_20090708_Arun_Info request_2009.12.22_PwC" xfId="39113" xr:uid="{181A5CD7-6833-421E-ACF2-B0D9A5FF55A6}"/>
    <cellStyle name="_30.잡손실_Sample_Datepack_별첨_이종석_20090708_Arun_QA_main" xfId="39114" xr:uid="{138B7C67-7066-4B9A-8D7D-37597AF05ACF}"/>
    <cellStyle name="_30.잡손실_Sample_Datepack_별첨_이종석_20090708_Datapack(BS)_Arun_091217_v2" xfId="39115" xr:uid="{EAF0F013-195C-421E-915F-20393F9DDDE1}"/>
    <cellStyle name="_30.잡손실_Sample_Datepack_별첨_이종석_20090708_Datapack(BS)_Arun_091217_v2_Arun_Info request_2009.12.21" xfId="39116" xr:uid="{78A667D2-056D-43DC-A608-22AF27D8CC74}"/>
    <cellStyle name="_30.잡손실_Sample_Datepack_별첨_이종석_20090708_Datapack(BS)_Arun_091217_v2_Arun_Info request_2009.12.22_PwC" xfId="39117" xr:uid="{B6AEED1A-753B-4A5D-8619-33B21B8AEA77}"/>
    <cellStyle name="_30.잡손실_Sample_Datepack_별첨_이종석_20090708_Datapack(BS)_Arun_091217_v2_Arun_QA_main" xfId="39118" xr:uid="{44C487DE-D8F5-4A95-817B-AB85DBC3C516}"/>
    <cellStyle name="_30.잡손실_Sample_WP-dealtool table_v5_KCW" xfId="39119" xr:uid="{034DCF7C-D4F3-4C8B-B235-798E7DC15C23}"/>
    <cellStyle name="_30.잡손실_Sample_WP-dealtool table_v5_KCW_Arun_Info request_2009.12.21" xfId="39120" xr:uid="{7A18EBD2-42AC-4A48-BA21-985938D03FAE}"/>
    <cellStyle name="_30.잡손실_Sample_WP-dealtool table_v5_KCW_Arun_Info request_2009.12.22_PwC" xfId="39121" xr:uid="{46E8D1BC-24B8-4AFE-824C-8FAF159FB057}"/>
    <cellStyle name="_30.잡손실_Sample_WP-dealtool table_v5_KCW_Arun_QA_main" xfId="39122" xr:uid="{A0BC0838-51EF-4B58-BF3D-9DC282C440AC}"/>
    <cellStyle name="_30.잡손실_Sample_WP-dealtool table_v5_KCW_Datapack(BS)_Arun_091217_v2" xfId="39123" xr:uid="{30E41BA3-8E9B-45C1-A5DA-F8FE810D33A6}"/>
    <cellStyle name="_30.잡손실_Sample_WP-dealtool table_v5_KCW_Datapack(BS)_Arun_091217_v2_Arun_Info request_2009.12.21" xfId="39124" xr:uid="{17B6FFB7-9C1E-4C5D-BCE2-ECA5A8B1AC03}"/>
    <cellStyle name="_30.잡손실_Sample_WP-dealtool table_v5_KCW_Datapack(BS)_Arun_091217_v2_Arun_Info request_2009.12.22_PwC" xfId="39125" xr:uid="{C5F92AA5-ECD3-4F65-9EC5-6FA81F1E05DC}"/>
    <cellStyle name="_30.잡손실_Sample_WP-dealtool table_v5_KCW_Datapack(BS)_Arun_091217_v2_Arun_QA_main" xfId="39126" xr:uid="{B2088B52-D186-45F0-8451-873AFDD8C8B2}"/>
    <cellStyle name="_30.잡손실_Sample2" xfId="39127" xr:uid="{70D5AC93-1FF3-4D08-8157-492DC250B688}"/>
    <cellStyle name="_30.잡손실_Sample2_Arun_Info request_2009.12.21" xfId="39128" xr:uid="{741596EF-E002-4917-87EF-D649CCFF05AA}"/>
    <cellStyle name="_30.잡손실_Sample2_Arun_Info request_2009.12.22_PwC" xfId="39129" xr:uid="{F1A99D4B-350A-46BE-B540-E413086F2540}"/>
    <cellStyle name="_30.잡손실_Sample2_Arun_QA_main" xfId="39130" xr:uid="{51C8CB12-DB63-46B7-997D-8687B0BAE0FC}"/>
    <cellStyle name="_30.잡손실_Sample2_Datapack(BS)_Arun_091217_v2" xfId="39131" xr:uid="{EDE92010-9449-48C1-B0EA-3D5212FEEF55}"/>
    <cellStyle name="_30.잡손실_Sample2_Datapack(BS)_Arun_091217_v2_Arun_Info request_2009.12.21" xfId="39132" xr:uid="{0A46C66D-D2E8-4D82-B555-7B0E5776D62F}"/>
    <cellStyle name="_30.잡손실_Sample2_Datapack(BS)_Arun_091217_v2_Arun_Info request_2009.12.22_PwC" xfId="39133" xr:uid="{894EC217-1EB4-44FB-941F-D268EB9314E6}"/>
    <cellStyle name="_30.잡손실_Sample2_Datapack(BS)_Arun_091217_v2_Arun_QA_main" xfId="39134" xr:uid="{3BDD643C-3D25-49F9-A0A5-2F1669DDDB5C}"/>
    <cellStyle name="_30.잡손실_Sample2_Datepack_별첨_이종석_20090708" xfId="39135" xr:uid="{29FBD506-A481-429B-9AD5-75525FC2CF7A}"/>
    <cellStyle name="_30.잡손실_Sample2_Datepack_별첨_이종석_20090708_Arun_Info request_2009.12.21" xfId="39136" xr:uid="{6FB97AAE-283A-4C03-A559-F3A4F75FDAFC}"/>
    <cellStyle name="_30.잡손실_Sample2_Datepack_별첨_이종석_20090708_Arun_Info request_2009.12.22_PwC" xfId="39137" xr:uid="{C45F7F5D-D860-45AA-AAFD-B64BBFBBB934}"/>
    <cellStyle name="_30.잡손실_Sample2_Datepack_별첨_이종석_20090708_Arun_QA_main" xfId="39138" xr:uid="{831D812E-A187-44FC-A46E-68C2A6629507}"/>
    <cellStyle name="_30.잡손실_Sample2_Datepack_별첨_이종석_20090708_Datapack(BS)_Arun_091217_v2" xfId="39139" xr:uid="{88D2DB82-95FA-4250-9F3C-293EA7D30F65}"/>
    <cellStyle name="_30.잡손실_Sample2_Datepack_별첨_이종석_20090708_Datapack(BS)_Arun_091217_v2_Arun_Info request_2009.12.21" xfId="39140" xr:uid="{8AE0A1BF-125B-445B-A465-E708AE408F11}"/>
    <cellStyle name="_30.잡손실_Sample2_Datepack_별첨_이종석_20090708_Datapack(BS)_Arun_091217_v2_Arun_Info request_2009.12.22_PwC" xfId="39141" xr:uid="{16299FC0-AE51-4A14-A978-F27CB1396C8D}"/>
    <cellStyle name="_30.잡손실_Sample2_Datepack_별첨_이종석_20090708_Datapack(BS)_Arun_091217_v2_Arun_QA_main" xfId="39142" xr:uid="{B6F594B6-C8B8-41B3-8A46-2D2E6FAFC196}"/>
    <cellStyle name="_30.잡손실_Sample2_WP-dealtool table_v5_KCW" xfId="39143" xr:uid="{F885BB63-2197-4D99-9D6D-297BC7638110}"/>
    <cellStyle name="_30.잡손실_Sample2_WP-dealtool table_v5_KCW_Arun_Info request_2009.12.21" xfId="39144" xr:uid="{9F4CAC42-4EDC-461C-9C39-B7D3A1552824}"/>
    <cellStyle name="_30.잡손실_Sample2_WP-dealtool table_v5_KCW_Arun_Info request_2009.12.22_PwC" xfId="39145" xr:uid="{8E7852C9-A79D-4702-8534-61D46F6DF281}"/>
    <cellStyle name="_30.잡손실_Sample2_WP-dealtool table_v5_KCW_Arun_QA_main" xfId="39146" xr:uid="{BE7E4961-4C1E-42F5-9BD2-D143EF2C4866}"/>
    <cellStyle name="_30.잡손실_Sample2_WP-dealtool table_v5_KCW_Datapack(BS)_Arun_091217_v2" xfId="39147" xr:uid="{9A1CC97E-903D-4AD7-AACD-BBCA7036A5FE}"/>
    <cellStyle name="_30.잡손실_Sample2_WP-dealtool table_v5_KCW_Datapack(BS)_Arun_091217_v2_Arun_Info request_2009.12.21" xfId="39148" xr:uid="{9B83DDEA-7EBE-4D4C-8B9A-1ED2207FC980}"/>
    <cellStyle name="_30.잡손실_Sample2_WP-dealtool table_v5_KCW_Datapack(BS)_Arun_091217_v2_Arun_Info request_2009.12.22_PwC" xfId="39149" xr:uid="{C97AE18E-9B75-446E-99E3-4D8CA1B59FEE}"/>
    <cellStyle name="_30.잡손실_Sample2_WP-dealtool table_v5_KCW_Datapack(BS)_Arun_091217_v2_Arun_QA_main" xfId="39150" xr:uid="{44E5AC79-212B-4CD1-A496-603349AA6B3B}"/>
    <cellStyle name="_30.잡손실_Sample3" xfId="39151" xr:uid="{F1152959-42D0-4E82-A233-CF25289B50DC}"/>
    <cellStyle name="_30.잡손실_Sample3_Arun_Info request_2009.12.21" xfId="39152" xr:uid="{58EA1683-D60A-4597-9A1B-214A081D1591}"/>
    <cellStyle name="_30.잡손실_Sample3_Arun_Info request_2009.12.22_PwC" xfId="39153" xr:uid="{4612CB60-32D8-4990-B4E4-B4D5A5457208}"/>
    <cellStyle name="_30.잡손실_Sample3_Arun_QA_main" xfId="39154" xr:uid="{F2612010-CE8E-4D8C-885B-1253A7F02C5F}"/>
    <cellStyle name="_30.잡손실_Sample3_Datapack(BS)_Arun_091217_v2" xfId="39155" xr:uid="{1A2567E5-B5BB-436E-939C-AED71AAF0620}"/>
    <cellStyle name="_30.잡손실_Sample3_Datapack(BS)_Arun_091217_v2_Arun_Info request_2009.12.21" xfId="39156" xr:uid="{4E29AC1B-D038-4C29-9FF6-EF8C07B00389}"/>
    <cellStyle name="_30.잡손실_Sample3_Datapack(BS)_Arun_091217_v2_Arun_Info request_2009.12.22_PwC" xfId="39157" xr:uid="{1E741D52-152F-46B8-B293-DBBDEBAFE315}"/>
    <cellStyle name="_30.잡손실_Sample3_Datapack(BS)_Arun_091217_v2_Arun_QA_main" xfId="39158" xr:uid="{1ED14E62-89AC-4317-B1DC-6D72F388995D}"/>
    <cellStyle name="_30.잡손실_Sample3_Datepack_별첨_이종석_20090708" xfId="39159" xr:uid="{CA2DE1B4-DDF1-479F-AB97-874D15716899}"/>
    <cellStyle name="_30.잡손실_Sample3_Datepack_별첨_이종석_20090708_Arun_Info request_2009.12.21" xfId="39160" xr:uid="{AAF5350A-111F-424E-9828-667C511F0D59}"/>
    <cellStyle name="_30.잡손실_Sample3_Datepack_별첨_이종석_20090708_Arun_Info request_2009.12.22_PwC" xfId="39161" xr:uid="{4E33BB17-C996-4E27-84CB-C0A0588FAF09}"/>
    <cellStyle name="_30.잡손실_Sample3_Datepack_별첨_이종석_20090708_Arun_QA_main" xfId="39162" xr:uid="{7C4B742E-0733-4149-BF7B-51553F641236}"/>
    <cellStyle name="_30.잡손실_Sample3_Datepack_별첨_이종석_20090708_Datapack(BS)_Arun_091217_v2" xfId="39163" xr:uid="{44CF8C6D-474D-411D-ABF9-59AC3FAB65B3}"/>
    <cellStyle name="_30.잡손실_Sample3_Datepack_별첨_이종석_20090708_Datapack(BS)_Arun_091217_v2_Arun_Info request_2009.12.21" xfId="39164" xr:uid="{9505851F-C463-4807-9359-60E296B7EF11}"/>
    <cellStyle name="_30.잡손실_Sample3_Datepack_별첨_이종석_20090708_Datapack(BS)_Arun_091217_v2_Arun_Info request_2009.12.22_PwC" xfId="39165" xr:uid="{385F68B2-EEF9-47BE-94FD-4F4E0B71D4B9}"/>
    <cellStyle name="_30.잡손실_Sample3_Datepack_별첨_이종석_20090708_Datapack(BS)_Arun_091217_v2_Arun_QA_main" xfId="39166" xr:uid="{E4019E35-EB13-4787-9510-F4975086D4AD}"/>
    <cellStyle name="_30.잡손실_Sample3_WP-dealtool table_v5_KCW" xfId="39167" xr:uid="{728FC787-ED19-4BB0-8186-D9DAE782C3F8}"/>
    <cellStyle name="_30.잡손실_Sample3_WP-dealtool table_v5_KCW_Arun_Info request_2009.12.21" xfId="39168" xr:uid="{65510869-59F6-4F82-8683-AD88A2617412}"/>
    <cellStyle name="_30.잡손실_Sample3_WP-dealtool table_v5_KCW_Arun_Info request_2009.12.22_PwC" xfId="39169" xr:uid="{B3AD4F23-837F-4658-80E3-834F24BF3317}"/>
    <cellStyle name="_30.잡손실_Sample3_WP-dealtool table_v5_KCW_Arun_QA_main" xfId="39170" xr:uid="{01B4A70B-F431-4250-9643-055C9D2F4D55}"/>
    <cellStyle name="_30.잡손실_Sample3_WP-dealtool table_v5_KCW_Datapack(BS)_Arun_091217_v2" xfId="39171" xr:uid="{DBD359A3-7437-4FE8-8AE0-E386BABB6300}"/>
    <cellStyle name="_30.잡손실_Sample3_WP-dealtool table_v5_KCW_Datapack(BS)_Arun_091217_v2_Arun_Info request_2009.12.21" xfId="39172" xr:uid="{F2799C8F-A7ED-46F1-BEF2-956CCAD0E941}"/>
    <cellStyle name="_30.잡손실_Sample3_WP-dealtool table_v5_KCW_Datapack(BS)_Arun_091217_v2_Arun_Info request_2009.12.22_PwC" xfId="39173" xr:uid="{2D807F72-540A-4924-86EA-7ABAE17C6E7C}"/>
    <cellStyle name="_30.잡손실_Sample3_WP-dealtool table_v5_KCW_Datapack(BS)_Arun_091217_v2_Arun_QA_main" xfId="39174" xr:uid="{1227E922-9A29-4AE6-A6BF-73F6AEB9ACD4}"/>
    <cellStyle name="_30.잡손실_Sample5" xfId="39175" xr:uid="{C60E6466-1C3B-4DB9-8E92-0AC055C0C8E1}"/>
    <cellStyle name="_30.잡손실_Sample5_Arun_Info request_2009.12.21" xfId="39176" xr:uid="{73B51A2F-197D-49D5-9BAD-5071EFC4D367}"/>
    <cellStyle name="_30.잡손실_Sample5_Arun_Info request_2009.12.22_PwC" xfId="39177" xr:uid="{158160C8-B2CB-42F4-9C74-0168271B8A27}"/>
    <cellStyle name="_30.잡손실_Sample5_Arun_QA_main" xfId="39178" xr:uid="{A204102E-2CBC-487E-8F2A-8DBB09B20DD6}"/>
    <cellStyle name="_30.잡손실_Sample5_Datapack(BS)_Arun_091217_v2" xfId="39179" xr:uid="{736BBD43-BF24-4D98-9B24-2C508DDEE949}"/>
    <cellStyle name="_30.잡손실_Sample5_Datapack(BS)_Arun_091217_v2_Arun_Info request_2009.12.21" xfId="39180" xr:uid="{DB567414-6D33-40C7-BAD2-23D43E6C5BC6}"/>
    <cellStyle name="_30.잡손실_Sample5_Datapack(BS)_Arun_091217_v2_Arun_Info request_2009.12.22_PwC" xfId="39181" xr:uid="{46121B67-C948-4DFC-82FF-F95CB5228DE1}"/>
    <cellStyle name="_30.잡손실_Sample5_Datapack(BS)_Arun_091217_v2_Arun_QA_main" xfId="39182" xr:uid="{7A33DBEA-950D-46C7-87EB-E07D9A6DF0A3}"/>
    <cellStyle name="_30.잡손실_Sample5_Datepack_별첨_이종석_20090708" xfId="39183" xr:uid="{EED62CD8-FE61-4FAF-AF09-6A9E8E0EE85B}"/>
    <cellStyle name="_30.잡손실_Sample5_Datepack_별첨_이종석_20090708_Arun_Info request_2009.12.21" xfId="39184" xr:uid="{3A68E318-DABC-406F-B6EA-E8F62273669A}"/>
    <cellStyle name="_30.잡손실_Sample5_Datepack_별첨_이종석_20090708_Arun_Info request_2009.12.22_PwC" xfId="39185" xr:uid="{0A35F75A-FAE8-4A6D-B5E7-790306641AF0}"/>
    <cellStyle name="_30.잡손실_Sample5_Datepack_별첨_이종석_20090708_Arun_QA_main" xfId="39186" xr:uid="{BCDDAFD6-0FA2-490B-B364-E7EA6CF6E1C3}"/>
    <cellStyle name="_30.잡손실_Sample5_Datepack_별첨_이종석_20090708_Datapack(BS)_Arun_091217_v2" xfId="39187" xr:uid="{6D9D7727-971F-42E4-A5E1-C445A1134308}"/>
    <cellStyle name="_30.잡손실_Sample5_Datepack_별첨_이종석_20090708_Datapack(BS)_Arun_091217_v2_Arun_Info request_2009.12.21" xfId="39188" xr:uid="{B610BC16-020E-4C10-9581-DAEE71D0A8D0}"/>
    <cellStyle name="_30.잡손실_Sample5_Datepack_별첨_이종석_20090708_Datapack(BS)_Arun_091217_v2_Arun_Info request_2009.12.22_PwC" xfId="39189" xr:uid="{DA2C0458-9B67-4FBB-8182-DDE56E75B0BA}"/>
    <cellStyle name="_30.잡손실_Sample5_Datepack_별첨_이종석_20090708_Datapack(BS)_Arun_091217_v2_Arun_QA_main" xfId="39190" xr:uid="{53BBC6BB-D704-4446-A02E-06A809AA6155}"/>
    <cellStyle name="_30.잡손실_Sample5_WP-dealtool table_v5_KCW" xfId="39191" xr:uid="{741DDF0A-1291-4CA8-82DC-2B9EDDCF0942}"/>
    <cellStyle name="_30.잡손실_Sample5_WP-dealtool table_v5_KCW_Arun_Info request_2009.12.21" xfId="39192" xr:uid="{35D50301-5BD1-42C6-AD7A-D021D95C4CA2}"/>
    <cellStyle name="_30.잡손실_Sample5_WP-dealtool table_v5_KCW_Arun_Info request_2009.12.22_PwC" xfId="39193" xr:uid="{8CB8E357-E925-439E-B677-AF1D497814F7}"/>
    <cellStyle name="_30.잡손실_Sample5_WP-dealtool table_v5_KCW_Arun_QA_main" xfId="39194" xr:uid="{B2E92E9F-21C7-423D-BD33-7099882BC5AF}"/>
    <cellStyle name="_30.잡손실_Sample5_WP-dealtool table_v5_KCW_Datapack(BS)_Arun_091217_v2" xfId="39195" xr:uid="{26627114-61F8-413C-B04D-7F03EA231C11}"/>
    <cellStyle name="_30.잡손실_Sample5_WP-dealtool table_v5_KCW_Datapack(BS)_Arun_091217_v2_Arun_Info request_2009.12.21" xfId="39196" xr:uid="{51F2C35A-B8E0-4EF8-8904-D16C48B4BD1F}"/>
    <cellStyle name="_30.잡손실_Sample5_WP-dealtool table_v5_KCW_Datapack(BS)_Arun_091217_v2_Arun_Info request_2009.12.22_PwC" xfId="39197" xr:uid="{73BD2EA0-225E-4AB3-8340-DBC6D72E9994}"/>
    <cellStyle name="_30.잡손실_Sample5_WP-dealtool table_v5_KCW_Datapack(BS)_Arun_091217_v2_Arun_QA_main" xfId="39198" xr:uid="{137BF72C-3CA3-4919-B426-A5592ABCDD45}"/>
    <cellStyle name="_304 감가상각비(유무형자산)" xfId="39199" xr:uid="{203DA8BB-2858-478D-AD4C-D11ED4050F98}"/>
    <cellStyle name="_32.관계사" xfId="39200" xr:uid="{1D3CCE98-9DD9-47C6-8FCC-D1BCDD9DFDDB}"/>
    <cellStyle name="_32.관계사_Arun_Info request_2009.12.21" xfId="39201" xr:uid="{CDEB6EE0-3A2C-4398-ACF0-327A2A232FEE}"/>
    <cellStyle name="_32.관계사_Arun_Info request_2009.12.22_PwC" xfId="39202" xr:uid="{632E5CA2-98C7-42F0-9C1C-47A9BA745FA2}"/>
    <cellStyle name="_32.관계사_Arun_QA_main" xfId="39203" xr:uid="{8B7F6D8D-F273-40AC-BE0C-E000A642EC33}"/>
    <cellStyle name="_32.관계사_Datapack(BS)_Arun_091217_v2" xfId="39204" xr:uid="{EB314022-6B3A-4BC4-8823-BECFEB246043}"/>
    <cellStyle name="_32.관계사_Datapack(BS)_Arun_091217_v2_Arun_Info request_2009.12.21" xfId="39205" xr:uid="{1DD088F6-0460-4EE1-A537-C38871C9B1AF}"/>
    <cellStyle name="_32.관계사_Datapack(BS)_Arun_091217_v2_Arun_Info request_2009.12.22_PwC" xfId="39206" xr:uid="{6CEE0D17-BDEB-47B1-8027-8B68F28DAA26}"/>
    <cellStyle name="_32.관계사_Datapack(BS)_Arun_091217_v2_Arun_QA_main" xfId="39207" xr:uid="{C34E31C4-AD09-445A-9181-02815C5AB488}"/>
    <cellStyle name="_32.관계사_Sample" xfId="39208" xr:uid="{BBF15E27-5E50-429A-8CFE-6CCF9BA1E303}"/>
    <cellStyle name="_32.관계사_Sample_Arun_Info request_2009.12.21" xfId="39209" xr:uid="{2E297D4E-ED2F-414E-A39E-4BB6D248798D}"/>
    <cellStyle name="_32.관계사_Sample_Arun_Info request_2009.12.22_PwC" xfId="39210" xr:uid="{B1CDCFAA-8F27-4587-8E90-6CD0C1E423BC}"/>
    <cellStyle name="_32.관계사_Sample_Arun_QA_main" xfId="39211" xr:uid="{B543C5CF-C930-40DA-B9C1-EB9101FF5886}"/>
    <cellStyle name="_32.관계사_Sample_Datapack(BS)_Arun_091217_v2" xfId="39212" xr:uid="{F5A0EE9A-3ACF-492F-9E8C-106C3085D592}"/>
    <cellStyle name="_32.관계사_Sample_Datapack(BS)_Arun_091217_v2_Arun_Info request_2009.12.21" xfId="39213" xr:uid="{7AE4A069-AC0A-444F-A2E3-40D5FE26427D}"/>
    <cellStyle name="_32.관계사_Sample_Datapack(BS)_Arun_091217_v2_Arun_Info request_2009.12.22_PwC" xfId="39214" xr:uid="{2AE83ADB-600C-4866-B0CF-0DF0AE3BDE33}"/>
    <cellStyle name="_32.관계사_Sample_Datapack(BS)_Arun_091217_v2_Arun_QA_main" xfId="39215" xr:uid="{A109486B-8160-487A-BD54-2CB031620A16}"/>
    <cellStyle name="_32.관계사_Sample_Datepack_별첨_이종석_20090708" xfId="39216" xr:uid="{719B467E-8E1D-43CB-87DC-331A53E218D4}"/>
    <cellStyle name="_32.관계사_Sample_Datepack_별첨_이종석_20090708_Arun_Info request_2009.12.21" xfId="39217" xr:uid="{F97287BE-EAD1-47FC-92EF-90EA256EA7C6}"/>
    <cellStyle name="_32.관계사_Sample_Datepack_별첨_이종석_20090708_Arun_Info request_2009.12.22_PwC" xfId="39218" xr:uid="{D6347F10-942C-47AF-87CE-D3AB33A6B414}"/>
    <cellStyle name="_32.관계사_Sample_Datepack_별첨_이종석_20090708_Arun_QA_main" xfId="39219" xr:uid="{8D71CCBC-2784-490D-854E-15EEFFD9A8A6}"/>
    <cellStyle name="_32.관계사_Sample_Datepack_별첨_이종석_20090708_Datapack(BS)_Arun_091217_v2" xfId="39220" xr:uid="{2DB534AF-A298-4585-BBA1-0A6BF400E322}"/>
    <cellStyle name="_32.관계사_Sample_Datepack_별첨_이종석_20090708_Datapack(BS)_Arun_091217_v2_Arun_Info request_2009.12.21" xfId="39221" xr:uid="{9329E816-0C35-434F-AD87-E961C95C7DC6}"/>
    <cellStyle name="_32.관계사_Sample_Datepack_별첨_이종석_20090708_Datapack(BS)_Arun_091217_v2_Arun_Info request_2009.12.22_PwC" xfId="39222" xr:uid="{5E9F4B8C-C869-4401-ACC8-FB631DE6667A}"/>
    <cellStyle name="_32.관계사_Sample_Datepack_별첨_이종석_20090708_Datapack(BS)_Arun_091217_v2_Arun_QA_main" xfId="39223" xr:uid="{C55A70E1-82DF-4AF3-943E-0CE40B16B712}"/>
    <cellStyle name="_32.관계사_Sample_WP-dealtool table_v5_KCW" xfId="39224" xr:uid="{9AD7C484-20D3-4A56-AC23-E8D1BC0100A8}"/>
    <cellStyle name="_32.관계사_Sample_WP-dealtool table_v5_KCW_Arun_Info request_2009.12.21" xfId="39225" xr:uid="{CD3C5A39-289F-4B1E-B399-81701B2A4754}"/>
    <cellStyle name="_32.관계사_Sample_WP-dealtool table_v5_KCW_Arun_Info request_2009.12.22_PwC" xfId="39226" xr:uid="{3F1B7620-BD59-41C9-914B-94FECDC6AC0B}"/>
    <cellStyle name="_32.관계사_Sample_WP-dealtool table_v5_KCW_Arun_QA_main" xfId="39227" xr:uid="{6E3A8B2A-02D4-4029-81E9-1C22E83FF7C7}"/>
    <cellStyle name="_32.관계사_Sample_WP-dealtool table_v5_KCW_Datapack(BS)_Arun_091217_v2" xfId="39228" xr:uid="{DA5F6D4A-33C6-4E52-886C-EA6DE7D06D15}"/>
    <cellStyle name="_32.관계사_Sample_WP-dealtool table_v5_KCW_Datapack(BS)_Arun_091217_v2_Arun_Info request_2009.12.21" xfId="39229" xr:uid="{78C12ADB-8B55-466D-872B-14E3B0B6A2FD}"/>
    <cellStyle name="_32.관계사_Sample_WP-dealtool table_v5_KCW_Datapack(BS)_Arun_091217_v2_Arun_Info request_2009.12.22_PwC" xfId="39230" xr:uid="{1F73C96D-811C-47FE-BCDE-8AE92C183628}"/>
    <cellStyle name="_32.관계사_Sample_WP-dealtool table_v5_KCW_Datapack(BS)_Arun_091217_v2_Arun_QA_main" xfId="39231" xr:uid="{81B4FC60-D036-4AD3-898C-E72F6AE2C438}"/>
    <cellStyle name="_32.관계사_Sample2" xfId="39232" xr:uid="{EEEF9598-4320-4420-8ED1-BCABA8AC2A28}"/>
    <cellStyle name="_32.관계사_Sample2_Arun_Info request_2009.12.21" xfId="39233" xr:uid="{0CED0A34-D8D8-4A61-A824-C583EFBB54FE}"/>
    <cellStyle name="_32.관계사_Sample2_Arun_Info request_2009.12.22_PwC" xfId="39234" xr:uid="{7C9B92E8-9D11-4D4D-9A59-A93C503CEB53}"/>
    <cellStyle name="_32.관계사_Sample2_Arun_QA_main" xfId="39235" xr:uid="{E4B8AC46-74C9-4F08-A9D1-91DB7EC9C16D}"/>
    <cellStyle name="_32.관계사_Sample2_Datapack(BS)_Arun_091217_v2" xfId="39236" xr:uid="{C7BDC616-BE1C-403A-9697-8FDF7D88D04F}"/>
    <cellStyle name="_32.관계사_Sample2_Datapack(BS)_Arun_091217_v2_Arun_Info request_2009.12.21" xfId="39237" xr:uid="{58AF9DFF-BC8A-4C09-94EC-505B69E5BC1A}"/>
    <cellStyle name="_32.관계사_Sample2_Datapack(BS)_Arun_091217_v2_Arun_Info request_2009.12.22_PwC" xfId="39238" xr:uid="{7E27AF89-466B-41D2-B849-B9ED3941F932}"/>
    <cellStyle name="_32.관계사_Sample2_Datapack(BS)_Arun_091217_v2_Arun_QA_main" xfId="39239" xr:uid="{CC660466-C713-4D41-9994-DEDCDE26D2A6}"/>
    <cellStyle name="_32.관계사_Sample2_Datepack_별첨_이종석_20090708" xfId="39240" xr:uid="{DE1E0603-0FBD-44F5-8FED-F219C56DC792}"/>
    <cellStyle name="_32.관계사_Sample2_Datepack_별첨_이종석_20090708_Arun_Info request_2009.12.21" xfId="39241" xr:uid="{E56AF2B9-9CBD-4280-A4C0-A03BD8B552F0}"/>
    <cellStyle name="_32.관계사_Sample2_Datepack_별첨_이종석_20090708_Arun_Info request_2009.12.22_PwC" xfId="39242" xr:uid="{9C95B201-2BB7-4B4F-B774-2DAAB4F4A9A4}"/>
    <cellStyle name="_32.관계사_Sample2_Datepack_별첨_이종석_20090708_Arun_QA_main" xfId="39243" xr:uid="{C8DB2FD3-46D3-4534-AB9B-37B1DA9FAB63}"/>
    <cellStyle name="_32.관계사_Sample2_Datepack_별첨_이종석_20090708_Datapack(BS)_Arun_091217_v2" xfId="39244" xr:uid="{8D9A59EF-BF26-4499-9263-E10249203329}"/>
    <cellStyle name="_32.관계사_Sample2_Datepack_별첨_이종석_20090708_Datapack(BS)_Arun_091217_v2_Arun_Info request_2009.12.21" xfId="39245" xr:uid="{EC53429E-E7F4-4819-A63C-A52262F000B7}"/>
    <cellStyle name="_32.관계사_Sample2_Datepack_별첨_이종석_20090708_Datapack(BS)_Arun_091217_v2_Arun_Info request_2009.12.22_PwC" xfId="39246" xr:uid="{6DCCC882-58BE-4737-9EAE-A8F794B615C6}"/>
    <cellStyle name="_32.관계사_Sample2_Datepack_별첨_이종석_20090708_Datapack(BS)_Arun_091217_v2_Arun_QA_main" xfId="39247" xr:uid="{E0C7C863-EFA2-4356-A927-F7D24C3D0489}"/>
    <cellStyle name="_32.관계사_Sample2_WP-dealtool table_v5_KCW" xfId="39248" xr:uid="{72DC459F-0617-49EF-BBF2-0DD8B7369B07}"/>
    <cellStyle name="_32.관계사_Sample2_WP-dealtool table_v5_KCW_Arun_Info request_2009.12.21" xfId="39249" xr:uid="{160ACE60-28EB-4953-ACA6-7DEACEDEE46A}"/>
    <cellStyle name="_32.관계사_Sample2_WP-dealtool table_v5_KCW_Arun_Info request_2009.12.22_PwC" xfId="39250" xr:uid="{5A35260A-C1DA-4223-B0DC-B0F770B56AD9}"/>
    <cellStyle name="_32.관계사_Sample2_WP-dealtool table_v5_KCW_Arun_QA_main" xfId="39251" xr:uid="{102D839C-1C8F-4C3D-8AEE-41E1FAD6FE65}"/>
    <cellStyle name="_32.관계사_Sample2_WP-dealtool table_v5_KCW_Datapack(BS)_Arun_091217_v2" xfId="39252" xr:uid="{28F98678-4301-44BE-A932-498A7559AEC3}"/>
    <cellStyle name="_32.관계사_Sample2_WP-dealtool table_v5_KCW_Datapack(BS)_Arun_091217_v2_Arun_Info request_2009.12.21" xfId="39253" xr:uid="{60A71C0E-4C5F-4CFF-A041-CC27E06DEDAE}"/>
    <cellStyle name="_32.관계사_Sample2_WP-dealtool table_v5_KCW_Datapack(BS)_Arun_091217_v2_Arun_Info request_2009.12.22_PwC" xfId="39254" xr:uid="{1D2FD9FC-A852-408B-91F0-7679C3159A89}"/>
    <cellStyle name="_32.관계사_Sample2_WP-dealtool table_v5_KCW_Datapack(BS)_Arun_091217_v2_Arun_QA_main" xfId="39255" xr:uid="{978D816C-B6DA-41F0-A4DF-C2AF3169C37E}"/>
    <cellStyle name="_32.관계사_Sample3" xfId="39256" xr:uid="{F0A51023-7B38-473D-A636-659085E96CA4}"/>
    <cellStyle name="_32.관계사_Sample3_Arun_Info request_2009.12.21" xfId="39257" xr:uid="{A36612B2-FFC3-4894-A857-1F75FF2A2E96}"/>
    <cellStyle name="_32.관계사_Sample3_Arun_Info request_2009.12.22_PwC" xfId="39258" xr:uid="{3EF88945-7A5F-44BA-91D5-07BA6239875D}"/>
    <cellStyle name="_32.관계사_Sample3_Arun_QA_main" xfId="39259" xr:uid="{BA7CCB81-DD1A-4A4C-92A9-F686AB108CF3}"/>
    <cellStyle name="_32.관계사_Sample3_Datapack(BS)_Arun_091217_v2" xfId="39260" xr:uid="{4E57E607-474D-4617-A92D-1506A9ECB2FC}"/>
    <cellStyle name="_32.관계사_Sample3_Datapack(BS)_Arun_091217_v2_Arun_Info request_2009.12.21" xfId="39261" xr:uid="{BFDB45AC-296F-4084-8704-76E410C8D6DD}"/>
    <cellStyle name="_32.관계사_Sample3_Datapack(BS)_Arun_091217_v2_Arun_Info request_2009.12.22_PwC" xfId="39262" xr:uid="{495AEFC6-2F18-48E6-9F26-4F652752A206}"/>
    <cellStyle name="_32.관계사_Sample3_Datapack(BS)_Arun_091217_v2_Arun_QA_main" xfId="39263" xr:uid="{C38552BC-BDA2-4F72-9EFE-B47308C143FB}"/>
    <cellStyle name="_32.관계사_Sample3_Datepack_별첨_이종석_20090708" xfId="39264" xr:uid="{064FFE6D-2D0E-46B5-B7AA-024C999ADE12}"/>
    <cellStyle name="_32.관계사_Sample3_Datepack_별첨_이종석_20090708_Arun_Info request_2009.12.21" xfId="39265" xr:uid="{5426C43D-C9AF-42C5-BCDF-33428CCBC63F}"/>
    <cellStyle name="_32.관계사_Sample3_Datepack_별첨_이종석_20090708_Arun_Info request_2009.12.22_PwC" xfId="39266" xr:uid="{EEBD2B30-EBD3-4039-B59D-07792811F793}"/>
    <cellStyle name="_32.관계사_Sample3_Datepack_별첨_이종석_20090708_Arun_QA_main" xfId="39267" xr:uid="{23474D59-F089-4D27-AAF3-BCE5AEF9C2E9}"/>
    <cellStyle name="_32.관계사_Sample3_Datepack_별첨_이종석_20090708_Datapack(BS)_Arun_091217_v2" xfId="39268" xr:uid="{6A4BCD24-4D84-4392-84A7-F8244B665B0E}"/>
    <cellStyle name="_32.관계사_Sample3_Datepack_별첨_이종석_20090708_Datapack(BS)_Arun_091217_v2_Arun_Info request_2009.12.21" xfId="39269" xr:uid="{255FE44F-B333-45E2-A0A4-5411AE8A6A9A}"/>
    <cellStyle name="_32.관계사_Sample3_Datepack_별첨_이종석_20090708_Datapack(BS)_Arun_091217_v2_Arun_Info request_2009.12.22_PwC" xfId="39270" xr:uid="{3F051544-DAA4-484D-9B55-FF4C7B78E122}"/>
    <cellStyle name="_32.관계사_Sample3_Datepack_별첨_이종석_20090708_Datapack(BS)_Arun_091217_v2_Arun_QA_main" xfId="39271" xr:uid="{4CB4CCC8-5FC0-48FF-9FAA-D4E0D9F6E9C7}"/>
    <cellStyle name="_32.관계사_Sample3_WP-dealtool table_v5_KCW" xfId="39272" xr:uid="{6577A1C7-A338-4A83-9115-A4DC29340FF7}"/>
    <cellStyle name="_32.관계사_Sample3_WP-dealtool table_v5_KCW_Arun_Info request_2009.12.21" xfId="39273" xr:uid="{6FDB2144-C987-4BC9-A9D0-D5AF788C721A}"/>
    <cellStyle name="_32.관계사_Sample3_WP-dealtool table_v5_KCW_Arun_Info request_2009.12.22_PwC" xfId="39274" xr:uid="{B238A4A3-F556-4131-A0DD-F57F2770C848}"/>
    <cellStyle name="_32.관계사_Sample3_WP-dealtool table_v5_KCW_Arun_QA_main" xfId="39275" xr:uid="{148BD696-1A52-46B8-BB97-A2F0D009368D}"/>
    <cellStyle name="_32.관계사_Sample3_WP-dealtool table_v5_KCW_Datapack(BS)_Arun_091217_v2" xfId="39276" xr:uid="{BA827D22-1209-4F92-BF67-1A05595B7C22}"/>
    <cellStyle name="_32.관계사_Sample3_WP-dealtool table_v5_KCW_Datapack(BS)_Arun_091217_v2_Arun_Info request_2009.12.21" xfId="39277" xr:uid="{60516BA7-160E-447C-86B8-10586DAF80E1}"/>
    <cellStyle name="_32.관계사_Sample3_WP-dealtool table_v5_KCW_Datapack(BS)_Arun_091217_v2_Arun_Info request_2009.12.22_PwC" xfId="39278" xr:uid="{BC8EDFE5-9878-4A51-A989-F8A64F1D9BA2}"/>
    <cellStyle name="_32.관계사_Sample3_WP-dealtool table_v5_KCW_Datapack(BS)_Arun_091217_v2_Arun_QA_main" xfId="39279" xr:uid="{BAF7D2E6-1547-4633-8D82-185C023D3163}"/>
    <cellStyle name="_32.관계사_Sample5" xfId="39280" xr:uid="{70BF0624-4BEF-4872-9916-4B89E00E0BBA}"/>
    <cellStyle name="_32.관계사_Sample5_Arun_Info request_2009.12.21" xfId="39281" xr:uid="{46E14AFD-B34C-4401-8919-A7B73C4870D3}"/>
    <cellStyle name="_32.관계사_Sample5_Arun_Info request_2009.12.22_PwC" xfId="39282" xr:uid="{773599A3-8815-4AA1-BE9D-36CF3BFE3A72}"/>
    <cellStyle name="_32.관계사_Sample5_Arun_QA_main" xfId="39283" xr:uid="{5FD49B90-29A3-473F-940F-7CCBB699E7C4}"/>
    <cellStyle name="_32.관계사_Sample5_Datapack(BS)_Arun_091217_v2" xfId="39284" xr:uid="{B49FAE13-53AF-4B29-A190-E4A3E5B5A0E4}"/>
    <cellStyle name="_32.관계사_Sample5_Datapack(BS)_Arun_091217_v2_Arun_Info request_2009.12.21" xfId="39285" xr:uid="{6D14419C-253C-418F-96F8-9363DA6BCDA8}"/>
    <cellStyle name="_32.관계사_Sample5_Datapack(BS)_Arun_091217_v2_Arun_Info request_2009.12.22_PwC" xfId="39286" xr:uid="{C7651FA9-ECE9-4E91-8ADC-C403D5620336}"/>
    <cellStyle name="_32.관계사_Sample5_Datapack(BS)_Arun_091217_v2_Arun_QA_main" xfId="39287" xr:uid="{4733221E-5B45-473C-A5E7-0CDFB2B91F60}"/>
    <cellStyle name="_32.관계사_Sample5_Datepack_별첨_이종석_20090708" xfId="39288" xr:uid="{C1366DD9-4700-458B-B77F-C59436524A5E}"/>
    <cellStyle name="_32.관계사_Sample5_Datepack_별첨_이종석_20090708_Arun_Info request_2009.12.21" xfId="39289" xr:uid="{3A03F554-BB8B-481A-BFE8-AED4E7D1EB53}"/>
    <cellStyle name="_32.관계사_Sample5_Datepack_별첨_이종석_20090708_Arun_Info request_2009.12.22_PwC" xfId="39290" xr:uid="{F62EEE0E-B027-4E2C-A9F0-88908DE97EFD}"/>
    <cellStyle name="_32.관계사_Sample5_Datepack_별첨_이종석_20090708_Arun_QA_main" xfId="39291" xr:uid="{AB7D7DE3-CA23-415A-B5EE-B638797414B9}"/>
    <cellStyle name="_32.관계사_Sample5_Datepack_별첨_이종석_20090708_Datapack(BS)_Arun_091217_v2" xfId="39292" xr:uid="{C977389A-51A6-4390-98E1-4E96862AF4FB}"/>
    <cellStyle name="_32.관계사_Sample5_Datepack_별첨_이종석_20090708_Datapack(BS)_Arun_091217_v2_Arun_Info request_2009.12.21" xfId="39293" xr:uid="{B995772A-9262-4688-A866-43E471F5364B}"/>
    <cellStyle name="_32.관계사_Sample5_Datepack_별첨_이종석_20090708_Datapack(BS)_Arun_091217_v2_Arun_Info request_2009.12.22_PwC" xfId="39294" xr:uid="{D55F7CE9-91E9-484A-9445-E1B294B42DFE}"/>
    <cellStyle name="_32.관계사_Sample5_Datepack_별첨_이종석_20090708_Datapack(BS)_Arun_091217_v2_Arun_QA_main" xfId="39295" xr:uid="{3F834ACC-C6D5-4CA2-B1E6-DE3F8B04D434}"/>
    <cellStyle name="_32.관계사_Sample5_WP-dealtool table_v5_KCW" xfId="39296" xr:uid="{D37B52D3-B669-4E01-9A85-951C7D49475F}"/>
    <cellStyle name="_32.관계사_Sample5_WP-dealtool table_v5_KCW_Arun_Info request_2009.12.21" xfId="39297" xr:uid="{395B7379-EB3A-4473-A85B-FC7DD33E40C6}"/>
    <cellStyle name="_32.관계사_Sample5_WP-dealtool table_v5_KCW_Arun_Info request_2009.12.22_PwC" xfId="39298" xr:uid="{37DF4F8C-E297-437E-9745-CD06718CE7C7}"/>
    <cellStyle name="_32.관계사_Sample5_WP-dealtool table_v5_KCW_Arun_QA_main" xfId="39299" xr:uid="{41AA4FC9-E3DA-484C-A523-05898204D703}"/>
    <cellStyle name="_32.관계사_Sample5_WP-dealtool table_v5_KCW_Datapack(BS)_Arun_091217_v2" xfId="39300" xr:uid="{64EDA5F8-A83E-4909-973B-E2C5B83477A4}"/>
    <cellStyle name="_32.관계사_Sample5_WP-dealtool table_v5_KCW_Datapack(BS)_Arun_091217_v2_Arun_Info request_2009.12.21" xfId="39301" xr:uid="{8441977D-7311-4A52-BB8E-C13DF5E144E8}"/>
    <cellStyle name="_32.관계사_Sample5_WP-dealtool table_v5_KCW_Datapack(BS)_Arun_091217_v2_Arun_Info request_2009.12.22_PwC" xfId="39302" xr:uid="{2D7A7EE3-54ED-4F8F-AAF6-AB105A350CC8}"/>
    <cellStyle name="_32.관계사_Sample5_WP-dealtool table_v5_KCW_Datapack(BS)_Arun_091217_v2_Arun_QA_main" xfId="39303" xr:uid="{24BDC633-5805-4C7D-97C6-C9C4A76BB13F}"/>
    <cellStyle name="_3200-700 대출채권매각검토_MS(081231)" xfId="39304" xr:uid="{966208FE-A549-4CC8-8671-7613A07B9E4B}"/>
    <cellStyle name="_3200-700 대출채권매각검토_MS(081231) 2" xfId="39305" xr:uid="{231A3476-6998-4717-9038-442763A2AB63}"/>
    <cellStyle name="_3700 LS 매출채권" xfId="39306" xr:uid="{3947BD6C-A916-4920-81BE-41458C2CE61E}"/>
    <cellStyle name="_3700 LS 매출채권_Arun_Info request_2009.12.21" xfId="39307" xr:uid="{250ED479-4362-4983-B3E2-5E870EC4F183}"/>
    <cellStyle name="_3700 LS 매출채권_Arun_Info request_2009.12.22_PwC" xfId="39308" xr:uid="{EA5DE050-19E6-4D33-8580-1C5F3EE16E42}"/>
    <cellStyle name="_3700 LS 매출채권_Arun_QA_main" xfId="39309" xr:uid="{95372F00-7968-4B18-80CA-B6D034B40E29}"/>
    <cellStyle name="_3700 LS 매출채권_Datapack(BS)_Arun_091217_v2" xfId="39310" xr:uid="{B3973A2C-03EC-4BA3-AA56-868649472471}"/>
    <cellStyle name="_3700 LS 매출채권_Datapack(BS)_Arun_091217_v2_Arun_Info request_2009.12.21" xfId="39311" xr:uid="{A780E24F-6A87-4A24-8B6E-C473916BF68F}"/>
    <cellStyle name="_3700 LS 매출채권_Datapack(BS)_Arun_091217_v2_Arun_Info request_2009.12.22_PwC" xfId="39312" xr:uid="{54E78D62-7998-4329-ABB8-19ACF3FE1CB3}"/>
    <cellStyle name="_3700 LS 매출채권_Datapack(BS)_Arun_091217_v2_Arun_QA_main" xfId="39313" xr:uid="{69821609-1ED7-4956-B7B6-33019116C336}"/>
    <cellStyle name="_3700 LS 매출채권_Sample" xfId="39314" xr:uid="{322E6B27-53DC-4CB8-9051-7A6001ADBA5F}"/>
    <cellStyle name="_3700 LS 매출채권_Sample_Arun_Info request_2009.12.21" xfId="39315" xr:uid="{F9AF1136-45DA-48CC-8F2D-F857190309F6}"/>
    <cellStyle name="_3700 LS 매출채권_Sample_Arun_Info request_2009.12.22_PwC" xfId="39316" xr:uid="{FF3B0E7A-6A97-4C6A-A578-246A17A4803A}"/>
    <cellStyle name="_3700 LS 매출채권_Sample_Arun_QA_main" xfId="39317" xr:uid="{C4D0F4CF-AA03-4901-88F5-C864AC99F84B}"/>
    <cellStyle name="_3700 LS 매출채권_Sample_Datapack(BS)_Arun_091217_v2" xfId="39318" xr:uid="{937E7D81-C8CA-40E2-8D54-00A7378B34FB}"/>
    <cellStyle name="_3700 LS 매출채권_Sample_Datapack(BS)_Arun_091217_v2_Arun_Info request_2009.12.21" xfId="39319" xr:uid="{A769E7BC-EBD5-436C-9134-07BE015161FB}"/>
    <cellStyle name="_3700 LS 매출채권_Sample_Datapack(BS)_Arun_091217_v2_Arun_Info request_2009.12.22_PwC" xfId="39320" xr:uid="{D826C2B9-B253-4CFA-B610-3D70DD99E871}"/>
    <cellStyle name="_3700 LS 매출채권_Sample_Datapack(BS)_Arun_091217_v2_Arun_QA_main" xfId="39321" xr:uid="{5F98F22E-1F38-4E1B-B1C3-8A9220F4E03E}"/>
    <cellStyle name="_3700 LS 매출채권_Sample_Datepack_별첨_이종석_20090708" xfId="39322" xr:uid="{B2F7488F-8068-4164-836B-22CCEC43AE8F}"/>
    <cellStyle name="_3700 LS 매출채권_Sample_Datepack_별첨_이종석_20090708_Arun_Info request_2009.12.21" xfId="39323" xr:uid="{67BBA3EA-D6D9-4404-97CB-A36035739E02}"/>
    <cellStyle name="_3700 LS 매출채권_Sample_Datepack_별첨_이종석_20090708_Arun_Info request_2009.12.22_PwC" xfId="39324" xr:uid="{AEB217FE-1EF2-4FCD-AB4A-8ACC3EBE40C2}"/>
    <cellStyle name="_3700 LS 매출채권_Sample_Datepack_별첨_이종석_20090708_Arun_QA_main" xfId="39325" xr:uid="{7735007B-90A5-4264-BADB-7C1605E2F9A8}"/>
    <cellStyle name="_3700 LS 매출채권_Sample_Datepack_별첨_이종석_20090708_Datapack(BS)_Arun_091217_v2" xfId="39326" xr:uid="{D087992F-A5D8-4A28-8755-BFB1C8A27673}"/>
    <cellStyle name="_3700 LS 매출채권_Sample_Datepack_별첨_이종석_20090708_Datapack(BS)_Arun_091217_v2_Arun_Info request_2009.12.21" xfId="39327" xr:uid="{96F4D1FB-8793-4C5A-A9EC-BCBB1B0ADE28}"/>
    <cellStyle name="_3700 LS 매출채권_Sample_Datepack_별첨_이종석_20090708_Datapack(BS)_Arun_091217_v2_Arun_Info request_2009.12.22_PwC" xfId="39328" xr:uid="{BF122881-5501-44E7-8EB9-8070EAEFB39D}"/>
    <cellStyle name="_3700 LS 매출채권_Sample_Datepack_별첨_이종석_20090708_Datapack(BS)_Arun_091217_v2_Arun_QA_main" xfId="39329" xr:uid="{D578172E-1D96-48C7-901C-A6920B5BF237}"/>
    <cellStyle name="_3700 LS 매출채권_Sample_WP-dealtool table_v5_KCW" xfId="39330" xr:uid="{52C390F6-3BF6-4EFA-B8EB-B434A30BD5E2}"/>
    <cellStyle name="_3700 LS 매출채권_Sample_WP-dealtool table_v5_KCW_Arun_Info request_2009.12.21" xfId="39331" xr:uid="{8AFB0E2B-0D9F-43B6-80AE-8E8E10B51E89}"/>
    <cellStyle name="_3700 LS 매출채권_Sample_WP-dealtool table_v5_KCW_Arun_Info request_2009.12.22_PwC" xfId="39332" xr:uid="{CE3E2DC8-5BFE-4542-B3A3-A43899530014}"/>
    <cellStyle name="_3700 LS 매출채권_Sample_WP-dealtool table_v5_KCW_Arun_QA_main" xfId="39333" xr:uid="{5D1611E1-50DA-4D48-A9A3-8D2E22D59B38}"/>
    <cellStyle name="_3700 LS 매출채권_Sample_WP-dealtool table_v5_KCW_Datapack(BS)_Arun_091217_v2" xfId="39334" xr:uid="{A3D76CFE-D406-44CC-AF9C-B64FA1D9DE73}"/>
    <cellStyle name="_3700 LS 매출채권_Sample_WP-dealtool table_v5_KCW_Datapack(BS)_Arun_091217_v2_Arun_Info request_2009.12.21" xfId="39335" xr:uid="{6FDCF394-F5B5-40D8-8CCC-32B552F7E6F8}"/>
    <cellStyle name="_3700 LS 매출채권_Sample_WP-dealtool table_v5_KCW_Datapack(BS)_Arun_091217_v2_Arun_Info request_2009.12.22_PwC" xfId="39336" xr:uid="{39015AAE-5701-457C-98F7-9743CE357C2A}"/>
    <cellStyle name="_3700 LS 매출채권_Sample_WP-dealtool table_v5_KCW_Datapack(BS)_Arun_091217_v2_Arun_QA_main" xfId="39337" xr:uid="{2AAFFAD0-3FF6-434D-ADCE-7ABF9815828E}"/>
    <cellStyle name="_3700 LS 매출채권_Sample2" xfId="39338" xr:uid="{9AE06378-ADFD-44EA-81AB-4A5EEAC2D259}"/>
    <cellStyle name="_3700 LS 매출채권_Sample2_Arun_Info request_2009.12.21" xfId="39339" xr:uid="{8AE2828D-821A-4723-A6A4-A610F0C574AC}"/>
    <cellStyle name="_3700 LS 매출채권_Sample2_Arun_Info request_2009.12.22_PwC" xfId="39340" xr:uid="{45432DB3-978C-44E7-A4FC-1527E9DB5924}"/>
    <cellStyle name="_3700 LS 매출채권_Sample2_Arun_QA_main" xfId="39341" xr:uid="{CBEFE689-D2C6-438F-97B6-AF2BB7D0F6C9}"/>
    <cellStyle name="_3700 LS 매출채권_Sample2_Datapack(BS)_Arun_091217_v2" xfId="39342" xr:uid="{6F238073-5E58-432E-BC8C-F0C4B7EBFDBE}"/>
    <cellStyle name="_3700 LS 매출채권_Sample2_Datapack(BS)_Arun_091217_v2_Arun_Info request_2009.12.21" xfId="39343" xr:uid="{B9CDF288-2C9A-4577-9FF7-8E42FF8C79EA}"/>
    <cellStyle name="_3700 LS 매출채권_Sample2_Datapack(BS)_Arun_091217_v2_Arun_Info request_2009.12.22_PwC" xfId="39344" xr:uid="{7B27FBD6-055D-4E00-90D0-DB85154330B3}"/>
    <cellStyle name="_3700 LS 매출채권_Sample2_Datapack(BS)_Arun_091217_v2_Arun_QA_main" xfId="39345" xr:uid="{5192A532-6C08-45B2-8228-E4ED2379D560}"/>
    <cellStyle name="_3700 LS 매출채권_Sample2_Datepack_별첨_이종석_20090708" xfId="39346" xr:uid="{A17286DA-1337-47F0-A231-5978CA3D9CD5}"/>
    <cellStyle name="_3700 LS 매출채권_Sample2_Datepack_별첨_이종석_20090708_Arun_Info request_2009.12.21" xfId="39347" xr:uid="{AA660B48-2C6D-454E-BFCF-F2A1B52183A6}"/>
    <cellStyle name="_3700 LS 매출채권_Sample2_Datepack_별첨_이종석_20090708_Arun_Info request_2009.12.22_PwC" xfId="39348" xr:uid="{035DA957-8E42-415E-85EA-E7B55CE5B05F}"/>
    <cellStyle name="_3700 LS 매출채권_Sample2_Datepack_별첨_이종석_20090708_Arun_QA_main" xfId="39349" xr:uid="{955AB529-8BB5-42B5-9F60-C0DEAB9B5DCB}"/>
    <cellStyle name="_3700 LS 매출채권_Sample2_Datepack_별첨_이종석_20090708_Datapack(BS)_Arun_091217_v2" xfId="39350" xr:uid="{6B68C674-F210-46B1-96E7-66AF47F6B611}"/>
    <cellStyle name="_3700 LS 매출채권_Sample2_Datepack_별첨_이종석_20090708_Datapack(BS)_Arun_091217_v2_Arun_Info request_2009.12.21" xfId="39351" xr:uid="{93BA450E-B896-4DD8-8543-89B39FC5EF47}"/>
    <cellStyle name="_3700 LS 매출채권_Sample2_Datepack_별첨_이종석_20090708_Datapack(BS)_Arun_091217_v2_Arun_Info request_2009.12.22_PwC" xfId="39352" xr:uid="{09D8284D-F0D5-4BE1-8937-71A2332CC4D3}"/>
    <cellStyle name="_3700 LS 매출채권_Sample2_Datepack_별첨_이종석_20090708_Datapack(BS)_Arun_091217_v2_Arun_QA_main" xfId="39353" xr:uid="{EE48E0C6-977C-44F8-B1CC-36F7FFBB75A7}"/>
    <cellStyle name="_3700 LS 매출채권_Sample2_WP-dealtool table_v5_KCW" xfId="39354" xr:uid="{5C130833-E7CE-4856-B199-ACC9617C2CAA}"/>
    <cellStyle name="_3700 LS 매출채권_Sample2_WP-dealtool table_v5_KCW_Arun_Info request_2009.12.21" xfId="39355" xr:uid="{2473C218-2536-43C4-949E-96B8D1B332D1}"/>
    <cellStyle name="_3700 LS 매출채권_Sample2_WP-dealtool table_v5_KCW_Arun_Info request_2009.12.22_PwC" xfId="39356" xr:uid="{30AE5785-CE27-431C-985D-D97E8C41C123}"/>
    <cellStyle name="_3700 LS 매출채권_Sample2_WP-dealtool table_v5_KCW_Arun_QA_main" xfId="39357" xr:uid="{B57085D8-3C34-4D15-9CEA-2190D003D1B3}"/>
    <cellStyle name="_3700 LS 매출채권_Sample2_WP-dealtool table_v5_KCW_Datapack(BS)_Arun_091217_v2" xfId="39358" xr:uid="{935658C6-8E59-4B8C-93BE-297C8A85588B}"/>
    <cellStyle name="_3700 LS 매출채권_Sample2_WP-dealtool table_v5_KCW_Datapack(BS)_Arun_091217_v2_Arun_Info request_2009.12.21" xfId="39359" xr:uid="{EAB5987B-1C86-4288-98CC-27490124CFA1}"/>
    <cellStyle name="_3700 LS 매출채권_Sample2_WP-dealtool table_v5_KCW_Datapack(BS)_Arun_091217_v2_Arun_Info request_2009.12.22_PwC" xfId="39360" xr:uid="{E499545E-13D0-4B5B-80A3-F024362146C8}"/>
    <cellStyle name="_3700 LS 매출채권_Sample2_WP-dealtool table_v5_KCW_Datapack(BS)_Arun_091217_v2_Arun_QA_main" xfId="39361" xr:uid="{06420716-0BE1-4A98-B6C4-597CC2DB73D9}"/>
    <cellStyle name="_3700 LS 매출채권_Sample3" xfId="39362" xr:uid="{ABC551AB-5BCE-4008-B7AF-30D1639BE20E}"/>
    <cellStyle name="_3700 LS 매출채권_Sample3_Arun_Info request_2009.12.21" xfId="39363" xr:uid="{1C490116-ECBC-451D-A080-A4F44F9BC917}"/>
    <cellStyle name="_3700 LS 매출채권_Sample3_Arun_Info request_2009.12.22_PwC" xfId="39364" xr:uid="{86E4DA7E-94A8-4FAE-9E76-34E3E8E91765}"/>
    <cellStyle name="_3700 LS 매출채권_Sample3_Arun_QA_main" xfId="39365" xr:uid="{F40D7C36-AD0E-45CB-978A-9483A6D3D3D5}"/>
    <cellStyle name="_3700 LS 매출채권_Sample3_Datapack(BS)_Arun_091217_v2" xfId="39366" xr:uid="{436B7849-64AE-496D-AA7D-4958799F7018}"/>
    <cellStyle name="_3700 LS 매출채권_Sample3_Datapack(BS)_Arun_091217_v2_Arun_Info request_2009.12.21" xfId="39367" xr:uid="{5B410DE3-0634-4A1C-9A75-58A63F1D87C4}"/>
    <cellStyle name="_3700 LS 매출채권_Sample3_Datapack(BS)_Arun_091217_v2_Arun_Info request_2009.12.22_PwC" xfId="39368" xr:uid="{05D240B5-E4F0-4FEA-AABA-A078BDECED9D}"/>
    <cellStyle name="_3700 LS 매출채권_Sample3_Datapack(BS)_Arun_091217_v2_Arun_QA_main" xfId="39369" xr:uid="{51779536-CD63-49AB-8899-A89268585186}"/>
    <cellStyle name="_3700 LS 매출채권_Sample3_Datepack_별첨_이종석_20090708" xfId="39370" xr:uid="{FB8C217C-696F-4DCB-B2A7-510C21A42C15}"/>
    <cellStyle name="_3700 LS 매출채권_Sample3_Datepack_별첨_이종석_20090708_Arun_Info request_2009.12.21" xfId="39371" xr:uid="{074B4979-0F10-4802-8AEC-361C6AC87128}"/>
    <cellStyle name="_3700 LS 매출채권_Sample3_Datepack_별첨_이종석_20090708_Arun_Info request_2009.12.22_PwC" xfId="39372" xr:uid="{938A5169-4EFD-4271-81ED-143EA7E38281}"/>
    <cellStyle name="_3700 LS 매출채권_Sample3_Datepack_별첨_이종석_20090708_Arun_QA_main" xfId="39373" xr:uid="{CF5E9B76-598B-4945-B961-1D6E829F1083}"/>
    <cellStyle name="_3700 LS 매출채권_Sample3_Datepack_별첨_이종석_20090708_Datapack(BS)_Arun_091217_v2" xfId="39374" xr:uid="{9867E806-CD79-4247-AD46-CBCD37A3CB8F}"/>
    <cellStyle name="_3700 LS 매출채권_Sample3_Datepack_별첨_이종석_20090708_Datapack(BS)_Arun_091217_v2_Arun_Info request_2009.12.21" xfId="39375" xr:uid="{7D9B39B5-77DF-4E8E-B85D-0CCD305D8048}"/>
    <cellStyle name="_3700 LS 매출채권_Sample3_Datepack_별첨_이종석_20090708_Datapack(BS)_Arun_091217_v2_Arun_Info request_2009.12.22_PwC" xfId="39376" xr:uid="{85A4E1AC-99AF-4754-994D-125366CC7382}"/>
    <cellStyle name="_3700 LS 매출채권_Sample3_Datepack_별첨_이종석_20090708_Datapack(BS)_Arun_091217_v2_Arun_QA_main" xfId="39377" xr:uid="{2B46F0BF-A764-4DC7-B67F-F938C55C1D85}"/>
    <cellStyle name="_3700 LS 매출채권_Sample3_WP-dealtool table_v5_KCW" xfId="39378" xr:uid="{2E120B03-81CC-4F4E-8B93-B9C261230E45}"/>
    <cellStyle name="_3700 LS 매출채권_Sample3_WP-dealtool table_v5_KCW_Arun_Info request_2009.12.21" xfId="39379" xr:uid="{268FD781-2F84-4385-BD24-44FAC6EF13EF}"/>
    <cellStyle name="_3700 LS 매출채권_Sample3_WP-dealtool table_v5_KCW_Arun_Info request_2009.12.22_PwC" xfId="39380" xr:uid="{922FF7F3-CCF0-49B1-921C-D68FB3C6A4F5}"/>
    <cellStyle name="_3700 LS 매출채권_Sample3_WP-dealtool table_v5_KCW_Arun_QA_main" xfId="39381" xr:uid="{7468F4CE-3183-4F9B-B1AB-F0FFC2FDED4D}"/>
    <cellStyle name="_3700 LS 매출채권_Sample3_WP-dealtool table_v5_KCW_Datapack(BS)_Arun_091217_v2" xfId="39382" xr:uid="{5B3A9F63-5BE0-4BEE-9391-F0E8D494948C}"/>
    <cellStyle name="_3700 LS 매출채권_Sample3_WP-dealtool table_v5_KCW_Datapack(BS)_Arun_091217_v2_Arun_Info request_2009.12.21" xfId="39383" xr:uid="{0F113C4D-8B1E-4EC7-ADE8-11EB8670E5A2}"/>
    <cellStyle name="_3700 LS 매출채권_Sample3_WP-dealtool table_v5_KCW_Datapack(BS)_Arun_091217_v2_Arun_Info request_2009.12.22_PwC" xfId="39384" xr:uid="{AA24B299-2F0F-424C-BB22-CCCDD87A033C}"/>
    <cellStyle name="_3700 LS 매출채권_Sample3_WP-dealtool table_v5_KCW_Datapack(BS)_Arun_091217_v2_Arun_QA_main" xfId="39385" xr:uid="{40013145-C936-4C7D-A62A-B5659E22F516}"/>
    <cellStyle name="_3700 LS 매출채권_Sample5" xfId="39386" xr:uid="{7617426D-05DC-43CD-BE95-1F49F34A3422}"/>
    <cellStyle name="_3700 LS 매출채권_Sample5_Arun_Info request_2009.12.21" xfId="39387" xr:uid="{A62A1C47-1865-453E-BEFC-BD5B4A46580F}"/>
    <cellStyle name="_3700 LS 매출채권_Sample5_Arun_Info request_2009.12.22_PwC" xfId="39388" xr:uid="{9F264081-D250-4B1F-AAA8-90D25E43F45C}"/>
    <cellStyle name="_3700 LS 매출채권_Sample5_Arun_QA_main" xfId="39389" xr:uid="{CA655AFD-1166-438C-92F9-2930954BA1A3}"/>
    <cellStyle name="_3700 LS 매출채권_Sample5_Datapack(BS)_Arun_091217_v2" xfId="39390" xr:uid="{A7478965-0493-464A-A9B7-24B1F444E76F}"/>
    <cellStyle name="_3700 LS 매출채권_Sample5_Datapack(BS)_Arun_091217_v2_Arun_Info request_2009.12.21" xfId="39391" xr:uid="{B1BA40AD-18A8-428C-AE17-6086B0F936F1}"/>
    <cellStyle name="_3700 LS 매출채권_Sample5_Datapack(BS)_Arun_091217_v2_Arun_Info request_2009.12.22_PwC" xfId="39392" xr:uid="{370285C4-E882-467B-9F39-0DC998A6BD3B}"/>
    <cellStyle name="_3700 LS 매출채권_Sample5_Datapack(BS)_Arun_091217_v2_Arun_QA_main" xfId="39393" xr:uid="{75DE13C9-1BB8-4DCD-9E4C-390B7C616C3B}"/>
    <cellStyle name="_3700 LS 매출채권_Sample5_Datepack_별첨_이종석_20090708" xfId="39394" xr:uid="{5318A9C7-FBB1-4EDF-B662-89A12B20CC91}"/>
    <cellStyle name="_3700 LS 매출채권_Sample5_Datepack_별첨_이종석_20090708_Arun_Info request_2009.12.21" xfId="39395" xr:uid="{44C0BD89-048A-4A01-8325-66E65D9D3589}"/>
    <cellStyle name="_3700 LS 매출채권_Sample5_Datepack_별첨_이종석_20090708_Arun_Info request_2009.12.22_PwC" xfId="39396" xr:uid="{3B2102C9-20FF-4FB5-BE7E-B4223FB01220}"/>
    <cellStyle name="_3700 LS 매출채권_Sample5_Datepack_별첨_이종석_20090708_Arun_QA_main" xfId="39397" xr:uid="{D5E819A8-DF31-42BB-910C-6DC23FFD7072}"/>
    <cellStyle name="_3700 LS 매출채권_Sample5_Datepack_별첨_이종석_20090708_Datapack(BS)_Arun_091217_v2" xfId="39398" xr:uid="{0A70E376-E0DB-4E65-A613-2B11850070CE}"/>
    <cellStyle name="_3700 LS 매출채권_Sample5_Datepack_별첨_이종석_20090708_Datapack(BS)_Arun_091217_v2_Arun_Info request_2009.12.21" xfId="39399" xr:uid="{01F19CD4-84E0-40AD-A687-74AAF01A7957}"/>
    <cellStyle name="_3700 LS 매출채권_Sample5_Datepack_별첨_이종석_20090708_Datapack(BS)_Arun_091217_v2_Arun_Info request_2009.12.22_PwC" xfId="39400" xr:uid="{564B7975-CD27-4BB2-82BC-44EA658C1F0E}"/>
    <cellStyle name="_3700 LS 매출채권_Sample5_Datepack_별첨_이종석_20090708_Datapack(BS)_Arun_091217_v2_Arun_QA_main" xfId="39401" xr:uid="{AEBBDC1D-F210-4F80-8448-7BC1830E8A99}"/>
    <cellStyle name="_3700 LS 매출채권_Sample5_WP-dealtool table_v5_KCW" xfId="39402" xr:uid="{BAAEF788-5423-4D90-B394-AF15D539665D}"/>
    <cellStyle name="_3700 LS 매출채권_Sample5_WP-dealtool table_v5_KCW_Arun_Info request_2009.12.21" xfId="39403" xr:uid="{198B1E3F-9797-491D-B92F-7A4A8F3C5161}"/>
    <cellStyle name="_3700 LS 매출채권_Sample5_WP-dealtool table_v5_KCW_Arun_Info request_2009.12.22_PwC" xfId="39404" xr:uid="{61AB77E2-016F-46CC-B604-52A795698AE0}"/>
    <cellStyle name="_3700 LS 매출채권_Sample5_WP-dealtool table_v5_KCW_Arun_QA_main" xfId="39405" xr:uid="{B2AD61F4-916E-4C94-A3CA-D62195351D0A}"/>
    <cellStyle name="_3700 LS 매출채권_Sample5_WP-dealtool table_v5_KCW_Datapack(BS)_Arun_091217_v2" xfId="39406" xr:uid="{1EA1B606-6D2D-4342-9D76-2EB688FDEAF3}"/>
    <cellStyle name="_3700 LS 매출채권_Sample5_WP-dealtool table_v5_KCW_Datapack(BS)_Arun_091217_v2_Arun_Info request_2009.12.21" xfId="39407" xr:uid="{8A80B7A3-F21B-40CC-84B9-93631E903478}"/>
    <cellStyle name="_3700 LS 매출채권_Sample5_WP-dealtool table_v5_KCW_Datapack(BS)_Arun_091217_v2_Arun_Info request_2009.12.22_PwC" xfId="39408" xr:uid="{A93EDEB4-1FA6-4A6A-A1E7-3EDDB14225AC}"/>
    <cellStyle name="_3700 LS 매출채권_Sample5_WP-dealtool table_v5_KCW_Datapack(BS)_Arun_091217_v2_Arun_QA_main" xfId="39409" xr:uid="{96D0187F-7242-40DF-8165-CE6759519C4F}"/>
    <cellStyle name="_3700-200 대손충당금검토" xfId="39410" xr:uid="{5C92C809-5B40-41D4-A99C-9BF8E592C675}"/>
    <cellStyle name="_3700-200 대손충당금검토_Arun_Info request_2009.12.21" xfId="39411" xr:uid="{F1A636D2-13D1-4B2B-9E01-492204CF7E76}"/>
    <cellStyle name="_3700-200 대손충당금검토_Arun_Info request_2009.12.22_PwC" xfId="39412" xr:uid="{5B245422-1BCE-40A5-93D7-B41C6E70DCCA}"/>
    <cellStyle name="_3700-200 대손충당금검토_Arun_QA_main" xfId="39413" xr:uid="{227012A4-5576-42A8-997E-EE8A7507DC17}"/>
    <cellStyle name="_3700-200 대손충당금검토_Datapack(BS)_Arun_091217_v2" xfId="39414" xr:uid="{3FBCBB3B-49DB-469A-ABFC-F9F5FD146722}"/>
    <cellStyle name="_3700-200 대손충당금검토_Datapack(BS)_Arun_091217_v2_Arun_Info request_2009.12.21" xfId="39415" xr:uid="{D16E8523-74BB-492A-AFA4-1EF02E4C7176}"/>
    <cellStyle name="_3700-200 대손충당금검토_Datapack(BS)_Arun_091217_v2_Arun_Info request_2009.12.22_PwC" xfId="39416" xr:uid="{87474EDA-E989-4C20-BE65-D0805AD709AE}"/>
    <cellStyle name="_3700-200 대손충당금검토_Datapack(BS)_Arun_091217_v2_Arun_QA_main" xfId="39417" xr:uid="{506DF8D1-36D5-4471-BBFF-94866F7CF07F}"/>
    <cellStyle name="_3700-200 대손충당금검토_Sample" xfId="39418" xr:uid="{B3F00CAF-C821-4E23-AB2A-95F02456582D}"/>
    <cellStyle name="_3700-200 대손충당금검토_Sample_Arun_Info request_2009.12.21" xfId="39419" xr:uid="{14CAF11D-B208-423A-8D41-81DAD188D532}"/>
    <cellStyle name="_3700-200 대손충당금검토_Sample_Arun_Info request_2009.12.22_PwC" xfId="39420" xr:uid="{0580B37A-1F83-41FE-916B-3AAAFF2BCC5F}"/>
    <cellStyle name="_3700-200 대손충당금검토_Sample_Arun_QA_main" xfId="39421" xr:uid="{DFE4B37E-C279-47B2-B3C9-633C9E641B9E}"/>
    <cellStyle name="_3700-200 대손충당금검토_Sample_Datapack(BS)_Arun_091217_v2" xfId="39422" xr:uid="{7C24C3CE-EAF6-4AAC-9318-054CDB6AA5A7}"/>
    <cellStyle name="_3700-200 대손충당금검토_Sample_Datapack(BS)_Arun_091217_v2_Arun_Info request_2009.12.21" xfId="39423" xr:uid="{571EF914-CE08-46EA-9E48-7EB098F1A480}"/>
    <cellStyle name="_3700-200 대손충당금검토_Sample_Datapack(BS)_Arun_091217_v2_Arun_Info request_2009.12.22_PwC" xfId="39424" xr:uid="{438E5DBB-0EA7-4050-B252-FA4778F6C703}"/>
    <cellStyle name="_3700-200 대손충당금검토_Sample_Datapack(BS)_Arun_091217_v2_Arun_QA_main" xfId="39425" xr:uid="{E246BB55-B143-4D85-B301-F4B68A649474}"/>
    <cellStyle name="_3700-200 대손충당금검토_Sample_Datepack_별첨_이종석_20090708" xfId="39426" xr:uid="{45751479-13BC-4A45-A0D7-DA223EDCD089}"/>
    <cellStyle name="_3700-200 대손충당금검토_Sample_Datepack_별첨_이종석_20090708_Arun_Info request_2009.12.21" xfId="39427" xr:uid="{C20E8C4D-0EFF-472C-99BE-52CCFCCB5EE2}"/>
    <cellStyle name="_3700-200 대손충당금검토_Sample_Datepack_별첨_이종석_20090708_Arun_Info request_2009.12.22_PwC" xfId="39428" xr:uid="{4EB6C1DB-FB5E-4485-86BC-0A6B40DFB416}"/>
    <cellStyle name="_3700-200 대손충당금검토_Sample_Datepack_별첨_이종석_20090708_Arun_QA_main" xfId="39429" xr:uid="{C7B328BB-CDFC-4739-AD82-EABBF3BA7258}"/>
    <cellStyle name="_3700-200 대손충당금검토_Sample_Datepack_별첨_이종석_20090708_Datapack(BS)_Arun_091217_v2" xfId="39430" xr:uid="{0D0613D9-48C9-4DB2-89A5-4B0771BB5069}"/>
    <cellStyle name="_3700-200 대손충당금검토_Sample_Datepack_별첨_이종석_20090708_Datapack(BS)_Arun_091217_v2_Arun_Info request_2009.12.21" xfId="39431" xr:uid="{8ED9BCD9-0BBE-4293-BF5E-F3007DEB669C}"/>
    <cellStyle name="_3700-200 대손충당금검토_Sample_Datepack_별첨_이종석_20090708_Datapack(BS)_Arun_091217_v2_Arun_Info request_2009.12.22_PwC" xfId="39432" xr:uid="{145C02AD-FD09-4F74-B8FD-CF060EB223C0}"/>
    <cellStyle name="_3700-200 대손충당금검토_Sample_Datepack_별첨_이종석_20090708_Datapack(BS)_Arun_091217_v2_Arun_QA_main" xfId="39433" xr:uid="{71D18DA9-15BA-448C-A293-F3D40EA734E6}"/>
    <cellStyle name="_3700-200 대손충당금검토_Sample_WP-dealtool table_v5_KCW" xfId="39434" xr:uid="{B3DA16F9-3A3B-457F-A874-320349C50209}"/>
    <cellStyle name="_3700-200 대손충당금검토_Sample_WP-dealtool table_v5_KCW_Arun_Info request_2009.12.21" xfId="39435" xr:uid="{A19B70F9-21AE-4752-97B1-4BC76311C5BF}"/>
    <cellStyle name="_3700-200 대손충당금검토_Sample_WP-dealtool table_v5_KCW_Arun_Info request_2009.12.22_PwC" xfId="39436" xr:uid="{CF622069-BA2F-4B2A-962E-CE4FA691C560}"/>
    <cellStyle name="_3700-200 대손충당금검토_Sample_WP-dealtool table_v5_KCW_Arun_QA_main" xfId="39437" xr:uid="{BC03300B-6CCF-4A16-A213-A080C4BD3BCA}"/>
    <cellStyle name="_3700-200 대손충당금검토_Sample_WP-dealtool table_v5_KCW_Datapack(BS)_Arun_091217_v2" xfId="39438" xr:uid="{C9125FC9-2EDF-4ED2-9CAE-679C48FEF60E}"/>
    <cellStyle name="_3700-200 대손충당금검토_Sample_WP-dealtool table_v5_KCW_Datapack(BS)_Arun_091217_v2_Arun_Info request_2009.12.21" xfId="39439" xr:uid="{051F329A-EA2F-4F7A-BB61-EBC73F315D4D}"/>
    <cellStyle name="_3700-200 대손충당금검토_Sample_WP-dealtool table_v5_KCW_Datapack(BS)_Arun_091217_v2_Arun_Info request_2009.12.22_PwC" xfId="39440" xr:uid="{FB4F9FFF-239E-4A12-B440-682A0D246F52}"/>
    <cellStyle name="_3700-200 대손충당금검토_Sample_WP-dealtool table_v5_KCW_Datapack(BS)_Arun_091217_v2_Arun_QA_main" xfId="39441" xr:uid="{F398C9DE-52CD-4869-AE18-2A0DE67A120A}"/>
    <cellStyle name="_3700-200 대손충당금검토_Sample2" xfId="39442" xr:uid="{44879824-BFEA-4E9C-A57B-734816D4FF79}"/>
    <cellStyle name="_3700-200 대손충당금검토_Sample2_Arun_Info request_2009.12.21" xfId="39443" xr:uid="{F52D1E20-50EE-4E35-9776-E8AF7B88DC20}"/>
    <cellStyle name="_3700-200 대손충당금검토_Sample2_Arun_Info request_2009.12.22_PwC" xfId="39444" xr:uid="{66C07076-B8D8-4638-8FDF-1A362B890B24}"/>
    <cellStyle name="_3700-200 대손충당금검토_Sample2_Arun_QA_main" xfId="39445" xr:uid="{C123FBD3-4037-481B-BF4E-CD9908E49708}"/>
    <cellStyle name="_3700-200 대손충당금검토_Sample2_Datapack(BS)_Arun_091217_v2" xfId="39446" xr:uid="{0B7C2CEE-7B4C-4928-9014-11DA20C5374B}"/>
    <cellStyle name="_3700-200 대손충당금검토_Sample2_Datapack(BS)_Arun_091217_v2_Arun_Info request_2009.12.21" xfId="39447" xr:uid="{3FD16CD6-13DE-4D1F-86D7-7CFC6D4BBB1A}"/>
    <cellStyle name="_3700-200 대손충당금검토_Sample2_Datapack(BS)_Arun_091217_v2_Arun_Info request_2009.12.22_PwC" xfId="39448" xr:uid="{DEE5D70F-0E1A-4082-922C-ABABD58374F2}"/>
    <cellStyle name="_3700-200 대손충당금검토_Sample2_Datapack(BS)_Arun_091217_v2_Arun_QA_main" xfId="39449" xr:uid="{79ECAA86-64AC-4F84-96D1-DC566EFEC433}"/>
    <cellStyle name="_3700-200 대손충당금검토_Sample2_Datepack_별첨_이종석_20090708" xfId="39450" xr:uid="{26B4BBA9-B172-4A9A-817B-1A67CF2A2ABA}"/>
    <cellStyle name="_3700-200 대손충당금검토_Sample2_Datepack_별첨_이종석_20090708_Arun_Info request_2009.12.21" xfId="39451" xr:uid="{F0CC5B19-5F17-4EBB-94B1-888B7DE59E8B}"/>
    <cellStyle name="_3700-200 대손충당금검토_Sample2_Datepack_별첨_이종석_20090708_Arun_Info request_2009.12.22_PwC" xfId="39452" xr:uid="{E222DD2A-5FF3-444F-80CA-B3392E88EBAB}"/>
    <cellStyle name="_3700-200 대손충당금검토_Sample2_Datepack_별첨_이종석_20090708_Arun_QA_main" xfId="39453" xr:uid="{56AA7F93-FEB6-47E4-8D7A-037287262249}"/>
    <cellStyle name="_3700-200 대손충당금검토_Sample2_Datepack_별첨_이종석_20090708_Datapack(BS)_Arun_091217_v2" xfId="39454" xr:uid="{3BD9F577-6FBB-4FA2-9C38-02C28CBECEE3}"/>
    <cellStyle name="_3700-200 대손충당금검토_Sample2_Datepack_별첨_이종석_20090708_Datapack(BS)_Arun_091217_v2_Arun_Info request_2009.12.21" xfId="39455" xr:uid="{4DEA9074-CF8C-4BD4-9C43-A980D3B67305}"/>
    <cellStyle name="_3700-200 대손충당금검토_Sample2_Datepack_별첨_이종석_20090708_Datapack(BS)_Arun_091217_v2_Arun_Info request_2009.12.22_PwC" xfId="39456" xr:uid="{C56AA867-16CD-4202-A32C-37B388E26E3F}"/>
    <cellStyle name="_3700-200 대손충당금검토_Sample2_Datepack_별첨_이종석_20090708_Datapack(BS)_Arun_091217_v2_Arun_QA_main" xfId="39457" xr:uid="{C4C347B1-BC15-42F0-8BF7-C4DB95920C98}"/>
    <cellStyle name="_3700-200 대손충당금검토_Sample2_WP-dealtool table_v5_KCW" xfId="39458" xr:uid="{58188481-5A0B-4E0D-AD0C-857E114F2308}"/>
    <cellStyle name="_3700-200 대손충당금검토_Sample2_WP-dealtool table_v5_KCW_Arun_Info request_2009.12.21" xfId="39459" xr:uid="{87EB5382-9914-45B0-BC4F-7F87A69F3BDD}"/>
    <cellStyle name="_3700-200 대손충당금검토_Sample2_WP-dealtool table_v5_KCW_Arun_Info request_2009.12.22_PwC" xfId="39460" xr:uid="{E6D4B218-58DD-4EBD-8C16-7D5164B98026}"/>
    <cellStyle name="_3700-200 대손충당금검토_Sample2_WP-dealtool table_v5_KCW_Arun_QA_main" xfId="39461" xr:uid="{03BBC4FE-79F5-4B5A-B590-5E8B6A71C6D0}"/>
    <cellStyle name="_3700-200 대손충당금검토_Sample2_WP-dealtool table_v5_KCW_Datapack(BS)_Arun_091217_v2" xfId="39462" xr:uid="{6274606D-D1F3-4509-9807-03463FDCF3C4}"/>
    <cellStyle name="_3700-200 대손충당금검토_Sample2_WP-dealtool table_v5_KCW_Datapack(BS)_Arun_091217_v2_Arun_Info request_2009.12.21" xfId="39463" xr:uid="{2F0AB47F-F6D8-45C5-A1DB-F3004703EAF4}"/>
    <cellStyle name="_3700-200 대손충당금검토_Sample2_WP-dealtool table_v5_KCW_Datapack(BS)_Arun_091217_v2_Arun_Info request_2009.12.22_PwC" xfId="39464" xr:uid="{3B4F6263-8602-4E50-8FA8-1D2A6DB0D2DE}"/>
    <cellStyle name="_3700-200 대손충당금검토_Sample2_WP-dealtool table_v5_KCW_Datapack(BS)_Arun_091217_v2_Arun_QA_main" xfId="39465" xr:uid="{B6577C03-DE5C-4300-B04F-B8DFB3283E4C}"/>
    <cellStyle name="_3700-200 대손충당금검토_Sample3" xfId="39466" xr:uid="{2E418463-8FC6-44A4-8291-7BD4FF4D237E}"/>
    <cellStyle name="_3700-200 대손충당금검토_Sample3_Arun_Info request_2009.12.21" xfId="39467" xr:uid="{BEC701C7-6DF1-46A9-80A4-FBE0CF36142E}"/>
    <cellStyle name="_3700-200 대손충당금검토_Sample3_Arun_Info request_2009.12.22_PwC" xfId="39468" xr:uid="{12E5B675-0566-44C9-954D-D51834314352}"/>
    <cellStyle name="_3700-200 대손충당금검토_Sample3_Arun_QA_main" xfId="39469" xr:uid="{9F814188-4AA5-440C-A69C-37D4380799E0}"/>
    <cellStyle name="_3700-200 대손충당금검토_Sample3_Datapack(BS)_Arun_091217_v2" xfId="39470" xr:uid="{47AF1EDF-F0FF-4963-A513-DD563BC8B9D8}"/>
    <cellStyle name="_3700-200 대손충당금검토_Sample3_Datapack(BS)_Arun_091217_v2_Arun_Info request_2009.12.21" xfId="39471" xr:uid="{ED6AAFD8-B6EA-4A79-BBA6-DE2B288618B8}"/>
    <cellStyle name="_3700-200 대손충당금검토_Sample3_Datapack(BS)_Arun_091217_v2_Arun_Info request_2009.12.22_PwC" xfId="39472" xr:uid="{6EF5E525-8534-46ED-BA92-B5E66316BD8D}"/>
    <cellStyle name="_3700-200 대손충당금검토_Sample3_Datapack(BS)_Arun_091217_v2_Arun_QA_main" xfId="39473" xr:uid="{331A791E-01E4-449A-A6AB-B40EC8323EC4}"/>
    <cellStyle name="_3700-200 대손충당금검토_Sample3_Datepack_별첨_이종석_20090708" xfId="39474" xr:uid="{3B0318F8-B384-435A-958E-554289BF0D57}"/>
    <cellStyle name="_3700-200 대손충당금검토_Sample3_Datepack_별첨_이종석_20090708_Arun_Info request_2009.12.21" xfId="39475" xr:uid="{7D8381A2-35F7-4ED2-9E0C-9A87A848915E}"/>
    <cellStyle name="_3700-200 대손충당금검토_Sample3_Datepack_별첨_이종석_20090708_Arun_Info request_2009.12.22_PwC" xfId="39476" xr:uid="{493762B6-3A89-44BC-AC5C-4905274C01DF}"/>
    <cellStyle name="_3700-200 대손충당금검토_Sample3_Datepack_별첨_이종석_20090708_Arun_QA_main" xfId="39477" xr:uid="{E0EA6E68-6735-4AC0-AD85-E963FACB5805}"/>
    <cellStyle name="_3700-200 대손충당금검토_Sample3_Datepack_별첨_이종석_20090708_Datapack(BS)_Arun_091217_v2" xfId="39478" xr:uid="{B13DE0AE-06D6-4F9F-8B2D-A9503A27DB04}"/>
    <cellStyle name="_3700-200 대손충당금검토_Sample3_Datepack_별첨_이종석_20090708_Datapack(BS)_Arun_091217_v2_Arun_Info request_2009.12.21" xfId="39479" xr:uid="{B79BC9D6-2895-48C7-92D7-C7FAC0B2F9DC}"/>
    <cellStyle name="_3700-200 대손충당금검토_Sample3_Datepack_별첨_이종석_20090708_Datapack(BS)_Arun_091217_v2_Arun_Info request_2009.12.22_PwC" xfId="39480" xr:uid="{7CE01F4B-55CF-451E-B8BA-75D849E843A9}"/>
    <cellStyle name="_3700-200 대손충당금검토_Sample3_Datepack_별첨_이종석_20090708_Datapack(BS)_Arun_091217_v2_Arun_QA_main" xfId="39481" xr:uid="{68A3CAE2-E60D-428C-BE4E-39DB92A9D086}"/>
    <cellStyle name="_3700-200 대손충당금검토_Sample3_WP-dealtool table_v5_KCW" xfId="39482" xr:uid="{B1FC7F91-7FEA-49A3-83DA-FD13199FD42C}"/>
    <cellStyle name="_3700-200 대손충당금검토_Sample3_WP-dealtool table_v5_KCW_Arun_Info request_2009.12.21" xfId="39483" xr:uid="{00911C70-8A42-4D94-AADB-32230AD9377A}"/>
    <cellStyle name="_3700-200 대손충당금검토_Sample3_WP-dealtool table_v5_KCW_Arun_Info request_2009.12.22_PwC" xfId="39484" xr:uid="{BCD6AF5F-A67A-4EA6-904D-5F5186B75895}"/>
    <cellStyle name="_3700-200 대손충당금검토_Sample3_WP-dealtool table_v5_KCW_Arun_QA_main" xfId="39485" xr:uid="{0ABA71A8-5088-44A1-959E-55CA09ED480D}"/>
    <cellStyle name="_3700-200 대손충당금검토_Sample3_WP-dealtool table_v5_KCW_Datapack(BS)_Arun_091217_v2" xfId="39486" xr:uid="{A803DBEC-64AD-4292-A738-60642B67320D}"/>
    <cellStyle name="_3700-200 대손충당금검토_Sample3_WP-dealtool table_v5_KCW_Datapack(BS)_Arun_091217_v2_Arun_Info request_2009.12.21" xfId="39487" xr:uid="{9ED421FE-B60B-4F5D-9DD6-BCBB263D6D26}"/>
    <cellStyle name="_3700-200 대손충당금검토_Sample3_WP-dealtool table_v5_KCW_Datapack(BS)_Arun_091217_v2_Arun_Info request_2009.12.22_PwC" xfId="39488" xr:uid="{4B6499CE-1E1D-40CA-9C32-9CA509333CE9}"/>
    <cellStyle name="_3700-200 대손충당금검토_Sample3_WP-dealtool table_v5_KCW_Datapack(BS)_Arun_091217_v2_Arun_QA_main" xfId="39489" xr:uid="{35B47AA8-DF8E-4188-B5E8-6AA500320B08}"/>
    <cellStyle name="_3700-200 대손충당금검토_Sample5" xfId="39490" xr:uid="{99EF4724-F383-4259-9A3A-7704A804A062}"/>
    <cellStyle name="_3700-200 대손충당금검토_Sample5_Arun_Info request_2009.12.21" xfId="39491" xr:uid="{31D9DF6C-03BC-49D3-96FD-261149CDECA0}"/>
    <cellStyle name="_3700-200 대손충당금검토_Sample5_Arun_Info request_2009.12.22_PwC" xfId="39492" xr:uid="{DD94D1B0-0823-4429-A3C9-AE8E173C840A}"/>
    <cellStyle name="_3700-200 대손충당금검토_Sample5_Arun_QA_main" xfId="39493" xr:uid="{2B43921B-4EBD-49C7-A168-031F390B0625}"/>
    <cellStyle name="_3700-200 대손충당금검토_Sample5_Datapack(BS)_Arun_091217_v2" xfId="39494" xr:uid="{31DEB28F-900A-4F77-8058-7846021F3D46}"/>
    <cellStyle name="_3700-200 대손충당금검토_Sample5_Datapack(BS)_Arun_091217_v2_Arun_Info request_2009.12.21" xfId="39495" xr:uid="{73F2580C-C817-403B-B58F-0D11968A681A}"/>
    <cellStyle name="_3700-200 대손충당금검토_Sample5_Datapack(BS)_Arun_091217_v2_Arun_QA_main" xfId="39496" xr:uid="{11CC46CC-22CA-441D-AF70-BF0BF84A9AC3}"/>
    <cellStyle name="_3700-200 대손충당금검토_Sample5_Datepack_별첨_이종석_20090708" xfId="39497" xr:uid="{A1A781D6-00DD-4DA5-BF4F-5BF3C4EA9A51}"/>
    <cellStyle name="_3700-200 대손충당금검토_Sample5_Datepack_별첨_이종석_20090708_Arun_Info request_2009.12.21" xfId="39498" xr:uid="{F96071B0-AD55-4430-8F25-D8A31A0627F6}"/>
    <cellStyle name="_3700-200 대손충당금검토_Sample5_Datepack_별첨_이종석_20090708_Arun_QA_main" xfId="39499" xr:uid="{B8638BBE-3955-4189-8A11-83CA28A0BE7E}"/>
    <cellStyle name="_3700-200 대손충당금검토_Sample5_Datepack_별첨_이종석_20090708_Datapack(BS)_Arun_091217_v2" xfId="39500" xr:uid="{6E03213A-5735-42C9-8340-37E6702B3F88}"/>
    <cellStyle name="_3700-200 대손충당금검토_Sample5_Datepack_별첨_이종석_20090708_Datapack(BS)_Arun_091217_v2_Arun_Info request_2009.12.21" xfId="39501" xr:uid="{F1FC4E79-0262-493B-8397-4D2603351A47}"/>
    <cellStyle name="_3700-200 대손충당금검토_Sample5_Datepack_별첨_이종석_20090708_Datapack(BS)_Arun_091217_v2_Arun_QA_main" xfId="39502" xr:uid="{7D215211-A6F9-4196-A998-CC50B730BB91}"/>
    <cellStyle name="_3700-200 대손충당금검토_Sample5_WP-dealtool table_v5_KCW" xfId="39503" xr:uid="{81A86648-9DB0-4DBA-A30B-005807D421F1}"/>
    <cellStyle name="_3700-200 대손충당금검토_Sample5_WP-dealtool table_v5_KCW_Arun_Info request_2009.12.21" xfId="39504" xr:uid="{E0B74BC8-4255-4791-BA91-7BFA5E22352C}"/>
    <cellStyle name="_3700-200 대손충당금검토_Sample5_WP-dealtool table_v5_KCW_Arun_QA_main" xfId="39505" xr:uid="{98345AC3-1F4A-40A8-BB5E-3F364241292F}"/>
    <cellStyle name="_3700-200 대손충당금검토_Sample5_WP-dealtool table_v5_KCW_Datapack(BS)_Arun_091217_v2" xfId="39506" xr:uid="{2A748FE6-A12C-4764-8E98-0C0FB8B2E67D}"/>
    <cellStyle name="_3700-200 대손충당금검토_Sample5_WP-dealtool table_v5_KCW_Datapack(BS)_Arun_091217_v2_Arun_Info request_2009.12.21" xfId="39507" xr:uid="{AF520CB0-A972-4724-A66C-06E3374DD01A}"/>
    <cellStyle name="_3700-200 대손충당금검토_Sample5_WP-dealtool table_v5_KCW_Datapack(BS)_Arun_091217_v2_Arun_QA_main" xfId="39508" xr:uid="{C2810055-3C58-432E-9D14-E124BC8597F4}"/>
    <cellStyle name="_3분기외주실적" xfId="39509" xr:uid="{AAA457EC-6C7D-4332-ADB3-B75C63383368}"/>
    <cellStyle name="_4600-100 매입채무 AR" xfId="39510" xr:uid="{2178DF88-0C83-4CAC-997B-ABD2877D0D9E}"/>
    <cellStyle name="_4600-100 매입채무 AR_Arun_Info request_2009.12.21" xfId="39511" xr:uid="{EE54F877-4D25-435C-A97F-DE3518798E6C}"/>
    <cellStyle name="_4600-100 매입채무 AR_Arun_QA_main" xfId="39512" xr:uid="{FB7F3DD5-798D-4E6B-AC15-97929712C188}"/>
    <cellStyle name="_4600-100 매입채무 AR_Datapack(BS)_Arun_091217_v2" xfId="39513" xr:uid="{4FC1BCD0-89D2-47C5-AE0C-DF79B1A286A6}"/>
    <cellStyle name="_4600-100 매입채무 AR_Datapack(BS)_Arun_091217_v2_Arun_Info request_2009.12.21" xfId="39514" xr:uid="{2CE27DA8-86CE-4347-9B8C-94AC0AAF9814}"/>
    <cellStyle name="_4600-100 매입채무 AR_Datapack(BS)_Arun_091217_v2_Arun_QA_main" xfId="39515" xr:uid="{24F48286-810E-46A9-9AEC-1B78DFBCF5EB}"/>
    <cellStyle name="_4600-100 매입채무 AR_Sample" xfId="39516" xr:uid="{B6AC9B66-6440-4D48-B8D0-4DF5331444D7}"/>
    <cellStyle name="_4600-100 매입채무 AR_Sample_Arun_Info request_2009.12.21" xfId="39517" xr:uid="{22F3F69B-D56A-4A19-8E5E-323FDEAEB29F}"/>
    <cellStyle name="_4600-100 매입채무 AR_Sample_Arun_QA_main" xfId="39518" xr:uid="{06A2836C-1F36-4BC6-8649-18A762577C3F}"/>
    <cellStyle name="_4600-100 매입채무 AR_Sample_Datapack(BS)_Arun_091217_v2" xfId="39519" xr:uid="{52C172B2-7DCD-4888-ADAA-333CA2DE1B0D}"/>
    <cellStyle name="_4600-100 매입채무 AR_Sample_Datapack(BS)_Arun_091217_v2_Arun_Info request_2009.12.21" xfId="39520" xr:uid="{714DBF0C-CC99-4515-8BFF-6A135E320AB4}"/>
    <cellStyle name="_4600-100 매입채무 AR_Sample_Datapack(BS)_Arun_091217_v2_Arun_QA_main" xfId="39521" xr:uid="{D6F38936-4146-440C-B067-2D304D31CB23}"/>
    <cellStyle name="_4600-100 매입채무 AR_Sample_Datepack_별첨_이종석_20090708" xfId="39522" xr:uid="{14BD7C0A-4D91-4E2F-BC93-127EF78B297B}"/>
    <cellStyle name="_4600-100 매입채무 AR_Sample_Datepack_별첨_이종석_20090708_Arun_Info request_2009.12.21" xfId="39523" xr:uid="{F8D8AAC1-7B4B-4BC2-B330-917FBD9ADB72}"/>
    <cellStyle name="_4600-100 매입채무 AR_Sample_Datepack_별첨_이종석_20090708_Arun_QA_main" xfId="39524" xr:uid="{B571FAC4-6896-46B6-9160-9F44AA954D7F}"/>
    <cellStyle name="_4600-100 매입채무 AR_Sample_Datepack_별첨_이종석_20090708_Datapack(BS)_Arun_091217_v2" xfId="39525" xr:uid="{BC6D8757-205E-49E5-BE08-F9136B01D46C}"/>
    <cellStyle name="_4600-100 매입채무 AR_Sample_Datepack_별첨_이종석_20090708_Datapack(BS)_Arun_091217_v2_Arun_Info request_2009.12.21" xfId="39526" xr:uid="{F2E2FAE2-EE52-42BF-819E-6A65F9E8D723}"/>
    <cellStyle name="_4600-100 매입채무 AR_Sample_Datepack_별첨_이종석_20090708_Datapack(BS)_Arun_091217_v2_Arun_QA_main" xfId="39527" xr:uid="{A8FA1254-4FFE-4379-AD26-54CF46E7EEE1}"/>
    <cellStyle name="_4600-100 매입채무 AR_Sample_WP-dealtool table_v5_KCW" xfId="39528" xr:uid="{3B7F6BA9-DF94-4E44-BB0A-011A87198688}"/>
    <cellStyle name="_4600-100 매입채무 AR_Sample_WP-dealtool table_v5_KCW_Arun_Info request_2009.12.21" xfId="39529" xr:uid="{0D02D975-0F58-4A5B-B9A7-8342AAF91AC7}"/>
    <cellStyle name="_4600-100 매입채무 AR_Sample_WP-dealtool table_v5_KCW_Arun_QA_main" xfId="39530" xr:uid="{3D183090-8D3B-47FA-B4E7-AF1778AB97CD}"/>
    <cellStyle name="_4600-100 매입채무 AR_Sample_WP-dealtool table_v5_KCW_Datapack(BS)_Arun_091217_v2" xfId="39531" xr:uid="{632EF0D0-1910-4AB3-BEF1-DC0F66FC0151}"/>
    <cellStyle name="_4600-100 매입채무 AR_Sample_WP-dealtool table_v5_KCW_Datapack(BS)_Arun_091217_v2_Arun_Info request_2009.12.21" xfId="39532" xr:uid="{1041AD95-77A6-488E-9B35-3C6F5C86F808}"/>
    <cellStyle name="_4600-100 매입채무 AR_Sample_WP-dealtool table_v5_KCW_Datapack(BS)_Arun_091217_v2_Arun_QA_main" xfId="39533" xr:uid="{5A2E5865-AAF5-47A4-AAF6-B64B1D6FBAFF}"/>
    <cellStyle name="_4600-100 매입채무 AR_Sample2" xfId="39534" xr:uid="{8D21096F-3FB6-4A84-B905-E00F85130C5D}"/>
    <cellStyle name="_4600-100 매입채무 AR_Sample2_Arun_Info request_2009.12.21" xfId="39535" xr:uid="{5E2A065E-FDFB-4811-BB2B-82623361998B}"/>
    <cellStyle name="_4600-100 매입채무 AR_Sample2_Arun_QA_main" xfId="39536" xr:uid="{7076A326-00F2-4254-AF2C-BEC9015CFC17}"/>
    <cellStyle name="_4600-100 매입채무 AR_Sample2_Datapack(BS)_Arun_091217_v2" xfId="39537" xr:uid="{4DB8A3BB-53A0-4E41-A376-6D5775D778FE}"/>
    <cellStyle name="_4600-100 매입채무 AR_Sample2_Datapack(BS)_Arun_091217_v2_Arun_Info request_2009.12.21" xfId="39538" xr:uid="{5CE8F62E-37C4-4E2C-BFC6-86458C52F124}"/>
    <cellStyle name="_4600-100 매입채무 AR_Sample2_Datapack(BS)_Arun_091217_v2_Arun_QA_main" xfId="39539" xr:uid="{3DF8A9EE-ACD4-496A-8730-BE3188532B01}"/>
    <cellStyle name="_4600-100 매입채무 AR_Sample2_Datepack_별첨_이종석_20090708" xfId="39540" xr:uid="{11CAB4E4-1A1C-4FFB-9174-CF0B7AF948E7}"/>
    <cellStyle name="_4600-100 매입채무 AR_Sample2_Datepack_별첨_이종석_20090708_Arun_Info request_2009.12.21" xfId="39541" xr:uid="{5190CAB7-E70B-491D-B530-0F6FBB416A8B}"/>
    <cellStyle name="_4600-100 매입채무 AR_Sample2_Datepack_별첨_이종석_20090708_Arun_QA_main" xfId="39542" xr:uid="{F8FA3921-DA33-4D07-B9D7-25CAB33140DE}"/>
    <cellStyle name="_4600-100 매입채무 AR_Sample2_Datepack_별첨_이종석_20090708_Datapack(BS)_Arun_091217_v2" xfId="39543" xr:uid="{7AEAC8B1-91A9-4F0E-81E2-FDB4C23C6C59}"/>
    <cellStyle name="_4600-100 매입채무 AR_Sample2_Datepack_별첨_이종석_20090708_Datapack(BS)_Arun_091217_v2_Arun_Info request_2009.12.21" xfId="39544" xr:uid="{65772554-0968-4E59-9240-9F38CFF9D36B}"/>
    <cellStyle name="_4600-100 매입채무 AR_Sample2_Datepack_별첨_이종석_20090708_Datapack(BS)_Arun_091217_v2_Arun_QA_main" xfId="39545" xr:uid="{F4215FFF-88DE-4556-BFE1-A932FC9AFC2F}"/>
    <cellStyle name="_4600-100 매입채무 AR_Sample2_WP-dealtool table_v5_KCW" xfId="39546" xr:uid="{2C0EF0EF-6343-4BCB-BA79-EE4788E63F62}"/>
    <cellStyle name="_4600-100 매입채무 AR_Sample2_WP-dealtool table_v5_KCW_Arun_Info request_2009.12.21" xfId="39547" xr:uid="{1D0D62EF-91C0-4352-A090-A4ED88B5985F}"/>
    <cellStyle name="_4600-100 매입채무 AR_Sample2_WP-dealtool table_v5_KCW_Arun_QA_main" xfId="39548" xr:uid="{46AB8794-96BB-4C83-9F1F-DA85120D79B4}"/>
    <cellStyle name="_4600-100 매입채무 AR_Sample2_WP-dealtool table_v5_KCW_Datapack(BS)_Arun_091217_v2" xfId="39549" xr:uid="{AF303FCA-98E8-426F-BA3B-70459B4C4B53}"/>
    <cellStyle name="_4600-100 매입채무 AR_Sample2_WP-dealtool table_v5_KCW_Datapack(BS)_Arun_091217_v2_Arun_Info request_2009.12.21" xfId="39550" xr:uid="{9A47EC5C-6FE0-4B3E-BE51-37E8317C3622}"/>
    <cellStyle name="_4600-100 매입채무 AR_Sample2_WP-dealtool table_v5_KCW_Datapack(BS)_Arun_091217_v2_Arun_QA_main" xfId="39551" xr:uid="{D59B903D-6298-4995-B3A5-A24738A0DFDF}"/>
    <cellStyle name="_4600-100 매입채무 AR_Sample3" xfId="39552" xr:uid="{4A090050-9F61-4A9B-B6B1-0999F9A2ECC5}"/>
    <cellStyle name="_4600-100 매입채무 AR_Sample3_Arun_Info request_2009.12.21" xfId="39553" xr:uid="{AB572990-AE09-4348-952D-880E5F59932E}"/>
    <cellStyle name="_4600-100 매입채무 AR_Sample3_Arun_QA_main" xfId="39554" xr:uid="{98F22390-7E8D-49DC-AA49-26A328455047}"/>
    <cellStyle name="_4600-100 매입채무 AR_Sample3_Datapack(BS)_Arun_091217_v2" xfId="39555" xr:uid="{802619AE-10E7-4065-BC1B-F28454DCF204}"/>
    <cellStyle name="_4600-100 매입채무 AR_Sample3_Datapack(BS)_Arun_091217_v2_Arun_Info request_2009.12.21" xfId="39556" xr:uid="{166E479E-9FDC-44A8-9519-155EEB9DD438}"/>
    <cellStyle name="_4600-100 매입채무 AR_Sample3_Datapack(BS)_Arun_091217_v2_Arun_QA_main" xfId="39557" xr:uid="{6A039F7E-BE85-4A20-99A3-2BD87B34E635}"/>
    <cellStyle name="_4600-100 매입채무 AR_Sample3_Datepack_별첨_이종석_20090708" xfId="39558" xr:uid="{FDC2DD00-C8C7-41E2-98B0-EA94127E6179}"/>
    <cellStyle name="_4600-100 매입채무 AR_Sample3_Datepack_별첨_이종석_20090708_Arun_Info request_2009.12.21" xfId="39559" xr:uid="{5DF7B9BA-6521-4482-B3CD-F962D15C7890}"/>
    <cellStyle name="_4600-100 매입채무 AR_Sample3_Datepack_별첨_이종석_20090708_Arun_QA_main" xfId="39560" xr:uid="{8686D435-F7A9-4EB5-987F-CFFCDCCEEBCC}"/>
    <cellStyle name="_4600-100 매입채무 AR_Sample3_Datepack_별첨_이종석_20090708_Datapack(BS)_Arun_091217_v2" xfId="39561" xr:uid="{0DE36245-54AA-4F7E-876F-F10AD7B73B2D}"/>
    <cellStyle name="_4600-100 매입채무 AR_Sample3_Datepack_별첨_이종석_20090708_Datapack(BS)_Arun_091217_v2_Arun_Info request_2009.12.21" xfId="39562" xr:uid="{E474A01C-C6FC-4BCE-8806-FFA197FC9CDB}"/>
    <cellStyle name="_4600-100 매입채무 AR_Sample3_Datepack_별첨_이종석_20090708_Datapack(BS)_Arun_091217_v2_Arun_QA_main" xfId="39563" xr:uid="{7E23EAF4-E686-46B1-A01D-98E46897768A}"/>
    <cellStyle name="_4600-100 매입채무 AR_Sample3_WP-dealtool table_v5_KCW" xfId="39564" xr:uid="{3BB502A2-0D89-4227-97ED-1E20DEF8B7B2}"/>
    <cellStyle name="_4600-100 매입채무 AR_Sample3_WP-dealtool table_v5_KCW_Arun_Info request_2009.12.21" xfId="39565" xr:uid="{A0F1DB68-0C3B-44E9-BFD8-59173245A517}"/>
    <cellStyle name="_4600-100 매입채무 AR_Sample3_WP-dealtool table_v5_KCW_Arun_QA_main" xfId="39566" xr:uid="{169ADFCE-3507-4687-93DD-661E2EF206EA}"/>
    <cellStyle name="_4600-100 매입채무 AR_Sample3_WP-dealtool table_v5_KCW_Datapack(BS)_Arun_091217_v2" xfId="39567" xr:uid="{7E6BB5EB-0C0D-44FC-ACEA-07F32F5B7DDB}"/>
    <cellStyle name="_4600-100 매입채무 AR_Sample3_WP-dealtool table_v5_KCW_Datapack(BS)_Arun_091217_v2_Arun_Info request_2009.12.21" xfId="39568" xr:uid="{4BD931FF-FC57-4669-A7E4-9153E5EC547B}"/>
    <cellStyle name="_4600-100 매입채무 AR_Sample3_WP-dealtool table_v5_KCW_Datapack(BS)_Arun_091217_v2_Arun_QA_main" xfId="39569" xr:uid="{938F8AC7-AA1A-4638-97F5-9FFA998C5227}"/>
    <cellStyle name="_4600-100 매입채무 AR_Sample5" xfId="39570" xr:uid="{C3ECD6B3-7229-4745-9284-9FC515285895}"/>
    <cellStyle name="_4600-100 매입채무 AR_Sample5_Arun_Info request_2009.12.21" xfId="39571" xr:uid="{19FC588A-9AA0-480D-A8E2-5AB915BD2FED}"/>
    <cellStyle name="_4600-100 매입채무 AR_Sample5_Arun_QA_main" xfId="39572" xr:uid="{E650B972-2F9A-420C-A8DD-549D22D68F44}"/>
    <cellStyle name="_4600-100 매입채무 AR_Sample5_Datapack(BS)_Arun_091217_v2" xfId="39573" xr:uid="{C949FFAD-404E-488D-BC7C-6DA7D203A9B5}"/>
    <cellStyle name="_4600-100 매입채무 AR_Sample5_Datapack(BS)_Arun_091217_v2_Arun_Info request_2009.12.21" xfId="39574" xr:uid="{E33FBFCF-65A5-4CD3-8F2E-E1E6666439EE}"/>
    <cellStyle name="_4600-100 매입채무 AR_Sample5_Datapack(BS)_Arun_091217_v2_Arun_QA_main" xfId="39575" xr:uid="{937609DC-3D3C-48EB-8D62-400A125B665C}"/>
    <cellStyle name="_4600-100 매입채무 AR_Sample5_Datepack_별첨_이종석_20090708" xfId="39576" xr:uid="{5D1A84DA-1AC6-4734-9A25-3F629C6D4BC2}"/>
    <cellStyle name="_4600-100 매입채무 AR_Sample5_Datepack_별첨_이종석_20090708_Arun_Info request_2009.12.21" xfId="39577" xr:uid="{5547C82F-CB10-495E-8E09-08FEEB9FAFE3}"/>
    <cellStyle name="_4600-100 매입채무 AR_Sample5_Datepack_별첨_이종석_20090708_Arun_QA_main" xfId="39578" xr:uid="{758A699A-F525-4382-B80F-53921536B6BB}"/>
    <cellStyle name="_4600-100 매입채무 AR_Sample5_Datepack_별첨_이종석_20090708_Datapack(BS)_Arun_091217_v2" xfId="39579" xr:uid="{70E15D98-DAF7-4579-92F1-F99AB488E829}"/>
    <cellStyle name="_4600-100 매입채무 AR_Sample5_Datepack_별첨_이종석_20090708_Datapack(BS)_Arun_091217_v2_Arun_Info request_2009.12.21" xfId="39580" xr:uid="{67BE0C33-8E63-45EE-B0A7-C861E1CC5CBE}"/>
    <cellStyle name="_4600-100 매입채무 AR_Sample5_Datepack_별첨_이종석_20090708_Datapack(BS)_Arun_091217_v2_Arun_QA_main" xfId="39581" xr:uid="{971AD5CE-3563-4D26-A2BD-73A13D16E54A}"/>
    <cellStyle name="_4600-100 매입채무 AR_Sample5_WP-dealtool table_v5_KCW" xfId="39582" xr:uid="{75F1B705-9BD1-461F-B50F-0B802E2BDA0A}"/>
    <cellStyle name="_4600-100 매입채무 AR_Sample5_WP-dealtool table_v5_KCW_Arun_Info request_2009.12.21" xfId="39583" xr:uid="{8CC09663-6B13-45D1-82DE-65B38B6639E6}"/>
    <cellStyle name="_4600-100 매입채무 AR_Sample5_WP-dealtool table_v5_KCW_Arun_QA_main" xfId="39584" xr:uid="{DC1F5B2A-14A4-4A5A-BA00-7159A8C199B9}"/>
    <cellStyle name="_4600-100 매입채무 AR_Sample5_WP-dealtool table_v5_KCW_Datapack(BS)_Arun_091217_v2" xfId="39585" xr:uid="{F44DF871-A88D-4DB4-B4C9-BC8C4E35E193}"/>
    <cellStyle name="_4600-100 매입채무 AR_Sample5_WP-dealtool table_v5_KCW_Datapack(BS)_Arun_091217_v2_Arun_Info request_2009.12.21" xfId="39586" xr:uid="{B7CBEF1D-5170-405B-A062-D500E96A0727}"/>
    <cellStyle name="_4600-100 매입채무 AR_Sample5_WP-dealtool table_v5_KCW_Datapack(BS)_Arun_091217_v2_Arun_QA_main" xfId="39587" xr:uid="{DE58AFC2-2916-48BB-B1BB-8148B58B6EC8}"/>
    <cellStyle name="_5500-100 매출 AR" xfId="39588" xr:uid="{3EB300BA-D6CB-4ECE-A3F5-832931E5AA25}"/>
    <cellStyle name="_5500-100 매출 AR_Arun_Info request_2009.12.21" xfId="39589" xr:uid="{12DC51C4-16DD-49BC-8ECF-437FE5AA4424}"/>
    <cellStyle name="_5500-100 매출 AR_Arun_QA_main" xfId="39590" xr:uid="{EFFDD49C-5F2B-4AD6-B86C-5CF3995EA179}"/>
    <cellStyle name="_5500-100 매출 AR_Datapack(BS)_Arun_091217_v2" xfId="39591" xr:uid="{856D3838-BDBD-4424-A7D5-0AD7CDD4A368}"/>
    <cellStyle name="_5500-100 매출 AR_Datapack(BS)_Arun_091217_v2_Arun_Info request_2009.12.21" xfId="39592" xr:uid="{6049991F-EC29-476C-A7DE-A92EA89124E0}"/>
    <cellStyle name="_5500-100 매출 AR_Datapack(BS)_Arun_091217_v2_Arun_QA_main" xfId="39593" xr:uid="{44AE0B3A-1B6E-47D7-B2FC-0BF07663D5CB}"/>
    <cellStyle name="_5500-100 매출 AR_Sample" xfId="39594" xr:uid="{1191FCD3-19AE-41BA-BADF-D819EFD768DF}"/>
    <cellStyle name="_5500-100 매출 AR_Sample_Arun_Info request_2009.12.21" xfId="39595" xr:uid="{8B648820-CAB6-4EFC-87CF-CBBB75EFD4E4}"/>
    <cellStyle name="_5500-100 매출 AR_Sample_Arun_QA_main" xfId="39596" xr:uid="{E5422E03-D7DE-4003-B716-167CE022D858}"/>
    <cellStyle name="_5500-100 매출 AR_Sample_Datapack(BS)_Arun_091217_v2" xfId="39597" xr:uid="{A0C85366-8E61-4F05-B7CE-7188A9D82B05}"/>
    <cellStyle name="_5500-100 매출 AR_Sample_Datapack(BS)_Arun_091217_v2_Arun_Info request_2009.12.21" xfId="39598" xr:uid="{C8AB7AC8-DE17-4393-A328-8C0B8DFCC57F}"/>
    <cellStyle name="_5500-100 매출 AR_Sample_Datapack(BS)_Arun_091217_v2_Arun_QA_main" xfId="39599" xr:uid="{9DE9F425-94F5-4E02-96E2-B1C831682979}"/>
    <cellStyle name="_5500-100 매출 AR_Sample_Datepack_별첨_이종석_20090708" xfId="39600" xr:uid="{5F63B20F-A53E-45D3-B879-1D81C97C70D4}"/>
    <cellStyle name="_5500-100 매출 AR_Sample_Datepack_별첨_이종석_20090708_Arun_Info request_2009.12.21" xfId="39601" xr:uid="{C6FFE785-CE4F-449C-90BF-A1422F8CBEB3}"/>
    <cellStyle name="_5500-100 매출 AR_Sample_Datepack_별첨_이종석_20090708_Arun_QA_main" xfId="39602" xr:uid="{FE96ADDF-DBA2-4896-B370-1164A485A87E}"/>
    <cellStyle name="_5500-100 매출 AR_Sample_Datepack_별첨_이종석_20090708_Datapack(BS)_Arun_091217_v2" xfId="39603" xr:uid="{562A0059-5825-4261-A1EC-94FAEE635927}"/>
    <cellStyle name="_5500-100 매출 AR_Sample_Datepack_별첨_이종석_20090708_Datapack(BS)_Arun_091217_v2_Arun_Info request_2009.12.21" xfId="39604" xr:uid="{C79F407C-48B1-4E96-A19A-0C682AA6DB42}"/>
    <cellStyle name="_5500-100 매출 AR_Sample_Datepack_별첨_이종석_20090708_Datapack(BS)_Arun_091217_v2_Arun_QA_main" xfId="39605" xr:uid="{06CD293D-A006-4652-A58D-E9983D3D0D15}"/>
    <cellStyle name="_5500-100 매출 AR_Sample_WP-dealtool table_v5_KCW" xfId="39606" xr:uid="{D8F24DE5-8192-47CF-9C2F-712AA4979D54}"/>
    <cellStyle name="_5500-100 매출 AR_Sample_WP-dealtool table_v5_KCW_Arun_Info request_2009.12.21" xfId="39607" xr:uid="{4C5D9FBA-4D2F-433F-8E56-96903D67BADF}"/>
    <cellStyle name="_5500-100 매출 AR_Sample_WP-dealtool table_v5_KCW_Arun_QA_main" xfId="39608" xr:uid="{3A5B4626-65E0-46A2-8BF6-9307831B3777}"/>
    <cellStyle name="_5500-100 매출 AR_Sample_WP-dealtool table_v5_KCW_Datapack(BS)_Arun_091217_v2" xfId="39609" xr:uid="{8EBFDA8B-E4B3-4D49-97EC-69D689439972}"/>
    <cellStyle name="_5500-100 매출 AR_Sample_WP-dealtool table_v5_KCW_Datapack(BS)_Arun_091217_v2_Arun_Info request_2009.12.21" xfId="39610" xr:uid="{49F8B249-DD2C-4B46-81DB-FE92DF0F4CB6}"/>
    <cellStyle name="_5500-100 매출 AR_Sample_WP-dealtool table_v5_KCW_Datapack(BS)_Arun_091217_v2_Arun_QA_main" xfId="39611" xr:uid="{4E9E3C3E-66DB-481A-B215-52C9FE73FEED}"/>
    <cellStyle name="_5500-100 매출 AR_Sample2" xfId="39612" xr:uid="{6E745B3A-08E6-4BF1-9EDA-ED350E1353ED}"/>
    <cellStyle name="_5500-100 매출 AR_Sample2_Arun_Info request_2009.12.21" xfId="39613" xr:uid="{7B1C4D94-06E5-4354-9D20-888554F80D47}"/>
    <cellStyle name="_5500-100 매출 AR_Sample2_Arun_QA_main" xfId="39614" xr:uid="{24B366DE-D909-4944-9A4B-CFBF0B85E4A7}"/>
    <cellStyle name="_5500-100 매출 AR_Sample2_Datapack(BS)_Arun_091217_v2" xfId="39615" xr:uid="{1502B0E3-E9A0-4568-82B2-B03BCE2C6E6E}"/>
    <cellStyle name="_5500-100 매출 AR_Sample2_Datapack(BS)_Arun_091217_v2_Arun_Info request_2009.12.21" xfId="39616" xr:uid="{AAD024F8-028F-49E6-84AB-ECD9B580DB45}"/>
    <cellStyle name="_5500-100 매출 AR_Sample2_Datapack(BS)_Arun_091217_v2_Arun_QA_main" xfId="39617" xr:uid="{625668B1-B38D-4079-A22A-FDD225800905}"/>
    <cellStyle name="_5500-100 매출 AR_Sample2_Datepack_별첨_이종석_20090708" xfId="39618" xr:uid="{73F6D3CD-13CC-40ED-AF02-E2529A98588E}"/>
    <cellStyle name="_5500-100 매출 AR_Sample2_Datepack_별첨_이종석_20090708_Arun_Info request_2009.12.21" xfId="39619" xr:uid="{E19D777A-C5A5-48C6-B5A6-00C2107B932C}"/>
    <cellStyle name="_5500-100 매출 AR_Sample2_Datepack_별첨_이종석_20090708_Arun_QA_main" xfId="39620" xr:uid="{D53C3C1E-3D7B-4C99-8858-3D8B19602862}"/>
    <cellStyle name="_5500-100 매출 AR_Sample2_Datepack_별첨_이종석_20090708_Datapack(BS)_Arun_091217_v2" xfId="39621" xr:uid="{A1A6BE78-59BC-4146-AD31-B0F53C9E3E99}"/>
    <cellStyle name="_5500-100 매출 AR_Sample2_Datepack_별첨_이종석_20090708_Datapack(BS)_Arun_091217_v2_Arun_Info request_2009.12.21" xfId="39622" xr:uid="{E757F20F-BC10-4FF2-8C34-50E164FC8205}"/>
    <cellStyle name="_5500-100 매출 AR_Sample2_Datepack_별첨_이종석_20090708_Datapack(BS)_Arun_091217_v2_Arun_QA_main" xfId="39623" xr:uid="{279AFCDD-1D33-4098-86C9-3F0370C13974}"/>
    <cellStyle name="_5500-100 매출 AR_Sample2_WP-dealtool table_v5_KCW" xfId="39624" xr:uid="{8CA5D5A8-7C63-4A16-AA18-CF807DB66E48}"/>
    <cellStyle name="_5500-100 매출 AR_Sample2_WP-dealtool table_v5_KCW_Arun_Info request_2009.12.21" xfId="39625" xr:uid="{00DF04CD-F319-4D40-A948-D7870FBC4AED}"/>
    <cellStyle name="_5500-100 매출 AR_Sample2_WP-dealtool table_v5_KCW_Arun_QA_main" xfId="39626" xr:uid="{EAD92C9D-6CAA-4A8A-BDE2-497BFC7C22E8}"/>
    <cellStyle name="_5500-100 매출 AR_Sample2_WP-dealtool table_v5_KCW_Datapack(BS)_Arun_091217_v2" xfId="39627" xr:uid="{6DC48076-CD54-407E-BF15-34CF0FD6F614}"/>
    <cellStyle name="_5500-100 매출 AR_Sample2_WP-dealtool table_v5_KCW_Datapack(BS)_Arun_091217_v2_Arun_Info request_2009.12.21" xfId="39628" xr:uid="{FDF42CA5-0E85-45C0-A6A8-A9B7F9949DD6}"/>
    <cellStyle name="_5500-100 매출 AR_Sample2_WP-dealtool table_v5_KCW_Datapack(BS)_Arun_091217_v2_Arun_QA_main" xfId="39629" xr:uid="{65F3C845-2689-4315-BAE8-1296796A84B3}"/>
    <cellStyle name="_5500-100 매출 AR_Sample3" xfId="39630" xr:uid="{2FDB3ADD-CA11-4696-BF86-5CD06A3D8A34}"/>
    <cellStyle name="_5500-100 매출 AR_Sample3_Arun_Info request_2009.12.21" xfId="39631" xr:uid="{25B08BDB-0649-4F5B-B813-DFCA34FA272E}"/>
    <cellStyle name="_5500-100 매출 AR_Sample3_Arun_QA_main" xfId="39632" xr:uid="{EE5E4718-9432-4195-89CA-89CFCCF22FB7}"/>
    <cellStyle name="_5500-100 매출 AR_Sample3_Datapack(BS)_Arun_091217_v2" xfId="39633" xr:uid="{B9F713BF-A7AB-4F03-BE57-D4C100873066}"/>
    <cellStyle name="_5500-100 매출 AR_Sample3_Datapack(BS)_Arun_091217_v2_Arun_Info request_2009.12.21" xfId="39634" xr:uid="{028A0E40-CCA8-493A-8CF1-C4D4DCA540F0}"/>
    <cellStyle name="_5500-100 매출 AR_Sample3_Datapack(BS)_Arun_091217_v2_Arun_QA_main" xfId="39635" xr:uid="{CD8FB951-7FF1-41CE-927D-A6B05A76F59F}"/>
    <cellStyle name="_5500-100 매출 AR_Sample3_Datepack_별첨_이종석_20090708" xfId="39636" xr:uid="{CC7B0AB8-13B6-4D11-857C-D2D0D90FD262}"/>
    <cellStyle name="_5500-100 매출 AR_Sample3_Datepack_별첨_이종석_20090708_Arun_Info request_2009.12.21" xfId="39637" xr:uid="{9A6DB2F9-BA64-4D0C-A0E0-B0904CAA37A2}"/>
    <cellStyle name="_5500-100 매출 AR_Sample3_Datepack_별첨_이종석_20090708_Arun_QA_main" xfId="39638" xr:uid="{F5794565-F3D0-41D3-9C9C-6861B317C15A}"/>
    <cellStyle name="_5500-100 매출 AR_Sample3_Datepack_별첨_이종석_20090708_Datapack(BS)_Arun_091217_v2" xfId="39639" xr:uid="{58A36F47-E6C7-4465-BDF6-506D5B96A1F3}"/>
    <cellStyle name="_5500-100 매출 AR_Sample3_Datepack_별첨_이종석_20090708_Datapack(BS)_Arun_091217_v2_Arun_Info request_2009.12.21" xfId="39640" xr:uid="{91B92806-6081-4B50-BFEB-E5E1B32DAE3B}"/>
    <cellStyle name="_5500-100 매출 AR_Sample3_Datepack_별첨_이종석_20090708_Datapack(BS)_Arun_091217_v2_Arun_QA_main" xfId="39641" xr:uid="{84F7A075-E443-4823-A858-7FA341CF9970}"/>
    <cellStyle name="_5500-100 매출 AR_Sample3_WP-dealtool table_v5_KCW" xfId="39642" xr:uid="{AF26B29C-5C13-4399-857F-E85BD0B1986C}"/>
    <cellStyle name="_5500-100 매출 AR_Sample3_WP-dealtool table_v5_KCW_Arun_Info request_2009.12.21" xfId="39643" xr:uid="{382BFE80-AB24-4E72-B3F7-A7A272DF74E6}"/>
    <cellStyle name="_5500-100 매출 AR_Sample3_WP-dealtool table_v5_KCW_Arun_QA_main" xfId="39644" xr:uid="{376BD814-7AED-458A-B1C3-3AB6557A453F}"/>
    <cellStyle name="_5500-100 매출 AR_Sample3_WP-dealtool table_v5_KCW_Datapack(BS)_Arun_091217_v2" xfId="39645" xr:uid="{F454AEC2-7950-4172-A1DD-66FE442A0DEE}"/>
    <cellStyle name="_5500-100 매출 AR_Sample3_WP-dealtool table_v5_KCW_Datapack(BS)_Arun_091217_v2_Arun_Info request_2009.12.21" xfId="39646" xr:uid="{C9011AEB-DCF2-4953-8338-6CB03D8C0169}"/>
    <cellStyle name="_5500-100 매출 AR_Sample3_WP-dealtool table_v5_KCW_Datapack(BS)_Arun_091217_v2_Arun_QA_main" xfId="39647" xr:uid="{CA807C68-E127-4928-90FC-668826E351B0}"/>
    <cellStyle name="_5500-100 매출 AR_Sample5" xfId="39648" xr:uid="{029E0056-06AF-4811-8D1C-6FCAFA24A8D3}"/>
    <cellStyle name="_5500-100 매출 AR_Sample5_Arun_Info request_2009.12.21" xfId="39649" xr:uid="{54E60878-05B2-412B-9223-55D11BB926A9}"/>
    <cellStyle name="_5500-100 매출 AR_Sample5_Arun_QA_main" xfId="39650" xr:uid="{7CD9C68D-3C13-4F09-AFFC-2B8EFC784E50}"/>
    <cellStyle name="_5500-100 매출 AR_Sample5_Datapack(BS)_Arun_091217_v2" xfId="39651" xr:uid="{7B890626-AF9B-4FB0-A647-36DC587AEF0B}"/>
    <cellStyle name="_5500-100 매출 AR_Sample5_Datapack(BS)_Arun_091217_v2_Arun_Info request_2009.12.21" xfId="39652" xr:uid="{64043AC2-9FC3-4728-8842-10DA842388FA}"/>
    <cellStyle name="_5500-100 매출 AR_Sample5_Datapack(BS)_Arun_091217_v2_Arun_QA_main" xfId="39653" xr:uid="{95EBF863-3BDD-42B9-B364-F630C7CF3B86}"/>
    <cellStyle name="_5500-100 매출 AR_Sample5_Datepack_별첨_이종석_20090708" xfId="39654" xr:uid="{6307313E-3110-4509-A457-C7640BEB0E75}"/>
    <cellStyle name="_5500-100 매출 AR_Sample5_Datepack_별첨_이종석_20090708_Arun_Info request_2009.12.21" xfId="39655" xr:uid="{BA644F58-AD33-4B6D-A37F-A231EF02972E}"/>
    <cellStyle name="_5500-100 매출 AR_Sample5_Datepack_별첨_이종석_20090708_Arun_QA_main" xfId="39656" xr:uid="{549B351E-F221-41BF-9755-195F11799A52}"/>
    <cellStyle name="_5500-100 매출 AR_Sample5_Datepack_별첨_이종석_20090708_Datapack(BS)_Arun_091217_v2" xfId="39657" xr:uid="{A2D46BEE-C4BF-44B8-8477-F92224A13CE7}"/>
    <cellStyle name="_5500-100 매출 AR_Sample5_Datepack_별첨_이종석_20090708_Datapack(BS)_Arun_091217_v2_Arun_Info request_2009.12.21" xfId="39658" xr:uid="{F2BDB8BF-84DE-4A6E-8CA4-370FE4D1308C}"/>
    <cellStyle name="_5500-100 매출 AR_Sample5_Datepack_별첨_이종석_20090708_Datapack(BS)_Arun_091217_v2_Arun_QA_main" xfId="39659" xr:uid="{1FC134C6-B897-4D29-9B04-DBFFD7EBB827}"/>
    <cellStyle name="_5500-100 매출 AR_Sample5_WP-dealtool table_v5_KCW" xfId="39660" xr:uid="{E12FC3C2-6D7E-4E9F-8891-E2B883FC2A1B}"/>
    <cellStyle name="_5500-100 매출 AR_Sample5_WP-dealtool table_v5_KCW_Arun_Info request_2009.12.21" xfId="39661" xr:uid="{9CEE79A9-E895-4825-91BC-EDE6BF7427B8}"/>
    <cellStyle name="_5500-100 매출 AR_Sample5_WP-dealtool table_v5_KCW_Arun_QA_main" xfId="39662" xr:uid="{DCD57890-C482-488B-8844-C12BFAE66DB8}"/>
    <cellStyle name="_5500-100 매출 AR_Sample5_WP-dealtool table_v5_KCW_Datapack(BS)_Arun_091217_v2" xfId="39663" xr:uid="{A2ABBD37-BD97-4439-80A0-034B214B8D51}"/>
    <cellStyle name="_5500-100 매출 AR_Sample5_WP-dealtool table_v5_KCW_Datapack(BS)_Arun_091217_v2_Arun_Info request_2009.12.21" xfId="39664" xr:uid="{1C8FEB2C-41E6-43A2-9A6F-1E00281AC915}"/>
    <cellStyle name="_5500-100 매출 AR_Sample5_WP-dealtool table_v5_KCW_Datapack(BS)_Arun_091217_v2_Arun_QA_main" xfId="39665" xr:uid="{E7712365-A41E-49F4-B589-5B898E046EC3}"/>
    <cellStyle name="_5500-200 VAT대사" xfId="39666" xr:uid="{743BB75C-3122-491C-8F41-F56B6816BF5B}"/>
    <cellStyle name="_5500-200 VAT대사_Arun_Info request_2009.12.21" xfId="39667" xr:uid="{6FA71508-20FA-4BEC-8F01-2608F206E080}"/>
    <cellStyle name="_5500-200 VAT대사_Arun_QA_main" xfId="39668" xr:uid="{B62DCF3E-2F62-4D93-BB01-BCE718D8B5E9}"/>
    <cellStyle name="_5500-200 VAT대사_Datapack(BS)_Arun_091217_v2" xfId="39669" xr:uid="{54D632A6-4C4B-4186-923D-D93FD5B0FE1E}"/>
    <cellStyle name="_5500-200 VAT대사_Datapack(BS)_Arun_091217_v2_Arun_Info request_2009.12.21" xfId="39670" xr:uid="{4BBEC023-CA41-4C25-B779-3913B89D8EEC}"/>
    <cellStyle name="_5500-200 VAT대사_Datapack(BS)_Arun_091217_v2_Arun_QA_main" xfId="39671" xr:uid="{EDC2F4F9-9084-40CE-957B-A34095A0933D}"/>
    <cellStyle name="_5500-200 VAT대사_Sample" xfId="39672" xr:uid="{9727EC03-A018-4E67-8101-BCE364C2DBFB}"/>
    <cellStyle name="_5500-200 VAT대사_Sample_Arun_Info request_2009.12.21" xfId="39673" xr:uid="{1D3443BB-CAA1-4342-A513-55A7D559AEE4}"/>
    <cellStyle name="_5500-200 VAT대사_Sample_Arun_QA_main" xfId="39674" xr:uid="{1072DE59-5BAA-4DFB-A3D8-53A7ACE0C600}"/>
    <cellStyle name="_5500-200 VAT대사_Sample_Datapack(BS)_Arun_091217_v2" xfId="39675" xr:uid="{7C8DA896-9CF0-4C41-BDD4-C6FEFDA9E1D7}"/>
    <cellStyle name="_5500-200 VAT대사_Sample_Datapack(BS)_Arun_091217_v2_Arun_Info request_2009.12.21" xfId="39676" xr:uid="{68B806AC-06C2-47BA-8B30-0C97C7FBE47C}"/>
    <cellStyle name="_5500-200 VAT대사_Sample_Datapack(BS)_Arun_091217_v2_Arun_QA_main" xfId="39677" xr:uid="{D0A50960-54C3-47EB-A682-5CF5D396E70B}"/>
    <cellStyle name="_5500-200 VAT대사_Sample_Datepack_별첨_이종석_20090708" xfId="39678" xr:uid="{9EABD108-2D46-493E-85FC-2BFC91617409}"/>
    <cellStyle name="_5500-200 VAT대사_Sample_Datepack_별첨_이종석_20090708_Arun_Info request_2009.12.21" xfId="39679" xr:uid="{4149436F-991D-40B8-93F3-CACDBBC7E4F6}"/>
    <cellStyle name="_5500-200 VAT대사_Sample_Datepack_별첨_이종석_20090708_Arun_QA_main" xfId="39680" xr:uid="{5CE46C8F-2666-4EB4-B7CC-50E3531B4750}"/>
    <cellStyle name="_5500-200 VAT대사_Sample_Datepack_별첨_이종석_20090708_Datapack(BS)_Arun_091217_v2" xfId="39681" xr:uid="{E2FB1C8B-B6B0-455E-9ED6-B7C2E4424FE3}"/>
    <cellStyle name="_5500-200 VAT대사_Sample_Datepack_별첨_이종석_20090708_Datapack(BS)_Arun_091217_v2_Arun_Info request_2009.12.21" xfId="39682" xr:uid="{BCEDFC4D-83D7-4916-A297-507D2A12D5D0}"/>
    <cellStyle name="_5500-200 VAT대사_Sample_Datepack_별첨_이종석_20090708_Datapack(BS)_Arun_091217_v2_Arun_QA_main" xfId="39683" xr:uid="{1507426B-7A8E-46F1-90E6-0FA06E77EB20}"/>
    <cellStyle name="_5500-200 VAT대사_Sample_WP-dealtool table_v5_KCW" xfId="39684" xr:uid="{B639D2E9-504F-4FE2-B91B-2F5AFB550017}"/>
    <cellStyle name="_5500-200 VAT대사_Sample_WP-dealtool table_v5_KCW_Arun_Info request_2009.12.21" xfId="39685" xr:uid="{1BBE9820-A109-41DD-BC8A-DA17493A8A87}"/>
    <cellStyle name="_5500-200 VAT대사_Sample_WP-dealtool table_v5_KCW_Arun_QA_main" xfId="39686" xr:uid="{CC904314-D9F3-4389-B92F-951DF4DAB304}"/>
    <cellStyle name="_5500-200 VAT대사_Sample_WP-dealtool table_v5_KCW_Datapack(BS)_Arun_091217_v2" xfId="39687" xr:uid="{60F810F5-F49B-45CA-BCF3-27F44807952F}"/>
    <cellStyle name="_5500-200 VAT대사_Sample_WP-dealtool table_v5_KCW_Datapack(BS)_Arun_091217_v2_Arun_Info request_2009.12.21" xfId="39688" xr:uid="{1BC01CAC-5E74-462E-95CE-82C448078670}"/>
    <cellStyle name="_5500-200 VAT대사_Sample_WP-dealtool table_v5_KCW_Datapack(BS)_Arun_091217_v2_Arun_QA_main" xfId="39689" xr:uid="{0478BA10-4ADB-462B-A838-E12335A557EA}"/>
    <cellStyle name="_5500-200 VAT대사_Sample2" xfId="39690" xr:uid="{9B6A7F57-77E9-4C68-8985-B16DE765E2AB}"/>
    <cellStyle name="_5500-200 VAT대사_Sample2_Arun_Info request_2009.12.21" xfId="39691" xr:uid="{8D6A4A93-36FC-4359-A549-97ED5BAA9CEB}"/>
    <cellStyle name="_5500-200 VAT대사_Sample2_Arun_QA_main" xfId="39692" xr:uid="{63052929-918D-40CE-A20A-6800D61B02EB}"/>
    <cellStyle name="_5500-200 VAT대사_Sample2_Datapack(BS)_Arun_091217_v2" xfId="39693" xr:uid="{D5226A4B-8347-488D-9DD6-31194A6A0E3E}"/>
    <cellStyle name="_5500-200 VAT대사_Sample2_Datapack(BS)_Arun_091217_v2_Arun_Info request_2009.12.21" xfId="39694" xr:uid="{3CFD06A8-C325-44A6-9EE2-8EFB83DB4F96}"/>
    <cellStyle name="_5500-200 VAT대사_Sample2_Datapack(BS)_Arun_091217_v2_Arun_QA_main" xfId="39695" xr:uid="{8FC12DB2-F785-488A-8322-19217159565D}"/>
    <cellStyle name="_5500-200 VAT대사_Sample2_Datepack_별첨_이종석_20090708" xfId="39696" xr:uid="{423F7DFB-8837-40BC-9E4F-C2CBBAE5F173}"/>
    <cellStyle name="_5500-200 VAT대사_Sample2_Datepack_별첨_이종석_20090708_Arun_Info request_2009.12.21" xfId="39697" xr:uid="{26FFAFAB-C34C-48B1-9D1B-7D4B13DB84B3}"/>
    <cellStyle name="_5500-200 VAT대사_Sample2_Datepack_별첨_이종석_20090708_Arun_QA_main" xfId="39698" xr:uid="{5D6E736F-9A5F-4783-8EB2-CDA6FA699C3F}"/>
    <cellStyle name="_5500-200 VAT대사_Sample2_Datepack_별첨_이종석_20090708_Datapack(BS)_Arun_091217_v2" xfId="39699" xr:uid="{D0B48FF4-B61F-4D9A-9F98-65E1C2B44635}"/>
    <cellStyle name="_5500-200 VAT대사_Sample2_Datepack_별첨_이종석_20090708_Datapack(BS)_Arun_091217_v2_Arun_Info request_2009.12.21" xfId="39700" xr:uid="{209F315D-0A28-4D26-A172-BF96D35E3BDF}"/>
    <cellStyle name="_5500-200 VAT대사_Sample2_Datepack_별첨_이종석_20090708_Datapack(BS)_Arun_091217_v2_Arun_QA_main" xfId="39701" xr:uid="{03162BFF-F274-43C6-A91E-C3C3ED49048D}"/>
    <cellStyle name="_5500-200 VAT대사_Sample2_WP-dealtool table_v5_KCW" xfId="39702" xr:uid="{11046592-6CFE-4AC3-ADAC-735936F90A33}"/>
    <cellStyle name="_5500-200 VAT대사_Sample2_WP-dealtool table_v5_KCW_Arun_Info request_2009.12.21" xfId="39703" xr:uid="{D035CC06-E136-4A05-AE50-722F3F0BBA9F}"/>
    <cellStyle name="_5500-200 VAT대사_Sample2_WP-dealtool table_v5_KCW_Arun_QA_main" xfId="39704" xr:uid="{A8C14062-021D-4715-BA55-E272C3C029B4}"/>
    <cellStyle name="_5500-200 VAT대사_Sample2_WP-dealtool table_v5_KCW_Datapack(BS)_Arun_091217_v2" xfId="39705" xr:uid="{F17AE0E7-AC1D-45A6-8903-02283642D5B1}"/>
    <cellStyle name="_5500-200 VAT대사_Sample2_WP-dealtool table_v5_KCW_Datapack(BS)_Arun_091217_v2_Arun_Info request_2009.12.21" xfId="39706" xr:uid="{B4D742B3-AD76-48E5-8C74-E2F95330ABA5}"/>
    <cellStyle name="_5500-200 VAT대사_Sample2_WP-dealtool table_v5_KCW_Datapack(BS)_Arun_091217_v2_Arun_QA_main" xfId="39707" xr:uid="{626FD471-D9E9-4801-AD46-A1C15DEFFFA3}"/>
    <cellStyle name="_5500-200 VAT대사_Sample3" xfId="39708" xr:uid="{7486BF3F-E66D-4B53-BB1C-010D1E628CF0}"/>
    <cellStyle name="_5500-200 VAT대사_Sample3_Arun_Info request_2009.12.21" xfId="39709" xr:uid="{19D79C81-0764-42A0-A770-76FAF1A43C46}"/>
    <cellStyle name="_5500-200 VAT대사_Sample3_Arun_QA_main" xfId="39710" xr:uid="{00DF2A14-3D4B-45B7-8476-A34F98ADE3AB}"/>
    <cellStyle name="_5500-200 VAT대사_Sample3_Datapack(BS)_Arun_091217_v2" xfId="39711" xr:uid="{80C902EB-F1CD-486A-8ADA-6E1994F40C2B}"/>
    <cellStyle name="_5500-200 VAT대사_Sample3_Datapack(BS)_Arun_091217_v2_Arun_Info request_2009.12.21" xfId="39712" xr:uid="{5222F26A-90CC-4706-AA65-9E7F65ED8BF9}"/>
    <cellStyle name="_5500-200 VAT대사_Sample3_Datapack(BS)_Arun_091217_v2_Arun_QA_main" xfId="39713" xr:uid="{5C0F26CF-634E-46EC-81BE-658333073A0C}"/>
    <cellStyle name="_5500-200 VAT대사_Sample3_Datepack_별첨_이종석_20090708" xfId="39714" xr:uid="{7ECE0DE0-AA05-462F-97EC-1FC650F48A59}"/>
    <cellStyle name="_5500-200 VAT대사_Sample3_Datepack_별첨_이종석_20090708_Arun_Info request_2009.12.21" xfId="39715" xr:uid="{25A783F0-E4F0-4D64-AB9F-6F7995E685EB}"/>
    <cellStyle name="_5500-200 VAT대사_Sample3_Datepack_별첨_이종석_20090708_Arun_QA_main" xfId="39716" xr:uid="{1F48A27A-9DC1-41F9-A75B-39D707F29233}"/>
    <cellStyle name="_5500-200 VAT대사_Sample3_Datepack_별첨_이종석_20090708_Datapack(BS)_Arun_091217_v2" xfId="39717" xr:uid="{77EA1C54-FC39-4454-A148-2C27D3B2EFC7}"/>
    <cellStyle name="_5500-200 VAT대사_Sample3_Datepack_별첨_이종석_20090708_Datapack(BS)_Arun_091217_v2_Arun_Info request_2009.12.21" xfId="39718" xr:uid="{6474590D-6912-4928-8D38-691CE0B25B73}"/>
    <cellStyle name="_5500-200 VAT대사_Sample3_Datepack_별첨_이종석_20090708_Datapack(BS)_Arun_091217_v2_Arun_QA_main" xfId="39719" xr:uid="{41814099-DFCE-48C9-9FF7-A9CE03DD6833}"/>
    <cellStyle name="_5500-200 VAT대사_Sample3_WP-dealtool table_v5_KCW" xfId="39720" xr:uid="{544D0092-27C3-46E7-9BCD-0F20B40C9660}"/>
    <cellStyle name="_5500-200 VAT대사_Sample3_WP-dealtool table_v5_KCW_Arun_Info request_2009.12.21" xfId="39721" xr:uid="{06D84109-A25B-4DBB-AD2C-701468B8D039}"/>
    <cellStyle name="_5500-200 VAT대사_Sample3_WP-dealtool table_v5_KCW_Arun_QA_main" xfId="39722" xr:uid="{CDCACDD3-8CE2-4531-B922-9554E085CCF6}"/>
    <cellStyle name="_5500-200 VAT대사_Sample3_WP-dealtool table_v5_KCW_Datapack(BS)_Arun_091217_v2" xfId="39723" xr:uid="{A81D9EA2-5F45-4D19-8DBF-C134FB40BC90}"/>
    <cellStyle name="_5500-200 VAT대사_Sample3_WP-dealtool table_v5_KCW_Datapack(BS)_Arun_091217_v2_Arun_Info request_2009.12.21" xfId="39724" xr:uid="{FDC7ED8B-8D72-4997-A1BB-1994D681977C}"/>
    <cellStyle name="_5500-200 VAT대사_Sample3_WP-dealtool table_v5_KCW_Datapack(BS)_Arun_091217_v2_Arun_QA_main" xfId="39725" xr:uid="{E0F942C5-E107-410D-8583-43904E0F2B32}"/>
    <cellStyle name="_5500-200 VAT대사_Sample5" xfId="39726" xr:uid="{D1B3AA33-7B11-436B-B881-F70A6039B1AC}"/>
    <cellStyle name="_5500-200 VAT대사_Sample5_Arun_Info request_2009.12.21" xfId="39727" xr:uid="{8D7BC813-A96D-408A-A281-22DB566E6ECE}"/>
    <cellStyle name="_5500-200 VAT대사_Sample5_Arun_QA_main" xfId="39728" xr:uid="{CFEE8C24-24D2-4FB5-B6A7-AD485194167B}"/>
    <cellStyle name="_5500-200 VAT대사_Sample5_Datapack(BS)_Arun_091217_v2" xfId="39729" xr:uid="{34D41C4C-6B22-471F-8EE9-DDD3379C43D3}"/>
    <cellStyle name="_5500-200 VAT대사_Sample5_Datapack(BS)_Arun_091217_v2_Arun_Info request_2009.12.21" xfId="39730" xr:uid="{7E3105E7-104B-43EF-928D-C33E501CF620}"/>
    <cellStyle name="_5500-200 VAT대사_Sample5_Datapack(BS)_Arun_091217_v2_Arun_QA_main" xfId="39731" xr:uid="{6838359E-AC8F-4C29-91D7-001CFE390CCB}"/>
    <cellStyle name="_5500-200 VAT대사_Sample5_Datepack_별첨_이종석_20090708" xfId="39732" xr:uid="{2C1C5DCD-76FA-4506-93D1-EEF271F2AF7B}"/>
    <cellStyle name="_5500-200 VAT대사_Sample5_Datepack_별첨_이종석_20090708_Arun_Info request_2009.12.21" xfId="39733" xr:uid="{E4537C28-B99A-40FE-AE11-985E286C777A}"/>
    <cellStyle name="_5500-200 VAT대사_Sample5_Datepack_별첨_이종석_20090708_Arun_QA_main" xfId="39734" xr:uid="{BAECB2FB-8FBB-4A3B-A20F-F6156C3F5BC6}"/>
    <cellStyle name="_5500-200 VAT대사_Sample5_Datepack_별첨_이종석_20090708_Datapack(BS)_Arun_091217_v2" xfId="39735" xr:uid="{8A4C32AA-BB91-457D-A8CD-52F0B07AB9D9}"/>
    <cellStyle name="_5500-200 VAT대사_Sample5_Datepack_별첨_이종석_20090708_Datapack(BS)_Arun_091217_v2_Arun_Info request_2009.12.21" xfId="39736" xr:uid="{83A10695-08DE-4990-814E-2D27D3BC7548}"/>
    <cellStyle name="_5500-200 VAT대사_Sample5_Datepack_별첨_이종석_20090708_Datapack(BS)_Arun_091217_v2_Arun_QA_main" xfId="39737" xr:uid="{E0308613-EFC1-4CEF-9187-FD0B740FF0F2}"/>
    <cellStyle name="_5500-200 VAT대사_Sample5_WP-dealtool table_v5_KCW" xfId="39738" xr:uid="{3915253F-ADDE-4433-8D1B-C9737C61BF4E}"/>
    <cellStyle name="_5500-200 VAT대사_Sample5_WP-dealtool table_v5_KCW_Arun_Info request_2009.12.21" xfId="39739" xr:uid="{3F1E123D-CB9B-4EE3-8349-88F8487C3C4C}"/>
    <cellStyle name="_5500-200 VAT대사_Sample5_WP-dealtool table_v5_KCW_Arun_QA_main" xfId="39740" xr:uid="{D4480CBB-C870-455B-BCC2-312930922BC1}"/>
    <cellStyle name="_5500-200 VAT대사_Sample5_WP-dealtool table_v5_KCW_Datapack(BS)_Arun_091217_v2" xfId="39741" xr:uid="{706D16CE-1BF3-4C87-BFEF-ED87F74BBCC6}"/>
    <cellStyle name="_5500-200 VAT대사_Sample5_WP-dealtool table_v5_KCW_Datapack(BS)_Arun_091217_v2_Arun_Info request_2009.12.21" xfId="39742" xr:uid="{D1B565DF-8A55-4C67-AE64-B4F3D6AE3996}"/>
    <cellStyle name="_5500-200 VAT대사_Sample5_WP-dealtool table_v5_KCW_Datapack(BS)_Arun_091217_v2_Arun_QA_main" xfId="39743" xr:uid="{B9460342-24DE-48C6-8902-E1C2F3E4E83E}"/>
    <cellStyle name="_5600-100 매출원가 AR" xfId="39744" xr:uid="{13751588-AE3A-4C7E-9192-71AA0D0BCB6B}"/>
    <cellStyle name="_5600-100 매출원가 AR_Arun_Info request_2009.12.21" xfId="39745" xr:uid="{0715DDF8-18C7-4531-958B-98AD45BA1A9C}"/>
    <cellStyle name="_5600-100 매출원가 AR_Arun_QA_main" xfId="39746" xr:uid="{760DB3AB-A568-47F3-9634-4A649367C2CC}"/>
    <cellStyle name="_5600-100 매출원가 AR_Datapack(BS)_Arun_091217_v2" xfId="39747" xr:uid="{5AA262A8-D02E-45A6-88BA-618135C21F81}"/>
    <cellStyle name="_5600-100 매출원가 AR_Datapack(BS)_Arun_091217_v2_Arun_Info request_2009.12.21" xfId="39748" xr:uid="{53FD6F47-AA22-45C5-9AE4-3E22458838DF}"/>
    <cellStyle name="_5600-100 매출원가 AR_Datapack(BS)_Arun_091217_v2_Arun_QA_main" xfId="39749" xr:uid="{611DE501-5287-4876-8465-97E8913DC6E1}"/>
    <cellStyle name="_5600-100 매출원가 AR_Sample" xfId="39750" xr:uid="{A9592FA4-A274-4E97-BC17-9D8336BD23FB}"/>
    <cellStyle name="_5600-100 매출원가 AR_Sample_Arun_Info request_2009.12.21" xfId="39751" xr:uid="{9E3FC54C-3680-4AAF-8669-087F4C7D3C2C}"/>
    <cellStyle name="_5600-100 매출원가 AR_Sample_Arun_QA_main" xfId="39752" xr:uid="{41DA334A-080C-4789-9755-5E85F9BA6E7D}"/>
    <cellStyle name="_5600-100 매출원가 AR_Sample_Datapack(BS)_Arun_091217_v2" xfId="39753" xr:uid="{AA52FB05-7EAD-4737-A6F4-3000784C9419}"/>
    <cellStyle name="_5600-100 매출원가 AR_Sample_Datapack(BS)_Arun_091217_v2_Arun_Info request_2009.12.21" xfId="39754" xr:uid="{4468526F-AEB4-4C65-ABE9-48AD6EFA1528}"/>
    <cellStyle name="_5600-100 매출원가 AR_Sample_Datapack(BS)_Arun_091217_v2_Arun_QA_main" xfId="39755" xr:uid="{AAEF02DB-822C-4F39-A4B1-A0C5C4EF5B55}"/>
    <cellStyle name="_5600-100 매출원가 AR_Sample_Datepack_별첨_이종석_20090708" xfId="39756" xr:uid="{23CF43E3-55B2-4B1C-A84B-906319171DA2}"/>
    <cellStyle name="_5600-100 매출원가 AR_Sample_Datepack_별첨_이종석_20090708_Arun_Info request_2009.12.21" xfId="39757" xr:uid="{25AC43DA-D2C8-400E-876A-210123D5ADCB}"/>
    <cellStyle name="_5600-100 매출원가 AR_Sample_Datepack_별첨_이종석_20090708_Arun_QA_main" xfId="39758" xr:uid="{7E43F9FF-C44E-48A8-BB0F-E631DC681BC2}"/>
    <cellStyle name="_5600-100 매출원가 AR_Sample_Datepack_별첨_이종석_20090708_Datapack(BS)_Arun_091217_v2" xfId="39759" xr:uid="{5CE4499C-608C-49CC-8D79-6531E1393317}"/>
    <cellStyle name="_5600-100 매출원가 AR_Sample_Datepack_별첨_이종석_20090708_Datapack(BS)_Arun_091217_v2_Arun_Info request_2009.12.21" xfId="39760" xr:uid="{ABB00F0A-C2CF-4342-82AF-B5DF8BF38A83}"/>
    <cellStyle name="_5600-100 매출원가 AR_Sample_Datepack_별첨_이종석_20090708_Datapack(BS)_Arun_091217_v2_Arun_QA_main" xfId="39761" xr:uid="{A09C0D88-4571-4750-81CB-5A5E532016AE}"/>
    <cellStyle name="_5600-100 매출원가 AR_Sample_WP-dealtool table_v5_KCW" xfId="39762" xr:uid="{66BCB08B-37E0-4FDD-8293-1D6A8802C4AF}"/>
    <cellStyle name="_5600-100 매출원가 AR_Sample_WP-dealtool table_v5_KCW_Arun_Info request_2009.12.21" xfId="39763" xr:uid="{707BBBA8-1D9F-492C-9AD9-9453583143FD}"/>
    <cellStyle name="_5600-100 매출원가 AR_Sample_WP-dealtool table_v5_KCW_Arun_QA_main" xfId="39764" xr:uid="{DB8115E0-1930-400D-8632-951937FA5473}"/>
    <cellStyle name="_5600-100 매출원가 AR_Sample_WP-dealtool table_v5_KCW_Datapack(BS)_Arun_091217_v2" xfId="39765" xr:uid="{570AA300-E758-4F72-BD1E-C4AB35A33B76}"/>
    <cellStyle name="_5600-100 매출원가 AR_Sample_WP-dealtool table_v5_KCW_Datapack(BS)_Arun_091217_v2_Arun_Info request_2009.12.21" xfId="39766" xr:uid="{24ED102C-A8FC-42F0-9618-5066500BE0FC}"/>
    <cellStyle name="_5600-100 매출원가 AR_Sample_WP-dealtool table_v5_KCW_Datapack(BS)_Arun_091217_v2_Arun_QA_main" xfId="39767" xr:uid="{25B972A9-F023-4FC2-90F9-7148F82A9B0F}"/>
    <cellStyle name="_5600-100 매출원가 AR_Sample2" xfId="39768" xr:uid="{82ABF04D-E40A-42DA-9BA1-34070411CBE0}"/>
    <cellStyle name="_5600-100 매출원가 AR_Sample2_Arun_Info request_2009.12.21" xfId="39769" xr:uid="{13ACEAD1-8132-4251-BF98-545ECF307B30}"/>
    <cellStyle name="_5600-100 매출원가 AR_Sample2_Arun_QA_main" xfId="39770" xr:uid="{68AEC5E6-2C25-4564-8217-728803F82310}"/>
    <cellStyle name="_5600-100 매출원가 AR_Sample2_Datapack(BS)_Arun_091217_v2" xfId="39771" xr:uid="{EFED15DB-AD5A-4EAB-82B2-6E9E429B9A58}"/>
    <cellStyle name="_5600-100 매출원가 AR_Sample2_Datapack(BS)_Arun_091217_v2_Arun_Info request_2009.12.21" xfId="39772" xr:uid="{DF6A1BEC-E5E0-4C52-B541-5461B0950064}"/>
    <cellStyle name="_5600-100 매출원가 AR_Sample2_Datapack(BS)_Arun_091217_v2_Arun_QA_main" xfId="39773" xr:uid="{8EB78ECF-16A0-4032-8A5B-748B38CD7D4E}"/>
    <cellStyle name="_5600-100 매출원가 AR_Sample2_Datepack_별첨_이종석_20090708" xfId="39774" xr:uid="{49E01A58-2B07-41EA-BCBB-70BF8D8493FA}"/>
    <cellStyle name="_5600-100 매출원가 AR_Sample2_Datepack_별첨_이종석_20090708_Arun_Info request_2009.12.21" xfId="39775" xr:uid="{0F0AB7F7-1A30-47EB-85DA-85C97EE05C90}"/>
    <cellStyle name="_5600-100 매출원가 AR_Sample2_Datepack_별첨_이종석_20090708_Arun_QA_main" xfId="39776" xr:uid="{B7AD3AC4-0A1C-46B3-A77A-92EF3050C4B6}"/>
    <cellStyle name="_5600-100 매출원가 AR_Sample2_Datepack_별첨_이종석_20090708_Datapack(BS)_Arun_091217_v2" xfId="39777" xr:uid="{7437DC3E-6794-469F-9B14-A5CD0678AE3B}"/>
    <cellStyle name="_5600-100 매출원가 AR_Sample2_Datepack_별첨_이종석_20090708_Datapack(BS)_Arun_091217_v2_Arun_Info request_2009.12.21" xfId="39778" xr:uid="{6A739C94-B4FA-423C-A16D-6AE0008132C7}"/>
    <cellStyle name="_5600-100 매출원가 AR_Sample2_Datepack_별첨_이종석_20090708_Datapack(BS)_Arun_091217_v2_Arun_QA_main" xfId="39779" xr:uid="{531A5124-7B14-4E55-A94A-879B36BDA64E}"/>
    <cellStyle name="_5600-100 매출원가 AR_Sample2_WP-dealtool table_v5_KCW" xfId="39780" xr:uid="{B9CF78A6-1009-4129-B1B3-DFAC9BD82398}"/>
    <cellStyle name="_5600-100 매출원가 AR_Sample2_WP-dealtool table_v5_KCW_Arun_Info request_2009.12.21" xfId="39781" xr:uid="{D94C86B5-86C4-46CF-B7B7-594E2C4775B0}"/>
    <cellStyle name="_5600-100 매출원가 AR_Sample2_WP-dealtool table_v5_KCW_Arun_QA_main" xfId="39782" xr:uid="{C5718EE1-E430-4C21-93C9-15B22DA51A41}"/>
    <cellStyle name="_5600-100 매출원가 AR_Sample2_WP-dealtool table_v5_KCW_Datapack(BS)_Arun_091217_v2" xfId="39783" xr:uid="{428CCF11-D6BC-49B7-B559-AF70CD178106}"/>
    <cellStyle name="_5600-100 매출원가 AR_Sample2_WP-dealtool table_v5_KCW_Datapack(BS)_Arun_091217_v2_Arun_Info request_2009.12.21" xfId="39784" xr:uid="{5D0ECCDB-F003-4556-9C5D-BEA028227BB0}"/>
    <cellStyle name="_5600-100 매출원가 AR_Sample2_WP-dealtool table_v5_KCW_Datapack(BS)_Arun_091217_v2_Arun_QA_main" xfId="39785" xr:uid="{0B3D76F6-6E97-4617-B890-08CCC0CA840E}"/>
    <cellStyle name="_5600-100 매출원가 AR_Sample3" xfId="39786" xr:uid="{C2E77654-EEF4-4AAA-B99F-FFC8BF37E07D}"/>
    <cellStyle name="_5600-100 매출원가 AR_Sample3_Arun_Info request_2009.12.21" xfId="39787" xr:uid="{7A5C683A-B8AA-478C-AD09-7D8DC947E2C3}"/>
    <cellStyle name="_5600-100 매출원가 AR_Sample3_Arun_QA_main" xfId="39788" xr:uid="{A51A874E-5A4D-4985-966D-5048451BEE6C}"/>
    <cellStyle name="_5600-100 매출원가 AR_Sample3_Datapack(BS)_Arun_091217_v2" xfId="39789" xr:uid="{72EAABE1-00BA-4F14-9518-8CB1CCD6276C}"/>
    <cellStyle name="_5600-100 매출원가 AR_Sample3_Datapack(BS)_Arun_091217_v2_Arun_Info request_2009.12.21" xfId="39790" xr:uid="{9BFFFA7E-531E-4292-821E-0B1B7EB42D9E}"/>
    <cellStyle name="_5600-100 매출원가 AR_Sample3_Datapack(BS)_Arun_091217_v2_Arun_QA_main" xfId="39791" xr:uid="{791143BB-02F3-47CD-B556-CF9E0DCA89C1}"/>
    <cellStyle name="_5600-100 매출원가 AR_Sample3_Datepack_별첨_이종석_20090708" xfId="39792" xr:uid="{05794B13-591E-409D-BB27-4D4AEF104B7C}"/>
    <cellStyle name="_5600-100 매출원가 AR_Sample3_Datepack_별첨_이종석_20090708_Arun_Info request_2009.12.21" xfId="39793" xr:uid="{A0F488E3-1092-46D9-9AA0-623BCECB7F91}"/>
    <cellStyle name="_5600-100 매출원가 AR_Sample3_Datepack_별첨_이종석_20090708_Arun_QA_main" xfId="39794" xr:uid="{F945BC70-44D2-4E87-AF95-43A6E503A539}"/>
    <cellStyle name="_5600-100 매출원가 AR_Sample3_Datepack_별첨_이종석_20090708_Datapack(BS)_Arun_091217_v2" xfId="39795" xr:uid="{43B4DD61-EC22-47E6-857C-0EC925A29DDE}"/>
    <cellStyle name="_5600-100 매출원가 AR_Sample3_Datepack_별첨_이종석_20090708_Datapack(BS)_Arun_091217_v2_Arun_Info request_2009.12.21" xfId="39796" xr:uid="{D228C0BF-7AB2-4E05-A153-6DB2B886D1BA}"/>
    <cellStyle name="_5600-100 매출원가 AR_Sample3_Datepack_별첨_이종석_20090708_Datapack(BS)_Arun_091217_v2_Arun_QA_main" xfId="39797" xr:uid="{0DCD298A-4340-4178-870B-1D3B4C85387D}"/>
    <cellStyle name="_5600-100 매출원가 AR_Sample3_WP-dealtool table_v5_KCW" xfId="39798" xr:uid="{C0B81C6A-E4A5-41F0-815D-F1FDECC70199}"/>
    <cellStyle name="_5600-100 매출원가 AR_Sample3_WP-dealtool table_v5_KCW_Arun_Info request_2009.12.21" xfId="39799" xr:uid="{1B934A07-D22F-4BB7-9875-1782652E6ECF}"/>
    <cellStyle name="_5600-100 매출원가 AR_Sample3_WP-dealtool table_v5_KCW_Arun_QA_main" xfId="39800" xr:uid="{996EB809-63A5-4364-A819-166638695D0C}"/>
    <cellStyle name="_5600-100 매출원가 AR_Sample3_WP-dealtool table_v5_KCW_Datapack(BS)_Arun_091217_v2" xfId="39801" xr:uid="{D16411E6-8DF3-4179-8D73-8BC4E5C26EED}"/>
    <cellStyle name="_5600-100 매출원가 AR_Sample3_WP-dealtool table_v5_KCW_Datapack(BS)_Arun_091217_v2_Arun_Info request_2009.12.21" xfId="39802" xr:uid="{2A2D934B-9FA6-4603-9FBA-36EBF3B8D586}"/>
    <cellStyle name="_5600-100 매출원가 AR_Sample3_WP-dealtool table_v5_KCW_Datapack(BS)_Arun_091217_v2_Arun_QA_main" xfId="39803" xr:uid="{0E6BC14B-E8C5-4D2E-91EA-5F6636CC5B2E}"/>
    <cellStyle name="_5600-100 매출원가 AR_Sample5" xfId="39804" xr:uid="{E7131C9D-3A85-4D42-A004-C4E6197C447D}"/>
    <cellStyle name="_5600-100 매출원가 AR_Sample5_Arun_Info request_2009.12.21" xfId="39805" xr:uid="{89A5798D-4851-4836-94B9-8478ABA2C3EB}"/>
    <cellStyle name="_5600-100 매출원가 AR_Sample5_Arun_QA_main" xfId="39806" xr:uid="{38CC460F-7F9F-46C5-8B55-E3D295ECB3E4}"/>
    <cellStyle name="_5600-100 매출원가 AR_Sample5_Datapack(BS)_Arun_091217_v2" xfId="39807" xr:uid="{ED48A165-38DC-4D36-9BA6-1DE47602F2E3}"/>
    <cellStyle name="_5600-100 매출원가 AR_Sample5_Datapack(BS)_Arun_091217_v2_Arun_Info request_2009.12.21" xfId="39808" xr:uid="{1DE35567-93D9-47AC-8B5A-1FD604C8A963}"/>
    <cellStyle name="_5600-100 매출원가 AR_Sample5_Datapack(BS)_Arun_091217_v2_Arun_QA_main" xfId="39809" xr:uid="{7AA0E0F0-A2F0-40D3-9DDF-A0C282C75F06}"/>
    <cellStyle name="_5600-100 매출원가 AR_Sample5_Datepack_별첨_이종석_20090708" xfId="39810" xr:uid="{BD3A7410-0F28-4E4C-89B2-700F0C3B1DF0}"/>
    <cellStyle name="_5600-100 매출원가 AR_Sample5_Datepack_별첨_이종석_20090708_Arun_Info request_2009.12.21" xfId="39811" xr:uid="{30172F17-7730-4BBE-97D8-7E7018D4141A}"/>
    <cellStyle name="_5600-100 매출원가 AR_Sample5_Datepack_별첨_이종석_20090708_Arun_QA_main" xfId="39812" xr:uid="{701C528C-4450-446D-953D-3DE702E4764F}"/>
    <cellStyle name="_5600-100 매출원가 AR_Sample5_Datepack_별첨_이종석_20090708_Datapack(BS)_Arun_091217_v2" xfId="39813" xr:uid="{C5F5A2BB-AACC-4CD3-AB1F-9EC82CBE517F}"/>
    <cellStyle name="_5600-100 매출원가 AR_Sample5_Datepack_별첨_이종석_20090708_Datapack(BS)_Arun_091217_v2_Arun_Info request_2009.12.21" xfId="39814" xr:uid="{0F58B641-F24F-4F60-9103-6D6E167D2FD2}"/>
    <cellStyle name="_5600-100 매출원가 AR_Sample5_Datepack_별첨_이종석_20090708_Datapack(BS)_Arun_091217_v2_Arun_QA_main" xfId="39815" xr:uid="{1E3C76A8-7CB1-4140-A589-1A3EB2C74A4C}"/>
    <cellStyle name="_5600-100 매출원가 AR_Sample5_WP-dealtool table_v5_KCW" xfId="39816" xr:uid="{52BAB9A3-0952-4440-AA30-EF86E2C49CC9}"/>
    <cellStyle name="_5600-100 매출원가 AR_Sample5_WP-dealtool table_v5_KCW_Arun_Info request_2009.12.21" xfId="39817" xr:uid="{41240278-5AEB-4A88-A253-32D245361E04}"/>
    <cellStyle name="_5600-100 매출원가 AR_Sample5_WP-dealtool table_v5_KCW_Arun_QA_main" xfId="39818" xr:uid="{38BAC2F3-74EB-415E-9F4B-86408B930E57}"/>
    <cellStyle name="_5600-100 매출원가 AR_Sample5_WP-dealtool table_v5_KCW_Datapack(BS)_Arun_091217_v2" xfId="39819" xr:uid="{BEC549BF-DF08-4167-AD05-E27C12C1EB09}"/>
    <cellStyle name="_5600-100 매출원가 AR_Sample5_WP-dealtool table_v5_KCW_Datapack(BS)_Arun_091217_v2_Arun_Info request_2009.12.21" xfId="39820" xr:uid="{D6B41A5E-7055-4043-8C04-0087754B45E2}"/>
    <cellStyle name="_5600-100 매출원가 AR_Sample5_WP-dealtool table_v5_KCW_Datapack(BS)_Arun_091217_v2_Arun_QA_main" xfId="39821" xr:uid="{E4631D3A-A089-45AB-81E4-C1F590B9CD13}"/>
    <cellStyle name="_5800-100 판관비 Flux" xfId="39822" xr:uid="{F7C13C76-C017-4AF5-B052-ACD314E95E16}"/>
    <cellStyle name="_5800-100 판관비 Flux_Arun_Info request_2009.12.21" xfId="39823" xr:uid="{1AB32EFC-8F6C-4548-907A-725B50CF792D}"/>
    <cellStyle name="_5800-100 판관비 Flux_Arun_QA_main" xfId="39824" xr:uid="{046B3809-084D-46C8-B2A5-7D2693DB1673}"/>
    <cellStyle name="_5800-100 판관비 Flux_Datapack(BS)_Arun_091217_v2" xfId="39825" xr:uid="{301E0E16-7A5E-47AC-8215-79C7431AA591}"/>
    <cellStyle name="_5800-100 판관비 Flux_Datapack(BS)_Arun_091217_v2_Arun_Info request_2009.12.21" xfId="39826" xr:uid="{7F9651E9-E4E1-42C7-A07B-D9619F7AC1FE}"/>
    <cellStyle name="_5800-100 판관비 Flux_Datapack(BS)_Arun_091217_v2_Arun_QA_main" xfId="39827" xr:uid="{369BF9C3-3B3C-48AD-B6E9-A919BCB55274}"/>
    <cellStyle name="_5800-100 판관비 Flux_Sample" xfId="39828" xr:uid="{3BA671E9-BBCC-431E-A535-EDF07F167028}"/>
    <cellStyle name="_5800-100 판관비 Flux_Sample_Arun_Info request_2009.12.21" xfId="39829" xr:uid="{6060D314-258C-472B-8640-AB9167077E10}"/>
    <cellStyle name="_5800-100 판관비 Flux_Sample_Arun_QA_main" xfId="39830" xr:uid="{80B54D66-CD50-4A0B-91B0-B78225DB8EFA}"/>
    <cellStyle name="_5800-100 판관비 Flux_Sample_Datapack(BS)_Arun_091217_v2" xfId="39831" xr:uid="{61CB66A7-A4CC-4DF1-A39B-4048638D7C38}"/>
    <cellStyle name="_5800-100 판관비 Flux_Sample_Datapack(BS)_Arun_091217_v2_Arun_Info request_2009.12.21" xfId="39832" xr:uid="{900342C7-27DC-4279-8ED3-3EFF01976A52}"/>
    <cellStyle name="_5800-100 판관비 Flux_Sample_Datapack(BS)_Arun_091217_v2_Arun_QA_main" xfId="39833" xr:uid="{5833CDD5-8EC1-4BED-AF4D-5BF761176CFE}"/>
    <cellStyle name="_5800-100 판관비 Flux_Sample_Datepack_별첨_이종석_20090708" xfId="39834" xr:uid="{E3BE60DF-43B3-4AF0-B6AA-DC12900069F5}"/>
    <cellStyle name="_5800-100 판관비 Flux_Sample_Datepack_별첨_이종석_20090708_Arun_Info request_2009.12.21" xfId="39835" xr:uid="{9B917406-5D0A-4012-9EDA-B58E7929F4A3}"/>
    <cellStyle name="_5800-100 판관비 Flux_Sample_Datepack_별첨_이종석_20090708_Arun_QA_main" xfId="39836" xr:uid="{DB4D18A9-DFF7-4337-9D9B-3423274A09BD}"/>
    <cellStyle name="_5800-100 판관비 Flux_Sample_Datepack_별첨_이종석_20090708_Datapack(BS)_Arun_091217_v2" xfId="39837" xr:uid="{6C4BF0DA-8F8B-44B9-AC31-11804C2794F8}"/>
    <cellStyle name="_5800-100 판관비 Flux_Sample_Datepack_별첨_이종석_20090708_Datapack(BS)_Arun_091217_v2_Arun_Info request_2009.12.21" xfId="39838" xr:uid="{AE6A63C3-5594-4FE5-9267-1912102E4C39}"/>
    <cellStyle name="_5800-100 판관비 Flux_Sample_Datepack_별첨_이종석_20090708_Datapack(BS)_Arun_091217_v2_Arun_QA_main" xfId="39839" xr:uid="{698346A7-D271-40AE-A238-BB4268DA1EB2}"/>
    <cellStyle name="_5800-100 판관비 Flux_Sample_WP-dealtool table_v5_KCW" xfId="39840" xr:uid="{0F061768-DE53-4ECE-A1D1-F694D92392F6}"/>
    <cellStyle name="_5800-100 판관비 Flux_Sample_WP-dealtool table_v5_KCW_Arun_Info request_2009.12.21" xfId="39841" xr:uid="{A8B355AC-0567-47F1-8801-AE2DEFE7E03B}"/>
    <cellStyle name="_5800-100 판관비 Flux_Sample_WP-dealtool table_v5_KCW_Arun_QA_main" xfId="39842" xr:uid="{FD9A803C-7079-4AD1-9E40-B5542566EEEE}"/>
    <cellStyle name="_5800-100 판관비 Flux_Sample_WP-dealtool table_v5_KCW_Datapack(BS)_Arun_091217_v2" xfId="39843" xr:uid="{E5257105-9EE0-4D42-BC7E-63FA83290D61}"/>
    <cellStyle name="_5800-100 판관비 Flux_Sample_WP-dealtool table_v5_KCW_Datapack(BS)_Arun_091217_v2_Arun_Info request_2009.12.21" xfId="39844" xr:uid="{DE902647-D4DA-4E55-9743-F7AD08A10260}"/>
    <cellStyle name="_5800-100 판관비 Flux_Sample_WP-dealtool table_v5_KCW_Datapack(BS)_Arun_091217_v2_Arun_QA_main" xfId="39845" xr:uid="{C572ED08-112D-4E15-B14B-CBD3C589EF3D}"/>
    <cellStyle name="_5800-100 판관비 Flux_Sample2" xfId="39846" xr:uid="{2F9215F0-1498-41F4-B972-AF2D6E081207}"/>
    <cellStyle name="_5800-100 판관비 Flux_Sample2_Arun_Info request_2009.12.21" xfId="39847" xr:uid="{165780F7-8E76-42BA-AC87-013BFC0B224C}"/>
    <cellStyle name="_5800-100 판관비 Flux_Sample2_Arun_QA_main" xfId="39848" xr:uid="{C907824C-9404-40C1-A100-F173F0D56203}"/>
    <cellStyle name="_5800-100 판관비 Flux_Sample2_Datapack(BS)_Arun_091217_v2" xfId="39849" xr:uid="{4CF7AD62-6537-4CDE-B39A-B1DD4703AB01}"/>
    <cellStyle name="_5800-100 판관비 Flux_Sample2_Datapack(BS)_Arun_091217_v2_Arun_Info request_2009.12.21" xfId="39850" xr:uid="{022AE025-9F7F-4614-9F11-3AA9B0F975E5}"/>
    <cellStyle name="_5800-100 판관비 Flux_Sample2_Datapack(BS)_Arun_091217_v2_Arun_QA_main" xfId="39851" xr:uid="{B94EDC9F-CD0B-4A0C-8C17-6BD3D29E1256}"/>
    <cellStyle name="_5800-100 판관비 Flux_Sample2_Datepack_별첨_이종석_20090708" xfId="39852" xr:uid="{B6EF9FC5-86D1-40DB-A214-8AA098EE7BE8}"/>
    <cellStyle name="_5800-100 판관비 Flux_Sample2_Datepack_별첨_이종석_20090708_Arun_Info request_2009.12.21" xfId="39853" xr:uid="{AA647C78-AAC2-4C62-A830-6CFBBF7967DC}"/>
    <cellStyle name="_5800-100 판관비 Flux_Sample2_Datepack_별첨_이종석_20090708_Arun_QA_main" xfId="39854" xr:uid="{305A4CC9-EBA4-4F82-A5B2-9580B1B98A09}"/>
    <cellStyle name="_5800-100 판관비 Flux_Sample2_Datepack_별첨_이종석_20090708_Datapack(BS)_Arun_091217_v2" xfId="39855" xr:uid="{FE98115A-0D1E-4500-A00B-014D394ACB3E}"/>
    <cellStyle name="_5800-100 판관비 Flux_Sample2_Datepack_별첨_이종석_20090708_Datapack(BS)_Arun_091217_v2_Arun_Info request_2009.12.21" xfId="39856" xr:uid="{715F2FDF-7833-4CD6-BA77-3BA511D4C478}"/>
    <cellStyle name="_5800-100 판관비 Flux_Sample2_Datepack_별첨_이종석_20090708_Datapack(BS)_Arun_091217_v2_Arun_QA_main" xfId="39857" xr:uid="{C6661EE4-3596-4911-93A6-2318960C4E81}"/>
    <cellStyle name="_5800-100 판관비 Flux_Sample2_WP-dealtool table_v5_KCW" xfId="39858" xr:uid="{0408075D-3F06-4187-9DC1-99000B06F0D1}"/>
    <cellStyle name="_5800-100 판관비 Flux_Sample2_WP-dealtool table_v5_KCW_Arun_Info request_2009.12.21" xfId="39859" xr:uid="{9A5E4E8F-7791-474F-BE4C-8C18965F944A}"/>
    <cellStyle name="_5800-100 판관비 Flux_Sample2_WP-dealtool table_v5_KCW_Arun_QA_main" xfId="39860" xr:uid="{14CA5F88-5F32-4B2C-981C-DBF9BD66D783}"/>
    <cellStyle name="_5800-100 판관비 Flux_Sample2_WP-dealtool table_v5_KCW_Datapack(BS)_Arun_091217_v2" xfId="39861" xr:uid="{9816B4A2-2CDC-431E-AA7B-72AF19CEEB9F}"/>
    <cellStyle name="_5800-100 판관비 Flux_Sample2_WP-dealtool table_v5_KCW_Datapack(BS)_Arun_091217_v2_Arun_Info request_2009.12.21" xfId="39862" xr:uid="{F3CC1615-2825-49BD-A501-9B720F59BBFC}"/>
    <cellStyle name="_5800-100 판관비 Flux_Sample2_WP-dealtool table_v5_KCW_Datapack(BS)_Arun_091217_v2_Arun_QA_main" xfId="39863" xr:uid="{BC2E0603-7D9B-4F16-9481-5BAAB7A699EA}"/>
    <cellStyle name="_5800-100 판관비 Flux_Sample3" xfId="39864" xr:uid="{9D26D923-85F3-4889-A78C-118EF82824AD}"/>
    <cellStyle name="_5800-100 판관비 Flux_Sample3_Arun_Info request_2009.12.21" xfId="39865" xr:uid="{643537BF-AF1E-4194-BA06-7EE177421CA8}"/>
    <cellStyle name="_5800-100 판관비 Flux_Sample3_Arun_QA_main" xfId="39866" xr:uid="{C63C637B-7862-4F76-9DBF-56E84C7E62A1}"/>
    <cellStyle name="_5800-100 판관비 Flux_Sample3_Datapack(BS)_Arun_091217_v2" xfId="39867" xr:uid="{FD5AD186-2A3B-492E-BCE4-B7527CFF3FE7}"/>
    <cellStyle name="_5800-100 판관비 Flux_Sample3_Datapack(BS)_Arun_091217_v2_Arun_Info request_2009.12.21" xfId="39868" xr:uid="{8807C999-6885-47D6-8DB7-65271776486A}"/>
    <cellStyle name="_5800-100 판관비 Flux_Sample3_Datapack(BS)_Arun_091217_v2_Arun_QA_main" xfId="39869" xr:uid="{586559BC-6CE6-4EAA-B32E-659BBE42CE5D}"/>
    <cellStyle name="_5800-100 판관비 Flux_Sample3_Datepack_별첨_이종석_20090708" xfId="39870" xr:uid="{44DF2328-4C34-411B-A718-DF21DFB0D411}"/>
    <cellStyle name="_5800-100 판관비 Flux_Sample3_Datepack_별첨_이종석_20090708_Arun_Info request_2009.12.21" xfId="39871" xr:uid="{A3C0A2ED-983E-4DB2-B992-A064C8BE33CD}"/>
    <cellStyle name="_5800-100 판관비 Flux_Sample3_Datepack_별첨_이종석_20090708_Arun_QA_main" xfId="39872" xr:uid="{A80EFDFA-2D2E-4B7D-9898-C071F93BE315}"/>
    <cellStyle name="_5800-100 판관비 Flux_Sample3_Datepack_별첨_이종석_20090708_Datapack(BS)_Arun_091217_v2" xfId="39873" xr:uid="{82095EB2-B883-475E-AF9B-D981E56DA033}"/>
    <cellStyle name="_5800-100 판관비 Flux_Sample3_Datepack_별첨_이종석_20090708_Datapack(BS)_Arun_091217_v2_Arun_Info request_2009.12.21" xfId="39874" xr:uid="{98C17E81-EC75-437C-A534-E53A41C21F2E}"/>
    <cellStyle name="_5800-100 판관비 Flux_Sample3_Datepack_별첨_이종석_20090708_Datapack(BS)_Arun_091217_v2_Arun_QA_main" xfId="39875" xr:uid="{01F5BB19-F8B5-43AA-B616-5A4DD4E6BD61}"/>
    <cellStyle name="_5800-100 판관비 Flux_Sample3_WP-dealtool table_v5_KCW" xfId="39876" xr:uid="{66A4F2A0-62E1-4F72-A64D-701E37BB242C}"/>
    <cellStyle name="_5800-100 판관비 Flux_Sample3_WP-dealtool table_v5_KCW_Arun_Info request_2009.12.21" xfId="39877" xr:uid="{FDBD49EB-5250-434A-ADAE-86A21E148320}"/>
    <cellStyle name="_5800-100 판관비 Flux_Sample3_WP-dealtool table_v5_KCW_Arun_QA_main" xfId="39878" xr:uid="{CAD007EC-E83D-4659-91A5-9FFCBD3DEB42}"/>
    <cellStyle name="_5800-100 판관비 Flux_Sample3_WP-dealtool table_v5_KCW_Datapack(BS)_Arun_091217_v2" xfId="39879" xr:uid="{77F5AE4E-E2D0-49F5-A109-7D22E4F79551}"/>
    <cellStyle name="_5800-100 판관비 Flux_Sample3_WP-dealtool table_v5_KCW_Datapack(BS)_Arun_091217_v2_Arun_Info request_2009.12.21" xfId="39880" xr:uid="{732F2493-52CB-484E-A43F-8E7C239335DC}"/>
    <cellStyle name="_5800-100 판관비 Flux_Sample3_WP-dealtool table_v5_KCW_Datapack(BS)_Arun_091217_v2_Arun_QA_main" xfId="39881" xr:uid="{10FB951C-5143-4F06-BA32-4FE4439F6EC2}"/>
    <cellStyle name="_5800-100 판관비 Flux_Sample5" xfId="39882" xr:uid="{2E45BA90-F897-4045-9F0F-A41FB9B2EF18}"/>
    <cellStyle name="_5800-100 판관비 Flux_Sample5_Arun_Info request_2009.12.21" xfId="39883" xr:uid="{C08AB91B-B02B-4F69-9CD3-E581840C631A}"/>
    <cellStyle name="_5800-100 판관비 Flux_Sample5_Arun_QA_main" xfId="39884" xr:uid="{69F637F0-D46C-47D1-9A23-5E063DC2D6EF}"/>
    <cellStyle name="_5800-100 판관비 Flux_Sample5_Datapack(BS)_Arun_091217_v2" xfId="39885" xr:uid="{9E1DDCBD-5828-4F57-90E9-D6911DB258BB}"/>
    <cellStyle name="_5800-100 판관비 Flux_Sample5_Datapack(BS)_Arun_091217_v2_Arun_Info request_2009.12.21" xfId="39886" xr:uid="{E778BF1B-0C8C-47AF-9CD9-80A42254E694}"/>
    <cellStyle name="_5800-100 판관비 Flux_Sample5_Datapack(BS)_Arun_091217_v2_Arun_QA_main" xfId="39887" xr:uid="{28B10EC1-4ACD-41DC-968C-FD94FAB5B4F0}"/>
    <cellStyle name="_5800-100 판관비 Flux_Sample5_Datepack_별첨_이종석_20090708" xfId="39888" xr:uid="{EF8DE0B9-0BA2-4CDC-BEDB-ED39F88F2E06}"/>
    <cellStyle name="_5800-100 판관비 Flux_Sample5_Datepack_별첨_이종석_20090708_Arun_Info request_2009.12.21" xfId="39889" xr:uid="{66FD814C-EEF8-4238-A871-01D71B337E7A}"/>
    <cellStyle name="_5800-100 판관비 Flux_Sample5_Datepack_별첨_이종석_20090708_Arun_QA_main" xfId="39890" xr:uid="{73E39E3C-2822-4A7E-9336-B660A865CE0B}"/>
    <cellStyle name="_5800-100 판관비 Flux_Sample5_Datepack_별첨_이종석_20090708_Datapack(BS)_Arun_091217_v2" xfId="39891" xr:uid="{61680872-3F46-45E3-A92A-AAB00A76EDFB}"/>
    <cellStyle name="_5800-100 판관비 Flux_Sample5_Datepack_별첨_이종석_20090708_Datapack(BS)_Arun_091217_v2_Arun_Info request_2009.12.21" xfId="39892" xr:uid="{A30F42C2-CAE6-4091-8D00-206156B041F2}"/>
    <cellStyle name="_5800-100 판관비 Flux_Sample5_Datepack_별첨_이종석_20090708_Datapack(BS)_Arun_091217_v2_Arun_QA_main" xfId="39893" xr:uid="{02F31971-338A-465D-8F84-650D6A139D12}"/>
    <cellStyle name="_5800-100 판관비 Flux_Sample5_WP-dealtool table_v5_KCW" xfId="39894" xr:uid="{62DDA6CB-29EE-4E0E-B62E-0CF7C4D87D31}"/>
    <cellStyle name="_5800-100 판관비 Flux_Sample5_WP-dealtool table_v5_KCW_Arun_Info request_2009.12.21" xfId="39895" xr:uid="{4A6C1F84-A4BD-477C-A95B-59C8096A1846}"/>
    <cellStyle name="_5800-100 판관비 Flux_Sample5_WP-dealtool table_v5_KCW_Arun_QA_main" xfId="39896" xr:uid="{9069CB0E-6CB6-403D-8E89-934579413B2E}"/>
    <cellStyle name="_5800-100 판관비 Flux_Sample5_WP-dealtool table_v5_KCW_Datapack(BS)_Arun_091217_v2" xfId="39897" xr:uid="{88430082-58DE-482D-A036-4ED5B14667F5}"/>
    <cellStyle name="_5800-100 판관비 Flux_Sample5_WP-dealtool table_v5_KCW_Datapack(BS)_Arun_091217_v2_Arun_Info request_2009.12.21" xfId="39898" xr:uid="{4F093A2E-22CA-4BFD-9F0F-595FB7B21264}"/>
    <cellStyle name="_5800-100 판관비 Flux_Sample5_WP-dealtool table_v5_KCW_Datapack(BS)_Arun_091217_v2_Arun_QA_main" xfId="39899" xr:uid="{BD29F49F-8D98-4B4C-9AC3-42D1F9523F03}"/>
    <cellStyle name="_7300 매출_상신브레이크06(반기)" xfId="39900" xr:uid="{1E50FEB3-820B-411E-A906-2D22DBD6B270}"/>
    <cellStyle name="_7300 매출_상신브레이크06(반기)_Arun_Info request_2009.12.21" xfId="39901" xr:uid="{8ECB1F29-8EEA-4ABB-9764-75B0EA0CCBFF}"/>
    <cellStyle name="_7300 매출_상신브레이크06(반기)_Arun_QA_main" xfId="39902" xr:uid="{8C6BF7A2-3648-4F16-9E71-FA09DB94FE74}"/>
    <cellStyle name="_7300 매출_상신브레이크06(반기)_Datapack(BS)_Arun_091217_v2" xfId="39903" xr:uid="{A1648254-84B5-44BB-BFB4-6491E30E03DD}"/>
    <cellStyle name="_7300 매출_상신브레이크06(반기)_Datapack(BS)_Arun_091217_v2_Arun_Info request_2009.12.21" xfId="39904" xr:uid="{B87AF1CE-0B2F-4A78-A027-260E409F9A22}"/>
    <cellStyle name="_7300 매출_상신브레이크06(반기)_Datapack(BS)_Arun_091217_v2_Arun_QA_main" xfId="39905" xr:uid="{7872E343-2CDE-48ED-BC0C-C2F47A64E931}"/>
    <cellStyle name="_7300 매출_상신브레이크06(반기)_Sample" xfId="39906" xr:uid="{BF2EEAE1-CEB5-42E7-AAA5-CE7FA809F576}"/>
    <cellStyle name="_7300 매출_상신브레이크06(반기)_Sample_Arun_Info request_2009.12.21" xfId="39907" xr:uid="{1293F2FF-308C-4631-85A2-FCEB865EB776}"/>
    <cellStyle name="_7300 매출_상신브레이크06(반기)_Sample_Arun_QA_main" xfId="39908" xr:uid="{AD88E593-0E8B-4E08-A381-B832A05155C2}"/>
    <cellStyle name="_7300 매출_상신브레이크06(반기)_Sample_Datapack(BS)_Arun_091217_v2" xfId="39909" xr:uid="{CAE1C756-7DD7-4D59-AFDC-B65DDD4AB7F3}"/>
    <cellStyle name="_7300 매출_상신브레이크06(반기)_Sample_Datapack(BS)_Arun_091217_v2_Arun_Info request_2009.12.21" xfId="39910" xr:uid="{CC9D093A-4CE9-4104-ACD8-D45183AF2967}"/>
    <cellStyle name="_7300 매출_상신브레이크06(반기)_Sample_Datapack(BS)_Arun_091217_v2_Arun_QA_main" xfId="39911" xr:uid="{39769B17-BFEF-4382-BD08-B4414D6EC6AB}"/>
    <cellStyle name="_7300 매출_상신브레이크06(반기)_Sample_Datepack_별첨_이종석_20090708" xfId="39912" xr:uid="{09D7FE22-3BCF-428A-BCF9-4F242EC6B939}"/>
    <cellStyle name="_7300 매출_상신브레이크06(반기)_Sample_Datepack_별첨_이종석_20090708_Arun_Info request_2009.12.21" xfId="39913" xr:uid="{32DF09BF-1CAC-4B24-A9BB-4E9C7B46FBA0}"/>
    <cellStyle name="_7300 매출_상신브레이크06(반기)_Sample_Datepack_별첨_이종석_20090708_Arun_QA_main" xfId="39914" xr:uid="{1B0B94FE-01A0-4350-946D-A205EA411893}"/>
    <cellStyle name="_7300 매출_상신브레이크06(반기)_Sample_Datepack_별첨_이종석_20090708_Datapack(BS)_Arun_091217_v2" xfId="39915" xr:uid="{0AE6AC14-B802-4217-A55A-FF0942601B73}"/>
    <cellStyle name="_7300 매출_상신브레이크06(반기)_Sample_Datepack_별첨_이종석_20090708_Datapack(BS)_Arun_091217_v2_Arun_Info request_2009.12.21" xfId="39916" xr:uid="{81E4DEB2-CE5F-490C-BAED-0F772F350357}"/>
    <cellStyle name="_7300 매출_상신브레이크06(반기)_Sample_Datepack_별첨_이종석_20090708_Datapack(BS)_Arun_091217_v2_Arun_QA_main" xfId="39917" xr:uid="{F32D38BB-C026-4570-BC71-FC6C53658CD9}"/>
    <cellStyle name="_7300 매출_상신브레이크06(반기)_Sample_WP-dealtool table_v5_KCW" xfId="39918" xr:uid="{8495C1A1-001C-4564-91CD-73137B8AC298}"/>
    <cellStyle name="_7300 매출_상신브레이크06(반기)_Sample_WP-dealtool table_v5_KCW_Arun_Info request_2009.12.21" xfId="39919" xr:uid="{D861136F-6EFE-483A-B561-43587D2EF850}"/>
    <cellStyle name="_7300 매출_상신브레이크06(반기)_Sample_WP-dealtool table_v5_KCW_Arun_QA_main" xfId="39920" xr:uid="{725E6490-B9B1-49C1-AF89-DB34D86BC751}"/>
    <cellStyle name="_7300 매출_상신브레이크06(반기)_Sample_WP-dealtool table_v5_KCW_Datapack(BS)_Arun_091217_v2" xfId="39921" xr:uid="{D102D8BA-21E6-4E1A-9EA7-B0B44A495F91}"/>
    <cellStyle name="_7300 매출_상신브레이크06(반기)_Sample_WP-dealtool table_v5_KCW_Datapack(BS)_Arun_091217_v2_Arun_Info request_2009.12.21" xfId="39922" xr:uid="{BD19E0A9-97E7-4034-A59A-DCD19E6BE3BD}"/>
    <cellStyle name="_7300 매출_상신브레이크06(반기)_Sample_WP-dealtool table_v5_KCW_Datapack(BS)_Arun_091217_v2_Arun_QA_main" xfId="39923" xr:uid="{5C87EE79-F2DB-410B-AB7D-3DD588750E90}"/>
    <cellStyle name="_7300 매출_상신브레이크06(반기)_Sample2" xfId="39924" xr:uid="{19B755BE-1E89-4612-BFCC-5A04F76BB369}"/>
    <cellStyle name="_7300 매출_상신브레이크06(반기)_Sample2_Arun_Info request_2009.12.21" xfId="39925" xr:uid="{203C8EC7-1F9F-4093-A7E0-2500D289246C}"/>
    <cellStyle name="_7300 매출_상신브레이크06(반기)_Sample2_Arun_QA_main" xfId="39926" xr:uid="{4A6F04BA-91FE-45E2-9AD9-EF8576E06795}"/>
    <cellStyle name="_7300 매출_상신브레이크06(반기)_Sample2_Datapack(BS)_Arun_091217_v2" xfId="39927" xr:uid="{7759549B-756C-4513-8129-267834746EC4}"/>
    <cellStyle name="_7300 매출_상신브레이크06(반기)_Sample2_Datapack(BS)_Arun_091217_v2_Arun_Info request_2009.12.21" xfId="39928" xr:uid="{A5218206-8FA2-4F73-B9BE-2DC71E284D23}"/>
    <cellStyle name="_7300 매출_상신브레이크06(반기)_Sample2_Datapack(BS)_Arun_091217_v2_Arun_QA_main" xfId="39929" xr:uid="{AF9012AE-3BC7-4375-A16B-4A0A617E1177}"/>
    <cellStyle name="_7300 매출_상신브레이크06(반기)_Sample2_Datepack_별첨_이종석_20090708" xfId="39930" xr:uid="{AC601E43-DA80-4462-BA33-25583742778D}"/>
    <cellStyle name="_7300 매출_상신브레이크06(반기)_Sample2_Datepack_별첨_이종석_20090708_Arun_Info request_2009.12.21" xfId="39931" xr:uid="{C174DE3A-A7D5-492A-AC53-1ECB3241A700}"/>
    <cellStyle name="_7300 매출_상신브레이크06(반기)_Sample2_Datepack_별첨_이종석_20090708_Arun_QA_main" xfId="39932" xr:uid="{3A03EC4C-D549-493A-8FC8-919C652BBE79}"/>
    <cellStyle name="_7300 매출_상신브레이크06(반기)_Sample2_Datepack_별첨_이종석_20090708_Datapack(BS)_Arun_091217_v2" xfId="39933" xr:uid="{B423A933-B01A-4A41-BF9F-043A74F48282}"/>
    <cellStyle name="_7300 매출_상신브레이크06(반기)_Sample2_Datepack_별첨_이종석_20090708_Datapack(BS)_Arun_091217_v2_Arun_Info request_2009.12.21" xfId="39934" xr:uid="{5C533925-312A-4B9C-A6A9-6FF8A53CF08C}"/>
    <cellStyle name="_7300 매출_상신브레이크06(반기)_Sample2_Datepack_별첨_이종석_20090708_Datapack(BS)_Arun_091217_v2_Arun_QA_main" xfId="39935" xr:uid="{D57382BB-6A35-4CAF-9587-F3053E5EAFF4}"/>
    <cellStyle name="_7300 매출_상신브레이크06(반기)_Sample2_WP-dealtool table_v5_KCW" xfId="39936" xr:uid="{7AFA6F0E-B8F1-420A-9F8E-568523A7A5D6}"/>
    <cellStyle name="_7300 매출_상신브레이크06(반기)_Sample2_WP-dealtool table_v5_KCW_Arun_Info request_2009.12.21" xfId="39937" xr:uid="{DD259B58-FF2B-4357-88AB-F1BA5DA7D2FC}"/>
    <cellStyle name="_7300 매출_상신브레이크06(반기)_Sample2_WP-dealtool table_v5_KCW_Arun_QA_main" xfId="39938" xr:uid="{6784B0B4-5279-4C8D-A447-EDED89EF264A}"/>
    <cellStyle name="_7300 매출_상신브레이크06(반기)_Sample2_WP-dealtool table_v5_KCW_Datapack(BS)_Arun_091217_v2" xfId="39939" xr:uid="{9D2A089A-D635-485E-9ABC-10E0056E7C99}"/>
    <cellStyle name="_7300 매출_상신브레이크06(반기)_Sample2_WP-dealtool table_v5_KCW_Datapack(BS)_Arun_091217_v2_Arun_Info request_2009.12.21" xfId="39940" xr:uid="{1B831034-8259-45FE-876F-98576843638D}"/>
    <cellStyle name="_7300 매출_상신브레이크06(반기)_Sample2_WP-dealtool table_v5_KCW_Datapack(BS)_Arun_091217_v2_Arun_QA_main" xfId="39941" xr:uid="{D36518DA-AB76-457E-9B3A-974544577829}"/>
    <cellStyle name="_7300 매출_상신브레이크06(반기)_Sample3" xfId="39942" xr:uid="{DF2706ED-403F-421C-9B4B-1E971F4CBE48}"/>
    <cellStyle name="_7300 매출_상신브레이크06(반기)_Sample3_Arun_Info request_2009.12.21" xfId="39943" xr:uid="{BA932DB9-FB90-4DF2-8889-C887F9C93600}"/>
    <cellStyle name="_7300 매출_상신브레이크06(반기)_Sample3_Arun_QA_main" xfId="39944" xr:uid="{59EEC874-4819-4443-84E8-99CC331FD32A}"/>
    <cellStyle name="_7300 매출_상신브레이크06(반기)_Sample3_Datapack(BS)_Arun_091217_v2" xfId="39945" xr:uid="{E640970D-BA44-40C8-8903-B6BE97E53F6D}"/>
    <cellStyle name="_7300 매출_상신브레이크06(반기)_Sample3_Datapack(BS)_Arun_091217_v2_Arun_Info request_2009.12.21" xfId="39946" xr:uid="{3DCE1DF8-45CD-4E03-A103-BAF2B5F50500}"/>
    <cellStyle name="_7300 매출_상신브레이크06(반기)_Sample3_Datapack(BS)_Arun_091217_v2_Arun_QA_main" xfId="39947" xr:uid="{09CC4968-D6FE-4BB2-900A-317E916D804C}"/>
    <cellStyle name="_7300 매출_상신브레이크06(반기)_Sample3_Datepack_별첨_이종석_20090708" xfId="39948" xr:uid="{1EAAA0CF-715A-4F56-B883-33363E86CF04}"/>
    <cellStyle name="_7300 매출_상신브레이크06(반기)_Sample3_Datepack_별첨_이종석_20090708_Arun_Info request_2009.12.21" xfId="39949" xr:uid="{4A616A0F-8CBA-42AC-A8B2-B762524C40E8}"/>
    <cellStyle name="_7300 매출_상신브레이크06(반기)_Sample3_Datepack_별첨_이종석_20090708_Arun_QA_main" xfId="39950" xr:uid="{F3B9A449-DBAF-4415-9F11-00E5DF11112F}"/>
    <cellStyle name="_7300 매출_상신브레이크06(반기)_Sample3_Datepack_별첨_이종석_20090708_Datapack(BS)_Arun_091217_v2" xfId="39951" xr:uid="{3CC78314-1F71-481F-804A-D3370D76F87F}"/>
    <cellStyle name="_7300 매출_상신브레이크06(반기)_Sample3_Datepack_별첨_이종석_20090708_Datapack(BS)_Arun_091217_v2_Arun_Info request_2009.12.21" xfId="39952" xr:uid="{AF1C4219-BAA5-4C69-B909-454BCA8D0A00}"/>
    <cellStyle name="_7300 매출_상신브레이크06(반기)_Sample3_Datepack_별첨_이종석_20090708_Datapack(BS)_Arun_091217_v2_Arun_QA_main" xfId="39953" xr:uid="{FBA41440-1E0E-4861-A05F-8C12CE153F1A}"/>
    <cellStyle name="_7300 매출_상신브레이크06(반기)_Sample3_WP-dealtool table_v5_KCW" xfId="39954" xr:uid="{32C2C46D-4FDE-4152-AB11-7A28A3F99186}"/>
    <cellStyle name="_7300 매출_상신브레이크06(반기)_Sample3_WP-dealtool table_v5_KCW_Arun_Info request_2009.12.21" xfId="39955" xr:uid="{00BC43CD-A009-4E27-A841-D29E4668975F}"/>
    <cellStyle name="_7300 매출_상신브레이크06(반기)_Sample3_WP-dealtool table_v5_KCW_Arun_QA_main" xfId="39956" xr:uid="{EEBA59C2-0CD2-4FD5-A2B4-6B9A9267065A}"/>
    <cellStyle name="_7300 매출_상신브레이크06(반기)_Sample3_WP-dealtool table_v5_KCW_Datapack(BS)_Arun_091217_v2" xfId="39957" xr:uid="{09590BAB-CE63-4660-A854-3DE2B9DB8E9C}"/>
    <cellStyle name="_7300 매출_상신브레이크06(반기)_Sample3_WP-dealtool table_v5_KCW_Datapack(BS)_Arun_091217_v2_Arun_Info request_2009.12.21" xfId="39958" xr:uid="{81768DCA-2D63-497E-A7C1-6937190310DB}"/>
    <cellStyle name="_7300 매출_상신브레이크06(반기)_Sample3_WP-dealtool table_v5_KCW_Datapack(BS)_Arun_091217_v2_Arun_QA_main" xfId="39959" xr:uid="{8DAB9FA8-938E-462C-8A2C-85A8FE7C10F5}"/>
    <cellStyle name="_7300 매출_상신브레이크06(반기)_Sample5" xfId="39960" xr:uid="{CF2CAA80-B05D-4EED-967D-9665142795CE}"/>
    <cellStyle name="_7300 매출_상신브레이크06(반기)_Sample5_Arun_Info request_2009.12.21" xfId="39961" xr:uid="{2A57F476-0EC9-4EFA-99D3-C9A74091309E}"/>
    <cellStyle name="_7300 매출_상신브레이크06(반기)_Sample5_Arun_QA_main" xfId="39962" xr:uid="{A5C128C1-0133-48D2-9040-3594510CD0D1}"/>
    <cellStyle name="_7300 매출_상신브레이크06(반기)_Sample5_Datapack(BS)_Arun_091217_v2" xfId="39963" xr:uid="{1F2BA7FE-44FB-43ED-8434-E43CEF6411E9}"/>
    <cellStyle name="_7300 매출_상신브레이크06(반기)_Sample5_Datapack(BS)_Arun_091217_v2_Arun_Info request_2009.12.21" xfId="39964" xr:uid="{A42E8662-3C07-4D0A-8233-CB62059E1EDB}"/>
    <cellStyle name="_7300 매출_상신브레이크06(반기)_Sample5_Datapack(BS)_Arun_091217_v2_Arun_QA_main" xfId="39965" xr:uid="{1F5F7F1E-E2B8-48BA-896A-86A61D692EDE}"/>
    <cellStyle name="_7300 매출_상신브레이크06(반기)_Sample5_Datepack_별첨_이종석_20090708" xfId="39966" xr:uid="{1F76E206-2CF8-4E5D-AED0-DCA4BBC7AE74}"/>
    <cellStyle name="_7300 매출_상신브레이크06(반기)_Sample5_Datepack_별첨_이종석_20090708_Arun_Info request_2009.12.21" xfId="39967" xr:uid="{6E9CF294-05CE-4B1E-9148-6B51A976519E}"/>
    <cellStyle name="_7300 매출_상신브레이크06(반기)_Sample5_Datepack_별첨_이종석_20090708_Arun_QA_main" xfId="39968" xr:uid="{35CF9550-8107-45E4-AFED-ACB8B3856A05}"/>
    <cellStyle name="_7300 매출_상신브레이크06(반기)_Sample5_Datepack_별첨_이종석_20090708_Datapack(BS)_Arun_091217_v2" xfId="39969" xr:uid="{A3B9EB37-AF52-47FF-81B5-0A31D1345D8E}"/>
    <cellStyle name="_7300 매출_상신브레이크06(반기)_Sample5_Datepack_별첨_이종석_20090708_Datapack(BS)_Arun_091217_v2_Arun_Info request_2009.12.21" xfId="39970" xr:uid="{6B2800A5-0D5C-4E56-B6B1-FB19B0563E15}"/>
    <cellStyle name="_7300 매출_상신브레이크06(반기)_Sample5_Datepack_별첨_이종석_20090708_Datapack(BS)_Arun_091217_v2_Arun_QA_main" xfId="39971" xr:uid="{A90FD1E6-3055-4E4A-9D39-EF9AC0B76499}"/>
    <cellStyle name="_7300 매출_상신브레이크06(반기)_Sample5_WP-dealtool table_v5_KCW" xfId="39972" xr:uid="{61773F01-D904-497A-80C7-E06BF940E25C}"/>
    <cellStyle name="_7300 매출_상신브레이크06(반기)_Sample5_WP-dealtool table_v5_KCW_Arun_Info request_2009.12.21" xfId="39973" xr:uid="{EABB7237-AC17-47E0-891A-5D1C70AE9ABF}"/>
    <cellStyle name="_7300 매출_상신브레이크06(반기)_Sample5_WP-dealtool table_v5_KCW_Arun_QA_main" xfId="39974" xr:uid="{81593CDB-7FB5-4E97-BD67-86D0C3F7332F}"/>
    <cellStyle name="_7300 매출_상신브레이크06(반기)_Sample5_WP-dealtool table_v5_KCW_Datapack(BS)_Arun_091217_v2" xfId="39975" xr:uid="{D0AEF280-E793-4B14-A4B6-6162864A01EF}"/>
    <cellStyle name="_7300 매출_상신브레이크06(반기)_Sample5_WP-dealtool table_v5_KCW_Datapack(BS)_Arun_091217_v2_Arun_Info request_2009.12.21" xfId="39976" xr:uid="{C375E2E3-9BD8-45DD-A108-9EB88408678B}"/>
    <cellStyle name="_7300 매출_상신브레이크06(반기)_Sample5_WP-dealtool table_v5_KCW_Datapack(BS)_Arun_091217_v2_Arun_QA_main" xfId="39977" xr:uid="{14275CF9-A9BF-42A5-871F-25461B07196B}"/>
    <cellStyle name="_7300 매출채권_상신브레이크06(반기)" xfId="39978" xr:uid="{03CD7E28-93FA-4A82-9C1B-A99B45951ACE}"/>
    <cellStyle name="_7300 판매보증충당금_상신브레이크07(반기)" xfId="39979" xr:uid="{9E917A65-F8DA-480F-BE40-38CF732011CB}"/>
    <cellStyle name="_991관리" xfId="39980" xr:uid="{B9364FCB-DA8D-4855-BBF3-3CBDD0B8086A}"/>
    <cellStyle name="_99경리팀" xfId="39981" xr:uid="{A0AC5BBF-5ED1-4DC3-AA54-2F173F2665AB}"/>
    <cellStyle name="_99경리팀_1" xfId="39982" xr:uid="{D8FAB745-6519-4458-97FA-88343329EC45}"/>
    <cellStyle name="_99경리팀_2" xfId="39983" xr:uid="{9A3AB009-10A4-42C9-9330-DEF4D09C31BD}"/>
    <cellStyle name="_9ct2wjhVUP8s0ZPSbNxjaUl2F" xfId="39984" xr:uid="{C144C4FC-E49B-4311-8D3D-4481FC3775FC}"/>
    <cellStyle name="_Arun_Info request_2009.12.21" xfId="39985" xr:uid="{18C9AF7C-703B-41DC-9E3F-1C28B0D8A9E8}"/>
    <cellStyle name="_Arun_Info request_2009.12.22_PwC" xfId="39986" xr:uid="{75285103-4DDB-4B1F-B9D7-EDA370A408FF}"/>
    <cellStyle name="_Arun_Info request_2009.12.24_PwC" xfId="39987" xr:uid="{91A56050-5A2D-4C40-A36D-5FD703698602}"/>
    <cellStyle name="_Arun_QA_main" xfId="39988" xr:uid="{26A4E4F9-945E-4059-AB3E-91A2EC09F1F2}"/>
    <cellStyle name="_Book1" xfId="39989" xr:uid="{CEA7B90B-AEA7-4D51-A179-13B09B0C2AB5}"/>
    <cellStyle name="_Book1_Arun_Info request_2009.12.21" xfId="39990" xr:uid="{17872837-5C8A-4F30-931A-26D9F2FDB099}"/>
    <cellStyle name="_Book1_Arun_QA_main" xfId="39991" xr:uid="{6446C17F-692F-4780-9D97-45028EE92FFF}"/>
    <cellStyle name="_Book1_Datapack(BS)_Arun_091217_v2" xfId="39992" xr:uid="{EE7A5257-40FC-4A41-8E18-8AE6382B65D1}"/>
    <cellStyle name="_Book1_Datapack(BS)_Arun_091217_v2_Arun_Info request_2009.12.21" xfId="39993" xr:uid="{44137183-CC6D-43F7-AD39-108CA35340F8}"/>
    <cellStyle name="_Book1_Datapack(BS)_Arun_091217_v2_Arun_QA_main" xfId="39994" xr:uid="{B85FA6A4-E813-40CF-ABE3-8F997AB46F27}"/>
    <cellStyle name="_Book1_Sample" xfId="39995" xr:uid="{FDDF0C3A-0F9D-45C2-9FED-B1812BEEB2AF}"/>
    <cellStyle name="_Book1_Sample_Arun_Info request_2009.12.21" xfId="39996" xr:uid="{AD6561A2-0907-4E74-BF08-909053E0CC5A}"/>
    <cellStyle name="_Book1_Sample_Arun_QA_main" xfId="39997" xr:uid="{70036E63-FC57-495E-948D-9750045D91F9}"/>
    <cellStyle name="_Book1_Sample_Datapack(BS)_Arun_091217_v2" xfId="39998" xr:uid="{DD567C97-2EEB-45C2-B085-007A6FF3EE81}"/>
    <cellStyle name="_Book1_Sample_Datapack(BS)_Arun_091217_v2_Arun_Info request_2009.12.21" xfId="39999" xr:uid="{E8AAFCF1-7048-4692-8F3A-CD30AFFB0ED0}"/>
    <cellStyle name="_Book1_Sample_Datapack(BS)_Arun_091217_v2_Arun_QA_main" xfId="40000" xr:uid="{6C44CE39-148E-4600-A345-F66780D66CAB}"/>
    <cellStyle name="_Book1_Sample_Datepack_별첨_이종석_20090708" xfId="40001" xr:uid="{DABFD73C-C866-4AD9-8888-E907D1972A56}"/>
    <cellStyle name="_Book1_Sample_Datepack_별첨_이종석_20090708_Arun_Info request_2009.12.21" xfId="40002" xr:uid="{511148A4-1711-4035-B8CC-8399E1FF60E0}"/>
    <cellStyle name="_Book1_Sample_Datepack_별첨_이종석_20090708_Arun_QA_main" xfId="40003" xr:uid="{676EBA53-F570-4778-8A46-9FDE84214D7E}"/>
    <cellStyle name="_Book1_Sample_Datepack_별첨_이종석_20090708_Datapack(BS)_Arun_091217_v2" xfId="40004" xr:uid="{F8A412FF-002F-4CAE-AC8F-FDAEE8CF49FB}"/>
    <cellStyle name="_Book1_Sample_Datepack_별첨_이종석_20090708_Datapack(BS)_Arun_091217_v2_Arun_Info request_2009.12.21" xfId="40005" xr:uid="{A16DFEA5-F204-4FDA-9FB5-580468FF84DC}"/>
    <cellStyle name="_Book1_Sample_Datepack_별첨_이종석_20090708_Datapack(BS)_Arun_091217_v2_Arun_QA_main" xfId="40006" xr:uid="{22376862-5A64-483A-8BF1-F734B253ACD0}"/>
    <cellStyle name="_Book1_Sample_WP-dealtool table_v5_KCW" xfId="40007" xr:uid="{B66BE6C3-81E4-45EC-859A-773810247927}"/>
    <cellStyle name="_Book1_Sample_WP-dealtool table_v5_KCW_Arun_Info request_2009.12.21" xfId="40008" xr:uid="{FA32A647-9D79-44A1-A65A-A40F2651C7E3}"/>
    <cellStyle name="_Book1_Sample_WP-dealtool table_v5_KCW_Arun_QA_main" xfId="40009" xr:uid="{C2AFCDE7-C7D9-4733-994C-A35312D9D579}"/>
    <cellStyle name="_Book1_Sample_WP-dealtool table_v5_KCW_Datapack(BS)_Arun_091217_v2" xfId="40010" xr:uid="{835231CA-C354-474C-9D3D-5E8054500BCB}"/>
    <cellStyle name="_Book1_Sample_WP-dealtool table_v5_KCW_Datapack(BS)_Arun_091217_v2_Arun_Info request_2009.12.21" xfId="40011" xr:uid="{B3F3A4DC-D713-407E-ABF8-1BE01FEA9FB9}"/>
    <cellStyle name="_Book1_Sample_WP-dealtool table_v5_KCW_Datapack(BS)_Arun_091217_v2_Arun_QA_main" xfId="40012" xr:uid="{621DD783-F394-4DBA-BA50-37F9B23C2BDD}"/>
    <cellStyle name="_Book1_Sample2" xfId="40013" xr:uid="{1EE222A0-B3EA-47F8-824C-D51A328A8913}"/>
    <cellStyle name="_Book1_Sample2_Arun_Info request_2009.12.21" xfId="40014" xr:uid="{FB1B8849-9752-443E-91D5-5E7CF9C56064}"/>
    <cellStyle name="_Book1_Sample2_Arun_QA_main" xfId="40015" xr:uid="{171FCB4D-963C-4B24-8C70-644A925F1067}"/>
    <cellStyle name="_Book1_Sample2_Datapack(BS)_Arun_091217_v2" xfId="40016" xr:uid="{8A634841-B3ED-4D55-9AC1-8339FDC4647C}"/>
    <cellStyle name="_Book1_Sample2_Datapack(BS)_Arun_091217_v2_Arun_Info request_2009.12.21" xfId="40017" xr:uid="{F1109BDA-F6AC-43DB-BCD7-4CD468711A5A}"/>
    <cellStyle name="_Book1_Sample2_Datapack(BS)_Arun_091217_v2_Arun_QA_main" xfId="40018" xr:uid="{CDF5F76A-7146-44E5-850E-8BA92136A8B8}"/>
    <cellStyle name="_Book1_Sample2_Datepack_별첨_이종석_20090708" xfId="40019" xr:uid="{C689F10F-399A-4F96-BF8E-2DD97A3169E5}"/>
    <cellStyle name="_Book1_Sample2_Datepack_별첨_이종석_20090708_Arun_Info request_2009.12.21" xfId="40020" xr:uid="{B07D8514-A874-44BD-AB7A-0C0958308065}"/>
    <cellStyle name="_Book1_Sample2_Datepack_별첨_이종석_20090708_Arun_QA_main" xfId="40021" xr:uid="{561C5637-F733-4CC3-9D82-43FA00C92DA7}"/>
    <cellStyle name="_Book1_Sample2_Datepack_별첨_이종석_20090708_Datapack(BS)_Arun_091217_v2" xfId="40022" xr:uid="{64892761-CC70-4152-B36A-A366851EDD8D}"/>
    <cellStyle name="_Book1_Sample2_Datepack_별첨_이종석_20090708_Datapack(BS)_Arun_091217_v2_Arun_Info request_2009.12.21" xfId="40023" xr:uid="{647BC021-D6D8-4A20-ADBB-C9184D1DED5B}"/>
    <cellStyle name="_Book1_Sample2_Datepack_별첨_이종석_20090708_Datapack(BS)_Arun_091217_v2_Arun_QA_main" xfId="40024" xr:uid="{5B4A0305-011A-4DB2-BF7D-410F2FD7C6E2}"/>
    <cellStyle name="_Book1_Sample2_WP-dealtool table_v5_KCW" xfId="40025" xr:uid="{D64C60B4-F8F3-41AB-9DC5-4CE6C6489BFE}"/>
    <cellStyle name="_Book1_Sample2_WP-dealtool table_v5_KCW_Arun_Info request_2009.12.21" xfId="40026" xr:uid="{F8DBB784-340A-42A6-B8A8-B8BD1E20CB2A}"/>
    <cellStyle name="_Book1_Sample2_WP-dealtool table_v5_KCW_Arun_QA_main" xfId="40027" xr:uid="{CB286661-3E61-4039-B7C9-A70BE174E7D5}"/>
    <cellStyle name="_Book1_Sample2_WP-dealtool table_v5_KCW_Datapack(BS)_Arun_091217_v2" xfId="40028" xr:uid="{3C6B9BAF-FD92-43BB-A9B1-AB2FD63658A5}"/>
    <cellStyle name="_Book1_Sample2_WP-dealtool table_v5_KCW_Datapack(BS)_Arun_091217_v2_Arun_Info request_2009.12.21" xfId="40029" xr:uid="{232C8F35-B200-43F4-B7C3-4EAC5B0330CE}"/>
    <cellStyle name="_Book1_Sample2_WP-dealtool table_v5_KCW_Datapack(BS)_Arun_091217_v2_Arun_QA_main" xfId="40030" xr:uid="{6116D2D4-5D59-41B5-B75F-20F694A391F0}"/>
    <cellStyle name="_Book1_Sample3" xfId="40031" xr:uid="{8E517EAD-DFA0-4925-8280-63734E25D4E4}"/>
    <cellStyle name="_Book1_Sample3_Arun_Info request_2009.12.21" xfId="40032" xr:uid="{702402FE-2CC2-4B0D-B4A4-9F323CFEEC6E}"/>
    <cellStyle name="_Book1_Sample3_Arun_QA_main" xfId="40033" xr:uid="{D76A07B0-A20E-4B4C-B268-AC6B9FC4DC6A}"/>
    <cellStyle name="_Book1_Sample3_Datapack(BS)_Arun_091217_v2" xfId="40034" xr:uid="{F60FE5BD-44EF-47D5-A430-4F52A59371E7}"/>
    <cellStyle name="_Book1_Sample3_Datapack(BS)_Arun_091217_v2_Arun_Info request_2009.12.21" xfId="40035" xr:uid="{FC594BEB-4A83-498E-A52A-83986D28350B}"/>
    <cellStyle name="_Book1_Sample3_Datapack(BS)_Arun_091217_v2_Arun_QA_main" xfId="40036" xr:uid="{035C61B3-7F37-4537-824C-8465B340C71F}"/>
    <cellStyle name="_Book1_Sample3_Datepack_별첨_이종석_20090708" xfId="40037" xr:uid="{A20BB69E-F2E5-4FBB-B9C9-D7D44EEFA54E}"/>
    <cellStyle name="_Book1_Sample3_Datepack_별첨_이종석_20090708_Arun_Info request_2009.12.21" xfId="40038" xr:uid="{65E84754-F966-4E33-AAA9-6D2C7DB04B6D}"/>
    <cellStyle name="_Book1_Sample3_Datepack_별첨_이종석_20090708_Arun_QA_main" xfId="40039" xr:uid="{E2CD1D57-A8BE-45B0-B1E8-A353FD303245}"/>
    <cellStyle name="_Book1_Sample3_Datepack_별첨_이종석_20090708_Datapack(BS)_Arun_091217_v2" xfId="40040" xr:uid="{D80D97FE-0CB3-4028-906F-7782D53C4FE3}"/>
    <cellStyle name="_Book1_Sample3_Datepack_별첨_이종석_20090708_Datapack(BS)_Arun_091217_v2_Arun_Info request_2009.12.21" xfId="40041" xr:uid="{970BAB2F-F278-4B6B-A5CB-CA64B6ED31DC}"/>
    <cellStyle name="_Book1_Sample3_Datepack_별첨_이종석_20090708_Datapack(BS)_Arun_091217_v2_Arun_QA_main" xfId="40042" xr:uid="{CE6E65D8-4651-4074-8502-A14642A91247}"/>
    <cellStyle name="_Book1_Sample3_WP-dealtool table_v5_KCW" xfId="40043" xr:uid="{9B69C8BF-FEEC-433A-BA5A-3B41E9AAC0F1}"/>
    <cellStyle name="_Book1_Sample3_WP-dealtool table_v5_KCW_Arun_Info request_2009.12.21" xfId="40044" xr:uid="{B033B7D7-9CD2-4C5B-9BDC-2F2FA8CBFF17}"/>
    <cellStyle name="_Book1_Sample3_WP-dealtool table_v5_KCW_Arun_QA_main" xfId="40045" xr:uid="{F0D17902-F826-484F-AE8E-D03A979479A6}"/>
    <cellStyle name="_Book1_Sample3_WP-dealtool table_v5_KCW_Datapack(BS)_Arun_091217_v2" xfId="40046" xr:uid="{1145A726-3F85-4BEB-9EB2-CACF45D61323}"/>
    <cellStyle name="_Book1_Sample3_WP-dealtool table_v5_KCW_Datapack(BS)_Arun_091217_v2_Arun_Info request_2009.12.21" xfId="40047" xr:uid="{86B15634-1A49-45E7-8FC9-F8DECD43A207}"/>
    <cellStyle name="_Book1_Sample3_WP-dealtool table_v5_KCW_Datapack(BS)_Arun_091217_v2_Arun_QA_main" xfId="40048" xr:uid="{4518C9FD-36D7-4432-AAF1-801DEA1AB840}"/>
    <cellStyle name="_Book1_Sample5" xfId="40049" xr:uid="{C76A3F40-7F9D-4CEA-BFE8-DCCB6786F49F}"/>
    <cellStyle name="_Book1_Sample5_Arun_Info request_2009.12.21" xfId="40050" xr:uid="{7825D62C-EF5F-43DB-9966-931F7860118E}"/>
    <cellStyle name="_Book1_Sample5_Arun_QA_main" xfId="40051" xr:uid="{102AC526-6359-4F46-AA19-994C884EFEDA}"/>
    <cellStyle name="_Book1_Sample5_Datapack(BS)_Arun_091217_v2" xfId="40052" xr:uid="{77AC8ACB-8321-4D68-A234-078CBDE5DC66}"/>
    <cellStyle name="_Book1_Sample5_Datapack(BS)_Arun_091217_v2_Arun_Info request_2009.12.21" xfId="40053" xr:uid="{8D861CAE-75F7-401E-97F1-168A910E9501}"/>
    <cellStyle name="_Book1_Sample5_Datapack(BS)_Arun_091217_v2_Arun_QA_main" xfId="40054" xr:uid="{0EA1F67C-F5B5-4250-97EC-C076ABA32D0A}"/>
    <cellStyle name="_Book1_Sample5_Datepack_별첨_이종석_20090708" xfId="40055" xr:uid="{C39E1DE7-D9D7-442E-B883-8B64FD6BA101}"/>
    <cellStyle name="_Book1_Sample5_Datepack_별첨_이종석_20090708_Arun_Info request_2009.12.21" xfId="40056" xr:uid="{B47D9EAD-421C-45DE-BB41-B22CEB516A0B}"/>
    <cellStyle name="_Book1_Sample5_Datepack_별첨_이종석_20090708_Arun_QA_main" xfId="40057" xr:uid="{A9479369-1088-4867-B12B-FFD054891562}"/>
    <cellStyle name="_Book1_Sample5_Datepack_별첨_이종석_20090708_Datapack(BS)_Arun_091217_v2" xfId="40058" xr:uid="{0BD1843C-A139-421D-92AD-92116D4F24DC}"/>
    <cellStyle name="_Book1_Sample5_Datepack_별첨_이종석_20090708_Datapack(BS)_Arun_091217_v2_Arun_Info request_2009.12.21" xfId="40059" xr:uid="{0EB7DB17-D43B-44E8-B935-439E2FCE332A}"/>
    <cellStyle name="_Book1_Sample5_Datepack_별첨_이종석_20090708_Datapack(BS)_Arun_091217_v2_Arun_QA_main" xfId="40060" xr:uid="{1726B561-14CC-4D23-8AEE-99DD506CCBF3}"/>
    <cellStyle name="_Book1_Sample5_WP-dealtool table_v5_KCW" xfId="40061" xr:uid="{15F1A682-8ADD-4C70-90A3-C2CBE95D1172}"/>
    <cellStyle name="_Book1_Sample5_WP-dealtool table_v5_KCW_Arun_Info request_2009.12.21" xfId="40062" xr:uid="{97DABEFD-A068-430E-981D-6829CCCA581B}"/>
    <cellStyle name="_Book1_Sample5_WP-dealtool table_v5_KCW_Arun_QA_main" xfId="40063" xr:uid="{795137FF-9FB7-41DB-B4F7-94005FF5662A}"/>
    <cellStyle name="_Book1_Sample5_WP-dealtool table_v5_KCW_Datapack(BS)_Arun_091217_v2" xfId="40064" xr:uid="{8A6C4D3B-C5CF-4F88-8CAA-68D8F443A0D8}"/>
    <cellStyle name="_Book1_Sample5_WP-dealtool table_v5_KCW_Datapack(BS)_Arun_091217_v2_Arun_Info request_2009.12.21" xfId="40065" xr:uid="{F8BD119D-4894-4BF0-92F9-89F32E8C996B}"/>
    <cellStyle name="_Book1_Sample5_WP-dealtool table_v5_KCW_Datapack(BS)_Arun_091217_v2_Arun_QA_main" xfId="40066" xr:uid="{3A6646A7-3D13-4086-8BBC-AC19F15D6638}"/>
    <cellStyle name="_BROK_VAL" xfId="1347" xr:uid="{00000000-0005-0000-0000-000057010000}"/>
    <cellStyle name="_Brokers" xfId="1348" xr:uid="{00000000-0005-0000-0000-000058010000}"/>
    <cellStyle name="_CASH117" xfId="40067" xr:uid="{E373E5B0-A67D-4A89-AA78-7817E57C07E6}"/>
    <cellStyle name="_cfsrealfinal" xfId="40068" xr:uid="{F2F9C0AB-6AE0-4366-8387-200A0B077753}"/>
    <cellStyle name="_Datapack(BS)_Arun_091217_v2" xfId="40069" xr:uid="{390832B1-E1C2-4AA3-AEEC-F00468067D1E}"/>
    <cellStyle name="_Datapack(BS)_Arun_091217_v2_Arun_Info request_2009.12.21" xfId="40070" xr:uid="{DB73FCFE-8ED5-47E7-87B4-9A239CBAC0BB}"/>
    <cellStyle name="_Datapack(BS)_Arun_091217_v2_Arun_QA_main" xfId="40071" xr:uid="{52A4CBFB-1E5F-4F20-B532-8746363D59D5}"/>
    <cellStyle name="_G-PJT(0102업무)" xfId="40072" xr:uid="{0CFF3E05-EDA2-474F-A805-3B9BA3BDC8EE}"/>
    <cellStyle name="_G업무분석" xfId="40073" xr:uid="{868B8250-F853-42A3-9BFD-3BE920247EDF}"/>
    <cellStyle name="_G업무분석_01년 상반기 전략회의자료_팀장" xfId="40074" xr:uid="{50745747-294F-4A0A-AAAA-ADA5E91EBCA7}"/>
    <cellStyle name="_G업무분석_01년월별실적" xfId="40075" xr:uid="{AB370D8A-6980-4865-A645-16913E10D222}"/>
    <cellStyle name="_G업무분석_01년월별-팀별" xfId="40076" xr:uid="{03691D86-ECE9-4EF0-BA5F-87E9E52E28D5}"/>
    <cellStyle name="_G업무분석_02매출전체(진도)" xfId="40077" xr:uid="{9DD5EE85-C735-4EA8-9A6A-DC41A1D77ADD}"/>
    <cellStyle name="_G업무분석_11월 프레스금형비" xfId="40078" xr:uid="{711BDA61-0403-40FB-845D-35FA1B6DCC5F}"/>
    <cellStyle name="_G업무분석_1사분기 전략회의_생산관리팀" xfId="40079" xr:uid="{A10955B6-25C9-44DF-A34C-36A98824AC8E}"/>
    <cellStyle name="_G업무분석_1사분기_여ESN(관리)" xfId="40080" xr:uid="{98D9AE96-6822-4A16-B67F-F7085D25F9E5}"/>
    <cellStyle name="_G업무분석_2001년도업무" xfId="40081" xr:uid="{50E4C94A-7DF3-4922-8AD0-1D20ACFC5800}"/>
    <cellStyle name="_G업무분석_2002년 업무" xfId="40082" xr:uid="{E269AE32-330B-455A-A13E-BDBFF539CF88}"/>
    <cellStyle name="_G업무분석_2002전략-사업부양식" xfId="40083" xr:uid="{53EB3B73-FD3D-44AD-8B23-8841325ACB1D}"/>
    <cellStyle name="_G업무분석_2004년PRESS금형계획1" xfId="40084" xr:uid="{223CFEB3-CA29-4E40-843A-972E071DD989}"/>
    <cellStyle name="_G업무분석_g-pro" xfId="40085" xr:uid="{833A19F7-9151-46CE-9AA1-80597150AA38}"/>
    <cellStyle name="_G업무분석_금형(여기요)" xfId="40086" xr:uid="{87FB8D40-8B3E-4512-9E03-3A96F8BDB95E}"/>
    <cellStyle name="_G업무분석_설비투자(사장님발표자료)" xfId="40087" xr:uid="{758D0149-F8A1-458C-8648-B3EC979C1177}"/>
    <cellStyle name="_G업무분석_운영회의" xfId="40088" xr:uid="{523763A4-D029-47C4-ABDD-762D18634FCE}"/>
    <cellStyle name="_Leadsheet(KTV 06년)" xfId="40089" xr:uid="{D95C04E1-0EE9-428F-A9D9-1B2D7E7B3D80}"/>
    <cellStyle name="_Leadsheet(KTV 06년)_Arun_Info request_2009.12.21" xfId="40090" xr:uid="{E85E8D3D-0491-478A-AF51-A85D7CF4334D}"/>
    <cellStyle name="_Leadsheet(KTV 06년)_Arun_QA_main" xfId="40091" xr:uid="{1822952B-52A9-41F6-A00E-088F9FC67DDB}"/>
    <cellStyle name="_Leadsheet(KTV 06년)_Datapack(BS)_Arun_091217_v2" xfId="40092" xr:uid="{C763BEBD-1100-497A-A108-5F02C77E1B3E}"/>
    <cellStyle name="_Leadsheet(KTV 06년)_Datapack(BS)_Arun_091217_v2_Arun_Info request_2009.12.21" xfId="40093" xr:uid="{E9AB6162-785E-43E9-971F-B2DCF9233F06}"/>
    <cellStyle name="_Leadsheet(KTV 06년)_Datapack(BS)_Arun_091217_v2_Arun_QA_main" xfId="40094" xr:uid="{1CF83078-0E42-4880-A7DC-374DEF03AF33}"/>
    <cellStyle name="_Leadsheet(KTV 06년)_Sample" xfId="40095" xr:uid="{BDE29EBC-390D-40FD-9881-9F6AD3A8F3CB}"/>
    <cellStyle name="_Leadsheet(KTV 06년)_Sample_Arun_Info request_2009.12.21" xfId="40096" xr:uid="{FE7D8041-8F24-49BB-A6E8-56EEA1DDB2DA}"/>
    <cellStyle name="_Leadsheet(KTV 06년)_Sample_Arun_QA_main" xfId="40097" xr:uid="{D0598FD2-72F9-4DE0-A753-AB4D8A0BBA28}"/>
    <cellStyle name="_Leadsheet(KTV 06년)_Sample_Datapack(BS)_Arun_091217_v2" xfId="40098" xr:uid="{92079AD4-5063-422F-8362-FEA077334AC6}"/>
    <cellStyle name="_Leadsheet(KTV 06년)_Sample_Datapack(BS)_Arun_091217_v2_Arun_Info request_2009.12.21" xfId="40099" xr:uid="{D7903078-1A5B-4D53-A344-EFF435C10A40}"/>
    <cellStyle name="_Leadsheet(KTV 06년)_Sample_Datapack(BS)_Arun_091217_v2_Arun_QA_main" xfId="40100" xr:uid="{62754E10-78E2-407C-B5DE-77E6F86243F9}"/>
    <cellStyle name="_Leadsheet(KTV 06년)_Sample_Datepack_별첨_이종석_20090708" xfId="40101" xr:uid="{3E9EF57A-EF4C-49E5-BD43-865E36CE9664}"/>
    <cellStyle name="_Leadsheet(KTV 06년)_Sample_Datepack_별첨_이종석_20090708_Arun_Info request_2009.12.21" xfId="40102" xr:uid="{43F2BD89-E64C-491D-8A6A-B425DB3A71CA}"/>
    <cellStyle name="_Leadsheet(KTV 06년)_Sample_Datepack_별첨_이종석_20090708_Arun_QA_main" xfId="40103" xr:uid="{B09D8185-D6CB-4282-BEBE-6272D70279FA}"/>
    <cellStyle name="_Leadsheet(KTV 06년)_Sample_Datepack_별첨_이종석_20090708_Datapack(BS)_Arun_091217_v2" xfId="40104" xr:uid="{C2A162B8-F0D1-422D-A7ED-3F54DD10EE00}"/>
    <cellStyle name="_Leadsheet(KTV 06년)_Sample_Datepack_별첨_이종석_20090708_Datapack(BS)_Arun_091217_v2_Arun_Info request_2009.12.21" xfId="40105" xr:uid="{CF507571-3898-4939-9C39-F07D1182AFD0}"/>
    <cellStyle name="_Leadsheet(KTV 06년)_Sample_Datepack_별첨_이종석_20090708_Datapack(BS)_Arun_091217_v2_Arun_QA_main" xfId="40106" xr:uid="{615FF1DA-04CA-4ABA-B4BF-9C5211F0D435}"/>
    <cellStyle name="_Leadsheet(KTV 06년)_Sample_WP-dealtool table_v5_KCW" xfId="40107" xr:uid="{63DA1BA4-CA7B-408F-A5FF-1867F0629AEC}"/>
    <cellStyle name="_Leadsheet(KTV 06년)_Sample_WP-dealtool table_v5_KCW_Arun_Info request_2009.12.21" xfId="40108" xr:uid="{46F839F0-AF87-469A-AFA5-4B461CC3D3E2}"/>
    <cellStyle name="_Leadsheet(KTV 06년)_Sample_WP-dealtool table_v5_KCW_Arun_QA_main" xfId="40109" xr:uid="{9133102B-EF96-404C-AD0F-6D9203235B97}"/>
    <cellStyle name="_Leadsheet(KTV 06년)_Sample_WP-dealtool table_v5_KCW_Datapack(BS)_Arun_091217_v2" xfId="40110" xr:uid="{B6844B4F-9034-4C69-92B0-1BB93C2F35F9}"/>
    <cellStyle name="_Leadsheet(KTV 06년)_Sample_WP-dealtool table_v5_KCW_Datapack(BS)_Arun_091217_v2_Arun_Info request_2009.12.21" xfId="40111" xr:uid="{7590DE00-FD70-482E-ABD2-B51D2CEACB71}"/>
    <cellStyle name="_Leadsheet(KTV 06년)_Sample_WP-dealtool table_v5_KCW_Datapack(BS)_Arun_091217_v2_Arun_QA_main" xfId="40112" xr:uid="{888D4A3F-3D01-46C9-853D-004D92DF9A7C}"/>
    <cellStyle name="_Leadsheet(KTV 06년)_Sample2" xfId="40113" xr:uid="{FC09CE02-6342-451D-95E6-81E4C94F649B}"/>
    <cellStyle name="_Leadsheet(KTV 06년)_Sample2_Arun_Info request_2009.12.21" xfId="40114" xr:uid="{20481935-1060-4076-B42B-FEE890142C53}"/>
    <cellStyle name="_Leadsheet(KTV 06년)_Sample2_Arun_QA_main" xfId="40115" xr:uid="{9780D386-4E0C-4BCE-9EB5-D50EDC943758}"/>
    <cellStyle name="_Leadsheet(KTV 06년)_Sample2_Datapack(BS)_Arun_091217_v2" xfId="40116" xr:uid="{D4A29F4F-D750-4CDA-A926-DBE518A7A3CD}"/>
    <cellStyle name="_Leadsheet(KTV 06년)_Sample2_Datapack(BS)_Arun_091217_v2_Arun_Info request_2009.12.21" xfId="40117" xr:uid="{8DA2E8EB-DE97-42C6-BFB2-C5A760795585}"/>
    <cellStyle name="_Leadsheet(KTV 06년)_Sample2_Datapack(BS)_Arun_091217_v2_Arun_QA_main" xfId="40118" xr:uid="{B0756E0E-0E43-41AE-B7E0-D5A1DF5BA623}"/>
    <cellStyle name="_Leadsheet(KTV 06년)_Sample2_Datepack_별첨_이종석_20090708" xfId="40119" xr:uid="{D51B93A1-3185-4C3A-9743-B0DF058B26C1}"/>
    <cellStyle name="_Leadsheet(KTV 06년)_Sample2_Datepack_별첨_이종석_20090708_Arun_Info request_2009.12.21" xfId="40120" xr:uid="{088EAED5-D103-46FB-8936-FC7193599215}"/>
    <cellStyle name="_Leadsheet(KTV 06년)_Sample2_Datepack_별첨_이종석_20090708_Arun_QA_main" xfId="40121" xr:uid="{1D6B7B31-476C-488B-9925-620BBE515F3D}"/>
    <cellStyle name="_Leadsheet(KTV 06년)_Sample2_Datepack_별첨_이종석_20090708_Datapack(BS)_Arun_091217_v2" xfId="40122" xr:uid="{D5F9FB38-0FEE-443C-B4C8-7F45D39A519B}"/>
    <cellStyle name="_Leadsheet(KTV 06년)_Sample2_Datepack_별첨_이종석_20090708_Datapack(BS)_Arun_091217_v2_Arun_Info request_2009.12.21" xfId="40123" xr:uid="{714F6F57-8CD7-46A4-963D-F9A022716A82}"/>
    <cellStyle name="_Leadsheet(KTV 06년)_Sample2_Datepack_별첨_이종석_20090708_Datapack(BS)_Arun_091217_v2_Arun_QA_main" xfId="40124" xr:uid="{8D5FB8C6-66A1-4341-BE9C-B01575DB180A}"/>
    <cellStyle name="_Leadsheet(KTV 06년)_Sample2_WP-dealtool table_v5_KCW" xfId="40125" xr:uid="{5E9DD322-8C78-41CE-888F-223B32102829}"/>
    <cellStyle name="_Leadsheet(KTV 06년)_Sample2_WP-dealtool table_v5_KCW_Arun_Info request_2009.12.21" xfId="40126" xr:uid="{AEDC1E00-A59C-4A79-A61D-BB859CE6BFA6}"/>
    <cellStyle name="_Leadsheet(KTV 06년)_Sample2_WP-dealtool table_v5_KCW_Arun_QA_main" xfId="40127" xr:uid="{99D9F38B-0E78-47FA-A3D8-51BF9E01E3FC}"/>
    <cellStyle name="_Leadsheet(KTV 06년)_Sample2_WP-dealtool table_v5_KCW_Datapack(BS)_Arun_091217_v2" xfId="40128" xr:uid="{A4C7D223-E974-453B-B7B5-C533BFAC47DE}"/>
    <cellStyle name="_Leadsheet(KTV 06년)_Sample2_WP-dealtool table_v5_KCW_Datapack(BS)_Arun_091217_v2_Arun_Info request_2009.12.21" xfId="40129" xr:uid="{833857C2-5A86-4F45-B2B2-9E09D50B6F11}"/>
    <cellStyle name="_Leadsheet(KTV 06년)_Sample2_WP-dealtool table_v5_KCW_Datapack(BS)_Arun_091217_v2_Arun_QA_main" xfId="40130" xr:uid="{EB32F8C4-4E8A-4A63-ADD2-20CA78C35507}"/>
    <cellStyle name="_Leadsheet(KTV 06년)_Sample3" xfId="40131" xr:uid="{C228C792-44CB-4925-A7B5-56E42E200611}"/>
    <cellStyle name="_Leadsheet(KTV 06년)_Sample3_Arun_Info request_2009.12.21" xfId="40132" xr:uid="{203D5C08-2E76-4352-9B13-229AEC278063}"/>
    <cellStyle name="_Leadsheet(KTV 06년)_Sample3_Arun_QA_main" xfId="40133" xr:uid="{21FCD394-F777-4686-BB27-FC8E2B9079E2}"/>
    <cellStyle name="_Leadsheet(KTV 06년)_Sample3_Datapack(BS)_Arun_091217_v2" xfId="40134" xr:uid="{49774440-D3B7-47C8-A737-416879F07E5F}"/>
    <cellStyle name="_Leadsheet(KTV 06년)_Sample3_Datapack(BS)_Arun_091217_v2_Arun_Info request_2009.12.21" xfId="40135" xr:uid="{B01332D8-8D7A-4426-AE20-11225B44E10B}"/>
    <cellStyle name="_Leadsheet(KTV 06년)_Sample3_Datapack(BS)_Arun_091217_v2_Arun_QA_main" xfId="40136" xr:uid="{CF176C63-5C39-4666-BABF-3AC230C3BC68}"/>
    <cellStyle name="_Leadsheet(KTV 06년)_Sample3_Datepack_별첨_이종석_20090708" xfId="40137" xr:uid="{75161D8E-361F-4177-8AE5-14699270B8EA}"/>
    <cellStyle name="_Leadsheet(KTV 06년)_Sample3_Datepack_별첨_이종석_20090708_Arun_Info request_2009.12.21" xfId="40138" xr:uid="{B638B175-42DF-44CB-BC55-9573AD54EE1F}"/>
    <cellStyle name="_Leadsheet(KTV 06년)_Sample3_Datepack_별첨_이종석_20090708_Arun_QA_main" xfId="40139" xr:uid="{0B3811AE-E01A-4744-B1AC-64AA7C9DF46F}"/>
    <cellStyle name="_Leadsheet(KTV 06년)_Sample3_Datepack_별첨_이종석_20090708_Datapack(BS)_Arun_091217_v2" xfId="40140" xr:uid="{B946A282-39FA-41BA-B38C-FB96E38B808C}"/>
    <cellStyle name="_Leadsheet(KTV 06년)_Sample3_Datepack_별첨_이종석_20090708_Datapack(BS)_Arun_091217_v2_Arun_Info request_2009.12.21" xfId="40141" xr:uid="{B7889630-BD9C-48C0-83BE-4DAF1E39B557}"/>
    <cellStyle name="_Leadsheet(KTV 06년)_Sample3_Datepack_별첨_이종석_20090708_Datapack(BS)_Arun_091217_v2_Arun_QA_main" xfId="40142" xr:uid="{B560BFEF-D21C-4A37-88CF-D6A62FA2AE17}"/>
    <cellStyle name="_Leadsheet(KTV 06년)_Sample3_WP-dealtool table_v5_KCW" xfId="40143" xr:uid="{5C6E186D-BD2A-4AB4-AB72-1DBF4E9932C3}"/>
    <cellStyle name="_Leadsheet(KTV 06년)_Sample3_WP-dealtool table_v5_KCW_Arun_Info request_2009.12.21" xfId="40144" xr:uid="{A4464D9E-D83B-4F30-A9BF-0F85C08B2FFA}"/>
    <cellStyle name="_Leadsheet(KTV 06년)_Sample3_WP-dealtool table_v5_KCW_Arun_QA_main" xfId="40145" xr:uid="{12609A61-9E22-40C1-BC95-427C0A0C1901}"/>
    <cellStyle name="_Leadsheet(KTV 06년)_Sample3_WP-dealtool table_v5_KCW_Datapack(BS)_Arun_091217_v2" xfId="40146" xr:uid="{8E167BEB-FAAB-4114-8465-0A95F228D6A8}"/>
    <cellStyle name="_Leadsheet(KTV 06년)_Sample3_WP-dealtool table_v5_KCW_Datapack(BS)_Arun_091217_v2_Arun_Info request_2009.12.21" xfId="40147" xr:uid="{69E58188-DA84-4188-B0E1-8A757796C68A}"/>
    <cellStyle name="_Leadsheet(KTV 06년)_Sample3_WP-dealtool table_v5_KCW_Datapack(BS)_Arun_091217_v2_Arun_QA_main" xfId="40148" xr:uid="{F686034D-B471-44EB-B512-CF5AC1541CA1}"/>
    <cellStyle name="_Leadsheet(KTV 06년)_Sample5" xfId="40149" xr:uid="{F1C6F410-0883-4A27-9403-C7E7639A5ECE}"/>
    <cellStyle name="_Leadsheet(KTV 06년)_Sample5_Arun_Info request_2009.12.21" xfId="40150" xr:uid="{8576764D-0E1C-4A93-9215-1BC6ABA9B418}"/>
    <cellStyle name="_Leadsheet(KTV 06년)_Sample5_Arun_QA_main" xfId="40151" xr:uid="{56F7E195-BC80-4789-9B9B-51E60A5F82D4}"/>
    <cellStyle name="_Leadsheet(KTV 06년)_Sample5_Datapack(BS)_Arun_091217_v2" xfId="40152" xr:uid="{9C557D4E-2B49-4F68-96E7-B7A639C973BE}"/>
    <cellStyle name="_Leadsheet(KTV 06년)_Sample5_Datapack(BS)_Arun_091217_v2_Arun_Info request_2009.12.21" xfId="40153" xr:uid="{11991581-F83A-4EA6-949F-B8C4497BA6FB}"/>
    <cellStyle name="_Leadsheet(KTV 06년)_Sample5_Datapack(BS)_Arun_091217_v2_Arun_QA_main" xfId="40154" xr:uid="{F41C4450-4AAA-4FE4-9084-002082E6345D}"/>
    <cellStyle name="_Leadsheet(KTV 06년)_Sample5_Datepack_별첨_이종석_20090708" xfId="40155" xr:uid="{408B1636-6797-46C5-8DAA-94A0FC403CE6}"/>
    <cellStyle name="_Leadsheet(KTV 06년)_Sample5_Datepack_별첨_이종석_20090708_Arun_Info request_2009.12.21" xfId="40156" xr:uid="{E22D16DA-300C-46A7-BA77-5DEDD2577654}"/>
    <cellStyle name="_Leadsheet(KTV 06년)_Sample5_Datepack_별첨_이종석_20090708_Arun_QA_main" xfId="40157" xr:uid="{0493D389-F5E8-42CD-B948-0AC215C97748}"/>
    <cellStyle name="_Leadsheet(KTV 06년)_Sample5_Datepack_별첨_이종석_20090708_Datapack(BS)_Arun_091217_v2" xfId="40158" xr:uid="{C84FB1BC-FDD3-4542-ABA1-036F8F547F11}"/>
    <cellStyle name="_Leadsheet(KTV 06년)_Sample5_Datepack_별첨_이종석_20090708_Datapack(BS)_Arun_091217_v2_Arun_Info request_2009.12.21" xfId="40159" xr:uid="{BC2A67F8-CD6B-4C22-A1A8-CAD593ECAC4D}"/>
    <cellStyle name="_Leadsheet(KTV 06년)_Sample5_Datepack_별첨_이종석_20090708_Datapack(BS)_Arun_091217_v2_Arun_QA_main" xfId="40160" xr:uid="{9216FD3E-7B7A-40BA-9296-0EE23463D13A}"/>
    <cellStyle name="_Leadsheet(KTV 06년)_Sample5_WP-dealtool table_v5_KCW" xfId="40161" xr:uid="{90F6D23B-B8C5-4E3F-A2D1-D46453D6B097}"/>
    <cellStyle name="_Leadsheet(KTV 06년)_Sample5_WP-dealtool table_v5_KCW_Arun_Info request_2009.12.21" xfId="40162" xr:uid="{6665A222-66CB-4CFE-B253-1D29BE9AC7AF}"/>
    <cellStyle name="_Leadsheet(KTV 06년)_Sample5_WP-dealtool table_v5_KCW_Arun_QA_main" xfId="40163" xr:uid="{6E33E895-6A69-4761-A0F6-F406FF5F9948}"/>
    <cellStyle name="_Leadsheet(KTV 06년)_Sample5_WP-dealtool table_v5_KCW_Datapack(BS)_Arun_091217_v2" xfId="40164" xr:uid="{785DC1C8-A404-4FC8-BBC9-49078C103EF9}"/>
    <cellStyle name="_Leadsheet(KTV 06년)_Sample5_WP-dealtool table_v5_KCW_Datapack(BS)_Arun_091217_v2_Arun_Info request_2009.12.21" xfId="40165" xr:uid="{98AFF2C3-2F22-4E62-B1CC-956E9DB5F81B}"/>
    <cellStyle name="_Leadsheet(KTV 06년)_Sample5_WP-dealtool table_v5_KCW_Datapack(BS)_Arun_091217_v2_Arun_QA_main" xfId="40166" xr:uid="{5C3B6CA6-D0F6-4020-8674-50E4C05B46CD}"/>
    <cellStyle name="_Leadsheet(McM Tech06년)" xfId="40167" xr:uid="{8AC0FB13-69C0-4038-B161-BE39F153EF43}"/>
    <cellStyle name="_Leadsheet(대성하이텍 06년)" xfId="40168" xr:uid="{19E116D7-E096-4540-8EE9-500CD69A5C0E}"/>
    <cellStyle name="_Leadsheet(대성하이텍 06년)_Arun_Info request_2009.12.21" xfId="40169" xr:uid="{27906B4A-D304-4112-A51E-F0B2565BEC18}"/>
    <cellStyle name="_Leadsheet(대성하이텍 06년)_Arun_QA_main" xfId="40170" xr:uid="{DA44E7B6-F77C-4879-B465-3BB4EBC671BD}"/>
    <cellStyle name="_Leadsheet(대성하이텍 06년)_Datapack(BS)_Arun_091217_v2" xfId="40171" xr:uid="{D7657B95-DA6A-426C-B2B8-DD87DC233494}"/>
    <cellStyle name="_Leadsheet(대성하이텍 06년)_Datapack(BS)_Arun_091217_v2_Arun_Info request_2009.12.21" xfId="40172" xr:uid="{0FD56914-C570-49E9-A2B9-C25A88C27C26}"/>
    <cellStyle name="_Leadsheet(대성하이텍 06년)_Datapack(BS)_Arun_091217_v2_Arun_QA_main" xfId="40173" xr:uid="{ABC5E6C4-3420-4F0A-9E82-B90E70B2E42B}"/>
    <cellStyle name="_Leadsheet(대성하이텍 06년)_Sample" xfId="40174" xr:uid="{6D2FFF48-AC64-40FA-B740-D54B6F8A9285}"/>
    <cellStyle name="_Leadsheet(대성하이텍 06년)_Sample_Arun_Info request_2009.12.21" xfId="40175" xr:uid="{D05E058B-CC6F-49A8-AAE8-60ED84CAD6A8}"/>
    <cellStyle name="_Leadsheet(대성하이텍 06년)_Sample_Arun_QA_main" xfId="40176" xr:uid="{9962E56D-8622-4A3B-B18F-862051C66F84}"/>
    <cellStyle name="_Leadsheet(대성하이텍 06년)_Sample_Datapack(BS)_Arun_091217_v2" xfId="40177" xr:uid="{6F5A4A0B-1ED3-44CD-93E1-B04A6455079D}"/>
    <cellStyle name="_Leadsheet(대성하이텍 06년)_Sample_Datapack(BS)_Arun_091217_v2_Arun_Info request_2009.12.21" xfId="40178" xr:uid="{9DE77BD3-D01E-44E8-AF4F-17D06679D0CC}"/>
    <cellStyle name="_Leadsheet(대성하이텍 06년)_Sample_Datapack(BS)_Arun_091217_v2_Arun_QA_main" xfId="40179" xr:uid="{1C8BE552-538E-4AE2-8E95-42E6BFDF338F}"/>
    <cellStyle name="_Leadsheet(대성하이텍 06년)_Sample_Datepack_별첨_이종석_20090708" xfId="40180" xr:uid="{69C1D03B-4370-49E3-9CF5-43F60FE9D9BF}"/>
    <cellStyle name="_Leadsheet(대성하이텍 06년)_Sample_Datepack_별첨_이종석_20090708_Arun_Info request_2009.12.21" xfId="40181" xr:uid="{284961EF-C3CB-40F3-9255-E2D4A1DAE672}"/>
    <cellStyle name="_Leadsheet(대성하이텍 06년)_Sample_Datepack_별첨_이종석_20090708_Arun_QA_main" xfId="40182" xr:uid="{B780DAE9-91FC-4F76-B5EC-5F34AB439B2B}"/>
    <cellStyle name="_Leadsheet(대성하이텍 06년)_Sample_Datepack_별첨_이종석_20090708_Datapack(BS)_Arun_091217_v2" xfId="40183" xr:uid="{E0FC85A4-0594-423A-84BC-F82BC288921A}"/>
    <cellStyle name="_Leadsheet(대성하이텍 06년)_Sample_Datepack_별첨_이종석_20090708_Datapack(BS)_Arun_091217_v2_Arun_Info request_2009.12.21" xfId="40184" xr:uid="{0E6A0C98-B3B5-4B13-978B-42B3C7AE94E8}"/>
    <cellStyle name="_Leadsheet(대성하이텍 06년)_Sample_Datepack_별첨_이종석_20090708_Datapack(BS)_Arun_091217_v2_Arun_QA_main" xfId="40185" xr:uid="{6C956FBA-0398-4D79-B868-689E30A2D90A}"/>
    <cellStyle name="_Leadsheet(대성하이텍 06년)_Sample_WP-dealtool table_v5_KCW" xfId="40186" xr:uid="{4164C52D-AD96-4DD1-AADF-4CC2AF2FE1C3}"/>
    <cellStyle name="_Leadsheet(대성하이텍 06년)_Sample_WP-dealtool table_v5_KCW_Arun_Info request_2009.12.21" xfId="40187" xr:uid="{3983D646-5350-4E76-B748-CC407D7BDFD3}"/>
    <cellStyle name="_Leadsheet(대성하이텍 06년)_Sample_WP-dealtool table_v5_KCW_Arun_QA_main" xfId="40188" xr:uid="{7F700DF6-6AC6-4A1D-9F66-F5A5A63745C3}"/>
    <cellStyle name="_Leadsheet(대성하이텍 06년)_Sample_WP-dealtool table_v5_KCW_Datapack(BS)_Arun_091217_v2" xfId="40189" xr:uid="{F858B89F-06E9-4740-B0B0-5D357C53B57F}"/>
    <cellStyle name="_Leadsheet(대성하이텍 06년)_Sample_WP-dealtool table_v5_KCW_Datapack(BS)_Arun_091217_v2_Arun_Info request_2009.12.21" xfId="40190" xr:uid="{21523295-17D5-4D8B-BF19-DA634D29BAFA}"/>
    <cellStyle name="_Leadsheet(대성하이텍 06년)_Sample_WP-dealtool table_v5_KCW_Datapack(BS)_Arun_091217_v2_Arun_QA_main" xfId="40191" xr:uid="{D2E2A160-E981-4502-9C76-7A89EE2B6C1C}"/>
    <cellStyle name="_Leadsheet(대성하이텍 06년)_Sample2" xfId="40192" xr:uid="{B8336B3A-71D7-4E51-A26B-1DF6A55DA577}"/>
    <cellStyle name="_Leadsheet(대성하이텍 06년)_Sample2_Arun_Info request_2009.12.21" xfId="40193" xr:uid="{5F25626F-E55C-4ECF-A483-F0EE34E1049A}"/>
    <cellStyle name="_Leadsheet(대성하이텍 06년)_Sample2_Arun_QA_main" xfId="40194" xr:uid="{38BFA7B5-87FF-4452-A7D0-2117852789DD}"/>
    <cellStyle name="_Leadsheet(대성하이텍 06년)_Sample2_Datapack(BS)_Arun_091217_v2" xfId="40195" xr:uid="{93EC4427-F8D7-491E-9BCD-089D9E205473}"/>
    <cellStyle name="_Leadsheet(대성하이텍 06년)_Sample2_Datapack(BS)_Arun_091217_v2_Arun_Info request_2009.12.21" xfId="40196" xr:uid="{3115D672-F5BD-4843-B0D9-C2D9BB422AA7}"/>
    <cellStyle name="_Leadsheet(대성하이텍 06년)_Sample2_Datapack(BS)_Arun_091217_v2_Arun_QA_main" xfId="40197" xr:uid="{53579E45-4A6F-4D6B-A70E-CBA5C65A6466}"/>
    <cellStyle name="_Leadsheet(대성하이텍 06년)_Sample2_Datepack_별첨_이종석_20090708" xfId="40198" xr:uid="{E97F297A-40EF-4177-A8D9-09132C3FEFF5}"/>
    <cellStyle name="_Leadsheet(대성하이텍 06년)_Sample2_Datepack_별첨_이종석_20090708_Arun_Info request_2009.12.21" xfId="40199" xr:uid="{0721B1F5-4DBF-4AF8-9C58-AA0466FBD2FA}"/>
    <cellStyle name="_Leadsheet(대성하이텍 06년)_Sample2_Datepack_별첨_이종석_20090708_Arun_QA_main" xfId="40200" xr:uid="{0347068C-D788-427C-B318-68FEC5767FF3}"/>
    <cellStyle name="_Leadsheet(대성하이텍 06년)_Sample2_Datepack_별첨_이종석_20090708_Datapack(BS)_Arun_091217_v2" xfId="40201" xr:uid="{CD3C6620-D009-45D1-BCC1-8FD5486F6343}"/>
    <cellStyle name="_Leadsheet(대성하이텍 06년)_Sample2_Datepack_별첨_이종석_20090708_Datapack(BS)_Arun_091217_v2_Arun_Info request_2009.12.21" xfId="40202" xr:uid="{49C9C75C-EF5A-4908-AA69-AFE9DD5AAB84}"/>
    <cellStyle name="_Leadsheet(대성하이텍 06년)_Sample2_Datepack_별첨_이종석_20090708_Datapack(BS)_Arun_091217_v2_Arun_QA_main" xfId="40203" xr:uid="{D7F0A365-4970-41A7-9130-883BF2DD366A}"/>
    <cellStyle name="_Leadsheet(대성하이텍 06년)_Sample2_WP-dealtool table_v5_KCW" xfId="40204" xr:uid="{9C78C303-7B70-4434-8F25-9B70AC9C93F7}"/>
    <cellStyle name="_Leadsheet(대성하이텍 06년)_Sample2_WP-dealtool table_v5_KCW_Arun_Info request_2009.12.21" xfId="40205" xr:uid="{3AADDF18-5CD8-4DF9-BE2E-219C23E76273}"/>
    <cellStyle name="_Leadsheet(대성하이텍 06년)_Sample2_WP-dealtool table_v5_KCW_Arun_QA_main" xfId="40206" xr:uid="{7061EE7E-7713-4570-9E9E-7EDAAAEDF7CD}"/>
    <cellStyle name="_Leadsheet(대성하이텍 06년)_Sample2_WP-dealtool table_v5_KCW_Datapack(BS)_Arun_091217_v2" xfId="40207" xr:uid="{AA362DC1-883A-44A8-8381-E46E30B31579}"/>
    <cellStyle name="_Leadsheet(대성하이텍 06년)_Sample2_WP-dealtool table_v5_KCW_Datapack(BS)_Arun_091217_v2_Arun_Info request_2009.12.21" xfId="40208" xr:uid="{7E8BD050-AEA1-43AC-B0B5-2E69AB104E08}"/>
    <cellStyle name="_Leadsheet(대성하이텍 06년)_Sample2_WP-dealtool table_v5_KCW_Datapack(BS)_Arun_091217_v2_Arun_QA_main" xfId="40209" xr:uid="{C37836B4-2DDF-413D-ADB2-AC8B94F9E852}"/>
    <cellStyle name="_Leadsheet(대성하이텍 06년)_Sample3" xfId="40210" xr:uid="{18CAA2B8-BAEC-44D5-946F-E702F5DC7548}"/>
    <cellStyle name="_Leadsheet(대성하이텍 06년)_Sample3_Arun_Info request_2009.12.21" xfId="40211" xr:uid="{FC45D3C7-38AA-45A7-B24C-51FBB3137A4E}"/>
    <cellStyle name="_Leadsheet(대성하이텍 06년)_Sample3_Arun_QA_main" xfId="40212" xr:uid="{1BFEC2F0-3E2D-4667-B3AF-C2B0F0891BB9}"/>
    <cellStyle name="_Leadsheet(대성하이텍 06년)_Sample3_Datapack(BS)_Arun_091217_v2" xfId="40213" xr:uid="{9C3E6D6B-03E1-4BE7-88BB-EA338E77B172}"/>
    <cellStyle name="_Leadsheet(대성하이텍 06년)_Sample3_Datapack(BS)_Arun_091217_v2_Arun_Info request_2009.12.21" xfId="40214" xr:uid="{B3FA3955-EAB4-4211-A77F-AC4618B946E9}"/>
    <cellStyle name="_Leadsheet(대성하이텍 06년)_Sample3_Datapack(BS)_Arun_091217_v2_Arun_QA_main" xfId="40215" xr:uid="{8EFEFC12-84EB-4DE5-AECC-4BE0D3E32586}"/>
    <cellStyle name="_Leadsheet(대성하이텍 06년)_Sample3_Datepack_별첨_이종석_20090708" xfId="40216" xr:uid="{FCE1BBBB-DBE3-4BDB-BF68-C3603C9495EE}"/>
    <cellStyle name="_Leadsheet(대성하이텍 06년)_Sample3_Datepack_별첨_이종석_20090708_Arun_Info request_2009.12.21" xfId="40217" xr:uid="{5CE22C5E-5F08-4009-B36B-A17280F13CFA}"/>
    <cellStyle name="_Leadsheet(대성하이텍 06년)_Sample3_Datepack_별첨_이종석_20090708_Arun_QA_main" xfId="40218" xr:uid="{8145D278-517D-4BD9-9134-24F4033FCE4C}"/>
    <cellStyle name="_Leadsheet(대성하이텍 06년)_Sample3_Datepack_별첨_이종석_20090708_Datapack(BS)_Arun_091217_v2" xfId="40219" xr:uid="{E11CFF3F-98AD-42DE-B119-2E2C06077C01}"/>
    <cellStyle name="_Leadsheet(대성하이텍 06년)_Sample3_Datepack_별첨_이종석_20090708_Datapack(BS)_Arun_091217_v2_Arun_Info request_2009.12.21" xfId="40220" xr:uid="{FC365114-2C92-43AB-91B7-D89F10B6EE23}"/>
    <cellStyle name="_Leadsheet(대성하이텍 06년)_Sample3_Datepack_별첨_이종석_20090708_Datapack(BS)_Arun_091217_v2_Arun_QA_main" xfId="40221" xr:uid="{A18E0249-5C98-40B2-B7D8-B4A2E1E7E5CC}"/>
    <cellStyle name="_Leadsheet(대성하이텍 06년)_Sample3_WP-dealtool table_v5_KCW" xfId="40222" xr:uid="{04427398-46E5-4E69-A55A-F698F4E2FA4D}"/>
    <cellStyle name="_Leadsheet(대성하이텍 06년)_Sample3_WP-dealtool table_v5_KCW_Arun_Info request_2009.12.21" xfId="40223" xr:uid="{E539AB1B-36EA-4035-B6F2-AB7A5B8FE2B4}"/>
    <cellStyle name="_Leadsheet(대성하이텍 06년)_Sample3_WP-dealtool table_v5_KCW_Arun_QA_main" xfId="40224" xr:uid="{645CDA27-4AB6-4E46-93D9-A83F79A5F46D}"/>
    <cellStyle name="_Leadsheet(대성하이텍 06년)_Sample3_WP-dealtool table_v5_KCW_Datapack(BS)_Arun_091217_v2" xfId="40225" xr:uid="{C6B7EFF5-8489-4E08-87BB-35348E81BFCC}"/>
    <cellStyle name="_Leadsheet(대성하이텍 06년)_Sample3_WP-dealtool table_v5_KCW_Datapack(BS)_Arun_091217_v2_Arun_Info request_2009.12.21" xfId="40226" xr:uid="{9A7C0280-6E0E-4905-A6FC-54E2F5B1D77E}"/>
    <cellStyle name="_Leadsheet(대성하이텍 06년)_Sample3_WP-dealtool table_v5_KCW_Datapack(BS)_Arun_091217_v2_Arun_QA_main" xfId="40227" xr:uid="{094FCF0F-F0ED-465A-9724-19FA20A68E8A}"/>
    <cellStyle name="_Leadsheet(대성하이텍 06년)_Sample5" xfId="40228" xr:uid="{A37E6EEA-D5E6-4226-AB9A-F7DADD84F2B0}"/>
    <cellStyle name="_Leadsheet(대성하이텍 06년)_Sample5_Arun_Info request_2009.12.21" xfId="40229" xr:uid="{1DEDC124-9950-4725-97EF-A64A79CC07D0}"/>
    <cellStyle name="_Leadsheet(대성하이텍 06년)_Sample5_Arun_QA_main" xfId="40230" xr:uid="{9DA00C81-6343-43DD-8B5E-9F94F9C044F2}"/>
    <cellStyle name="_Leadsheet(대성하이텍 06년)_Sample5_Datapack(BS)_Arun_091217_v2" xfId="40231" xr:uid="{800867BC-3EFB-42B3-B880-799C5A9CD063}"/>
    <cellStyle name="_Leadsheet(대성하이텍 06년)_Sample5_Datapack(BS)_Arun_091217_v2_Arun_Info request_2009.12.21" xfId="40232" xr:uid="{CBDF1CF3-C25D-422C-AFB5-E108445C9057}"/>
    <cellStyle name="_Leadsheet(대성하이텍 06년)_Sample5_Datapack(BS)_Arun_091217_v2_Arun_QA_main" xfId="40233" xr:uid="{E751707A-BF1B-4271-BF46-E46495397285}"/>
    <cellStyle name="_Leadsheet(대성하이텍 06년)_Sample5_Datepack_별첨_이종석_20090708" xfId="40234" xr:uid="{FF476435-56D8-4541-B98A-381244348125}"/>
    <cellStyle name="_Leadsheet(대성하이텍 06년)_Sample5_Datepack_별첨_이종석_20090708_Arun_Info request_2009.12.21" xfId="40235" xr:uid="{CF392A0A-7CAE-4846-A330-BE639F906E20}"/>
    <cellStyle name="_Leadsheet(대성하이텍 06년)_Sample5_Datepack_별첨_이종석_20090708_Arun_QA_main" xfId="40236" xr:uid="{92B2CA60-993A-4C00-91FB-A33C40B4D6A2}"/>
    <cellStyle name="_Leadsheet(대성하이텍 06년)_Sample5_Datepack_별첨_이종석_20090708_Datapack(BS)_Arun_091217_v2" xfId="40237" xr:uid="{10574217-4F7A-4FD1-A49B-1461E21DF2FF}"/>
    <cellStyle name="_Leadsheet(대성하이텍 06년)_Sample5_Datepack_별첨_이종석_20090708_Datapack(BS)_Arun_091217_v2_Arun_Info request_2009.12.21" xfId="40238" xr:uid="{A23A9D3C-B17A-4553-BE36-9C91003467D9}"/>
    <cellStyle name="_Leadsheet(대성하이텍 06년)_Sample5_Datepack_별첨_이종석_20090708_Datapack(BS)_Arun_091217_v2_Arun_QA_main" xfId="40239" xr:uid="{7E9536B3-9D48-465A-8F0B-92B8B26D4A5C}"/>
    <cellStyle name="_Leadsheet(대성하이텍 06년)_Sample5_WP-dealtool table_v5_KCW" xfId="40240" xr:uid="{25C6AED4-4DB2-4D60-81BE-8DEFB87C1AE7}"/>
    <cellStyle name="_Leadsheet(대성하이텍 06년)_Sample5_WP-dealtool table_v5_KCW_Arun_Info request_2009.12.21" xfId="40241" xr:uid="{54580BC7-D513-4910-9AB1-9E1A97D34E19}"/>
    <cellStyle name="_Leadsheet(대성하이텍 06년)_Sample5_WP-dealtool table_v5_KCW_Arun_QA_main" xfId="40242" xr:uid="{06D28208-A68B-46E3-9ACF-D25176200C91}"/>
    <cellStyle name="_Leadsheet(대성하이텍 06년)_Sample5_WP-dealtool table_v5_KCW_Datapack(BS)_Arun_091217_v2" xfId="40243" xr:uid="{DE2E155E-C34B-4452-A41B-A07C8E9B7AD3}"/>
    <cellStyle name="_Leadsheet(대성하이텍 06년)_Sample5_WP-dealtool table_v5_KCW_Datapack(BS)_Arun_091217_v2_Arun_Info request_2009.12.21" xfId="40244" xr:uid="{48083578-2363-4EA1-874F-E8ECB9F9A51A}"/>
    <cellStyle name="_Leadsheet(대성하이텍 06년)_Sample5_WP-dealtool table_v5_KCW_Datapack(BS)_Arun_091217_v2_Arun_QA_main" xfId="40245" xr:uid="{C709107F-D0C8-4961-8CC1-EB5ED4B6117A}"/>
    <cellStyle name="_NRV test-FG(MI)" xfId="3213" xr:uid="{00000000-0005-0000-0000-000059010000}"/>
    <cellStyle name="_NRV test-FG(MI)_13A.Recv-08" xfId="3214" xr:uid="{00000000-0005-0000-0000-00005A010000}"/>
    <cellStyle name="_NRV test-FG(MI)_19A.Payb-W1" xfId="3215" xr:uid="{00000000-0005-0000-0000-00005B010000}"/>
    <cellStyle name="_oTJvNZYM4GnJq5c2P0KWNhZtt" xfId="40246" xr:uid="{3F696ADC-E826-4F56-8444-52FE02A88633}"/>
    <cellStyle name="_PLDT" xfId="40247" xr:uid="{93907BE2-CDF1-4036-923D-6F756BB48DE8}"/>
    <cellStyle name="_PNE_Precision_30 09 07_HHPP4BB4" xfId="3216" xr:uid="{00000000-0005-0000-0000-00005C010000}"/>
    <cellStyle name="_Sample" xfId="40248" xr:uid="{4D24BABC-EEAA-454E-8711-C810D010160C}"/>
    <cellStyle name="_Sample_Arun_Info request_2009.12.21" xfId="40249" xr:uid="{2888FB56-B8E7-449A-9BD9-231B0CE64938}"/>
    <cellStyle name="_Sample_Arun_QA_main" xfId="40250" xr:uid="{AE94201D-C99B-4AE3-8030-5D18CCF4D204}"/>
    <cellStyle name="_Sample_Datapack(BS)_Arun_091217_v2" xfId="40251" xr:uid="{EA3225F1-2B5E-4D6F-B98C-A4DE10DC456D}"/>
    <cellStyle name="_Sample_Datapack(BS)_Arun_091217_v2_Arun_Info request_2009.12.21" xfId="40252" xr:uid="{E715A4D1-26FB-4996-8242-79257E715BF1}"/>
    <cellStyle name="_Sample_Datapack(BS)_Arun_091217_v2_Arun_QA_main" xfId="40253" xr:uid="{9C841900-912C-4323-80BB-F5C257CC391E}"/>
    <cellStyle name="_Sample_Datepack_별첨_이종석_20090708" xfId="40254" xr:uid="{C36E89A3-1DE2-4DDF-BD84-66F374BA1D35}"/>
    <cellStyle name="_Sample_Datepack_별첨_이종석_20090708_Arun_Info request_2009.12.21" xfId="40255" xr:uid="{B4D12EA0-1319-42A6-94D4-D653320DD333}"/>
    <cellStyle name="_Sample_Datepack_별첨_이종석_20090708_Arun_QA_main" xfId="40256" xr:uid="{CC66BBC7-F61D-4003-BDA1-6354FAFFAD2C}"/>
    <cellStyle name="_Sample_Datepack_별첨_이종석_20090708_Datapack(BS)_Arun_091217_v2" xfId="40257" xr:uid="{48FC617B-0D2F-4074-B06F-65B85269D579}"/>
    <cellStyle name="_Sample_Datepack_별첨_이종석_20090708_Datapack(BS)_Arun_091217_v2_Arun_Info request_2009.12.21" xfId="40258" xr:uid="{5DD8E4CD-7BEE-45DE-B814-13B80BFA3A3A}"/>
    <cellStyle name="_Sample_Datepack_별첨_이종석_20090708_Datapack(BS)_Arun_091217_v2_Arun_QA_main" xfId="40259" xr:uid="{E4473637-87FA-4B00-ADEE-CD4ACCE4F829}"/>
    <cellStyle name="_Sample_WP-dealtool table_v5_KCW" xfId="40260" xr:uid="{4DCD62B8-ADC4-4F33-A931-4985A1F60CD8}"/>
    <cellStyle name="_Sample_WP-dealtool table_v5_KCW_Arun_Info request_2009.12.21" xfId="40261" xr:uid="{CAA94AF6-0694-418E-AD49-409AB606D40E}"/>
    <cellStyle name="_Sample_WP-dealtool table_v5_KCW_Arun_QA_main" xfId="40262" xr:uid="{701F17E6-417F-4893-8714-8B980A07D514}"/>
    <cellStyle name="_Sample_WP-dealtool table_v5_KCW_Datapack(BS)_Arun_091217_v2" xfId="40263" xr:uid="{30D7563B-45E2-4396-9093-6DB138C3F6A5}"/>
    <cellStyle name="_Sample_WP-dealtool table_v5_KCW_Datapack(BS)_Arun_091217_v2_Arun_Info request_2009.12.21" xfId="40264" xr:uid="{DEA0C8B8-CBB8-4F99-A319-BDB357068B6B}"/>
    <cellStyle name="_Sample_WP-dealtool table_v5_KCW_Datapack(BS)_Arun_091217_v2_Arun_QA_main" xfId="40265" xr:uid="{50B941D2-51E4-425C-A191-922B91FADA05}"/>
    <cellStyle name="_Sample2" xfId="40266" xr:uid="{4DE84693-6F3D-45B6-B446-563EA79E7D94}"/>
    <cellStyle name="_Sample2_Arun_Info request_2009.12.21" xfId="40267" xr:uid="{CB62870E-6860-4B6D-9733-E81BD29443D8}"/>
    <cellStyle name="_Sample2_Arun_QA_main" xfId="40268" xr:uid="{13145598-6643-462B-BB06-B48F0E74A2FB}"/>
    <cellStyle name="_Sample2_Datapack(BS)_Arun_091217_v2" xfId="40269" xr:uid="{9C2507A1-4957-440E-8869-67AA3A95B80F}"/>
    <cellStyle name="_Sample2_Datapack(BS)_Arun_091217_v2_Arun_Info request_2009.12.21" xfId="40270" xr:uid="{4F77EC6B-2274-4D1D-9A98-D42BC225049E}"/>
    <cellStyle name="_Sample2_Datapack(BS)_Arun_091217_v2_Arun_QA_main" xfId="40271" xr:uid="{11E37752-8D79-4433-AEBE-ADDDF91F59FB}"/>
    <cellStyle name="_Sample2_Datepack_별첨_이종석_20090708" xfId="40272" xr:uid="{9B976BED-B0E6-4800-B6AC-171BCD6A28E8}"/>
    <cellStyle name="_Sample2_Datepack_별첨_이종석_20090708_Arun_Info request_2009.12.21" xfId="40273" xr:uid="{1E3B7FC7-B953-455C-A5EB-2E40C92688F5}"/>
    <cellStyle name="_Sample2_Datepack_별첨_이종석_20090708_Arun_QA_main" xfId="40274" xr:uid="{491140DC-C52D-48B9-B254-2C19B4EEDB45}"/>
    <cellStyle name="_Sample2_Datepack_별첨_이종석_20090708_Datapack(BS)_Arun_091217_v2" xfId="40275" xr:uid="{659E373D-6F9F-4A1A-8B53-CD8BDBEB4A0B}"/>
    <cellStyle name="_Sample2_Datepack_별첨_이종석_20090708_Datapack(BS)_Arun_091217_v2_Arun_Info request_2009.12.21" xfId="40276" xr:uid="{6D946DCA-A15D-439A-950D-E7C1E081B32A}"/>
    <cellStyle name="_Sample2_Datepack_별첨_이종석_20090708_Datapack(BS)_Arun_091217_v2_Arun_QA_main" xfId="40277" xr:uid="{2B186204-0F90-4169-BC2F-E89250E36AE1}"/>
    <cellStyle name="_Sample2_WP-dealtool table_v5_KCW" xfId="40278" xr:uid="{6FBC99D1-DB79-4957-870F-D15934CCC6BF}"/>
    <cellStyle name="_Sample2_WP-dealtool table_v5_KCW_Arun_Info request_2009.12.21" xfId="40279" xr:uid="{34EFD01B-D63E-4DF5-842D-13760CB98930}"/>
    <cellStyle name="_Sample2_WP-dealtool table_v5_KCW_Arun_QA_main" xfId="40280" xr:uid="{B7CEE201-5204-4A89-8FE6-FC5B33E5843B}"/>
    <cellStyle name="_Sample2_WP-dealtool table_v5_KCW_Datapack(BS)_Arun_091217_v2" xfId="40281" xr:uid="{8DC56501-7AD6-49FE-B3C9-0277F9C5A8F8}"/>
    <cellStyle name="_Sample2_WP-dealtool table_v5_KCW_Datapack(BS)_Arun_091217_v2_Arun_Info request_2009.12.21" xfId="40282" xr:uid="{39820250-7DA8-4442-B6BD-836DC9F99615}"/>
    <cellStyle name="_Sample2_WP-dealtool table_v5_KCW_Datapack(BS)_Arun_091217_v2_Arun_QA_main" xfId="40283" xr:uid="{851BBCF7-3B9A-4B24-ADF7-643194457154}"/>
    <cellStyle name="_Sample3" xfId="40284" xr:uid="{DFBBE1E1-DD4E-4557-8672-5FB5539452E6}"/>
    <cellStyle name="_Sample3_Arun_Info request_2009.12.21" xfId="40285" xr:uid="{F588FE4B-4EC7-4643-BB37-18DD2010A4BA}"/>
    <cellStyle name="_Sample3_Arun_QA_main" xfId="40286" xr:uid="{07907ACB-907D-46F4-BE3E-9D4F1D9EC289}"/>
    <cellStyle name="_Sample3_Datapack(BS)_Arun_091217_v2" xfId="40287" xr:uid="{0402E329-A144-4C67-ABCC-75E46C7A0319}"/>
    <cellStyle name="_Sample3_Datapack(BS)_Arun_091217_v2_Arun_Info request_2009.12.21" xfId="40288" xr:uid="{46DDCF9C-E740-484B-A66E-C18A6A391AFD}"/>
    <cellStyle name="_Sample3_Datapack(BS)_Arun_091217_v2_Arun_QA_main" xfId="40289" xr:uid="{721BC040-AF1C-48E8-8D89-727833EA24FE}"/>
    <cellStyle name="_Sample3_Datepack_별첨_이종석_20090708" xfId="40290" xr:uid="{28BFBDDA-DA3E-47F6-AA21-E8DC72C544BC}"/>
    <cellStyle name="_Sample3_Datepack_별첨_이종석_20090708_Arun_Info request_2009.12.21" xfId="40291" xr:uid="{ABD8BD27-7E07-4CDD-AC5D-C9B0DD5FDA3F}"/>
    <cellStyle name="_Sample3_Datepack_별첨_이종석_20090708_Arun_QA_main" xfId="40292" xr:uid="{C02D3ABD-3FF3-4EBC-8512-77E6EC6E820D}"/>
    <cellStyle name="_Sample3_Datepack_별첨_이종석_20090708_Datapack(BS)_Arun_091217_v2" xfId="40293" xr:uid="{4C77FBB1-189B-4156-9338-0992989D35FE}"/>
    <cellStyle name="_Sample3_Datepack_별첨_이종석_20090708_Datapack(BS)_Arun_091217_v2_Arun_Info request_2009.12.21" xfId="40294" xr:uid="{E3B06AAB-AB2F-4DE8-8EF6-6F536302DE0F}"/>
    <cellStyle name="_Sample3_Datepack_별첨_이종석_20090708_Datapack(BS)_Arun_091217_v2_Arun_QA_main" xfId="40295" xr:uid="{CF47F1F5-EF1A-4978-8531-D2F00FF0C3CE}"/>
    <cellStyle name="_Sample3_WP-dealtool table_v5_KCW" xfId="40296" xr:uid="{11CCB211-3DCD-422C-BCBA-7F9CE9364B5B}"/>
    <cellStyle name="_Sample3_WP-dealtool table_v5_KCW_Arun_Info request_2009.12.21" xfId="40297" xr:uid="{DDFFC6AA-000A-4235-B7AD-B769F0CFBEAB}"/>
    <cellStyle name="_Sample3_WP-dealtool table_v5_KCW_Arun_QA_main" xfId="40298" xr:uid="{4C298FEF-02F2-4404-9B49-A384F0F8A677}"/>
    <cellStyle name="_Sample3_WP-dealtool table_v5_KCW_Datapack(BS)_Arun_091217_v2" xfId="40299" xr:uid="{7015DA43-122E-4A69-A8AF-B997733AD4AC}"/>
    <cellStyle name="_Sample3_WP-dealtool table_v5_KCW_Datapack(BS)_Arun_091217_v2_Arun_Info request_2009.12.21" xfId="40300" xr:uid="{385B7A18-A325-4396-8E16-7FE8B79223A2}"/>
    <cellStyle name="_Sample3_WP-dealtool table_v5_KCW_Datapack(BS)_Arun_091217_v2_Arun_QA_main" xfId="40301" xr:uid="{34F3A891-0B47-406C-A940-7CBFD71CAA82}"/>
    <cellStyle name="_Sample5" xfId="40302" xr:uid="{07EC11AF-3A11-4A9A-A143-BD3C154E1BCB}"/>
    <cellStyle name="_Sample5_Arun_Info request_2009.12.21" xfId="40303" xr:uid="{DBB79299-669F-41E1-9FA6-114E57578A71}"/>
    <cellStyle name="_Sample5_Arun_QA_main" xfId="40304" xr:uid="{6796BB21-A1D7-4026-B178-8E01F9F7275B}"/>
    <cellStyle name="_Sample5_Datapack(BS)_Arun_091217_v2" xfId="40305" xr:uid="{B3784DEA-2F2D-4457-9C02-44F35196758F}"/>
    <cellStyle name="_Sample5_Datapack(BS)_Arun_091217_v2_Arun_Info request_2009.12.21" xfId="40306" xr:uid="{A4EA33FB-CB68-43FD-8CD2-B13761A8602C}"/>
    <cellStyle name="_Sample5_Datapack(BS)_Arun_091217_v2_Arun_QA_main" xfId="40307" xr:uid="{E1BA41A3-14BE-4560-BF88-666935AF0CCD}"/>
    <cellStyle name="_Sample5_Datepack_별첨_이종석_20090708" xfId="40308" xr:uid="{F9CED0C6-1ED4-4C34-9E21-BEAF75B2491F}"/>
    <cellStyle name="_Sample5_Datepack_별첨_이종석_20090708_Arun_Info request_2009.12.21" xfId="40309" xr:uid="{2A8F08BA-CA34-4351-93C2-B6EA94CFC8B4}"/>
    <cellStyle name="_Sample5_Datepack_별첨_이종석_20090708_Arun_QA_main" xfId="40310" xr:uid="{15153FAD-0047-4BB4-AD59-B7E9D6D9E1A4}"/>
    <cellStyle name="_Sample5_Datepack_별첨_이종석_20090708_Datapack(BS)_Arun_091217_v2" xfId="40311" xr:uid="{60432275-D512-4866-B349-1BECF28323FE}"/>
    <cellStyle name="_Sample5_Datepack_별첨_이종석_20090708_Datapack(BS)_Arun_091217_v2_Arun_Info request_2009.12.21" xfId="40312" xr:uid="{77453452-5047-424C-A934-481E0BCA2B5D}"/>
    <cellStyle name="_Sample5_Datepack_별첨_이종석_20090708_Datapack(BS)_Arun_091217_v2_Arun_QA_main" xfId="40313" xr:uid="{630E90C2-9D45-4D40-A197-2E6F3C27300F}"/>
    <cellStyle name="_Sample5_WP-dealtool table_v5_KCW" xfId="40314" xr:uid="{E9E3CF60-4EAE-43B1-8072-9E46A092B3E2}"/>
    <cellStyle name="_Sample5_WP-dealtool table_v5_KCW_Arun_Info request_2009.12.21" xfId="40315" xr:uid="{187B6603-9117-4313-A44D-A1EA82B9B29D}"/>
    <cellStyle name="_Sample5_WP-dealtool table_v5_KCW_Arun_QA_main" xfId="40316" xr:uid="{8B31331C-5D8B-44A4-9E6A-9FA2500853E4}"/>
    <cellStyle name="_Sample5_WP-dealtool table_v5_KCW_Datapack(BS)_Arun_091217_v2" xfId="40317" xr:uid="{1045CF45-81B2-4986-9D79-8F80A68A76B3}"/>
    <cellStyle name="_Sample5_WP-dealtool table_v5_KCW_Datapack(BS)_Arun_091217_v2_Arun_Info request_2009.12.21" xfId="40318" xr:uid="{CEDAA048-AB05-4B6F-AEC9-01773D2171E7}"/>
    <cellStyle name="_Sample5_WP-dealtool table_v5_KCW_Datapack(BS)_Arun_091217_v2_Arun_QA_main" xfId="40319" xr:uid="{4CC93254-2D23-4094-98B5-0D110F51685A}"/>
    <cellStyle name="_Sheet1" xfId="40320" xr:uid="{4DD859F0-4F2F-45E8-96C8-AA1762826DC6}"/>
    <cellStyle name="_Spansion 2007 (RAJ)" xfId="3217" xr:uid="{00000000-0005-0000-0000-00005D010000}"/>
    <cellStyle name="_V200,U100금형비집계(최종)" xfId="40321" xr:uid="{4FED0801-A14D-4901-9F65-F8D89A754B79}"/>
    <cellStyle name="_Z.012.비업무용자산매각계획(조사보고서)" xfId="40322" xr:uid="{C5D29460-195C-4E0D-9E7E-66D88AC61332}"/>
    <cellStyle name="_개발비" xfId="40323" xr:uid="{B0309921-C4C2-4421-8336-2A6AF0BC060C}"/>
    <cellStyle name="_개발비_Arun_Info request_2009.12.21" xfId="40324" xr:uid="{EB4C9EAD-0E13-48BB-91F5-DFC47EC011F2}"/>
    <cellStyle name="_개발비_Arun_QA_main" xfId="40325" xr:uid="{E3AAA26A-3614-4F50-87E7-13013868699F}"/>
    <cellStyle name="_개발비_Datapack(BS)_Arun_091217_v2" xfId="40326" xr:uid="{5392E1BE-CBC9-4040-B9FF-FCDDB2FB8B6E}"/>
    <cellStyle name="_개발비_Datapack(BS)_Arun_091217_v2_Arun_Info request_2009.12.21" xfId="40327" xr:uid="{D5C460B1-0E20-4F22-83B7-5D3732543D1F}"/>
    <cellStyle name="_개발비_Datapack(BS)_Arun_091217_v2_Arun_QA_main" xfId="40328" xr:uid="{FB4C830D-940B-4D02-BBD4-466FDABE901E}"/>
    <cellStyle name="_개발비_Sample" xfId="40329" xr:uid="{582A1758-9A0F-48C8-8660-E74151DE35BA}"/>
    <cellStyle name="_개발비_Sample_Arun_Info request_2009.12.21" xfId="40330" xr:uid="{D11A8D41-6AD9-4AB9-9847-0809D073E806}"/>
    <cellStyle name="_개발비_Sample_Arun_QA_main" xfId="40331" xr:uid="{FAFC8919-1F6D-462F-BAA5-993EA872BEA3}"/>
    <cellStyle name="_개발비_Sample_Datapack(BS)_Arun_091217_v2" xfId="40332" xr:uid="{78EF69B6-C69F-4F47-B4A1-C581D7B069A0}"/>
    <cellStyle name="_개발비_Sample_Datapack(BS)_Arun_091217_v2_Arun_Info request_2009.12.21" xfId="40333" xr:uid="{AE6D673B-C78B-4645-B72A-4D3D0B06B8BF}"/>
    <cellStyle name="_개발비_Sample_Datapack(BS)_Arun_091217_v2_Arun_QA_main" xfId="40334" xr:uid="{93FB559A-19AA-4542-B610-4FA99FF60158}"/>
    <cellStyle name="_개발비_Sample_Datepack_별첨_이종석_20090708" xfId="40335" xr:uid="{75C44E40-B5D3-49A1-9F87-1A39F21B4136}"/>
    <cellStyle name="_개발비_Sample_Datepack_별첨_이종석_20090708_Arun_Info request_2009.12.21" xfId="40336" xr:uid="{CCA33EF4-71D0-4B1E-A99C-72AD62764357}"/>
    <cellStyle name="_개발비_Sample_Datepack_별첨_이종석_20090708_Arun_QA_main" xfId="40337" xr:uid="{6E75DCCC-7F04-484A-87A7-0F4331FAEF7C}"/>
    <cellStyle name="_개발비_Sample_Datepack_별첨_이종석_20090708_Datapack(BS)_Arun_091217_v2" xfId="40338" xr:uid="{1D4E4E2E-0D57-44C0-B26B-7FC93E6462D4}"/>
    <cellStyle name="_개발비_Sample_Datepack_별첨_이종석_20090708_Datapack(BS)_Arun_091217_v2_Arun_Info request_2009.12.21" xfId="40339" xr:uid="{010FD77D-389D-40F8-B475-A1D5E1338C5E}"/>
    <cellStyle name="_개발비_Sample_Datepack_별첨_이종석_20090708_Datapack(BS)_Arun_091217_v2_Arun_QA_main" xfId="40340" xr:uid="{D59146B1-C373-48B7-9DEA-24A0DAAE9C29}"/>
    <cellStyle name="_개발비_Sample_WP-dealtool table_v5_KCW" xfId="40341" xr:uid="{59F3350A-0839-4040-BC3E-6950D7D19907}"/>
    <cellStyle name="_개발비_Sample_WP-dealtool table_v5_KCW_Arun_Info request_2009.12.21" xfId="40342" xr:uid="{7C579F9B-1D9C-48CB-8809-ABB9A756AA18}"/>
    <cellStyle name="_개발비_Sample_WP-dealtool table_v5_KCW_Arun_QA_main" xfId="40343" xr:uid="{DD90CE3B-E47A-4DC0-8605-15EB534051FD}"/>
    <cellStyle name="_개발비_Sample_WP-dealtool table_v5_KCW_Datapack(BS)_Arun_091217_v2" xfId="40344" xr:uid="{8787CC77-0045-45C7-8F5B-BF435B8679EA}"/>
    <cellStyle name="_개발비_Sample_WP-dealtool table_v5_KCW_Datapack(BS)_Arun_091217_v2_Arun_Info request_2009.12.21" xfId="40345" xr:uid="{2BAB5376-8503-472E-838B-50A850801932}"/>
    <cellStyle name="_개발비_Sample_WP-dealtool table_v5_KCW_Datapack(BS)_Arun_091217_v2_Arun_QA_main" xfId="40346" xr:uid="{B81D4B35-A244-4DBA-A13E-7967D09CCD19}"/>
    <cellStyle name="_개발비_Sample2" xfId="40347" xr:uid="{92679C7D-B902-4A0C-B920-14A7D39DEE35}"/>
    <cellStyle name="_개발비_Sample2_Arun_Info request_2009.12.21" xfId="40348" xr:uid="{CD6885CD-52C0-437C-AB0A-EE95E5C233B2}"/>
    <cellStyle name="_개발비_Sample2_Arun_QA_main" xfId="40349" xr:uid="{029C9FAC-8A54-47EC-A043-B89074B40D62}"/>
    <cellStyle name="_개발비_Sample2_Datapack(BS)_Arun_091217_v2" xfId="40350" xr:uid="{2F21D4CF-659C-47DB-AAB0-09B8E58A407D}"/>
    <cellStyle name="_개발비_Sample2_Datapack(BS)_Arun_091217_v2_Arun_Info request_2009.12.21" xfId="40351" xr:uid="{6F0376CF-3989-4714-858C-6CD41A000299}"/>
    <cellStyle name="_개발비_Sample2_Datapack(BS)_Arun_091217_v2_Arun_QA_main" xfId="40352" xr:uid="{E4F42670-75D7-419D-B7A0-E8FA68909F08}"/>
    <cellStyle name="_개발비_Sample2_Datepack_별첨_이종석_20090708" xfId="40353" xr:uid="{4B0616B3-16AA-4BE1-9F84-A6E1CFE184E1}"/>
    <cellStyle name="_개발비_Sample2_Datepack_별첨_이종석_20090708_Arun_Info request_2009.12.21" xfId="40354" xr:uid="{F55FD4DF-9A88-4130-943B-B8F4EA57E4E8}"/>
    <cellStyle name="_개발비_Sample2_Datepack_별첨_이종석_20090708_Arun_QA_main" xfId="40355" xr:uid="{40CCA838-4A27-4728-89D6-F05A8EB492AD}"/>
    <cellStyle name="_개발비_Sample2_Datepack_별첨_이종석_20090708_Datapack(BS)_Arun_091217_v2" xfId="40356" xr:uid="{B7901DFD-750C-43A8-ABBA-0A411E29F14D}"/>
    <cellStyle name="_개발비_Sample2_Datepack_별첨_이종석_20090708_Datapack(BS)_Arun_091217_v2_Arun_Info request_2009.12.21" xfId="40357" xr:uid="{717580D8-137D-4CC6-B361-B8A2E7C7CB43}"/>
    <cellStyle name="_개발비_Sample2_Datepack_별첨_이종석_20090708_Datapack(BS)_Arun_091217_v2_Arun_QA_main" xfId="40358" xr:uid="{41B3A873-BCCD-4757-B42A-757824DB558B}"/>
    <cellStyle name="_개발비_Sample2_WP-dealtool table_v5_KCW" xfId="40359" xr:uid="{EF14A262-53FE-43A8-BA9C-A676BE42FFC4}"/>
    <cellStyle name="_개발비_Sample2_WP-dealtool table_v5_KCW_Arun_Info request_2009.12.21" xfId="40360" xr:uid="{02D72D5B-2C11-46C1-88A0-1A11FB61FAB1}"/>
    <cellStyle name="_개발비_Sample2_WP-dealtool table_v5_KCW_Arun_QA_main" xfId="40361" xr:uid="{68F659D2-6A87-44C2-A9EC-9E8B14BDCDBF}"/>
    <cellStyle name="_개발비_Sample2_WP-dealtool table_v5_KCW_Datapack(BS)_Arun_091217_v2" xfId="40362" xr:uid="{B66C7677-94B8-4855-8D83-DBBCEA0C72E3}"/>
    <cellStyle name="_개발비_Sample2_WP-dealtool table_v5_KCW_Datapack(BS)_Arun_091217_v2_Arun_Info request_2009.12.21" xfId="40363" xr:uid="{A0AC15C9-6301-459D-B1D0-BB9D47DA88C5}"/>
    <cellStyle name="_개발비_Sample2_WP-dealtool table_v5_KCW_Datapack(BS)_Arun_091217_v2_Arun_QA_main" xfId="40364" xr:uid="{1775222D-EC9B-48E1-B56C-166DF538C7E0}"/>
    <cellStyle name="_개발비_Sample3" xfId="40365" xr:uid="{6F9F3D81-2B41-46AD-9B4E-1283A244D4C4}"/>
    <cellStyle name="_개발비_Sample3_Arun_Info request_2009.12.21" xfId="40366" xr:uid="{69AF9FA6-88EA-4CA0-9CFB-20FA854ECD35}"/>
    <cellStyle name="_개발비_Sample3_Arun_QA_main" xfId="40367" xr:uid="{EB4624DB-21BF-4674-B04C-65E757C1AB02}"/>
    <cellStyle name="_개발비_Sample3_Datapack(BS)_Arun_091217_v2" xfId="40368" xr:uid="{549973C1-4E7C-40C9-8834-E7D0402D687C}"/>
    <cellStyle name="_개발비_Sample3_Datapack(BS)_Arun_091217_v2_Arun_Info request_2009.12.21" xfId="40369" xr:uid="{8CA652FF-594D-49B6-B4A6-0ED3A65CE92E}"/>
    <cellStyle name="_개발비_Sample3_Datapack(BS)_Arun_091217_v2_Arun_QA_main" xfId="40370" xr:uid="{5E053B0D-FBD7-4F61-A369-81F072886B29}"/>
    <cellStyle name="_개발비_Sample3_Datepack_별첨_이종석_20090708" xfId="40371" xr:uid="{B8C8486B-5267-4AD9-96E7-51150B735D20}"/>
    <cellStyle name="_개발비_Sample3_Datepack_별첨_이종석_20090708_Arun_Info request_2009.12.21" xfId="40372" xr:uid="{E66AB93C-D4D5-45C1-B000-6E8A0D98CD20}"/>
    <cellStyle name="_개발비_Sample3_Datepack_별첨_이종석_20090708_Arun_QA_main" xfId="40373" xr:uid="{20139B5F-2991-493E-9DC0-DDBF9C7E0EC5}"/>
    <cellStyle name="_개발비_Sample3_Datepack_별첨_이종석_20090708_Datapack(BS)_Arun_091217_v2" xfId="40374" xr:uid="{44912F9D-A7EC-4D96-95FC-A652F2882129}"/>
    <cellStyle name="_개발비_Sample3_Datepack_별첨_이종석_20090708_Datapack(BS)_Arun_091217_v2_Arun_Info request_2009.12.21" xfId="40375" xr:uid="{4AE294AF-08F4-42FC-84A7-072B3EA03342}"/>
    <cellStyle name="_개발비_Sample3_Datepack_별첨_이종석_20090708_Datapack(BS)_Arun_091217_v2_Arun_QA_main" xfId="40376" xr:uid="{5ABDB37D-A363-41C6-88A6-401050A6D082}"/>
    <cellStyle name="_개발비_Sample3_WP-dealtool table_v5_KCW" xfId="40377" xr:uid="{C945AB98-EA65-4370-9715-2F46A139A442}"/>
    <cellStyle name="_개발비_Sample3_WP-dealtool table_v5_KCW_Arun_Info request_2009.12.21" xfId="40378" xr:uid="{AE7F5290-1FEA-49CE-976B-86B684FCA189}"/>
    <cellStyle name="_개발비_Sample3_WP-dealtool table_v5_KCW_Arun_QA_main" xfId="40379" xr:uid="{2B8D062B-D78A-428A-B579-AE9428FC01D1}"/>
    <cellStyle name="_개발비_Sample3_WP-dealtool table_v5_KCW_Datapack(BS)_Arun_091217_v2" xfId="40380" xr:uid="{5F14220A-66C6-48C6-B31F-74109BDE01C6}"/>
    <cellStyle name="_개발비_Sample3_WP-dealtool table_v5_KCW_Datapack(BS)_Arun_091217_v2_Arun_Info request_2009.12.21" xfId="40381" xr:uid="{F96FC13C-B195-4E2E-BCCF-B67FC60C2E81}"/>
    <cellStyle name="_개발비_Sample3_WP-dealtool table_v5_KCW_Datapack(BS)_Arun_091217_v2_Arun_QA_main" xfId="40382" xr:uid="{6A8D159E-3AE9-4BF2-86E3-DEBBA5EC4555}"/>
    <cellStyle name="_개발비_Sample5" xfId="40383" xr:uid="{9B3CC018-19CC-4299-B20D-5141631E1DBD}"/>
    <cellStyle name="_개발비_Sample5_Arun_Info request_2009.12.21" xfId="40384" xr:uid="{79018474-10EE-4B56-9CB0-3C7E7E3B02C0}"/>
    <cellStyle name="_개발비_Sample5_Arun_QA_main" xfId="40385" xr:uid="{59A8607B-3A8E-4C18-947C-B604EB04A286}"/>
    <cellStyle name="_개발비_Sample5_Datapack(BS)_Arun_091217_v2" xfId="40386" xr:uid="{CD66F436-ED8E-4474-8F1E-61D16CBD13E1}"/>
    <cellStyle name="_개발비_Sample5_Datapack(BS)_Arun_091217_v2_Arun_Info request_2009.12.21" xfId="40387" xr:uid="{FCF5C8A4-6EE0-4C78-B4C0-0C898007C6AA}"/>
    <cellStyle name="_개발비_Sample5_Datapack(BS)_Arun_091217_v2_Arun_QA_main" xfId="40388" xr:uid="{26B17162-1A0E-48EC-8C4F-044C54C8D969}"/>
    <cellStyle name="_개발비_Sample5_Datepack_별첨_이종석_20090708" xfId="40389" xr:uid="{2101B9F2-B31B-4B23-9EBD-02BCCD75ECC9}"/>
    <cellStyle name="_개발비_Sample5_Datepack_별첨_이종석_20090708_Arun_Info request_2009.12.21" xfId="40390" xr:uid="{08749D99-C659-496A-8BFD-82F7DAD7C1AD}"/>
    <cellStyle name="_개발비_Sample5_Datepack_별첨_이종석_20090708_Arun_QA_main" xfId="40391" xr:uid="{D68198F8-F32A-4021-9A3C-3252A7794361}"/>
    <cellStyle name="_개발비_Sample5_Datepack_별첨_이종석_20090708_Datapack(BS)_Arun_091217_v2" xfId="40392" xr:uid="{8D8A6949-A5AE-4B01-AA4D-A4DD98B31391}"/>
    <cellStyle name="_개발비_Sample5_Datepack_별첨_이종석_20090708_Datapack(BS)_Arun_091217_v2_Arun_Info request_2009.12.21" xfId="40393" xr:uid="{5F5D5319-2ED1-4175-82CE-A1B565A6BB87}"/>
    <cellStyle name="_개발비_Sample5_Datepack_별첨_이종석_20090708_Datapack(BS)_Arun_091217_v2_Arun_QA_main" xfId="40394" xr:uid="{53476074-E759-43A2-8A32-8A37E88D54E7}"/>
    <cellStyle name="_개발비_Sample5_WP-dealtool table_v5_KCW" xfId="40395" xr:uid="{C829F5D1-1DF5-4F08-914C-3BAE9809B701}"/>
    <cellStyle name="_개발비_Sample5_WP-dealtool table_v5_KCW_Arun_Info request_2009.12.21" xfId="40396" xr:uid="{02B3991B-38B2-46EE-9D92-A79381653F4E}"/>
    <cellStyle name="_개발비_Sample5_WP-dealtool table_v5_KCW_Arun_QA_main" xfId="40397" xr:uid="{EF5C9AE1-C4A7-467E-BEF3-91E69B7DE6FB}"/>
    <cellStyle name="_개발비_Sample5_WP-dealtool table_v5_KCW_Datapack(BS)_Arun_091217_v2" xfId="40398" xr:uid="{556403EF-4C58-40A0-8A81-8831245A9E20}"/>
    <cellStyle name="_개발비_Sample5_WP-dealtool table_v5_KCW_Datapack(BS)_Arun_091217_v2_Arun_Info request_2009.12.21" xfId="40399" xr:uid="{C74616F0-B036-402C-80F6-1A4E78F6B3B2}"/>
    <cellStyle name="_개발비_Sample5_WP-dealtool table_v5_KCW_Datapack(BS)_Arun_091217_v2_Arun_QA_main" xfId="40400" xr:uid="{4FC2430F-A05B-4FE9-BB03-C0BD762B1086}"/>
    <cellStyle name="_고무단가" xfId="40401" xr:uid="{06ED5931-627A-4FFB-BE57-5D8A0AC8592F}"/>
    <cellStyle name="_관리지표" xfId="40402" xr:uid="{FAB17600-8723-4A8B-A618-1501B6F85E34}"/>
    <cellStyle name="_기타자산_04기말" xfId="40403" xr:uid="{EE98E47B-40AE-447B-9C32-88BB1295D51A}"/>
    <cellStyle name="_대손충당금수정분개" xfId="40404" xr:uid="{0EDCFC81-9E77-403C-9C1C-699BCF373AB6}"/>
    <cellStyle name="_대출채권_05기말" xfId="40405" xr:uid="{3C2D9A9B-BFCF-445D-A9EA-564BC0F943EC}"/>
    <cellStyle name="_매출" xfId="40406" xr:uid="{D2647781-5B89-48EB-8A08-DF3845B83F7A}"/>
    <cellStyle name="_매출_상신브레이크06" xfId="40407" xr:uid="{E8D92C93-014F-471F-A2AE-C0FD7ACE0A1A}"/>
    <cellStyle name="_매출_상신브레이크06_Arun_Info request_2009.12.21" xfId="40408" xr:uid="{002D8543-4304-48A7-863A-FDB0BD762B5C}"/>
    <cellStyle name="_매출_상신브레이크06_Arun_QA_main" xfId="40409" xr:uid="{515DAD51-8F3C-4915-B010-C79D5C4B6CE8}"/>
    <cellStyle name="_매출_상신브레이크06_Datapack(BS)_Arun_091217_v2" xfId="40410" xr:uid="{0463BADB-FF32-48BC-A66D-2B209F882FE2}"/>
    <cellStyle name="_매출_상신브레이크06_Datapack(BS)_Arun_091217_v2_Arun_Info request_2009.12.21" xfId="40411" xr:uid="{BAEB38F1-CE20-4154-BF46-6E5AAB706FFF}"/>
    <cellStyle name="_매출_상신브레이크06_Datapack(BS)_Arun_091217_v2_Arun_QA_main" xfId="40412" xr:uid="{52AD5345-E1B8-4093-8714-2C5B8C3A3A21}"/>
    <cellStyle name="_매출_상신브레이크06_Sample" xfId="40413" xr:uid="{5B9A5ED5-9BC1-4802-8A68-200D6CF9FDC9}"/>
    <cellStyle name="_매출_상신브레이크06_Sample_Arun_Info request_2009.12.21" xfId="40414" xr:uid="{05813710-32DC-4855-B2C5-92D15F7683C6}"/>
    <cellStyle name="_매출_상신브레이크06_Sample_Arun_QA_main" xfId="40415" xr:uid="{9CB29D63-A503-4684-A90F-9FD70B5B651B}"/>
    <cellStyle name="_매출_상신브레이크06_Sample_Datapack(BS)_Arun_091217_v2" xfId="40416" xr:uid="{53C1A4D3-AE94-4521-9FD2-86DD94294962}"/>
    <cellStyle name="_매출_상신브레이크06_Sample_Datapack(BS)_Arun_091217_v2_Arun_Info request_2009.12.21" xfId="40417" xr:uid="{951B770D-C23B-48C4-BE3F-400AA73F099D}"/>
    <cellStyle name="_매출_상신브레이크06_Sample_Datapack(BS)_Arun_091217_v2_Arun_QA_main" xfId="40418" xr:uid="{A056D6C7-2334-4B55-A46E-15A97BB9A472}"/>
    <cellStyle name="_매출_상신브레이크06_Sample_Datepack_별첨_이종석_20090708" xfId="40419" xr:uid="{80231F47-E7A6-488F-B2BC-E30D2F4E8A13}"/>
    <cellStyle name="_매출_상신브레이크06_Sample_Datepack_별첨_이종석_20090708_Arun_Info request_2009.12.21" xfId="40420" xr:uid="{52873225-84E5-4F9A-9A5D-D67B983B6554}"/>
    <cellStyle name="_매출_상신브레이크06_Sample_Datepack_별첨_이종석_20090708_Arun_QA_main" xfId="40421" xr:uid="{2AB54C97-6E36-4853-89AD-F7A0BDD41706}"/>
    <cellStyle name="_매출_상신브레이크06_Sample_Datepack_별첨_이종석_20090708_Datapack(BS)_Arun_091217_v2" xfId="40422" xr:uid="{D5BD909F-81F4-438C-83BF-5E609EE11084}"/>
    <cellStyle name="_매출_상신브레이크06_Sample_Datepack_별첨_이종석_20090708_Datapack(BS)_Arun_091217_v2_Arun_Info request_2009.12.21" xfId="40423" xr:uid="{D0F13D04-4AAA-45A5-9E17-6D782F231CB2}"/>
    <cellStyle name="_매출_상신브레이크06_Sample_Datepack_별첨_이종석_20090708_Datapack(BS)_Arun_091217_v2_Arun_QA_main" xfId="40424" xr:uid="{79095B1B-E985-4DFE-A6E3-E162FC00A620}"/>
    <cellStyle name="_매출_상신브레이크06_Sample_WP-dealtool table_v5_KCW" xfId="40425" xr:uid="{BD545979-58FB-4DA0-8A70-0E12909D278F}"/>
    <cellStyle name="_매출_상신브레이크06_Sample_WP-dealtool table_v5_KCW_Arun_Info request_2009.12.21" xfId="40426" xr:uid="{D881FDC5-F21A-4F09-A99E-1EE37E19E63C}"/>
    <cellStyle name="_매출_상신브레이크06_Sample_WP-dealtool table_v5_KCW_Arun_QA_main" xfId="40427" xr:uid="{C0241050-F566-4D40-B326-1D60AD525D38}"/>
    <cellStyle name="_매출_상신브레이크06_Sample_WP-dealtool table_v5_KCW_Datapack(BS)_Arun_091217_v2" xfId="40428" xr:uid="{0A0D6CE6-C790-42F6-8BC4-F566EB23832D}"/>
    <cellStyle name="_매출_상신브레이크06_Sample_WP-dealtool table_v5_KCW_Datapack(BS)_Arun_091217_v2_Arun_Info request_2009.12.21" xfId="40429" xr:uid="{A1250066-7D43-4F46-9386-1801E0FB3848}"/>
    <cellStyle name="_매출_상신브레이크06_Sample_WP-dealtool table_v5_KCW_Datapack(BS)_Arun_091217_v2_Arun_QA_main" xfId="40430" xr:uid="{EF6754F1-D809-4508-9E2D-04109970B400}"/>
    <cellStyle name="_매출_상신브레이크06_Sample2" xfId="40431" xr:uid="{275512EC-0193-4F27-A1E0-30883BA8E6A8}"/>
    <cellStyle name="_매출_상신브레이크06_Sample2_Arun_Info request_2009.12.21" xfId="40432" xr:uid="{86A828FE-0F1E-4B09-8362-15BB3C73AC85}"/>
    <cellStyle name="_매출_상신브레이크06_Sample2_Arun_QA_main" xfId="40433" xr:uid="{21EB5A42-F86B-4866-82C3-0D687697E589}"/>
    <cellStyle name="_매출_상신브레이크06_Sample2_Datapack(BS)_Arun_091217_v2" xfId="40434" xr:uid="{B6CE5A4A-6FD1-434E-A70D-22F73540FA45}"/>
    <cellStyle name="_매출_상신브레이크06_Sample2_Datapack(BS)_Arun_091217_v2_Arun_Info request_2009.12.21" xfId="40435" xr:uid="{ADADFCD5-A03B-41E0-BF62-5083CA3E5CF4}"/>
    <cellStyle name="_매출_상신브레이크06_Sample2_Datapack(BS)_Arun_091217_v2_Arun_QA_main" xfId="40436" xr:uid="{35A12B6F-7F04-4A69-BF9E-BCFBE0552323}"/>
    <cellStyle name="_매출_상신브레이크06_Sample2_Datepack_별첨_이종석_20090708" xfId="40437" xr:uid="{A3A49524-C75D-4489-A27C-5EB830E5CD21}"/>
    <cellStyle name="_매출_상신브레이크06_Sample2_Datepack_별첨_이종석_20090708_Arun_Info request_2009.12.21" xfId="40438" xr:uid="{F8995538-1767-4FD6-8A33-480E53530C10}"/>
    <cellStyle name="_매출_상신브레이크06_Sample2_Datepack_별첨_이종석_20090708_Arun_QA_main" xfId="40439" xr:uid="{48DC03E7-2823-4FFF-9516-7532BE54055C}"/>
    <cellStyle name="_매출_상신브레이크06_Sample2_Datepack_별첨_이종석_20090708_Datapack(BS)_Arun_091217_v2" xfId="40440" xr:uid="{679177D5-18C8-485B-BB56-2BB982E3BA39}"/>
    <cellStyle name="_매출_상신브레이크06_Sample2_Datepack_별첨_이종석_20090708_Datapack(BS)_Arun_091217_v2_Arun_Info request_2009.12.21" xfId="40441" xr:uid="{D3D36C4F-E790-4DF1-B984-A4AED78BE853}"/>
    <cellStyle name="_매출_상신브레이크06_Sample2_Datepack_별첨_이종석_20090708_Datapack(BS)_Arun_091217_v2_Arun_QA_main" xfId="40442" xr:uid="{AB387508-057A-4989-91CA-0D5DCD8EBF9D}"/>
    <cellStyle name="_매출_상신브레이크06_Sample2_WP-dealtool table_v5_KCW" xfId="40443" xr:uid="{9B34C505-4350-406A-A263-A07133CBD9B1}"/>
    <cellStyle name="_매출_상신브레이크06_Sample2_WP-dealtool table_v5_KCW_Arun_Info request_2009.12.21" xfId="40444" xr:uid="{2A4A731F-537B-4614-9D01-86B5DE77D3F0}"/>
    <cellStyle name="_매출_상신브레이크06_Sample2_WP-dealtool table_v5_KCW_Arun_QA_main" xfId="40445" xr:uid="{318D691E-91AB-4878-AAA9-D445426A2F08}"/>
    <cellStyle name="_매출_상신브레이크06_Sample2_WP-dealtool table_v5_KCW_Datapack(BS)_Arun_091217_v2" xfId="40446" xr:uid="{2CD9C7AF-0AE5-4AAB-B08F-31AF156B43B4}"/>
    <cellStyle name="_매출_상신브레이크06_Sample2_WP-dealtool table_v5_KCW_Datapack(BS)_Arun_091217_v2_Arun_Info request_2009.12.21" xfId="40447" xr:uid="{61211AE4-FD62-465D-ACCC-8A5B3CC26838}"/>
    <cellStyle name="_매출_상신브레이크06_Sample2_WP-dealtool table_v5_KCW_Datapack(BS)_Arun_091217_v2_Arun_QA_main" xfId="40448" xr:uid="{36FC28B5-DDB4-4B20-8830-064789218F4C}"/>
    <cellStyle name="_매출_상신브레이크06_Sample3" xfId="40449" xr:uid="{5E7B65EB-E876-4A66-8153-2E8F70013B53}"/>
    <cellStyle name="_매출_상신브레이크06_Sample3_Arun_Info request_2009.12.21" xfId="40450" xr:uid="{3D75A892-8728-43C2-A135-F3297A6BA582}"/>
    <cellStyle name="_매출_상신브레이크06_Sample3_Arun_QA_main" xfId="40451" xr:uid="{ECEC5D94-77F4-4DEE-BEA8-0696C2CFD118}"/>
    <cellStyle name="_매출_상신브레이크06_Sample3_Datapack(BS)_Arun_091217_v2" xfId="40452" xr:uid="{D538F3DD-1129-4F5E-9BE4-EC23F0B12B61}"/>
    <cellStyle name="_매출_상신브레이크06_Sample3_Datapack(BS)_Arun_091217_v2_Arun_Info request_2009.12.21" xfId="40453" xr:uid="{5D325CF1-AAD6-438E-8E62-BCE3E4EE9C97}"/>
    <cellStyle name="_매출_상신브레이크06_Sample3_Datapack(BS)_Arun_091217_v2_Arun_QA_main" xfId="40454" xr:uid="{3683BBEC-20A2-418A-BC35-E161C605604C}"/>
    <cellStyle name="_매출_상신브레이크06_Sample3_Datepack_별첨_이종석_20090708" xfId="40455" xr:uid="{1F1B168A-1F01-4C00-9394-75958B29DBBE}"/>
    <cellStyle name="_매출_상신브레이크06_Sample3_Datepack_별첨_이종석_20090708_Arun_Info request_2009.12.21" xfId="40456" xr:uid="{EBEA16BE-24E3-41D1-8514-5412E371D85D}"/>
    <cellStyle name="_매출_상신브레이크06_Sample3_Datepack_별첨_이종석_20090708_Arun_QA_main" xfId="40457" xr:uid="{BA4CF9FF-5699-4606-B6C3-05CC9FF72C6C}"/>
    <cellStyle name="_매출_상신브레이크06_Sample3_Datepack_별첨_이종석_20090708_Datapack(BS)_Arun_091217_v2" xfId="40458" xr:uid="{0EFAC0B1-5373-4B37-ACA0-68DE29E87D68}"/>
    <cellStyle name="_매출_상신브레이크06_Sample3_Datepack_별첨_이종석_20090708_Datapack(BS)_Arun_091217_v2_Arun_Info request_2009.12.21" xfId="40459" xr:uid="{892626B2-D708-4A21-89E0-6B7B00532105}"/>
    <cellStyle name="_매출_상신브레이크06_Sample3_Datepack_별첨_이종석_20090708_Datapack(BS)_Arun_091217_v2_Arun_QA_main" xfId="40460" xr:uid="{90356935-6925-45A4-B2FE-D9FF4AF684D8}"/>
    <cellStyle name="_매출_상신브레이크06_Sample3_WP-dealtool table_v5_KCW" xfId="40461" xr:uid="{B5BE9AD9-63AD-4121-9AAD-3063CD38DD2A}"/>
    <cellStyle name="_매출_상신브레이크06_Sample3_WP-dealtool table_v5_KCW_Arun_Info request_2009.12.21" xfId="40462" xr:uid="{0D2CFF18-9377-4247-9671-AC6F6459983A}"/>
    <cellStyle name="_매출_상신브레이크06_Sample3_WP-dealtool table_v5_KCW_Arun_QA_main" xfId="40463" xr:uid="{1D0EC8E1-4367-47E8-9D14-F1889C1C1FC8}"/>
    <cellStyle name="_매출_상신브레이크06_Sample3_WP-dealtool table_v5_KCW_Datapack(BS)_Arun_091217_v2" xfId="40464" xr:uid="{044B85FB-E827-498D-9C50-6BB858E1869E}"/>
    <cellStyle name="_매출_상신브레이크06_Sample3_WP-dealtool table_v5_KCW_Datapack(BS)_Arun_091217_v2_Arun_Info request_2009.12.21" xfId="40465" xr:uid="{9C6061F2-B0C6-4A1F-A607-B53EFC6BFC13}"/>
    <cellStyle name="_매출_상신브레이크06_Sample3_WP-dealtool table_v5_KCW_Datapack(BS)_Arun_091217_v2_Arun_QA_main" xfId="40466" xr:uid="{6CB01069-90D2-433A-AE6E-D4815D4C6647}"/>
    <cellStyle name="_매출_상신브레이크06_Sample5" xfId="40467" xr:uid="{8633FAB7-A17F-4EDE-99F3-E07F2AE81A54}"/>
    <cellStyle name="_매출_상신브레이크06_Sample5_Arun_Info request_2009.12.21" xfId="40468" xr:uid="{583300D1-45B4-4495-A654-1783B230128A}"/>
    <cellStyle name="_매출_상신브레이크06_Sample5_Arun_QA_main" xfId="40469" xr:uid="{7B19CDAC-5FFE-42B6-B7F9-7A5F69018584}"/>
    <cellStyle name="_매출_상신브레이크06_Sample5_Datapack(BS)_Arun_091217_v2" xfId="40470" xr:uid="{EF808BA6-CCBA-457F-9A26-7718B4F26FE1}"/>
    <cellStyle name="_매출_상신브레이크06_Sample5_Datapack(BS)_Arun_091217_v2_Arun_Info request_2009.12.21" xfId="40471" xr:uid="{891A28CB-2272-4C74-96BE-BC6F6B7D0775}"/>
    <cellStyle name="_매출_상신브레이크06_Sample5_Datapack(BS)_Arun_091217_v2_Arun_QA_main" xfId="40472" xr:uid="{4BF6948F-91E3-433B-9891-9DB3DED5B941}"/>
    <cellStyle name="_매출_상신브레이크06_Sample5_Datepack_별첨_이종석_20090708" xfId="40473" xr:uid="{2AC635E6-B943-4144-BC1F-B0AB3D11721C}"/>
    <cellStyle name="_매출_상신브레이크06_Sample5_Datepack_별첨_이종석_20090708_Arun_Info request_2009.12.21" xfId="40474" xr:uid="{56DF612B-6CFD-40E9-B405-015DCE8BBDB8}"/>
    <cellStyle name="_매출_상신브레이크06_Sample5_Datepack_별첨_이종석_20090708_Arun_QA_main" xfId="40475" xr:uid="{BBB4BF32-96BB-4CEB-962C-CE76449C905E}"/>
    <cellStyle name="_매출_상신브레이크06_Sample5_Datepack_별첨_이종석_20090708_Datapack(BS)_Arun_091217_v2" xfId="40476" xr:uid="{E5071103-454E-42D2-A16E-6DB800EE32B2}"/>
    <cellStyle name="_매출_상신브레이크06_Sample5_Datepack_별첨_이종석_20090708_Datapack(BS)_Arun_091217_v2_Arun_Info request_2009.12.21" xfId="40477" xr:uid="{215D78B0-D0D2-45E4-86CD-9C5EDB3A8059}"/>
    <cellStyle name="_매출_상신브레이크06_Sample5_Datepack_별첨_이종석_20090708_Datapack(BS)_Arun_091217_v2_Arun_QA_main" xfId="40478" xr:uid="{F8A3F59C-433E-4532-84E8-665DC62022FA}"/>
    <cellStyle name="_매출_상신브레이크06_Sample5_WP-dealtool table_v5_KCW" xfId="40479" xr:uid="{5DB35A32-9717-43F6-9931-4EAA04E78EBF}"/>
    <cellStyle name="_매출_상신브레이크06_Sample5_WP-dealtool table_v5_KCW_Arun_Info request_2009.12.21" xfId="40480" xr:uid="{03AC9340-18BB-4640-9EE4-084CA183B84A}"/>
    <cellStyle name="_매출_상신브레이크06_Sample5_WP-dealtool table_v5_KCW_Arun_QA_main" xfId="40481" xr:uid="{FD7B091B-86C8-4571-A58A-5572FB4AB5F3}"/>
    <cellStyle name="_매출_상신브레이크06_Sample5_WP-dealtool table_v5_KCW_Datapack(BS)_Arun_091217_v2" xfId="40482" xr:uid="{84A87E73-666C-46BB-AE6B-AE836651B021}"/>
    <cellStyle name="_매출_상신브레이크06_Sample5_WP-dealtool table_v5_KCW_Datapack(BS)_Arun_091217_v2_Arun_Info request_2009.12.21" xfId="40483" xr:uid="{6D50E37E-C321-4D86-A308-395457FA695A}"/>
    <cellStyle name="_매출_상신브레이크06_Sample5_WP-dealtool table_v5_KCW_Datapack(BS)_Arun_091217_v2_Arun_QA_main" xfId="40484" xr:uid="{C8947664-E446-4A3D-9837-2EFE7480CC4F}"/>
    <cellStyle name="_매출채권" xfId="40485" xr:uid="{D8DE9A08-6857-4100-9528-237A8832CB44}"/>
    <cellStyle name="_매출채권_03기말" xfId="40486" xr:uid="{35511F63-3F43-4761-97E8-E547F27D4A44}"/>
    <cellStyle name="_매출채권_Arun_Info request_2009.12.21" xfId="40487" xr:uid="{86A51A02-4BFE-4CAA-AAF0-37878B0CBF2D}"/>
    <cellStyle name="_매출채권_Arun_QA_main" xfId="40488" xr:uid="{81DF8D29-8D93-4AC4-8680-C4F210A66007}"/>
    <cellStyle name="_매출채권_Datapack(BS)_Arun_091217_v2" xfId="40489" xr:uid="{023A6F49-5500-4719-BAE9-8ACF5FF93515}"/>
    <cellStyle name="_매출채권_Datapack(BS)_Arun_091217_v2_Arun_Info request_2009.12.21" xfId="40490" xr:uid="{76E2068C-E19F-4E3E-912C-F8D5A84DA283}"/>
    <cellStyle name="_매출채권_Datapack(BS)_Arun_091217_v2_Arun_QA_main" xfId="40491" xr:uid="{9C10A28C-FA31-4451-86B1-56D00BEBAA6C}"/>
    <cellStyle name="_매출채권_Sample" xfId="40492" xr:uid="{781E3CD7-FAB5-4C6D-8142-489C15B73B19}"/>
    <cellStyle name="_매출채권_Sample_Arun_Info request_2009.12.21" xfId="40493" xr:uid="{BA213ECD-5FF1-4A63-BBB3-B62A1F158DF6}"/>
    <cellStyle name="_매출채권_Sample_Arun_QA_main" xfId="40494" xr:uid="{2D5FFB1E-2E9A-473D-A811-3E29B523EE62}"/>
    <cellStyle name="_매출채권_Sample_Datapack(BS)_Arun_091217_v2" xfId="40495" xr:uid="{A3CE15DF-C74C-4406-B5D2-61555615DD13}"/>
    <cellStyle name="_매출채권_Sample_Datapack(BS)_Arun_091217_v2_Arun_Info request_2009.12.21" xfId="40496" xr:uid="{C9346E27-A9FC-4992-A47A-39EE966FECB5}"/>
    <cellStyle name="_매출채권_Sample_Datapack(BS)_Arun_091217_v2_Arun_QA_main" xfId="40497" xr:uid="{560B3819-CF6D-4721-8ED7-3AECF6BA927A}"/>
    <cellStyle name="_매출채권_Sample_Datepack_별첨_이종석_20090708" xfId="40498" xr:uid="{DF2D4A3D-7875-48F6-B55E-B611D4ECC535}"/>
    <cellStyle name="_매출채권_Sample_Datepack_별첨_이종석_20090708_Arun_Info request_2009.12.21" xfId="40499" xr:uid="{37803A2B-79D4-4A7E-B832-73336033E9D0}"/>
    <cellStyle name="_매출채권_Sample_Datepack_별첨_이종석_20090708_Arun_QA_main" xfId="40500" xr:uid="{9F730EB2-28B6-47D5-A133-2AE96A3E6AD7}"/>
    <cellStyle name="_매출채권_Sample_Datepack_별첨_이종석_20090708_Datapack(BS)_Arun_091217_v2" xfId="40501" xr:uid="{78A43D2F-7E61-4AA6-B591-FA3A7CDCCFAD}"/>
    <cellStyle name="_매출채권_Sample_Datepack_별첨_이종석_20090708_Datapack(BS)_Arun_091217_v2_Arun_Info request_2009.12.21" xfId="40502" xr:uid="{62C6C6D7-CD98-4543-AE49-002064A17B7B}"/>
    <cellStyle name="_매출채권_Sample_Datepack_별첨_이종석_20090708_Datapack(BS)_Arun_091217_v2_Arun_QA_main" xfId="40503" xr:uid="{CEF3F0F8-CB20-4A44-94B3-D9790EAF8BB6}"/>
    <cellStyle name="_매출채권_Sample_WP-dealtool table_v5_KCW" xfId="40504" xr:uid="{B3DBBAEE-7D3A-442A-A130-D2ABB5867017}"/>
    <cellStyle name="_매출채권_Sample_WP-dealtool table_v5_KCW_Arun_Info request_2009.12.21" xfId="40505" xr:uid="{CBDD2E67-2CEA-4106-ADF4-8B67963D3F69}"/>
    <cellStyle name="_매출채권_Sample_WP-dealtool table_v5_KCW_Arun_QA_main" xfId="40506" xr:uid="{5DF13241-A6C9-44C6-8E72-2E75A1893888}"/>
    <cellStyle name="_매출채권_Sample_WP-dealtool table_v5_KCW_Datapack(BS)_Arun_091217_v2" xfId="40507" xr:uid="{F76816F5-BB06-4D34-BC46-E145BE228F0C}"/>
    <cellStyle name="_매출채권_Sample_WP-dealtool table_v5_KCW_Datapack(BS)_Arun_091217_v2_Arun_Info request_2009.12.21" xfId="40508" xr:uid="{D213C378-C21B-433E-95F9-2A8E755BE4EE}"/>
    <cellStyle name="_매출채권_Sample_WP-dealtool table_v5_KCW_Datapack(BS)_Arun_091217_v2_Arun_QA_main" xfId="40509" xr:uid="{2DF5904E-5AD0-4977-929B-2653A1AA9634}"/>
    <cellStyle name="_매출채권_Sample2" xfId="40510" xr:uid="{D47F1A4A-CF48-4E51-9C00-55E61F2C0865}"/>
    <cellStyle name="_매출채권_Sample2_Arun_Info request_2009.12.21" xfId="40511" xr:uid="{3B90CD56-E347-4D0E-B124-D95BDBE55A63}"/>
    <cellStyle name="_매출채권_Sample2_Arun_QA_main" xfId="40512" xr:uid="{85FFB328-FD7B-4BC5-AB5B-7D42438E7233}"/>
    <cellStyle name="_매출채권_Sample2_Datapack(BS)_Arun_091217_v2" xfId="40513" xr:uid="{438D47DD-4D1E-44AD-9640-66543C1BE3B6}"/>
    <cellStyle name="_매출채권_Sample2_Datapack(BS)_Arun_091217_v2_Arun_Info request_2009.12.21" xfId="40514" xr:uid="{CD7BCA88-C46D-407C-AFE4-75E64695FE34}"/>
    <cellStyle name="_매출채권_Sample2_Datapack(BS)_Arun_091217_v2_Arun_QA_main" xfId="40515" xr:uid="{EA09CFCE-ABF1-49D5-9F85-067FCB7E4582}"/>
    <cellStyle name="_매출채권_Sample2_Datepack_별첨_이종석_20090708" xfId="40516" xr:uid="{FD39EE84-C4D0-4E2C-839E-6BCDD7A0B95F}"/>
    <cellStyle name="_매출채권_Sample2_Datepack_별첨_이종석_20090708_Arun_Info request_2009.12.21" xfId="40517" xr:uid="{C9FEB93E-69F0-43D9-A9C5-CB10FED04F77}"/>
    <cellStyle name="_매출채권_Sample2_Datepack_별첨_이종석_20090708_Arun_QA_main" xfId="40518" xr:uid="{39561CB3-15B5-4B7F-910F-4F5B0214E601}"/>
    <cellStyle name="_매출채권_Sample2_Datepack_별첨_이종석_20090708_Datapack(BS)_Arun_091217_v2" xfId="40519" xr:uid="{F49F093C-53BF-4CA2-BECA-24653574D664}"/>
    <cellStyle name="_매출채권_Sample2_Datepack_별첨_이종석_20090708_Datapack(BS)_Arun_091217_v2_Arun_Info request_2009.12.21" xfId="40520" xr:uid="{9B725F16-C848-411B-99F7-E63F4C1805F2}"/>
    <cellStyle name="_매출채권_Sample2_Datepack_별첨_이종석_20090708_Datapack(BS)_Arun_091217_v2_Arun_QA_main" xfId="40521" xr:uid="{216E6E91-1735-412B-B938-D270E0D02791}"/>
    <cellStyle name="_매출채권_Sample2_WP-dealtool table_v5_KCW" xfId="40522" xr:uid="{6A377247-8BC5-4678-A02C-27146FAC38C2}"/>
    <cellStyle name="_매출채권_Sample2_WP-dealtool table_v5_KCW_Arun_Info request_2009.12.21" xfId="40523" xr:uid="{65DCA408-3C43-4A77-98B0-03A01155B0E0}"/>
    <cellStyle name="_매출채권_Sample2_WP-dealtool table_v5_KCW_Arun_QA_main" xfId="40524" xr:uid="{386B180C-8C55-47A5-9194-79639BBE72F8}"/>
    <cellStyle name="_매출채권_Sample2_WP-dealtool table_v5_KCW_Datapack(BS)_Arun_091217_v2" xfId="40525" xr:uid="{D8929AF1-D962-4E2E-8209-67D55B601AE0}"/>
    <cellStyle name="_매출채권_Sample2_WP-dealtool table_v5_KCW_Datapack(BS)_Arun_091217_v2_Arun_Info request_2009.12.21" xfId="40526" xr:uid="{D13CA7DF-A502-4611-92F8-6890C68847DE}"/>
    <cellStyle name="_매출채권_Sample2_WP-dealtool table_v5_KCW_Datapack(BS)_Arun_091217_v2_Arun_QA_main" xfId="40527" xr:uid="{B16F16B6-F31C-413D-91A0-74EBB63E3EDC}"/>
    <cellStyle name="_매출채권_Sample3" xfId="40528" xr:uid="{15536B95-E61B-4DC4-9491-4F48107623D3}"/>
    <cellStyle name="_매출채권_Sample3_Arun_Info request_2009.12.21" xfId="40529" xr:uid="{89C756A7-5DD8-4B77-911B-C5CFEEDCFFBF}"/>
    <cellStyle name="_매출채권_Sample3_Arun_QA_main" xfId="40530" xr:uid="{712F8D32-4C6C-4217-B5DB-D56F2C995D1C}"/>
    <cellStyle name="_매출채권_Sample3_Datapack(BS)_Arun_091217_v2" xfId="40531" xr:uid="{A6DBA368-719E-4AD8-94F6-B939AC540EC0}"/>
    <cellStyle name="_매출채권_Sample3_Datapack(BS)_Arun_091217_v2_Arun_Info request_2009.12.21" xfId="40532" xr:uid="{AD6CA80F-BA47-467D-89C5-216D15E223ED}"/>
    <cellStyle name="_매출채권_Sample3_Datapack(BS)_Arun_091217_v2_Arun_QA_main" xfId="40533" xr:uid="{B520A965-1CA9-476F-9734-592E34135D50}"/>
    <cellStyle name="_매출채권_Sample3_Datepack_별첨_이종석_20090708" xfId="40534" xr:uid="{1BCA495B-4347-4D97-A358-11AF34F1C82A}"/>
    <cellStyle name="_매출채권_Sample3_Datepack_별첨_이종석_20090708_Arun_Info request_2009.12.21" xfId="40535" xr:uid="{107FAA0F-80B8-471F-B7A9-386F0741B672}"/>
    <cellStyle name="_매출채권_Sample3_Datepack_별첨_이종석_20090708_Arun_QA_main" xfId="40536" xr:uid="{1C35353A-9D8C-4099-A79F-214A088EA435}"/>
    <cellStyle name="_매출채권_Sample3_Datepack_별첨_이종석_20090708_Datapack(BS)_Arun_091217_v2" xfId="40537" xr:uid="{BC509A58-754F-4049-AA1B-EE3E7424DD84}"/>
    <cellStyle name="_매출채권_Sample3_Datepack_별첨_이종석_20090708_Datapack(BS)_Arun_091217_v2_Arun_Info request_2009.12.21" xfId="40538" xr:uid="{5C23360F-878B-4155-AF96-02984B6A95BD}"/>
    <cellStyle name="_매출채권_Sample3_Datepack_별첨_이종석_20090708_Datapack(BS)_Arun_091217_v2_Arun_QA_main" xfId="40539" xr:uid="{69E4F5F5-6053-40B9-93AE-CFC6D64E1989}"/>
    <cellStyle name="_매출채권_Sample3_WP-dealtool table_v5_KCW" xfId="40540" xr:uid="{9B869DCC-1FAC-467B-A9B4-5C9892D322C9}"/>
    <cellStyle name="_매출채권_Sample3_WP-dealtool table_v5_KCW_Arun_Info request_2009.12.21" xfId="40541" xr:uid="{8273EF5E-F044-4BAD-BCE8-6DBF88275B4A}"/>
    <cellStyle name="_매출채권_Sample3_WP-dealtool table_v5_KCW_Arun_QA_main" xfId="40542" xr:uid="{277AA378-5413-4A05-8614-0D39EA85F34F}"/>
    <cellStyle name="_매출채권_Sample3_WP-dealtool table_v5_KCW_Datapack(BS)_Arun_091217_v2" xfId="40543" xr:uid="{ACD450A2-164B-4D8D-80A3-0169D0D8C554}"/>
    <cellStyle name="_매출채권_Sample3_WP-dealtool table_v5_KCW_Datapack(BS)_Arun_091217_v2_Arun_Info request_2009.12.21" xfId="40544" xr:uid="{1AF58956-C1BF-4691-BBF1-4EA1FAB4D613}"/>
    <cellStyle name="_매출채권_Sample3_WP-dealtool table_v5_KCW_Datapack(BS)_Arun_091217_v2_Arun_QA_main" xfId="40545" xr:uid="{77176D7F-8061-4821-ACB6-D7A7884416E3}"/>
    <cellStyle name="_매출채권_Sample5" xfId="40546" xr:uid="{41DCD0FC-72D3-4768-A413-199BD282ACA0}"/>
    <cellStyle name="_매출채권_Sample5_Arun_Info request_2009.12.21" xfId="40547" xr:uid="{9EE64555-3653-45B4-875C-0894BEB31EE3}"/>
    <cellStyle name="_매출채권_Sample5_Arun_QA_main" xfId="40548" xr:uid="{EF3C5FF5-4C48-4504-8EEC-81102A616799}"/>
    <cellStyle name="_매출채권_Sample5_Datapack(BS)_Arun_091217_v2" xfId="40549" xr:uid="{C42843D9-9B4D-4EAC-9B23-7C5CA5880E34}"/>
    <cellStyle name="_매출채권_Sample5_Datapack(BS)_Arun_091217_v2_Arun_Info request_2009.12.21" xfId="40550" xr:uid="{052DEF95-DAF7-4469-8F24-28BDFFE16E41}"/>
    <cellStyle name="_매출채권_Sample5_Datapack(BS)_Arun_091217_v2_Arun_QA_main" xfId="40551" xr:uid="{B8A48895-FD6E-4C8F-AD46-69B3C8CFCFEC}"/>
    <cellStyle name="_매출채권_Sample5_Datepack_별첨_이종석_20090708" xfId="40552" xr:uid="{1C36F2F8-2A06-4A29-B8AA-B50749319E50}"/>
    <cellStyle name="_매출채권_Sample5_Datepack_별첨_이종석_20090708_Arun_Info request_2009.12.21" xfId="40553" xr:uid="{BF10B562-DD58-4F5F-A08F-E7DF37F9AD1B}"/>
    <cellStyle name="_매출채권_Sample5_Datepack_별첨_이종석_20090708_Arun_QA_main" xfId="40554" xr:uid="{D03E4A13-845C-4834-AB48-214CBB249713}"/>
    <cellStyle name="_매출채권_Sample5_Datepack_별첨_이종석_20090708_Datapack(BS)_Arun_091217_v2" xfId="40555" xr:uid="{A9986CEE-41AD-4E1F-A929-1120BC4B38CC}"/>
    <cellStyle name="_매출채권_Sample5_Datepack_별첨_이종석_20090708_Datapack(BS)_Arun_091217_v2_Arun_Info request_2009.12.21" xfId="40556" xr:uid="{6C60E360-2DF1-4248-87D1-42FFB9DCA7FF}"/>
    <cellStyle name="_매출채권_Sample5_Datepack_별첨_이종석_20090708_Datapack(BS)_Arun_091217_v2_Arun_QA_main" xfId="40557" xr:uid="{7D9A952C-5F8F-4E79-A8C0-7AB030B8B406}"/>
    <cellStyle name="_매출채권_Sample5_WP-dealtool table_v5_KCW" xfId="40558" xr:uid="{B73743AA-AFC8-4441-9F33-6104EEBCFF17}"/>
    <cellStyle name="_매출채권_Sample5_WP-dealtool table_v5_KCW_Arun_Info request_2009.12.21" xfId="40559" xr:uid="{B5D65C74-82E9-4F81-8049-1B7F9C5111F4}"/>
    <cellStyle name="_매출채권_Sample5_WP-dealtool table_v5_KCW_Arun_QA_main" xfId="40560" xr:uid="{2D87EB57-92FF-4358-9B95-24624EC4DE21}"/>
    <cellStyle name="_매출채권_Sample5_WP-dealtool table_v5_KCW_Datapack(BS)_Arun_091217_v2" xfId="40561" xr:uid="{AF9BBE21-B19F-4F95-860F-97FAAD574DA0}"/>
    <cellStyle name="_매출채권_Sample5_WP-dealtool table_v5_KCW_Datapack(BS)_Arun_091217_v2_Arun_Info request_2009.12.21" xfId="40562" xr:uid="{1610FAC5-F246-4A97-89CC-C111BA6ED93D}"/>
    <cellStyle name="_매출채권_Sample5_WP-dealtool table_v5_KCW_Datapack(BS)_Arun_091217_v2_Arun_QA_main" xfId="40563" xr:uid="{B7EAD3A6-3866-44FB-B927-9BF08F1E5AC4}"/>
    <cellStyle name="_북미수정자료" xfId="40564" xr:uid="{9F38E79E-7425-4946-BB6E-85C475C64756}"/>
    <cellStyle name="_북미수정자료_인원재검토" xfId="40565" xr:uid="{C2CE0AF2-6483-46BD-8DBC-386D2AD3C022}"/>
    <cellStyle name="_북미수정자료_중국사업보고" xfId="40566" xr:uid="{361BF54F-F709-42A0-984B-6FC08D9B2BE8}"/>
    <cellStyle name="_북미수정자료_중국사업보고(11)" xfId="40567" xr:uid="{A0DAAED9-0DCC-4C8F-ABE7-B5FA3C75A284}"/>
    <cellStyle name="_북미수정자료_중국사업보고(D안승인보고서1109)" xfId="40568" xr:uid="{618691BC-D5A8-4AD9-9200-BF0602D2DE50}"/>
    <cellStyle name="_북미수정자료_중국사업보고(천진)" xfId="40569" xr:uid="{C67B3E68-CC8C-4BD2-B6D6-315C3DBFBEB5}"/>
    <cellStyle name="_북미수정자료_현대 제출 중국사업보고 손익" xfId="40570" xr:uid="{7A925497-5D4D-442F-ABAA-C9AED31D06F5}"/>
    <cellStyle name="_북미수정자료_현대제출보고서(0508제출)" xfId="40571" xr:uid="{02D29AC4-6D76-49EB-9C39-EB0A9009C2D7}"/>
    <cellStyle name="_분기조서(hds)" xfId="40572" xr:uid="{B8A7D65A-D197-4C62-934C-87C3721AF4CA}"/>
    <cellStyle name="_사본 - 2002-12" xfId="40573" xr:uid="{1E80CEF2-B770-40FF-A9D7-0D7A45215811}"/>
    <cellStyle name="_상반기전략회의0716" xfId="40574" xr:uid="{CB3C2BAE-3DED-4042-912D-1DBD57EE4807}"/>
    <cellStyle name="_수정사항요약_최종" xfId="40575" xr:uid="{0562A316-88A9-4A91-A84F-BF6A2889DA98}"/>
    <cellStyle name="_수정사항요약_최종_1" xfId="40576" xr:uid="{A1138BD1-836A-41E8-A9B0-4E23FF300225}"/>
    <cellStyle name="_수정잔액명세서(040430)" xfId="40577" xr:uid="{A89B3D3F-C595-4F3F-8EB9-C1D98BDE4121}"/>
    <cellStyle name="_영업202" xfId="40578" xr:uid="{23AC5859-6EBC-4A19-9B49-5087823D18DE}"/>
    <cellStyle name="_유무형자산및상각비명세서(0403_0412)" xfId="40579" xr:uid="{EE2F455A-3EDA-4D8C-A931-0A45728CD754}"/>
    <cellStyle name="_유형자산 총괄표" xfId="40580" xr:uid="{D1D71D49-737C-48BB-8DE3-3E3116E14C42}"/>
    <cellStyle name="_인원재검토" xfId="40581" xr:uid="{D5E9DBD9-B942-40F9-9DF3-4FC8D03C2631}"/>
    <cellStyle name="_자본반기조서" xfId="40582" xr:uid="{52259A24-C249-42FA-B0B1-90327A16235D}"/>
    <cellStyle name="_재무제표" xfId="40583" xr:uid="{DA505011-98A2-4769-9C6E-4BE0D93B3688}"/>
    <cellStyle name="_정국창 수정분개" xfId="40584" xr:uid="{B4C08D45-719B-4CCF-99FF-002213BE2B40}"/>
    <cellStyle name="_정국창 수정분개_Arun_Info request_2009.12.21" xfId="40585" xr:uid="{61F163C0-9EEF-4EF4-B6A7-79989A90722E}"/>
    <cellStyle name="_정국창 수정분개_Arun_QA_main" xfId="40586" xr:uid="{09D0736A-C366-4351-B8BA-8E87247EEFF2}"/>
    <cellStyle name="_정국창 수정분개_Datapack(BS)_Arun_091217_v2" xfId="40587" xr:uid="{5439898E-3364-45E6-90B5-22FF4B8FE717}"/>
    <cellStyle name="_정국창 수정분개_Datapack(BS)_Arun_091217_v2_Arun_Info request_2009.12.21" xfId="40588" xr:uid="{4B0B9E6E-9D1B-4A80-8AD6-0675CBE2A0B0}"/>
    <cellStyle name="_정국창 수정분개_Datapack(BS)_Arun_091217_v2_Arun_QA_main" xfId="40589" xr:uid="{B235C6A8-4FD2-4A35-A3F1-9A90CA579D0D}"/>
    <cellStyle name="_정국창 수정분개_Sample" xfId="40590" xr:uid="{DE8E80D4-9151-49B7-A086-769D18BEB1F3}"/>
    <cellStyle name="_정국창 수정분개_Sample_Arun_Info request_2009.12.21" xfId="40591" xr:uid="{1E07BD94-3B82-480C-9031-93DCD7FE517A}"/>
    <cellStyle name="_정국창 수정분개_Sample_Arun_QA_main" xfId="40592" xr:uid="{43E455F6-458A-4257-A5A1-BA64B6A9083D}"/>
    <cellStyle name="_정국창 수정분개_Sample_Datapack(BS)_Arun_091217_v2" xfId="40593" xr:uid="{67105A75-6B21-41C5-AD82-00754CBB2BFC}"/>
    <cellStyle name="_정국창 수정분개_Sample_Datapack(BS)_Arun_091217_v2_Arun_Info request_2009.12.21" xfId="40594" xr:uid="{0C508615-0DA6-408C-BA92-5A45C1979BB2}"/>
    <cellStyle name="_정국창 수정분개_Sample_Datapack(BS)_Arun_091217_v2_Arun_QA_main" xfId="40595" xr:uid="{6616960A-E2A2-4E5C-893B-8CD4802D23C8}"/>
    <cellStyle name="_정국창 수정분개_Sample_Datepack_별첨_이종석_20090708" xfId="40596" xr:uid="{148983D2-D732-4AF2-BA85-71824C36515F}"/>
    <cellStyle name="_정국창 수정분개_Sample_Datepack_별첨_이종석_20090708_Arun_Info request_2009.12.21" xfId="40597" xr:uid="{ACA43EB2-ED3C-4413-9113-C38F79664B04}"/>
    <cellStyle name="_정국창 수정분개_Sample_Datepack_별첨_이종석_20090708_Arun_QA_main" xfId="40598" xr:uid="{04289A0C-1F7A-4B02-8D47-D92EF1FFD490}"/>
    <cellStyle name="_정국창 수정분개_Sample_Datepack_별첨_이종석_20090708_Datapack(BS)_Arun_091217_v2" xfId="40599" xr:uid="{602C97DE-84E5-4949-87B5-7AC4C048DC2A}"/>
    <cellStyle name="_정국창 수정분개_Sample_Datepack_별첨_이종석_20090708_Datapack(BS)_Arun_091217_v2_Arun_Info request_2009.12.21" xfId="40600" xr:uid="{11DDC35C-F1EB-4714-8AFE-FE0622250937}"/>
    <cellStyle name="_정국창 수정분개_Sample_Datepack_별첨_이종석_20090708_Datapack(BS)_Arun_091217_v2_Arun_QA_main" xfId="40601" xr:uid="{4B9C5EB6-4092-49E4-B0FD-5971501A5068}"/>
    <cellStyle name="_정국창 수정분개_Sample_WP-dealtool table_v5_KCW" xfId="40602" xr:uid="{0CE8A40D-5E7B-44E9-A0F8-4FFAC2AF8A75}"/>
    <cellStyle name="_정국창 수정분개_Sample_WP-dealtool table_v5_KCW_Arun_Info request_2009.12.21" xfId="40603" xr:uid="{30DB08B4-E24F-4DC4-A055-B23F9961CB0E}"/>
    <cellStyle name="_정국창 수정분개_Sample_WP-dealtool table_v5_KCW_Arun_QA_main" xfId="40604" xr:uid="{1F845AE3-42EA-4461-B48B-31430F578542}"/>
    <cellStyle name="_정국창 수정분개_Sample_WP-dealtool table_v5_KCW_Datapack(BS)_Arun_091217_v2" xfId="40605" xr:uid="{E1F0C65A-0D45-4B25-8940-224515F8596C}"/>
    <cellStyle name="_정국창 수정분개_Sample_WP-dealtool table_v5_KCW_Datapack(BS)_Arun_091217_v2_Arun_Info request_2009.12.21" xfId="40606" xr:uid="{9A777DEB-FEDF-4A7D-A08F-55C90DEB3479}"/>
    <cellStyle name="_정국창 수정분개_Sample_WP-dealtool table_v5_KCW_Datapack(BS)_Arun_091217_v2_Arun_QA_main" xfId="40607" xr:uid="{DFEF8211-45EC-4A06-A446-1E30957B5091}"/>
    <cellStyle name="_정국창 수정분개_Sample2" xfId="40608" xr:uid="{1A9B1913-3646-4BBE-8F58-431C6DBF89EB}"/>
    <cellStyle name="_정국창 수정분개_Sample2_Arun_Info request_2009.12.21" xfId="40609" xr:uid="{92D0141F-50D2-4DE0-830D-7ABE8935B055}"/>
    <cellStyle name="_정국창 수정분개_Sample2_Arun_QA_main" xfId="40610" xr:uid="{810E6F69-08E2-4A3F-BFAF-B176B1CA6D95}"/>
    <cellStyle name="_정국창 수정분개_Sample2_Datapack(BS)_Arun_091217_v2" xfId="40611" xr:uid="{AA4094AE-DC63-49C0-AF9D-279E972EFECA}"/>
    <cellStyle name="_정국창 수정분개_Sample2_Datapack(BS)_Arun_091217_v2_Arun_Info request_2009.12.21" xfId="40612" xr:uid="{F47CB053-2AF4-45EA-AB25-AEB01D8B1BF4}"/>
    <cellStyle name="_정국창 수정분개_Sample2_Datapack(BS)_Arun_091217_v2_Arun_QA_main" xfId="40613" xr:uid="{8C9F7D8A-F06A-4912-9D63-065FA96FA8DE}"/>
    <cellStyle name="_정국창 수정분개_Sample2_Datepack_별첨_이종석_20090708" xfId="40614" xr:uid="{61F74BFF-610A-44E6-BD16-5949CAEBD0F8}"/>
    <cellStyle name="_정국창 수정분개_Sample2_Datepack_별첨_이종석_20090708_Arun_Info request_2009.12.21" xfId="40615" xr:uid="{897E7D42-4AF2-4B4A-8E10-1801BA164E4F}"/>
    <cellStyle name="_정국창 수정분개_Sample2_Datepack_별첨_이종석_20090708_Arun_QA_main" xfId="40616" xr:uid="{C3689399-2515-4EB5-9DD3-C06F36EF34D2}"/>
    <cellStyle name="_정국창 수정분개_Sample2_Datepack_별첨_이종석_20090708_Datapack(BS)_Arun_091217_v2" xfId="40617" xr:uid="{C8F8A325-7B0F-4818-8E40-F67419785FC7}"/>
    <cellStyle name="_정국창 수정분개_Sample2_Datepack_별첨_이종석_20090708_Datapack(BS)_Arun_091217_v2_Arun_Info request_2009.12.21" xfId="40618" xr:uid="{32E803CC-3E6E-4544-9194-E0AACE6295CA}"/>
    <cellStyle name="_정국창 수정분개_Sample2_Datepack_별첨_이종석_20090708_Datapack(BS)_Arun_091217_v2_Arun_QA_main" xfId="40619" xr:uid="{5BBAA9FD-4690-4F67-A0DF-EA8EBBA31D86}"/>
    <cellStyle name="_정국창 수정분개_Sample2_WP-dealtool table_v5_KCW" xfId="40620" xr:uid="{34CEF906-A59D-472E-8B7C-958D2A11B579}"/>
    <cellStyle name="_정국창 수정분개_Sample2_WP-dealtool table_v5_KCW_Arun_Info request_2009.12.21" xfId="40621" xr:uid="{E95E83C0-2E2B-49E9-ADE6-50416CC84A00}"/>
    <cellStyle name="_정국창 수정분개_Sample2_WP-dealtool table_v5_KCW_Arun_QA_main" xfId="40622" xr:uid="{E14BC84E-5B67-4544-A84C-37E29BFA8338}"/>
    <cellStyle name="_정국창 수정분개_Sample2_WP-dealtool table_v5_KCW_Datapack(BS)_Arun_091217_v2" xfId="40623" xr:uid="{4BD3F27B-8EF0-4A7C-B8B2-6329A62DD181}"/>
    <cellStyle name="_정국창 수정분개_Sample2_WP-dealtool table_v5_KCW_Datapack(BS)_Arun_091217_v2_Arun_Info request_2009.12.21" xfId="40624" xr:uid="{52CC2038-32FE-4589-8109-1CF21FE36EB2}"/>
    <cellStyle name="_정국창 수정분개_Sample2_WP-dealtool table_v5_KCW_Datapack(BS)_Arun_091217_v2_Arun_QA_main" xfId="40625" xr:uid="{7E56CC0E-CABC-45A6-A173-4245C29B887D}"/>
    <cellStyle name="_정국창 수정분개_Sample3" xfId="40626" xr:uid="{DD26EE59-9B09-43D3-BB7F-F44497B810BC}"/>
    <cellStyle name="_정국창 수정분개_Sample3_Arun_Info request_2009.12.21" xfId="40627" xr:uid="{E98F04F2-EA3F-40C1-925C-80CBAB62D26E}"/>
    <cellStyle name="_정국창 수정분개_Sample3_Arun_QA_main" xfId="40628" xr:uid="{B885D149-D186-43F5-AD32-89A6C04CA02E}"/>
    <cellStyle name="_정국창 수정분개_Sample3_Datapack(BS)_Arun_091217_v2" xfId="40629" xr:uid="{D931B135-0E20-4B32-8500-B2448ECE972A}"/>
    <cellStyle name="_정국창 수정분개_Sample3_Datapack(BS)_Arun_091217_v2_Arun_Info request_2009.12.21" xfId="40630" xr:uid="{12F3151F-E3A1-4338-B9BC-9026E840F3E2}"/>
    <cellStyle name="_정국창 수정분개_Sample3_Datapack(BS)_Arun_091217_v2_Arun_QA_main" xfId="40631" xr:uid="{6AFA7405-8101-4047-A7E0-0A27E5B6FBA6}"/>
    <cellStyle name="_정국창 수정분개_Sample3_Datepack_별첨_이종석_20090708" xfId="40632" xr:uid="{BE3F546A-4B15-4F3B-A865-66E29678B543}"/>
    <cellStyle name="_정국창 수정분개_Sample3_Datepack_별첨_이종석_20090708_Arun_Info request_2009.12.21" xfId="40633" xr:uid="{B54EFDB6-8B5F-4D54-968F-2CC870623EA6}"/>
    <cellStyle name="_정국창 수정분개_Sample3_Datepack_별첨_이종석_20090708_Arun_QA_main" xfId="40634" xr:uid="{350063A3-9D0E-4388-8FF9-92B940E30B8F}"/>
    <cellStyle name="_정국창 수정분개_Sample3_Datepack_별첨_이종석_20090708_Datapack(BS)_Arun_091217_v2" xfId="40635" xr:uid="{2A70379A-F9B0-4B02-AB23-86CBDDDD3A3A}"/>
    <cellStyle name="_정국창 수정분개_Sample3_Datepack_별첨_이종석_20090708_Datapack(BS)_Arun_091217_v2_Arun_Info request_2009.12.21" xfId="40636" xr:uid="{62359597-465C-4A3B-BF36-B6F32F2FE08D}"/>
    <cellStyle name="_정국창 수정분개_Sample3_Datepack_별첨_이종석_20090708_Datapack(BS)_Arun_091217_v2_Arun_QA_main" xfId="40637" xr:uid="{5BB3C1BF-03B3-430A-A8C6-B588FBC224BE}"/>
    <cellStyle name="_정국창 수정분개_Sample3_WP-dealtool table_v5_KCW" xfId="40638" xr:uid="{D8CEAB48-E3D8-4E53-84EB-FDB3CECD2D69}"/>
    <cellStyle name="_정국창 수정분개_Sample3_WP-dealtool table_v5_KCW_Arun_Info request_2009.12.21" xfId="40639" xr:uid="{9ABCF8A5-DDD5-48B7-9AA2-CCA5903025F2}"/>
    <cellStyle name="_정국창 수정분개_Sample3_WP-dealtool table_v5_KCW_Arun_QA_main" xfId="40640" xr:uid="{2204BB09-EDB1-430F-A058-40FC9CF07AF2}"/>
    <cellStyle name="_정국창 수정분개_Sample3_WP-dealtool table_v5_KCW_Datapack(BS)_Arun_091217_v2" xfId="40641" xr:uid="{A071D478-B824-47CE-9FFD-D480536311B6}"/>
    <cellStyle name="_정국창 수정분개_Sample3_WP-dealtool table_v5_KCW_Datapack(BS)_Arun_091217_v2_Arun_Info request_2009.12.21" xfId="40642" xr:uid="{D51ABCC4-9513-45D7-BD8E-9F428B18352A}"/>
    <cellStyle name="_정국창 수정분개_Sample3_WP-dealtool table_v5_KCW_Datapack(BS)_Arun_091217_v2_Arun_QA_main" xfId="40643" xr:uid="{0B8FAF94-54D0-495C-887B-28A8C921B9F2}"/>
    <cellStyle name="_정국창 수정분개_Sample5" xfId="40644" xr:uid="{2EEB7ABD-93A7-4F6F-BC26-11113BE9232F}"/>
    <cellStyle name="_정국창 수정분개_Sample5_Arun_Info request_2009.12.21" xfId="40645" xr:uid="{82314E7B-AC67-46BD-87A6-A1A28433AE2C}"/>
    <cellStyle name="_정국창 수정분개_Sample5_Arun_QA_main" xfId="40646" xr:uid="{76329273-CCE2-48B6-A065-0900DFA6E22A}"/>
    <cellStyle name="_정국창 수정분개_Sample5_Datapack(BS)_Arun_091217_v2" xfId="40647" xr:uid="{BF79111D-D224-420E-8117-80F98DDF4AD7}"/>
    <cellStyle name="_정국창 수정분개_Sample5_Datapack(BS)_Arun_091217_v2_Arun_Info request_2009.12.21" xfId="40648" xr:uid="{82F5C8C4-B172-44A5-A8DB-49D38FA13AD2}"/>
    <cellStyle name="_정국창 수정분개_Sample5_Datapack(BS)_Arun_091217_v2_Arun_QA_main" xfId="40649" xr:uid="{5F204F9A-9DB1-4D93-8D61-F0F128BD3E2D}"/>
    <cellStyle name="_정국창 수정분개_Sample5_Datepack_별첨_이종석_20090708" xfId="40650" xr:uid="{F3B88C73-1D44-43A2-B266-49AB49DE5EF0}"/>
    <cellStyle name="_정국창 수정분개_Sample5_Datepack_별첨_이종석_20090708_Arun_Info request_2009.12.21" xfId="40651" xr:uid="{75917871-F9B1-431A-B74C-70DF0E501372}"/>
    <cellStyle name="_정국창 수정분개_Sample5_Datepack_별첨_이종석_20090708_Arun_QA_main" xfId="40652" xr:uid="{B3DF2CA6-75AD-46AD-AAB2-2CE403E3799C}"/>
    <cellStyle name="_정국창 수정분개_Sample5_Datepack_별첨_이종석_20090708_Datapack(BS)_Arun_091217_v2" xfId="40653" xr:uid="{69214442-C83B-4631-8708-7CC1F0250ECA}"/>
    <cellStyle name="_정국창 수정분개_Sample5_Datepack_별첨_이종석_20090708_Datapack(BS)_Arun_091217_v2_Arun_Info request_2009.12.21" xfId="40654" xr:uid="{3E1669FF-DD21-42C3-B8D0-866032CC3E77}"/>
    <cellStyle name="_정국창 수정분개_Sample5_Datepack_별첨_이종석_20090708_Datapack(BS)_Arun_091217_v2_Arun_QA_main" xfId="40655" xr:uid="{64612CBE-77B4-4D93-807B-40AE06747CB3}"/>
    <cellStyle name="_정국창 수정분개_Sample5_WP-dealtool table_v5_KCW" xfId="40656" xr:uid="{51F30F34-7BEA-4EAD-BE27-2FD24C6F5260}"/>
    <cellStyle name="_정국창 수정분개_Sample5_WP-dealtool table_v5_KCW_Arun_Info request_2009.12.21" xfId="40657" xr:uid="{5A5B223D-04B6-4BB7-A79F-F6C7E4C562D7}"/>
    <cellStyle name="_정국창 수정분개_Sample5_WP-dealtool table_v5_KCW_Arun_QA_main" xfId="40658" xr:uid="{02F27D5C-9D34-4A58-A180-1C6FB1E41D13}"/>
    <cellStyle name="_정국창 수정분개_Sample5_WP-dealtool table_v5_KCW_Datapack(BS)_Arun_091217_v2" xfId="40659" xr:uid="{5142F31D-0CA5-44F9-8680-4B8DC8E40D9E}"/>
    <cellStyle name="_정국창 수정분개_Sample5_WP-dealtool table_v5_KCW_Datapack(BS)_Arun_091217_v2_Arun_Info request_2009.12.21" xfId="40660" xr:uid="{7EA680AD-D592-4767-BC98-48772F29CE59}"/>
    <cellStyle name="_정국창 수정분개_Sample5_WP-dealtool table_v5_KCW_Datapack(BS)_Arun_091217_v2_Arun_QA_main" xfId="40661" xr:uid="{7251273B-DC54-4690-A090-5BB9A5F66468}"/>
    <cellStyle name="_제33기 6월 결산" xfId="40662" xr:uid="{90A446C5-2181-4F47-A48B-D393D81D2264}"/>
    <cellStyle name="_제33기 6월 결산_Arun_Info request_2009.12.21" xfId="40663" xr:uid="{3C5CED7F-C9DD-41ED-BC2D-0FCAA09896A9}"/>
    <cellStyle name="_제33기 6월 결산_Arun_QA_main" xfId="40664" xr:uid="{194AFF1D-C883-4E69-AF1B-788218DD93CF}"/>
    <cellStyle name="_제33기 6월 결산_Datapack(BS)_Arun_091217_v2" xfId="40665" xr:uid="{9628A300-65F4-4B7D-AB90-C91DCF2A8C6D}"/>
    <cellStyle name="_제33기 6월 결산_Datapack(BS)_Arun_091217_v2_Arun_Info request_2009.12.21" xfId="40666" xr:uid="{4914C90F-3CF4-466B-B345-60A188033C7C}"/>
    <cellStyle name="_제33기 6월 결산_Datapack(BS)_Arun_091217_v2_Arun_QA_main" xfId="40667" xr:uid="{62F367E5-D88F-4304-A307-FB471C822C95}"/>
    <cellStyle name="_제33기 6월 결산_Sample" xfId="40668" xr:uid="{7D8438E6-6E4D-46D9-9ED0-B152F6A24945}"/>
    <cellStyle name="_제33기 6월 결산_Sample_Arun_Info request_2009.12.21" xfId="40669" xr:uid="{795553BD-ABFB-4FD6-A60A-1ED0C7DAC8C9}"/>
    <cellStyle name="_제33기 6월 결산_Sample_Arun_QA_main" xfId="40670" xr:uid="{D98486E6-A29D-449C-BEC6-30B46036DF2B}"/>
    <cellStyle name="_제33기 6월 결산_Sample_Datapack(BS)_Arun_091217_v2" xfId="40671" xr:uid="{B4260AAF-2F5D-4E02-96E3-5E8FE7717981}"/>
    <cellStyle name="_제33기 6월 결산_Sample_Datapack(BS)_Arun_091217_v2_Arun_Info request_2009.12.21" xfId="40672" xr:uid="{950CB069-DA77-41B8-A775-DF20A0CB90F4}"/>
    <cellStyle name="_제33기 6월 결산_Sample_Datapack(BS)_Arun_091217_v2_Arun_QA_main" xfId="40673" xr:uid="{B6A9CAD5-650A-44B3-8B6F-EE8A0E0A2F14}"/>
    <cellStyle name="_제33기 6월 결산_Sample_Datepack_별첨_이종석_20090708" xfId="40674" xr:uid="{D2C95B71-9C65-4075-9CE3-3295790C4889}"/>
    <cellStyle name="_제33기 6월 결산_Sample_Datepack_별첨_이종석_20090708_Arun_Info request_2009.12.21" xfId="40675" xr:uid="{0DB63ECD-FC9D-4709-834E-7A4DED0DB943}"/>
    <cellStyle name="_제33기 6월 결산_Sample_Datepack_별첨_이종석_20090708_Arun_QA_main" xfId="40676" xr:uid="{5C66EE2F-3786-4672-8AD9-7771BF35F114}"/>
    <cellStyle name="_제33기 6월 결산_Sample_Datepack_별첨_이종석_20090708_Datapack(BS)_Arun_091217_v2" xfId="40677" xr:uid="{F1E7E4D3-9BD7-4593-944D-2B6515F75D1D}"/>
    <cellStyle name="_제33기 6월 결산_Sample_Datepack_별첨_이종석_20090708_Datapack(BS)_Arun_091217_v2_Arun_Info request_2009.12.21" xfId="40678" xr:uid="{4C0D16CD-1748-452A-AC76-70428378682C}"/>
    <cellStyle name="_제33기 6월 결산_Sample_Datepack_별첨_이종석_20090708_Datapack(BS)_Arun_091217_v2_Arun_QA_main" xfId="40679" xr:uid="{0B4FCFE9-28CE-4A1C-A98E-91063F3EDB18}"/>
    <cellStyle name="_제33기 6월 결산_Sample_WP-dealtool table_v5_KCW" xfId="40680" xr:uid="{BE92011B-B537-48D2-96C9-6E7FC44D864D}"/>
    <cellStyle name="_제33기 6월 결산_Sample_WP-dealtool table_v5_KCW_Arun_Info request_2009.12.21" xfId="40681" xr:uid="{C4E8C2DF-ED4F-4E10-BF7C-AB93F8517625}"/>
    <cellStyle name="_제33기 6월 결산_Sample_WP-dealtool table_v5_KCW_Arun_QA_main" xfId="40682" xr:uid="{00199269-6A09-4B3F-9778-E228CB05960C}"/>
    <cellStyle name="_제33기 6월 결산_Sample_WP-dealtool table_v5_KCW_Datapack(BS)_Arun_091217_v2" xfId="40683" xr:uid="{91483BE1-2A7E-4EB5-A2D9-E2F94AE061D9}"/>
    <cellStyle name="_제33기 6월 결산_Sample_WP-dealtool table_v5_KCW_Datapack(BS)_Arun_091217_v2_Arun_Info request_2009.12.21" xfId="40684" xr:uid="{B465ADEC-1D58-4992-8074-C29D6F278F2D}"/>
    <cellStyle name="_제33기 6월 결산_Sample_WP-dealtool table_v5_KCW_Datapack(BS)_Arun_091217_v2_Arun_QA_main" xfId="40685" xr:uid="{6EF7F03F-C3EB-43A6-A3C9-11840743055C}"/>
    <cellStyle name="_제33기 6월 결산_Sample2" xfId="40686" xr:uid="{A05F73A1-2685-4366-BE73-98F5FD590285}"/>
    <cellStyle name="_제33기 6월 결산_Sample2_Arun_Info request_2009.12.21" xfId="40687" xr:uid="{9640EA44-D303-400F-8450-F634E2460E97}"/>
    <cellStyle name="_제33기 6월 결산_Sample2_Arun_QA_main" xfId="40688" xr:uid="{0E8908BE-74B6-47D2-AEEA-0F04B554C826}"/>
    <cellStyle name="_제33기 6월 결산_Sample2_Datapack(BS)_Arun_091217_v2" xfId="40689" xr:uid="{3406F60D-EF47-439D-A8F0-3947DE337D76}"/>
    <cellStyle name="_제33기 6월 결산_Sample2_Datapack(BS)_Arun_091217_v2_Arun_Info request_2009.12.21" xfId="40690" xr:uid="{72F70698-D5F2-48A0-AB48-8ACC0A305456}"/>
    <cellStyle name="_제33기 6월 결산_Sample2_Datapack(BS)_Arun_091217_v2_Arun_QA_main" xfId="40691" xr:uid="{B31B822C-EFFF-4C4F-B345-5972C936DFDF}"/>
    <cellStyle name="_제33기 6월 결산_Sample2_Datepack_별첨_이종석_20090708" xfId="40692" xr:uid="{15479A03-6BEC-4D80-92EF-5BA000442B55}"/>
    <cellStyle name="_제33기 6월 결산_Sample2_Datepack_별첨_이종석_20090708_Arun_Info request_2009.12.21" xfId="40693" xr:uid="{7A75B1AE-E771-4FCA-B773-2945E13E464F}"/>
    <cellStyle name="_제33기 6월 결산_Sample2_Datepack_별첨_이종석_20090708_Arun_QA_main" xfId="40694" xr:uid="{65A92A34-E811-49F7-9A22-4F38E3FE5232}"/>
    <cellStyle name="_제33기 6월 결산_Sample2_Datepack_별첨_이종석_20090708_Datapack(BS)_Arun_091217_v2" xfId="40695" xr:uid="{A8ACC6FC-8E6C-49DC-97A4-71DF057F42EF}"/>
    <cellStyle name="_제33기 6월 결산_Sample2_Datepack_별첨_이종석_20090708_Datapack(BS)_Arun_091217_v2_Arun_Info request_2009.12.21" xfId="40696" xr:uid="{949E830A-476B-451D-9027-634BD15B3938}"/>
    <cellStyle name="_제33기 6월 결산_Sample2_Datepack_별첨_이종석_20090708_Datapack(BS)_Arun_091217_v2_Arun_QA_main" xfId="40697" xr:uid="{9BBAA2BC-F4D3-4432-853C-49416F2C0B64}"/>
    <cellStyle name="_제33기 6월 결산_Sample2_WP-dealtool table_v5_KCW" xfId="40698" xr:uid="{127E92EF-141E-45D1-A1F2-207135A0F904}"/>
    <cellStyle name="_제33기 6월 결산_Sample2_WP-dealtool table_v5_KCW_Arun_Info request_2009.12.21" xfId="40699" xr:uid="{2536F7AE-5AF7-414D-9190-CC7DE72B1B73}"/>
    <cellStyle name="_제33기 6월 결산_Sample2_WP-dealtool table_v5_KCW_Arun_QA_main" xfId="40700" xr:uid="{2F31BE61-0386-409D-BF73-8DF9312CA35E}"/>
    <cellStyle name="_제33기 6월 결산_Sample2_WP-dealtool table_v5_KCW_Datapack(BS)_Arun_091217_v2" xfId="40701" xr:uid="{AB81F87A-7388-43F0-9490-2F2CEA22E0A4}"/>
    <cellStyle name="_제33기 6월 결산_Sample2_WP-dealtool table_v5_KCW_Datapack(BS)_Arun_091217_v2_Arun_Info request_2009.12.21" xfId="40702" xr:uid="{6EC55C96-D2EF-4D94-9287-A04655BB94C6}"/>
    <cellStyle name="_제33기 6월 결산_Sample2_WP-dealtool table_v5_KCW_Datapack(BS)_Arun_091217_v2_Arun_QA_main" xfId="40703" xr:uid="{A0C8CA58-1B34-4123-85DE-0B3A52A4AA13}"/>
    <cellStyle name="_제33기 6월 결산_Sample3" xfId="40704" xr:uid="{F462F852-C405-44F2-9342-959B09D3E355}"/>
    <cellStyle name="_제33기 6월 결산_Sample3_Arun_Info request_2009.12.21" xfId="40705" xr:uid="{5D36D5AF-6533-4844-8BEB-170622FEE337}"/>
    <cellStyle name="_제33기 6월 결산_Sample3_Arun_QA_main" xfId="40706" xr:uid="{2C4300B7-DD15-42F0-A35A-87C9EAB8166C}"/>
    <cellStyle name="_제33기 6월 결산_Sample3_Datapack(BS)_Arun_091217_v2" xfId="40707" xr:uid="{EAF84038-ACEB-43B5-8B95-5F457A7032EE}"/>
    <cellStyle name="_제33기 6월 결산_Sample3_Datapack(BS)_Arun_091217_v2_Arun_Info request_2009.12.21" xfId="40708" xr:uid="{3FB5B385-5814-492E-AA7E-B95C9D94E01E}"/>
    <cellStyle name="_제33기 6월 결산_Sample3_Datapack(BS)_Arun_091217_v2_Arun_QA_main" xfId="40709" xr:uid="{9BBA5FD2-3F1D-41D3-B933-DD475574CB72}"/>
    <cellStyle name="_제33기 6월 결산_Sample3_Datepack_별첨_이종석_20090708" xfId="40710" xr:uid="{D7D741D5-6E67-43F5-B502-A3EC2FF2B76D}"/>
    <cellStyle name="_제33기 6월 결산_Sample3_Datepack_별첨_이종석_20090708_Arun_Info request_2009.12.21" xfId="40711" xr:uid="{4897C5ED-4219-490C-925E-4C5761C8F7DF}"/>
    <cellStyle name="_제33기 6월 결산_Sample3_Datepack_별첨_이종석_20090708_Arun_QA_main" xfId="40712" xr:uid="{724C4B25-6659-4E51-A5EA-A53751095158}"/>
    <cellStyle name="_제33기 6월 결산_Sample3_Datepack_별첨_이종석_20090708_Datapack(BS)_Arun_091217_v2" xfId="40713" xr:uid="{05066CCD-8C94-458E-BD82-49DD2A808B05}"/>
    <cellStyle name="_제33기 6월 결산_Sample3_Datepack_별첨_이종석_20090708_Datapack(BS)_Arun_091217_v2_Arun_Info request_2009.12.21" xfId="40714" xr:uid="{EAEEC907-9C12-4FE6-83BE-86C8DCDB343A}"/>
    <cellStyle name="_제33기 6월 결산_Sample3_Datepack_별첨_이종석_20090708_Datapack(BS)_Arun_091217_v2_Arun_QA_main" xfId="40715" xr:uid="{38A70251-D694-485D-8A4C-7CCEFACA005C}"/>
    <cellStyle name="_제33기 6월 결산_Sample3_WP-dealtool table_v5_KCW" xfId="40716" xr:uid="{A5E3D228-CBD7-4E2B-A98E-8E3DF6C5F444}"/>
    <cellStyle name="_제33기 6월 결산_Sample3_WP-dealtool table_v5_KCW_Arun_Info request_2009.12.21" xfId="40717" xr:uid="{142F98FA-8AB6-4CC5-8FD7-1B01CC2EF058}"/>
    <cellStyle name="_제33기 6월 결산_Sample3_WP-dealtool table_v5_KCW_Arun_QA_main" xfId="40718" xr:uid="{0237AE76-888A-404D-A52D-23A340FE7506}"/>
    <cellStyle name="_제33기 6월 결산_Sample3_WP-dealtool table_v5_KCW_Datapack(BS)_Arun_091217_v2" xfId="40719" xr:uid="{4E2E5878-76A5-4E09-9B44-22B40432FA94}"/>
    <cellStyle name="_제33기 6월 결산_Sample3_WP-dealtool table_v5_KCW_Datapack(BS)_Arun_091217_v2_Arun_Info request_2009.12.21" xfId="40720" xr:uid="{616789AE-13DF-4672-8994-B83F1368133A}"/>
    <cellStyle name="_제33기 6월 결산_Sample3_WP-dealtool table_v5_KCW_Datapack(BS)_Arun_091217_v2_Arun_QA_main" xfId="40721" xr:uid="{3F874072-3234-459F-BC72-9F7E6286D9AE}"/>
    <cellStyle name="_제33기 6월 결산_Sample5" xfId="40722" xr:uid="{263645D9-FF6C-472C-9AC1-5A6D624F7927}"/>
    <cellStyle name="_제33기 6월 결산_Sample5_Arun_Info request_2009.12.21" xfId="40723" xr:uid="{855A62A0-BDFE-4094-89A1-18C2155F3627}"/>
    <cellStyle name="_제33기 6월 결산_Sample5_Arun_QA_main" xfId="40724" xr:uid="{78033FF5-08C8-4F78-94D4-0D885766CB60}"/>
    <cellStyle name="_제33기 6월 결산_Sample5_Datapack(BS)_Arun_091217_v2" xfId="40725" xr:uid="{E01B7063-543E-48AF-8893-FB130A75D71D}"/>
    <cellStyle name="_제33기 6월 결산_Sample5_Datapack(BS)_Arun_091217_v2_Arun_Info request_2009.12.21" xfId="40726" xr:uid="{0E943ED3-85C0-4029-8273-87E40F4FFF6C}"/>
    <cellStyle name="_제33기 6월 결산_Sample5_Datapack(BS)_Arun_091217_v2_Arun_QA_main" xfId="40727" xr:uid="{92D30A25-14E6-4680-B683-412EC63F37DF}"/>
    <cellStyle name="_제33기 6월 결산_Sample5_Datepack_별첨_이종석_20090708" xfId="40728" xr:uid="{6BA84149-7202-4D4A-A951-4B4176112916}"/>
    <cellStyle name="_제33기 6월 결산_Sample5_Datepack_별첨_이종석_20090708_Arun_Info request_2009.12.21" xfId="40729" xr:uid="{D33DA673-24FE-48E8-9727-DCE2252D5E60}"/>
    <cellStyle name="_제33기 6월 결산_Sample5_Datepack_별첨_이종석_20090708_Arun_QA_main" xfId="40730" xr:uid="{1AE2FF17-9CF4-4A19-A4DF-2B3E687B3C7F}"/>
    <cellStyle name="_제33기 6월 결산_Sample5_Datepack_별첨_이종석_20090708_Datapack(BS)_Arun_091217_v2" xfId="40731" xr:uid="{972036BF-3B89-409B-8A42-4F21F8B1A081}"/>
    <cellStyle name="_제33기 6월 결산_Sample5_Datepack_별첨_이종석_20090708_Datapack(BS)_Arun_091217_v2_Arun_Info request_2009.12.21" xfId="40732" xr:uid="{DC90BB7C-D455-473B-AB29-6FDF80B9C0BC}"/>
    <cellStyle name="_제33기 6월 결산_Sample5_Datepack_별첨_이종석_20090708_Datapack(BS)_Arun_091217_v2_Arun_QA_main" xfId="40733" xr:uid="{07195192-DCDB-4004-983C-BFE1551E2112}"/>
    <cellStyle name="_제33기 6월 결산_Sample5_WP-dealtool table_v5_KCW" xfId="40734" xr:uid="{3EB2C897-86AD-4653-AEEC-AD13217E86CF}"/>
    <cellStyle name="_제33기 6월 결산_Sample5_WP-dealtool table_v5_KCW_Arun_Info request_2009.12.21" xfId="40735" xr:uid="{2F1CF0F4-B099-4274-9BB5-D9F58A3924DA}"/>
    <cellStyle name="_제33기 6월 결산_Sample5_WP-dealtool table_v5_KCW_Arun_QA_main" xfId="40736" xr:uid="{7B679B88-8982-4CFE-9B5F-70CA9E97A72F}"/>
    <cellStyle name="_제33기 6월 결산_Sample5_WP-dealtool table_v5_KCW_Datapack(BS)_Arun_091217_v2" xfId="40737" xr:uid="{1DBEBAC0-9B72-4DE0-B783-CA6600D1AF1B}"/>
    <cellStyle name="_제33기 6월 결산_Sample5_WP-dealtool table_v5_KCW_Datapack(BS)_Arun_091217_v2_Arun_Info request_2009.12.21" xfId="40738" xr:uid="{B246C238-C5D4-44C4-8A64-0EBDAD23A3D4}"/>
    <cellStyle name="_제33기 6월 결산_Sample5_WP-dealtool table_v5_KCW_Datapack(BS)_Arun_091217_v2_Arun_QA_main" xfId="40739" xr:uid="{15F83E56-78F5-45BE-9743-FBAEDA77C62C}"/>
    <cellStyle name="_제품상품최종" xfId="40740" xr:uid="{3B2B767C-48D4-4400-A269-180B71B8C5DE}"/>
    <cellStyle name="_조서총괄_대백08반기" xfId="40741" xr:uid="{D32EFB90-5427-4FEF-8F91-13B85745AC92}"/>
    <cellStyle name="_조서총괄_대백08반기_Arun_Info request_2009.12.21" xfId="40742" xr:uid="{7F3F388F-31E9-47FF-9FD5-FB4F11D68881}"/>
    <cellStyle name="_조서총괄_대백08반기_Arun_QA_main" xfId="40743" xr:uid="{F4966AD3-DD14-4559-A5DB-0B55496C0DA6}"/>
    <cellStyle name="_조서총괄_대백08반기_Datapack(BS)_Arun_091217_v2" xfId="40744" xr:uid="{8ADF776D-2152-4056-91EE-3C785CE8D2A8}"/>
    <cellStyle name="_조서총괄_대백08반기_Datapack(BS)_Arun_091217_v2_Arun_Info request_2009.12.21" xfId="40745" xr:uid="{A5C4B313-B0B7-4EBA-A011-204C3555ECE9}"/>
    <cellStyle name="_조서총괄_대백08반기_Datapack(BS)_Arun_091217_v2_Arun_QA_main" xfId="40746" xr:uid="{CD7A66F5-D788-4878-879F-79D8DF5D4824}"/>
    <cellStyle name="_조서총괄_대백08반기_Sample" xfId="40747" xr:uid="{98A4166E-9331-43B5-B033-D87D49F5D7F3}"/>
    <cellStyle name="_조서총괄_대백08반기_Sample_Arun_Info request_2009.12.21" xfId="40748" xr:uid="{15742BCD-B6D7-49E5-9086-3739AC349318}"/>
    <cellStyle name="_조서총괄_대백08반기_Sample_Arun_QA_main" xfId="40749" xr:uid="{5792B264-DECB-46A0-81CF-E083C0FA635C}"/>
    <cellStyle name="_조서총괄_대백08반기_Sample_Datapack(BS)_Arun_091217_v2" xfId="40750" xr:uid="{C779117C-AE0A-49D8-8368-6DA33E4E072D}"/>
    <cellStyle name="_조서총괄_대백08반기_Sample_Datapack(BS)_Arun_091217_v2_Arun_Info request_2009.12.21" xfId="40751" xr:uid="{68AA5A8F-85B5-4F1B-AEC0-CEC122E5B93E}"/>
    <cellStyle name="_조서총괄_대백08반기_Sample_Datapack(BS)_Arun_091217_v2_Arun_QA_main" xfId="40752" xr:uid="{ED73ABB9-0363-4B14-A563-19C2941C65C1}"/>
    <cellStyle name="_조서총괄_대백08반기_Sample_Datepack_별첨_이종석_20090708" xfId="40753" xr:uid="{CC4B5300-36CA-41DB-BA9F-3988D64B4984}"/>
    <cellStyle name="_조서총괄_대백08반기_Sample_Datepack_별첨_이종석_20090708_Arun_Info request_2009.12.21" xfId="40754" xr:uid="{74AB7D44-F970-4E1A-B1F9-F5C2C43C1EFE}"/>
    <cellStyle name="_조서총괄_대백08반기_Sample_Datepack_별첨_이종석_20090708_Arun_QA_main" xfId="40755" xr:uid="{6A6418F3-CD5F-4009-A7A4-6747FD32A0BF}"/>
    <cellStyle name="_조서총괄_대백08반기_Sample_Datepack_별첨_이종석_20090708_Datapack(BS)_Arun_091217_v2" xfId="40756" xr:uid="{21F92253-49CD-4AA9-9D14-9610E56798BD}"/>
    <cellStyle name="_조서총괄_대백08반기_Sample_Datepack_별첨_이종석_20090708_Datapack(BS)_Arun_091217_v2_Arun_Info request_2009.12.21" xfId="40757" xr:uid="{CAF28FC4-ABC9-43E6-972A-230FA0554236}"/>
    <cellStyle name="_조서총괄_대백08반기_Sample_Datepack_별첨_이종석_20090708_Datapack(BS)_Arun_091217_v2_Arun_QA_main" xfId="40758" xr:uid="{2EFB9CD3-A6AF-461B-89CD-C58AF5BB0885}"/>
    <cellStyle name="_조서총괄_대백08반기_Sample_WP-dealtool table_v5_KCW" xfId="40759" xr:uid="{BB387F46-0F3D-4085-A898-623237B8FE37}"/>
    <cellStyle name="_조서총괄_대백08반기_Sample_WP-dealtool table_v5_KCW_Arun_Info request_2009.12.21" xfId="40760" xr:uid="{369584D3-692E-4D68-B74B-D3F096CF1164}"/>
    <cellStyle name="_조서총괄_대백08반기_Sample_WP-dealtool table_v5_KCW_Arun_QA_main" xfId="40761" xr:uid="{085168D1-5777-4E7A-A538-19ED825F7A16}"/>
    <cellStyle name="_조서총괄_대백08반기_Sample_WP-dealtool table_v5_KCW_Datapack(BS)_Arun_091217_v2" xfId="40762" xr:uid="{2D322BAC-CC37-4852-AC7F-843AA85FCEEB}"/>
    <cellStyle name="_조서총괄_대백08반기_Sample_WP-dealtool table_v5_KCW_Datapack(BS)_Arun_091217_v2_Arun_Info request_2009.12.21" xfId="40763" xr:uid="{7B6EE67C-C25B-4A29-8EAE-CAE5EB900B85}"/>
    <cellStyle name="_조서총괄_대백08반기_Sample_WP-dealtool table_v5_KCW_Datapack(BS)_Arun_091217_v2_Arun_QA_main" xfId="40764" xr:uid="{94FE9EB0-01A0-4467-85CC-BB12C1371161}"/>
    <cellStyle name="_조서총괄_대백08반기_Sample2" xfId="40765" xr:uid="{EC4966F8-5E9C-44D7-99BF-E92094582C96}"/>
    <cellStyle name="_조서총괄_대백08반기_Sample2_Arun_Info request_2009.12.21" xfId="40766" xr:uid="{08234F21-8B94-4682-B619-A80C88A50341}"/>
    <cellStyle name="_조서총괄_대백08반기_Sample2_Arun_QA_main" xfId="40767" xr:uid="{47589F44-5C14-42C9-9511-9D6B05246111}"/>
    <cellStyle name="_조서총괄_대백08반기_Sample2_Datapack(BS)_Arun_091217_v2" xfId="40768" xr:uid="{F600E1E1-2FCC-42BC-913B-CBCC6084D754}"/>
    <cellStyle name="_조서총괄_대백08반기_Sample2_Datapack(BS)_Arun_091217_v2_Arun_Info request_2009.12.21" xfId="40769" xr:uid="{C2AE0D90-AE49-4B9A-BB4D-2FC5BCD58630}"/>
    <cellStyle name="_조서총괄_대백08반기_Sample2_Datapack(BS)_Arun_091217_v2_Arun_QA_main" xfId="40770" xr:uid="{10BCDE32-C0E6-4E50-BC5D-EB5D144EF993}"/>
    <cellStyle name="_조서총괄_대백08반기_Sample2_Datepack_별첨_이종석_20090708" xfId="40771" xr:uid="{ABD3518C-5537-4E91-9594-C3389E2454B5}"/>
    <cellStyle name="_조서총괄_대백08반기_Sample2_Datepack_별첨_이종석_20090708_Arun_Info request_2009.12.21" xfId="40772" xr:uid="{04B644A7-49D4-4326-9A1C-5EEC73219F83}"/>
    <cellStyle name="_조서총괄_대백08반기_Sample2_Datepack_별첨_이종석_20090708_Arun_QA_main" xfId="40773" xr:uid="{08B10CEE-3B85-4707-8473-D5854235D33D}"/>
    <cellStyle name="_조서총괄_대백08반기_Sample2_Datepack_별첨_이종석_20090708_Datapack(BS)_Arun_091217_v2" xfId="40774" xr:uid="{5D6222D9-7251-4B1E-8115-63689EB02EAC}"/>
    <cellStyle name="_조서총괄_대백08반기_Sample2_Datepack_별첨_이종석_20090708_Datapack(BS)_Arun_091217_v2_Arun_Info request_2009.12.21" xfId="40775" xr:uid="{55FAC9DF-3E89-4FE6-ABDD-D8863862A1AC}"/>
    <cellStyle name="_조서총괄_대백08반기_Sample2_Datepack_별첨_이종석_20090708_Datapack(BS)_Arun_091217_v2_Arun_QA_main" xfId="40776" xr:uid="{9088CC91-7ED6-42BB-9AE5-C4243569FEA1}"/>
    <cellStyle name="_조서총괄_대백08반기_Sample2_WP-dealtool table_v5_KCW" xfId="40777" xr:uid="{F959ADEB-A568-469D-BD68-592FF448037C}"/>
    <cellStyle name="_조서총괄_대백08반기_Sample2_WP-dealtool table_v5_KCW_Arun_Info request_2009.12.21" xfId="40778" xr:uid="{13D3E296-876F-4BE9-B629-3FC3E8AAC8A1}"/>
    <cellStyle name="_조서총괄_대백08반기_Sample2_WP-dealtool table_v5_KCW_Arun_QA_main" xfId="40779" xr:uid="{3F4DB047-A13B-4464-B419-A2C3ACE5B1A1}"/>
    <cellStyle name="_조서총괄_대백08반기_Sample2_WP-dealtool table_v5_KCW_Datapack(BS)_Arun_091217_v2" xfId="40780" xr:uid="{6084DB81-4B34-4052-A871-3A38872285C0}"/>
    <cellStyle name="_조서총괄_대백08반기_Sample2_WP-dealtool table_v5_KCW_Datapack(BS)_Arun_091217_v2_Arun_Info request_2009.12.21" xfId="40781" xr:uid="{EEBD71A8-6A63-4ED4-BD93-45FCDCC0CFE5}"/>
    <cellStyle name="_조서총괄_대백08반기_Sample2_WP-dealtool table_v5_KCW_Datapack(BS)_Arun_091217_v2_Arun_QA_main" xfId="40782" xr:uid="{DE508D4D-580F-4413-B7A0-0CB441A21147}"/>
    <cellStyle name="_조서총괄_대백08반기_Sample3" xfId="40783" xr:uid="{761BCA1D-0E8D-4FBF-A28C-FF04E5C0E431}"/>
    <cellStyle name="_조서총괄_대백08반기_Sample3_Arun_Info request_2009.12.21" xfId="40784" xr:uid="{FC36A6C1-F02F-40A4-B66A-BA82648BF260}"/>
    <cellStyle name="_조서총괄_대백08반기_Sample3_Arun_QA_main" xfId="40785" xr:uid="{6CB7BB92-B29B-40AC-AE03-863F5832C350}"/>
    <cellStyle name="_조서총괄_대백08반기_Sample3_Datapack(BS)_Arun_091217_v2" xfId="40786" xr:uid="{B41B28C1-EB44-463C-881A-0EC9D24CBF39}"/>
    <cellStyle name="_조서총괄_대백08반기_Sample3_Datapack(BS)_Arun_091217_v2_Arun_Info request_2009.12.21" xfId="40787" xr:uid="{88267A6F-1A01-4FC1-A7C3-6C67385D0909}"/>
    <cellStyle name="_조서총괄_대백08반기_Sample3_Datapack(BS)_Arun_091217_v2_Arun_QA_main" xfId="40788" xr:uid="{78B8DE19-C7E4-4B9F-B7BF-B43AD7CB5DCA}"/>
    <cellStyle name="_조서총괄_대백08반기_Sample3_Datepack_별첨_이종석_20090708" xfId="40789" xr:uid="{E3579672-88CE-4513-A285-2E89F0B2A724}"/>
    <cellStyle name="_조서총괄_대백08반기_Sample3_Datepack_별첨_이종석_20090708_Arun_Info request_2009.12.21" xfId="40790" xr:uid="{6D56600D-9C2D-4379-979E-2AB78EA0CB72}"/>
    <cellStyle name="_조서총괄_대백08반기_Sample3_Datepack_별첨_이종석_20090708_Arun_QA_main" xfId="40791" xr:uid="{5631F634-4A55-40CD-9000-7A3A288CE78F}"/>
    <cellStyle name="_조서총괄_대백08반기_Sample3_Datepack_별첨_이종석_20090708_Datapack(BS)_Arun_091217_v2" xfId="40792" xr:uid="{59E301A4-C9EA-4B67-8546-1BE4F896B9C1}"/>
    <cellStyle name="_조서총괄_대백08반기_Sample3_Datepack_별첨_이종석_20090708_Datapack(BS)_Arun_091217_v2_Arun_Info request_2009.12.21" xfId="40793" xr:uid="{88FF5EFA-63F2-4BAC-A9DD-1DB438FAA3A5}"/>
    <cellStyle name="_조서총괄_대백08반기_Sample3_Datepack_별첨_이종석_20090708_Datapack(BS)_Arun_091217_v2_Arun_QA_main" xfId="40794" xr:uid="{BC1D88D8-556A-4470-A496-6D38052F3B99}"/>
    <cellStyle name="_조서총괄_대백08반기_Sample3_WP-dealtool table_v5_KCW" xfId="40795" xr:uid="{73574AD9-5D62-4AD7-A45F-ABFE65252A31}"/>
    <cellStyle name="_조서총괄_대백08반기_Sample3_WP-dealtool table_v5_KCW_Arun_Info request_2009.12.21" xfId="40796" xr:uid="{4C9A5577-10B1-4550-942E-C227F01D7219}"/>
    <cellStyle name="_조서총괄_대백08반기_Sample3_WP-dealtool table_v5_KCW_Arun_QA_main" xfId="40797" xr:uid="{7B9AC6A7-BAC9-4808-BD9F-EDE085161E8A}"/>
    <cellStyle name="_조서총괄_대백08반기_Sample3_WP-dealtool table_v5_KCW_Datapack(BS)_Arun_091217_v2" xfId="40798" xr:uid="{4D08561D-1E73-4AB9-A57C-456CEE467CFA}"/>
    <cellStyle name="_조서총괄_대백08반기_Sample3_WP-dealtool table_v5_KCW_Datapack(BS)_Arun_091217_v2_Arun_Info request_2009.12.21" xfId="40799" xr:uid="{B24CB907-B454-4ECA-9408-A024C7A37A71}"/>
    <cellStyle name="_조서총괄_대백08반기_Sample3_WP-dealtool table_v5_KCW_Datapack(BS)_Arun_091217_v2_Arun_QA_main" xfId="40800" xr:uid="{51E781CE-A94B-41A3-8FD6-8E5017DC0D9A}"/>
    <cellStyle name="_조서총괄_대백08반기_Sample5" xfId="40801" xr:uid="{34AAEA2B-E48C-4885-8E59-D238A9AA3AF1}"/>
    <cellStyle name="_조서총괄_대백08반기_Sample5_Arun_Info request_2009.12.21" xfId="40802" xr:uid="{47CEEF99-D55B-4BC9-A17D-86B0443C8E9D}"/>
    <cellStyle name="_조서총괄_대백08반기_Sample5_Arun_QA_main" xfId="40803" xr:uid="{25B6E789-E927-4D7C-83FE-5660B47C79A0}"/>
    <cellStyle name="_조서총괄_대백08반기_Sample5_Datapack(BS)_Arun_091217_v2" xfId="40804" xr:uid="{542B8FE2-3F65-471F-8AAB-45916C7853FD}"/>
    <cellStyle name="_조서총괄_대백08반기_Sample5_Datapack(BS)_Arun_091217_v2_Arun_Info request_2009.12.21" xfId="40805" xr:uid="{01A7238A-CC11-4E52-9F09-746D1D96A44A}"/>
    <cellStyle name="_조서총괄_대백08반기_Sample5_Datapack(BS)_Arun_091217_v2_Arun_QA_main" xfId="40806" xr:uid="{86F450BB-7CAB-4DB2-9B13-F77FF13D3C3B}"/>
    <cellStyle name="_조서총괄_대백08반기_Sample5_Datepack_별첨_이종석_20090708" xfId="40807" xr:uid="{4F47B11C-326E-4CB7-8D0F-4D7542E85902}"/>
    <cellStyle name="_조서총괄_대백08반기_Sample5_Datepack_별첨_이종석_20090708_Arun_Info request_2009.12.21" xfId="40808" xr:uid="{BEC31136-5040-4A80-A5F7-2FFFE7D4E140}"/>
    <cellStyle name="_조서총괄_대백08반기_Sample5_Datepack_별첨_이종석_20090708_Arun_QA_main" xfId="40809" xr:uid="{ACCF2E91-EFCA-4B75-B363-EBEB869D8865}"/>
    <cellStyle name="_조서총괄_대백08반기_Sample5_Datepack_별첨_이종석_20090708_Datapack(BS)_Arun_091217_v2" xfId="40810" xr:uid="{1E974358-5C7A-4044-A93E-4A669C5F7339}"/>
    <cellStyle name="_조서총괄_대백08반기_Sample5_Datepack_별첨_이종석_20090708_Datapack(BS)_Arun_091217_v2_Arun_Info request_2009.12.21" xfId="40811" xr:uid="{0D692FAA-48B8-4851-8DCB-5AEB197E86DA}"/>
    <cellStyle name="_조서총괄_대백08반기_Sample5_Datepack_별첨_이종석_20090708_Datapack(BS)_Arun_091217_v2_Arun_QA_main" xfId="40812" xr:uid="{BFCC4195-FDE8-4AFD-8038-75A1C2342F88}"/>
    <cellStyle name="_조서총괄_대백08반기_Sample5_WP-dealtool table_v5_KCW" xfId="40813" xr:uid="{47D47BB5-539C-4848-AF16-6659A35758D2}"/>
    <cellStyle name="_조서총괄_대백08반기_Sample5_WP-dealtool table_v5_KCW_Arun_Info request_2009.12.21" xfId="40814" xr:uid="{4834F409-5482-4BE2-BF38-617A8E4705D2}"/>
    <cellStyle name="_조서총괄_대백08반기_Sample5_WP-dealtool table_v5_KCW_Arun_QA_main" xfId="40815" xr:uid="{21A7B3DC-008C-4446-9094-25E5762999A2}"/>
    <cellStyle name="_조서총괄_대백08반기_Sample5_WP-dealtool table_v5_KCW_Datapack(BS)_Arun_091217_v2" xfId="40816" xr:uid="{99FB73E9-1ED6-411B-88B7-0BDF11D6C17D}"/>
    <cellStyle name="_조서총괄_대백08반기_Sample5_WP-dealtool table_v5_KCW_Datapack(BS)_Arun_091217_v2_Arun_Info request_2009.12.21" xfId="40817" xr:uid="{BDB776AD-2D7D-42A4-9C6B-BCF71F4E87F7}"/>
    <cellStyle name="_조서총괄_대백08반기_Sample5_WP-dealtool table_v5_KCW_Datapack(BS)_Arun_091217_v2_Arun_QA_main" xfId="40818" xr:uid="{1BA81752-1B23-44C4-9605-C8D513CD5423}"/>
    <cellStyle name="_주간보고" xfId="40819" xr:uid="{3F6C5182-E180-498C-89C0-A21199065034}"/>
    <cellStyle name="_중국사업보고" xfId="40820" xr:uid="{9F38DA7F-CFEC-4547-9DD2-D32F8CFA1D33}"/>
    <cellStyle name="_중국사업보고(11)" xfId="40821" xr:uid="{65DB74A7-B2CC-478D-8146-EFF3F2D3115E}"/>
    <cellStyle name="_중국사업보고(D안승인보고서1109)" xfId="40822" xr:uid="{2272ECE4-9A92-4687-87FD-EC23EC4A20C3}"/>
    <cellStyle name="_중국사업보고(천진)" xfId="40823" xr:uid="{43F61224-927E-4BDD-A6EA-403A5E72D4FB}"/>
    <cellStyle name="_케이씨텍02반기(권규한)" xfId="40824" xr:uid="{76BAD9F4-57EB-4E67-834B-8EE8ADF377FB}"/>
    <cellStyle name="_티엔터(80%)" xfId="40825" xr:uid="{2B8CA111-FC4E-4B2E-B0A8-CA09A6633115}"/>
    <cellStyle name="_팀공통양식3-4" xfId="40826" xr:uid="{90C7F9F7-C9F7-4AA8-A78D-79C221DB974E}"/>
    <cellStyle name="_파생상품_POS" xfId="40827" xr:uid="{9FE54288-0709-4207-9396-7A96F7A0627D}"/>
    <cellStyle name="_파생상품_POS(분기)" xfId="40828" xr:uid="{9ABFC450-EA0B-4B95-A9D9-6DAF3EA41258}"/>
    <cellStyle name="_파키스탄 TE사" xfId="40829" xr:uid="{3F986998-2559-4D58-B2E8-0459B1902793}"/>
    <cellStyle name="_판보충" xfId="40830" xr:uid="{A4340D85-673B-4958-B28C-23D2C7CFD0C4}"/>
    <cellStyle name="_팩스교신" xfId="40831" xr:uid="{5DB5EF6E-E715-4E32-B275-F29A4E282030}"/>
    <cellStyle name="_프라임04반기" xfId="40832" xr:uid="{1B087725-6EB5-4991-84A0-37610F8AB2A5}"/>
    <cellStyle name="_프라임04반기_Arun_Info request_2009.12.21" xfId="40833" xr:uid="{1126A9C5-28F3-479A-9FBA-375984448360}"/>
    <cellStyle name="_프라임04반기_Arun_QA_main" xfId="40834" xr:uid="{26731014-E1EA-4560-A3E8-ACBD75763311}"/>
    <cellStyle name="_프라임04반기_Datapack(BS)_Arun_091217_v2" xfId="40835" xr:uid="{F2BB2627-40B4-45CE-8F91-6442F21928DE}"/>
    <cellStyle name="_프라임04반기_Datapack(BS)_Arun_091217_v2_Arun_Info request_2009.12.21" xfId="40836" xr:uid="{9FEB50C1-E0F8-4FEB-8F2A-91E537E0007F}"/>
    <cellStyle name="_프라임04반기_Datapack(BS)_Arun_091217_v2_Arun_QA_main" xfId="40837" xr:uid="{5796FDBA-0438-40B2-87A6-45E7B920D119}"/>
    <cellStyle name="_프라임04반기_Sample" xfId="40838" xr:uid="{6BDDF32C-6B42-4BFB-B580-3825C6517099}"/>
    <cellStyle name="_프라임04반기_Sample_Arun_Info request_2009.12.21" xfId="40839" xr:uid="{7A60C992-CE14-4BC7-817D-BA9D86484702}"/>
    <cellStyle name="_프라임04반기_Sample_Arun_QA_main" xfId="40840" xr:uid="{E41BB6B3-9591-47DE-B178-645C97A7D2A1}"/>
    <cellStyle name="_프라임04반기_Sample_Datapack(BS)_Arun_091217_v2" xfId="40841" xr:uid="{EE98A910-79EC-49CD-B789-D86674E569F4}"/>
    <cellStyle name="_프라임04반기_Sample_Datapack(BS)_Arun_091217_v2_Arun_Info request_2009.12.21" xfId="40842" xr:uid="{A0D392BC-82A3-4DAD-8754-BD4D4A93F6AA}"/>
    <cellStyle name="_프라임04반기_Sample_Datapack(BS)_Arun_091217_v2_Arun_QA_main" xfId="40843" xr:uid="{9D6CA461-A9EA-4FA6-A597-937F2E6F023F}"/>
    <cellStyle name="_프라임04반기_Sample_Datepack_별첨_이종석_20090708" xfId="40844" xr:uid="{C70754A1-BB35-40C4-A5BC-D0D4D030710E}"/>
    <cellStyle name="_프라임04반기_Sample_Datepack_별첨_이종석_20090708_Arun_Info request_2009.12.21" xfId="40845" xr:uid="{CD0F749A-571A-4B56-BAF4-AFF834A5442D}"/>
    <cellStyle name="_프라임04반기_Sample_Datepack_별첨_이종석_20090708_Arun_QA_main" xfId="40846" xr:uid="{E32B5807-43C4-4E6E-9A62-CDC1AF46FE35}"/>
    <cellStyle name="_프라임04반기_Sample_Datepack_별첨_이종석_20090708_Datapack(BS)_Arun_091217_v2" xfId="40847" xr:uid="{FFE7D5D4-AD55-4E20-8BE4-FDC1D2B3469D}"/>
    <cellStyle name="_프라임04반기_Sample_Datepack_별첨_이종석_20090708_Datapack(BS)_Arun_091217_v2_Arun_Info request_2009.12.21" xfId="40848" xr:uid="{105A2FD2-3869-4A35-988A-2E53E52F80AA}"/>
    <cellStyle name="_프라임04반기_Sample_Datepack_별첨_이종석_20090708_Datapack(BS)_Arun_091217_v2_Arun_QA_main" xfId="40849" xr:uid="{D8756275-2E72-44A6-BC65-7FE0FB27FDAE}"/>
    <cellStyle name="_프라임04반기_Sample_WP-dealtool table_v5_KCW" xfId="40850" xr:uid="{27E25B68-2134-4094-839B-43122FACAEEC}"/>
    <cellStyle name="_프라임04반기_Sample_WP-dealtool table_v5_KCW_Arun_Info request_2009.12.21" xfId="40851" xr:uid="{4402675C-C121-4D0B-8D8A-75BA5850E429}"/>
    <cellStyle name="_프라임04반기_Sample_WP-dealtool table_v5_KCW_Arun_QA_main" xfId="40852" xr:uid="{EDC2FADD-3CCF-4F80-9653-19F41EBE3ED3}"/>
    <cellStyle name="_프라임04반기_Sample_WP-dealtool table_v5_KCW_Datapack(BS)_Arun_091217_v2" xfId="40853" xr:uid="{98137B00-9746-41A3-A849-37281BAAA833}"/>
    <cellStyle name="_프라임04반기_Sample_WP-dealtool table_v5_KCW_Datapack(BS)_Arun_091217_v2_Arun_Info request_2009.12.21" xfId="40854" xr:uid="{951C7C93-E0BF-42FD-A48F-1CDF7BD7E6D3}"/>
    <cellStyle name="_프라임04반기_Sample_WP-dealtool table_v5_KCW_Datapack(BS)_Arun_091217_v2_Arun_QA_main" xfId="40855" xr:uid="{85AE51CF-462C-49A3-8073-17769B457540}"/>
    <cellStyle name="_프라임04반기_Sample2" xfId="40856" xr:uid="{8FAE33A5-6351-4E22-9797-B9BC49F92EB3}"/>
    <cellStyle name="_프라임04반기_Sample2_Arun_Info request_2009.12.21" xfId="40857" xr:uid="{08E5917D-46F8-47A8-A005-C9DDCC3D8070}"/>
    <cellStyle name="_프라임04반기_Sample2_Arun_QA_main" xfId="40858" xr:uid="{D281C397-2023-4CC4-A359-62350B5B4692}"/>
    <cellStyle name="_프라임04반기_Sample2_Datapack(BS)_Arun_091217_v2" xfId="40859" xr:uid="{16DB06C0-143E-4A09-8BA5-7EE421A3DC31}"/>
    <cellStyle name="_프라임04반기_Sample2_Datapack(BS)_Arun_091217_v2_Arun_Info request_2009.12.21" xfId="40860" xr:uid="{6D287228-0830-4F04-AAC1-5A6E840CCE5D}"/>
    <cellStyle name="_프라임04반기_Sample2_Datapack(BS)_Arun_091217_v2_Arun_QA_main" xfId="40861" xr:uid="{E6326AD3-E04B-4EAE-89CA-7F6B7D6A9AC6}"/>
    <cellStyle name="_프라임04반기_Sample2_Datepack_별첨_이종석_20090708" xfId="40862" xr:uid="{9E697718-ECE6-4606-BA3C-B52A61E31A2D}"/>
    <cellStyle name="_프라임04반기_Sample2_Datepack_별첨_이종석_20090708_Arun_Info request_2009.12.21" xfId="40863" xr:uid="{92FD29E6-0C7E-4BFD-9525-D9974D424ADC}"/>
    <cellStyle name="_프라임04반기_Sample2_Datepack_별첨_이종석_20090708_Arun_QA_main" xfId="40864" xr:uid="{A518F31F-8D6C-4840-BB07-1E80E38BC7D7}"/>
    <cellStyle name="_프라임04반기_Sample2_Datepack_별첨_이종석_20090708_Datapack(BS)_Arun_091217_v2" xfId="40865" xr:uid="{2F961C23-956D-4224-AEEF-7BD04C951FA6}"/>
    <cellStyle name="_프라임04반기_Sample2_Datepack_별첨_이종석_20090708_Datapack(BS)_Arun_091217_v2_Arun_Info request_2009.12.21" xfId="40866" xr:uid="{04EDF2D6-6920-4525-910C-BD74E19EB284}"/>
    <cellStyle name="_프라임04반기_Sample2_Datepack_별첨_이종석_20090708_Datapack(BS)_Arun_091217_v2_Arun_QA_main" xfId="40867" xr:uid="{638AFFDD-A8CD-4479-8AB8-ACA4E516AAF4}"/>
    <cellStyle name="_프라임04반기_Sample2_WP-dealtool table_v5_KCW" xfId="40868" xr:uid="{E7186F36-F689-480B-8673-D950E2A37DA6}"/>
    <cellStyle name="_프라임04반기_Sample2_WP-dealtool table_v5_KCW_Arun_Info request_2009.12.21" xfId="40869" xr:uid="{0477781E-1A24-45ED-B5C4-2E6251C3EBC6}"/>
    <cellStyle name="_프라임04반기_Sample2_WP-dealtool table_v5_KCW_Arun_QA_main" xfId="40870" xr:uid="{51BC8B11-01A8-463F-879C-28B3968657D5}"/>
    <cellStyle name="_프라임04반기_Sample2_WP-dealtool table_v5_KCW_Datapack(BS)_Arun_091217_v2" xfId="40871" xr:uid="{1EC82D83-64F4-42D2-A1E8-9A7E223AD927}"/>
    <cellStyle name="_프라임04반기_Sample2_WP-dealtool table_v5_KCW_Datapack(BS)_Arun_091217_v2_Arun_Info request_2009.12.21" xfId="40872" xr:uid="{9C47884E-43AC-4FC9-9F6E-A6C2DBF8C26A}"/>
    <cellStyle name="_프라임04반기_Sample2_WP-dealtool table_v5_KCW_Datapack(BS)_Arun_091217_v2_Arun_QA_main" xfId="40873" xr:uid="{FC2FDFDF-D4C1-4D69-93F2-A589F8A3A4C1}"/>
    <cellStyle name="_프라임04반기_Sample3" xfId="40874" xr:uid="{D6856F20-32AC-4816-808A-5F8023977944}"/>
    <cellStyle name="_프라임04반기_Sample3_Arun_Info request_2009.12.21" xfId="40875" xr:uid="{26A391D5-B271-4B15-95B8-4676D9CC5F8A}"/>
    <cellStyle name="_프라임04반기_Sample3_Arun_QA_main" xfId="40876" xr:uid="{E91D9716-2F69-4D80-9809-EA0D91529681}"/>
    <cellStyle name="_프라임04반기_Sample3_Datapack(BS)_Arun_091217_v2" xfId="40877" xr:uid="{E3B14D3B-BE4A-4A50-B218-220125B99B0D}"/>
    <cellStyle name="_프라임04반기_Sample3_Datapack(BS)_Arun_091217_v2_Arun_Info request_2009.12.21" xfId="40878" xr:uid="{2AFB85BD-AA07-480F-AC52-10B241D31119}"/>
    <cellStyle name="_프라임04반기_Sample3_Datapack(BS)_Arun_091217_v2_Arun_QA_main" xfId="40879" xr:uid="{9AA9F1D5-E31D-468D-B4FF-33C42F575FBF}"/>
    <cellStyle name="_프라임04반기_Sample3_Datepack_별첨_이종석_20090708" xfId="40880" xr:uid="{714323C1-B5B7-4B4E-8046-978FB123ADAC}"/>
    <cellStyle name="_프라임04반기_Sample3_Datepack_별첨_이종석_20090708_Arun_Info request_2009.12.21" xfId="40881" xr:uid="{F92A5733-27D8-4C4B-9FA6-232E9AC54A0F}"/>
    <cellStyle name="_프라임04반기_Sample3_Datepack_별첨_이종석_20090708_Arun_QA_main" xfId="40882" xr:uid="{587A0A01-296F-4B11-8916-48D3BFDA1881}"/>
    <cellStyle name="_프라임04반기_Sample3_Datepack_별첨_이종석_20090708_Datapack(BS)_Arun_091217_v2" xfId="40883" xr:uid="{6F487ACE-642D-4379-B74F-85C779E9BD80}"/>
    <cellStyle name="_프라임04반기_Sample3_Datepack_별첨_이종석_20090708_Datapack(BS)_Arun_091217_v2_Arun_Info request_2009.12.21" xfId="40884" xr:uid="{0C859E63-3C69-4598-9221-CBE1872B9D40}"/>
    <cellStyle name="_프라임04반기_Sample3_Datepack_별첨_이종석_20090708_Datapack(BS)_Arun_091217_v2_Arun_QA_main" xfId="40885" xr:uid="{0B2754D4-822A-499B-8D97-9FFDCB362338}"/>
    <cellStyle name="_프라임04반기_Sample3_WP-dealtool table_v5_KCW" xfId="40886" xr:uid="{36D23FF8-FDC0-4BF2-9547-C574D9D95B21}"/>
    <cellStyle name="_프라임04반기_Sample3_WP-dealtool table_v5_KCW_Arun_Info request_2009.12.21" xfId="40887" xr:uid="{2E07B9C9-010A-4625-AF19-8E500C16024C}"/>
    <cellStyle name="_프라임04반기_Sample3_WP-dealtool table_v5_KCW_Arun_QA_main" xfId="40888" xr:uid="{261DD164-CDC8-4986-B276-6E00EE91BB32}"/>
    <cellStyle name="_프라임04반기_Sample3_WP-dealtool table_v5_KCW_Datapack(BS)_Arun_091217_v2" xfId="40889" xr:uid="{F6DA5C9F-2586-4E47-9BE0-B07215B12FA6}"/>
    <cellStyle name="_프라임04반기_Sample3_WP-dealtool table_v5_KCW_Datapack(BS)_Arun_091217_v2_Arun_Info request_2009.12.21" xfId="40890" xr:uid="{A549D9C6-842B-4711-A8DB-77C4FF3E50A1}"/>
    <cellStyle name="_프라임04반기_Sample3_WP-dealtool table_v5_KCW_Datapack(BS)_Arun_091217_v2_Arun_QA_main" xfId="40891" xr:uid="{5689D879-EE3D-4AEB-9DC2-F97F4170E36A}"/>
    <cellStyle name="_프라임04반기_Sample5" xfId="40892" xr:uid="{D84D3CA4-DC6A-47EF-8511-C1B4D503F01B}"/>
    <cellStyle name="_프라임04반기_Sample5_Arun_Info request_2009.12.21" xfId="40893" xr:uid="{D8A383BD-C6D3-4995-99E8-254BBFB45988}"/>
    <cellStyle name="_프라임04반기_Sample5_Arun_QA_main" xfId="40894" xr:uid="{D2AD5B54-A715-44BE-A615-F12208DF66E0}"/>
    <cellStyle name="_프라임04반기_Sample5_Datapack(BS)_Arun_091217_v2" xfId="40895" xr:uid="{038BFF9A-6C48-4E5C-B7D9-B61BE959ED31}"/>
    <cellStyle name="_프라임04반기_Sample5_Datapack(BS)_Arun_091217_v2_Arun_Info request_2009.12.21" xfId="40896" xr:uid="{10DC2554-D60E-4DC9-8421-F95018CD98F8}"/>
    <cellStyle name="_프라임04반기_Sample5_Datapack(BS)_Arun_091217_v2_Arun_QA_main" xfId="40897" xr:uid="{9D167FD6-7510-49E1-BE59-68CD1DFE154B}"/>
    <cellStyle name="_프라임04반기_Sample5_Datepack_별첨_이종석_20090708" xfId="40898" xr:uid="{CEC43972-39EF-4C88-92B0-3322B2D6B2F2}"/>
    <cellStyle name="_프라임04반기_Sample5_Datepack_별첨_이종석_20090708_Arun_Info request_2009.12.21" xfId="40899" xr:uid="{49A0AABB-2014-4480-BD61-A388D17479A7}"/>
    <cellStyle name="_프라임04반기_Sample5_Datepack_별첨_이종석_20090708_Arun_QA_main" xfId="40900" xr:uid="{2FFA99D1-7394-48F3-8AB6-04437E102DB6}"/>
    <cellStyle name="_프라임04반기_Sample5_Datepack_별첨_이종석_20090708_Datapack(BS)_Arun_091217_v2" xfId="40901" xr:uid="{BB7AAE0A-D44A-4FB1-895F-D1B147DDB20D}"/>
    <cellStyle name="_프라임04반기_Sample5_Datepack_별첨_이종석_20090708_Datapack(BS)_Arun_091217_v2_Arun_Info request_2009.12.21" xfId="40902" xr:uid="{338A7C60-E77F-493E-A1AF-98956C694589}"/>
    <cellStyle name="_프라임04반기_Sample5_Datepack_별첨_이종석_20090708_Datapack(BS)_Arun_091217_v2_Arun_QA_main" xfId="40903" xr:uid="{1CEC3593-104D-44FB-B99E-723556B93353}"/>
    <cellStyle name="_프라임04반기_Sample5_WP-dealtool table_v5_KCW" xfId="40904" xr:uid="{6DD5A8A2-34B8-40E2-863C-9EF552892B74}"/>
    <cellStyle name="_프라임04반기_Sample5_WP-dealtool table_v5_KCW_Arun_Info request_2009.12.21" xfId="40905" xr:uid="{C450697F-A711-406B-AFC1-6461A1597A88}"/>
    <cellStyle name="_프라임04반기_Sample5_WP-dealtool table_v5_KCW_Arun_QA_main" xfId="40906" xr:uid="{EC63E660-92EE-4541-9E36-182C2C8C9738}"/>
    <cellStyle name="_프라임04반기_Sample5_WP-dealtool table_v5_KCW_Datapack(BS)_Arun_091217_v2" xfId="40907" xr:uid="{0F367527-F15B-4D78-8008-BF9D5C397EC7}"/>
    <cellStyle name="_프라임04반기_Sample5_WP-dealtool table_v5_KCW_Datapack(BS)_Arun_091217_v2_Arun_Info request_2009.12.21" xfId="40908" xr:uid="{D3F762CC-C797-4DE3-BE27-4BDF0B1A4CE0}"/>
    <cellStyle name="_프라임04반기_Sample5_WP-dealtool table_v5_KCW_Datapack(BS)_Arun_091217_v2_Arun_QA_main" xfId="40909" xr:uid="{FB8E934D-607A-4A1C-AA38-33B09F1C57E6}"/>
    <cellStyle name="_한주케미칼 채권채무재조정2003.12" xfId="40910" xr:uid="{C4DD2B4E-B74B-4097-B6A3-71527DE9A1FB}"/>
    <cellStyle name="_한주케미칼 채권채무재조정2003.12_Arun_Info request_2009.12.21" xfId="40911" xr:uid="{E435B865-A3D5-45E0-BE95-258CF7764088}"/>
    <cellStyle name="_한주케미칼 채권채무재조정2003.12_Arun_QA_main" xfId="40912" xr:uid="{E525C932-BE61-4C18-B55C-04F32C36634F}"/>
    <cellStyle name="_한주케미칼 채권채무재조정2003.12_Datapack(BS)_Arun_091217_v2" xfId="40913" xr:uid="{AFD97C3A-7B7F-43EC-9ECB-AC9E152542E0}"/>
    <cellStyle name="_한주케미칼 채권채무재조정2003.12_Datapack(BS)_Arun_091217_v2_Arun_Info request_2009.12.21" xfId="40914" xr:uid="{A836A88A-1147-44BC-B771-596354404345}"/>
    <cellStyle name="_한주케미칼 채권채무재조정2003.12_Datapack(BS)_Arun_091217_v2_Arun_QA_main" xfId="40915" xr:uid="{7C52EAF7-F77F-42E0-8A88-AFDBA5BB129C}"/>
    <cellStyle name="_한주케미칼 채권채무재조정2003.12_Sample" xfId="40916" xr:uid="{70990EA3-994E-4C2C-958A-0BBA89198E81}"/>
    <cellStyle name="_한주케미칼 채권채무재조정2003.12_Sample_Arun_Info request_2009.12.21" xfId="40917" xr:uid="{AE2B3045-9F3D-464E-937B-8244F607AF03}"/>
    <cellStyle name="_한주케미칼 채권채무재조정2003.12_Sample_Arun_QA_main" xfId="40918" xr:uid="{F3B7F461-F183-492B-93B8-9E39F8AD10E8}"/>
    <cellStyle name="_한주케미칼 채권채무재조정2003.12_Sample_Datapack(BS)_Arun_091217_v2" xfId="40919" xr:uid="{5ED55F0E-9FE5-494A-A3A0-2991CB23184D}"/>
    <cellStyle name="_한주케미칼 채권채무재조정2003.12_Sample_Datapack(BS)_Arun_091217_v2_Arun_Info request_2009.12.21" xfId="40920" xr:uid="{76B13B72-6CEF-449E-8A03-B5F7FD07888F}"/>
    <cellStyle name="_한주케미칼 채권채무재조정2003.12_Sample_Datapack(BS)_Arun_091217_v2_Arun_QA_main" xfId="40921" xr:uid="{760DE040-49DC-4DF7-A352-0F9B51BD72C1}"/>
    <cellStyle name="_한주케미칼 채권채무재조정2003.12_Sample_Datepack_별첨_이종석_20090708" xfId="40922" xr:uid="{BF5508E3-8C29-4F67-9377-9F0643A3D428}"/>
    <cellStyle name="_한주케미칼 채권채무재조정2003.12_Sample_Datepack_별첨_이종석_20090708_Arun_Info request_2009.12.21" xfId="40923" xr:uid="{1FAD6706-1D55-46EE-A4F4-2EF5C99BB4DB}"/>
    <cellStyle name="_한주케미칼 채권채무재조정2003.12_Sample_Datepack_별첨_이종석_20090708_Arun_QA_main" xfId="40924" xr:uid="{28EAB260-D34C-41F4-8B83-9919E8BD762E}"/>
    <cellStyle name="_한주케미칼 채권채무재조정2003.12_Sample_Datepack_별첨_이종석_20090708_Datapack(BS)_Arun_091217_v2" xfId="40925" xr:uid="{873FCC5A-2DA8-4766-BC88-A67483BA401E}"/>
    <cellStyle name="_한주케미칼 채권채무재조정2003.12_Sample_Datepack_별첨_이종석_20090708_Datapack(BS)_Arun_091217_v2_Arun_Info request_2009.12.21" xfId="40926" xr:uid="{0B64D1D7-33F7-499C-B03A-FDB047B25C7B}"/>
    <cellStyle name="_한주케미칼 채권채무재조정2003.12_Sample_Datepack_별첨_이종석_20090708_Datapack(BS)_Arun_091217_v2_Arun_QA_main" xfId="40927" xr:uid="{01AA787E-1AD7-4904-BE55-3A42FBA55AD8}"/>
    <cellStyle name="_한주케미칼 채권채무재조정2003.12_Sample_WP-dealtool table_v5_KCW" xfId="40928" xr:uid="{60DF9786-B93C-4723-BDE0-24805B2B197E}"/>
    <cellStyle name="_한주케미칼 채권채무재조정2003.12_Sample_WP-dealtool table_v5_KCW_Arun_Info request_2009.12.21" xfId="40929" xr:uid="{BCE4E405-ECB6-48FD-A69F-46E4A6619B10}"/>
    <cellStyle name="_한주케미칼 채권채무재조정2003.12_Sample_WP-dealtool table_v5_KCW_Arun_QA_main" xfId="40930" xr:uid="{240963EE-5BE4-421A-8636-09C311D11AEC}"/>
    <cellStyle name="_한주케미칼 채권채무재조정2003.12_Sample_WP-dealtool table_v5_KCW_Datapack(BS)_Arun_091217_v2" xfId="40931" xr:uid="{BCF1500E-DCA3-4037-9A4F-6FCC509EC903}"/>
    <cellStyle name="_한주케미칼 채권채무재조정2003.12_Sample_WP-dealtool table_v5_KCW_Datapack(BS)_Arun_091217_v2_Arun_Info request_2009.12.21" xfId="40932" xr:uid="{13619316-6ED8-4F15-84F4-E72AFE04FD9C}"/>
    <cellStyle name="_한주케미칼 채권채무재조정2003.12_Sample_WP-dealtool table_v5_KCW_Datapack(BS)_Arun_091217_v2_Arun_QA_main" xfId="40933" xr:uid="{EF3EF5F4-31F9-473E-B12F-3BDECEDB885E}"/>
    <cellStyle name="_한주케미칼 채권채무재조정2003.12_Sample2" xfId="40934" xr:uid="{18B7BE31-80AB-49B5-BBD9-577792B3BB13}"/>
    <cellStyle name="_한주케미칼 채권채무재조정2003.12_Sample2_Arun_Info request_2009.12.21" xfId="40935" xr:uid="{0E2B55C1-DDEF-472B-8A39-CAF2465253D5}"/>
    <cellStyle name="_한주케미칼 채권채무재조정2003.12_Sample2_Arun_QA_main" xfId="40936" xr:uid="{774685C6-0E5F-48E9-A649-2518425DB4DD}"/>
    <cellStyle name="_한주케미칼 채권채무재조정2003.12_Sample2_Datapack(BS)_Arun_091217_v2" xfId="40937" xr:uid="{0DE41B45-E504-4B1E-8D91-5D39C8B2ED82}"/>
    <cellStyle name="_한주케미칼 채권채무재조정2003.12_Sample2_Datapack(BS)_Arun_091217_v2_Arun_Info request_2009.12.21" xfId="40938" xr:uid="{8029FA21-E159-4787-8C9C-46DEE926A313}"/>
    <cellStyle name="_한주케미칼 채권채무재조정2003.12_Sample2_Datapack(BS)_Arun_091217_v2_Arun_QA_main" xfId="40939" xr:uid="{53DA0D1A-D537-44DC-95EA-3E0EF449BBED}"/>
    <cellStyle name="_한주케미칼 채권채무재조정2003.12_Sample2_Datepack_별첨_이종석_20090708" xfId="40940" xr:uid="{DFE0A1AE-284D-4A5E-83C3-F7DB48D55F10}"/>
    <cellStyle name="_한주케미칼 채권채무재조정2003.12_Sample2_Datepack_별첨_이종석_20090708_Arun_Info request_2009.12.21" xfId="40941" xr:uid="{75987E2B-8DC4-4E65-A25D-3212D6A2AE5B}"/>
    <cellStyle name="_한주케미칼 채권채무재조정2003.12_Sample2_Datepack_별첨_이종석_20090708_Arun_QA_main" xfId="40942" xr:uid="{0C012FBE-BC5C-49DA-A9CB-1C8B77BDAEBF}"/>
    <cellStyle name="_한주케미칼 채권채무재조정2003.12_Sample2_Datepack_별첨_이종석_20090708_Datapack(BS)_Arun_091217_v2" xfId="40943" xr:uid="{87883850-235B-48E8-B699-389B46A78F6B}"/>
    <cellStyle name="_한주케미칼 채권채무재조정2003.12_Sample2_Datepack_별첨_이종석_20090708_Datapack(BS)_Arun_091217_v2_Arun_Info request_2009.12.21" xfId="40944" xr:uid="{52EA240E-748F-480C-B4CE-E354A77862DF}"/>
    <cellStyle name="_한주케미칼 채권채무재조정2003.12_Sample2_Datepack_별첨_이종석_20090708_Datapack(BS)_Arun_091217_v2_Arun_QA_main" xfId="40945" xr:uid="{2867F595-A844-4034-8CC3-A8E6F70C62A3}"/>
    <cellStyle name="_한주케미칼 채권채무재조정2003.12_Sample2_WP-dealtool table_v5_KCW" xfId="40946" xr:uid="{D8D30E2D-C316-42EB-A636-4F54E7411B3A}"/>
    <cellStyle name="_한주케미칼 채권채무재조정2003.12_Sample2_WP-dealtool table_v5_KCW_Arun_Info request_2009.12.21" xfId="40947" xr:uid="{96A306F8-F866-46E5-A039-C61261989F09}"/>
    <cellStyle name="_한주케미칼 채권채무재조정2003.12_Sample2_WP-dealtool table_v5_KCW_Arun_QA_main" xfId="40948" xr:uid="{5ECA7002-A6B7-4FEF-97DB-01405E3FEAF6}"/>
    <cellStyle name="_한주케미칼 채권채무재조정2003.12_Sample2_WP-dealtool table_v5_KCW_Datapack(BS)_Arun_091217_v2" xfId="40949" xr:uid="{7BE40EE2-03DB-41E1-A04F-7D1EADC0A091}"/>
    <cellStyle name="_한주케미칼 채권채무재조정2003.12_Sample2_WP-dealtool table_v5_KCW_Datapack(BS)_Arun_091217_v2_Arun_Info request_2009.12.21" xfId="40950" xr:uid="{47E6A677-E863-4074-B26C-EDB51427BB25}"/>
    <cellStyle name="_한주케미칼 채권채무재조정2003.12_Sample2_WP-dealtool table_v5_KCW_Datapack(BS)_Arun_091217_v2_Arun_QA_main" xfId="40951" xr:uid="{ABABA5DD-EC4C-494F-8FD4-D4E5E07F8E4B}"/>
    <cellStyle name="_한주케미칼 채권채무재조정2003.12_Sample3" xfId="40952" xr:uid="{9C8FE84E-13E6-47F9-8D31-B07B323340D7}"/>
    <cellStyle name="_한주케미칼 채권채무재조정2003.12_Sample3_Arun_Info request_2009.12.21" xfId="40953" xr:uid="{E448C263-8D31-484E-9C88-8B1BA9B78425}"/>
    <cellStyle name="_한주케미칼 채권채무재조정2003.12_Sample3_Arun_QA_main" xfId="40954" xr:uid="{EEC22B6A-0481-48BE-B9E0-6BF71791D70B}"/>
    <cellStyle name="_한주케미칼 채권채무재조정2003.12_Sample3_Datapack(BS)_Arun_091217_v2" xfId="40955" xr:uid="{5AEE09D8-2F7D-4DEB-9151-37D568554CF6}"/>
    <cellStyle name="_한주케미칼 채권채무재조정2003.12_Sample3_Datapack(BS)_Arun_091217_v2_Arun_Info request_2009.12.21" xfId="40956" xr:uid="{219DF0EC-6B32-43B4-8E99-465E3A3E11B1}"/>
    <cellStyle name="_한주케미칼 채권채무재조정2003.12_Sample3_Datapack(BS)_Arun_091217_v2_Arun_QA_main" xfId="40957" xr:uid="{56FF6B3A-CD1C-4EAC-AE1F-825C63B4316B}"/>
    <cellStyle name="_한주케미칼 채권채무재조정2003.12_Sample3_Datepack_별첨_이종석_20090708" xfId="40958" xr:uid="{9A79B166-1629-4C04-8243-3AC6ABD5D158}"/>
    <cellStyle name="_한주케미칼 채권채무재조정2003.12_Sample3_Datepack_별첨_이종석_20090708_Arun_Info request_2009.12.21" xfId="40959" xr:uid="{F284228F-E6D3-4393-8B46-3D149D7F8F56}"/>
    <cellStyle name="_한주케미칼 채권채무재조정2003.12_Sample3_Datepack_별첨_이종석_20090708_Arun_QA_main" xfId="40960" xr:uid="{BE8EEA93-14AB-4F56-9C60-F4A827D2AA44}"/>
    <cellStyle name="_한주케미칼 채권채무재조정2003.12_Sample3_Datepack_별첨_이종석_20090708_Datapack(BS)_Arun_091217_v2" xfId="40961" xr:uid="{057F964F-2EF6-4BF8-99B2-525B662DBC26}"/>
    <cellStyle name="_한주케미칼 채권채무재조정2003.12_Sample3_Datepack_별첨_이종석_20090708_Datapack(BS)_Arun_091217_v2_Arun_Info request_2009.12.21" xfId="40962" xr:uid="{BC31FD36-15D8-4054-B0E7-8DBF7CA5C21D}"/>
    <cellStyle name="_한주케미칼 채권채무재조정2003.12_Sample3_Datepack_별첨_이종석_20090708_Datapack(BS)_Arun_091217_v2_Arun_QA_main" xfId="40963" xr:uid="{0F143538-6E3D-4E87-9837-C04C7E67A008}"/>
    <cellStyle name="_한주케미칼 채권채무재조정2003.12_Sample3_WP-dealtool table_v5_KCW" xfId="40964" xr:uid="{415C4F68-4311-4BB1-8798-2A0E12DC7B96}"/>
    <cellStyle name="_한주케미칼 채권채무재조정2003.12_Sample3_WP-dealtool table_v5_KCW_Arun_Info request_2009.12.21" xfId="40965" xr:uid="{07EEE033-9B9F-44DB-BC3C-50FBCDA24688}"/>
    <cellStyle name="_한주케미칼 채권채무재조정2003.12_Sample3_WP-dealtool table_v5_KCW_Arun_QA_main" xfId="40966" xr:uid="{8DB4F0F2-1E0A-4E09-BDD4-75EA76369A8F}"/>
    <cellStyle name="_한주케미칼 채권채무재조정2003.12_Sample3_WP-dealtool table_v5_KCW_Datapack(BS)_Arun_091217_v2" xfId="40967" xr:uid="{310BBC89-2891-489F-91B4-9499B29480A4}"/>
    <cellStyle name="_한주케미칼 채권채무재조정2003.12_Sample3_WP-dealtool table_v5_KCW_Datapack(BS)_Arun_091217_v2_Arun_Info request_2009.12.21" xfId="40968" xr:uid="{F443A66C-21FE-454E-A087-F539E32233E1}"/>
    <cellStyle name="_한주케미칼 채권채무재조정2003.12_Sample3_WP-dealtool table_v5_KCW_Datapack(BS)_Arun_091217_v2_Arun_QA_main" xfId="40969" xr:uid="{90B55122-5B8D-4938-BD07-B0F2D63B244D}"/>
    <cellStyle name="_한주케미칼 채권채무재조정2003.12_Sample5" xfId="40970" xr:uid="{C19DBFD1-286E-4641-B95B-DFF7FC747C52}"/>
    <cellStyle name="_한주케미칼 채권채무재조정2003.12_Sample5_Arun_Info request_2009.12.21" xfId="40971" xr:uid="{14889CFC-8852-492A-9169-FA2E6E7490D6}"/>
    <cellStyle name="_한주케미칼 채권채무재조정2003.12_Sample5_Arun_QA_main" xfId="40972" xr:uid="{9A8FBD1D-36FC-4F49-87BF-913D64DFA439}"/>
    <cellStyle name="_한주케미칼 채권채무재조정2003.12_Sample5_Datapack(BS)_Arun_091217_v2" xfId="40973" xr:uid="{46125558-3B3F-44FC-B858-391F05551E03}"/>
    <cellStyle name="_한주케미칼 채권채무재조정2003.12_Sample5_Datapack(BS)_Arun_091217_v2_Arun_Info request_2009.12.21" xfId="40974" xr:uid="{032418AC-D3E7-4F63-855D-887A363C3E11}"/>
    <cellStyle name="_한주케미칼 채권채무재조정2003.12_Sample5_Datapack(BS)_Arun_091217_v2_Arun_QA_main" xfId="40975" xr:uid="{3348669B-F97E-4B73-BC51-2997D1A3EA81}"/>
    <cellStyle name="_한주케미칼 채권채무재조정2003.12_Sample5_Datepack_별첨_이종석_20090708" xfId="40976" xr:uid="{7DD78C3A-CFFA-4D79-B775-1BBB0BA7DD9E}"/>
    <cellStyle name="_한주케미칼 채권채무재조정2003.12_Sample5_Datepack_별첨_이종석_20090708_Arun_Info request_2009.12.21" xfId="40977" xr:uid="{D8A6A302-BFE9-4F77-9B3C-A1A44FD808AA}"/>
    <cellStyle name="_한주케미칼 채권채무재조정2003.12_Sample5_Datepack_별첨_이종석_20090708_Arun_QA_main" xfId="40978" xr:uid="{1E12A1C1-8E7D-455B-A107-06001EE0EA9A}"/>
    <cellStyle name="_한주케미칼 채권채무재조정2003.12_Sample5_Datepack_별첨_이종석_20090708_Datapack(BS)_Arun_091217_v2" xfId="40979" xr:uid="{94081542-04F8-4C4C-8946-0BAD9E6590A9}"/>
    <cellStyle name="_한주케미칼 채권채무재조정2003.12_Sample5_Datepack_별첨_이종석_20090708_Datapack(BS)_Arun_091217_v2_Arun_Info request_2009.12.21" xfId="40980" xr:uid="{92D026E8-5F4A-4DB8-8C85-197B1E18D2D6}"/>
    <cellStyle name="_한주케미칼 채권채무재조정2003.12_Sample5_Datepack_별첨_이종석_20090708_Datapack(BS)_Arun_091217_v2_Arun_QA_main" xfId="40981" xr:uid="{34FD3A9B-2551-4F35-84EF-A0C5AED38E6C}"/>
    <cellStyle name="_한주케미칼 채권채무재조정2003.12_Sample5_WP-dealtool table_v5_KCW" xfId="40982" xr:uid="{4856B9CE-BBDB-47AD-A120-D2ACFBD02D82}"/>
    <cellStyle name="_한주케미칼 채권채무재조정2003.12_Sample5_WP-dealtool table_v5_KCW_Arun_Info request_2009.12.21" xfId="40983" xr:uid="{18E003D3-4B77-4F5B-A8EF-D30AC5B22091}"/>
    <cellStyle name="_한주케미칼 채권채무재조정2003.12_Sample5_WP-dealtool table_v5_KCW_Arun_QA_main" xfId="40984" xr:uid="{A65D8D03-7B6E-402A-986E-29D26FC6A97E}"/>
    <cellStyle name="_한주케미칼 채권채무재조정2003.12_Sample5_WP-dealtool table_v5_KCW_Datapack(BS)_Arun_091217_v2" xfId="40985" xr:uid="{138B134F-E4E0-4E18-AC72-FA7E300B09AB}"/>
    <cellStyle name="_한주케미칼 채권채무재조정2003.12_Sample5_WP-dealtool table_v5_KCW_Datapack(BS)_Arun_091217_v2_Arun_Info request_2009.12.21" xfId="40986" xr:uid="{5943DE01-26F0-4D46-B392-BF7FC298658C}"/>
    <cellStyle name="_한주케미칼 채권채무재조정2003.12_Sample5_WP-dealtool table_v5_KCW_Datapack(BS)_Arun_091217_v2_Arun_QA_main" xfId="40987" xr:uid="{80E8F58D-4D0F-495C-BAF1-F47EDAEE9CB1}"/>
    <cellStyle name="_현대 제출 중국사업보고 손익" xfId="40988" xr:uid="{0CD3349E-52F1-4689-B1FD-99D4EB4DB494}"/>
    <cellStyle name="_현대제출보고서(0508제출)" xfId="40989" xr:uid="{A079C9B2-4AD6-414D-8A97-84D846C20671}"/>
    <cellStyle name="{Comma [0]}" xfId="3218" xr:uid="{00000000-0005-0000-0000-00005E010000}"/>
    <cellStyle name="{Comma}" xfId="3219" xr:uid="{00000000-0005-0000-0000-00005F010000}"/>
    <cellStyle name="{Date}" xfId="3220" xr:uid="{00000000-0005-0000-0000-000060010000}"/>
    <cellStyle name="{Month}" xfId="3221" xr:uid="{00000000-0005-0000-0000-000061010000}"/>
    <cellStyle name="{Percent}" xfId="3222" xr:uid="{00000000-0005-0000-0000-000062010000}"/>
    <cellStyle name="{Thousand [0]}" xfId="3223" xr:uid="{00000000-0005-0000-0000-000063010000}"/>
    <cellStyle name="{Thousand}" xfId="3224" xr:uid="{00000000-0005-0000-0000-000064010000}"/>
    <cellStyle name="{Z'0000(1 dec)}" xfId="3225" xr:uid="{00000000-0005-0000-0000-000065010000}"/>
    <cellStyle name="{Z'0000(4 dec)}" xfId="3226" xr:uid="{00000000-0005-0000-0000-000066010000}"/>
    <cellStyle name="¤d¤A|i[0]_RESULTS" xfId="40990" xr:uid="{AF2C729A-B618-4EC1-9B3A-6A4E19679CD6}"/>
    <cellStyle name="¤d¤A|i_RESULTS" xfId="40991" xr:uid="{E5C16A3C-3C61-48E1-B180-3D662DF09781}"/>
    <cellStyle name="=C:\WINNT\SYSTEM32\COMMAND.COM" xfId="6060" xr:uid="{00000000-0005-0000-0000-000067010000}"/>
    <cellStyle name="=C:\WINNT\SYSTEM32\COMMAND.COM 2" xfId="6059" xr:uid="{00000000-0005-0000-0000-000068010000}"/>
    <cellStyle name="=C:\WINNT\SYSTEM32\COMMAND.COM 2 2" xfId="6058" xr:uid="{00000000-0005-0000-0000-000069010000}"/>
    <cellStyle name="=C:\WINNT\SYSTEM32\COMMAND.COM 3" xfId="6057" xr:uid="{00000000-0005-0000-0000-00006A010000}"/>
    <cellStyle name="=C:\WINNT\SYSTEM32\COMMAND.COM 3 2" xfId="6228" xr:uid="{00000000-0005-0000-0000-00006B010000}"/>
    <cellStyle name="=C:\WINNT\SYSTEM32\COMMAND.COM 4" xfId="6183" xr:uid="{00000000-0005-0000-0000-00006C010000}"/>
    <cellStyle name="=C:\WINNT\SYSTEM32\COMMAND.COM_2012 Budget Breakdown by Cost Center Boroo_Base case" xfId="6296" xr:uid="{00000000-0005-0000-0000-00006D010000}"/>
    <cellStyle name="=C:\WINNT35\SYSTEM32\COMMAND.COM" xfId="830" xr:uid="{00000000-0005-0000-0000-00006E010000}"/>
    <cellStyle name="=C:\WINNT35\SYSTEM32\COMMAND.COM 2" xfId="1230" xr:uid="{00000000-0005-0000-0000-00006F010000}"/>
    <cellStyle name="=C:\WINNT35\SYSTEM32\COMMAND.COM 3" xfId="10934" xr:uid="{00000000-0005-0000-0000-000070010000}"/>
    <cellStyle name="△서식" xfId="40992" xr:uid="{78176A97-7C92-4BA1-82C1-8A3C29F99B02}"/>
    <cellStyle name="°iA¤Aa·A2_10¿u2WA¸ºI " xfId="40993" xr:uid="{95856BCF-0FDC-4771-84B2-3B2E33824D6B}"/>
    <cellStyle name="‡" xfId="6229" xr:uid="{00000000-0005-0000-0000-000071010000}"/>
    <cellStyle name="‡_BOOK1" xfId="6230" xr:uid="{00000000-0005-0000-0000-000072010000}"/>
    <cellStyle name="‡_STA-DRP" xfId="6231" xr:uid="{00000000-0005-0000-0000-000073010000}"/>
    <cellStyle name="‡_STA-DRP_BOOK1" xfId="6232" xr:uid="{00000000-0005-0000-0000-000074010000}"/>
    <cellStyle name="•\Ž¦Ï‚Ý‚ÌƒnƒCƒp[ƒŠƒ“ƒN" xfId="3227" xr:uid="{00000000-0005-0000-0000-000075010000}"/>
    <cellStyle name="•W€_DEVSCH" xfId="40994" xr:uid="{EB498259-B637-406C-B887-0AC7AC0C4A94}"/>
    <cellStyle name="•W_Major Items" xfId="3228" xr:uid="{00000000-0005-0000-0000-000076010000}"/>
    <cellStyle name="᠀ŀ" xfId="40995" xr:uid="{FA4BB3CB-E2B0-42E3-A856-E474302574F9}"/>
    <cellStyle name="᠀ŀŀ䅀᠀ŀŀ䅀᠀ŀ" xfId="40996" xr:uid="{AD69E77F-82FC-4840-A9F7-919BBF1FABD7}"/>
    <cellStyle name="᠀ŀŀ䅀᠀ŀŀ䅀᠀ŀŀ䅀᠀ŀŀ䅀᠀ŀŀ䅀᠀ŀŀ䅀᠀ŀŀ䅀᠀ŀŀ䅀᠀ŀŀ䅀᠀ŀ" xfId="40997" xr:uid="{DB87439F-247D-48E2-B248-63657A2A645D}"/>
    <cellStyle name="ÊÝ [0.00]_PERSON2" xfId="3229" xr:uid="{00000000-0005-0000-0000-000077010000}"/>
    <cellStyle name="ÊÝ_PERSON2" xfId="3230" xr:uid="{00000000-0005-0000-0000-000078010000}"/>
    <cellStyle name="0%" xfId="40998" xr:uid="{C0C9F0A9-042B-4125-A14D-865FDFEC0A9D}"/>
    <cellStyle name="0.0%" xfId="40999" xr:uid="{D46D144D-4A90-49DE-9703-05A4E3880AA7}"/>
    <cellStyle name="0.00%" xfId="41000" xr:uid="{2396E977-AA4F-4D39-92A7-A968F53164A5}"/>
    <cellStyle name="0.000%" xfId="41001" xr:uid="{E1BF032B-1E06-4715-9ED6-38701A24B4C7}"/>
    <cellStyle name="0.0000%" xfId="41002" xr:uid="{F506339D-27E4-4363-A672-A571C175559A}"/>
    <cellStyle name="0뾍R_x0005_?뾍b_x0005_" xfId="41003" xr:uid="{4A99A337-000D-450E-A091-8E8CC68A8FD1}"/>
    <cellStyle name="100" xfId="41004" xr:uid="{879B03A6-3AA8-4534-88B4-E6BCEECF096C}"/>
    <cellStyle name="100 2" xfId="41005" xr:uid="{8C6D48EA-3F1F-4800-8BEC-7548B84AE44C}"/>
    <cellStyle name="12" xfId="41006" xr:uid="{96C2260B-F789-4CF4-B579-5EBBCCAE62BB}"/>
    <cellStyle name="-156300" xfId="41007" xr:uid="{E87B4E48-79AA-4A89-973F-A227DE290AF8}"/>
    <cellStyle name="-156300 2" xfId="41008" xr:uid="{705C6CD9-9798-4396-B49F-0A9468FD3B44}"/>
    <cellStyle name="16" xfId="41009" xr:uid="{2FD3D054-B78F-41E7-BC10-A8C754756EA4}"/>
    <cellStyle name="¹eºÐA²_±aA¸" xfId="41010" xr:uid="{DB9BE652-F0FE-4CBD-8829-F627C761480D}"/>
    <cellStyle name="¹éºÐÀ²_±âÅ¸" xfId="6233" xr:uid="{00000000-0005-0000-0000-000079010000}"/>
    <cellStyle name="20% - Accent1" xfId="668" builtinId="30" customBuiltin="1"/>
    <cellStyle name="20% - Accent1 10" xfId="2251" xr:uid="{00000000-0005-0000-0000-00007B010000}"/>
    <cellStyle name="20% - Accent1 10 2" xfId="36603" xr:uid="{00000000-0005-0000-0000-00007C010000}"/>
    <cellStyle name="20% - Accent1 10 3" xfId="41011" xr:uid="{E693862F-6075-429B-B2B6-A97E989D545C}"/>
    <cellStyle name="20% - Accent1 11" xfId="2252" xr:uid="{00000000-0005-0000-0000-00007D010000}"/>
    <cellStyle name="20% - Accent1 11 2" xfId="36604" xr:uid="{00000000-0005-0000-0000-00007E010000}"/>
    <cellStyle name="20% - Accent1 12" xfId="2253" xr:uid="{00000000-0005-0000-0000-00007F010000}"/>
    <cellStyle name="20% - Accent1 12 2" xfId="36605" xr:uid="{00000000-0005-0000-0000-000080010000}"/>
    <cellStyle name="20% - Accent1 13" xfId="7771" xr:uid="{00000000-0005-0000-0000-000081010000}"/>
    <cellStyle name="20% - Accent1 13 2" xfId="14266" xr:uid="{00000000-0005-0000-0000-000082010000}"/>
    <cellStyle name="20% - Accent1 13 2 2" xfId="26980" xr:uid="{00000000-0005-0000-0000-000083010000}"/>
    <cellStyle name="20% - Accent1 13 3" xfId="22473" xr:uid="{00000000-0005-0000-0000-000084010000}"/>
    <cellStyle name="20% - Accent1 13 4" xfId="36606" xr:uid="{00000000-0005-0000-0000-000085010000}"/>
    <cellStyle name="20% - Accent1 14" xfId="8618" xr:uid="{00000000-0005-0000-0000-000086010000}"/>
    <cellStyle name="20% - Accent1 14 2" xfId="15103" xr:uid="{00000000-0005-0000-0000-000087010000}"/>
    <cellStyle name="20% - Accent1 14 2 2" xfId="27772" xr:uid="{00000000-0005-0000-0000-000088010000}"/>
    <cellStyle name="20% - Accent1 14 3" xfId="22686" xr:uid="{00000000-0005-0000-0000-000089010000}"/>
    <cellStyle name="20% - Accent1 14 4" xfId="36607" xr:uid="{00000000-0005-0000-0000-00008A010000}"/>
    <cellStyle name="20% - Accent1 15" xfId="6411" xr:uid="{00000000-0005-0000-0000-00008B010000}"/>
    <cellStyle name="20% - Accent1 15 2" xfId="13034" xr:uid="{00000000-0005-0000-0000-00008C010000}"/>
    <cellStyle name="20% - Accent1 15 2 2" xfId="25780" xr:uid="{00000000-0005-0000-0000-00008D010000}"/>
    <cellStyle name="20% - Accent1 15 3" xfId="21160" xr:uid="{00000000-0005-0000-0000-00008E010000}"/>
    <cellStyle name="20% - Accent1 15 4" xfId="36608" xr:uid="{00000000-0005-0000-0000-00008F010000}"/>
    <cellStyle name="20% - Accent1 16" xfId="12003" xr:uid="{00000000-0005-0000-0000-000090010000}"/>
    <cellStyle name="20% - Accent1 16 2" xfId="24751" xr:uid="{00000000-0005-0000-0000-000091010000}"/>
    <cellStyle name="20% - Accent1 16 3" xfId="36609" xr:uid="{00000000-0005-0000-0000-000092010000}"/>
    <cellStyle name="20% - Accent1 17" xfId="36610" xr:uid="{00000000-0005-0000-0000-000093010000}"/>
    <cellStyle name="20% - Accent1 18" xfId="2194" xr:uid="{00000000-0005-0000-0000-000094010000}"/>
    <cellStyle name="20% - Accent1 19" xfId="37307" xr:uid="{00000000-0005-0000-0000-000095010000}"/>
    <cellStyle name="20% - Accent1 2" xfId="836" xr:uid="{00000000-0005-0000-0000-000096010000}"/>
    <cellStyle name="20% - Accent1 2 2" xfId="2255" xr:uid="{00000000-0005-0000-0000-000097010000}"/>
    <cellStyle name="20% - Accent1 2 2 2" xfId="6323" xr:uid="{00000000-0005-0000-0000-000098010000}"/>
    <cellStyle name="20% - Accent1 2 2 2 2" xfId="8565" xr:uid="{00000000-0005-0000-0000-000099010000}"/>
    <cellStyle name="20% - Accent1 2 2 2 2 2" xfId="15050" xr:uid="{00000000-0005-0000-0000-00009A010000}"/>
    <cellStyle name="20% - Accent1 2 2 2 2 2 2" xfId="27721" xr:uid="{00000000-0005-0000-0000-00009B010000}"/>
    <cellStyle name="20% - Accent1 2 2 2 2 3" xfId="22638" xr:uid="{00000000-0005-0000-0000-00009C010000}"/>
    <cellStyle name="20% - Accent1 2 2 2 3" xfId="9532" xr:uid="{00000000-0005-0000-0000-00009D010000}"/>
    <cellStyle name="20% - Accent1 2 2 2 3 2" xfId="15891" xr:uid="{00000000-0005-0000-0000-00009E010000}"/>
    <cellStyle name="20% - Accent1 2 2 2 3 2 2" xfId="28532" xr:uid="{00000000-0005-0000-0000-00009F010000}"/>
    <cellStyle name="20% - Accent1 2 2 2 3 3" xfId="23516" xr:uid="{00000000-0005-0000-0000-0000A0010000}"/>
    <cellStyle name="20% - Accent1 2 2 2 4" xfId="7693" xr:uid="{00000000-0005-0000-0000-0000A1010000}"/>
    <cellStyle name="20% - Accent1 2 2 2 4 2" xfId="14191" xr:uid="{00000000-0005-0000-0000-0000A2010000}"/>
    <cellStyle name="20% - Accent1 2 2 2 4 2 2" xfId="26917" xr:uid="{00000000-0005-0000-0000-0000A3010000}"/>
    <cellStyle name="20% - Accent1 2 2 2 4 3" xfId="22413" xr:uid="{00000000-0005-0000-0000-0000A4010000}"/>
    <cellStyle name="20% - Accent1 2 2 2 5" xfId="12981" xr:uid="{00000000-0005-0000-0000-0000A5010000}"/>
    <cellStyle name="20% - Accent1 2 2 2 5 2" xfId="25727" xr:uid="{00000000-0005-0000-0000-0000A6010000}"/>
    <cellStyle name="20% - Accent1 2 2 2 6" xfId="21106" xr:uid="{00000000-0005-0000-0000-0000A7010000}"/>
    <cellStyle name="20% - Accent1 2 2 3" xfId="41012" xr:uid="{12D941FE-9A50-4996-A62C-57015811A501}"/>
    <cellStyle name="20% - Accent1 2 3" xfId="2256" xr:uid="{00000000-0005-0000-0000-0000A8010000}"/>
    <cellStyle name="20% - Accent1 2 4" xfId="10057" xr:uid="{00000000-0005-0000-0000-0000A9010000}"/>
    <cellStyle name="20% - Accent1 2 5" xfId="9791" xr:uid="{00000000-0005-0000-0000-0000AA010000}"/>
    <cellStyle name="20% - Accent1 2 6" xfId="36611" xr:uid="{00000000-0005-0000-0000-0000AB010000}"/>
    <cellStyle name="20% - Accent1 2 7" xfId="2254" xr:uid="{00000000-0005-0000-0000-0000AC010000}"/>
    <cellStyle name="20% - Accent1 20" xfId="37373" xr:uid="{00000000-0005-0000-0000-0000AD010000}"/>
    <cellStyle name="20% - Accent1 21" xfId="37857" xr:uid="{00000000-0005-0000-0000-0000AE010000}"/>
    <cellStyle name="20% - Accent1 22" xfId="46691" xr:uid="{52917FCA-2C92-42EA-8133-271C45EB5AF7}"/>
    <cellStyle name="20% - Accent1 3" xfId="837" xr:uid="{00000000-0005-0000-0000-0000AF010000}"/>
    <cellStyle name="20% - Accent1 3 2" xfId="2258" xr:uid="{00000000-0005-0000-0000-0000B0010000}"/>
    <cellStyle name="20% - Accent1 3 2 2" xfId="41013" xr:uid="{8D3D1D3F-DF29-47CC-BE00-B522DBB07960}"/>
    <cellStyle name="20% - Accent1 3 3" xfId="3231" xr:uid="{00000000-0005-0000-0000-0000B1010000}"/>
    <cellStyle name="20% - Accent1 3 3 2" xfId="7848" xr:uid="{00000000-0005-0000-0000-0000B2010000}"/>
    <cellStyle name="20% - Accent1 3 3 2 2" xfId="14343" xr:uid="{00000000-0005-0000-0000-0000B3010000}"/>
    <cellStyle name="20% - Accent1 3 3 2 2 2" xfId="27031" xr:uid="{00000000-0005-0000-0000-0000B4010000}"/>
    <cellStyle name="20% - Accent1 3 3 2 3" xfId="22520" xr:uid="{00000000-0005-0000-0000-0000B5010000}"/>
    <cellStyle name="20% - Accent1 3 3 3" xfId="8771" xr:uid="{00000000-0005-0000-0000-0000B6010000}"/>
    <cellStyle name="20% - Accent1 3 3 3 2" xfId="15186" xr:uid="{00000000-0005-0000-0000-0000B7010000}"/>
    <cellStyle name="20% - Accent1 3 3 3 2 2" xfId="27844" xr:uid="{00000000-0005-0000-0000-0000B8010000}"/>
    <cellStyle name="20% - Accent1 3 3 3 3" xfId="22811" xr:uid="{00000000-0005-0000-0000-0000B9010000}"/>
    <cellStyle name="20% - Accent1 3 3 4" xfId="10060" xr:uid="{00000000-0005-0000-0000-0000BA010000}"/>
    <cellStyle name="20% - Accent1 3 3 5" xfId="6633" xr:uid="{00000000-0005-0000-0000-0000BB010000}"/>
    <cellStyle name="20% - Accent1 3 3 5 2" xfId="13220" xr:uid="{00000000-0005-0000-0000-0000BC010000}"/>
    <cellStyle name="20% - Accent1 3 3 5 2 2" xfId="25964" xr:uid="{00000000-0005-0000-0000-0000BD010000}"/>
    <cellStyle name="20% - Accent1 3 3 5 3" xfId="21373" xr:uid="{00000000-0005-0000-0000-0000BE010000}"/>
    <cellStyle name="20% - Accent1 3 3 6" xfId="12150" xr:uid="{00000000-0005-0000-0000-0000BF010000}"/>
    <cellStyle name="20% - Accent1 3 3 6 2" xfId="24896" xr:uid="{00000000-0005-0000-0000-0000C0010000}"/>
    <cellStyle name="20% - Accent1 3 3 7" xfId="21010" xr:uid="{00000000-0005-0000-0000-0000C1010000}"/>
    <cellStyle name="20% - Accent1 3 3 8" xfId="41014" xr:uid="{5F5C3C61-4840-45EA-9815-93247B98EFB4}"/>
    <cellStyle name="20% - Accent1 3 4" xfId="9792" xr:uid="{00000000-0005-0000-0000-0000C2010000}"/>
    <cellStyle name="20% - Accent1 3 5" xfId="17525" xr:uid="{00000000-0005-0000-0000-0000C3010000}"/>
    <cellStyle name="20% - Accent1 3 5 2" xfId="19104" xr:uid="{00000000-0005-0000-0000-0000C4010000}"/>
    <cellStyle name="20% - Accent1 3 5 2 2" xfId="32226" xr:uid="{00000000-0005-0000-0000-0000C5010000}"/>
    <cellStyle name="20% - Accent1 3 5 2 3" xfId="35245" xr:uid="{00000000-0005-0000-0000-0000C6010000}"/>
    <cellStyle name="20% - Accent1 3 5 3" xfId="30951" xr:uid="{00000000-0005-0000-0000-0000C7010000}"/>
    <cellStyle name="20% - Accent1 3 5 4" xfId="34369" xr:uid="{00000000-0005-0000-0000-0000C8010000}"/>
    <cellStyle name="20% - Accent1 3 6" xfId="36612" xr:uid="{00000000-0005-0000-0000-0000C9010000}"/>
    <cellStyle name="20% - Accent1 3 7" xfId="2257" xr:uid="{00000000-0005-0000-0000-0000CA010000}"/>
    <cellStyle name="20% - Accent1 4" xfId="838" xr:uid="{00000000-0005-0000-0000-0000CB010000}"/>
    <cellStyle name="20% - Accent1 4 2" xfId="2260" xr:uid="{00000000-0005-0000-0000-0000CC010000}"/>
    <cellStyle name="20% - Accent1 4 2 2" xfId="41015" xr:uid="{883458C6-F582-41B9-BB40-597A52866C84}"/>
    <cellStyle name="20% - Accent1 4 3" xfId="10062" xr:uid="{00000000-0005-0000-0000-0000CD010000}"/>
    <cellStyle name="20% - Accent1 4 3 2" xfId="41016" xr:uid="{BF71404E-3835-4AE6-98CC-DA4C98B494DF}"/>
    <cellStyle name="20% - Accent1 4 4" xfId="9793" xr:uid="{00000000-0005-0000-0000-0000CE010000}"/>
    <cellStyle name="20% - Accent1 4 5" xfId="36613" xr:uid="{00000000-0005-0000-0000-0000CF010000}"/>
    <cellStyle name="20% - Accent1 4 6" xfId="2259" xr:uid="{00000000-0005-0000-0000-0000D0010000}"/>
    <cellStyle name="20% - Accent1 5" xfId="839" xr:uid="{00000000-0005-0000-0000-0000D1010000}"/>
    <cellStyle name="20% - Accent1 5 2" xfId="10064" xr:uid="{00000000-0005-0000-0000-0000D2010000}"/>
    <cellStyle name="20% - Accent1 5 2 2" xfId="41017" xr:uid="{CFF6EE7C-8BEA-4F4C-A46E-7B7B4CFEED17}"/>
    <cellStyle name="20% - Accent1 5 3" xfId="9794" xr:uid="{00000000-0005-0000-0000-0000D3010000}"/>
    <cellStyle name="20% - Accent1 5 3 2" xfId="41018" xr:uid="{DB255BBA-294A-4C76-8D4A-F7AA9B3AA722}"/>
    <cellStyle name="20% - Accent1 5 4" xfId="36614" xr:uid="{00000000-0005-0000-0000-0000D4010000}"/>
    <cellStyle name="20% - Accent1 5 5" xfId="2261" xr:uid="{00000000-0005-0000-0000-0000D5010000}"/>
    <cellStyle name="20% - Accent1 6" xfId="1239" xr:uid="{00000000-0005-0000-0000-0000D6010000}"/>
    <cellStyle name="20% - Accent1 6 2" xfId="36615" xr:uid="{00000000-0005-0000-0000-0000D7010000}"/>
    <cellStyle name="20% - Accent1 6 2 2" xfId="41020" xr:uid="{E2EBB4E6-DF77-43CE-A3E2-F5AEF65A13A3}"/>
    <cellStyle name="20% - Accent1 6 3" xfId="2262" xr:uid="{00000000-0005-0000-0000-0000D8010000}"/>
    <cellStyle name="20% - Accent1 6 3 2" xfId="41021" xr:uid="{B4602A82-C61B-4EF0-8C53-5762A284E172}"/>
    <cellStyle name="20% - Accent1 6 4" xfId="37793" xr:uid="{00000000-0005-0000-0000-0000D9010000}"/>
    <cellStyle name="20% - Accent1 6 4 2" xfId="41022" xr:uid="{C4104609-3F07-4531-9194-625DC08B0DF0}"/>
    <cellStyle name="20% - Accent1 6 5" xfId="38065" xr:uid="{00000000-0005-0000-0000-0000DA010000}"/>
    <cellStyle name="20% - Accent1 6 6" xfId="41019" xr:uid="{C5FA6478-4EF7-4C53-A20D-5062D2892499}"/>
    <cellStyle name="20% - Accent1 7" xfId="2263" xr:uid="{00000000-0005-0000-0000-0000DB010000}"/>
    <cellStyle name="20% - Accent1 7 2" xfId="36616" xr:uid="{00000000-0005-0000-0000-0000DC010000}"/>
    <cellStyle name="20% - Accent1 7 2 2" xfId="41024" xr:uid="{D19A9A99-22D8-4E53-BE06-0EF63A53AEC6}"/>
    <cellStyle name="20% - Accent1 7 3" xfId="37725" xr:uid="{00000000-0005-0000-0000-0000DD010000}"/>
    <cellStyle name="20% - Accent1 7 4" xfId="38003" xr:uid="{00000000-0005-0000-0000-0000DE010000}"/>
    <cellStyle name="20% - Accent1 7 5" xfId="41023" xr:uid="{3AAF6752-1845-4732-B6A3-934E56D8680E}"/>
    <cellStyle name="20% - Accent1 8" xfId="2264" xr:uid="{00000000-0005-0000-0000-0000DF010000}"/>
    <cellStyle name="20% - Accent1 8 2" xfId="36617" xr:uid="{00000000-0005-0000-0000-0000E0010000}"/>
    <cellStyle name="20% - Accent1 8 3" xfId="41025" xr:uid="{3BE211F7-D2C8-439B-BD58-BBF4C8AA431C}"/>
    <cellStyle name="20% - Accent1 9" xfId="2265" xr:uid="{00000000-0005-0000-0000-0000E1010000}"/>
    <cellStyle name="20% - Accent1 9 2" xfId="36618" xr:uid="{00000000-0005-0000-0000-0000E2010000}"/>
    <cellStyle name="20% - Accent1 9 3" xfId="41026" xr:uid="{171ADB72-D000-4A13-9A52-0D6EAA8B5515}"/>
    <cellStyle name="20% - Accent2" xfId="672" builtinId="34" customBuiltin="1"/>
    <cellStyle name="20% - Accent2 10" xfId="2266" xr:uid="{00000000-0005-0000-0000-0000E4010000}"/>
    <cellStyle name="20% - Accent2 10 2" xfId="36619" xr:uid="{00000000-0005-0000-0000-0000E5010000}"/>
    <cellStyle name="20% - Accent2 10 3" xfId="41027" xr:uid="{75DFE0FC-C32B-4382-8ECC-DBB46491F72D}"/>
    <cellStyle name="20% - Accent2 11" xfId="2267" xr:uid="{00000000-0005-0000-0000-0000E6010000}"/>
    <cellStyle name="20% - Accent2 11 2" xfId="36620" xr:uid="{00000000-0005-0000-0000-0000E7010000}"/>
    <cellStyle name="20% - Accent2 12" xfId="2268" xr:uid="{00000000-0005-0000-0000-0000E8010000}"/>
    <cellStyle name="20% - Accent2 12 2" xfId="36621" xr:uid="{00000000-0005-0000-0000-0000E9010000}"/>
    <cellStyle name="20% - Accent2 13" xfId="7773" xr:uid="{00000000-0005-0000-0000-0000EA010000}"/>
    <cellStyle name="20% - Accent2 13 2" xfId="14268" xr:uid="{00000000-0005-0000-0000-0000EB010000}"/>
    <cellStyle name="20% - Accent2 13 2 2" xfId="26982" xr:uid="{00000000-0005-0000-0000-0000EC010000}"/>
    <cellStyle name="20% - Accent2 13 3" xfId="22475" xr:uid="{00000000-0005-0000-0000-0000ED010000}"/>
    <cellStyle name="20% - Accent2 13 4" xfId="36622" xr:uid="{00000000-0005-0000-0000-0000EE010000}"/>
    <cellStyle name="20% - Accent2 14" xfId="8620" xr:uid="{00000000-0005-0000-0000-0000EF010000}"/>
    <cellStyle name="20% - Accent2 14 2" xfId="15105" xr:uid="{00000000-0005-0000-0000-0000F0010000}"/>
    <cellStyle name="20% - Accent2 14 2 2" xfId="27774" xr:uid="{00000000-0005-0000-0000-0000F1010000}"/>
    <cellStyle name="20% - Accent2 14 3" xfId="22688" xr:uid="{00000000-0005-0000-0000-0000F2010000}"/>
    <cellStyle name="20% - Accent2 14 4" xfId="36623" xr:uid="{00000000-0005-0000-0000-0000F3010000}"/>
    <cellStyle name="20% - Accent2 15" xfId="6413" xr:uid="{00000000-0005-0000-0000-0000F4010000}"/>
    <cellStyle name="20% - Accent2 15 2" xfId="13036" xr:uid="{00000000-0005-0000-0000-0000F5010000}"/>
    <cellStyle name="20% - Accent2 15 2 2" xfId="25782" xr:uid="{00000000-0005-0000-0000-0000F6010000}"/>
    <cellStyle name="20% - Accent2 15 3" xfId="21162" xr:uid="{00000000-0005-0000-0000-0000F7010000}"/>
    <cellStyle name="20% - Accent2 15 4" xfId="36624" xr:uid="{00000000-0005-0000-0000-0000F8010000}"/>
    <cellStyle name="20% - Accent2 16" xfId="12005" xr:uid="{00000000-0005-0000-0000-0000F9010000}"/>
    <cellStyle name="20% - Accent2 16 2" xfId="24753" xr:uid="{00000000-0005-0000-0000-0000FA010000}"/>
    <cellStyle name="20% - Accent2 16 3" xfId="36625" xr:uid="{00000000-0005-0000-0000-0000FB010000}"/>
    <cellStyle name="20% - Accent2 17" xfId="36626" xr:uid="{00000000-0005-0000-0000-0000FC010000}"/>
    <cellStyle name="20% - Accent2 18" xfId="2196" xr:uid="{00000000-0005-0000-0000-0000FD010000}"/>
    <cellStyle name="20% - Accent2 19" xfId="37309" xr:uid="{00000000-0005-0000-0000-0000FE010000}"/>
    <cellStyle name="20% - Accent2 2" xfId="840" xr:uid="{00000000-0005-0000-0000-0000FF010000}"/>
    <cellStyle name="20% - Accent2 2 2" xfId="2270" xr:uid="{00000000-0005-0000-0000-000000020000}"/>
    <cellStyle name="20% - Accent2 2 2 2" xfId="6324" xr:uid="{00000000-0005-0000-0000-000001020000}"/>
    <cellStyle name="20% - Accent2 2 2 2 2" xfId="8566" xr:uid="{00000000-0005-0000-0000-000002020000}"/>
    <cellStyle name="20% - Accent2 2 2 2 2 2" xfId="15051" xr:uid="{00000000-0005-0000-0000-000003020000}"/>
    <cellStyle name="20% - Accent2 2 2 2 2 2 2" xfId="27722" xr:uid="{00000000-0005-0000-0000-000004020000}"/>
    <cellStyle name="20% - Accent2 2 2 2 2 3" xfId="22639" xr:uid="{00000000-0005-0000-0000-000005020000}"/>
    <cellStyle name="20% - Accent2 2 2 2 3" xfId="9533" xr:uid="{00000000-0005-0000-0000-000006020000}"/>
    <cellStyle name="20% - Accent2 2 2 2 3 2" xfId="15892" xr:uid="{00000000-0005-0000-0000-000007020000}"/>
    <cellStyle name="20% - Accent2 2 2 2 3 2 2" xfId="28533" xr:uid="{00000000-0005-0000-0000-000008020000}"/>
    <cellStyle name="20% - Accent2 2 2 2 3 3" xfId="23517" xr:uid="{00000000-0005-0000-0000-000009020000}"/>
    <cellStyle name="20% - Accent2 2 2 2 4" xfId="7694" xr:uid="{00000000-0005-0000-0000-00000A020000}"/>
    <cellStyle name="20% - Accent2 2 2 2 4 2" xfId="14192" xr:uid="{00000000-0005-0000-0000-00000B020000}"/>
    <cellStyle name="20% - Accent2 2 2 2 4 2 2" xfId="26918" xr:uid="{00000000-0005-0000-0000-00000C020000}"/>
    <cellStyle name="20% - Accent2 2 2 2 4 3" xfId="22414" xr:uid="{00000000-0005-0000-0000-00000D020000}"/>
    <cellStyle name="20% - Accent2 2 2 2 5" xfId="12982" xr:uid="{00000000-0005-0000-0000-00000E020000}"/>
    <cellStyle name="20% - Accent2 2 2 2 5 2" xfId="25728" xr:uid="{00000000-0005-0000-0000-00000F020000}"/>
    <cellStyle name="20% - Accent2 2 2 2 6" xfId="21107" xr:uid="{00000000-0005-0000-0000-000010020000}"/>
    <cellStyle name="20% - Accent2 2 2 3" xfId="41028" xr:uid="{6746D191-7065-44EC-BE0C-2903D205C496}"/>
    <cellStyle name="20% - Accent2 2 3" xfId="2271" xr:uid="{00000000-0005-0000-0000-000011020000}"/>
    <cellStyle name="20% - Accent2 2 4" xfId="10071" xr:uid="{00000000-0005-0000-0000-000012020000}"/>
    <cellStyle name="20% - Accent2 2 5" xfId="9795" xr:uid="{00000000-0005-0000-0000-000013020000}"/>
    <cellStyle name="20% - Accent2 2 6" xfId="36627" xr:uid="{00000000-0005-0000-0000-000014020000}"/>
    <cellStyle name="20% - Accent2 2 7" xfId="2269" xr:uid="{00000000-0005-0000-0000-000015020000}"/>
    <cellStyle name="20% - Accent2 20" xfId="37376" xr:uid="{00000000-0005-0000-0000-000016020000}"/>
    <cellStyle name="20% - Accent2 21" xfId="37860" xr:uid="{00000000-0005-0000-0000-000017020000}"/>
    <cellStyle name="20% - Accent2 22" xfId="46693" xr:uid="{E1A540A9-18D5-47CA-B9EC-D23C158124BC}"/>
    <cellStyle name="20% - Accent2 3" xfId="841" xr:uid="{00000000-0005-0000-0000-000018020000}"/>
    <cellStyle name="20% - Accent2 3 2" xfId="2273" xr:uid="{00000000-0005-0000-0000-000019020000}"/>
    <cellStyle name="20% - Accent2 3 2 2" xfId="41029" xr:uid="{29ACFAAB-F2B6-4566-B593-ED6C937DEBC6}"/>
    <cellStyle name="20% - Accent2 3 3" xfId="3232" xr:uid="{00000000-0005-0000-0000-00001A020000}"/>
    <cellStyle name="20% - Accent2 3 3 2" xfId="7849" xr:uid="{00000000-0005-0000-0000-00001B020000}"/>
    <cellStyle name="20% - Accent2 3 3 2 2" xfId="14344" xr:uid="{00000000-0005-0000-0000-00001C020000}"/>
    <cellStyle name="20% - Accent2 3 3 2 2 2" xfId="27032" xr:uid="{00000000-0005-0000-0000-00001D020000}"/>
    <cellStyle name="20% - Accent2 3 3 2 3" xfId="22521" xr:uid="{00000000-0005-0000-0000-00001E020000}"/>
    <cellStyle name="20% - Accent2 3 3 3" xfId="8772" xr:uid="{00000000-0005-0000-0000-00001F020000}"/>
    <cellStyle name="20% - Accent2 3 3 3 2" xfId="15187" xr:uid="{00000000-0005-0000-0000-000020020000}"/>
    <cellStyle name="20% - Accent2 3 3 3 2 2" xfId="27845" xr:uid="{00000000-0005-0000-0000-000021020000}"/>
    <cellStyle name="20% - Accent2 3 3 3 3" xfId="22812" xr:uid="{00000000-0005-0000-0000-000022020000}"/>
    <cellStyle name="20% - Accent2 3 3 4" xfId="10074" xr:uid="{00000000-0005-0000-0000-000023020000}"/>
    <cellStyle name="20% - Accent2 3 3 5" xfId="6634" xr:uid="{00000000-0005-0000-0000-000024020000}"/>
    <cellStyle name="20% - Accent2 3 3 5 2" xfId="13221" xr:uid="{00000000-0005-0000-0000-000025020000}"/>
    <cellStyle name="20% - Accent2 3 3 5 2 2" xfId="25965" xr:uid="{00000000-0005-0000-0000-000026020000}"/>
    <cellStyle name="20% - Accent2 3 3 5 3" xfId="21374" xr:uid="{00000000-0005-0000-0000-000027020000}"/>
    <cellStyle name="20% - Accent2 3 3 6" xfId="12151" xr:uid="{00000000-0005-0000-0000-000028020000}"/>
    <cellStyle name="20% - Accent2 3 3 6 2" xfId="24897" xr:uid="{00000000-0005-0000-0000-000029020000}"/>
    <cellStyle name="20% - Accent2 3 3 7" xfId="21011" xr:uid="{00000000-0005-0000-0000-00002A020000}"/>
    <cellStyle name="20% - Accent2 3 3 8" xfId="41030" xr:uid="{2CAFB3C8-1445-41C7-9CEA-2BF7ACAB90C6}"/>
    <cellStyle name="20% - Accent2 3 4" xfId="9796" xr:uid="{00000000-0005-0000-0000-00002B020000}"/>
    <cellStyle name="20% - Accent2 3 5" xfId="17526" xr:uid="{00000000-0005-0000-0000-00002C020000}"/>
    <cellStyle name="20% - Accent2 3 5 2" xfId="19105" xr:uid="{00000000-0005-0000-0000-00002D020000}"/>
    <cellStyle name="20% - Accent2 3 5 2 2" xfId="32227" xr:uid="{00000000-0005-0000-0000-00002E020000}"/>
    <cellStyle name="20% - Accent2 3 5 2 3" xfId="35246" xr:uid="{00000000-0005-0000-0000-00002F020000}"/>
    <cellStyle name="20% - Accent2 3 5 3" xfId="30952" xr:uid="{00000000-0005-0000-0000-000030020000}"/>
    <cellStyle name="20% - Accent2 3 5 4" xfId="34370" xr:uid="{00000000-0005-0000-0000-000031020000}"/>
    <cellStyle name="20% - Accent2 3 6" xfId="36628" xr:uid="{00000000-0005-0000-0000-000032020000}"/>
    <cellStyle name="20% - Accent2 3 7" xfId="2272" xr:uid="{00000000-0005-0000-0000-000033020000}"/>
    <cellStyle name="20% - Accent2 4" xfId="842" xr:uid="{00000000-0005-0000-0000-000034020000}"/>
    <cellStyle name="20% - Accent2 4 2" xfId="2275" xr:uid="{00000000-0005-0000-0000-000035020000}"/>
    <cellStyle name="20% - Accent2 4 2 2" xfId="41031" xr:uid="{95E2E42B-C2AE-4F8B-90C6-CE9D3C4A5279}"/>
    <cellStyle name="20% - Accent2 4 3" xfId="10075" xr:uid="{00000000-0005-0000-0000-000036020000}"/>
    <cellStyle name="20% - Accent2 4 3 2" xfId="41032" xr:uid="{B857D45E-73A9-4DEF-831F-303FE1D0C152}"/>
    <cellStyle name="20% - Accent2 4 4" xfId="9797" xr:uid="{00000000-0005-0000-0000-000037020000}"/>
    <cellStyle name="20% - Accent2 4 5" xfId="36629" xr:uid="{00000000-0005-0000-0000-000038020000}"/>
    <cellStyle name="20% - Accent2 4 6" xfId="2274" xr:uid="{00000000-0005-0000-0000-000039020000}"/>
    <cellStyle name="20% - Accent2 5" xfId="843" xr:uid="{00000000-0005-0000-0000-00003A020000}"/>
    <cellStyle name="20% - Accent2 5 2" xfId="10076" xr:uid="{00000000-0005-0000-0000-00003B020000}"/>
    <cellStyle name="20% - Accent2 5 2 2" xfId="41033" xr:uid="{B4F28F31-2C8E-4CCB-B2D5-94570C466D70}"/>
    <cellStyle name="20% - Accent2 5 3" xfId="9798" xr:uid="{00000000-0005-0000-0000-00003C020000}"/>
    <cellStyle name="20% - Accent2 5 3 2" xfId="41034" xr:uid="{11084CBE-F88C-4B10-80BB-34B9207BDF35}"/>
    <cellStyle name="20% - Accent2 5 4" xfId="36630" xr:uid="{00000000-0005-0000-0000-00003D020000}"/>
    <cellStyle name="20% - Accent2 5 5" xfId="2276" xr:uid="{00000000-0005-0000-0000-00003E020000}"/>
    <cellStyle name="20% - Accent2 6" xfId="1241" xr:uid="{00000000-0005-0000-0000-00003F020000}"/>
    <cellStyle name="20% - Accent2 6 2" xfId="36631" xr:uid="{00000000-0005-0000-0000-000040020000}"/>
    <cellStyle name="20% - Accent2 6 2 2" xfId="41036" xr:uid="{26266E3D-E8D8-43F7-90DB-0BFCEF5B5E51}"/>
    <cellStyle name="20% - Accent2 6 3" xfId="2277" xr:uid="{00000000-0005-0000-0000-000041020000}"/>
    <cellStyle name="20% - Accent2 6 3 2" xfId="41037" xr:uid="{1A6F1B87-58E3-4B33-B195-BD2CF72202A2}"/>
    <cellStyle name="20% - Accent2 6 4" xfId="37795" xr:uid="{00000000-0005-0000-0000-000042020000}"/>
    <cellStyle name="20% - Accent2 6 4 2" xfId="41038" xr:uid="{A5481DD4-F85D-4D9B-8575-DB716F923F68}"/>
    <cellStyle name="20% - Accent2 6 5" xfId="38067" xr:uid="{00000000-0005-0000-0000-000043020000}"/>
    <cellStyle name="20% - Accent2 6 6" xfId="41035" xr:uid="{630C2954-A746-459B-9B63-A95A0BED3D4E}"/>
    <cellStyle name="20% - Accent2 7" xfId="2278" xr:uid="{00000000-0005-0000-0000-000044020000}"/>
    <cellStyle name="20% - Accent2 7 2" xfId="36632" xr:uid="{00000000-0005-0000-0000-000045020000}"/>
    <cellStyle name="20% - Accent2 7 2 2" xfId="41040" xr:uid="{313E55D5-EF8D-4B1D-9DAC-6D7979D84C1E}"/>
    <cellStyle name="20% - Accent2 7 3" xfId="37728" xr:uid="{00000000-0005-0000-0000-000046020000}"/>
    <cellStyle name="20% - Accent2 7 4" xfId="38006" xr:uid="{00000000-0005-0000-0000-000047020000}"/>
    <cellStyle name="20% - Accent2 7 5" xfId="41039" xr:uid="{D7F77302-A53F-4F8E-8B15-A180C18C1728}"/>
    <cellStyle name="20% - Accent2 8" xfId="2279" xr:uid="{00000000-0005-0000-0000-000048020000}"/>
    <cellStyle name="20% - Accent2 8 2" xfId="36633" xr:uid="{00000000-0005-0000-0000-000049020000}"/>
    <cellStyle name="20% - Accent2 8 3" xfId="41041" xr:uid="{F36D58E4-5A5D-4709-ACC9-3D541B66742B}"/>
    <cellStyle name="20% - Accent2 9" xfId="2280" xr:uid="{00000000-0005-0000-0000-00004A020000}"/>
    <cellStyle name="20% - Accent2 9 2" xfId="36634" xr:uid="{00000000-0005-0000-0000-00004B020000}"/>
    <cellStyle name="20% - Accent2 9 3" xfId="41042" xr:uid="{CCF6F0E3-A8E3-4E91-9537-A7152ED01C5D}"/>
    <cellStyle name="20% - Accent3" xfId="676" builtinId="38" customBuiltin="1"/>
    <cellStyle name="20% - Accent3 10" xfId="2281" xr:uid="{00000000-0005-0000-0000-00004D020000}"/>
    <cellStyle name="20% - Accent3 10 2" xfId="36635" xr:uid="{00000000-0005-0000-0000-00004E020000}"/>
    <cellStyle name="20% - Accent3 10 3" xfId="41043" xr:uid="{422CD910-68E4-4E76-99BA-7D0D0E3707ED}"/>
    <cellStyle name="20% - Accent3 11" xfId="2282" xr:uid="{00000000-0005-0000-0000-00004F020000}"/>
    <cellStyle name="20% - Accent3 11 2" xfId="36636" xr:uid="{00000000-0005-0000-0000-000050020000}"/>
    <cellStyle name="20% - Accent3 12" xfId="2283" xr:uid="{00000000-0005-0000-0000-000051020000}"/>
    <cellStyle name="20% - Accent3 12 2" xfId="36637" xr:uid="{00000000-0005-0000-0000-000052020000}"/>
    <cellStyle name="20% - Accent3 13" xfId="7775" xr:uid="{00000000-0005-0000-0000-000053020000}"/>
    <cellStyle name="20% - Accent3 13 2" xfId="14270" xr:uid="{00000000-0005-0000-0000-000054020000}"/>
    <cellStyle name="20% - Accent3 13 2 2" xfId="26984" xr:uid="{00000000-0005-0000-0000-000055020000}"/>
    <cellStyle name="20% - Accent3 13 3" xfId="22477" xr:uid="{00000000-0005-0000-0000-000056020000}"/>
    <cellStyle name="20% - Accent3 13 4" xfId="36638" xr:uid="{00000000-0005-0000-0000-000057020000}"/>
    <cellStyle name="20% - Accent3 14" xfId="8622" xr:uid="{00000000-0005-0000-0000-000058020000}"/>
    <cellStyle name="20% - Accent3 14 2" xfId="15107" xr:uid="{00000000-0005-0000-0000-000059020000}"/>
    <cellStyle name="20% - Accent3 14 2 2" xfId="27776" xr:uid="{00000000-0005-0000-0000-00005A020000}"/>
    <cellStyle name="20% - Accent3 14 3" xfId="22690" xr:uid="{00000000-0005-0000-0000-00005B020000}"/>
    <cellStyle name="20% - Accent3 14 4" xfId="36639" xr:uid="{00000000-0005-0000-0000-00005C020000}"/>
    <cellStyle name="20% - Accent3 15" xfId="6415" xr:uid="{00000000-0005-0000-0000-00005D020000}"/>
    <cellStyle name="20% - Accent3 15 2" xfId="13038" xr:uid="{00000000-0005-0000-0000-00005E020000}"/>
    <cellStyle name="20% - Accent3 15 2 2" xfId="25784" xr:uid="{00000000-0005-0000-0000-00005F020000}"/>
    <cellStyle name="20% - Accent3 15 3" xfId="21164" xr:uid="{00000000-0005-0000-0000-000060020000}"/>
    <cellStyle name="20% - Accent3 15 4" xfId="36640" xr:uid="{00000000-0005-0000-0000-000061020000}"/>
    <cellStyle name="20% - Accent3 16" xfId="12007" xr:uid="{00000000-0005-0000-0000-000062020000}"/>
    <cellStyle name="20% - Accent3 16 2" xfId="24755" xr:uid="{00000000-0005-0000-0000-000063020000}"/>
    <cellStyle name="20% - Accent3 16 3" xfId="36641" xr:uid="{00000000-0005-0000-0000-000064020000}"/>
    <cellStyle name="20% - Accent3 17" xfId="36642" xr:uid="{00000000-0005-0000-0000-000065020000}"/>
    <cellStyle name="20% - Accent3 18" xfId="2198" xr:uid="{00000000-0005-0000-0000-000066020000}"/>
    <cellStyle name="20% - Accent3 19" xfId="37311" xr:uid="{00000000-0005-0000-0000-000067020000}"/>
    <cellStyle name="20% - Accent3 2" xfId="844" xr:uid="{00000000-0005-0000-0000-000068020000}"/>
    <cellStyle name="20% - Accent3 2 2" xfId="2285" xr:uid="{00000000-0005-0000-0000-000069020000}"/>
    <cellStyle name="20% - Accent3 2 2 2" xfId="6325" xr:uid="{00000000-0005-0000-0000-00006A020000}"/>
    <cellStyle name="20% - Accent3 2 2 2 2" xfId="8567" xr:uid="{00000000-0005-0000-0000-00006B020000}"/>
    <cellStyle name="20% - Accent3 2 2 2 2 2" xfId="15052" xr:uid="{00000000-0005-0000-0000-00006C020000}"/>
    <cellStyle name="20% - Accent3 2 2 2 2 2 2" xfId="27723" xr:uid="{00000000-0005-0000-0000-00006D020000}"/>
    <cellStyle name="20% - Accent3 2 2 2 2 3" xfId="22640" xr:uid="{00000000-0005-0000-0000-00006E020000}"/>
    <cellStyle name="20% - Accent3 2 2 2 3" xfId="9534" xr:uid="{00000000-0005-0000-0000-00006F020000}"/>
    <cellStyle name="20% - Accent3 2 2 2 3 2" xfId="15893" xr:uid="{00000000-0005-0000-0000-000070020000}"/>
    <cellStyle name="20% - Accent3 2 2 2 3 2 2" xfId="28534" xr:uid="{00000000-0005-0000-0000-000071020000}"/>
    <cellStyle name="20% - Accent3 2 2 2 3 3" xfId="23518" xr:uid="{00000000-0005-0000-0000-000072020000}"/>
    <cellStyle name="20% - Accent3 2 2 2 4" xfId="7695" xr:uid="{00000000-0005-0000-0000-000073020000}"/>
    <cellStyle name="20% - Accent3 2 2 2 4 2" xfId="14193" xr:uid="{00000000-0005-0000-0000-000074020000}"/>
    <cellStyle name="20% - Accent3 2 2 2 4 2 2" xfId="26919" xr:uid="{00000000-0005-0000-0000-000075020000}"/>
    <cellStyle name="20% - Accent3 2 2 2 4 3" xfId="22415" xr:uid="{00000000-0005-0000-0000-000076020000}"/>
    <cellStyle name="20% - Accent3 2 2 2 5" xfId="12983" xr:uid="{00000000-0005-0000-0000-000077020000}"/>
    <cellStyle name="20% - Accent3 2 2 2 5 2" xfId="25729" xr:uid="{00000000-0005-0000-0000-000078020000}"/>
    <cellStyle name="20% - Accent3 2 2 2 6" xfId="21108" xr:uid="{00000000-0005-0000-0000-000079020000}"/>
    <cellStyle name="20% - Accent3 2 2 3" xfId="41044" xr:uid="{04571053-4C11-4DF7-94E9-3C24BFACB63A}"/>
    <cellStyle name="20% - Accent3 2 3" xfId="2286" xr:uid="{00000000-0005-0000-0000-00007A020000}"/>
    <cellStyle name="20% - Accent3 2 4" xfId="10080" xr:uid="{00000000-0005-0000-0000-00007B020000}"/>
    <cellStyle name="20% - Accent3 2 5" xfId="9799" xr:uid="{00000000-0005-0000-0000-00007C020000}"/>
    <cellStyle name="20% - Accent3 2 6" xfId="36643" xr:uid="{00000000-0005-0000-0000-00007D020000}"/>
    <cellStyle name="20% - Accent3 2 7" xfId="2284" xr:uid="{00000000-0005-0000-0000-00007E020000}"/>
    <cellStyle name="20% - Accent3 20" xfId="37379" xr:uid="{00000000-0005-0000-0000-00007F020000}"/>
    <cellStyle name="20% - Accent3 21" xfId="37863" xr:uid="{00000000-0005-0000-0000-000080020000}"/>
    <cellStyle name="20% - Accent3 22" xfId="46695" xr:uid="{63CFC019-1282-4D5B-AFC3-EB3E3438BC35}"/>
    <cellStyle name="20% - Accent3 3" xfId="845" xr:uid="{00000000-0005-0000-0000-000081020000}"/>
    <cellStyle name="20% - Accent3 3 2" xfId="2288" xr:uid="{00000000-0005-0000-0000-000082020000}"/>
    <cellStyle name="20% - Accent3 3 2 2" xfId="41045" xr:uid="{BDC0A423-F36D-4906-B822-165D5D5A0ED2}"/>
    <cellStyle name="20% - Accent3 3 3" xfId="3233" xr:uid="{00000000-0005-0000-0000-000083020000}"/>
    <cellStyle name="20% - Accent3 3 3 2" xfId="7850" xr:uid="{00000000-0005-0000-0000-000084020000}"/>
    <cellStyle name="20% - Accent3 3 3 2 2" xfId="14345" xr:uid="{00000000-0005-0000-0000-000085020000}"/>
    <cellStyle name="20% - Accent3 3 3 2 2 2" xfId="27033" xr:uid="{00000000-0005-0000-0000-000086020000}"/>
    <cellStyle name="20% - Accent3 3 3 2 3" xfId="22522" xr:uid="{00000000-0005-0000-0000-000087020000}"/>
    <cellStyle name="20% - Accent3 3 3 3" xfId="8773" xr:uid="{00000000-0005-0000-0000-000088020000}"/>
    <cellStyle name="20% - Accent3 3 3 3 2" xfId="15188" xr:uid="{00000000-0005-0000-0000-000089020000}"/>
    <cellStyle name="20% - Accent3 3 3 3 2 2" xfId="27846" xr:uid="{00000000-0005-0000-0000-00008A020000}"/>
    <cellStyle name="20% - Accent3 3 3 3 3" xfId="22813" xr:uid="{00000000-0005-0000-0000-00008B020000}"/>
    <cellStyle name="20% - Accent3 3 3 4" xfId="10082" xr:uid="{00000000-0005-0000-0000-00008C020000}"/>
    <cellStyle name="20% - Accent3 3 3 5" xfId="6635" xr:uid="{00000000-0005-0000-0000-00008D020000}"/>
    <cellStyle name="20% - Accent3 3 3 5 2" xfId="13222" xr:uid="{00000000-0005-0000-0000-00008E020000}"/>
    <cellStyle name="20% - Accent3 3 3 5 2 2" xfId="25966" xr:uid="{00000000-0005-0000-0000-00008F020000}"/>
    <cellStyle name="20% - Accent3 3 3 5 3" xfId="21375" xr:uid="{00000000-0005-0000-0000-000090020000}"/>
    <cellStyle name="20% - Accent3 3 3 6" xfId="12152" xr:uid="{00000000-0005-0000-0000-000091020000}"/>
    <cellStyle name="20% - Accent3 3 3 6 2" xfId="24898" xr:uid="{00000000-0005-0000-0000-000092020000}"/>
    <cellStyle name="20% - Accent3 3 3 7" xfId="21012" xr:uid="{00000000-0005-0000-0000-000093020000}"/>
    <cellStyle name="20% - Accent3 3 3 8" xfId="41046" xr:uid="{2BC0465F-1652-4B7A-AF8F-3AE22BE912B4}"/>
    <cellStyle name="20% - Accent3 3 4" xfId="9800" xr:uid="{00000000-0005-0000-0000-000094020000}"/>
    <cellStyle name="20% - Accent3 3 5" xfId="17527" xr:uid="{00000000-0005-0000-0000-000095020000}"/>
    <cellStyle name="20% - Accent3 3 5 2" xfId="19106" xr:uid="{00000000-0005-0000-0000-000096020000}"/>
    <cellStyle name="20% - Accent3 3 5 2 2" xfId="32228" xr:uid="{00000000-0005-0000-0000-000097020000}"/>
    <cellStyle name="20% - Accent3 3 5 2 3" xfId="35247" xr:uid="{00000000-0005-0000-0000-000098020000}"/>
    <cellStyle name="20% - Accent3 3 5 3" xfId="30953" xr:uid="{00000000-0005-0000-0000-000099020000}"/>
    <cellStyle name="20% - Accent3 3 5 4" xfId="34371" xr:uid="{00000000-0005-0000-0000-00009A020000}"/>
    <cellStyle name="20% - Accent3 3 6" xfId="36644" xr:uid="{00000000-0005-0000-0000-00009B020000}"/>
    <cellStyle name="20% - Accent3 3 7" xfId="2287" xr:uid="{00000000-0005-0000-0000-00009C020000}"/>
    <cellStyle name="20% - Accent3 4" xfId="846" xr:uid="{00000000-0005-0000-0000-00009D020000}"/>
    <cellStyle name="20% - Accent3 4 2" xfId="2290" xr:uid="{00000000-0005-0000-0000-00009E020000}"/>
    <cellStyle name="20% - Accent3 4 2 2" xfId="41047" xr:uid="{62017ECF-31FF-4971-AFCC-C84F837CD6C7}"/>
    <cellStyle name="20% - Accent3 4 3" xfId="10084" xr:uid="{00000000-0005-0000-0000-00009F020000}"/>
    <cellStyle name="20% - Accent3 4 3 2" xfId="41048" xr:uid="{70B2AE89-A8AE-42B1-A869-11840BB31A48}"/>
    <cellStyle name="20% - Accent3 4 4" xfId="9801" xr:uid="{00000000-0005-0000-0000-0000A0020000}"/>
    <cellStyle name="20% - Accent3 4 5" xfId="36645" xr:uid="{00000000-0005-0000-0000-0000A1020000}"/>
    <cellStyle name="20% - Accent3 4 6" xfId="2289" xr:uid="{00000000-0005-0000-0000-0000A2020000}"/>
    <cellStyle name="20% - Accent3 5" xfId="847" xr:uid="{00000000-0005-0000-0000-0000A3020000}"/>
    <cellStyle name="20% - Accent3 5 2" xfId="10086" xr:uid="{00000000-0005-0000-0000-0000A4020000}"/>
    <cellStyle name="20% - Accent3 5 2 2" xfId="41049" xr:uid="{E5FE5BB6-5C5D-47E0-AF33-8140DFC96061}"/>
    <cellStyle name="20% - Accent3 5 3" xfId="9802" xr:uid="{00000000-0005-0000-0000-0000A5020000}"/>
    <cellStyle name="20% - Accent3 5 3 2" xfId="41050" xr:uid="{7B69FEB9-9593-4E8A-873D-65BCA2AF0A98}"/>
    <cellStyle name="20% - Accent3 5 4" xfId="36646" xr:uid="{00000000-0005-0000-0000-0000A6020000}"/>
    <cellStyle name="20% - Accent3 5 5" xfId="2291" xr:uid="{00000000-0005-0000-0000-0000A7020000}"/>
    <cellStyle name="20% - Accent3 6" xfId="1243" xr:uid="{00000000-0005-0000-0000-0000A8020000}"/>
    <cellStyle name="20% - Accent3 6 2" xfId="36647" xr:uid="{00000000-0005-0000-0000-0000A9020000}"/>
    <cellStyle name="20% - Accent3 6 2 2" xfId="41052" xr:uid="{61E2B3A2-9E0C-41A4-BD21-4AE7057BED4A}"/>
    <cellStyle name="20% - Accent3 6 3" xfId="2292" xr:uid="{00000000-0005-0000-0000-0000AA020000}"/>
    <cellStyle name="20% - Accent3 6 3 2" xfId="41053" xr:uid="{D88BB0E2-0802-4C8E-A504-24E4E333B381}"/>
    <cellStyle name="20% - Accent3 6 4" xfId="37797" xr:uid="{00000000-0005-0000-0000-0000AB020000}"/>
    <cellStyle name="20% - Accent3 6 4 2" xfId="41054" xr:uid="{6F2EEB19-2F8F-4A58-98BE-47E08305BBE0}"/>
    <cellStyle name="20% - Accent3 6 5" xfId="38069" xr:uid="{00000000-0005-0000-0000-0000AC020000}"/>
    <cellStyle name="20% - Accent3 6 6" xfId="41051" xr:uid="{C08CB8A0-B13C-44F8-9678-9E7FAEAF3D65}"/>
    <cellStyle name="20% - Accent3 7" xfId="2293" xr:uid="{00000000-0005-0000-0000-0000AD020000}"/>
    <cellStyle name="20% - Accent3 7 2" xfId="36648" xr:uid="{00000000-0005-0000-0000-0000AE020000}"/>
    <cellStyle name="20% - Accent3 7 2 2" xfId="41056" xr:uid="{611C048C-D5FC-4F0B-A5EA-78D18F496F90}"/>
    <cellStyle name="20% - Accent3 7 3" xfId="37731" xr:uid="{00000000-0005-0000-0000-0000AF020000}"/>
    <cellStyle name="20% - Accent3 7 4" xfId="38009" xr:uid="{00000000-0005-0000-0000-0000B0020000}"/>
    <cellStyle name="20% - Accent3 7 5" xfId="41055" xr:uid="{C9BF8BD7-278C-476D-B6A8-6B7DF1FFD2B6}"/>
    <cellStyle name="20% - Accent3 8" xfId="2294" xr:uid="{00000000-0005-0000-0000-0000B1020000}"/>
    <cellStyle name="20% - Accent3 8 2" xfId="36649" xr:uid="{00000000-0005-0000-0000-0000B2020000}"/>
    <cellStyle name="20% - Accent3 8 3" xfId="41057" xr:uid="{EB614D4C-343B-4D1F-8A8F-DB2945FC55EE}"/>
    <cellStyle name="20% - Accent3 9" xfId="2295" xr:uid="{00000000-0005-0000-0000-0000B3020000}"/>
    <cellStyle name="20% - Accent3 9 2" xfId="36650" xr:uid="{00000000-0005-0000-0000-0000B4020000}"/>
    <cellStyle name="20% - Accent3 9 3" xfId="41058" xr:uid="{8B782EF7-DD1F-4576-A6C3-66C286A90D82}"/>
    <cellStyle name="20% - Accent4" xfId="680" builtinId="42" customBuiltin="1"/>
    <cellStyle name="20% - Accent4 10" xfId="2296" xr:uid="{00000000-0005-0000-0000-0000B6020000}"/>
    <cellStyle name="20% - Accent4 10 2" xfId="36651" xr:uid="{00000000-0005-0000-0000-0000B7020000}"/>
    <cellStyle name="20% - Accent4 10 3" xfId="41059" xr:uid="{D85A77F2-7489-47FC-B87F-47328B8D3BDD}"/>
    <cellStyle name="20% - Accent4 11" xfId="2297" xr:uid="{00000000-0005-0000-0000-0000B8020000}"/>
    <cellStyle name="20% - Accent4 11 2" xfId="36652" xr:uid="{00000000-0005-0000-0000-0000B9020000}"/>
    <cellStyle name="20% - Accent4 12" xfId="2298" xr:uid="{00000000-0005-0000-0000-0000BA020000}"/>
    <cellStyle name="20% - Accent4 12 2" xfId="36653" xr:uid="{00000000-0005-0000-0000-0000BB020000}"/>
    <cellStyle name="20% - Accent4 13" xfId="7777" xr:uid="{00000000-0005-0000-0000-0000BC020000}"/>
    <cellStyle name="20% - Accent4 13 2" xfId="14272" xr:uid="{00000000-0005-0000-0000-0000BD020000}"/>
    <cellStyle name="20% - Accent4 13 2 2" xfId="26986" xr:uid="{00000000-0005-0000-0000-0000BE020000}"/>
    <cellStyle name="20% - Accent4 13 3" xfId="22479" xr:uid="{00000000-0005-0000-0000-0000BF020000}"/>
    <cellStyle name="20% - Accent4 13 4" xfId="36654" xr:uid="{00000000-0005-0000-0000-0000C0020000}"/>
    <cellStyle name="20% - Accent4 14" xfId="8624" xr:uid="{00000000-0005-0000-0000-0000C1020000}"/>
    <cellStyle name="20% - Accent4 14 2" xfId="15109" xr:uid="{00000000-0005-0000-0000-0000C2020000}"/>
    <cellStyle name="20% - Accent4 14 2 2" xfId="27778" xr:uid="{00000000-0005-0000-0000-0000C3020000}"/>
    <cellStyle name="20% - Accent4 14 3" xfId="22692" xr:uid="{00000000-0005-0000-0000-0000C4020000}"/>
    <cellStyle name="20% - Accent4 14 4" xfId="36655" xr:uid="{00000000-0005-0000-0000-0000C5020000}"/>
    <cellStyle name="20% - Accent4 15" xfId="6417" xr:uid="{00000000-0005-0000-0000-0000C6020000}"/>
    <cellStyle name="20% - Accent4 15 2" xfId="13040" xr:uid="{00000000-0005-0000-0000-0000C7020000}"/>
    <cellStyle name="20% - Accent4 15 2 2" xfId="25786" xr:uid="{00000000-0005-0000-0000-0000C8020000}"/>
    <cellStyle name="20% - Accent4 15 3" xfId="21166" xr:uid="{00000000-0005-0000-0000-0000C9020000}"/>
    <cellStyle name="20% - Accent4 15 4" xfId="36656" xr:uid="{00000000-0005-0000-0000-0000CA020000}"/>
    <cellStyle name="20% - Accent4 16" xfId="12009" xr:uid="{00000000-0005-0000-0000-0000CB020000}"/>
    <cellStyle name="20% - Accent4 16 2" xfId="24757" xr:uid="{00000000-0005-0000-0000-0000CC020000}"/>
    <cellStyle name="20% - Accent4 16 3" xfId="36657" xr:uid="{00000000-0005-0000-0000-0000CD020000}"/>
    <cellStyle name="20% - Accent4 17" xfId="36658" xr:uid="{00000000-0005-0000-0000-0000CE020000}"/>
    <cellStyle name="20% - Accent4 18" xfId="2200" xr:uid="{00000000-0005-0000-0000-0000CF020000}"/>
    <cellStyle name="20% - Accent4 19" xfId="37313" xr:uid="{00000000-0005-0000-0000-0000D0020000}"/>
    <cellStyle name="20% - Accent4 2" xfId="848" xr:uid="{00000000-0005-0000-0000-0000D1020000}"/>
    <cellStyle name="20% - Accent4 2 2" xfId="2300" xr:uid="{00000000-0005-0000-0000-0000D2020000}"/>
    <cellStyle name="20% - Accent4 2 2 2" xfId="6326" xr:uid="{00000000-0005-0000-0000-0000D3020000}"/>
    <cellStyle name="20% - Accent4 2 2 2 2" xfId="8568" xr:uid="{00000000-0005-0000-0000-0000D4020000}"/>
    <cellStyle name="20% - Accent4 2 2 2 2 2" xfId="15053" xr:uid="{00000000-0005-0000-0000-0000D5020000}"/>
    <cellStyle name="20% - Accent4 2 2 2 2 2 2" xfId="27724" xr:uid="{00000000-0005-0000-0000-0000D6020000}"/>
    <cellStyle name="20% - Accent4 2 2 2 2 3" xfId="22641" xr:uid="{00000000-0005-0000-0000-0000D7020000}"/>
    <cellStyle name="20% - Accent4 2 2 2 3" xfId="9535" xr:uid="{00000000-0005-0000-0000-0000D8020000}"/>
    <cellStyle name="20% - Accent4 2 2 2 3 2" xfId="15894" xr:uid="{00000000-0005-0000-0000-0000D9020000}"/>
    <cellStyle name="20% - Accent4 2 2 2 3 2 2" xfId="28535" xr:uid="{00000000-0005-0000-0000-0000DA020000}"/>
    <cellStyle name="20% - Accent4 2 2 2 3 3" xfId="23519" xr:uid="{00000000-0005-0000-0000-0000DB020000}"/>
    <cellStyle name="20% - Accent4 2 2 2 4" xfId="7696" xr:uid="{00000000-0005-0000-0000-0000DC020000}"/>
    <cellStyle name="20% - Accent4 2 2 2 4 2" xfId="14194" xr:uid="{00000000-0005-0000-0000-0000DD020000}"/>
    <cellStyle name="20% - Accent4 2 2 2 4 2 2" xfId="26920" xr:uid="{00000000-0005-0000-0000-0000DE020000}"/>
    <cellStyle name="20% - Accent4 2 2 2 4 3" xfId="22416" xr:uid="{00000000-0005-0000-0000-0000DF020000}"/>
    <cellStyle name="20% - Accent4 2 2 2 5" xfId="12984" xr:uid="{00000000-0005-0000-0000-0000E0020000}"/>
    <cellStyle name="20% - Accent4 2 2 2 5 2" xfId="25730" xr:uid="{00000000-0005-0000-0000-0000E1020000}"/>
    <cellStyle name="20% - Accent4 2 2 2 6" xfId="21109" xr:uid="{00000000-0005-0000-0000-0000E2020000}"/>
    <cellStyle name="20% - Accent4 2 2 3" xfId="41060" xr:uid="{25B6A221-113E-4E2B-8650-083955113D28}"/>
    <cellStyle name="20% - Accent4 2 3" xfId="2301" xr:uid="{00000000-0005-0000-0000-0000E3020000}"/>
    <cellStyle name="20% - Accent4 2 4" xfId="10093" xr:uid="{00000000-0005-0000-0000-0000E4020000}"/>
    <cellStyle name="20% - Accent4 2 5" xfId="9803" xr:uid="{00000000-0005-0000-0000-0000E5020000}"/>
    <cellStyle name="20% - Accent4 2 6" xfId="36659" xr:uid="{00000000-0005-0000-0000-0000E6020000}"/>
    <cellStyle name="20% - Accent4 2 7" xfId="2299" xr:uid="{00000000-0005-0000-0000-0000E7020000}"/>
    <cellStyle name="20% - Accent4 20" xfId="37382" xr:uid="{00000000-0005-0000-0000-0000E8020000}"/>
    <cellStyle name="20% - Accent4 21" xfId="37866" xr:uid="{00000000-0005-0000-0000-0000E9020000}"/>
    <cellStyle name="20% - Accent4 22" xfId="46697" xr:uid="{F42CE616-6E16-42DC-B68C-A9517CAD33A0}"/>
    <cellStyle name="20% - Accent4 3" xfId="849" xr:uid="{00000000-0005-0000-0000-0000EA020000}"/>
    <cellStyle name="20% - Accent4 3 2" xfId="2303" xr:uid="{00000000-0005-0000-0000-0000EB020000}"/>
    <cellStyle name="20% - Accent4 3 2 2" xfId="41061" xr:uid="{E51B0A2A-F369-414F-9903-FF87E7395055}"/>
    <cellStyle name="20% - Accent4 3 3" xfId="3234" xr:uid="{00000000-0005-0000-0000-0000EC020000}"/>
    <cellStyle name="20% - Accent4 3 3 2" xfId="7851" xr:uid="{00000000-0005-0000-0000-0000ED020000}"/>
    <cellStyle name="20% - Accent4 3 3 2 2" xfId="14346" xr:uid="{00000000-0005-0000-0000-0000EE020000}"/>
    <cellStyle name="20% - Accent4 3 3 2 2 2" xfId="27034" xr:uid="{00000000-0005-0000-0000-0000EF020000}"/>
    <cellStyle name="20% - Accent4 3 3 2 3" xfId="22523" xr:uid="{00000000-0005-0000-0000-0000F0020000}"/>
    <cellStyle name="20% - Accent4 3 3 3" xfId="8774" xr:uid="{00000000-0005-0000-0000-0000F1020000}"/>
    <cellStyle name="20% - Accent4 3 3 3 2" xfId="15189" xr:uid="{00000000-0005-0000-0000-0000F2020000}"/>
    <cellStyle name="20% - Accent4 3 3 3 2 2" xfId="27847" xr:uid="{00000000-0005-0000-0000-0000F3020000}"/>
    <cellStyle name="20% - Accent4 3 3 3 3" xfId="22814" xr:uid="{00000000-0005-0000-0000-0000F4020000}"/>
    <cellStyle name="20% - Accent4 3 3 4" xfId="10094" xr:uid="{00000000-0005-0000-0000-0000F5020000}"/>
    <cellStyle name="20% - Accent4 3 3 5" xfId="6636" xr:uid="{00000000-0005-0000-0000-0000F6020000}"/>
    <cellStyle name="20% - Accent4 3 3 5 2" xfId="13223" xr:uid="{00000000-0005-0000-0000-0000F7020000}"/>
    <cellStyle name="20% - Accent4 3 3 5 2 2" xfId="25967" xr:uid="{00000000-0005-0000-0000-0000F8020000}"/>
    <cellStyle name="20% - Accent4 3 3 5 3" xfId="21376" xr:uid="{00000000-0005-0000-0000-0000F9020000}"/>
    <cellStyle name="20% - Accent4 3 3 6" xfId="12153" xr:uid="{00000000-0005-0000-0000-0000FA020000}"/>
    <cellStyle name="20% - Accent4 3 3 6 2" xfId="24899" xr:uid="{00000000-0005-0000-0000-0000FB020000}"/>
    <cellStyle name="20% - Accent4 3 3 7" xfId="21013" xr:uid="{00000000-0005-0000-0000-0000FC020000}"/>
    <cellStyle name="20% - Accent4 3 3 8" xfId="41062" xr:uid="{036864B5-B78F-4F8C-B07F-55BBD3454177}"/>
    <cellStyle name="20% - Accent4 3 4" xfId="9804" xr:uid="{00000000-0005-0000-0000-0000FD020000}"/>
    <cellStyle name="20% - Accent4 3 5" xfId="17528" xr:uid="{00000000-0005-0000-0000-0000FE020000}"/>
    <cellStyle name="20% - Accent4 3 5 2" xfId="19107" xr:uid="{00000000-0005-0000-0000-0000FF020000}"/>
    <cellStyle name="20% - Accent4 3 5 2 2" xfId="32229" xr:uid="{00000000-0005-0000-0000-000000030000}"/>
    <cellStyle name="20% - Accent4 3 5 2 3" xfId="35248" xr:uid="{00000000-0005-0000-0000-000001030000}"/>
    <cellStyle name="20% - Accent4 3 5 3" xfId="30954" xr:uid="{00000000-0005-0000-0000-000002030000}"/>
    <cellStyle name="20% - Accent4 3 5 4" xfId="34372" xr:uid="{00000000-0005-0000-0000-000003030000}"/>
    <cellStyle name="20% - Accent4 3 6" xfId="36660" xr:uid="{00000000-0005-0000-0000-000004030000}"/>
    <cellStyle name="20% - Accent4 3 7" xfId="2302" xr:uid="{00000000-0005-0000-0000-000005030000}"/>
    <cellStyle name="20% - Accent4 4" xfId="850" xr:uid="{00000000-0005-0000-0000-000006030000}"/>
    <cellStyle name="20% - Accent4 4 2" xfId="2305" xr:uid="{00000000-0005-0000-0000-000007030000}"/>
    <cellStyle name="20% - Accent4 4 2 2" xfId="41063" xr:uid="{E9BA9B26-C4D0-4401-B0AF-E3173179EE54}"/>
    <cellStyle name="20% - Accent4 4 3" xfId="10096" xr:uid="{00000000-0005-0000-0000-000008030000}"/>
    <cellStyle name="20% - Accent4 4 3 2" xfId="41064" xr:uid="{6EA83F41-0AEA-434A-8433-3AF83974C9B6}"/>
    <cellStyle name="20% - Accent4 4 4" xfId="9805" xr:uid="{00000000-0005-0000-0000-000009030000}"/>
    <cellStyle name="20% - Accent4 4 5" xfId="36661" xr:uid="{00000000-0005-0000-0000-00000A030000}"/>
    <cellStyle name="20% - Accent4 4 6" xfId="2304" xr:uid="{00000000-0005-0000-0000-00000B030000}"/>
    <cellStyle name="20% - Accent4 5" xfId="851" xr:uid="{00000000-0005-0000-0000-00000C030000}"/>
    <cellStyle name="20% - Accent4 5 2" xfId="10098" xr:uid="{00000000-0005-0000-0000-00000D030000}"/>
    <cellStyle name="20% - Accent4 5 2 2" xfId="41065" xr:uid="{274CE7AB-F5C6-4B1A-B404-38E3857659C7}"/>
    <cellStyle name="20% - Accent4 5 3" xfId="9806" xr:uid="{00000000-0005-0000-0000-00000E030000}"/>
    <cellStyle name="20% - Accent4 5 3 2" xfId="41066" xr:uid="{73C5DA06-A37A-47EF-9C52-27A98EAF7695}"/>
    <cellStyle name="20% - Accent4 5 4" xfId="36662" xr:uid="{00000000-0005-0000-0000-00000F030000}"/>
    <cellStyle name="20% - Accent4 5 5" xfId="2306" xr:uid="{00000000-0005-0000-0000-000010030000}"/>
    <cellStyle name="20% - Accent4 6" xfId="1245" xr:uid="{00000000-0005-0000-0000-000011030000}"/>
    <cellStyle name="20% - Accent4 6 2" xfId="36663" xr:uid="{00000000-0005-0000-0000-000012030000}"/>
    <cellStyle name="20% - Accent4 6 2 2" xfId="41068" xr:uid="{457C5061-3597-4DA8-8FB4-3CFC4AF52592}"/>
    <cellStyle name="20% - Accent4 6 3" xfId="2307" xr:uid="{00000000-0005-0000-0000-000013030000}"/>
    <cellStyle name="20% - Accent4 6 3 2" xfId="41069" xr:uid="{CA094D45-4EF5-46CC-933D-466E6D3C523C}"/>
    <cellStyle name="20% - Accent4 6 4" xfId="37799" xr:uid="{00000000-0005-0000-0000-000014030000}"/>
    <cellStyle name="20% - Accent4 6 4 2" xfId="41070" xr:uid="{148C7A71-3B03-4FF4-9B6E-0B337376BC39}"/>
    <cellStyle name="20% - Accent4 6 5" xfId="38071" xr:uid="{00000000-0005-0000-0000-000015030000}"/>
    <cellStyle name="20% - Accent4 6 6" xfId="41067" xr:uid="{3BBEFEFD-70DC-4039-AF96-66A0BDEA1DA3}"/>
    <cellStyle name="20% - Accent4 7" xfId="2308" xr:uid="{00000000-0005-0000-0000-000016030000}"/>
    <cellStyle name="20% - Accent4 7 2" xfId="36664" xr:uid="{00000000-0005-0000-0000-000017030000}"/>
    <cellStyle name="20% - Accent4 7 2 2" xfId="41072" xr:uid="{E2AB9E91-F122-4329-AF94-2864C77ABAC2}"/>
    <cellStyle name="20% - Accent4 7 3" xfId="37734" xr:uid="{00000000-0005-0000-0000-000018030000}"/>
    <cellStyle name="20% - Accent4 7 4" xfId="38012" xr:uid="{00000000-0005-0000-0000-000019030000}"/>
    <cellStyle name="20% - Accent4 7 5" xfId="41071" xr:uid="{5FF03961-EE7C-4A94-A337-AE9F609C6590}"/>
    <cellStyle name="20% - Accent4 8" xfId="2309" xr:uid="{00000000-0005-0000-0000-00001A030000}"/>
    <cellStyle name="20% - Accent4 8 2" xfId="36665" xr:uid="{00000000-0005-0000-0000-00001B030000}"/>
    <cellStyle name="20% - Accent4 8 3" xfId="41073" xr:uid="{27F001F9-FD25-491F-8EDE-C4674C634A3E}"/>
    <cellStyle name="20% - Accent4 9" xfId="2310" xr:uid="{00000000-0005-0000-0000-00001C030000}"/>
    <cellStyle name="20% - Accent4 9 2" xfId="36666" xr:uid="{00000000-0005-0000-0000-00001D030000}"/>
    <cellStyle name="20% - Accent4 9 3" xfId="41074" xr:uid="{084BC4B0-EB7D-4D62-80CB-EBE4930D0FDB}"/>
    <cellStyle name="20% - Accent5" xfId="684" builtinId="46" customBuiltin="1"/>
    <cellStyle name="20% - Accent5 10" xfId="2311" xr:uid="{00000000-0005-0000-0000-00001F030000}"/>
    <cellStyle name="20% - Accent5 10 2" xfId="36667" xr:uid="{00000000-0005-0000-0000-000020030000}"/>
    <cellStyle name="20% - Accent5 11" xfId="2312" xr:uid="{00000000-0005-0000-0000-000021030000}"/>
    <cellStyle name="20% - Accent5 11 2" xfId="36668" xr:uid="{00000000-0005-0000-0000-000022030000}"/>
    <cellStyle name="20% - Accent5 12" xfId="2313" xr:uid="{00000000-0005-0000-0000-000023030000}"/>
    <cellStyle name="20% - Accent5 12 2" xfId="36669" xr:uid="{00000000-0005-0000-0000-000024030000}"/>
    <cellStyle name="20% - Accent5 13" xfId="7779" xr:uid="{00000000-0005-0000-0000-000025030000}"/>
    <cellStyle name="20% - Accent5 13 2" xfId="14274" xr:uid="{00000000-0005-0000-0000-000026030000}"/>
    <cellStyle name="20% - Accent5 13 2 2" xfId="26988" xr:uid="{00000000-0005-0000-0000-000027030000}"/>
    <cellStyle name="20% - Accent5 13 3" xfId="22481" xr:uid="{00000000-0005-0000-0000-000028030000}"/>
    <cellStyle name="20% - Accent5 13 4" xfId="36670" xr:uid="{00000000-0005-0000-0000-000029030000}"/>
    <cellStyle name="20% - Accent5 14" xfId="8626" xr:uid="{00000000-0005-0000-0000-00002A030000}"/>
    <cellStyle name="20% - Accent5 14 2" xfId="15111" xr:uid="{00000000-0005-0000-0000-00002B030000}"/>
    <cellStyle name="20% - Accent5 14 2 2" xfId="27780" xr:uid="{00000000-0005-0000-0000-00002C030000}"/>
    <cellStyle name="20% - Accent5 14 3" xfId="22694" xr:uid="{00000000-0005-0000-0000-00002D030000}"/>
    <cellStyle name="20% - Accent5 14 4" xfId="36671" xr:uid="{00000000-0005-0000-0000-00002E030000}"/>
    <cellStyle name="20% - Accent5 15" xfId="6419" xr:uid="{00000000-0005-0000-0000-00002F030000}"/>
    <cellStyle name="20% - Accent5 15 2" xfId="13042" xr:uid="{00000000-0005-0000-0000-000030030000}"/>
    <cellStyle name="20% - Accent5 15 2 2" xfId="25788" xr:uid="{00000000-0005-0000-0000-000031030000}"/>
    <cellStyle name="20% - Accent5 15 3" xfId="21168" xr:uid="{00000000-0005-0000-0000-000032030000}"/>
    <cellStyle name="20% - Accent5 15 4" xfId="36672" xr:uid="{00000000-0005-0000-0000-000033030000}"/>
    <cellStyle name="20% - Accent5 16" xfId="12011" xr:uid="{00000000-0005-0000-0000-000034030000}"/>
    <cellStyle name="20% - Accent5 16 2" xfId="24759" xr:uid="{00000000-0005-0000-0000-000035030000}"/>
    <cellStyle name="20% - Accent5 16 3" xfId="36673" xr:uid="{00000000-0005-0000-0000-000036030000}"/>
    <cellStyle name="20% - Accent5 17" xfId="36674" xr:uid="{00000000-0005-0000-0000-000037030000}"/>
    <cellStyle name="20% - Accent5 18" xfId="2202" xr:uid="{00000000-0005-0000-0000-000038030000}"/>
    <cellStyle name="20% - Accent5 19" xfId="37315" xr:uid="{00000000-0005-0000-0000-000039030000}"/>
    <cellStyle name="20% - Accent5 2" xfId="852" xr:uid="{00000000-0005-0000-0000-00003A030000}"/>
    <cellStyle name="20% - Accent5 2 2" xfId="2315" xr:uid="{00000000-0005-0000-0000-00003B030000}"/>
    <cellStyle name="20% - Accent5 2 2 2" xfId="41075" xr:uid="{0B340A9C-4092-4754-A434-73D98E9157C3}"/>
    <cellStyle name="20% - Accent5 2 3" xfId="2316" xr:uid="{00000000-0005-0000-0000-00003C030000}"/>
    <cellStyle name="20% - Accent5 2 4" xfId="10103" xr:uid="{00000000-0005-0000-0000-00003D030000}"/>
    <cellStyle name="20% - Accent5 2 5" xfId="9807" xr:uid="{00000000-0005-0000-0000-00003E030000}"/>
    <cellStyle name="20% - Accent5 2 6" xfId="36675" xr:uid="{00000000-0005-0000-0000-00003F030000}"/>
    <cellStyle name="20% - Accent5 2 7" xfId="2314" xr:uid="{00000000-0005-0000-0000-000040030000}"/>
    <cellStyle name="20% - Accent5 20" xfId="37385" xr:uid="{00000000-0005-0000-0000-000041030000}"/>
    <cellStyle name="20% - Accent5 21" xfId="37869" xr:uid="{00000000-0005-0000-0000-000042030000}"/>
    <cellStyle name="20% - Accent5 22" xfId="46699" xr:uid="{E3103DFA-62D3-409F-89E7-E521006458A9}"/>
    <cellStyle name="20% - Accent5 3" xfId="853" xr:uid="{00000000-0005-0000-0000-000043030000}"/>
    <cellStyle name="20% - Accent5 3 2" xfId="2318" xr:uid="{00000000-0005-0000-0000-000044030000}"/>
    <cellStyle name="20% - Accent5 3 2 2" xfId="41076" xr:uid="{52420368-1BFF-4C57-9EBE-18376E19AC50}"/>
    <cellStyle name="20% - Accent5 3 3" xfId="3235" xr:uid="{00000000-0005-0000-0000-000045030000}"/>
    <cellStyle name="20% - Accent5 3 3 2" xfId="7852" xr:uid="{00000000-0005-0000-0000-000046030000}"/>
    <cellStyle name="20% - Accent5 3 3 2 2" xfId="14347" xr:uid="{00000000-0005-0000-0000-000047030000}"/>
    <cellStyle name="20% - Accent5 3 3 2 2 2" xfId="27035" xr:uid="{00000000-0005-0000-0000-000048030000}"/>
    <cellStyle name="20% - Accent5 3 3 2 3" xfId="22524" xr:uid="{00000000-0005-0000-0000-000049030000}"/>
    <cellStyle name="20% - Accent5 3 3 3" xfId="8775" xr:uid="{00000000-0005-0000-0000-00004A030000}"/>
    <cellStyle name="20% - Accent5 3 3 3 2" xfId="15190" xr:uid="{00000000-0005-0000-0000-00004B030000}"/>
    <cellStyle name="20% - Accent5 3 3 3 2 2" xfId="27848" xr:uid="{00000000-0005-0000-0000-00004C030000}"/>
    <cellStyle name="20% - Accent5 3 3 3 3" xfId="22815" xr:uid="{00000000-0005-0000-0000-00004D030000}"/>
    <cellStyle name="20% - Accent5 3 3 4" xfId="10106" xr:uid="{00000000-0005-0000-0000-00004E030000}"/>
    <cellStyle name="20% - Accent5 3 3 5" xfId="6637" xr:uid="{00000000-0005-0000-0000-00004F030000}"/>
    <cellStyle name="20% - Accent5 3 3 5 2" xfId="13224" xr:uid="{00000000-0005-0000-0000-000050030000}"/>
    <cellStyle name="20% - Accent5 3 3 5 2 2" xfId="25968" xr:uid="{00000000-0005-0000-0000-000051030000}"/>
    <cellStyle name="20% - Accent5 3 3 5 3" xfId="21377" xr:uid="{00000000-0005-0000-0000-000052030000}"/>
    <cellStyle name="20% - Accent5 3 3 6" xfId="12154" xr:uid="{00000000-0005-0000-0000-000053030000}"/>
    <cellStyle name="20% - Accent5 3 3 6 2" xfId="24900" xr:uid="{00000000-0005-0000-0000-000054030000}"/>
    <cellStyle name="20% - Accent5 3 3 7" xfId="21014" xr:uid="{00000000-0005-0000-0000-000055030000}"/>
    <cellStyle name="20% - Accent5 3 3 8" xfId="41077" xr:uid="{1C725661-4687-4611-9FEA-94C85A7615D2}"/>
    <cellStyle name="20% - Accent5 3 4" xfId="9808" xr:uid="{00000000-0005-0000-0000-000056030000}"/>
    <cellStyle name="20% - Accent5 3 5" xfId="17529" xr:uid="{00000000-0005-0000-0000-000057030000}"/>
    <cellStyle name="20% - Accent5 3 5 2" xfId="19108" xr:uid="{00000000-0005-0000-0000-000058030000}"/>
    <cellStyle name="20% - Accent5 3 5 2 2" xfId="32230" xr:uid="{00000000-0005-0000-0000-000059030000}"/>
    <cellStyle name="20% - Accent5 3 5 2 3" xfId="35249" xr:uid="{00000000-0005-0000-0000-00005A030000}"/>
    <cellStyle name="20% - Accent5 3 5 3" xfId="30955" xr:uid="{00000000-0005-0000-0000-00005B030000}"/>
    <cellStyle name="20% - Accent5 3 5 4" xfId="34373" xr:uid="{00000000-0005-0000-0000-00005C030000}"/>
    <cellStyle name="20% - Accent5 3 6" xfId="36676" xr:uid="{00000000-0005-0000-0000-00005D030000}"/>
    <cellStyle name="20% - Accent5 3 7" xfId="2317" xr:uid="{00000000-0005-0000-0000-00005E030000}"/>
    <cellStyle name="20% - Accent5 4" xfId="854" xr:uid="{00000000-0005-0000-0000-00005F030000}"/>
    <cellStyle name="20% - Accent5 4 2" xfId="2320" xr:uid="{00000000-0005-0000-0000-000060030000}"/>
    <cellStyle name="20% - Accent5 4 2 2" xfId="41078" xr:uid="{8E2787E6-97BA-4738-9D0E-F40A056086FC}"/>
    <cellStyle name="20% - Accent5 4 3" xfId="10108" xr:uid="{00000000-0005-0000-0000-000061030000}"/>
    <cellStyle name="20% - Accent5 4 3 2" xfId="41079" xr:uid="{3EA1186C-9B0E-4B86-A535-239986BB7F86}"/>
    <cellStyle name="20% - Accent5 4 4" xfId="9809" xr:uid="{00000000-0005-0000-0000-000062030000}"/>
    <cellStyle name="20% - Accent5 4 5" xfId="36677" xr:uid="{00000000-0005-0000-0000-000063030000}"/>
    <cellStyle name="20% - Accent5 4 6" xfId="2319" xr:uid="{00000000-0005-0000-0000-000064030000}"/>
    <cellStyle name="20% - Accent5 5" xfId="855" xr:uid="{00000000-0005-0000-0000-000065030000}"/>
    <cellStyle name="20% - Accent5 5 2" xfId="6327" xr:uid="{00000000-0005-0000-0000-000066030000}"/>
    <cellStyle name="20% - Accent5 5 2 2" xfId="8569" xr:uid="{00000000-0005-0000-0000-000067030000}"/>
    <cellStyle name="20% - Accent5 5 2 2 2" xfId="15054" xr:uid="{00000000-0005-0000-0000-000068030000}"/>
    <cellStyle name="20% - Accent5 5 2 2 2 2" xfId="27725" xr:uid="{00000000-0005-0000-0000-000069030000}"/>
    <cellStyle name="20% - Accent5 5 2 2 3" xfId="22642" xr:uid="{00000000-0005-0000-0000-00006A030000}"/>
    <cellStyle name="20% - Accent5 5 2 3" xfId="9536" xr:uid="{00000000-0005-0000-0000-00006B030000}"/>
    <cellStyle name="20% - Accent5 5 2 3 2" xfId="15895" xr:uid="{00000000-0005-0000-0000-00006C030000}"/>
    <cellStyle name="20% - Accent5 5 2 3 2 2" xfId="28536" xr:uid="{00000000-0005-0000-0000-00006D030000}"/>
    <cellStyle name="20% - Accent5 5 2 3 3" xfId="23520" xr:uid="{00000000-0005-0000-0000-00006E030000}"/>
    <cellStyle name="20% - Accent5 5 2 4" xfId="10110" xr:uid="{00000000-0005-0000-0000-00006F030000}"/>
    <cellStyle name="20% - Accent5 5 2 5" xfId="7697" xr:uid="{00000000-0005-0000-0000-000070030000}"/>
    <cellStyle name="20% - Accent5 5 2 5 2" xfId="14195" xr:uid="{00000000-0005-0000-0000-000071030000}"/>
    <cellStyle name="20% - Accent5 5 2 5 2 2" xfId="26921" xr:uid="{00000000-0005-0000-0000-000072030000}"/>
    <cellStyle name="20% - Accent5 5 2 5 3" xfId="22417" xr:uid="{00000000-0005-0000-0000-000073030000}"/>
    <cellStyle name="20% - Accent5 5 2 6" xfId="12985" xr:uid="{00000000-0005-0000-0000-000074030000}"/>
    <cellStyle name="20% - Accent5 5 2 6 2" xfId="25731" xr:uid="{00000000-0005-0000-0000-000075030000}"/>
    <cellStyle name="20% - Accent5 5 2 7" xfId="21110" xr:uid="{00000000-0005-0000-0000-000076030000}"/>
    <cellStyle name="20% - Accent5 5 2 8" xfId="41080" xr:uid="{1F7487F7-69C7-4B01-948E-6A82C94A239B}"/>
    <cellStyle name="20% - Accent5 5 3" xfId="9810" xr:uid="{00000000-0005-0000-0000-000077030000}"/>
    <cellStyle name="20% - Accent5 5 3 2" xfId="41081" xr:uid="{850C2E70-730F-41A4-93F1-48DE2CE48DFC}"/>
    <cellStyle name="20% - Accent5 5 4" xfId="36678" xr:uid="{00000000-0005-0000-0000-000078030000}"/>
    <cellStyle name="20% - Accent5 5 5" xfId="2321" xr:uid="{00000000-0005-0000-0000-000079030000}"/>
    <cellStyle name="20% - Accent5 6" xfId="1247" xr:uid="{00000000-0005-0000-0000-00007A030000}"/>
    <cellStyle name="20% - Accent5 6 2" xfId="36679" xr:uid="{00000000-0005-0000-0000-00007B030000}"/>
    <cellStyle name="20% - Accent5 6 2 2" xfId="41083" xr:uid="{865110FC-A3D1-4280-975C-8876AFD6EE88}"/>
    <cellStyle name="20% - Accent5 6 3" xfId="2322" xr:uid="{00000000-0005-0000-0000-00007C030000}"/>
    <cellStyle name="20% - Accent5 6 3 2" xfId="41084" xr:uid="{25DBBC5A-9EAC-414B-A34B-D86819B935CF}"/>
    <cellStyle name="20% - Accent5 6 4" xfId="37801" xr:uid="{00000000-0005-0000-0000-00007D030000}"/>
    <cellStyle name="20% - Accent5 6 4 2" xfId="41085" xr:uid="{DAEC0DF5-7C27-44AA-9D9F-3A9D715810AF}"/>
    <cellStyle name="20% - Accent5 6 5" xfId="38073" xr:uid="{00000000-0005-0000-0000-00007E030000}"/>
    <cellStyle name="20% - Accent5 6 6" xfId="41082" xr:uid="{C9A5A7A7-B59C-4B67-9C70-58BF1FFF2808}"/>
    <cellStyle name="20% - Accent5 7" xfId="2323" xr:uid="{00000000-0005-0000-0000-00007F030000}"/>
    <cellStyle name="20% - Accent5 7 2" xfId="36680" xr:uid="{00000000-0005-0000-0000-000080030000}"/>
    <cellStyle name="20% - Accent5 7 2 2" xfId="41087" xr:uid="{9B77A1D3-9BB7-4BC7-90DD-F33946200558}"/>
    <cellStyle name="20% - Accent5 7 3" xfId="37737" xr:uid="{00000000-0005-0000-0000-000081030000}"/>
    <cellStyle name="20% - Accent5 7 4" xfId="38015" xr:uid="{00000000-0005-0000-0000-000082030000}"/>
    <cellStyle name="20% - Accent5 7 5" xfId="41086" xr:uid="{FB471BCD-6BE1-41E0-9B2A-FA75EBBA270A}"/>
    <cellStyle name="20% - Accent5 8" xfId="2324" xr:uid="{00000000-0005-0000-0000-000083030000}"/>
    <cellStyle name="20% - Accent5 8 2" xfId="36681" xr:uid="{00000000-0005-0000-0000-000084030000}"/>
    <cellStyle name="20% - Accent5 8 3" xfId="41088" xr:uid="{DAB19684-A0B7-46A6-871A-3A4A2EE6AA34}"/>
    <cellStyle name="20% - Accent5 9" xfId="2325" xr:uid="{00000000-0005-0000-0000-000085030000}"/>
    <cellStyle name="20% - Accent5 9 2" xfId="36682" xr:uid="{00000000-0005-0000-0000-000086030000}"/>
    <cellStyle name="20% - Accent5 9 3" xfId="41089" xr:uid="{EB5DC909-AC3C-4651-8FCC-D283F7D38FA0}"/>
    <cellStyle name="20% - Accent6" xfId="688" builtinId="50" customBuiltin="1"/>
    <cellStyle name="20% - Accent6 10" xfId="2326" xr:uid="{00000000-0005-0000-0000-000088030000}"/>
    <cellStyle name="20% - Accent6 10 2" xfId="36683" xr:uid="{00000000-0005-0000-0000-000089030000}"/>
    <cellStyle name="20% - Accent6 10 3" xfId="41090" xr:uid="{CA1669A1-7ADF-48C7-AAD6-2A1C4DE92211}"/>
    <cellStyle name="20% - Accent6 11" xfId="2327" xr:uid="{00000000-0005-0000-0000-00008A030000}"/>
    <cellStyle name="20% - Accent6 11 2" xfId="36684" xr:uid="{00000000-0005-0000-0000-00008B030000}"/>
    <cellStyle name="20% - Accent6 12" xfId="2328" xr:uid="{00000000-0005-0000-0000-00008C030000}"/>
    <cellStyle name="20% - Accent6 12 2" xfId="36685" xr:uid="{00000000-0005-0000-0000-00008D030000}"/>
    <cellStyle name="20% - Accent6 13" xfId="7781" xr:uid="{00000000-0005-0000-0000-00008E030000}"/>
    <cellStyle name="20% - Accent6 13 2" xfId="14276" xr:uid="{00000000-0005-0000-0000-00008F030000}"/>
    <cellStyle name="20% - Accent6 13 2 2" xfId="26990" xr:uid="{00000000-0005-0000-0000-000090030000}"/>
    <cellStyle name="20% - Accent6 13 3" xfId="22483" xr:uid="{00000000-0005-0000-0000-000091030000}"/>
    <cellStyle name="20% - Accent6 13 4" xfId="36686" xr:uid="{00000000-0005-0000-0000-000092030000}"/>
    <cellStyle name="20% - Accent6 14" xfId="8628" xr:uid="{00000000-0005-0000-0000-000093030000}"/>
    <cellStyle name="20% - Accent6 14 2" xfId="15113" xr:uid="{00000000-0005-0000-0000-000094030000}"/>
    <cellStyle name="20% - Accent6 14 2 2" xfId="27782" xr:uid="{00000000-0005-0000-0000-000095030000}"/>
    <cellStyle name="20% - Accent6 14 3" xfId="22696" xr:uid="{00000000-0005-0000-0000-000096030000}"/>
    <cellStyle name="20% - Accent6 14 4" xfId="36687" xr:uid="{00000000-0005-0000-0000-000097030000}"/>
    <cellStyle name="20% - Accent6 15" xfId="6421" xr:uid="{00000000-0005-0000-0000-000098030000}"/>
    <cellStyle name="20% - Accent6 15 2" xfId="13044" xr:uid="{00000000-0005-0000-0000-000099030000}"/>
    <cellStyle name="20% - Accent6 15 2 2" xfId="25790" xr:uid="{00000000-0005-0000-0000-00009A030000}"/>
    <cellStyle name="20% - Accent6 15 3" xfId="21170" xr:uid="{00000000-0005-0000-0000-00009B030000}"/>
    <cellStyle name="20% - Accent6 15 4" xfId="36688" xr:uid="{00000000-0005-0000-0000-00009C030000}"/>
    <cellStyle name="20% - Accent6 16" xfId="12013" xr:uid="{00000000-0005-0000-0000-00009D030000}"/>
    <cellStyle name="20% - Accent6 16 2" xfId="24761" xr:uid="{00000000-0005-0000-0000-00009E030000}"/>
    <cellStyle name="20% - Accent6 16 3" xfId="36689" xr:uid="{00000000-0005-0000-0000-00009F030000}"/>
    <cellStyle name="20% - Accent6 17" xfId="36690" xr:uid="{00000000-0005-0000-0000-0000A0030000}"/>
    <cellStyle name="20% - Accent6 18" xfId="2204" xr:uid="{00000000-0005-0000-0000-0000A1030000}"/>
    <cellStyle name="20% - Accent6 19" xfId="37317" xr:uid="{00000000-0005-0000-0000-0000A2030000}"/>
    <cellStyle name="20% - Accent6 2" xfId="856" xr:uid="{00000000-0005-0000-0000-0000A3030000}"/>
    <cellStyle name="20% - Accent6 2 2" xfId="2330" xr:uid="{00000000-0005-0000-0000-0000A4030000}"/>
    <cellStyle name="20% - Accent6 2 2 2" xfId="41091" xr:uid="{EBBA780F-D11B-414F-8660-4A59E9EDDE1D}"/>
    <cellStyle name="20% - Accent6 2 3" xfId="2331" xr:uid="{00000000-0005-0000-0000-0000A5030000}"/>
    <cellStyle name="20% - Accent6 2 4" xfId="10114" xr:uid="{00000000-0005-0000-0000-0000A6030000}"/>
    <cellStyle name="20% - Accent6 2 5" xfId="9811" xr:uid="{00000000-0005-0000-0000-0000A7030000}"/>
    <cellStyle name="20% - Accent6 2 6" xfId="36691" xr:uid="{00000000-0005-0000-0000-0000A8030000}"/>
    <cellStyle name="20% - Accent6 2 7" xfId="2329" xr:uid="{00000000-0005-0000-0000-0000A9030000}"/>
    <cellStyle name="20% - Accent6 20" xfId="37388" xr:uid="{00000000-0005-0000-0000-0000AA030000}"/>
    <cellStyle name="20% - Accent6 21" xfId="37872" xr:uid="{00000000-0005-0000-0000-0000AB030000}"/>
    <cellStyle name="20% - Accent6 22" xfId="46701" xr:uid="{D999A6CE-50F1-456E-BA52-D6D142764918}"/>
    <cellStyle name="20% - Accent6 3" xfId="857" xr:uid="{00000000-0005-0000-0000-0000AC030000}"/>
    <cellStyle name="20% - Accent6 3 2" xfId="2333" xr:uid="{00000000-0005-0000-0000-0000AD030000}"/>
    <cellStyle name="20% - Accent6 3 2 2" xfId="41092" xr:uid="{A04233A7-B7CE-4B2B-8510-46E603AB90FA}"/>
    <cellStyle name="20% - Accent6 3 3" xfId="3236" xr:uid="{00000000-0005-0000-0000-0000AE030000}"/>
    <cellStyle name="20% - Accent6 3 3 2" xfId="7853" xr:uid="{00000000-0005-0000-0000-0000AF030000}"/>
    <cellStyle name="20% - Accent6 3 3 2 2" xfId="14348" xr:uid="{00000000-0005-0000-0000-0000B0030000}"/>
    <cellStyle name="20% - Accent6 3 3 2 2 2" xfId="27036" xr:uid="{00000000-0005-0000-0000-0000B1030000}"/>
    <cellStyle name="20% - Accent6 3 3 2 3" xfId="22525" xr:uid="{00000000-0005-0000-0000-0000B2030000}"/>
    <cellStyle name="20% - Accent6 3 3 3" xfId="8776" xr:uid="{00000000-0005-0000-0000-0000B3030000}"/>
    <cellStyle name="20% - Accent6 3 3 3 2" xfId="15191" xr:uid="{00000000-0005-0000-0000-0000B4030000}"/>
    <cellStyle name="20% - Accent6 3 3 3 2 2" xfId="27849" xr:uid="{00000000-0005-0000-0000-0000B5030000}"/>
    <cellStyle name="20% - Accent6 3 3 3 3" xfId="22816" xr:uid="{00000000-0005-0000-0000-0000B6030000}"/>
    <cellStyle name="20% - Accent6 3 3 4" xfId="10115" xr:uid="{00000000-0005-0000-0000-0000B7030000}"/>
    <cellStyle name="20% - Accent6 3 3 5" xfId="6638" xr:uid="{00000000-0005-0000-0000-0000B8030000}"/>
    <cellStyle name="20% - Accent6 3 3 5 2" xfId="13225" xr:uid="{00000000-0005-0000-0000-0000B9030000}"/>
    <cellStyle name="20% - Accent6 3 3 5 2 2" xfId="25969" xr:uid="{00000000-0005-0000-0000-0000BA030000}"/>
    <cellStyle name="20% - Accent6 3 3 5 3" xfId="21378" xr:uid="{00000000-0005-0000-0000-0000BB030000}"/>
    <cellStyle name="20% - Accent6 3 3 6" xfId="12155" xr:uid="{00000000-0005-0000-0000-0000BC030000}"/>
    <cellStyle name="20% - Accent6 3 3 6 2" xfId="24901" xr:uid="{00000000-0005-0000-0000-0000BD030000}"/>
    <cellStyle name="20% - Accent6 3 3 7" xfId="21015" xr:uid="{00000000-0005-0000-0000-0000BE030000}"/>
    <cellStyle name="20% - Accent6 3 3 8" xfId="41093" xr:uid="{509DFEFD-3BB2-4101-B03B-E5C0EE03B6A3}"/>
    <cellStyle name="20% - Accent6 3 4" xfId="9812" xr:uid="{00000000-0005-0000-0000-0000BF030000}"/>
    <cellStyle name="20% - Accent6 3 5" xfId="17530" xr:uid="{00000000-0005-0000-0000-0000C0030000}"/>
    <cellStyle name="20% - Accent6 3 5 2" xfId="19109" xr:uid="{00000000-0005-0000-0000-0000C1030000}"/>
    <cellStyle name="20% - Accent6 3 5 2 2" xfId="32231" xr:uid="{00000000-0005-0000-0000-0000C2030000}"/>
    <cellStyle name="20% - Accent6 3 5 2 3" xfId="35250" xr:uid="{00000000-0005-0000-0000-0000C3030000}"/>
    <cellStyle name="20% - Accent6 3 5 3" xfId="30956" xr:uid="{00000000-0005-0000-0000-0000C4030000}"/>
    <cellStyle name="20% - Accent6 3 5 4" xfId="34374" xr:uid="{00000000-0005-0000-0000-0000C5030000}"/>
    <cellStyle name="20% - Accent6 3 6" xfId="36692" xr:uid="{00000000-0005-0000-0000-0000C6030000}"/>
    <cellStyle name="20% - Accent6 3 7" xfId="2332" xr:uid="{00000000-0005-0000-0000-0000C7030000}"/>
    <cellStyle name="20% - Accent6 4" xfId="858" xr:uid="{00000000-0005-0000-0000-0000C8030000}"/>
    <cellStyle name="20% - Accent6 4 2" xfId="2335" xr:uid="{00000000-0005-0000-0000-0000C9030000}"/>
    <cellStyle name="20% - Accent6 4 2 2" xfId="41094" xr:uid="{13B5062A-1A70-4455-897E-6A2D1C4EBC69}"/>
    <cellStyle name="20% - Accent6 4 3" xfId="10116" xr:uid="{00000000-0005-0000-0000-0000CA030000}"/>
    <cellStyle name="20% - Accent6 4 3 2" xfId="41095" xr:uid="{98CD4C22-3D82-48CA-9975-D2E88E65D94C}"/>
    <cellStyle name="20% - Accent6 4 4" xfId="9813" xr:uid="{00000000-0005-0000-0000-0000CB030000}"/>
    <cellStyle name="20% - Accent6 4 5" xfId="36693" xr:uid="{00000000-0005-0000-0000-0000CC030000}"/>
    <cellStyle name="20% - Accent6 4 6" xfId="2334" xr:uid="{00000000-0005-0000-0000-0000CD030000}"/>
    <cellStyle name="20% - Accent6 5" xfId="859" xr:uid="{00000000-0005-0000-0000-0000CE030000}"/>
    <cellStyle name="20% - Accent6 5 2" xfId="6328" xr:uid="{00000000-0005-0000-0000-0000CF030000}"/>
    <cellStyle name="20% - Accent6 5 2 2" xfId="8570" xr:uid="{00000000-0005-0000-0000-0000D0030000}"/>
    <cellStyle name="20% - Accent6 5 2 2 2" xfId="15055" xr:uid="{00000000-0005-0000-0000-0000D1030000}"/>
    <cellStyle name="20% - Accent6 5 2 2 2 2" xfId="27726" xr:uid="{00000000-0005-0000-0000-0000D2030000}"/>
    <cellStyle name="20% - Accent6 5 2 2 3" xfId="22643" xr:uid="{00000000-0005-0000-0000-0000D3030000}"/>
    <cellStyle name="20% - Accent6 5 2 3" xfId="9537" xr:uid="{00000000-0005-0000-0000-0000D4030000}"/>
    <cellStyle name="20% - Accent6 5 2 3 2" xfId="15896" xr:uid="{00000000-0005-0000-0000-0000D5030000}"/>
    <cellStyle name="20% - Accent6 5 2 3 2 2" xfId="28537" xr:uid="{00000000-0005-0000-0000-0000D6030000}"/>
    <cellStyle name="20% - Accent6 5 2 3 3" xfId="23521" xr:uid="{00000000-0005-0000-0000-0000D7030000}"/>
    <cellStyle name="20% - Accent6 5 2 4" xfId="10117" xr:uid="{00000000-0005-0000-0000-0000D8030000}"/>
    <cellStyle name="20% - Accent6 5 2 5" xfId="7698" xr:uid="{00000000-0005-0000-0000-0000D9030000}"/>
    <cellStyle name="20% - Accent6 5 2 5 2" xfId="14196" xr:uid="{00000000-0005-0000-0000-0000DA030000}"/>
    <cellStyle name="20% - Accent6 5 2 5 2 2" xfId="26922" xr:uid="{00000000-0005-0000-0000-0000DB030000}"/>
    <cellStyle name="20% - Accent6 5 2 5 3" xfId="22418" xr:uid="{00000000-0005-0000-0000-0000DC030000}"/>
    <cellStyle name="20% - Accent6 5 2 6" xfId="12986" xr:uid="{00000000-0005-0000-0000-0000DD030000}"/>
    <cellStyle name="20% - Accent6 5 2 6 2" xfId="25732" xr:uid="{00000000-0005-0000-0000-0000DE030000}"/>
    <cellStyle name="20% - Accent6 5 2 7" xfId="21111" xr:uid="{00000000-0005-0000-0000-0000DF030000}"/>
    <cellStyle name="20% - Accent6 5 2 8" xfId="41096" xr:uid="{7ED49EC3-5ABE-4B89-A006-A10F56A5AEF8}"/>
    <cellStyle name="20% - Accent6 5 3" xfId="9814" xr:uid="{00000000-0005-0000-0000-0000E0030000}"/>
    <cellStyle name="20% - Accent6 5 3 2" xfId="41097" xr:uid="{3AD66409-7494-4AB7-839D-90D54F8A4121}"/>
    <cellStyle name="20% - Accent6 5 4" xfId="36694" xr:uid="{00000000-0005-0000-0000-0000E1030000}"/>
    <cellStyle name="20% - Accent6 5 5" xfId="2336" xr:uid="{00000000-0005-0000-0000-0000E2030000}"/>
    <cellStyle name="20% - Accent6 6" xfId="1249" xr:uid="{00000000-0005-0000-0000-0000E3030000}"/>
    <cellStyle name="20% - Accent6 6 2" xfId="36695" xr:uid="{00000000-0005-0000-0000-0000E4030000}"/>
    <cellStyle name="20% - Accent6 6 2 2" xfId="41099" xr:uid="{1B945B4C-FD23-439B-A573-C09D7D7E3A9E}"/>
    <cellStyle name="20% - Accent6 6 3" xfId="2337" xr:uid="{00000000-0005-0000-0000-0000E5030000}"/>
    <cellStyle name="20% - Accent6 6 3 2" xfId="41100" xr:uid="{30C5B0D8-0A28-403F-93E8-61635DBB01F9}"/>
    <cellStyle name="20% - Accent6 6 4" xfId="37803" xr:uid="{00000000-0005-0000-0000-0000E6030000}"/>
    <cellStyle name="20% - Accent6 6 4 2" xfId="41101" xr:uid="{8E8CC9D4-21CF-46FE-A34D-8D42FE2D9927}"/>
    <cellStyle name="20% - Accent6 6 5" xfId="38075" xr:uid="{00000000-0005-0000-0000-0000E7030000}"/>
    <cellStyle name="20% - Accent6 6 6" xfId="41098" xr:uid="{0C4887EA-D8B3-4E0C-9795-BE19D3824B16}"/>
    <cellStyle name="20% - Accent6 7" xfId="2338" xr:uid="{00000000-0005-0000-0000-0000E8030000}"/>
    <cellStyle name="20% - Accent6 7 2" xfId="36696" xr:uid="{00000000-0005-0000-0000-0000E9030000}"/>
    <cellStyle name="20% - Accent6 7 2 2" xfId="41103" xr:uid="{CD878763-43EB-4B85-A5D1-F7FF49B32D65}"/>
    <cellStyle name="20% - Accent6 7 3" xfId="37740" xr:uid="{00000000-0005-0000-0000-0000EA030000}"/>
    <cellStyle name="20% - Accent6 7 4" xfId="38018" xr:uid="{00000000-0005-0000-0000-0000EB030000}"/>
    <cellStyle name="20% - Accent6 7 5" xfId="41102" xr:uid="{E88FFCF2-1FF7-4626-A8E4-E47B27A19D24}"/>
    <cellStyle name="20% - Accent6 8" xfId="2339" xr:uid="{00000000-0005-0000-0000-0000EC030000}"/>
    <cellStyle name="20% - Accent6 8 2" xfId="36697" xr:uid="{00000000-0005-0000-0000-0000ED030000}"/>
    <cellStyle name="20% - Accent6 8 3" xfId="41104" xr:uid="{D284EFC6-292F-4751-9A58-41DCA42A585A}"/>
    <cellStyle name="20% - Accent6 9" xfId="2340" xr:uid="{00000000-0005-0000-0000-0000EE030000}"/>
    <cellStyle name="20% - Accent6 9 2" xfId="36698" xr:uid="{00000000-0005-0000-0000-0000EF030000}"/>
    <cellStyle name="20% - Accent6 9 3" xfId="41105" xr:uid="{B6373A30-4927-48CD-9A14-1783077EB4DA}"/>
    <cellStyle name="20% - Акцент1" xfId="6056" xr:uid="{00000000-0005-0000-0000-0000F0030000}"/>
    <cellStyle name="20% - Акцент2" xfId="6055" xr:uid="{00000000-0005-0000-0000-0000F1030000}"/>
    <cellStyle name="20% - Акцент3" xfId="6066" xr:uid="{00000000-0005-0000-0000-0000F2030000}"/>
    <cellStyle name="20% - Акцент4" xfId="6067" xr:uid="{00000000-0005-0000-0000-0000F3030000}"/>
    <cellStyle name="20% - Акцент5" xfId="6068" xr:uid="{00000000-0005-0000-0000-0000F4030000}"/>
    <cellStyle name="20% - Акцент6" xfId="6069" xr:uid="{00000000-0005-0000-0000-0000F5030000}"/>
    <cellStyle name="20% - 강조색1" xfId="41106" xr:uid="{2E6FBCCD-FEE5-4E2E-94DD-FC6FABE4C9FC}"/>
    <cellStyle name="20% - 강조색2" xfId="41107" xr:uid="{1935DFA2-18A4-4B90-9675-8AA9AF1283FC}"/>
    <cellStyle name="20% - 강조색3" xfId="41108" xr:uid="{54B3F424-F096-4DF0-B2D9-7DD030BD0BA3}"/>
    <cellStyle name="20% - 강조색3 2" xfId="41109" xr:uid="{143C8D10-6209-4DBB-AC9E-144BB948666B}"/>
    <cellStyle name="20% - 강조색3_Book2" xfId="41110" xr:uid="{57E12213-5977-432F-A72F-C974A8803142}"/>
    <cellStyle name="20% - 강조색4" xfId="41111" xr:uid="{F9E297CF-D87A-4193-B0C0-63C9F9561678}"/>
    <cellStyle name="20% - 강조색5" xfId="41112" xr:uid="{F14D225C-5D18-45DD-A79E-FD3C32A0A443}"/>
    <cellStyle name="20% - 강조색6" xfId="41113" xr:uid="{02377DC5-9A07-4B48-BEDE-A902391219A8}"/>
    <cellStyle name="20% - 강조색6 2" xfId="41114" xr:uid="{BAD00C59-5BB0-4B05-B149-FB4B79117B38}"/>
    <cellStyle name="20% - 강조색6_Book2" xfId="41115" xr:uid="{F996E567-1D57-4CFC-B37D-187FD8CE64F6}"/>
    <cellStyle name="³f¹o [0]_RESULTS" xfId="41116" xr:uid="{51089158-82FE-42EE-8977-C72355FFF216}"/>
    <cellStyle name="³f¹o_RESULTS" xfId="41117" xr:uid="{0D1D1A8A-807A-42A1-A386-7F98FAEEE492}"/>
    <cellStyle name="40% - Accent1" xfId="669" builtinId="31" customBuiltin="1"/>
    <cellStyle name="40% - Accent1 10" xfId="2341" xr:uid="{00000000-0005-0000-0000-0000F7030000}"/>
    <cellStyle name="40% - Accent1 10 2" xfId="36699" xr:uid="{00000000-0005-0000-0000-0000F8030000}"/>
    <cellStyle name="40% - Accent1 10 3" xfId="41118" xr:uid="{3C898964-E645-434F-93FB-B5A81C141061}"/>
    <cellStyle name="40% - Accent1 11" xfId="2342" xr:uid="{00000000-0005-0000-0000-0000F9030000}"/>
    <cellStyle name="40% - Accent1 11 2" xfId="36700" xr:uid="{00000000-0005-0000-0000-0000FA030000}"/>
    <cellStyle name="40% - Accent1 12" xfId="2343" xr:uid="{00000000-0005-0000-0000-0000FB030000}"/>
    <cellStyle name="40% - Accent1 12 2" xfId="36701" xr:uid="{00000000-0005-0000-0000-0000FC030000}"/>
    <cellStyle name="40% - Accent1 13" xfId="7772" xr:uid="{00000000-0005-0000-0000-0000FD030000}"/>
    <cellStyle name="40% - Accent1 13 2" xfId="14267" xr:uid="{00000000-0005-0000-0000-0000FE030000}"/>
    <cellStyle name="40% - Accent1 13 2 2" xfId="26981" xr:uid="{00000000-0005-0000-0000-0000FF030000}"/>
    <cellStyle name="40% - Accent1 13 3" xfId="22474" xr:uid="{00000000-0005-0000-0000-000000040000}"/>
    <cellStyle name="40% - Accent1 13 4" xfId="36702" xr:uid="{00000000-0005-0000-0000-000001040000}"/>
    <cellStyle name="40% - Accent1 14" xfId="8619" xr:uid="{00000000-0005-0000-0000-000002040000}"/>
    <cellStyle name="40% - Accent1 14 2" xfId="15104" xr:uid="{00000000-0005-0000-0000-000003040000}"/>
    <cellStyle name="40% - Accent1 14 2 2" xfId="27773" xr:uid="{00000000-0005-0000-0000-000004040000}"/>
    <cellStyle name="40% - Accent1 14 3" xfId="22687" xr:uid="{00000000-0005-0000-0000-000005040000}"/>
    <cellStyle name="40% - Accent1 14 4" xfId="36703" xr:uid="{00000000-0005-0000-0000-000006040000}"/>
    <cellStyle name="40% - Accent1 15" xfId="6412" xr:uid="{00000000-0005-0000-0000-000007040000}"/>
    <cellStyle name="40% - Accent1 15 2" xfId="13035" xr:uid="{00000000-0005-0000-0000-000008040000}"/>
    <cellStyle name="40% - Accent1 15 2 2" xfId="25781" xr:uid="{00000000-0005-0000-0000-000009040000}"/>
    <cellStyle name="40% - Accent1 15 3" xfId="21161" xr:uid="{00000000-0005-0000-0000-00000A040000}"/>
    <cellStyle name="40% - Accent1 15 4" xfId="36704" xr:uid="{00000000-0005-0000-0000-00000B040000}"/>
    <cellStyle name="40% - Accent1 16" xfId="12004" xr:uid="{00000000-0005-0000-0000-00000C040000}"/>
    <cellStyle name="40% - Accent1 16 2" xfId="24752" xr:uid="{00000000-0005-0000-0000-00000D040000}"/>
    <cellStyle name="40% - Accent1 16 3" xfId="36705" xr:uid="{00000000-0005-0000-0000-00000E040000}"/>
    <cellStyle name="40% - Accent1 17" xfId="36706" xr:uid="{00000000-0005-0000-0000-00000F040000}"/>
    <cellStyle name="40% - Accent1 18" xfId="2195" xr:uid="{00000000-0005-0000-0000-000010040000}"/>
    <cellStyle name="40% - Accent1 19" xfId="37308" xr:uid="{00000000-0005-0000-0000-000011040000}"/>
    <cellStyle name="40% - Accent1 2" xfId="860" xr:uid="{00000000-0005-0000-0000-000012040000}"/>
    <cellStyle name="40% - Accent1 2 2" xfId="2345" xr:uid="{00000000-0005-0000-0000-000013040000}"/>
    <cellStyle name="40% - Accent1 2 2 2" xfId="41119" xr:uid="{E3D654E9-8176-43CA-B3A9-436DC31AA20A}"/>
    <cellStyle name="40% - Accent1 2 3" xfId="2346" xr:uid="{00000000-0005-0000-0000-000014040000}"/>
    <cellStyle name="40% - Accent1 2 4" xfId="3237" xr:uid="{00000000-0005-0000-0000-000015040000}"/>
    <cellStyle name="40% - Accent1 2 4 2" xfId="7854" xr:uid="{00000000-0005-0000-0000-000016040000}"/>
    <cellStyle name="40% - Accent1 2 4 2 2" xfId="14349" xr:uid="{00000000-0005-0000-0000-000017040000}"/>
    <cellStyle name="40% - Accent1 2 4 2 2 2" xfId="27037" xr:uid="{00000000-0005-0000-0000-000018040000}"/>
    <cellStyle name="40% - Accent1 2 4 2 3" xfId="22526" xr:uid="{00000000-0005-0000-0000-000019040000}"/>
    <cellStyle name="40% - Accent1 2 4 3" xfId="8777" xr:uid="{00000000-0005-0000-0000-00001A040000}"/>
    <cellStyle name="40% - Accent1 2 4 3 2" xfId="15192" xr:uid="{00000000-0005-0000-0000-00001B040000}"/>
    <cellStyle name="40% - Accent1 2 4 3 2 2" xfId="27850" xr:uid="{00000000-0005-0000-0000-00001C040000}"/>
    <cellStyle name="40% - Accent1 2 4 3 3" xfId="22817" xr:uid="{00000000-0005-0000-0000-00001D040000}"/>
    <cellStyle name="40% - Accent1 2 4 4" xfId="10121" xr:uid="{00000000-0005-0000-0000-00001E040000}"/>
    <cellStyle name="40% - Accent1 2 4 5" xfId="6639" xr:uid="{00000000-0005-0000-0000-00001F040000}"/>
    <cellStyle name="40% - Accent1 2 4 5 2" xfId="13226" xr:uid="{00000000-0005-0000-0000-000020040000}"/>
    <cellStyle name="40% - Accent1 2 4 5 2 2" xfId="25970" xr:uid="{00000000-0005-0000-0000-000021040000}"/>
    <cellStyle name="40% - Accent1 2 4 5 3" xfId="21379" xr:uid="{00000000-0005-0000-0000-000022040000}"/>
    <cellStyle name="40% - Accent1 2 4 6" xfId="12156" xr:uid="{00000000-0005-0000-0000-000023040000}"/>
    <cellStyle name="40% - Accent1 2 4 6 2" xfId="24902" xr:uid="{00000000-0005-0000-0000-000024040000}"/>
    <cellStyle name="40% - Accent1 2 4 7" xfId="21016" xr:uid="{00000000-0005-0000-0000-000025040000}"/>
    <cellStyle name="40% - Accent1 2 5" xfId="9815" xr:uid="{00000000-0005-0000-0000-000026040000}"/>
    <cellStyle name="40% - Accent1 2 6" xfId="17531" xr:uid="{00000000-0005-0000-0000-000027040000}"/>
    <cellStyle name="40% - Accent1 2 6 2" xfId="19110" xr:uid="{00000000-0005-0000-0000-000028040000}"/>
    <cellStyle name="40% - Accent1 2 6 2 2" xfId="32232" xr:uid="{00000000-0005-0000-0000-000029040000}"/>
    <cellStyle name="40% - Accent1 2 6 2 3" xfId="35251" xr:uid="{00000000-0005-0000-0000-00002A040000}"/>
    <cellStyle name="40% - Accent1 2 6 3" xfId="30957" xr:uid="{00000000-0005-0000-0000-00002B040000}"/>
    <cellStyle name="40% - Accent1 2 6 4" xfId="34375" xr:uid="{00000000-0005-0000-0000-00002C040000}"/>
    <cellStyle name="40% - Accent1 2 7" xfId="36707" xr:uid="{00000000-0005-0000-0000-00002D040000}"/>
    <cellStyle name="40% - Accent1 2 8" xfId="2344" xr:uid="{00000000-0005-0000-0000-00002E040000}"/>
    <cellStyle name="40% - Accent1 20" xfId="37374" xr:uid="{00000000-0005-0000-0000-00002F040000}"/>
    <cellStyle name="40% - Accent1 21" xfId="37858" xr:uid="{00000000-0005-0000-0000-000030040000}"/>
    <cellStyle name="40% - Accent1 22" xfId="46692" xr:uid="{E5EBD8B8-5802-42C2-8F95-67E3F71A546A}"/>
    <cellStyle name="40% - Accent1 3" xfId="861" xr:uid="{00000000-0005-0000-0000-000031040000}"/>
    <cellStyle name="40% - Accent1 3 2" xfId="2348" xr:uid="{00000000-0005-0000-0000-000032040000}"/>
    <cellStyle name="40% - Accent1 3 2 2" xfId="41120" xr:uid="{4D206C89-FD01-44A0-8C8A-B56D962F6945}"/>
    <cellStyle name="40% - Accent1 3 3" xfId="3238" xr:uid="{00000000-0005-0000-0000-000033040000}"/>
    <cellStyle name="40% - Accent1 3 3 2" xfId="7855" xr:uid="{00000000-0005-0000-0000-000034040000}"/>
    <cellStyle name="40% - Accent1 3 3 2 2" xfId="14350" xr:uid="{00000000-0005-0000-0000-000035040000}"/>
    <cellStyle name="40% - Accent1 3 3 2 2 2" xfId="27038" xr:uid="{00000000-0005-0000-0000-000036040000}"/>
    <cellStyle name="40% - Accent1 3 3 2 3" xfId="22527" xr:uid="{00000000-0005-0000-0000-000037040000}"/>
    <cellStyle name="40% - Accent1 3 3 3" xfId="8778" xr:uid="{00000000-0005-0000-0000-000038040000}"/>
    <cellStyle name="40% - Accent1 3 3 3 2" xfId="15193" xr:uid="{00000000-0005-0000-0000-000039040000}"/>
    <cellStyle name="40% - Accent1 3 3 3 2 2" xfId="27851" xr:uid="{00000000-0005-0000-0000-00003A040000}"/>
    <cellStyle name="40% - Accent1 3 3 3 3" xfId="22818" xr:uid="{00000000-0005-0000-0000-00003B040000}"/>
    <cellStyle name="40% - Accent1 3 3 4" xfId="10123" xr:uid="{00000000-0005-0000-0000-00003C040000}"/>
    <cellStyle name="40% - Accent1 3 3 5" xfId="6640" xr:uid="{00000000-0005-0000-0000-00003D040000}"/>
    <cellStyle name="40% - Accent1 3 3 5 2" xfId="13227" xr:uid="{00000000-0005-0000-0000-00003E040000}"/>
    <cellStyle name="40% - Accent1 3 3 5 2 2" xfId="25971" xr:uid="{00000000-0005-0000-0000-00003F040000}"/>
    <cellStyle name="40% - Accent1 3 3 5 3" xfId="21380" xr:uid="{00000000-0005-0000-0000-000040040000}"/>
    <cellStyle name="40% - Accent1 3 3 6" xfId="12157" xr:uid="{00000000-0005-0000-0000-000041040000}"/>
    <cellStyle name="40% - Accent1 3 3 6 2" xfId="24903" xr:uid="{00000000-0005-0000-0000-000042040000}"/>
    <cellStyle name="40% - Accent1 3 3 7" xfId="21017" xr:uid="{00000000-0005-0000-0000-000043040000}"/>
    <cellStyle name="40% - Accent1 3 3 8" xfId="41121" xr:uid="{8866D95F-E173-4CFD-9A48-B6059E8F8437}"/>
    <cellStyle name="40% - Accent1 3 4" xfId="9816" xr:uid="{00000000-0005-0000-0000-000044040000}"/>
    <cellStyle name="40% - Accent1 3 5" xfId="17532" xr:uid="{00000000-0005-0000-0000-000045040000}"/>
    <cellStyle name="40% - Accent1 3 5 2" xfId="19111" xr:uid="{00000000-0005-0000-0000-000046040000}"/>
    <cellStyle name="40% - Accent1 3 5 2 2" xfId="32233" xr:uid="{00000000-0005-0000-0000-000047040000}"/>
    <cellStyle name="40% - Accent1 3 5 2 3" xfId="35252" xr:uid="{00000000-0005-0000-0000-000048040000}"/>
    <cellStyle name="40% - Accent1 3 5 3" xfId="30958" xr:uid="{00000000-0005-0000-0000-000049040000}"/>
    <cellStyle name="40% - Accent1 3 5 4" xfId="34376" xr:uid="{00000000-0005-0000-0000-00004A040000}"/>
    <cellStyle name="40% - Accent1 3 6" xfId="36708" xr:uid="{00000000-0005-0000-0000-00004B040000}"/>
    <cellStyle name="40% - Accent1 3 7" xfId="2347" xr:uid="{00000000-0005-0000-0000-00004C040000}"/>
    <cellStyle name="40% - Accent1 4" xfId="862" xr:uid="{00000000-0005-0000-0000-00004D040000}"/>
    <cellStyle name="40% - Accent1 4 2" xfId="2350" xr:uid="{00000000-0005-0000-0000-00004E040000}"/>
    <cellStyle name="40% - Accent1 4 2 2" xfId="41122" xr:uid="{5DCE565C-5223-4A15-A7AA-1A5EF65A6AA5}"/>
    <cellStyle name="40% - Accent1 4 3" xfId="3239" xr:uid="{00000000-0005-0000-0000-00004F040000}"/>
    <cellStyle name="40% - Accent1 4 3 2" xfId="7856" xr:uid="{00000000-0005-0000-0000-000050040000}"/>
    <cellStyle name="40% - Accent1 4 3 2 2" xfId="14351" xr:uid="{00000000-0005-0000-0000-000051040000}"/>
    <cellStyle name="40% - Accent1 4 3 2 2 2" xfId="27039" xr:uid="{00000000-0005-0000-0000-000052040000}"/>
    <cellStyle name="40% - Accent1 4 3 2 3" xfId="22528" xr:uid="{00000000-0005-0000-0000-000053040000}"/>
    <cellStyle name="40% - Accent1 4 3 3" xfId="8779" xr:uid="{00000000-0005-0000-0000-000054040000}"/>
    <cellStyle name="40% - Accent1 4 3 3 2" xfId="15194" xr:uid="{00000000-0005-0000-0000-000055040000}"/>
    <cellStyle name="40% - Accent1 4 3 3 2 2" xfId="27852" xr:uid="{00000000-0005-0000-0000-000056040000}"/>
    <cellStyle name="40% - Accent1 4 3 3 3" xfId="22819" xr:uid="{00000000-0005-0000-0000-000057040000}"/>
    <cellStyle name="40% - Accent1 4 3 4" xfId="10124" xr:uid="{00000000-0005-0000-0000-000058040000}"/>
    <cellStyle name="40% - Accent1 4 3 5" xfId="6641" xr:uid="{00000000-0005-0000-0000-000059040000}"/>
    <cellStyle name="40% - Accent1 4 3 5 2" xfId="13228" xr:uid="{00000000-0005-0000-0000-00005A040000}"/>
    <cellStyle name="40% - Accent1 4 3 5 2 2" xfId="25972" xr:uid="{00000000-0005-0000-0000-00005B040000}"/>
    <cellStyle name="40% - Accent1 4 3 5 3" xfId="21381" xr:uid="{00000000-0005-0000-0000-00005C040000}"/>
    <cellStyle name="40% - Accent1 4 3 6" xfId="12158" xr:uid="{00000000-0005-0000-0000-00005D040000}"/>
    <cellStyle name="40% - Accent1 4 3 6 2" xfId="24904" xr:uid="{00000000-0005-0000-0000-00005E040000}"/>
    <cellStyle name="40% - Accent1 4 3 7" xfId="21018" xr:uid="{00000000-0005-0000-0000-00005F040000}"/>
    <cellStyle name="40% - Accent1 4 3 8" xfId="41123" xr:uid="{504CE00E-2583-43FA-A32B-F7C0083F15FA}"/>
    <cellStyle name="40% - Accent1 4 4" xfId="9817" xr:uid="{00000000-0005-0000-0000-000060040000}"/>
    <cellStyle name="40% - Accent1 4 5" xfId="17533" xr:uid="{00000000-0005-0000-0000-000061040000}"/>
    <cellStyle name="40% - Accent1 4 5 2" xfId="19112" xr:uid="{00000000-0005-0000-0000-000062040000}"/>
    <cellStyle name="40% - Accent1 4 5 2 2" xfId="32234" xr:uid="{00000000-0005-0000-0000-000063040000}"/>
    <cellStyle name="40% - Accent1 4 5 2 3" xfId="35253" xr:uid="{00000000-0005-0000-0000-000064040000}"/>
    <cellStyle name="40% - Accent1 4 5 3" xfId="30959" xr:uid="{00000000-0005-0000-0000-000065040000}"/>
    <cellStyle name="40% - Accent1 4 5 4" xfId="34377" xr:uid="{00000000-0005-0000-0000-000066040000}"/>
    <cellStyle name="40% - Accent1 4 6" xfId="36709" xr:uid="{00000000-0005-0000-0000-000067040000}"/>
    <cellStyle name="40% - Accent1 4 7" xfId="2349" xr:uid="{00000000-0005-0000-0000-000068040000}"/>
    <cellStyle name="40% - Accent1 5" xfId="863" xr:uid="{00000000-0005-0000-0000-000069040000}"/>
    <cellStyle name="40% - Accent1 5 2" xfId="3240" xr:uid="{00000000-0005-0000-0000-00006A040000}"/>
    <cellStyle name="40% - Accent1 5 2 2" xfId="7857" xr:uid="{00000000-0005-0000-0000-00006B040000}"/>
    <cellStyle name="40% - Accent1 5 2 2 2" xfId="14352" xr:uid="{00000000-0005-0000-0000-00006C040000}"/>
    <cellStyle name="40% - Accent1 5 2 2 2 2" xfId="27040" xr:uid="{00000000-0005-0000-0000-00006D040000}"/>
    <cellStyle name="40% - Accent1 5 2 2 3" xfId="22529" xr:uid="{00000000-0005-0000-0000-00006E040000}"/>
    <cellStyle name="40% - Accent1 5 2 3" xfId="8780" xr:uid="{00000000-0005-0000-0000-00006F040000}"/>
    <cellStyle name="40% - Accent1 5 2 3 2" xfId="15195" xr:uid="{00000000-0005-0000-0000-000070040000}"/>
    <cellStyle name="40% - Accent1 5 2 3 2 2" xfId="27853" xr:uid="{00000000-0005-0000-0000-000071040000}"/>
    <cellStyle name="40% - Accent1 5 2 3 3" xfId="22820" xr:uid="{00000000-0005-0000-0000-000072040000}"/>
    <cellStyle name="40% - Accent1 5 2 4" xfId="10126" xr:uid="{00000000-0005-0000-0000-000073040000}"/>
    <cellStyle name="40% - Accent1 5 2 5" xfId="6642" xr:uid="{00000000-0005-0000-0000-000074040000}"/>
    <cellStyle name="40% - Accent1 5 2 5 2" xfId="13229" xr:uid="{00000000-0005-0000-0000-000075040000}"/>
    <cellStyle name="40% - Accent1 5 2 5 2 2" xfId="25973" xr:uid="{00000000-0005-0000-0000-000076040000}"/>
    <cellStyle name="40% - Accent1 5 2 5 3" xfId="21382" xr:uid="{00000000-0005-0000-0000-000077040000}"/>
    <cellStyle name="40% - Accent1 5 2 6" xfId="12159" xr:uid="{00000000-0005-0000-0000-000078040000}"/>
    <cellStyle name="40% - Accent1 5 2 6 2" xfId="24905" xr:uid="{00000000-0005-0000-0000-000079040000}"/>
    <cellStyle name="40% - Accent1 5 2 7" xfId="21019" xr:uid="{00000000-0005-0000-0000-00007A040000}"/>
    <cellStyle name="40% - Accent1 5 2 8" xfId="41124" xr:uid="{644E97A6-FD0F-4AB6-92FF-BE1CF8343645}"/>
    <cellStyle name="40% - Accent1 5 3" xfId="9818" xr:uid="{00000000-0005-0000-0000-00007B040000}"/>
    <cellStyle name="40% - Accent1 5 3 2" xfId="41125" xr:uid="{ACAE6235-61F3-4C10-95CC-F21637F382D6}"/>
    <cellStyle name="40% - Accent1 5 4" xfId="17534" xr:uid="{00000000-0005-0000-0000-00007C040000}"/>
    <cellStyle name="40% - Accent1 5 4 2" xfId="19113" xr:uid="{00000000-0005-0000-0000-00007D040000}"/>
    <cellStyle name="40% - Accent1 5 4 2 2" xfId="32235" xr:uid="{00000000-0005-0000-0000-00007E040000}"/>
    <cellStyle name="40% - Accent1 5 4 2 3" xfId="35254" xr:uid="{00000000-0005-0000-0000-00007F040000}"/>
    <cellStyle name="40% - Accent1 5 4 3" xfId="30960" xr:uid="{00000000-0005-0000-0000-000080040000}"/>
    <cellStyle name="40% - Accent1 5 4 4" xfId="34378" xr:uid="{00000000-0005-0000-0000-000081040000}"/>
    <cellStyle name="40% - Accent1 5 5" xfId="36710" xr:uid="{00000000-0005-0000-0000-000082040000}"/>
    <cellStyle name="40% - Accent1 5 6" xfId="2351" xr:uid="{00000000-0005-0000-0000-000083040000}"/>
    <cellStyle name="40% - Accent1 6" xfId="1240" xr:uid="{00000000-0005-0000-0000-000084040000}"/>
    <cellStyle name="40% - Accent1 6 2" xfId="6329" xr:uid="{00000000-0005-0000-0000-000085040000}"/>
    <cellStyle name="40% - Accent1 6 2 2" xfId="8571" xr:uid="{00000000-0005-0000-0000-000086040000}"/>
    <cellStyle name="40% - Accent1 6 2 2 2" xfId="15056" xr:uid="{00000000-0005-0000-0000-000087040000}"/>
    <cellStyle name="40% - Accent1 6 2 2 2 2" xfId="27727" xr:uid="{00000000-0005-0000-0000-000088040000}"/>
    <cellStyle name="40% - Accent1 6 2 2 3" xfId="22644" xr:uid="{00000000-0005-0000-0000-000089040000}"/>
    <cellStyle name="40% - Accent1 6 2 3" xfId="9538" xr:uid="{00000000-0005-0000-0000-00008A040000}"/>
    <cellStyle name="40% - Accent1 6 2 3 2" xfId="15897" xr:uid="{00000000-0005-0000-0000-00008B040000}"/>
    <cellStyle name="40% - Accent1 6 2 3 2 2" xfId="28538" xr:uid="{00000000-0005-0000-0000-00008C040000}"/>
    <cellStyle name="40% - Accent1 6 2 3 3" xfId="23522" xr:uid="{00000000-0005-0000-0000-00008D040000}"/>
    <cellStyle name="40% - Accent1 6 2 4" xfId="7699" xr:uid="{00000000-0005-0000-0000-00008E040000}"/>
    <cellStyle name="40% - Accent1 6 2 4 2" xfId="14197" xr:uid="{00000000-0005-0000-0000-00008F040000}"/>
    <cellStyle name="40% - Accent1 6 2 4 2 2" xfId="26923" xr:uid="{00000000-0005-0000-0000-000090040000}"/>
    <cellStyle name="40% - Accent1 6 2 4 3" xfId="22419" xr:uid="{00000000-0005-0000-0000-000091040000}"/>
    <cellStyle name="40% - Accent1 6 2 5" xfId="12987" xr:uid="{00000000-0005-0000-0000-000092040000}"/>
    <cellStyle name="40% - Accent1 6 2 5 2" xfId="25733" xr:uid="{00000000-0005-0000-0000-000093040000}"/>
    <cellStyle name="40% - Accent1 6 2 6" xfId="21112" xr:uid="{00000000-0005-0000-0000-000094040000}"/>
    <cellStyle name="40% - Accent1 6 2 7" xfId="41127" xr:uid="{FF15D483-5D2A-41C3-9009-82EE33E71F8D}"/>
    <cellStyle name="40% - Accent1 6 3" xfId="36711" xr:uid="{00000000-0005-0000-0000-000095040000}"/>
    <cellStyle name="40% - Accent1 6 3 2" xfId="41128" xr:uid="{90267DFE-AB55-4D07-808D-36F067DB6D0A}"/>
    <cellStyle name="40% - Accent1 6 4" xfId="2352" xr:uid="{00000000-0005-0000-0000-000096040000}"/>
    <cellStyle name="40% - Accent1 6 4 2" xfId="41129" xr:uid="{42C05631-686B-4090-A063-DA0ADE18CCF0}"/>
    <cellStyle name="40% - Accent1 6 5" xfId="37794" xr:uid="{00000000-0005-0000-0000-000097040000}"/>
    <cellStyle name="40% - Accent1 6 6" xfId="38066" xr:uid="{00000000-0005-0000-0000-000098040000}"/>
    <cellStyle name="40% - Accent1 6 7" xfId="41126" xr:uid="{16EE7C97-9C7C-468D-9DE3-B5BEFE0C3F9F}"/>
    <cellStyle name="40% - Accent1 7" xfId="2353" xr:uid="{00000000-0005-0000-0000-000099040000}"/>
    <cellStyle name="40% - Accent1 7 2" xfId="36712" xr:uid="{00000000-0005-0000-0000-00009A040000}"/>
    <cellStyle name="40% - Accent1 7 2 2" xfId="41131" xr:uid="{3ED2C440-1F77-4450-8B4C-1873E57E391D}"/>
    <cellStyle name="40% - Accent1 7 3" xfId="37726" xr:uid="{00000000-0005-0000-0000-00009B040000}"/>
    <cellStyle name="40% - Accent1 7 4" xfId="38004" xr:uid="{00000000-0005-0000-0000-00009C040000}"/>
    <cellStyle name="40% - Accent1 7 5" xfId="41130" xr:uid="{6D2EE555-10C7-417A-A570-D22895F28206}"/>
    <cellStyle name="40% - Accent1 8" xfId="2354" xr:uid="{00000000-0005-0000-0000-00009D040000}"/>
    <cellStyle name="40% - Accent1 8 2" xfId="36713" xr:uid="{00000000-0005-0000-0000-00009E040000}"/>
    <cellStyle name="40% - Accent1 8 3" xfId="41132" xr:uid="{2DA6EE38-AEC2-4DDA-A878-BAB9254D7DE6}"/>
    <cellStyle name="40% - Accent1 9" xfId="2355" xr:uid="{00000000-0005-0000-0000-00009F040000}"/>
    <cellStyle name="40% - Accent1 9 2" xfId="36714" xr:uid="{00000000-0005-0000-0000-0000A0040000}"/>
    <cellStyle name="40% - Accent1 9 3" xfId="41133" xr:uid="{1DF95582-D49B-4760-B5A1-B8B64863A9B6}"/>
    <cellStyle name="40% - Accent2" xfId="673" builtinId="35" customBuiltin="1"/>
    <cellStyle name="40% - Accent2 10" xfId="2356" xr:uid="{00000000-0005-0000-0000-0000A2040000}"/>
    <cellStyle name="40% - Accent2 10 2" xfId="36715" xr:uid="{00000000-0005-0000-0000-0000A3040000}"/>
    <cellStyle name="40% - Accent2 11" xfId="2357" xr:uid="{00000000-0005-0000-0000-0000A4040000}"/>
    <cellStyle name="40% - Accent2 11 2" xfId="36716" xr:uid="{00000000-0005-0000-0000-0000A5040000}"/>
    <cellStyle name="40% - Accent2 12" xfId="2358" xr:uid="{00000000-0005-0000-0000-0000A6040000}"/>
    <cellStyle name="40% - Accent2 12 2" xfId="36717" xr:uid="{00000000-0005-0000-0000-0000A7040000}"/>
    <cellStyle name="40% - Accent2 13" xfId="7774" xr:uid="{00000000-0005-0000-0000-0000A8040000}"/>
    <cellStyle name="40% - Accent2 13 2" xfId="14269" xr:uid="{00000000-0005-0000-0000-0000A9040000}"/>
    <cellStyle name="40% - Accent2 13 2 2" xfId="26983" xr:uid="{00000000-0005-0000-0000-0000AA040000}"/>
    <cellStyle name="40% - Accent2 13 3" xfId="22476" xr:uid="{00000000-0005-0000-0000-0000AB040000}"/>
    <cellStyle name="40% - Accent2 13 4" xfId="36718" xr:uid="{00000000-0005-0000-0000-0000AC040000}"/>
    <cellStyle name="40% - Accent2 14" xfId="8621" xr:uid="{00000000-0005-0000-0000-0000AD040000}"/>
    <cellStyle name="40% - Accent2 14 2" xfId="15106" xr:uid="{00000000-0005-0000-0000-0000AE040000}"/>
    <cellStyle name="40% - Accent2 14 2 2" xfId="27775" xr:uid="{00000000-0005-0000-0000-0000AF040000}"/>
    <cellStyle name="40% - Accent2 14 3" xfId="22689" xr:uid="{00000000-0005-0000-0000-0000B0040000}"/>
    <cellStyle name="40% - Accent2 14 4" xfId="36719" xr:uid="{00000000-0005-0000-0000-0000B1040000}"/>
    <cellStyle name="40% - Accent2 15" xfId="6414" xr:uid="{00000000-0005-0000-0000-0000B2040000}"/>
    <cellStyle name="40% - Accent2 15 2" xfId="13037" xr:uid="{00000000-0005-0000-0000-0000B3040000}"/>
    <cellStyle name="40% - Accent2 15 2 2" xfId="25783" xr:uid="{00000000-0005-0000-0000-0000B4040000}"/>
    <cellStyle name="40% - Accent2 15 3" xfId="21163" xr:uid="{00000000-0005-0000-0000-0000B5040000}"/>
    <cellStyle name="40% - Accent2 15 4" xfId="36720" xr:uid="{00000000-0005-0000-0000-0000B6040000}"/>
    <cellStyle name="40% - Accent2 16" xfId="12006" xr:uid="{00000000-0005-0000-0000-0000B7040000}"/>
    <cellStyle name="40% - Accent2 16 2" xfId="24754" xr:uid="{00000000-0005-0000-0000-0000B8040000}"/>
    <cellStyle name="40% - Accent2 16 3" xfId="36721" xr:uid="{00000000-0005-0000-0000-0000B9040000}"/>
    <cellStyle name="40% - Accent2 17" xfId="36722" xr:uid="{00000000-0005-0000-0000-0000BA040000}"/>
    <cellStyle name="40% - Accent2 18" xfId="2197" xr:uid="{00000000-0005-0000-0000-0000BB040000}"/>
    <cellStyle name="40% - Accent2 19" xfId="37310" xr:uid="{00000000-0005-0000-0000-0000BC040000}"/>
    <cellStyle name="40% - Accent2 2" xfId="864" xr:uid="{00000000-0005-0000-0000-0000BD040000}"/>
    <cellStyle name="40% - Accent2 2 2" xfId="2360" xr:uid="{00000000-0005-0000-0000-0000BE040000}"/>
    <cellStyle name="40% - Accent2 2 2 2" xfId="41134" xr:uid="{D60ACA3D-3D47-4661-8FCC-5198ECBA180E}"/>
    <cellStyle name="40% - Accent2 2 3" xfId="2361" xr:uid="{00000000-0005-0000-0000-0000BF040000}"/>
    <cellStyle name="40% - Accent2 2 4" xfId="10129" xr:uid="{00000000-0005-0000-0000-0000C0040000}"/>
    <cellStyle name="40% - Accent2 2 5" xfId="9819" xr:uid="{00000000-0005-0000-0000-0000C1040000}"/>
    <cellStyle name="40% - Accent2 2 6" xfId="36723" xr:uid="{00000000-0005-0000-0000-0000C2040000}"/>
    <cellStyle name="40% - Accent2 2 7" xfId="2359" xr:uid="{00000000-0005-0000-0000-0000C3040000}"/>
    <cellStyle name="40% - Accent2 20" xfId="37377" xr:uid="{00000000-0005-0000-0000-0000C4040000}"/>
    <cellStyle name="40% - Accent2 21" xfId="37861" xr:uid="{00000000-0005-0000-0000-0000C5040000}"/>
    <cellStyle name="40% - Accent2 22" xfId="46694" xr:uid="{9618BA55-2DF4-425E-AE9C-54DD0F660D5D}"/>
    <cellStyle name="40% - Accent2 3" xfId="865" xr:uid="{00000000-0005-0000-0000-0000C6040000}"/>
    <cellStyle name="40% - Accent2 3 2" xfId="2363" xr:uid="{00000000-0005-0000-0000-0000C7040000}"/>
    <cellStyle name="40% - Accent2 3 2 2" xfId="41135" xr:uid="{B785700F-210C-49FD-AA3F-AAC7707A66CB}"/>
    <cellStyle name="40% - Accent2 3 3" xfId="3241" xr:uid="{00000000-0005-0000-0000-0000C8040000}"/>
    <cellStyle name="40% - Accent2 3 3 2" xfId="7858" xr:uid="{00000000-0005-0000-0000-0000C9040000}"/>
    <cellStyle name="40% - Accent2 3 3 2 2" xfId="14353" xr:uid="{00000000-0005-0000-0000-0000CA040000}"/>
    <cellStyle name="40% - Accent2 3 3 2 2 2" xfId="27041" xr:uid="{00000000-0005-0000-0000-0000CB040000}"/>
    <cellStyle name="40% - Accent2 3 3 2 3" xfId="22530" xr:uid="{00000000-0005-0000-0000-0000CC040000}"/>
    <cellStyle name="40% - Accent2 3 3 3" xfId="8781" xr:uid="{00000000-0005-0000-0000-0000CD040000}"/>
    <cellStyle name="40% - Accent2 3 3 3 2" xfId="15196" xr:uid="{00000000-0005-0000-0000-0000CE040000}"/>
    <cellStyle name="40% - Accent2 3 3 3 2 2" xfId="27854" xr:uid="{00000000-0005-0000-0000-0000CF040000}"/>
    <cellStyle name="40% - Accent2 3 3 3 3" xfId="22821" xr:uid="{00000000-0005-0000-0000-0000D0040000}"/>
    <cellStyle name="40% - Accent2 3 3 4" xfId="10131" xr:uid="{00000000-0005-0000-0000-0000D1040000}"/>
    <cellStyle name="40% - Accent2 3 3 5" xfId="6643" xr:uid="{00000000-0005-0000-0000-0000D2040000}"/>
    <cellStyle name="40% - Accent2 3 3 5 2" xfId="13230" xr:uid="{00000000-0005-0000-0000-0000D3040000}"/>
    <cellStyle name="40% - Accent2 3 3 5 2 2" xfId="25974" xr:uid="{00000000-0005-0000-0000-0000D4040000}"/>
    <cellStyle name="40% - Accent2 3 3 5 3" xfId="21383" xr:uid="{00000000-0005-0000-0000-0000D5040000}"/>
    <cellStyle name="40% - Accent2 3 3 6" xfId="12160" xr:uid="{00000000-0005-0000-0000-0000D6040000}"/>
    <cellStyle name="40% - Accent2 3 3 6 2" xfId="24906" xr:uid="{00000000-0005-0000-0000-0000D7040000}"/>
    <cellStyle name="40% - Accent2 3 3 7" xfId="21020" xr:uid="{00000000-0005-0000-0000-0000D8040000}"/>
    <cellStyle name="40% - Accent2 3 3 8" xfId="41136" xr:uid="{65389461-2507-4121-98E5-81F4C5E886A4}"/>
    <cellStyle name="40% - Accent2 3 4" xfId="9820" xr:uid="{00000000-0005-0000-0000-0000D9040000}"/>
    <cellStyle name="40% - Accent2 3 5" xfId="17535" xr:uid="{00000000-0005-0000-0000-0000DA040000}"/>
    <cellStyle name="40% - Accent2 3 5 2" xfId="19114" xr:uid="{00000000-0005-0000-0000-0000DB040000}"/>
    <cellStyle name="40% - Accent2 3 5 2 2" xfId="32236" xr:uid="{00000000-0005-0000-0000-0000DC040000}"/>
    <cellStyle name="40% - Accent2 3 5 2 3" xfId="35255" xr:uid="{00000000-0005-0000-0000-0000DD040000}"/>
    <cellStyle name="40% - Accent2 3 5 3" xfId="30961" xr:uid="{00000000-0005-0000-0000-0000DE040000}"/>
    <cellStyle name="40% - Accent2 3 5 4" xfId="34379" xr:uid="{00000000-0005-0000-0000-0000DF040000}"/>
    <cellStyle name="40% - Accent2 3 6" xfId="36724" xr:uid="{00000000-0005-0000-0000-0000E0040000}"/>
    <cellStyle name="40% - Accent2 3 7" xfId="2362" xr:uid="{00000000-0005-0000-0000-0000E1040000}"/>
    <cellStyle name="40% - Accent2 4" xfId="866" xr:uid="{00000000-0005-0000-0000-0000E2040000}"/>
    <cellStyle name="40% - Accent2 4 2" xfId="2365" xr:uid="{00000000-0005-0000-0000-0000E3040000}"/>
    <cellStyle name="40% - Accent2 4 2 2" xfId="41137" xr:uid="{A6E7C792-445B-4AA4-908E-AADD640524FC}"/>
    <cellStyle name="40% - Accent2 4 3" xfId="10133" xr:uid="{00000000-0005-0000-0000-0000E4040000}"/>
    <cellStyle name="40% - Accent2 4 3 2" xfId="41138" xr:uid="{065BB0A3-744D-4799-8859-FF24A5894E7B}"/>
    <cellStyle name="40% - Accent2 4 4" xfId="9821" xr:uid="{00000000-0005-0000-0000-0000E5040000}"/>
    <cellStyle name="40% - Accent2 4 5" xfId="36725" xr:uid="{00000000-0005-0000-0000-0000E6040000}"/>
    <cellStyle name="40% - Accent2 4 6" xfId="2364" xr:uid="{00000000-0005-0000-0000-0000E7040000}"/>
    <cellStyle name="40% - Accent2 5" xfId="867" xr:uid="{00000000-0005-0000-0000-0000E8040000}"/>
    <cellStyle name="40% - Accent2 5 2" xfId="6330" xr:uid="{00000000-0005-0000-0000-0000E9040000}"/>
    <cellStyle name="40% - Accent2 5 2 2" xfId="8572" xr:uid="{00000000-0005-0000-0000-0000EA040000}"/>
    <cellStyle name="40% - Accent2 5 2 2 2" xfId="15057" xr:uid="{00000000-0005-0000-0000-0000EB040000}"/>
    <cellStyle name="40% - Accent2 5 2 2 2 2" xfId="27728" xr:uid="{00000000-0005-0000-0000-0000EC040000}"/>
    <cellStyle name="40% - Accent2 5 2 2 3" xfId="22645" xr:uid="{00000000-0005-0000-0000-0000ED040000}"/>
    <cellStyle name="40% - Accent2 5 2 3" xfId="9539" xr:uid="{00000000-0005-0000-0000-0000EE040000}"/>
    <cellStyle name="40% - Accent2 5 2 3 2" xfId="15898" xr:uid="{00000000-0005-0000-0000-0000EF040000}"/>
    <cellStyle name="40% - Accent2 5 2 3 2 2" xfId="28539" xr:uid="{00000000-0005-0000-0000-0000F0040000}"/>
    <cellStyle name="40% - Accent2 5 2 3 3" xfId="23523" xr:uid="{00000000-0005-0000-0000-0000F1040000}"/>
    <cellStyle name="40% - Accent2 5 2 4" xfId="10135" xr:uid="{00000000-0005-0000-0000-0000F2040000}"/>
    <cellStyle name="40% - Accent2 5 2 5" xfId="7700" xr:uid="{00000000-0005-0000-0000-0000F3040000}"/>
    <cellStyle name="40% - Accent2 5 2 5 2" xfId="14198" xr:uid="{00000000-0005-0000-0000-0000F4040000}"/>
    <cellStyle name="40% - Accent2 5 2 5 2 2" xfId="26924" xr:uid="{00000000-0005-0000-0000-0000F5040000}"/>
    <cellStyle name="40% - Accent2 5 2 5 3" xfId="22420" xr:uid="{00000000-0005-0000-0000-0000F6040000}"/>
    <cellStyle name="40% - Accent2 5 2 6" xfId="12988" xr:uid="{00000000-0005-0000-0000-0000F7040000}"/>
    <cellStyle name="40% - Accent2 5 2 6 2" xfId="25734" xr:uid="{00000000-0005-0000-0000-0000F8040000}"/>
    <cellStyle name="40% - Accent2 5 2 7" xfId="21113" xr:uid="{00000000-0005-0000-0000-0000F9040000}"/>
    <cellStyle name="40% - Accent2 5 2 8" xfId="41139" xr:uid="{F5658FC2-9AD5-4263-BA2E-078879872B65}"/>
    <cellStyle name="40% - Accent2 5 3" xfId="9822" xr:uid="{00000000-0005-0000-0000-0000FA040000}"/>
    <cellStyle name="40% - Accent2 5 3 2" xfId="41140" xr:uid="{1C65A207-1DAE-40AB-9C28-6194542593A9}"/>
    <cellStyle name="40% - Accent2 5 4" xfId="36726" xr:uid="{00000000-0005-0000-0000-0000FB040000}"/>
    <cellStyle name="40% - Accent2 5 5" xfId="2366" xr:uid="{00000000-0005-0000-0000-0000FC040000}"/>
    <cellStyle name="40% - Accent2 6" xfId="1242" xr:uid="{00000000-0005-0000-0000-0000FD040000}"/>
    <cellStyle name="40% - Accent2 6 2" xfId="36727" xr:uid="{00000000-0005-0000-0000-0000FE040000}"/>
    <cellStyle name="40% - Accent2 6 2 2" xfId="41142" xr:uid="{CB060A33-40F3-490F-84A6-1DDED3F15773}"/>
    <cellStyle name="40% - Accent2 6 3" xfId="2367" xr:uid="{00000000-0005-0000-0000-0000FF040000}"/>
    <cellStyle name="40% - Accent2 6 3 2" xfId="41143" xr:uid="{68C16069-F43F-42B3-A943-6DCDFBD5EF14}"/>
    <cellStyle name="40% - Accent2 6 4" xfId="37796" xr:uid="{00000000-0005-0000-0000-000000050000}"/>
    <cellStyle name="40% - Accent2 6 4 2" xfId="41144" xr:uid="{DE0FEB46-86BE-4335-BB29-FF4203C479C9}"/>
    <cellStyle name="40% - Accent2 6 5" xfId="38068" xr:uid="{00000000-0005-0000-0000-000001050000}"/>
    <cellStyle name="40% - Accent2 6 6" xfId="41141" xr:uid="{C5639230-0CF0-4FBA-A92E-284E9FAF6179}"/>
    <cellStyle name="40% - Accent2 7" xfId="2368" xr:uid="{00000000-0005-0000-0000-000002050000}"/>
    <cellStyle name="40% - Accent2 7 2" xfId="36728" xr:uid="{00000000-0005-0000-0000-000003050000}"/>
    <cellStyle name="40% - Accent2 7 2 2" xfId="41146" xr:uid="{CB5EC761-716E-4B7F-B400-BCF8F4F45C95}"/>
    <cellStyle name="40% - Accent2 7 3" xfId="37729" xr:uid="{00000000-0005-0000-0000-000004050000}"/>
    <cellStyle name="40% - Accent2 7 4" xfId="38007" xr:uid="{00000000-0005-0000-0000-000005050000}"/>
    <cellStyle name="40% - Accent2 7 5" xfId="41145" xr:uid="{2B946BFB-0DF0-4326-997F-3CC891ED68F9}"/>
    <cellStyle name="40% - Accent2 8" xfId="2369" xr:uid="{00000000-0005-0000-0000-000006050000}"/>
    <cellStyle name="40% - Accent2 8 2" xfId="36729" xr:uid="{00000000-0005-0000-0000-000007050000}"/>
    <cellStyle name="40% - Accent2 8 3" xfId="41147" xr:uid="{54DDC83A-CBFA-41A8-AD31-B01B4E1FB917}"/>
    <cellStyle name="40% - Accent2 9" xfId="2370" xr:uid="{00000000-0005-0000-0000-000008050000}"/>
    <cellStyle name="40% - Accent2 9 2" xfId="36730" xr:uid="{00000000-0005-0000-0000-000009050000}"/>
    <cellStyle name="40% - Accent2 9 3" xfId="41148" xr:uid="{4A778A1E-1C88-4015-AE3B-CE0C12960DAB}"/>
    <cellStyle name="40% - Accent3" xfId="677" builtinId="39" customBuiltin="1"/>
    <cellStyle name="40% - Accent3 10" xfId="2371" xr:uid="{00000000-0005-0000-0000-00000B050000}"/>
    <cellStyle name="40% - Accent3 10 2" xfId="36731" xr:uid="{00000000-0005-0000-0000-00000C050000}"/>
    <cellStyle name="40% - Accent3 10 3" xfId="41149" xr:uid="{983F8A74-1813-4E89-9499-E2AF526DDB45}"/>
    <cellStyle name="40% - Accent3 11" xfId="2372" xr:uid="{00000000-0005-0000-0000-00000D050000}"/>
    <cellStyle name="40% - Accent3 11 2" xfId="36732" xr:uid="{00000000-0005-0000-0000-00000E050000}"/>
    <cellStyle name="40% - Accent3 12" xfId="2373" xr:uid="{00000000-0005-0000-0000-00000F050000}"/>
    <cellStyle name="40% - Accent3 12 2" xfId="36733" xr:uid="{00000000-0005-0000-0000-000010050000}"/>
    <cellStyle name="40% - Accent3 13" xfId="7776" xr:uid="{00000000-0005-0000-0000-000011050000}"/>
    <cellStyle name="40% - Accent3 13 2" xfId="14271" xr:uid="{00000000-0005-0000-0000-000012050000}"/>
    <cellStyle name="40% - Accent3 13 2 2" xfId="26985" xr:uid="{00000000-0005-0000-0000-000013050000}"/>
    <cellStyle name="40% - Accent3 13 3" xfId="22478" xr:uid="{00000000-0005-0000-0000-000014050000}"/>
    <cellStyle name="40% - Accent3 13 4" xfId="36734" xr:uid="{00000000-0005-0000-0000-000015050000}"/>
    <cellStyle name="40% - Accent3 14" xfId="8623" xr:uid="{00000000-0005-0000-0000-000016050000}"/>
    <cellStyle name="40% - Accent3 14 2" xfId="15108" xr:uid="{00000000-0005-0000-0000-000017050000}"/>
    <cellStyle name="40% - Accent3 14 2 2" xfId="27777" xr:uid="{00000000-0005-0000-0000-000018050000}"/>
    <cellStyle name="40% - Accent3 14 3" xfId="22691" xr:uid="{00000000-0005-0000-0000-000019050000}"/>
    <cellStyle name="40% - Accent3 14 4" xfId="36735" xr:uid="{00000000-0005-0000-0000-00001A050000}"/>
    <cellStyle name="40% - Accent3 15" xfId="6416" xr:uid="{00000000-0005-0000-0000-00001B050000}"/>
    <cellStyle name="40% - Accent3 15 2" xfId="13039" xr:uid="{00000000-0005-0000-0000-00001C050000}"/>
    <cellStyle name="40% - Accent3 15 2 2" xfId="25785" xr:uid="{00000000-0005-0000-0000-00001D050000}"/>
    <cellStyle name="40% - Accent3 15 3" xfId="21165" xr:uid="{00000000-0005-0000-0000-00001E050000}"/>
    <cellStyle name="40% - Accent3 15 4" xfId="36736" xr:uid="{00000000-0005-0000-0000-00001F050000}"/>
    <cellStyle name="40% - Accent3 16" xfId="12008" xr:uid="{00000000-0005-0000-0000-000020050000}"/>
    <cellStyle name="40% - Accent3 16 2" xfId="24756" xr:uid="{00000000-0005-0000-0000-000021050000}"/>
    <cellStyle name="40% - Accent3 16 3" xfId="36737" xr:uid="{00000000-0005-0000-0000-000022050000}"/>
    <cellStyle name="40% - Accent3 17" xfId="36738" xr:uid="{00000000-0005-0000-0000-000023050000}"/>
    <cellStyle name="40% - Accent3 18" xfId="2199" xr:uid="{00000000-0005-0000-0000-000024050000}"/>
    <cellStyle name="40% - Accent3 19" xfId="37312" xr:uid="{00000000-0005-0000-0000-000025050000}"/>
    <cellStyle name="40% - Accent3 2" xfId="868" xr:uid="{00000000-0005-0000-0000-000026050000}"/>
    <cellStyle name="40% - Accent3 2 2" xfId="2375" xr:uid="{00000000-0005-0000-0000-000027050000}"/>
    <cellStyle name="40% - Accent3 2 2 2" xfId="6331" xr:uid="{00000000-0005-0000-0000-000028050000}"/>
    <cellStyle name="40% - Accent3 2 2 2 2" xfId="8573" xr:uid="{00000000-0005-0000-0000-000029050000}"/>
    <cellStyle name="40% - Accent3 2 2 2 2 2" xfId="15058" xr:uid="{00000000-0005-0000-0000-00002A050000}"/>
    <cellStyle name="40% - Accent3 2 2 2 2 2 2" xfId="27729" xr:uid="{00000000-0005-0000-0000-00002B050000}"/>
    <cellStyle name="40% - Accent3 2 2 2 2 3" xfId="22646" xr:uid="{00000000-0005-0000-0000-00002C050000}"/>
    <cellStyle name="40% - Accent3 2 2 2 3" xfId="9540" xr:uid="{00000000-0005-0000-0000-00002D050000}"/>
    <cellStyle name="40% - Accent3 2 2 2 3 2" xfId="15899" xr:uid="{00000000-0005-0000-0000-00002E050000}"/>
    <cellStyle name="40% - Accent3 2 2 2 3 2 2" xfId="28540" xr:uid="{00000000-0005-0000-0000-00002F050000}"/>
    <cellStyle name="40% - Accent3 2 2 2 3 3" xfId="23524" xr:uid="{00000000-0005-0000-0000-000030050000}"/>
    <cellStyle name="40% - Accent3 2 2 2 4" xfId="7701" xr:uid="{00000000-0005-0000-0000-000031050000}"/>
    <cellStyle name="40% - Accent3 2 2 2 4 2" xfId="14199" xr:uid="{00000000-0005-0000-0000-000032050000}"/>
    <cellStyle name="40% - Accent3 2 2 2 4 2 2" xfId="26925" xr:uid="{00000000-0005-0000-0000-000033050000}"/>
    <cellStyle name="40% - Accent3 2 2 2 4 3" xfId="22421" xr:uid="{00000000-0005-0000-0000-000034050000}"/>
    <cellStyle name="40% - Accent3 2 2 2 5" xfId="12989" xr:uid="{00000000-0005-0000-0000-000035050000}"/>
    <cellStyle name="40% - Accent3 2 2 2 5 2" xfId="25735" xr:uid="{00000000-0005-0000-0000-000036050000}"/>
    <cellStyle name="40% - Accent3 2 2 2 6" xfId="21114" xr:uid="{00000000-0005-0000-0000-000037050000}"/>
    <cellStyle name="40% - Accent3 2 2 3" xfId="41150" xr:uid="{4726917C-5A66-4E82-B3F7-E4C764B70B38}"/>
    <cellStyle name="40% - Accent3 2 3" xfId="2376" xr:uid="{00000000-0005-0000-0000-000038050000}"/>
    <cellStyle name="40% - Accent3 2 4" xfId="10140" xr:uid="{00000000-0005-0000-0000-000039050000}"/>
    <cellStyle name="40% - Accent3 2 5" xfId="9823" xr:uid="{00000000-0005-0000-0000-00003A050000}"/>
    <cellStyle name="40% - Accent3 2 6" xfId="36739" xr:uid="{00000000-0005-0000-0000-00003B050000}"/>
    <cellStyle name="40% - Accent3 2 7" xfId="2374" xr:uid="{00000000-0005-0000-0000-00003C050000}"/>
    <cellStyle name="40% - Accent3 20" xfId="37380" xr:uid="{00000000-0005-0000-0000-00003D050000}"/>
    <cellStyle name="40% - Accent3 21" xfId="37864" xr:uid="{00000000-0005-0000-0000-00003E050000}"/>
    <cellStyle name="40% - Accent3 22" xfId="46696" xr:uid="{125F18F8-AD2A-44D6-8DD0-6C78725D4FFB}"/>
    <cellStyle name="40% - Accent3 3" xfId="869" xr:uid="{00000000-0005-0000-0000-00003F050000}"/>
    <cellStyle name="40% - Accent3 3 2" xfId="2378" xr:uid="{00000000-0005-0000-0000-000040050000}"/>
    <cellStyle name="40% - Accent3 3 2 2" xfId="41151" xr:uid="{D869C462-E340-45EA-930B-73E43F881EA0}"/>
    <cellStyle name="40% - Accent3 3 3" xfId="3242" xr:uid="{00000000-0005-0000-0000-000041050000}"/>
    <cellStyle name="40% - Accent3 3 3 2" xfId="7859" xr:uid="{00000000-0005-0000-0000-000042050000}"/>
    <cellStyle name="40% - Accent3 3 3 2 2" xfId="14354" xr:uid="{00000000-0005-0000-0000-000043050000}"/>
    <cellStyle name="40% - Accent3 3 3 2 2 2" xfId="27042" xr:uid="{00000000-0005-0000-0000-000044050000}"/>
    <cellStyle name="40% - Accent3 3 3 2 3" xfId="22531" xr:uid="{00000000-0005-0000-0000-000045050000}"/>
    <cellStyle name="40% - Accent3 3 3 3" xfId="8782" xr:uid="{00000000-0005-0000-0000-000046050000}"/>
    <cellStyle name="40% - Accent3 3 3 3 2" xfId="15197" xr:uid="{00000000-0005-0000-0000-000047050000}"/>
    <cellStyle name="40% - Accent3 3 3 3 2 2" xfId="27855" xr:uid="{00000000-0005-0000-0000-000048050000}"/>
    <cellStyle name="40% - Accent3 3 3 3 3" xfId="22822" xr:uid="{00000000-0005-0000-0000-000049050000}"/>
    <cellStyle name="40% - Accent3 3 3 4" xfId="10143" xr:uid="{00000000-0005-0000-0000-00004A050000}"/>
    <cellStyle name="40% - Accent3 3 3 5" xfId="6644" xr:uid="{00000000-0005-0000-0000-00004B050000}"/>
    <cellStyle name="40% - Accent3 3 3 5 2" xfId="13231" xr:uid="{00000000-0005-0000-0000-00004C050000}"/>
    <cellStyle name="40% - Accent3 3 3 5 2 2" xfId="25975" xr:uid="{00000000-0005-0000-0000-00004D050000}"/>
    <cellStyle name="40% - Accent3 3 3 5 3" xfId="21384" xr:uid="{00000000-0005-0000-0000-00004E050000}"/>
    <cellStyle name="40% - Accent3 3 3 6" xfId="12161" xr:uid="{00000000-0005-0000-0000-00004F050000}"/>
    <cellStyle name="40% - Accent3 3 3 6 2" xfId="24907" xr:uid="{00000000-0005-0000-0000-000050050000}"/>
    <cellStyle name="40% - Accent3 3 3 7" xfId="21021" xr:uid="{00000000-0005-0000-0000-000051050000}"/>
    <cellStyle name="40% - Accent3 3 3 8" xfId="41152" xr:uid="{0E09E6AC-9291-467C-B9D5-852EA58C6EBB}"/>
    <cellStyle name="40% - Accent3 3 4" xfId="9824" xr:uid="{00000000-0005-0000-0000-000052050000}"/>
    <cellStyle name="40% - Accent3 3 5" xfId="17536" xr:uid="{00000000-0005-0000-0000-000053050000}"/>
    <cellStyle name="40% - Accent3 3 5 2" xfId="19115" xr:uid="{00000000-0005-0000-0000-000054050000}"/>
    <cellStyle name="40% - Accent3 3 5 2 2" xfId="32237" xr:uid="{00000000-0005-0000-0000-000055050000}"/>
    <cellStyle name="40% - Accent3 3 5 2 3" xfId="35256" xr:uid="{00000000-0005-0000-0000-000056050000}"/>
    <cellStyle name="40% - Accent3 3 5 3" xfId="30962" xr:uid="{00000000-0005-0000-0000-000057050000}"/>
    <cellStyle name="40% - Accent3 3 5 4" xfId="34380" xr:uid="{00000000-0005-0000-0000-000058050000}"/>
    <cellStyle name="40% - Accent3 3 6" xfId="36740" xr:uid="{00000000-0005-0000-0000-000059050000}"/>
    <cellStyle name="40% - Accent3 3 7" xfId="2377" xr:uid="{00000000-0005-0000-0000-00005A050000}"/>
    <cellStyle name="40% - Accent3 4" xfId="870" xr:uid="{00000000-0005-0000-0000-00005B050000}"/>
    <cellStyle name="40% - Accent3 4 2" xfId="2380" xr:uid="{00000000-0005-0000-0000-00005C050000}"/>
    <cellStyle name="40% - Accent3 4 2 2" xfId="41153" xr:uid="{DA7DB5FF-DED7-4693-B427-525C976425BC}"/>
    <cellStyle name="40% - Accent3 4 3" xfId="10144" xr:uid="{00000000-0005-0000-0000-00005D050000}"/>
    <cellStyle name="40% - Accent3 4 3 2" xfId="41154" xr:uid="{BB9FF8BC-8B6D-4824-8D26-6F3D4D9B3B57}"/>
    <cellStyle name="40% - Accent3 4 4" xfId="9825" xr:uid="{00000000-0005-0000-0000-00005E050000}"/>
    <cellStyle name="40% - Accent3 4 5" xfId="36741" xr:uid="{00000000-0005-0000-0000-00005F050000}"/>
    <cellStyle name="40% - Accent3 4 6" xfId="2379" xr:uid="{00000000-0005-0000-0000-000060050000}"/>
    <cellStyle name="40% - Accent3 5" xfId="871" xr:uid="{00000000-0005-0000-0000-000061050000}"/>
    <cellStyle name="40% - Accent3 5 2" xfId="10145" xr:uid="{00000000-0005-0000-0000-000062050000}"/>
    <cellStyle name="40% - Accent3 5 2 2" xfId="41155" xr:uid="{38C29F89-1FA6-43F6-AE96-9D0DBDBA929F}"/>
    <cellStyle name="40% - Accent3 5 3" xfId="9826" xr:uid="{00000000-0005-0000-0000-000063050000}"/>
    <cellStyle name="40% - Accent3 5 3 2" xfId="41156" xr:uid="{840EA1E7-AFBC-482F-9433-D8004862EFDA}"/>
    <cellStyle name="40% - Accent3 5 4" xfId="36742" xr:uid="{00000000-0005-0000-0000-000064050000}"/>
    <cellStyle name="40% - Accent3 5 5" xfId="2381" xr:uid="{00000000-0005-0000-0000-000065050000}"/>
    <cellStyle name="40% - Accent3 6" xfId="1244" xr:uid="{00000000-0005-0000-0000-000066050000}"/>
    <cellStyle name="40% - Accent3 6 2" xfId="36743" xr:uid="{00000000-0005-0000-0000-000067050000}"/>
    <cellStyle name="40% - Accent3 6 2 2" xfId="41158" xr:uid="{90445A97-00E3-4D98-9529-2D1804D102A6}"/>
    <cellStyle name="40% - Accent3 6 3" xfId="2382" xr:uid="{00000000-0005-0000-0000-000068050000}"/>
    <cellStyle name="40% - Accent3 6 3 2" xfId="41159" xr:uid="{8A467C94-3237-4705-9029-81B44A9B1357}"/>
    <cellStyle name="40% - Accent3 6 4" xfId="37798" xr:uid="{00000000-0005-0000-0000-000069050000}"/>
    <cellStyle name="40% - Accent3 6 4 2" xfId="41160" xr:uid="{09929FB9-7255-46BD-86A5-324F5723C329}"/>
    <cellStyle name="40% - Accent3 6 5" xfId="38070" xr:uid="{00000000-0005-0000-0000-00006A050000}"/>
    <cellStyle name="40% - Accent3 6 6" xfId="41157" xr:uid="{D66C6FB6-AD68-46BB-AA32-4934C0333192}"/>
    <cellStyle name="40% - Accent3 7" xfId="2383" xr:uid="{00000000-0005-0000-0000-00006B050000}"/>
    <cellStyle name="40% - Accent3 7 2" xfId="36744" xr:uid="{00000000-0005-0000-0000-00006C050000}"/>
    <cellStyle name="40% - Accent3 7 2 2" xfId="41162" xr:uid="{2D349B6A-8785-4AAA-B09F-BD5F4DCBECE3}"/>
    <cellStyle name="40% - Accent3 7 3" xfId="37732" xr:uid="{00000000-0005-0000-0000-00006D050000}"/>
    <cellStyle name="40% - Accent3 7 4" xfId="38010" xr:uid="{00000000-0005-0000-0000-00006E050000}"/>
    <cellStyle name="40% - Accent3 7 5" xfId="41161" xr:uid="{6A50B238-F388-47C3-A225-5349115256B3}"/>
    <cellStyle name="40% - Accent3 8" xfId="2384" xr:uid="{00000000-0005-0000-0000-00006F050000}"/>
    <cellStyle name="40% - Accent3 8 2" xfId="36745" xr:uid="{00000000-0005-0000-0000-000070050000}"/>
    <cellStyle name="40% - Accent3 8 3" xfId="41163" xr:uid="{7D5CFCB3-10D3-4442-8242-F85C29E181DC}"/>
    <cellStyle name="40% - Accent3 9" xfId="2385" xr:uid="{00000000-0005-0000-0000-000071050000}"/>
    <cellStyle name="40% - Accent3 9 2" xfId="36746" xr:uid="{00000000-0005-0000-0000-000072050000}"/>
    <cellStyle name="40% - Accent3 9 3" xfId="41164" xr:uid="{90D09967-5E54-418B-8789-0155F011EE8E}"/>
    <cellStyle name="40% - Accent4" xfId="681" builtinId="43" customBuiltin="1"/>
    <cellStyle name="40% - Accent4 10" xfId="2386" xr:uid="{00000000-0005-0000-0000-000074050000}"/>
    <cellStyle name="40% - Accent4 10 2" xfId="36747" xr:uid="{00000000-0005-0000-0000-000075050000}"/>
    <cellStyle name="40% - Accent4 10 3" xfId="41165" xr:uid="{03F11B7F-874D-4B43-95EE-C37280F6A927}"/>
    <cellStyle name="40% - Accent4 11" xfId="2387" xr:uid="{00000000-0005-0000-0000-000076050000}"/>
    <cellStyle name="40% - Accent4 11 2" xfId="36748" xr:uid="{00000000-0005-0000-0000-000077050000}"/>
    <cellStyle name="40% - Accent4 12" xfId="2388" xr:uid="{00000000-0005-0000-0000-000078050000}"/>
    <cellStyle name="40% - Accent4 12 2" xfId="36749" xr:uid="{00000000-0005-0000-0000-000079050000}"/>
    <cellStyle name="40% - Accent4 13" xfId="7778" xr:uid="{00000000-0005-0000-0000-00007A050000}"/>
    <cellStyle name="40% - Accent4 13 2" xfId="14273" xr:uid="{00000000-0005-0000-0000-00007B050000}"/>
    <cellStyle name="40% - Accent4 13 2 2" xfId="26987" xr:uid="{00000000-0005-0000-0000-00007C050000}"/>
    <cellStyle name="40% - Accent4 13 3" xfId="22480" xr:uid="{00000000-0005-0000-0000-00007D050000}"/>
    <cellStyle name="40% - Accent4 13 4" xfId="36750" xr:uid="{00000000-0005-0000-0000-00007E050000}"/>
    <cellStyle name="40% - Accent4 14" xfId="8625" xr:uid="{00000000-0005-0000-0000-00007F050000}"/>
    <cellStyle name="40% - Accent4 14 2" xfId="15110" xr:uid="{00000000-0005-0000-0000-000080050000}"/>
    <cellStyle name="40% - Accent4 14 2 2" xfId="27779" xr:uid="{00000000-0005-0000-0000-000081050000}"/>
    <cellStyle name="40% - Accent4 14 3" xfId="22693" xr:uid="{00000000-0005-0000-0000-000082050000}"/>
    <cellStyle name="40% - Accent4 14 4" xfId="36751" xr:uid="{00000000-0005-0000-0000-000083050000}"/>
    <cellStyle name="40% - Accent4 15" xfId="6418" xr:uid="{00000000-0005-0000-0000-000084050000}"/>
    <cellStyle name="40% - Accent4 15 2" xfId="13041" xr:uid="{00000000-0005-0000-0000-000085050000}"/>
    <cellStyle name="40% - Accent4 15 2 2" xfId="25787" xr:uid="{00000000-0005-0000-0000-000086050000}"/>
    <cellStyle name="40% - Accent4 15 3" xfId="21167" xr:uid="{00000000-0005-0000-0000-000087050000}"/>
    <cellStyle name="40% - Accent4 15 4" xfId="36752" xr:uid="{00000000-0005-0000-0000-000088050000}"/>
    <cellStyle name="40% - Accent4 16" xfId="12010" xr:uid="{00000000-0005-0000-0000-000089050000}"/>
    <cellStyle name="40% - Accent4 16 2" xfId="24758" xr:uid="{00000000-0005-0000-0000-00008A050000}"/>
    <cellStyle name="40% - Accent4 16 3" xfId="36753" xr:uid="{00000000-0005-0000-0000-00008B050000}"/>
    <cellStyle name="40% - Accent4 17" xfId="36754" xr:uid="{00000000-0005-0000-0000-00008C050000}"/>
    <cellStyle name="40% - Accent4 18" xfId="2201" xr:uid="{00000000-0005-0000-0000-00008D050000}"/>
    <cellStyle name="40% - Accent4 19" xfId="37314" xr:uid="{00000000-0005-0000-0000-00008E050000}"/>
    <cellStyle name="40% - Accent4 2" xfId="872" xr:uid="{00000000-0005-0000-0000-00008F050000}"/>
    <cellStyle name="40% - Accent4 2 2" xfId="2390" xr:uid="{00000000-0005-0000-0000-000090050000}"/>
    <cellStyle name="40% - Accent4 2 2 2" xfId="41166" xr:uid="{933F2597-8707-40A4-80B8-DF4385E924C1}"/>
    <cellStyle name="40% - Accent4 2 3" xfId="2391" xr:uid="{00000000-0005-0000-0000-000091050000}"/>
    <cellStyle name="40% - Accent4 2 4" xfId="10151" xr:uid="{00000000-0005-0000-0000-000092050000}"/>
    <cellStyle name="40% - Accent4 2 5" xfId="9827" xr:uid="{00000000-0005-0000-0000-000093050000}"/>
    <cellStyle name="40% - Accent4 2 6" xfId="36755" xr:uid="{00000000-0005-0000-0000-000094050000}"/>
    <cellStyle name="40% - Accent4 2 7" xfId="2389" xr:uid="{00000000-0005-0000-0000-000095050000}"/>
    <cellStyle name="40% - Accent4 20" xfId="37383" xr:uid="{00000000-0005-0000-0000-000096050000}"/>
    <cellStyle name="40% - Accent4 21" xfId="37867" xr:uid="{00000000-0005-0000-0000-000097050000}"/>
    <cellStyle name="40% - Accent4 22" xfId="46698" xr:uid="{E87F5915-4D28-46EA-8A2C-D5DD10CC8E00}"/>
    <cellStyle name="40% - Accent4 3" xfId="873" xr:uid="{00000000-0005-0000-0000-000098050000}"/>
    <cellStyle name="40% - Accent4 3 2" xfId="2393" xr:uid="{00000000-0005-0000-0000-000099050000}"/>
    <cellStyle name="40% - Accent4 3 2 2" xfId="41167" xr:uid="{A98D6EED-FB49-44DE-8D42-02CD084B2A34}"/>
    <cellStyle name="40% - Accent4 3 3" xfId="3243" xr:uid="{00000000-0005-0000-0000-00009A050000}"/>
    <cellStyle name="40% - Accent4 3 3 2" xfId="7860" xr:uid="{00000000-0005-0000-0000-00009B050000}"/>
    <cellStyle name="40% - Accent4 3 3 2 2" xfId="14355" xr:uid="{00000000-0005-0000-0000-00009C050000}"/>
    <cellStyle name="40% - Accent4 3 3 2 2 2" xfId="27043" xr:uid="{00000000-0005-0000-0000-00009D050000}"/>
    <cellStyle name="40% - Accent4 3 3 2 3" xfId="22532" xr:uid="{00000000-0005-0000-0000-00009E050000}"/>
    <cellStyle name="40% - Accent4 3 3 3" xfId="8783" xr:uid="{00000000-0005-0000-0000-00009F050000}"/>
    <cellStyle name="40% - Accent4 3 3 3 2" xfId="15198" xr:uid="{00000000-0005-0000-0000-0000A0050000}"/>
    <cellStyle name="40% - Accent4 3 3 3 2 2" xfId="27856" xr:uid="{00000000-0005-0000-0000-0000A1050000}"/>
    <cellStyle name="40% - Accent4 3 3 3 3" xfId="22823" xr:uid="{00000000-0005-0000-0000-0000A2050000}"/>
    <cellStyle name="40% - Accent4 3 3 4" xfId="10153" xr:uid="{00000000-0005-0000-0000-0000A3050000}"/>
    <cellStyle name="40% - Accent4 3 3 5" xfId="6645" xr:uid="{00000000-0005-0000-0000-0000A4050000}"/>
    <cellStyle name="40% - Accent4 3 3 5 2" xfId="13232" xr:uid="{00000000-0005-0000-0000-0000A5050000}"/>
    <cellStyle name="40% - Accent4 3 3 5 2 2" xfId="25976" xr:uid="{00000000-0005-0000-0000-0000A6050000}"/>
    <cellStyle name="40% - Accent4 3 3 5 3" xfId="21385" xr:uid="{00000000-0005-0000-0000-0000A7050000}"/>
    <cellStyle name="40% - Accent4 3 3 6" xfId="12162" xr:uid="{00000000-0005-0000-0000-0000A8050000}"/>
    <cellStyle name="40% - Accent4 3 3 6 2" xfId="24908" xr:uid="{00000000-0005-0000-0000-0000A9050000}"/>
    <cellStyle name="40% - Accent4 3 3 7" xfId="21022" xr:uid="{00000000-0005-0000-0000-0000AA050000}"/>
    <cellStyle name="40% - Accent4 3 3 8" xfId="41168" xr:uid="{D65CD174-7404-41FA-B2B0-1E455294463D}"/>
    <cellStyle name="40% - Accent4 3 4" xfId="9828" xr:uid="{00000000-0005-0000-0000-0000AB050000}"/>
    <cellStyle name="40% - Accent4 3 5" xfId="17537" xr:uid="{00000000-0005-0000-0000-0000AC050000}"/>
    <cellStyle name="40% - Accent4 3 5 2" xfId="19116" xr:uid="{00000000-0005-0000-0000-0000AD050000}"/>
    <cellStyle name="40% - Accent4 3 5 2 2" xfId="32238" xr:uid="{00000000-0005-0000-0000-0000AE050000}"/>
    <cellStyle name="40% - Accent4 3 5 2 3" xfId="35257" xr:uid="{00000000-0005-0000-0000-0000AF050000}"/>
    <cellStyle name="40% - Accent4 3 5 3" xfId="30963" xr:uid="{00000000-0005-0000-0000-0000B0050000}"/>
    <cellStyle name="40% - Accent4 3 5 4" xfId="34381" xr:uid="{00000000-0005-0000-0000-0000B1050000}"/>
    <cellStyle name="40% - Accent4 3 6" xfId="36756" xr:uid="{00000000-0005-0000-0000-0000B2050000}"/>
    <cellStyle name="40% - Accent4 3 7" xfId="2392" xr:uid="{00000000-0005-0000-0000-0000B3050000}"/>
    <cellStyle name="40% - Accent4 4" xfId="874" xr:uid="{00000000-0005-0000-0000-0000B4050000}"/>
    <cellStyle name="40% - Accent4 4 2" xfId="2395" xr:uid="{00000000-0005-0000-0000-0000B5050000}"/>
    <cellStyle name="40% - Accent4 4 2 2" xfId="41169" xr:uid="{3F8B935D-4C71-404E-A1ED-EDD03D08DDED}"/>
    <cellStyle name="40% - Accent4 4 3" xfId="10154" xr:uid="{00000000-0005-0000-0000-0000B6050000}"/>
    <cellStyle name="40% - Accent4 4 3 2" xfId="41170" xr:uid="{A2621A2E-F626-4F32-A9CA-F80727A45060}"/>
    <cellStyle name="40% - Accent4 4 4" xfId="9829" xr:uid="{00000000-0005-0000-0000-0000B7050000}"/>
    <cellStyle name="40% - Accent4 4 5" xfId="36757" xr:uid="{00000000-0005-0000-0000-0000B8050000}"/>
    <cellStyle name="40% - Accent4 4 6" xfId="2394" xr:uid="{00000000-0005-0000-0000-0000B9050000}"/>
    <cellStyle name="40% - Accent4 5" xfId="875" xr:uid="{00000000-0005-0000-0000-0000BA050000}"/>
    <cellStyle name="40% - Accent4 5 2" xfId="6338" xr:uid="{00000000-0005-0000-0000-0000BB050000}"/>
    <cellStyle name="40% - Accent4 5 2 2" xfId="8578" xr:uid="{00000000-0005-0000-0000-0000BC050000}"/>
    <cellStyle name="40% - Accent4 5 2 2 2" xfId="15063" xr:uid="{00000000-0005-0000-0000-0000BD050000}"/>
    <cellStyle name="40% - Accent4 5 2 2 2 2" xfId="27734" xr:uid="{00000000-0005-0000-0000-0000BE050000}"/>
    <cellStyle name="40% - Accent4 5 2 2 3" xfId="22651" xr:uid="{00000000-0005-0000-0000-0000BF050000}"/>
    <cellStyle name="40% - Accent4 5 2 3" xfId="9545" xr:uid="{00000000-0005-0000-0000-0000C0050000}"/>
    <cellStyle name="40% - Accent4 5 2 3 2" xfId="15904" xr:uid="{00000000-0005-0000-0000-0000C1050000}"/>
    <cellStyle name="40% - Accent4 5 2 3 2 2" xfId="28545" xr:uid="{00000000-0005-0000-0000-0000C2050000}"/>
    <cellStyle name="40% - Accent4 5 2 3 3" xfId="23529" xr:uid="{00000000-0005-0000-0000-0000C3050000}"/>
    <cellStyle name="40% - Accent4 5 2 4" xfId="10155" xr:uid="{00000000-0005-0000-0000-0000C4050000}"/>
    <cellStyle name="40% - Accent4 5 2 5" xfId="7706" xr:uid="{00000000-0005-0000-0000-0000C5050000}"/>
    <cellStyle name="40% - Accent4 5 2 5 2" xfId="14204" xr:uid="{00000000-0005-0000-0000-0000C6050000}"/>
    <cellStyle name="40% - Accent4 5 2 5 2 2" xfId="26930" xr:uid="{00000000-0005-0000-0000-0000C7050000}"/>
    <cellStyle name="40% - Accent4 5 2 5 3" xfId="22426" xr:uid="{00000000-0005-0000-0000-0000C8050000}"/>
    <cellStyle name="40% - Accent4 5 2 6" xfId="12994" xr:uid="{00000000-0005-0000-0000-0000C9050000}"/>
    <cellStyle name="40% - Accent4 5 2 6 2" xfId="25740" xr:uid="{00000000-0005-0000-0000-0000CA050000}"/>
    <cellStyle name="40% - Accent4 5 2 7" xfId="21119" xr:uid="{00000000-0005-0000-0000-0000CB050000}"/>
    <cellStyle name="40% - Accent4 5 2 8" xfId="41171" xr:uid="{90330A00-434E-453E-A632-4B974DB333DC}"/>
    <cellStyle name="40% - Accent4 5 3" xfId="9830" xr:uid="{00000000-0005-0000-0000-0000CC050000}"/>
    <cellStyle name="40% - Accent4 5 3 2" xfId="41172" xr:uid="{F9C4C329-33C3-402D-8D23-3CE71D199358}"/>
    <cellStyle name="40% - Accent4 5 4" xfId="36758" xr:uid="{00000000-0005-0000-0000-0000CD050000}"/>
    <cellStyle name="40% - Accent4 5 5" xfId="2396" xr:uid="{00000000-0005-0000-0000-0000CE050000}"/>
    <cellStyle name="40% - Accent4 6" xfId="1246" xr:uid="{00000000-0005-0000-0000-0000CF050000}"/>
    <cellStyle name="40% - Accent4 6 2" xfId="36759" xr:uid="{00000000-0005-0000-0000-0000D0050000}"/>
    <cellStyle name="40% - Accent4 6 2 2" xfId="41174" xr:uid="{7E6D7056-18F7-40CC-94C6-88A4D06B7C4C}"/>
    <cellStyle name="40% - Accent4 6 3" xfId="2397" xr:uid="{00000000-0005-0000-0000-0000D1050000}"/>
    <cellStyle name="40% - Accent4 6 3 2" xfId="41175" xr:uid="{FF5EC9F8-256A-4875-8488-956094CFC246}"/>
    <cellStyle name="40% - Accent4 6 4" xfId="37800" xr:uid="{00000000-0005-0000-0000-0000D2050000}"/>
    <cellStyle name="40% - Accent4 6 4 2" xfId="41176" xr:uid="{2BA1D0E1-50C0-439B-96B9-C5F4BB009D47}"/>
    <cellStyle name="40% - Accent4 6 5" xfId="38072" xr:uid="{00000000-0005-0000-0000-0000D3050000}"/>
    <cellStyle name="40% - Accent4 6 6" xfId="41173" xr:uid="{CF618A87-29F2-4F3F-92EC-B13F13184817}"/>
    <cellStyle name="40% - Accent4 7" xfId="2398" xr:uid="{00000000-0005-0000-0000-0000D4050000}"/>
    <cellStyle name="40% - Accent4 7 2" xfId="36760" xr:uid="{00000000-0005-0000-0000-0000D5050000}"/>
    <cellStyle name="40% - Accent4 7 2 2" xfId="41178" xr:uid="{3717C5E5-06C3-4B83-AD2B-8CA4A478A5DD}"/>
    <cellStyle name="40% - Accent4 7 3" xfId="37735" xr:uid="{00000000-0005-0000-0000-0000D6050000}"/>
    <cellStyle name="40% - Accent4 7 4" xfId="38013" xr:uid="{00000000-0005-0000-0000-0000D7050000}"/>
    <cellStyle name="40% - Accent4 7 5" xfId="41177" xr:uid="{B4FB5E66-BC3F-4CF6-AF3E-239C017F211D}"/>
    <cellStyle name="40% - Accent4 8" xfId="2399" xr:uid="{00000000-0005-0000-0000-0000D8050000}"/>
    <cellStyle name="40% - Accent4 8 2" xfId="36761" xr:uid="{00000000-0005-0000-0000-0000D9050000}"/>
    <cellStyle name="40% - Accent4 8 3" xfId="41179" xr:uid="{E67D0880-611A-494C-AB84-C124522F489A}"/>
    <cellStyle name="40% - Accent4 9" xfId="2400" xr:uid="{00000000-0005-0000-0000-0000DA050000}"/>
    <cellStyle name="40% - Accent4 9 2" xfId="36762" xr:uid="{00000000-0005-0000-0000-0000DB050000}"/>
    <cellStyle name="40% - Accent4 9 3" xfId="41180" xr:uid="{E863A7D8-E920-4599-BAA4-F2FC26F11212}"/>
    <cellStyle name="40% - Accent5" xfId="685" builtinId="47" customBuiltin="1"/>
    <cellStyle name="40% - Accent5 10" xfId="2401" xr:uid="{00000000-0005-0000-0000-0000DD050000}"/>
    <cellStyle name="40% - Accent5 10 2" xfId="36763" xr:uid="{00000000-0005-0000-0000-0000DE050000}"/>
    <cellStyle name="40% - Accent5 10 3" xfId="41181" xr:uid="{A046BA36-8169-43E9-B615-BB2D6597E11D}"/>
    <cellStyle name="40% - Accent5 11" xfId="2402" xr:uid="{00000000-0005-0000-0000-0000DF050000}"/>
    <cellStyle name="40% - Accent5 11 2" xfId="36764" xr:uid="{00000000-0005-0000-0000-0000E0050000}"/>
    <cellStyle name="40% - Accent5 12" xfId="2403" xr:uid="{00000000-0005-0000-0000-0000E1050000}"/>
    <cellStyle name="40% - Accent5 12 2" xfId="36765" xr:uid="{00000000-0005-0000-0000-0000E2050000}"/>
    <cellStyle name="40% - Accent5 13" xfId="7780" xr:uid="{00000000-0005-0000-0000-0000E3050000}"/>
    <cellStyle name="40% - Accent5 13 2" xfId="14275" xr:uid="{00000000-0005-0000-0000-0000E4050000}"/>
    <cellStyle name="40% - Accent5 13 2 2" xfId="26989" xr:uid="{00000000-0005-0000-0000-0000E5050000}"/>
    <cellStyle name="40% - Accent5 13 3" xfId="22482" xr:uid="{00000000-0005-0000-0000-0000E6050000}"/>
    <cellStyle name="40% - Accent5 13 4" xfId="36766" xr:uid="{00000000-0005-0000-0000-0000E7050000}"/>
    <cellStyle name="40% - Accent5 14" xfId="8627" xr:uid="{00000000-0005-0000-0000-0000E8050000}"/>
    <cellStyle name="40% - Accent5 14 2" xfId="15112" xr:uid="{00000000-0005-0000-0000-0000E9050000}"/>
    <cellStyle name="40% - Accent5 14 2 2" xfId="27781" xr:uid="{00000000-0005-0000-0000-0000EA050000}"/>
    <cellStyle name="40% - Accent5 14 3" xfId="22695" xr:uid="{00000000-0005-0000-0000-0000EB050000}"/>
    <cellStyle name="40% - Accent5 14 4" xfId="36767" xr:uid="{00000000-0005-0000-0000-0000EC050000}"/>
    <cellStyle name="40% - Accent5 15" xfId="6420" xr:uid="{00000000-0005-0000-0000-0000ED050000}"/>
    <cellStyle name="40% - Accent5 15 2" xfId="13043" xr:uid="{00000000-0005-0000-0000-0000EE050000}"/>
    <cellStyle name="40% - Accent5 15 2 2" xfId="25789" xr:uid="{00000000-0005-0000-0000-0000EF050000}"/>
    <cellStyle name="40% - Accent5 15 3" xfId="21169" xr:uid="{00000000-0005-0000-0000-0000F0050000}"/>
    <cellStyle name="40% - Accent5 15 4" xfId="36768" xr:uid="{00000000-0005-0000-0000-0000F1050000}"/>
    <cellStyle name="40% - Accent5 16" xfId="12012" xr:uid="{00000000-0005-0000-0000-0000F2050000}"/>
    <cellStyle name="40% - Accent5 16 2" xfId="24760" xr:uid="{00000000-0005-0000-0000-0000F3050000}"/>
    <cellStyle name="40% - Accent5 16 3" xfId="36769" xr:uid="{00000000-0005-0000-0000-0000F4050000}"/>
    <cellStyle name="40% - Accent5 17" xfId="36770" xr:uid="{00000000-0005-0000-0000-0000F5050000}"/>
    <cellStyle name="40% - Accent5 18" xfId="2203" xr:uid="{00000000-0005-0000-0000-0000F6050000}"/>
    <cellStyle name="40% - Accent5 19" xfId="37316" xr:uid="{00000000-0005-0000-0000-0000F7050000}"/>
    <cellStyle name="40% - Accent5 2" xfId="876" xr:uid="{00000000-0005-0000-0000-0000F8050000}"/>
    <cellStyle name="40% - Accent5 2 2" xfId="2405" xr:uid="{00000000-0005-0000-0000-0000F9050000}"/>
    <cellStyle name="40% - Accent5 2 2 2" xfId="41182" xr:uid="{C1D102CE-A743-438C-8CE8-F2E1CDCD31DA}"/>
    <cellStyle name="40% - Accent5 2 3" xfId="2406" xr:uid="{00000000-0005-0000-0000-0000FA050000}"/>
    <cellStyle name="40% - Accent5 2 4" xfId="10158" xr:uid="{00000000-0005-0000-0000-0000FB050000}"/>
    <cellStyle name="40% - Accent5 2 5" xfId="9831" xr:uid="{00000000-0005-0000-0000-0000FC050000}"/>
    <cellStyle name="40% - Accent5 2 6" xfId="36771" xr:uid="{00000000-0005-0000-0000-0000FD050000}"/>
    <cellStyle name="40% - Accent5 2 7" xfId="2404" xr:uid="{00000000-0005-0000-0000-0000FE050000}"/>
    <cellStyle name="40% - Accent5 20" xfId="37386" xr:uid="{00000000-0005-0000-0000-0000FF050000}"/>
    <cellStyle name="40% - Accent5 21" xfId="37870" xr:uid="{00000000-0005-0000-0000-000000060000}"/>
    <cellStyle name="40% - Accent5 22" xfId="46700" xr:uid="{03B2F90A-55F7-4F16-9EBA-8A1D8F0ADEA9}"/>
    <cellStyle name="40% - Accent5 3" xfId="877" xr:uid="{00000000-0005-0000-0000-000001060000}"/>
    <cellStyle name="40% - Accent5 3 2" xfId="2408" xr:uid="{00000000-0005-0000-0000-000002060000}"/>
    <cellStyle name="40% - Accent5 3 2 2" xfId="41183" xr:uid="{D1352651-4F10-424B-8BC6-02FB0BC4737A}"/>
    <cellStyle name="40% - Accent5 3 3" xfId="3244" xr:uid="{00000000-0005-0000-0000-000003060000}"/>
    <cellStyle name="40% - Accent5 3 3 2" xfId="7861" xr:uid="{00000000-0005-0000-0000-000004060000}"/>
    <cellStyle name="40% - Accent5 3 3 2 2" xfId="14356" xr:uid="{00000000-0005-0000-0000-000005060000}"/>
    <cellStyle name="40% - Accent5 3 3 2 2 2" xfId="27044" xr:uid="{00000000-0005-0000-0000-000006060000}"/>
    <cellStyle name="40% - Accent5 3 3 2 3" xfId="22533" xr:uid="{00000000-0005-0000-0000-000007060000}"/>
    <cellStyle name="40% - Accent5 3 3 3" xfId="8784" xr:uid="{00000000-0005-0000-0000-000008060000}"/>
    <cellStyle name="40% - Accent5 3 3 3 2" xfId="15199" xr:uid="{00000000-0005-0000-0000-000009060000}"/>
    <cellStyle name="40% - Accent5 3 3 3 2 2" xfId="27857" xr:uid="{00000000-0005-0000-0000-00000A060000}"/>
    <cellStyle name="40% - Accent5 3 3 3 3" xfId="22824" xr:uid="{00000000-0005-0000-0000-00000B060000}"/>
    <cellStyle name="40% - Accent5 3 3 4" xfId="10160" xr:uid="{00000000-0005-0000-0000-00000C060000}"/>
    <cellStyle name="40% - Accent5 3 3 5" xfId="6646" xr:uid="{00000000-0005-0000-0000-00000D060000}"/>
    <cellStyle name="40% - Accent5 3 3 5 2" xfId="13233" xr:uid="{00000000-0005-0000-0000-00000E060000}"/>
    <cellStyle name="40% - Accent5 3 3 5 2 2" xfId="25977" xr:uid="{00000000-0005-0000-0000-00000F060000}"/>
    <cellStyle name="40% - Accent5 3 3 5 3" xfId="21386" xr:uid="{00000000-0005-0000-0000-000010060000}"/>
    <cellStyle name="40% - Accent5 3 3 6" xfId="12163" xr:uid="{00000000-0005-0000-0000-000011060000}"/>
    <cellStyle name="40% - Accent5 3 3 6 2" xfId="24909" xr:uid="{00000000-0005-0000-0000-000012060000}"/>
    <cellStyle name="40% - Accent5 3 3 7" xfId="21023" xr:uid="{00000000-0005-0000-0000-000013060000}"/>
    <cellStyle name="40% - Accent5 3 3 8" xfId="41184" xr:uid="{F860DFD2-36C8-4BF7-8DDA-0D10DEB8CBE9}"/>
    <cellStyle name="40% - Accent5 3 4" xfId="9832" xr:uid="{00000000-0005-0000-0000-000014060000}"/>
    <cellStyle name="40% - Accent5 3 5" xfId="17538" xr:uid="{00000000-0005-0000-0000-000015060000}"/>
    <cellStyle name="40% - Accent5 3 5 2" xfId="19117" xr:uid="{00000000-0005-0000-0000-000016060000}"/>
    <cellStyle name="40% - Accent5 3 5 2 2" xfId="32239" xr:uid="{00000000-0005-0000-0000-000017060000}"/>
    <cellStyle name="40% - Accent5 3 5 2 3" xfId="35258" xr:uid="{00000000-0005-0000-0000-000018060000}"/>
    <cellStyle name="40% - Accent5 3 5 3" xfId="30964" xr:uid="{00000000-0005-0000-0000-000019060000}"/>
    <cellStyle name="40% - Accent5 3 5 4" xfId="34382" xr:uid="{00000000-0005-0000-0000-00001A060000}"/>
    <cellStyle name="40% - Accent5 3 6" xfId="36772" xr:uid="{00000000-0005-0000-0000-00001B060000}"/>
    <cellStyle name="40% - Accent5 3 7" xfId="2407" xr:uid="{00000000-0005-0000-0000-00001C060000}"/>
    <cellStyle name="40% - Accent5 4" xfId="878" xr:uid="{00000000-0005-0000-0000-00001D060000}"/>
    <cellStyle name="40% - Accent5 4 2" xfId="2410" xr:uid="{00000000-0005-0000-0000-00001E060000}"/>
    <cellStyle name="40% - Accent5 4 2 2" xfId="41185" xr:uid="{9D5B3CCC-D925-439D-A820-76D9014398DF}"/>
    <cellStyle name="40% - Accent5 4 3" xfId="10162" xr:uid="{00000000-0005-0000-0000-00001F060000}"/>
    <cellStyle name="40% - Accent5 4 3 2" xfId="41186" xr:uid="{EE38A6D3-D900-4974-9C16-C4F21B6095C4}"/>
    <cellStyle name="40% - Accent5 4 4" xfId="9833" xr:uid="{00000000-0005-0000-0000-000020060000}"/>
    <cellStyle name="40% - Accent5 4 5" xfId="36773" xr:uid="{00000000-0005-0000-0000-000021060000}"/>
    <cellStyle name="40% - Accent5 4 6" xfId="2409" xr:uid="{00000000-0005-0000-0000-000022060000}"/>
    <cellStyle name="40% - Accent5 5" xfId="879" xr:uid="{00000000-0005-0000-0000-000023060000}"/>
    <cellStyle name="40% - Accent5 5 2" xfId="6339" xr:uid="{00000000-0005-0000-0000-000024060000}"/>
    <cellStyle name="40% - Accent5 5 2 2" xfId="8579" xr:uid="{00000000-0005-0000-0000-000025060000}"/>
    <cellStyle name="40% - Accent5 5 2 2 2" xfId="15064" xr:uid="{00000000-0005-0000-0000-000026060000}"/>
    <cellStyle name="40% - Accent5 5 2 2 2 2" xfId="27735" xr:uid="{00000000-0005-0000-0000-000027060000}"/>
    <cellStyle name="40% - Accent5 5 2 2 3" xfId="22652" xr:uid="{00000000-0005-0000-0000-000028060000}"/>
    <cellStyle name="40% - Accent5 5 2 3" xfId="9546" xr:uid="{00000000-0005-0000-0000-000029060000}"/>
    <cellStyle name="40% - Accent5 5 2 3 2" xfId="15905" xr:uid="{00000000-0005-0000-0000-00002A060000}"/>
    <cellStyle name="40% - Accent5 5 2 3 2 2" xfId="28546" xr:uid="{00000000-0005-0000-0000-00002B060000}"/>
    <cellStyle name="40% - Accent5 5 2 3 3" xfId="23530" xr:uid="{00000000-0005-0000-0000-00002C060000}"/>
    <cellStyle name="40% - Accent5 5 2 4" xfId="10163" xr:uid="{00000000-0005-0000-0000-00002D060000}"/>
    <cellStyle name="40% - Accent5 5 2 5" xfId="7707" xr:uid="{00000000-0005-0000-0000-00002E060000}"/>
    <cellStyle name="40% - Accent5 5 2 5 2" xfId="14205" xr:uid="{00000000-0005-0000-0000-00002F060000}"/>
    <cellStyle name="40% - Accent5 5 2 5 2 2" xfId="26931" xr:uid="{00000000-0005-0000-0000-000030060000}"/>
    <cellStyle name="40% - Accent5 5 2 5 3" xfId="22427" xr:uid="{00000000-0005-0000-0000-000031060000}"/>
    <cellStyle name="40% - Accent5 5 2 6" xfId="12995" xr:uid="{00000000-0005-0000-0000-000032060000}"/>
    <cellStyle name="40% - Accent5 5 2 6 2" xfId="25741" xr:uid="{00000000-0005-0000-0000-000033060000}"/>
    <cellStyle name="40% - Accent5 5 2 7" xfId="21120" xr:uid="{00000000-0005-0000-0000-000034060000}"/>
    <cellStyle name="40% - Accent5 5 2 8" xfId="41187" xr:uid="{3AF0A540-82A8-453D-8703-AB28D4B74E4C}"/>
    <cellStyle name="40% - Accent5 5 3" xfId="9834" xr:uid="{00000000-0005-0000-0000-000035060000}"/>
    <cellStyle name="40% - Accent5 5 3 2" xfId="41188" xr:uid="{43AC4102-F141-4B89-AFCF-0977731EB95F}"/>
    <cellStyle name="40% - Accent5 5 4" xfId="36774" xr:uid="{00000000-0005-0000-0000-000036060000}"/>
    <cellStyle name="40% - Accent5 5 5" xfId="2411" xr:uid="{00000000-0005-0000-0000-000037060000}"/>
    <cellStyle name="40% - Accent5 6" xfId="1248" xr:uid="{00000000-0005-0000-0000-000038060000}"/>
    <cellStyle name="40% - Accent5 6 2" xfId="36775" xr:uid="{00000000-0005-0000-0000-000039060000}"/>
    <cellStyle name="40% - Accent5 6 2 2" xfId="41190" xr:uid="{221C206A-6132-4C62-8901-D20A8002A1A5}"/>
    <cellStyle name="40% - Accent5 6 3" xfId="2412" xr:uid="{00000000-0005-0000-0000-00003A060000}"/>
    <cellStyle name="40% - Accent5 6 3 2" xfId="41191" xr:uid="{5A56ACA5-82A1-41DF-8A32-2BB6B47DAB6D}"/>
    <cellStyle name="40% - Accent5 6 4" xfId="37802" xr:uid="{00000000-0005-0000-0000-00003B060000}"/>
    <cellStyle name="40% - Accent5 6 4 2" xfId="41192" xr:uid="{965573ED-0F98-48FC-8F87-B458F2C844FF}"/>
    <cellStyle name="40% - Accent5 6 5" xfId="38074" xr:uid="{00000000-0005-0000-0000-00003C060000}"/>
    <cellStyle name="40% - Accent5 6 6" xfId="41189" xr:uid="{8D40FFC2-6B62-496E-B599-4F90ADF35E4B}"/>
    <cellStyle name="40% - Accent5 7" xfId="2413" xr:uid="{00000000-0005-0000-0000-00003D060000}"/>
    <cellStyle name="40% - Accent5 7 2" xfId="36776" xr:uid="{00000000-0005-0000-0000-00003E060000}"/>
    <cellStyle name="40% - Accent5 7 2 2" xfId="41194" xr:uid="{1FF00715-0291-4FA0-A9AC-819A5370BC03}"/>
    <cellStyle name="40% - Accent5 7 3" xfId="37738" xr:uid="{00000000-0005-0000-0000-00003F060000}"/>
    <cellStyle name="40% - Accent5 7 4" xfId="38016" xr:uid="{00000000-0005-0000-0000-000040060000}"/>
    <cellStyle name="40% - Accent5 7 5" xfId="41193" xr:uid="{749F4693-0178-4CDA-A8D0-943256895E48}"/>
    <cellStyle name="40% - Accent5 8" xfId="2414" xr:uid="{00000000-0005-0000-0000-000041060000}"/>
    <cellStyle name="40% - Accent5 8 2" xfId="36777" xr:uid="{00000000-0005-0000-0000-000042060000}"/>
    <cellStyle name="40% - Accent5 8 3" xfId="41195" xr:uid="{7044438A-0BE1-4040-A362-4921A2444E68}"/>
    <cellStyle name="40% - Accent5 9" xfId="2415" xr:uid="{00000000-0005-0000-0000-000043060000}"/>
    <cellStyle name="40% - Accent5 9 2" xfId="36778" xr:uid="{00000000-0005-0000-0000-000044060000}"/>
    <cellStyle name="40% - Accent5 9 3" xfId="41196" xr:uid="{D5413D0C-0929-4F30-959E-EE52E43FC052}"/>
    <cellStyle name="40% - Accent6" xfId="689" builtinId="51" customBuiltin="1"/>
    <cellStyle name="40% - Accent6 10" xfId="2416" xr:uid="{00000000-0005-0000-0000-000046060000}"/>
    <cellStyle name="40% - Accent6 10 2" xfId="36779" xr:uid="{00000000-0005-0000-0000-000047060000}"/>
    <cellStyle name="40% - Accent6 10 3" xfId="41197" xr:uid="{C981508A-52DE-4EB0-B32F-599FDF758114}"/>
    <cellStyle name="40% - Accent6 11" xfId="2417" xr:uid="{00000000-0005-0000-0000-000048060000}"/>
    <cellStyle name="40% - Accent6 11 2" xfId="36780" xr:uid="{00000000-0005-0000-0000-000049060000}"/>
    <cellStyle name="40% - Accent6 12" xfId="2418" xr:uid="{00000000-0005-0000-0000-00004A060000}"/>
    <cellStyle name="40% - Accent6 12 2" xfId="36781" xr:uid="{00000000-0005-0000-0000-00004B060000}"/>
    <cellStyle name="40% - Accent6 13" xfId="7782" xr:uid="{00000000-0005-0000-0000-00004C060000}"/>
    <cellStyle name="40% - Accent6 13 2" xfId="14277" xr:uid="{00000000-0005-0000-0000-00004D060000}"/>
    <cellStyle name="40% - Accent6 13 2 2" xfId="26991" xr:uid="{00000000-0005-0000-0000-00004E060000}"/>
    <cellStyle name="40% - Accent6 13 3" xfId="22484" xr:uid="{00000000-0005-0000-0000-00004F060000}"/>
    <cellStyle name="40% - Accent6 13 4" xfId="36782" xr:uid="{00000000-0005-0000-0000-000050060000}"/>
    <cellStyle name="40% - Accent6 14" xfId="8629" xr:uid="{00000000-0005-0000-0000-000051060000}"/>
    <cellStyle name="40% - Accent6 14 2" xfId="15114" xr:uid="{00000000-0005-0000-0000-000052060000}"/>
    <cellStyle name="40% - Accent6 14 2 2" xfId="27783" xr:uid="{00000000-0005-0000-0000-000053060000}"/>
    <cellStyle name="40% - Accent6 14 3" xfId="22697" xr:uid="{00000000-0005-0000-0000-000054060000}"/>
    <cellStyle name="40% - Accent6 14 4" xfId="36783" xr:uid="{00000000-0005-0000-0000-000055060000}"/>
    <cellStyle name="40% - Accent6 15" xfId="6422" xr:uid="{00000000-0005-0000-0000-000056060000}"/>
    <cellStyle name="40% - Accent6 15 2" xfId="13045" xr:uid="{00000000-0005-0000-0000-000057060000}"/>
    <cellStyle name="40% - Accent6 15 2 2" xfId="25791" xr:uid="{00000000-0005-0000-0000-000058060000}"/>
    <cellStyle name="40% - Accent6 15 3" xfId="21171" xr:uid="{00000000-0005-0000-0000-000059060000}"/>
    <cellStyle name="40% - Accent6 15 4" xfId="36784" xr:uid="{00000000-0005-0000-0000-00005A060000}"/>
    <cellStyle name="40% - Accent6 16" xfId="12014" xr:uid="{00000000-0005-0000-0000-00005B060000}"/>
    <cellStyle name="40% - Accent6 16 2" xfId="24762" xr:uid="{00000000-0005-0000-0000-00005C060000}"/>
    <cellStyle name="40% - Accent6 16 3" xfId="36785" xr:uid="{00000000-0005-0000-0000-00005D060000}"/>
    <cellStyle name="40% - Accent6 17" xfId="36786" xr:uid="{00000000-0005-0000-0000-00005E060000}"/>
    <cellStyle name="40% - Accent6 18" xfId="2205" xr:uid="{00000000-0005-0000-0000-00005F060000}"/>
    <cellStyle name="40% - Accent6 19" xfId="37318" xr:uid="{00000000-0005-0000-0000-000060060000}"/>
    <cellStyle name="40% - Accent6 2" xfId="880" xr:uid="{00000000-0005-0000-0000-000061060000}"/>
    <cellStyle name="40% - Accent6 2 2" xfId="2420" xr:uid="{00000000-0005-0000-0000-000062060000}"/>
    <cellStyle name="40% - Accent6 2 2 2" xfId="41198" xr:uid="{50104029-CB26-4D32-9EBC-4E00ACB0F828}"/>
    <cellStyle name="40% - Accent6 2 3" xfId="2421" xr:uid="{00000000-0005-0000-0000-000063060000}"/>
    <cellStyle name="40% - Accent6 2 4" xfId="10167" xr:uid="{00000000-0005-0000-0000-000064060000}"/>
    <cellStyle name="40% - Accent6 2 5" xfId="9835" xr:uid="{00000000-0005-0000-0000-000065060000}"/>
    <cellStyle name="40% - Accent6 2 6" xfId="36787" xr:uid="{00000000-0005-0000-0000-000066060000}"/>
    <cellStyle name="40% - Accent6 2 7" xfId="2419" xr:uid="{00000000-0005-0000-0000-000067060000}"/>
    <cellStyle name="40% - Accent6 20" xfId="37389" xr:uid="{00000000-0005-0000-0000-000068060000}"/>
    <cellStyle name="40% - Accent6 21" xfId="37873" xr:uid="{00000000-0005-0000-0000-000069060000}"/>
    <cellStyle name="40% - Accent6 22" xfId="46702" xr:uid="{BAC1B1A6-D88D-4DB7-A101-A22F49259BC0}"/>
    <cellStyle name="40% - Accent6 3" xfId="881" xr:uid="{00000000-0005-0000-0000-00006A060000}"/>
    <cellStyle name="40% - Accent6 3 2" xfId="2423" xr:uid="{00000000-0005-0000-0000-00006B060000}"/>
    <cellStyle name="40% - Accent6 3 2 2" xfId="41199" xr:uid="{27838AA8-618B-4EF0-9A60-177D4418BA63}"/>
    <cellStyle name="40% - Accent6 3 3" xfId="3245" xr:uid="{00000000-0005-0000-0000-00006C060000}"/>
    <cellStyle name="40% - Accent6 3 3 2" xfId="7862" xr:uid="{00000000-0005-0000-0000-00006D060000}"/>
    <cellStyle name="40% - Accent6 3 3 2 2" xfId="14357" xr:uid="{00000000-0005-0000-0000-00006E060000}"/>
    <cellStyle name="40% - Accent6 3 3 2 2 2" xfId="27045" xr:uid="{00000000-0005-0000-0000-00006F060000}"/>
    <cellStyle name="40% - Accent6 3 3 2 3" xfId="22534" xr:uid="{00000000-0005-0000-0000-000070060000}"/>
    <cellStyle name="40% - Accent6 3 3 3" xfId="8785" xr:uid="{00000000-0005-0000-0000-000071060000}"/>
    <cellStyle name="40% - Accent6 3 3 3 2" xfId="15200" xr:uid="{00000000-0005-0000-0000-000072060000}"/>
    <cellStyle name="40% - Accent6 3 3 3 2 2" xfId="27858" xr:uid="{00000000-0005-0000-0000-000073060000}"/>
    <cellStyle name="40% - Accent6 3 3 3 3" xfId="22825" xr:uid="{00000000-0005-0000-0000-000074060000}"/>
    <cellStyle name="40% - Accent6 3 3 4" xfId="10169" xr:uid="{00000000-0005-0000-0000-000075060000}"/>
    <cellStyle name="40% - Accent6 3 3 5" xfId="6647" xr:uid="{00000000-0005-0000-0000-000076060000}"/>
    <cellStyle name="40% - Accent6 3 3 5 2" xfId="13234" xr:uid="{00000000-0005-0000-0000-000077060000}"/>
    <cellStyle name="40% - Accent6 3 3 5 2 2" xfId="25978" xr:uid="{00000000-0005-0000-0000-000078060000}"/>
    <cellStyle name="40% - Accent6 3 3 5 3" xfId="21387" xr:uid="{00000000-0005-0000-0000-000079060000}"/>
    <cellStyle name="40% - Accent6 3 3 6" xfId="12164" xr:uid="{00000000-0005-0000-0000-00007A060000}"/>
    <cellStyle name="40% - Accent6 3 3 6 2" xfId="24910" xr:uid="{00000000-0005-0000-0000-00007B060000}"/>
    <cellStyle name="40% - Accent6 3 3 7" xfId="21024" xr:uid="{00000000-0005-0000-0000-00007C060000}"/>
    <cellStyle name="40% - Accent6 3 3 8" xfId="41200" xr:uid="{89299739-3406-4FF9-AA3B-97F19DBC3F7C}"/>
    <cellStyle name="40% - Accent6 3 4" xfId="9836" xr:uid="{00000000-0005-0000-0000-00007D060000}"/>
    <cellStyle name="40% - Accent6 3 5" xfId="17539" xr:uid="{00000000-0005-0000-0000-00007E060000}"/>
    <cellStyle name="40% - Accent6 3 5 2" xfId="19118" xr:uid="{00000000-0005-0000-0000-00007F060000}"/>
    <cellStyle name="40% - Accent6 3 5 2 2" xfId="32240" xr:uid="{00000000-0005-0000-0000-000080060000}"/>
    <cellStyle name="40% - Accent6 3 5 2 3" xfId="35259" xr:uid="{00000000-0005-0000-0000-000081060000}"/>
    <cellStyle name="40% - Accent6 3 5 3" xfId="30965" xr:uid="{00000000-0005-0000-0000-000082060000}"/>
    <cellStyle name="40% - Accent6 3 5 4" xfId="34383" xr:uid="{00000000-0005-0000-0000-000083060000}"/>
    <cellStyle name="40% - Accent6 3 6" xfId="36788" xr:uid="{00000000-0005-0000-0000-000084060000}"/>
    <cellStyle name="40% - Accent6 3 7" xfId="2422" xr:uid="{00000000-0005-0000-0000-000085060000}"/>
    <cellStyle name="40% - Accent6 4" xfId="882" xr:uid="{00000000-0005-0000-0000-000086060000}"/>
    <cellStyle name="40% - Accent6 4 2" xfId="2425" xr:uid="{00000000-0005-0000-0000-000087060000}"/>
    <cellStyle name="40% - Accent6 4 2 2" xfId="41201" xr:uid="{C2A88899-6C9E-4B29-824E-CA4A928AECA0}"/>
    <cellStyle name="40% - Accent6 4 3" xfId="10170" xr:uid="{00000000-0005-0000-0000-000088060000}"/>
    <cellStyle name="40% - Accent6 4 3 2" xfId="41202" xr:uid="{88EF31A0-6C95-43C6-86A2-F67E6CB96C09}"/>
    <cellStyle name="40% - Accent6 4 4" xfId="9837" xr:uid="{00000000-0005-0000-0000-000089060000}"/>
    <cellStyle name="40% - Accent6 4 5" xfId="36789" xr:uid="{00000000-0005-0000-0000-00008A060000}"/>
    <cellStyle name="40% - Accent6 4 6" xfId="2424" xr:uid="{00000000-0005-0000-0000-00008B060000}"/>
    <cellStyle name="40% - Accent6 5" xfId="883" xr:uid="{00000000-0005-0000-0000-00008C060000}"/>
    <cellStyle name="40% - Accent6 5 2" xfId="6340" xr:uid="{00000000-0005-0000-0000-00008D060000}"/>
    <cellStyle name="40% - Accent6 5 2 2" xfId="8580" xr:uid="{00000000-0005-0000-0000-00008E060000}"/>
    <cellStyle name="40% - Accent6 5 2 2 2" xfId="15065" xr:uid="{00000000-0005-0000-0000-00008F060000}"/>
    <cellStyle name="40% - Accent6 5 2 2 2 2" xfId="27736" xr:uid="{00000000-0005-0000-0000-000090060000}"/>
    <cellStyle name="40% - Accent6 5 2 2 3" xfId="22653" xr:uid="{00000000-0005-0000-0000-000091060000}"/>
    <cellStyle name="40% - Accent6 5 2 3" xfId="9547" xr:uid="{00000000-0005-0000-0000-000092060000}"/>
    <cellStyle name="40% - Accent6 5 2 3 2" xfId="15906" xr:uid="{00000000-0005-0000-0000-000093060000}"/>
    <cellStyle name="40% - Accent6 5 2 3 2 2" xfId="28547" xr:uid="{00000000-0005-0000-0000-000094060000}"/>
    <cellStyle name="40% - Accent6 5 2 3 3" xfId="23531" xr:uid="{00000000-0005-0000-0000-000095060000}"/>
    <cellStyle name="40% - Accent6 5 2 4" xfId="10172" xr:uid="{00000000-0005-0000-0000-000096060000}"/>
    <cellStyle name="40% - Accent6 5 2 5" xfId="7708" xr:uid="{00000000-0005-0000-0000-000097060000}"/>
    <cellStyle name="40% - Accent6 5 2 5 2" xfId="14206" xr:uid="{00000000-0005-0000-0000-000098060000}"/>
    <cellStyle name="40% - Accent6 5 2 5 2 2" xfId="26932" xr:uid="{00000000-0005-0000-0000-000099060000}"/>
    <cellStyle name="40% - Accent6 5 2 5 3" xfId="22428" xr:uid="{00000000-0005-0000-0000-00009A060000}"/>
    <cellStyle name="40% - Accent6 5 2 6" xfId="12996" xr:uid="{00000000-0005-0000-0000-00009B060000}"/>
    <cellStyle name="40% - Accent6 5 2 6 2" xfId="25742" xr:uid="{00000000-0005-0000-0000-00009C060000}"/>
    <cellStyle name="40% - Accent6 5 2 7" xfId="21121" xr:uid="{00000000-0005-0000-0000-00009D060000}"/>
    <cellStyle name="40% - Accent6 5 2 8" xfId="41203" xr:uid="{1D5FB6D3-CF45-422D-A9B0-CBA2293B289A}"/>
    <cellStyle name="40% - Accent6 5 3" xfId="9838" xr:uid="{00000000-0005-0000-0000-00009E060000}"/>
    <cellStyle name="40% - Accent6 5 3 2" xfId="41204" xr:uid="{16415C13-FDC1-44B1-A6ED-ADDF42B381F8}"/>
    <cellStyle name="40% - Accent6 5 4" xfId="36790" xr:uid="{00000000-0005-0000-0000-00009F060000}"/>
    <cellStyle name="40% - Accent6 5 5" xfId="2426" xr:uid="{00000000-0005-0000-0000-0000A0060000}"/>
    <cellStyle name="40% - Accent6 6" xfId="1250" xr:uid="{00000000-0005-0000-0000-0000A1060000}"/>
    <cellStyle name="40% - Accent6 6 2" xfId="36791" xr:uid="{00000000-0005-0000-0000-0000A2060000}"/>
    <cellStyle name="40% - Accent6 6 2 2" xfId="41206" xr:uid="{AFF286C6-4970-436E-A98F-185DDE02A821}"/>
    <cellStyle name="40% - Accent6 6 3" xfId="2427" xr:uid="{00000000-0005-0000-0000-0000A3060000}"/>
    <cellStyle name="40% - Accent6 6 3 2" xfId="41207" xr:uid="{15D4621D-5B60-4576-8059-556F797F2833}"/>
    <cellStyle name="40% - Accent6 6 4" xfId="37804" xr:uid="{00000000-0005-0000-0000-0000A4060000}"/>
    <cellStyle name="40% - Accent6 6 4 2" xfId="41208" xr:uid="{9D91363C-5196-4AA1-859E-93ADEA445702}"/>
    <cellStyle name="40% - Accent6 6 5" xfId="38076" xr:uid="{00000000-0005-0000-0000-0000A5060000}"/>
    <cellStyle name="40% - Accent6 6 6" xfId="41205" xr:uid="{349C7F01-299F-49A6-AE9B-A0F56666D31E}"/>
    <cellStyle name="40% - Accent6 7" xfId="2428" xr:uid="{00000000-0005-0000-0000-0000A6060000}"/>
    <cellStyle name="40% - Accent6 7 2" xfId="36792" xr:uid="{00000000-0005-0000-0000-0000A7060000}"/>
    <cellStyle name="40% - Accent6 7 2 2" xfId="41210" xr:uid="{017FAF80-4BB1-48BB-8A25-F68BFD240E29}"/>
    <cellStyle name="40% - Accent6 7 3" xfId="37741" xr:uid="{00000000-0005-0000-0000-0000A8060000}"/>
    <cellStyle name="40% - Accent6 7 4" xfId="38019" xr:uid="{00000000-0005-0000-0000-0000A9060000}"/>
    <cellStyle name="40% - Accent6 7 5" xfId="41209" xr:uid="{C0FE0D8A-B966-414A-B919-E32CDE3DA397}"/>
    <cellStyle name="40% - Accent6 8" xfId="2429" xr:uid="{00000000-0005-0000-0000-0000AA060000}"/>
    <cellStyle name="40% - Accent6 8 2" xfId="36793" xr:uid="{00000000-0005-0000-0000-0000AB060000}"/>
    <cellStyle name="40% - Accent6 8 3" xfId="41211" xr:uid="{777B3748-DD95-4F4E-9038-24F6ACC4EF6C}"/>
    <cellStyle name="40% - Accent6 9" xfId="2430" xr:uid="{00000000-0005-0000-0000-0000AC060000}"/>
    <cellStyle name="40% - Accent6 9 2" xfId="36794" xr:uid="{00000000-0005-0000-0000-0000AD060000}"/>
    <cellStyle name="40% - Accent6 9 3" xfId="41212" xr:uid="{4F50451E-C8C9-4964-9C73-EB01A4E2B676}"/>
    <cellStyle name="40% - Акцент1" xfId="6070" xr:uid="{00000000-0005-0000-0000-0000AE060000}"/>
    <cellStyle name="40% - Акцент2" xfId="6071" xr:uid="{00000000-0005-0000-0000-0000AF060000}"/>
    <cellStyle name="40% - Акцент3" xfId="6072" xr:uid="{00000000-0005-0000-0000-0000B0060000}"/>
    <cellStyle name="40% - Акцент4" xfId="6073" xr:uid="{00000000-0005-0000-0000-0000B1060000}"/>
    <cellStyle name="40% - Акцент5" xfId="6074" xr:uid="{00000000-0005-0000-0000-0000B2060000}"/>
    <cellStyle name="40% - Акцент6" xfId="6075" xr:uid="{00000000-0005-0000-0000-0000B3060000}"/>
    <cellStyle name="40% - 강조색1" xfId="41213" xr:uid="{BDA2D1B2-E84A-4433-BE1E-5E8CD2092349}"/>
    <cellStyle name="40% - 강조색1 2" xfId="41214" xr:uid="{0B6FC765-F531-4E43-9EA4-466CF7528E9B}"/>
    <cellStyle name="40% - 강조색1_Book2" xfId="41215" xr:uid="{97179D21-9706-4176-9A3B-434392492491}"/>
    <cellStyle name="40% - 강조색2" xfId="41216" xr:uid="{447DD56E-75F1-43C6-930E-90FD748490B7}"/>
    <cellStyle name="40% - 강조색3" xfId="41217" xr:uid="{58D04D50-1AD4-4FB4-A68A-66B5CC10AFC2}"/>
    <cellStyle name="40% - 강조색4" xfId="41218" xr:uid="{A6180536-6B17-4E2D-8A8D-C83B062B6B82}"/>
    <cellStyle name="40% - 강조색5" xfId="41219" xr:uid="{378D6F26-ABC5-4A2A-A1D8-42A8FCF83A8A}"/>
    <cellStyle name="40% - 강조색6" xfId="41220" xr:uid="{67E38A7B-5B55-4D4D-91C8-BC9DEC6423DF}"/>
    <cellStyle name="6" xfId="6076" xr:uid="{00000000-0005-0000-0000-0000B4060000}"/>
    <cellStyle name="6_BGCI P&amp;L" xfId="6234" xr:uid="{00000000-0005-0000-0000-0000B5060000}"/>
    <cellStyle name="60% - Accent1" xfId="670" builtinId="32" customBuiltin="1"/>
    <cellStyle name="60% - Accent1 10" xfId="2431" xr:uid="{00000000-0005-0000-0000-0000B7060000}"/>
    <cellStyle name="60% - Accent1 10 2" xfId="36795" xr:uid="{00000000-0005-0000-0000-0000B8060000}"/>
    <cellStyle name="60% - Accent1 11" xfId="2432" xr:uid="{00000000-0005-0000-0000-0000B9060000}"/>
    <cellStyle name="60% - Accent1 11 2" xfId="36796" xr:uid="{00000000-0005-0000-0000-0000BA060000}"/>
    <cellStyle name="60% - Accent1 12" xfId="2433" xr:uid="{00000000-0005-0000-0000-0000BB060000}"/>
    <cellStyle name="60% - Accent1 12 2" xfId="36797" xr:uid="{00000000-0005-0000-0000-0000BC060000}"/>
    <cellStyle name="60% - Accent1 13" xfId="36798" xr:uid="{00000000-0005-0000-0000-0000BD060000}"/>
    <cellStyle name="60% - Accent1 14" xfId="36799" xr:uid="{00000000-0005-0000-0000-0000BE060000}"/>
    <cellStyle name="60% - Accent1 15" xfId="36800" xr:uid="{00000000-0005-0000-0000-0000BF060000}"/>
    <cellStyle name="60% - Accent1 16" xfId="36801" xr:uid="{00000000-0005-0000-0000-0000C0060000}"/>
    <cellStyle name="60% - Accent1 17" xfId="36802" xr:uid="{00000000-0005-0000-0000-0000C1060000}"/>
    <cellStyle name="60% - Accent1 18" xfId="37375" xr:uid="{00000000-0005-0000-0000-0000C2060000}"/>
    <cellStyle name="60% - Accent1 19" xfId="37859" xr:uid="{00000000-0005-0000-0000-0000C3060000}"/>
    <cellStyle name="60% - Accent1 2" xfId="884" xr:uid="{00000000-0005-0000-0000-0000C4060000}"/>
    <cellStyle name="60% - Accent1 2 2" xfId="1259" xr:uid="{00000000-0005-0000-0000-0000C5060000}"/>
    <cellStyle name="60% - Accent1 2 2 2" xfId="2435" xr:uid="{00000000-0005-0000-0000-0000C6060000}"/>
    <cellStyle name="60% - Accent1 2 2 3" xfId="41221" xr:uid="{B9979C07-F57D-4709-A273-C185B8A8483D}"/>
    <cellStyle name="60% - Accent1 2 3" xfId="2436" xr:uid="{00000000-0005-0000-0000-0000C7060000}"/>
    <cellStyle name="60% - Accent1 2 4" xfId="10175" xr:uid="{00000000-0005-0000-0000-0000C8060000}"/>
    <cellStyle name="60% - Accent1 2 5" xfId="9839" xr:uid="{00000000-0005-0000-0000-0000C9060000}"/>
    <cellStyle name="60% - Accent1 2 6" xfId="36803" xr:uid="{00000000-0005-0000-0000-0000CA060000}"/>
    <cellStyle name="60% - Accent1 2 7" xfId="2434" xr:uid="{00000000-0005-0000-0000-0000CB060000}"/>
    <cellStyle name="60% - Accent1 3" xfId="885" xr:uid="{00000000-0005-0000-0000-0000CC060000}"/>
    <cellStyle name="60% - Accent1 3 2" xfId="2438" xr:uid="{00000000-0005-0000-0000-0000CD060000}"/>
    <cellStyle name="60% - Accent1 3 2 2" xfId="41222" xr:uid="{10769675-9C4B-4951-89DC-34B979F7A169}"/>
    <cellStyle name="60% - Accent1 3 3" xfId="10177" xr:uid="{00000000-0005-0000-0000-0000CE060000}"/>
    <cellStyle name="60% - Accent1 3 4" xfId="9840" xr:uid="{00000000-0005-0000-0000-0000CF060000}"/>
    <cellStyle name="60% - Accent1 3 5" xfId="36804" xr:uid="{00000000-0005-0000-0000-0000D0060000}"/>
    <cellStyle name="60% - Accent1 3 6" xfId="2437" xr:uid="{00000000-0005-0000-0000-0000D1060000}"/>
    <cellStyle name="60% - Accent1 4" xfId="886" xr:uid="{00000000-0005-0000-0000-0000D2060000}"/>
    <cellStyle name="60% - Accent1 4 2" xfId="2440" xr:uid="{00000000-0005-0000-0000-0000D3060000}"/>
    <cellStyle name="60% - Accent1 4 3" xfId="10178" xr:uid="{00000000-0005-0000-0000-0000D4060000}"/>
    <cellStyle name="60% - Accent1 4 4" xfId="9841" xr:uid="{00000000-0005-0000-0000-0000D5060000}"/>
    <cellStyle name="60% - Accent1 4 5" xfId="36805" xr:uid="{00000000-0005-0000-0000-0000D6060000}"/>
    <cellStyle name="60% - Accent1 4 6" xfId="2439" xr:uid="{00000000-0005-0000-0000-0000D7060000}"/>
    <cellStyle name="60% - Accent1 5" xfId="887" xr:uid="{00000000-0005-0000-0000-0000D8060000}"/>
    <cellStyle name="60% - Accent1 5 2" xfId="10179" xr:uid="{00000000-0005-0000-0000-0000D9060000}"/>
    <cellStyle name="60% - Accent1 5 3" xfId="9842" xr:uid="{00000000-0005-0000-0000-0000DA060000}"/>
    <cellStyle name="60% - Accent1 5 4" xfId="36806" xr:uid="{00000000-0005-0000-0000-0000DB060000}"/>
    <cellStyle name="60% - Accent1 5 5" xfId="2441" xr:uid="{00000000-0005-0000-0000-0000DC060000}"/>
    <cellStyle name="60% - Accent1 6" xfId="2442" xr:uid="{00000000-0005-0000-0000-0000DD060000}"/>
    <cellStyle name="60% - Accent1 6 2" xfId="36807" xr:uid="{00000000-0005-0000-0000-0000DE060000}"/>
    <cellStyle name="60% - Accent1 6 2 2" xfId="41224" xr:uid="{98ADCD40-A775-4863-B9A1-E239E76862BC}"/>
    <cellStyle name="60% - Accent1 6 3" xfId="37727" xr:uid="{00000000-0005-0000-0000-0000DF060000}"/>
    <cellStyle name="60% - Accent1 6 4" xfId="38005" xr:uid="{00000000-0005-0000-0000-0000E0060000}"/>
    <cellStyle name="60% - Accent1 6 5" xfId="41223" xr:uid="{E3EC952F-EF83-47AE-A3D5-09BA464410BC}"/>
    <cellStyle name="60% - Accent1 7" xfId="2443" xr:uid="{00000000-0005-0000-0000-0000E1060000}"/>
    <cellStyle name="60% - Accent1 7 2" xfId="36808" xr:uid="{00000000-0005-0000-0000-0000E2060000}"/>
    <cellStyle name="60% - Accent1 7 3" xfId="41225" xr:uid="{CAD97AEA-3ABB-409D-8B32-CD975873B341}"/>
    <cellStyle name="60% - Accent1 8" xfId="2444" xr:uid="{00000000-0005-0000-0000-0000E3060000}"/>
    <cellStyle name="60% - Accent1 8 2" xfId="36809" xr:uid="{00000000-0005-0000-0000-0000E4060000}"/>
    <cellStyle name="60% - Accent1 8 3" xfId="41226" xr:uid="{4E71DBD9-2544-4B53-AA9D-9D4F1B5071D6}"/>
    <cellStyle name="60% - Accent1 9" xfId="2445" xr:uid="{00000000-0005-0000-0000-0000E5060000}"/>
    <cellStyle name="60% - Accent1 9 2" xfId="36810" xr:uid="{00000000-0005-0000-0000-0000E6060000}"/>
    <cellStyle name="60% - Accent2" xfId="674" builtinId="36" customBuiltin="1"/>
    <cellStyle name="60% - Accent2 10" xfId="2446" xr:uid="{00000000-0005-0000-0000-0000E8060000}"/>
    <cellStyle name="60% - Accent2 10 2" xfId="36811" xr:uid="{00000000-0005-0000-0000-0000E9060000}"/>
    <cellStyle name="60% - Accent2 11" xfId="2447" xr:uid="{00000000-0005-0000-0000-0000EA060000}"/>
    <cellStyle name="60% - Accent2 11 2" xfId="36812" xr:uid="{00000000-0005-0000-0000-0000EB060000}"/>
    <cellStyle name="60% - Accent2 12" xfId="2448" xr:uid="{00000000-0005-0000-0000-0000EC060000}"/>
    <cellStyle name="60% - Accent2 12 2" xfId="36813" xr:uid="{00000000-0005-0000-0000-0000ED060000}"/>
    <cellStyle name="60% - Accent2 13" xfId="36814" xr:uid="{00000000-0005-0000-0000-0000EE060000}"/>
    <cellStyle name="60% - Accent2 14" xfId="36815" xr:uid="{00000000-0005-0000-0000-0000EF060000}"/>
    <cellStyle name="60% - Accent2 15" xfId="36816" xr:uid="{00000000-0005-0000-0000-0000F0060000}"/>
    <cellStyle name="60% - Accent2 16" xfId="36817" xr:uid="{00000000-0005-0000-0000-0000F1060000}"/>
    <cellStyle name="60% - Accent2 17" xfId="36818" xr:uid="{00000000-0005-0000-0000-0000F2060000}"/>
    <cellStyle name="60% - Accent2 18" xfId="37378" xr:uid="{00000000-0005-0000-0000-0000F3060000}"/>
    <cellStyle name="60% - Accent2 19" xfId="37862" xr:uid="{00000000-0005-0000-0000-0000F4060000}"/>
    <cellStyle name="60% - Accent2 2" xfId="888" xr:uid="{00000000-0005-0000-0000-0000F5060000}"/>
    <cellStyle name="60% - Accent2 2 2" xfId="1260" xr:uid="{00000000-0005-0000-0000-0000F6060000}"/>
    <cellStyle name="60% - Accent2 2 2 2" xfId="2450" xr:uid="{00000000-0005-0000-0000-0000F7060000}"/>
    <cellStyle name="60% - Accent2 2 2 3" xfId="41227" xr:uid="{6218F0F7-5168-431A-AA2D-6B1329A4B4B0}"/>
    <cellStyle name="60% - Accent2 2 3" xfId="2451" xr:uid="{00000000-0005-0000-0000-0000F8060000}"/>
    <cellStyle name="60% - Accent2 2 4" xfId="10183" xr:uid="{00000000-0005-0000-0000-0000F9060000}"/>
    <cellStyle name="60% - Accent2 2 5" xfId="9843" xr:uid="{00000000-0005-0000-0000-0000FA060000}"/>
    <cellStyle name="60% - Accent2 2 6" xfId="36819" xr:uid="{00000000-0005-0000-0000-0000FB060000}"/>
    <cellStyle name="60% - Accent2 2 7" xfId="2449" xr:uid="{00000000-0005-0000-0000-0000FC060000}"/>
    <cellStyle name="60% - Accent2 3" xfId="889" xr:uid="{00000000-0005-0000-0000-0000FD060000}"/>
    <cellStyle name="60% - Accent2 3 2" xfId="2453" xr:uid="{00000000-0005-0000-0000-0000FE060000}"/>
    <cellStyle name="60% - Accent2 3 2 2" xfId="41228" xr:uid="{9EDA98E4-B66E-4F93-9FDB-710A0DFACD30}"/>
    <cellStyle name="60% - Accent2 3 3" xfId="10184" xr:uid="{00000000-0005-0000-0000-0000FF060000}"/>
    <cellStyle name="60% - Accent2 3 4" xfId="9844" xr:uid="{00000000-0005-0000-0000-000000070000}"/>
    <cellStyle name="60% - Accent2 3 5" xfId="36820" xr:uid="{00000000-0005-0000-0000-000001070000}"/>
    <cellStyle name="60% - Accent2 3 6" xfId="2452" xr:uid="{00000000-0005-0000-0000-000002070000}"/>
    <cellStyle name="60% - Accent2 4" xfId="890" xr:uid="{00000000-0005-0000-0000-000003070000}"/>
    <cellStyle name="60% - Accent2 4 2" xfId="2455" xr:uid="{00000000-0005-0000-0000-000004070000}"/>
    <cellStyle name="60% - Accent2 4 3" xfId="10185" xr:uid="{00000000-0005-0000-0000-000005070000}"/>
    <cellStyle name="60% - Accent2 4 4" xfId="9845" xr:uid="{00000000-0005-0000-0000-000006070000}"/>
    <cellStyle name="60% - Accent2 4 5" xfId="36821" xr:uid="{00000000-0005-0000-0000-000007070000}"/>
    <cellStyle name="60% - Accent2 4 6" xfId="2454" xr:uid="{00000000-0005-0000-0000-000008070000}"/>
    <cellStyle name="60% - Accent2 5" xfId="891" xr:uid="{00000000-0005-0000-0000-000009070000}"/>
    <cellStyle name="60% - Accent2 5 2" xfId="10187" xr:uid="{00000000-0005-0000-0000-00000A070000}"/>
    <cellStyle name="60% - Accent2 5 3" xfId="9846" xr:uid="{00000000-0005-0000-0000-00000B070000}"/>
    <cellStyle name="60% - Accent2 5 4" xfId="36822" xr:uid="{00000000-0005-0000-0000-00000C070000}"/>
    <cellStyle name="60% - Accent2 5 5" xfId="2456" xr:uid="{00000000-0005-0000-0000-00000D070000}"/>
    <cellStyle name="60% - Accent2 6" xfId="2457" xr:uid="{00000000-0005-0000-0000-00000E070000}"/>
    <cellStyle name="60% - Accent2 6 2" xfId="36823" xr:uid="{00000000-0005-0000-0000-00000F070000}"/>
    <cellStyle name="60% - Accent2 6 2 2" xfId="41230" xr:uid="{B26112C1-AEDA-44DD-A142-C3693B4700F3}"/>
    <cellStyle name="60% - Accent2 6 3" xfId="37730" xr:uid="{00000000-0005-0000-0000-000010070000}"/>
    <cellStyle name="60% - Accent2 6 4" xfId="38008" xr:uid="{00000000-0005-0000-0000-000011070000}"/>
    <cellStyle name="60% - Accent2 6 5" xfId="41229" xr:uid="{B228C2F9-0963-4A39-8EEA-88C860AE1694}"/>
    <cellStyle name="60% - Accent2 7" xfId="2458" xr:uid="{00000000-0005-0000-0000-000012070000}"/>
    <cellStyle name="60% - Accent2 7 2" xfId="36824" xr:uid="{00000000-0005-0000-0000-000013070000}"/>
    <cellStyle name="60% - Accent2 7 3" xfId="41231" xr:uid="{661C5CC7-ED98-485B-964F-478C29A48CA1}"/>
    <cellStyle name="60% - Accent2 8" xfId="2459" xr:uid="{00000000-0005-0000-0000-000014070000}"/>
    <cellStyle name="60% - Accent2 8 2" xfId="36825" xr:uid="{00000000-0005-0000-0000-000015070000}"/>
    <cellStyle name="60% - Accent2 8 3" xfId="41232" xr:uid="{5EA6E732-AA48-4BE4-91F5-4840768F5910}"/>
    <cellStyle name="60% - Accent2 9" xfId="2460" xr:uid="{00000000-0005-0000-0000-000016070000}"/>
    <cellStyle name="60% - Accent2 9 2" xfId="36826" xr:uid="{00000000-0005-0000-0000-000017070000}"/>
    <cellStyle name="60% - Accent3" xfId="678" builtinId="40" customBuiltin="1"/>
    <cellStyle name="60% - Accent3 10" xfId="2461" xr:uid="{00000000-0005-0000-0000-000019070000}"/>
    <cellStyle name="60% - Accent3 10 2" xfId="36827" xr:uid="{00000000-0005-0000-0000-00001A070000}"/>
    <cellStyle name="60% - Accent3 11" xfId="2462" xr:uid="{00000000-0005-0000-0000-00001B070000}"/>
    <cellStyle name="60% - Accent3 11 2" xfId="36828" xr:uid="{00000000-0005-0000-0000-00001C070000}"/>
    <cellStyle name="60% - Accent3 12" xfId="2463" xr:uid="{00000000-0005-0000-0000-00001D070000}"/>
    <cellStyle name="60% - Accent3 12 2" xfId="36829" xr:uid="{00000000-0005-0000-0000-00001E070000}"/>
    <cellStyle name="60% - Accent3 13" xfId="36830" xr:uid="{00000000-0005-0000-0000-00001F070000}"/>
    <cellStyle name="60% - Accent3 14" xfId="36831" xr:uid="{00000000-0005-0000-0000-000020070000}"/>
    <cellStyle name="60% - Accent3 15" xfId="36832" xr:uid="{00000000-0005-0000-0000-000021070000}"/>
    <cellStyle name="60% - Accent3 16" xfId="36833" xr:uid="{00000000-0005-0000-0000-000022070000}"/>
    <cellStyle name="60% - Accent3 17" xfId="36834" xr:uid="{00000000-0005-0000-0000-000023070000}"/>
    <cellStyle name="60% - Accent3 18" xfId="37381" xr:uid="{00000000-0005-0000-0000-000024070000}"/>
    <cellStyle name="60% - Accent3 19" xfId="37865" xr:uid="{00000000-0005-0000-0000-000025070000}"/>
    <cellStyle name="60% - Accent3 2" xfId="892" xr:uid="{00000000-0005-0000-0000-000026070000}"/>
    <cellStyle name="60% - Accent3 2 2" xfId="1261" xr:uid="{00000000-0005-0000-0000-000027070000}"/>
    <cellStyle name="60% - Accent3 2 2 2" xfId="6341" xr:uid="{00000000-0005-0000-0000-000028070000}"/>
    <cellStyle name="60% - Accent3 2 2 3" xfId="2465" xr:uid="{00000000-0005-0000-0000-000029070000}"/>
    <cellStyle name="60% - Accent3 2 2 4" xfId="41233" xr:uid="{E7FEC85B-8422-405F-83EE-2A3B77501237}"/>
    <cellStyle name="60% - Accent3 2 3" xfId="2466" xr:uid="{00000000-0005-0000-0000-00002A070000}"/>
    <cellStyle name="60% - Accent3 2 4" xfId="10194" xr:uid="{00000000-0005-0000-0000-00002B070000}"/>
    <cellStyle name="60% - Accent3 2 5" xfId="9847" xr:uid="{00000000-0005-0000-0000-00002C070000}"/>
    <cellStyle name="60% - Accent3 2 6" xfId="36835" xr:uid="{00000000-0005-0000-0000-00002D070000}"/>
    <cellStyle name="60% - Accent3 2 7" xfId="2464" xr:uid="{00000000-0005-0000-0000-00002E070000}"/>
    <cellStyle name="60% - Accent3 3" xfId="893" xr:uid="{00000000-0005-0000-0000-00002F070000}"/>
    <cellStyle name="60% - Accent3 3 2" xfId="2468" xr:uid="{00000000-0005-0000-0000-000030070000}"/>
    <cellStyle name="60% - Accent3 3 2 2" xfId="41234" xr:uid="{9DB4674D-DC8A-43E1-9955-C02820455BAC}"/>
    <cellStyle name="60% - Accent3 3 3" xfId="10197" xr:uid="{00000000-0005-0000-0000-000031070000}"/>
    <cellStyle name="60% - Accent3 3 4" xfId="9848" xr:uid="{00000000-0005-0000-0000-000032070000}"/>
    <cellStyle name="60% - Accent3 3 5" xfId="36836" xr:uid="{00000000-0005-0000-0000-000033070000}"/>
    <cellStyle name="60% - Accent3 3 6" xfId="2467" xr:uid="{00000000-0005-0000-0000-000034070000}"/>
    <cellStyle name="60% - Accent3 4" xfId="894" xr:uid="{00000000-0005-0000-0000-000035070000}"/>
    <cellStyle name="60% - Accent3 4 2" xfId="2470" xr:uid="{00000000-0005-0000-0000-000036070000}"/>
    <cellStyle name="60% - Accent3 4 3" xfId="10198" xr:uid="{00000000-0005-0000-0000-000037070000}"/>
    <cellStyle name="60% - Accent3 4 4" xfId="9849" xr:uid="{00000000-0005-0000-0000-000038070000}"/>
    <cellStyle name="60% - Accent3 4 5" xfId="36837" xr:uid="{00000000-0005-0000-0000-000039070000}"/>
    <cellStyle name="60% - Accent3 4 6" xfId="2469" xr:uid="{00000000-0005-0000-0000-00003A070000}"/>
    <cellStyle name="60% - Accent3 5" xfId="895" xr:uid="{00000000-0005-0000-0000-00003B070000}"/>
    <cellStyle name="60% - Accent3 5 2" xfId="10199" xr:uid="{00000000-0005-0000-0000-00003C070000}"/>
    <cellStyle name="60% - Accent3 5 3" xfId="9850" xr:uid="{00000000-0005-0000-0000-00003D070000}"/>
    <cellStyle name="60% - Accent3 5 4" xfId="36838" xr:uid="{00000000-0005-0000-0000-00003E070000}"/>
    <cellStyle name="60% - Accent3 5 5" xfId="2471" xr:uid="{00000000-0005-0000-0000-00003F070000}"/>
    <cellStyle name="60% - Accent3 6" xfId="2472" xr:uid="{00000000-0005-0000-0000-000040070000}"/>
    <cellStyle name="60% - Accent3 6 2" xfId="36839" xr:uid="{00000000-0005-0000-0000-000041070000}"/>
    <cellStyle name="60% - Accent3 6 2 2" xfId="41236" xr:uid="{0B8E5EB9-940C-4E78-837F-496145EF6E1A}"/>
    <cellStyle name="60% - Accent3 6 3" xfId="37733" xr:uid="{00000000-0005-0000-0000-000042070000}"/>
    <cellStyle name="60% - Accent3 6 4" xfId="38011" xr:uid="{00000000-0005-0000-0000-000043070000}"/>
    <cellStyle name="60% - Accent3 6 5" xfId="41235" xr:uid="{CE9A23BA-3961-45BA-A46F-629FEB6FF44F}"/>
    <cellStyle name="60% - Accent3 7" xfId="2473" xr:uid="{00000000-0005-0000-0000-000044070000}"/>
    <cellStyle name="60% - Accent3 7 2" xfId="36840" xr:uid="{00000000-0005-0000-0000-000045070000}"/>
    <cellStyle name="60% - Accent3 7 3" xfId="41237" xr:uid="{90E090D9-9A71-4006-AC4F-987FE08E8597}"/>
    <cellStyle name="60% - Accent3 8" xfId="2474" xr:uid="{00000000-0005-0000-0000-000046070000}"/>
    <cellStyle name="60% - Accent3 8 2" xfId="36841" xr:uid="{00000000-0005-0000-0000-000047070000}"/>
    <cellStyle name="60% - Accent3 8 3" xfId="41238" xr:uid="{523FAD7B-C462-45FF-8758-37F131E924FA}"/>
    <cellStyle name="60% - Accent3 9" xfId="2475" xr:uid="{00000000-0005-0000-0000-000048070000}"/>
    <cellStyle name="60% - Accent3 9 2" xfId="36842" xr:uid="{00000000-0005-0000-0000-000049070000}"/>
    <cellStyle name="60% - Accent4" xfId="682" builtinId="44" customBuiltin="1"/>
    <cellStyle name="60% - Accent4 10" xfId="2476" xr:uid="{00000000-0005-0000-0000-00004B070000}"/>
    <cellStyle name="60% - Accent4 10 2" xfId="36843" xr:uid="{00000000-0005-0000-0000-00004C070000}"/>
    <cellStyle name="60% - Accent4 11" xfId="2477" xr:uid="{00000000-0005-0000-0000-00004D070000}"/>
    <cellStyle name="60% - Accent4 11 2" xfId="36844" xr:uid="{00000000-0005-0000-0000-00004E070000}"/>
    <cellStyle name="60% - Accent4 12" xfId="2478" xr:uid="{00000000-0005-0000-0000-00004F070000}"/>
    <cellStyle name="60% - Accent4 12 2" xfId="36845" xr:uid="{00000000-0005-0000-0000-000050070000}"/>
    <cellStyle name="60% - Accent4 13" xfId="36846" xr:uid="{00000000-0005-0000-0000-000051070000}"/>
    <cellStyle name="60% - Accent4 14" xfId="36847" xr:uid="{00000000-0005-0000-0000-000052070000}"/>
    <cellStyle name="60% - Accent4 15" xfId="36848" xr:uid="{00000000-0005-0000-0000-000053070000}"/>
    <cellStyle name="60% - Accent4 16" xfId="36849" xr:uid="{00000000-0005-0000-0000-000054070000}"/>
    <cellStyle name="60% - Accent4 17" xfId="36850" xr:uid="{00000000-0005-0000-0000-000055070000}"/>
    <cellStyle name="60% - Accent4 18" xfId="37384" xr:uid="{00000000-0005-0000-0000-000056070000}"/>
    <cellStyle name="60% - Accent4 19" xfId="37868" xr:uid="{00000000-0005-0000-0000-000057070000}"/>
    <cellStyle name="60% - Accent4 2" xfId="896" xr:uid="{00000000-0005-0000-0000-000058070000}"/>
    <cellStyle name="60% - Accent4 2 2" xfId="1262" xr:uid="{00000000-0005-0000-0000-000059070000}"/>
    <cellStyle name="60% - Accent4 2 2 2" xfId="6342" xr:uid="{00000000-0005-0000-0000-00005A070000}"/>
    <cellStyle name="60% - Accent4 2 2 3" xfId="2480" xr:uid="{00000000-0005-0000-0000-00005B070000}"/>
    <cellStyle name="60% - Accent4 2 2 4" xfId="41239" xr:uid="{533153EE-DAC8-45BA-9546-39EC2C1B9D3D}"/>
    <cellStyle name="60% - Accent4 2 3" xfId="2481" xr:uid="{00000000-0005-0000-0000-00005C070000}"/>
    <cellStyle name="60% - Accent4 2 4" xfId="10203" xr:uid="{00000000-0005-0000-0000-00005D070000}"/>
    <cellStyle name="60% - Accent4 2 5" xfId="9851" xr:uid="{00000000-0005-0000-0000-00005E070000}"/>
    <cellStyle name="60% - Accent4 2 6" xfId="36851" xr:uid="{00000000-0005-0000-0000-00005F070000}"/>
    <cellStyle name="60% - Accent4 2 7" xfId="2479" xr:uid="{00000000-0005-0000-0000-000060070000}"/>
    <cellStyle name="60% - Accent4 3" xfId="897" xr:uid="{00000000-0005-0000-0000-000061070000}"/>
    <cellStyle name="60% - Accent4 3 2" xfId="2483" xr:uid="{00000000-0005-0000-0000-000062070000}"/>
    <cellStyle name="60% - Accent4 3 2 2" xfId="41240" xr:uid="{B76D1156-77CC-4EC4-9AE4-69ECE1BC9C7F}"/>
    <cellStyle name="60% - Accent4 3 3" xfId="10205" xr:uid="{00000000-0005-0000-0000-000063070000}"/>
    <cellStyle name="60% - Accent4 3 4" xfId="9852" xr:uid="{00000000-0005-0000-0000-000064070000}"/>
    <cellStyle name="60% - Accent4 3 5" xfId="36852" xr:uid="{00000000-0005-0000-0000-000065070000}"/>
    <cellStyle name="60% - Accent4 3 6" xfId="2482" xr:uid="{00000000-0005-0000-0000-000066070000}"/>
    <cellStyle name="60% - Accent4 4" xfId="898" xr:uid="{00000000-0005-0000-0000-000067070000}"/>
    <cellStyle name="60% - Accent4 4 2" xfId="2485" xr:uid="{00000000-0005-0000-0000-000068070000}"/>
    <cellStyle name="60% - Accent4 4 3" xfId="10206" xr:uid="{00000000-0005-0000-0000-000069070000}"/>
    <cellStyle name="60% - Accent4 4 4" xfId="9853" xr:uid="{00000000-0005-0000-0000-00006A070000}"/>
    <cellStyle name="60% - Accent4 4 5" xfId="36853" xr:uid="{00000000-0005-0000-0000-00006B070000}"/>
    <cellStyle name="60% - Accent4 4 6" xfId="2484" xr:uid="{00000000-0005-0000-0000-00006C070000}"/>
    <cellStyle name="60% - Accent4 5" xfId="899" xr:uid="{00000000-0005-0000-0000-00006D070000}"/>
    <cellStyle name="60% - Accent4 5 2" xfId="10208" xr:uid="{00000000-0005-0000-0000-00006E070000}"/>
    <cellStyle name="60% - Accent4 5 3" xfId="9854" xr:uid="{00000000-0005-0000-0000-00006F070000}"/>
    <cellStyle name="60% - Accent4 5 4" xfId="36854" xr:uid="{00000000-0005-0000-0000-000070070000}"/>
    <cellStyle name="60% - Accent4 5 5" xfId="2486" xr:uid="{00000000-0005-0000-0000-000071070000}"/>
    <cellStyle name="60% - Accent4 6" xfId="2487" xr:uid="{00000000-0005-0000-0000-000072070000}"/>
    <cellStyle name="60% - Accent4 6 2" xfId="36855" xr:uid="{00000000-0005-0000-0000-000073070000}"/>
    <cellStyle name="60% - Accent4 6 2 2" xfId="41242" xr:uid="{0A56C0B6-0BC9-4903-BD43-879DC6BFC30C}"/>
    <cellStyle name="60% - Accent4 6 3" xfId="37736" xr:uid="{00000000-0005-0000-0000-000074070000}"/>
    <cellStyle name="60% - Accent4 6 4" xfId="38014" xr:uid="{00000000-0005-0000-0000-000075070000}"/>
    <cellStyle name="60% - Accent4 6 5" xfId="41241" xr:uid="{8D11A8AC-31BA-4768-8E04-BE051A54A214}"/>
    <cellStyle name="60% - Accent4 7" xfId="2488" xr:uid="{00000000-0005-0000-0000-000076070000}"/>
    <cellStyle name="60% - Accent4 7 2" xfId="36856" xr:uid="{00000000-0005-0000-0000-000077070000}"/>
    <cellStyle name="60% - Accent4 7 3" xfId="41243" xr:uid="{FFA83BE0-15C4-462F-AA92-82640FC0B1A8}"/>
    <cellStyle name="60% - Accent4 8" xfId="2489" xr:uid="{00000000-0005-0000-0000-000078070000}"/>
    <cellStyle name="60% - Accent4 8 2" xfId="36857" xr:uid="{00000000-0005-0000-0000-000079070000}"/>
    <cellStyle name="60% - Accent4 8 3" xfId="41244" xr:uid="{8230F81A-B3A1-4DF6-8657-DFBD872E4918}"/>
    <cellStyle name="60% - Accent4 9" xfId="2490" xr:uid="{00000000-0005-0000-0000-00007A070000}"/>
    <cellStyle name="60% - Accent4 9 2" xfId="36858" xr:uid="{00000000-0005-0000-0000-00007B070000}"/>
    <cellStyle name="60% - Accent5" xfId="686" builtinId="48" customBuiltin="1"/>
    <cellStyle name="60% - Accent5 10" xfId="2491" xr:uid="{00000000-0005-0000-0000-00007D070000}"/>
    <cellStyle name="60% - Accent5 10 2" xfId="36859" xr:uid="{00000000-0005-0000-0000-00007E070000}"/>
    <cellStyle name="60% - Accent5 11" xfId="2492" xr:uid="{00000000-0005-0000-0000-00007F070000}"/>
    <cellStyle name="60% - Accent5 11 2" xfId="36860" xr:uid="{00000000-0005-0000-0000-000080070000}"/>
    <cellStyle name="60% - Accent5 12" xfId="2493" xr:uid="{00000000-0005-0000-0000-000081070000}"/>
    <cellStyle name="60% - Accent5 12 2" xfId="36861" xr:uid="{00000000-0005-0000-0000-000082070000}"/>
    <cellStyle name="60% - Accent5 13" xfId="36862" xr:uid="{00000000-0005-0000-0000-000083070000}"/>
    <cellStyle name="60% - Accent5 14" xfId="36863" xr:uid="{00000000-0005-0000-0000-000084070000}"/>
    <cellStyle name="60% - Accent5 15" xfId="36864" xr:uid="{00000000-0005-0000-0000-000085070000}"/>
    <cellStyle name="60% - Accent5 16" xfId="36865" xr:uid="{00000000-0005-0000-0000-000086070000}"/>
    <cellStyle name="60% - Accent5 17" xfId="36866" xr:uid="{00000000-0005-0000-0000-000087070000}"/>
    <cellStyle name="60% - Accent5 18" xfId="37387" xr:uid="{00000000-0005-0000-0000-000088070000}"/>
    <cellStyle name="60% - Accent5 19" xfId="37871" xr:uid="{00000000-0005-0000-0000-000089070000}"/>
    <cellStyle name="60% - Accent5 2" xfId="900" xr:uid="{00000000-0005-0000-0000-00008A070000}"/>
    <cellStyle name="60% - Accent5 2 2" xfId="1263" xr:uid="{00000000-0005-0000-0000-00008B070000}"/>
    <cellStyle name="60% - Accent5 2 2 2" xfId="2495" xr:uid="{00000000-0005-0000-0000-00008C070000}"/>
    <cellStyle name="60% - Accent5 2 2 3" xfId="41245" xr:uid="{C7A0A933-2A77-43AB-BCE0-4FAF4A433DD4}"/>
    <cellStyle name="60% - Accent5 2 3" xfId="2496" xr:uid="{00000000-0005-0000-0000-00008D070000}"/>
    <cellStyle name="60% - Accent5 2 4" xfId="10209" xr:uid="{00000000-0005-0000-0000-00008E070000}"/>
    <cellStyle name="60% - Accent5 2 5" xfId="9855" xr:uid="{00000000-0005-0000-0000-00008F070000}"/>
    <cellStyle name="60% - Accent5 2 6" xfId="36867" xr:uid="{00000000-0005-0000-0000-000090070000}"/>
    <cellStyle name="60% - Accent5 2 7" xfId="2494" xr:uid="{00000000-0005-0000-0000-000091070000}"/>
    <cellStyle name="60% - Accent5 3" xfId="901" xr:uid="{00000000-0005-0000-0000-000092070000}"/>
    <cellStyle name="60% - Accent5 3 2" xfId="2498" xr:uid="{00000000-0005-0000-0000-000093070000}"/>
    <cellStyle name="60% - Accent5 3 2 2" xfId="41246" xr:uid="{25CFE2B0-6334-4D4F-840B-5A9BCA53858E}"/>
    <cellStyle name="60% - Accent5 3 3" xfId="10211" xr:uid="{00000000-0005-0000-0000-000094070000}"/>
    <cellStyle name="60% - Accent5 3 4" xfId="9856" xr:uid="{00000000-0005-0000-0000-000095070000}"/>
    <cellStyle name="60% - Accent5 3 5" xfId="36868" xr:uid="{00000000-0005-0000-0000-000096070000}"/>
    <cellStyle name="60% - Accent5 3 6" xfId="2497" xr:uid="{00000000-0005-0000-0000-000097070000}"/>
    <cellStyle name="60% - Accent5 4" xfId="902" xr:uid="{00000000-0005-0000-0000-000098070000}"/>
    <cellStyle name="60% - Accent5 4 2" xfId="2500" xr:uid="{00000000-0005-0000-0000-000099070000}"/>
    <cellStyle name="60% - Accent5 4 3" xfId="10213" xr:uid="{00000000-0005-0000-0000-00009A070000}"/>
    <cellStyle name="60% - Accent5 4 4" xfId="9857" xr:uid="{00000000-0005-0000-0000-00009B070000}"/>
    <cellStyle name="60% - Accent5 4 5" xfId="36869" xr:uid="{00000000-0005-0000-0000-00009C070000}"/>
    <cellStyle name="60% - Accent5 4 6" xfId="2499" xr:uid="{00000000-0005-0000-0000-00009D070000}"/>
    <cellStyle name="60% - Accent5 5" xfId="903" xr:uid="{00000000-0005-0000-0000-00009E070000}"/>
    <cellStyle name="60% - Accent5 5 2" xfId="10215" xr:uid="{00000000-0005-0000-0000-00009F070000}"/>
    <cellStyle name="60% - Accent5 5 3" xfId="9858" xr:uid="{00000000-0005-0000-0000-0000A0070000}"/>
    <cellStyle name="60% - Accent5 5 4" xfId="36870" xr:uid="{00000000-0005-0000-0000-0000A1070000}"/>
    <cellStyle name="60% - Accent5 5 5" xfId="2501" xr:uid="{00000000-0005-0000-0000-0000A2070000}"/>
    <cellStyle name="60% - Accent5 6" xfId="2502" xr:uid="{00000000-0005-0000-0000-0000A3070000}"/>
    <cellStyle name="60% - Accent5 6 2" xfId="36871" xr:uid="{00000000-0005-0000-0000-0000A4070000}"/>
    <cellStyle name="60% - Accent5 6 2 2" xfId="41248" xr:uid="{A6ADF9A2-D189-41C6-BD43-7206AA76AC79}"/>
    <cellStyle name="60% - Accent5 6 3" xfId="37739" xr:uid="{00000000-0005-0000-0000-0000A5070000}"/>
    <cellStyle name="60% - Accent5 6 4" xfId="38017" xr:uid="{00000000-0005-0000-0000-0000A6070000}"/>
    <cellStyle name="60% - Accent5 6 5" xfId="41247" xr:uid="{9793EF76-3726-4C6F-B846-BF7D382CD00D}"/>
    <cellStyle name="60% - Accent5 7" xfId="2503" xr:uid="{00000000-0005-0000-0000-0000A7070000}"/>
    <cellStyle name="60% - Accent5 7 2" xfId="36872" xr:uid="{00000000-0005-0000-0000-0000A8070000}"/>
    <cellStyle name="60% - Accent5 7 3" xfId="41249" xr:uid="{67D14FA8-D610-436A-954B-C4A6DA8B7E8F}"/>
    <cellStyle name="60% - Accent5 8" xfId="2504" xr:uid="{00000000-0005-0000-0000-0000A9070000}"/>
    <cellStyle name="60% - Accent5 8 2" xfId="36873" xr:uid="{00000000-0005-0000-0000-0000AA070000}"/>
    <cellStyle name="60% - Accent5 8 3" xfId="41250" xr:uid="{675BEBE7-0FAD-4D58-BAB0-CF6A9C18AE1A}"/>
    <cellStyle name="60% - Accent5 9" xfId="2505" xr:uid="{00000000-0005-0000-0000-0000AB070000}"/>
    <cellStyle name="60% - Accent5 9 2" xfId="36874" xr:uid="{00000000-0005-0000-0000-0000AC070000}"/>
    <cellStyle name="60% - Accent6" xfId="690" builtinId="52" customBuiltin="1"/>
    <cellStyle name="60% - Accent6 10" xfId="2506" xr:uid="{00000000-0005-0000-0000-0000AE070000}"/>
    <cellStyle name="60% - Accent6 10 2" xfId="36875" xr:uid="{00000000-0005-0000-0000-0000AF070000}"/>
    <cellStyle name="60% - Accent6 11" xfId="2507" xr:uid="{00000000-0005-0000-0000-0000B0070000}"/>
    <cellStyle name="60% - Accent6 11 2" xfId="36876" xr:uid="{00000000-0005-0000-0000-0000B1070000}"/>
    <cellStyle name="60% - Accent6 12" xfId="2508" xr:uid="{00000000-0005-0000-0000-0000B2070000}"/>
    <cellStyle name="60% - Accent6 12 2" xfId="36877" xr:uid="{00000000-0005-0000-0000-0000B3070000}"/>
    <cellStyle name="60% - Accent6 13" xfId="36878" xr:uid="{00000000-0005-0000-0000-0000B4070000}"/>
    <cellStyle name="60% - Accent6 14" xfId="36879" xr:uid="{00000000-0005-0000-0000-0000B5070000}"/>
    <cellStyle name="60% - Accent6 15" xfId="36880" xr:uid="{00000000-0005-0000-0000-0000B6070000}"/>
    <cellStyle name="60% - Accent6 16" xfId="36881" xr:uid="{00000000-0005-0000-0000-0000B7070000}"/>
    <cellStyle name="60% - Accent6 17" xfId="36882" xr:uid="{00000000-0005-0000-0000-0000B8070000}"/>
    <cellStyle name="60% - Accent6 18" xfId="37390" xr:uid="{00000000-0005-0000-0000-0000B9070000}"/>
    <cellStyle name="60% - Accent6 19" xfId="37874" xr:uid="{00000000-0005-0000-0000-0000BA070000}"/>
    <cellStyle name="60% - Accent6 2" xfId="904" xr:uid="{00000000-0005-0000-0000-0000BB070000}"/>
    <cellStyle name="60% - Accent6 2 2" xfId="1264" xr:uid="{00000000-0005-0000-0000-0000BC070000}"/>
    <cellStyle name="60% - Accent6 2 2 2" xfId="6343" xr:uid="{00000000-0005-0000-0000-0000BD070000}"/>
    <cellStyle name="60% - Accent6 2 2 3" xfId="2510" xr:uid="{00000000-0005-0000-0000-0000BE070000}"/>
    <cellStyle name="60% - Accent6 2 2 4" xfId="41251" xr:uid="{3A1D9BAA-8D70-4780-9275-59470A182DBB}"/>
    <cellStyle name="60% - Accent6 2 3" xfId="2511" xr:uid="{00000000-0005-0000-0000-0000BF070000}"/>
    <cellStyle name="60% - Accent6 2 4" xfId="10219" xr:uid="{00000000-0005-0000-0000-0000C0070000}"/>
    <cellStyle name="60% - Accent6 2 5" xfId="9859" xr:uid="{00000000-0005-0000-0000-0000C1070000}"/>
    <cellStyle name="60% - Accent6 2 6" xfId="36883" xr:uid="{00000000-0005-0000-0000-0000C2070000}"/>
    <cellStyle name="60% - Accent6 2 7" xfId="2509" xr:uid="{00000000-0005-0000-0000-0000C3070000}"/>
    <cellStyle name="60% - Accent6 3" xfId="905" xr:uid="{00000000-0005-0000-0000-0000C4070000}"/>
    <cellStyle name="60% - Accent6 3 2" xfId="2513" xr:uid="{00000000-0005-0000-0000-0000C5070000}"/>
    <cellStyle name="60% - Accent6 3 2 2" xfId="41252" xr:uid="{EE4EA6D3-4A6D-40BC-924E-AB37C5DC7F2D}"/>
    <cellStyle name="60% - Accent6 3 3" xfId="10221" xr:uid="{00000000-0005-0000-0000-0000C6070000}"/>
    <cellStyle name="60% - Accent6 3 4" xfId="9860" xr:uid="{00000000-0005-0000-0000-0000C7070000}"/>
    <cellStyle name="60% - Accent6 3 5" xfId="36884" xr:uid="{00000000-0005-0000-0000-0000C8070000}"/>
    <cellStyle name="60% - Accent6 3 6" xfId="2512" xr:uid="{00000000-0005-0000-0000-0000C9070000}"/>
    <cellStyle name="60% - Accent6 4" xfId="906" xr:uid="{00000000-0005-0000-0000-0000CA070000}"/>
    <cellStyle name="60% - Accent6 4 2" xfId="2515" xr:uid="{00000000-0005-0000-0000-0000CB070000}"/>
    <cellStyle name="60% - Accent6 4 3" xfId="10222" xr:uid="{00000000-0005-0000-0000-0000CC070000}"/>
    <cellStyle name="60% - Accent6 4 4" xfId="9861" xr:uid="{00000000-0005-0000-0000-0000CD070000}"/>
    <cellStyle name="60% - Accent6 4 5" xfId="36885" xr:uid="{00000000-0005-0000-0000-0000CE070000}"/>
    <cellStyle name="60% - Accent6 4 6" xfId="2514" xr:uid="{00000000-0005-0000-0000-0000CF070000}"/>
    <cellStyle name="60% - Accent6 5" xfId="907" xr:uid="{00000000-0005-0000-0000-0000D0070000}"/>
    <cellStyle name="60% - Accent6 5 2" xfId="10223" xr:uid="{00000000-0005-0000-0000-0000D1070000}"/>
    <cellStyle name="60% - Accent6 5 3" xfId="9862" xr:uid="{00000000-0005-0000-0000-0000D2070000}"/>
    <cellStyle name="60% - Accent6 5 4" xfId="36886" xr:uid="{00000000-0005-0000-0000-0000D3070000}"/>
    <cellStyle name="60% - Accent6 5 5" xfId="2516" xr:uid="{00000000-0005-0000-0000-0000D4070000}"/>
    <cellStyle name="60% - Accent6 6" xfId="2517" xr:uid="{00000000-0005-0000-0000-0000D5070000}"/>
    <cellStyle name="60% - Accent6 6 2" xfId="36887" xr:uid="{00000000-0005-0000-0000-0000D6070000}"/>
    <cellStyle name="60% - Accent6 6 2 2" xfId="41254" xr:uid="{67B61C3A-0599-41CF-9614-9B347427B136}"/>
    <cellStyle name="60% - Accent6 6 3" xfId="37742" xr:uid="{00000000-0005-0000-0000-0000D7070000}"/>
    <cellStyle name="60% - Accent6 6 4" xfId="38020" xr:uid="{00000000-0005-0000-0000-0000D8070000}"/>
    <cellStyle name="60% - Accent6 6 5" xfId="41253" xr:uid="{A2CD4D98-75DC-474B-84E1-B2FEF75593C1}"/>
    <cellStyle name="60% - Accent6 7" xfId="2518" xr:uid="{00000000-0005-0000-0000-0000D9070000}"/>
    <cellStyle name="60% - Accent6 7 2" xfId="36888" xr:uid="{00000000-0005-0000-0000-0000DA070000}"/>
    <cellStyle name="60% - Accent6 7 3" xfId="41255" xr:uid="{920FDEAF-CBAB-4ACD-A17F-66A7B64B176A}"/>
    <cellStyle name="60% - Accent6 8" xfId="2519" xr:uid="{00000000-0005-0000-0000-0000DB070000}"/>
    <cellStyle name="60% - Accent6 8 2" xfId="36889" xr:uid="{00000000-0005-0000-0000-0000DC070000}"/>
    <cellStyle name="60% - Accent6 8 3" xfId="41256" xr:uid="{12D963D0-3CB1-4C1C-8BF9-49434A00D06B}"/>
    <cellStyle name="60% - Accent6 9" xfId="2520" xr:uid="{00000000-0005-0000-0000-0000DD070000}"/>
    <cellStyle name="60% - Accent6 9 2" xfId="36890" xr:uid="{00000000-0005-0000-0000-0000DE070000}"/>
    <cellStyle name="60% - Акцент1" xfId="6077" xr:uid="{00000000-0005-0000-0000-0000DF070000}"/>
    <cellStyle name="60% - Акцент2" xfId="6078" xr:uid="{00000000-0005-0000-0000-0000E0070000}"/>
    <cellStyle name="60% - Акцент3" xfId="6079" xr:uid="{00000000-0005-0000-0000-0000E1070000}"/>
    <cellStyle name="60% - Акцент4" xfId="6080" xr:uid="{00000000-0005-0000-0000-0000E2070000}"/>
    <cellStyle name="60% - Акцент5" xfId="6081" xr:uid="{00000000-0005-0000-0000-0000E3070000}"/>
    <cellStyle name="60% - Акцент6" xfId="6082" xr:uid="{00000000-0005-0000-0000-0000E4070000}"/>
    <cellStyle name="60% - 강조색1" xfId="41257" xr:uid="{4FC33A5B-FE70-4081-8133-5FB3CFCF08A9}"/>
    <cellStyle name="60% - 강조색2" xfId="41258" xr:uid="{8FF1C95E-E69E-4ECC-ACCC-D634128FE93D}"/>
    <cellStyle name="60% - 강조색3" xfId="41259" xr:uid="{4F8F6707-73ED-4553-9512-88F78A45BF3B}"/>
    <cellStyle name="60% - 강조색4" xfId="41260" xr:uid="{A68E074A-B124-455D-85A1-F58724C82AA6}"/>
    <cellStyle name="60% - 강조색5" xfId="41261" xr:uid="{1212EBC4-0D6A-4485-9F1C-75E2EAD26C89}"/>
    <cellStyle name="60% - 강조색6" xfId="41262" xr:uid="{A5A22D4C-0B4C-48CC-B1CE-687C296359B4}"/>
    <cellStyle name="6201" xfId="41263" xr:uid="{BBB02C16-DF2D-4341-AC81-A731CA50A147}"/>
    <cellStyle name="8" xfId="3246" xr:uid="{00000000-0005-0000-0000-0000E5070000}"/>
    <cellStyle name="8 10" xfId="31146" xr:uid="{00000000-0005-0000-0000-0000E6070000}"/>
    <cellStyle name="8 11" xfId="30761" xr:uid="{00000000-0005-0000-0000-0000E7070000}"/>
    <cellStyle name="8 2" xfId="8786" xr:uid="{00000000-0005-0000-0000-0000E8070000}"/>
    <cellStyle name="8 2 2" xfId="11651" xr:uid="{00000000-0005-0000-0000-0000E9070000}"/>
    <cellStyle name="8 2 2 2" xfId="16909" xr:uid="{00000000-0005-0000-0000-0000EA070000}"/>
    <cellStyle name="8 2 2 2 2" xfId="29443" xr:uid="{00000000-0005-0000-0000-0000EB070000}"/>
    <cellStyle name="8 2 2 3" xfId="24403" xr:uid="{00000000-0005-0000-0000-0000EC070000}"/>
    <cellStyle name="8 2 3" xfId="11565" xr:uid="{00000000-0005-0000-0000-0000ED070000}"/>
    <cellStyle name="8 2 3 2" xfId="16825" xr:uid="{00000000-0005-0000-0000-0000EE070000}"/>
    <cellStyle name="8 2 3 2 2" xfId="29359" xr:uid="{00000000-0005-0000-0000-0000EF070000}"/>
    <cellStyle name="8 2 3 3" xfId="24317" xr:uid="{00000000-0005-0000-0000-0000F0070000}"/>
    <cellStyle name="8 2 4" xfId="11961" xr:uid="{00000000-0005-0000-0000-0000F1070000}"/>
    <cellStyle name="8 2 4 2" xfId="24710" xr:uid="{00000000-0005-0000-0000-0000F2070000}"/>
    <cellStyle name="8 2 5" xfId="19119" xr:uid="{00000000-0005-0000-0000-0000F3070000}"/>
    <cellStyle name="8 2 5 2" xfId="30121" xr:uid="{00000000-0005-0000-0000-0000F4070000}"/>
    <cellStyle name="8 2 6" xfId="20658" xr:uid="{00000000-0005-0000-0000-0000F5070000}"/>
    <cellStyle name="8 2 6 2" xfId="30336" xr:uid="{00000000-0005-0000-0000-0000F6070000}"/>
    <cellStyle name="8 2 7" xfId="32241" xr:uid="{00000000-0005-0000-0000-0000F7070000}"/>
    <cellStyle name="8 2 8" xfId="33960" xr:uid="{00000000-0005-0000-0000-0000F8070000}"/>
    <cellStyle name="8 2 9" xfId="31131" xr:uid="{00000000-0005-0000-0000-0000F9070000}"/>
    <cellStyle name="8 3" xfId="6648" xr:uid="{00000000-0005-0000-0000-0000FA070000}"/>
    <cellStyle name="8 3 2" xfId="13235" xr:uid="{00000000-0005-0000-0000-0000FB070000}"/>
    <cellStyle name="8 3 2 2" xfId="25979" xr:uid="{00000000-0005-0000-0000-0000FC070000}"/>
    <cellStyle name="8 3 3" xfId="21388" xr:uid="{00000000-0005-0000-0000-0000FD070000}"/>
    <cellStyle name="8 4" xfId="7070" xr:uid="{00000000-0005-0000-0000-0000FE070000}"/>
    <cellStyle name="8 4 2" xfId="13606" xr:uid="{00000000-0005-0000-0000-0000FF070000}"/>
    <cellStyle name="8 4 2 2" xfId="26337" xr:uid="{00000000-0005-0000-0000-000000080000}"/>
    <cellStyle name="8 4 3" xfId="21797" xr:uid="{00000000-0005-0000-0000-000001080000}"/>
    <cellStyle name="8 5" xfId="11378" xr:uid="{00000000-0005-0000-0000-000002080000}"/>
    <cellStyle name="8 5 2" xfId="16685" xr:uid="{00000000-0005-0000-0000-000003080000}"/>
    <cellStyle name="8 5 2 2" xfId="29220" xr:uid="{00000000-0005-0000-0000-000004080000}"/>
    <cellStyle name="8 5 3" xfId="24133" xr:uid="{00000000-0005-0000-0000-000005080000}"/>
    <cellStyle name="8 6" xfId="11986" xr:uid="{00000000-0005-0000-0000-000006080000}"/>
    <cellStyle name="8 6 2" xfId="24734" xr:uid="{00000000-0005-0000-0000-000007080000}"/>
    <cellStyle name="8 7" xfId="17540" xr:uid="{00000000-0005-0000-0000-000008080000}"/>
    <cellStyle name="8 7 2" xfId="29997" xr:uid="{00000000-0005-0000-0000-000009080000}"/>
    <cellStyle name="8 8" xfId="17802" xr:uid="{00000000-0005-0000-0000-00000A080000}"/>
    <cellStyle name="8 8 2" xfId="30009" xr:uid="{00000000-0005-0000-0000-00000B080000}"/>
    <cellStyle name="8 9" xfId="30966" xr:uid="{00000000-0005-0000-0000-00000C080000}"/>
    <cellStyle name="A¡§¡©¡Ë¡þ¡ËO [0]_10¡Ë?u2AO " xfId="41264" xr:uid="{A09F2FD5-AAF0-4692-ABD2-8852F7510369}"/>
    <cellStyle name="A¡§¡©¡Ë¡þ¡ËO_10¡Ë?u2AO " xfId="41265" xr:uid="{74ADB529-6422-41CE-83EA-8AB7D8A61BFF}"/>
    <cellStyle name="A¡§¡ⓒ¡E¡þ¡EO [0]_AO¡§uRCN￠R¨uU " xfId="41266" xr:uid="{B91BA645-2DD1-4B37-AAB0-3883DDA7C95A}"/>
    <cellStyle name="A¡§¡ⓒ¡E¡þ¡EO_AO¡§uRCN￠R¨uU " xfId="41267" xr:uid="{41ACB9DA-1574-45A2-9E01-1765281E8E9F}"/>
    <cellStyle name="A¨­￠￢￠O [0]_¡¾aA￠￢" xfId="41268" xr:uid="{AB1DB606-E483-4553-AF70-9B63C77E9B8E}"/>
    <cellStyle name="A¨­￠￢￠O_¡¾aA￠￢" xfId="41269" xr:uid="{C255BE00-E89D-419C-8F72-16F73BB5F521}"/>
    <cellStyle name="Accent1" xfId="667" builtinId="29" customBuiltin="1"/>
    <cellStyle name="Accent1 10" xfId="2521" xr:uid="{00000000-0005-0000-0000-00000E080000}"/>
    <cellStyle name="Accent1 10 2" xfId="36891" xr:uid="{00000000-0005-0000-0000-00000F080000}"/>
    <cellStyle name="Accent1 11" xfId="2522" xr:uid="{00000000-0005-0000-0000-000010080000}"/>
    <cellStyle name="Accent1 11 2" xfId="36892" xr:uid="{00000000-0005-0000-0000-000011080000}"/>
    <cellStyle name="Accent1 12" xfId="2523" xr:uid="{00000000-0005-0000-0000-000012080000}"/>
    <cellStyle name="Accent1 12 2" xfId="36893" xr:uid="{00000000-0005-0000-0000-000013080000}"/>
    <cellStyle name="Accent1 13" xfId="36894" xr:uid="{00000000-0005-0000-0000-000014080000}"/>
    <cellStyle name="Accent1 14" xfId="36895" xr:uid="{00000000-0005-0000-0000-000015080000}"/>
    <cellStyle name="Accent1 15" xfId="36896" xr:uid="{00000000-0005-0000-0000-000016080000}"/>
    <cellStyle name="Accent1 16" xfId="36897" xr:uid="{00000000-0005-0000-0000-000017080000}"/>
    <cellStyle name="Accent1 17" xfId="36898" xr:uid="{00000000-0005-0000-0000-000018080000}"/>
    <cellStyle name="Accent1 2" xfId="908" xr:uid="{00000000-0005-0000-0000-000019080000}"/>
    <cellStyle name="Accent1 2 2" xfId="2525" xr:uid="{00000000-0005-0000-0000-00001A080000}"/>
    <cellStyle name="Accent1 2 2 2" xfId="41270" xr:uid="{80B30FFC-B2AF-4585-8698-01755FAEC49B}"/>
    <cellStyle name="Accent1 2 3" xfId="2526" xr:uid="{00000000-0005-0000-0000-00001B080000}"/>
    <cellStyle name="Accent1 2 4" xfId="10228" xr:uid="{00000000-0005-0000-0000-00001C080000}"/>
    <cellStyle name="Accent1 2 5" xfId="9863" xr:uid="{00000000-0005-0000-0000-00001D080000}"/>
    <cellStyle name="Accent1 2 6" xfId="36899" xr:uid="{00000000-0005-0000-0000-00001E080000}"/>
    <cellStyle name="Accent1 2 7" xfId="2524" xr:uid="{00000000-0005-0000-0000-00001F080000}"/>
    <cellStyle name="Accent1 3" xfId="909" xr:uid="{00000000-0005-0000-0000-000020080000}"/>
    <cellStyle name="Accent1 3 2" xfId="2528" xr:uid="{00000000-0005-0000-0000-000021080000}"/>
    <cellStyle name="Accent1 3 2 2" xfId="41271" xr:uid="{43672557-6065-4162-B583-9D11C7882741}"/>
    <cellStyle name="Accent1 3 3" xfId="10230" xr:uid="{00000000-0005-0000-0000-000022080000}"/>
    <cellStyle name="Accent1 3 4" xfId="9864" xr:uid="{00000000-0005-0000-0000-000023080000}"/>
    <cellStyle name="Accent1 3 5" xfId="36900" xr:uid="{00000000-0005-0000-0000-000024080000}"/>
    <cellStyle name="Accent1 3 6" xfId="2527" xr:uid="{00000000-0005-0000-0000-000025080000}"/>
    <cellStyle name="Accent1 4" xfId="910" xr:uid="{00000000-0005-0000-0000-000026080000}"/>
    <cellStyle name="Accent1 4 2" xfId="2530" xr:uid="{00000000-0005-0000-0000-000027080000}"/>
    <cellStyle name="Accent1 4 3" xfId="10231" xr:uid="{00000000-0005-0000-0000-000028080000}"/>
    <cellStyle name="Accent1 4 4" xfId="9865" xr:uid="{00000000-0005-0000-0000-000029080000}"/>
    <cellStyle name="Accent1 4 5" xfId="36901" xr:uid="{00000000-0005-0000-0000-00002A080000}"/>
    <cellStyle name="Accent1 4 6" xfId="2529" xr:uid="{00000000-0005-0000-0000-00002B080000}"/>
    <cellStyle name="Accent1 5" xfId="911" xr:uid="{00000000-0005-0000-0000-00002C080000}"/>
    <cellStyle name="Accent1 5 2" xfId="10232" xr:uid="{00000000-0005-0000-0000-00002D080000}"/>
    <cellStyle name="Accent1 5 3" xfId="9866" xr:uid="{00000000-0005-0000-0000-00002E080000}"/>
    <cellStyle name="Accent1 5 4" xfId="36902" xr:uid="{00000000-0005-0000-0000-00002F080000}"/>
    <cellStyle name="Accent1 5 5" xfId="2531" xr:uid="{00000000-0005-0000-0000-000030080000}"/>
    <cellStyle name="Accent1 6" xfId="2532" xr:uid="{00000000-0005-0000-0000-000031080000}"/>
    <cellStyle name="Accent1 6 2" xfId="36903" xr:uid="{00000000-0005-0000-0000-000032080000}"/>
    <cellStyle name="Accent1 6 2 2" xfId="41273" xr:uid="{1BB069A1-C782-40CD-9304-BD402A00A780}"/>
    <cellStyle name="Accent1 6 3" xfId="41272" xr:uid="{0CFF825E-3746-4A9A-9E20-81C990387FC3}"/>
    <cellStyle name="Accent1 7" xfId="2533" xr:uid="{00000000-0005-0000-0000-000033080000}"/>
    <cellStyle name="Accent1 7 2" xfId="36904" xr:uid="{00000000-0005-0000-0000-000034080000}"/>
    <cellStyle name="Accent1 7 3" xfId="41274" xr:uid="{51449B77-5A91-4CA9-ADAE-4B1574863307}"/>
    <cellStyle name="Accent1 8" xfId="2534" xr:uid="{00000000-0005-0000-0000-000035080000}"/>
    <cellStyle name="Accent1 8 2" xfId="36905" xr:uid="{00000000-0005-0000-0000-000036080000}"/>
    <cellStyle name="Accent1 9" xfId="2535" xr:uid="{00000000-0005-0000-0000-000037080000}"/>
    <cellStyle name="Accent1 9 2" xfId="36906" xr:uid="{00000000-0005-0000-0000-000038080000}"/>
    <cellStyle name="Accent2" xfId="671" builtinId="33" customBuiltin="1"/>
    <cellStyle name="Accent2 10" xfId="2536" xr:uid="{00000000-0005-0000-0000-00003A080000}"/>
    <cellStyle name="Accent2 10 2" xfId="36907" xr:uid="{00000000-0005-0000-0000-00003B080000}"/>
    <cellStyle name="Accent2 11" xfId="2537" xr:uid="{00000000-0005-0000-0000-00003C080000}"/>
    <cellStyle name="Accent2 11 2" xfId="36908" xr:uid="{00000000-0005-0000-0000-00003D080000}"/>
    <cellStyle name="Accent2 12" xfId="2538" xr:uid="{00000000-0005-0000-0000-00003E080000}"/>
    <cellStyle name="Accent2 12 2" xfId="36909" xr:uid="{00000000-0005-0000-0000-00003F080000}"/>
    <cellStyle name="Accent2 13" xfId="36910" xr:uid="{00000000-0005-0000-0000-000040080000}"/>
    <cellStyle name="Accent2 14" xfId="36911" xr:uid="{00000000-0005-0000-0000-000041080000}"/>
    <cellStyle name="Accent2 15" xfId="36912" xr:uid="{00000000-0005-0000-0000-000042080000}"/>
    <cellStyle name="Accent2 16" xfId="36913" xr:uid="{00000000-0005-0000-0000-000043080000}"/>
    <cellStyle name="Accent2 17" xfId="36914" xr:uid="{00000000-0005-0000-0000-000044080000}"/>
    <cellStyle name="Accent2 2" xfId="912" xr:uid="{00000000-0005-0000-0000-000045080000}"/>
    <cellStyle name="Accent2 2 2" xfId="2540" xr:uid="{00000000-0005-0000-0000-000046080000}"/>
    <cellStyle name="Accent2 2 2 2" xfId="41275" xr:uid="{B4587721-9916-4EC9-B9DC-FB4E81FA11EB}"/>
    <cellStyle name="Accent2 2 3" xfId="2541" xr:uid="{00000000-0005-0000-0000-000047080000}"/>
    <cellStyle name="Accent2 2 4" xfId="10234" xr:uid="{00000000-0005-0000-0000-000048080000}"/>
    <cellStyle name="Accent2 2 5" xfId="9867" xr:uid="{00000000-0005-0000-0000-000049080000}"/>
    <cellStyle name="Accent2 2 6" xfId="36915" xr:uid="{00000000-0005-0000-0000-00004A080000}"/>
    <cellStyle name="Accent2 2 7" xfId="2539" xr:uid="{00000000-0005-0000-0000-00004B080000}"/>
    <cellStyle name="Accent2 3" xfId="913" xr:uid="{00000000-0005-0000-0000-00004C080000}"/>
    <cellStyle name="Accent2 3 2" xfId="2543" xr:uid="{00000000-0005-0000-0000-00004D080000}"/>
    <cellStyle name="Accent2 3 2 2" xfId="41276" xr:uid="{445BA79D-5411-45F1-9E4E-D5042CE4F1D0}"/>
    <cellStyle name="Accent2 3 3" xfId="10236" xr:uid="{00000000-0005-0000-0000-00004E080000}"/>
    <cellStyle name="Accent2 3 4" xfId="9868" xr:uid="{00000000-0005-0000-0000-00004F080000}"/>
    <cellStyle name="Accent2 3 5" xfId="36916" xr:uid="{00000000-0005-0000-0000-000050080000}"/>
    <cellStyle name="Accent2 3 6" xfId="2542" xr:uid="{00000000-0005-0000-0000-000051080000}"/>
    <cellStyle name="Accent2 4" xfId="914" xr:uid="{00000000-0005-0000-0000-000052080000}"/>
    <cellStyle name="Accent2 4 2" xfId="2545" xr:uid="{00000000-0005-0000-0000-000053080000}"/>
    <cellStyle name="Accent2 4 3" xfId="10237" xr:uid="{00000000-0005-0000-0000-000054080000}"/>
    <cellStyle name="Accent2 4 4" xfId="9869" xr:uid="{00000000-0005-0000-0000-000055080000}"/>
    <cellStyle name="Accent2 4 5" xfId="36917" xr:uid="{00000000-0005-0000-0000-000056080000}"/>
    <cellStyle name="Accent2 4 6" xfId="2544" xr:uid="{00000000-0005-0000-0000-000057080000}"/>
    <cellStyle name="Accent2 5" xfId="915" xr:uid="{00000000-0005-0000-0000-000058080000}"/>
    <cellStyle name="Accent2 5 2" xfId="10239" xr:uid="{00000000-0005-0000-0000-000059080000}"/>
    <cellStyle name="Accent2 5 3" xfId="9870" xr:uid="{00000000-0005-0000-0000-00005A080000}"/>
    <cellStyle name="Accent2 5 4" xfId="36918" xr:uid="{00000000-0005-0000-0000-00005B080000}"/>
    <cellStyle name="Accent2 5 5" xfId="2546" xr:uid="{00000000-0005-0000-0000-00005C080000}"/>
    <cellStyle name="Accent2 6" xfId="2547" xr:uid="{00000000-0005-0000-0000-00005D080000}"/>
    <cellStyle name="Accent2 6 2" xfId="36919" xr:uid="{00000000-0005-0000-0000-00005E080000}"/>
    <cellStyle name="Accent2 6 2 2" xfId="41278" xr:uid="{B1E88121-A0F2-43C4-AECB-001BBCDFE2E3}"/>
    <cellStyle name="Accent2 6 3" xfId="41277" xr:uid="{12B0751E-0031-4C07-AF52-129068E0C21E}"/>
    <cellStyle name="Accent2 7" xfId="2548" xr:uid="{00000000-0005-0000-0000-00005F080000}"/>
    <cellStyle name="Accent2 7 2" xfId="36920" xr:uid="{00000000-0005-0000-0000-000060080000}"/>
    <cellStyle name="Accent2 7 3" xfId="41279" xr:uid="{7AFB3877-656C-467B-8AB5-AEA217C22703}"/>
    <cellStyle name="Accent2 8" xfId="2549" xr:uid="{00000000-0005-0000-0000-000061080000}"/>
    <cellStyle name="Accent2 8 2" xfId="36921" xr:uid="{00000000-0005-0000-0000-000062080000}"/>
    <cellStyle name="Accent2 9" xfId="2550" xr:uid="{00000000-0005-0000-0000-000063080000}"/>
    <cellStyle name="Accent2 9 2" xfId="36922" xr:uid="{00000000-0005-0000-0000-000064080000}"/>
    <cellStyle name="Accent3" xfId="675" builtinId="37" customBuiltin="1"/>
    <cellStyle name="Accent3 10" xfId="2551" xr:uid="{00000000-0005-0000-0000-000066080000}"/>
    <cellStyle name="Accent3 10 2" xfId="36923" xr:uid="{00000000-0005-0000-0000-000067080000}"/>
    <cellStyle name="Accent3 11" xfId="2552" xr:uid="{00000000-0005-0000-0000-000068080000}"/>
    <cellStyle name="Accent3 11 2" xfId="36924" xr:uid="{00000000-0005-0000-0000-000069080000}"/>
    <cellStyle name="Accent3 12" xfId="2553" xr:uid="{00000000-0005-0000-0000-00006A080000}"/>
    <cellStyle name="Accent3 12 2" xfId="36925" xr:uid="{00000000-0005-0000-0000-00006B080000}"/>
    <cellStyle name="Accent3 13" xfId="36926" xr:uid="{00000000-0005-0000-0000-00006C080000}"/>
    <cellStyle name="Accent3 14" xfId="36927" xr:uid="{00000000-0005-0000-0000-00006D080000}"/>
    <cellStyle name="Accent3 15" xfId="36928" xr:uid="{00000000-0005-0000-0000-00006E080000}"/>
    <cellStyle name="Accent3 16" xfId="36929" xr:uid="{00000000-0005-0000-0000-00006F080000}"/>
    <cellStyle name="Accent3 17" xfId="36930" xr:uid="{00000000-0005-0000-0000-000070080000}"/>
    <cellStyle name="Accent3 2" xfId="916" xr:uid="{00000000-0005-0000-0000-000071080000}"/>
    <cellStyle name="Accent3 2 2" xfId="2555" xr:uid="{00000000-0005-0000-0000-000072080000}"/>
    <cellStyle name="Accent3 2 2 2" xfId="41280" xr:uid="{65BDFE83-D3CC-4B60-A403-3A14A4E29D9C}"/>
    <cellStyle name="Accent3 2 3" xfId="2556" xr:uid="{00000000-0005-0000-0000-000073080000}"/>
    <cellStyle name="Accent3 2 4" xfId="10246" xr:uid="{00000000-0005-0000-0000-000074080000}"/>
    <cellStyle name="Accent3 2 5" xfId="9871" xr:uid="{00000000-0005-0000-0000-000075080000}"/>
    <cellStyle name="Accent3 2 6" xfId="36931" xr:uid="{00000000-0005-0000-0000-000076080000}"/>
    <cellStyle name="Accent3 2 7" xfId="2554" xr:uid="{00000000-0005-0000-0000-000077080000}"/>
    <cellStyle name="Accent3 3" xfId="917" xr:uid="{00000000-0005-0000-0000-000078080000}"/>
    <cellStyle name="Accent3 3 2" xfId="2558" xr:uid="{00000000-0005-0000-0000-000079080000}"/>
    <cellStyle name="Accent3 3 2 2" xfId="41281" xr:uid="{1D5C193F-98E1-4EEB-88D2-4F487C93E9FC}"/>
    <cellStyle name="Accent3 3 3" xfId="10247" xr:uid="{00000000-0005-0000-0000-00007A080000}"/>
    <cellStyle name="Accent3 3 4" xfId="9872" xr:uid="{00000000-0005-0000-0000-00007B080000}"/>
    <cellStyle name="Accent3 3 5" xfId="36932" xr:uid="{00000000-0005-0000-0000-00007C080000}"/>
    <cellStyle name="Accent3 3 6" xfId="2557" xr:uid="{00000000-0005-0000-0000-00007D080000}"/>
    <cellStyle name="Accent3 4" xfId="918" xr:uid="{00000000-0005-0000-0000-00007E080000}"/>
    <cellStyle name="Accent3 4 2" xfId="2560" xr:uid="{00000000-0005-0000-0000-00007F080000}"/>
    <cellStyle name="Accent3 4 3" xfId="10248" xr:uid="{00000000-0005-0000-0000-000080080000}"/>
    <cellStyle name="Accent3 4 4" xfId="9873" xr:uid="{00000000-0005-0000-0000-000081080000}"/>
    <cellStyle name="Accent3 4 5" xfId="36933" xr:uid="{00000000-0005-0000-0000-000082080000}"/>
    <cellStyle name="Accent3 4 6" xfId="2559" xr:uid="{00000000-0005-0000-0000-000083080000}"/>
    <cellStyle name="Accent3 5" xfId="919" xr:uid="{00000000-0005-0000-0000-000084080000}"/>
    <cellStyle name="Accent3 5 2" xfId="10249" xr:uid="{00000000-0005-0000-0000-000085080000}"/>
    <cellStyle name="Accent3 5 3" xfId="9874" xr:uid="{00000000-0005-0000-0000-000086080000}"/>
    <cellStyle name="Accent3 5 4" xfId="36934" xr:uid="{00000000-0005-0000-0000-000087080000}"/>
    <cellStyle name="Accent3 5 5" xfId="2561" xr:uid="{00000000-0005-0000-0000-000088080000}"/>
    <cellStyle name="Accent3 6" xfId="2562" xr:uid="{00000000-0005-0000-0000-000089080000}"/>
    <cellStyle name="Accent3 6 2" xfId="36935" xr:uid="{00000000-0005-0000-0000-00008A080000}"/>
    <cellStyle name="Accent3 6 2 2" xfId="41283" xr:uid="{D67C046D-24EA-40B5-AEC8-4FA6F7EA887F}"/>
    <cellStyle name="Accent3 6 3" xfId="41282" xr:uid="{252FEBFE-7089-4405-8548-CC29ABF67825}"/>
    <cellStyle name="Accent3 7" xfId="2563" xr:uid="{00000000-0005-0000-0000-00008B080000}"/>
    <cellStyle name="Accent3 7 2" xfId="36936" xr:uid="{00000000-0005-0000-0000-00008C080000}"/>
    <cellStyle name="Accent3 7 3" xfId="41284" xr:uid="{471BADAE-AB5F-42AA-98FE-B17D77B254D2}"/>
    <cellStyle name="Accent3 8" xfId="2564" xr:uid="{00000000-0005-0000-0000-00008D080000}"/>
    <cellStyle name="Accent3 8 2" xfId="36937" xr:uid="{00000000-0005-0000-0000-00008E080000}"/>
    <cellStyle name="Accent3 9" xfId="2565" xr:uid="{00000000-0005-0000-0000-00008F080000}"/>
    <cellStyle name="Accent3 9 2" xfId="36938" xr:uid="{00000000-0005-0000-0000-000090080000}"/>
    <cellStyle name="Accent4" xfId="679" builtinId="41" customBuiltin="1"/>
    <cellStyle name="Accent4 10" xfId="2566" xr:uid="{00000000-0005-0000-0000-000092080000}"/>
    <cellStyle name="Accent4 10 2" xfId="36939" xr:uid="{00000000-0005-0000-0000-000093080000}"/>
    <cellStyle name="Accent4 11" xfId="2567" xr:uid="{00000000-0005-0000-0000-000094080000}"/>
    <cellStyle name="Accent4 11 2" xfId="36940" xr:uid="{00000000-0005-0000-0000-000095080000}"/>
    <cellStyle name="Accent4 12" xfId="2568" xr:uid="{00000000-0005-0000-0000-000096080000}"/>
    <cellStyle name="Accent4 12 2" xfId="36941" xr:uid="{00000000-0005-0000-0000-000097080000}"/>
    <cellStyle name="Accent4 13" xfId="36942" xr:uid="{00000000-0005-0000-0000-000098080000}"/>
    <cellStyle name="Accent4 14" xfId="36943" xr:uid="{00000000-0005-0000-0000-000099080000}"/>
    <cellStyle name="Accent4 15" xfId="36944" xr:uid="{00000000-0005-0000-0000-00009A080000}"/>
    <cellStyle name="Accent4 16" xfId="36945" xr:uid="{00000000-0005-0000-0000-00009B080000}"/>
    <cellStyle name="Accent4 17" xfId="36946" xr:uid="{00000000-0005-0000-0000-00009C080000}"/>
    <cellStyle name="Accent4 2" xfId="920" xr:uid="{00000000-0005-0000-0000-00009D080000}"/>
    <cellStyle name="Accent4 2 2" xfId="2570" xr:uid="{00000000-0005-0000-0000-00009E080000}"/>
    <cellStyle name="Accent4 2 2 2" xfId="41285" xr:uid="{D9C59C46-1C30-499E-B8C5-8E9324736F48}"/>
    <cellStyle name="Accent4 2 3" xfId="2571" xr:uid="{00000000-0005-0000-0000-00009F080000}"/>
    <cellStyle name="Accent4 2 4" xfId="10253" xr:uid="{00000000-0005-0000-0000-0000A0080000}"/>
    <cellStyle name="Accent4 2 5" xfId="9875" xr:uid="{00000000-0005-0000-0000-0000A1080000}"/>
    <cellStyle name="Accent4 2 6" xfId="36947" xr:uid="{00000000-0005-0000-0000-0000A2080000}"/>
    <cellStyle name="Accent4 2 7" xfId="2569" xr:uid="{00000000-0005-0000-0000-0000A3080000}"/>
    <cellStyle name="Accent4 3" xfId="921" xr:uid="{00000000-0005-0000-0000-0000A4080000}"/>
    <cellStyle name="Accent4 3 2" xfId="2573" xr:uid="{00000000-0005-0000-0000-0000A5080000}"/>
    <cellStyle name="Accent4 3 2 2" xfId="41286" xr:uid="{6F62C273-959C-4272-A790-2088680F4B02}"/>
    <cellStyle name="Accent4 3 3" xfId="10256" xr:uid="{00000000-0005-0000-0000-0000A6080000}"/>
    <cellStyle name="Accent4 3 4" xfId="9876" xr:uid="{00000000-0005-0000-0000-0000A7080000}"/>
    <cellStyle name="Accent4 3 5" xfId="36948" xr:uid="{00000000-0005-0000-0000-0000A8080000}"/>
    <cellStyle name="Accent4 3 6" xfId="2572" xr:uid="{00000000-0005-0000-0000-0000A9080000}"/>
    <cellStyle name="Accent4 4" xfId="922" xr:uid="{00000000-0005-0000-0000-0000AA080000}"/>
    <cellStyle name="Accent4 4 2" xfId="2575" xr:uid="{00000000-0005-0000-0000-0000AB080000}"/>
    <cellStyle name="Accent4 4 3" xfId="10257" xr:uid="{00000000-0005-0000-0000-0000AC080000}"/>
    <cellStyle name="Accent4 4 4" xfId="9877" xr:uid="{00000000-0005-0000-0000-0000AD080000}"/>
    <cellStyle name="Accent4 4 5" xfId="36949" xr:uid="{00000000-0005-0000-0000-0000AE080000}"/>
    <cellStyle name="Accent4 4 6" xfId="2574" xr:uid="{00000000-0005-0000-0000-0000AF080000}"/>
    <cellStyle name="Accent4 5" xfId="923" xr:uid="{00000000-0005-0000-0000-0000B0080000}"/>
    <cellStyle name="Accent4 5 2" xfId="10259" xr:uid="{00000000-0005-0000-0000-0000B1080000}"/>
    <cellStyle name="Accent4 5 3" xfId="9878" xr:uid="{00000000-0005-0000-0000-0000B2080000}"/>
    <cellStyle name="Accent4 5 4" xfId="36950" xr:uid="{00000000-0005-0000-0000-0000B3080000}"/>
    <cellStyle name="Accent4 5 5" xfId="2576" xr:uid="{00000000-0005-0000-0000-0000B4080000}"/>
    <cellStyle name="Accent4 6" xfId="2577" xr:uid="{00000000-0005-0000-0000-0000B5080000}"/>
    <cellStyle name="Accent4 6 2" xfId="36951" xr:uid="{00000000-0005-0000-0000-0000B6080000}"/>
    <cellStyle name="Accent4 6 2 2" xfId="41288" xr:uid="{B64F2905-988C-43D7-8F84-7E19BA1CAA62}"/>
    <cellStyle name="Accent4 6 3" xfId="41287" xr:uid="{B80F767D-C826-47C0-AFC9-08F4EA24916B}"/>
    <cellStyle name="Accent4 7" xfId="2578" xr:uid="{00000000-0005-0000-0000-0000B7080000}"/>
    <cellStyle name="Accent4 7 2" xfId="36952" xr:uid="{00000000-0005-0000-0000-0000B8080000}"/>
    <cellStyle name="Accent4 7 3" xfId="41289" xr:uid="{8D2B1051-3C3A-4053-8C5F-7E265BEC553A}"/>
    <cellStyle name="Accent4 8" xfId="2579" xr:uid="{00000000-0005-0000-0000-0000B9080000}"/>
    <cellStyle name="Accent4 8 2" xfId="36953" xr:uid="{00000000-0005-0000-0000-0000BA080000}"/>
    <cellStyle name="Accent4 9" xfId="2580" xr:uid="{00000000-0005-0000-0000-0000BB080000}"/>
    <cellStyle name="Accent4 9 2" xfId="36954" xr:uid="{00000000-0005-0000-0000-0000BC080000}"/>
    <cellStyle name="Accent5" xfId="683" builtinId="45" customBuiltin="1"/>
    <cellStyle name="Accent5 10" xfId="2581" xr:uid="{00000000-0005-0000-0000-0000BE080000}"/>
    <cellStyle name="Accent5 10 2" xfId="36955" xr:uid="{00000000-0005-0000-0000-0000BF080000}"/>
    <cellStyle name="Accent5 11" xfId="2582" xr:uid="{00000000-0005-0000-0000-0000C0080000}"/>
    <cellStyle name="Accent5 11 2" xfId="36956" xr:uid="{00000000-0005-0000-0000-0000C1080000}"/>
    <cellStyle name="Accent5 12" xfId="2583" xr:uid="{00000000-0005-0000-0000-0000C2080000}"/>
    <cellStyle name="Accent5 12 2" xfId="36957" xr:uid="{00000000-0005-0000-0000-0000C3080000}"/>
    <cellStyle name="Accent5 13" xfId="36958" xr:uid="{00000000-0005-0000-0000-0000C4080000}"/>
    <cellStyle name="Accent5 14" xfId="36959" xr:uid="{00000000-0005-0000-0000-0000C5080000}"/>
    <cellStyle name="Accent5 15" xfId="36960" xr:uid="{00000000-0005-0000-0000-0000C6080000}"/>
    <cellStyle name="Accent5 16" xfId="36961" xr:uid="{00000000-0005-0000-0000-0000C7080000}"/>
    <cellStyle name="Accent5 17" xfId="36962" xr:uid="{00000000-0005-0000-0000-0000C8080000}"/>
    <cellStyle name="Accent5 2" xfId="924" xr:uid="{00000000-0005-0000-0000-0000C9080000}"/>
    <cellStyle name="Accent5 2 2" xfId="2585" xr:uid="{00000000-0005-0000-0000-0000CA080000}"/>
    <cellStyle name="Accent5 2 2 2" xfId="41290" xr:uid="{2856DA78-215E-4B24-B19D-5FA0EB7B8249}"/>
    <cellStyle name="Accent5 2 3" xfId="2586" xr:uid="{00000000-0005-0000-0000-0000CB080000}"/>
    <cellStyle name="Accent5 2 4" xfId="10264" xr:uid="{00000000-0005-0000-0000-0000CC080000}"/>
    <cellStyle name="Accent5 2 5" xfId="9879" xr:uid="{00000000-0005-0000-0000-0000CD080000}"/>
    <cellStyle name="Accent5 2 6" xfId="36963" xr:uid="{00000000-0005-0000-0000-0000CE080000}"/>
    <cellStyle name="Accent5 2 7" xfId="2584" xr:uid="{00000000-0005-0000-0000-0000CF080000}"/>
    <cellStyle name="Accent5 3" xfId="925" xr:uid="{00000000-0005-0000-0000-0000D0080000}"/>
    <cellStyle name="Accent5 3 2" xfId="2588" xr:uid="{00000000-0005-0000-0000-0000D1080000}"/>
    <cellStyle name="Accent5 3 2 2" xfId="41291" xr:uid="{F6A06FE3-D24F-4D40-AB3B-37E05D908364}"/>
    <cellStyle name="Accent5 3 3" xfId="10267" xr:uid="{00000000-0005-0000-0000-0000D2080000}"/>
    <cellStyle name="Accent5 3 4" xfId="9880" xr:uid="{00000000-0005-0000-0000-0000D3080000}"/>
    <cellStyle name="Accent5 3 5" xfId="36964" xr:uid="{00000000-0005-0000-0000-0000D4080000}"/>
    <cellStyle name="Accent5 3 6" xfId="2587" xr:uid="{00000000-0005-0000-0000-0000D5080000}"/>
    <cellStyle name="Accent5 4" xfId="926" xr:uid="{00000000-0005-0000-0000-0000D6080000}"/>
    <cellStyle name="Accent5 4 2" xfId="2590" xr:uid="{00000000-0005-0000-0000-0000D7080000}"/>
    <cellStyle name="Accent5 4 3" xfId="10269" xr:uid="{00000000-0005-0000-0000-0000D8080000}"/>
    <cellStyle name="Accent5 4 4" xfId="9881" xr:uid="{00000000-0005-0000-0000-0000D9080000}"/>
    <cellStyle name="Accent5 4 5" xfId="36965" xr:uid="{00000000-0005-0000-0000-0000DA080000}"/>
    <cellStyle name="Accent5 4 6" xfId="2589" xr:uid="{00000000-0005-0000-0000-0000DB080000}"/>
    <cellStyle name="Accent5 5" xfId="927" xr:uid="{00000000-0005-0000-0000-0000DC080000}"/>
    <cellStyle name="Accent5 5 2" xfId="10270" xr:uid="{00000000-0005-0000-0000-0000DD080000}"/>
    <cellStyle name="Accent5 5 3" xfId="9882" xr:uid="{00000000-0005-0000-0000-0000DE080000}"/>
    <cellStyle name="Accent5 5 4" xfId="36966" xr:uid="{00000000-0005-0000-0000-0000DF080000}"/>
    <cellStyle name="Accent5 5 5" xfId="2591" xr:uid="{00000000-0005-0000-0000-0000E0080000}"/>
    <cellStyle name="Accent5 6" xfId="2592" xr:uid="{00000000-0005-0000-0000-0000E1080000}"/>
    <cellStyle name="Accent5 6 2" xfId="36967" xr:uid="{00000000-0005-0000-0000-0000E2080000}"/>
    <cellStyle name="Accent5 6 2 2" xfId="41293" xr:uid="{C03D7146-9957-42A5-87B4-28D7DA58D6E9}"/>
    <cellStyle name="Accent5 6 3" xfId="41292" xr:uid="{D4B45D38-6731-4AF8-ACEB-374D08B82DEA}"/>
    <cellStyle name="Accent5 7" xfId="2593" xr:uid="{00000000-0005-0000-0000-0000E3080000}"/>
    <cellStyle name="Accent5 7 2" xfId="36968" xr:uid="{00000000-0005-0000-0000-0000E4080000}"/>
    <cellStyle name="Accent5 8" xfId="2594" xr:uid="{00000000-0005-0000-0000-0000E5080000}"/>
    <cellStyle name="Accent5 8 2" xfId="36969" xr:uid="{00000000-0005-0000-0000-0000E6080000}"/>
    <cellStyle name="Accent5 9" xfId="2595" xr:uid="{00000000-0005-0000-0000-0000E7080000}"/>
    <cellStyle name="Accent5 9 2" xfId="36970" xr:uid="{00000000-0005-0000-0000-0000E8080000}"/>
    <cellStyle name="Accent6" xfId="687" builtinId="49" customBuiltin="1"/>
    <cellStyle name="Accent6 10" xfId="2596" xr:uid="{00000000-0005-0000-0000-0000EA080000}"/>
    <cellStyle name="Accent6 10 2" xfId="36971" xr:uid="{00000000-0005-0000-0000-0000EB080000}"/>
    <cellStyle name="Accent6 11" xfId="2597" xr:uid="{00000000-0005-0000-0000-0000EC080000}"/>
    <cellStyle name="Accent6 11 2" xfId="36972" xr:uid="{00000000-0005-0000-0000-0000ED080000}"/>
    <cellStyle name="Accent6 12" xfId="2598" xr:uid="{00000000-0005-0000-0000-0000EE080000}"/>
    <cellStyle name="Accent6 12 2" xfId="36973" xr:uid="{00000000-0005-0000-0000-0000EF080000}"/>
    <cellStyle name="Accent6 13" xfId="36974" xr:uid="{00000000-0005-0000-0000-0000F0080000}"/>
    <cellStyle name="Accent6 14" xfId="36975" xr:uid="{00000000-0005-0000-0000-0000F1080000}"/>
    <cellStyle name="Accent6 15" xfId="36976" xr:uid="{00000000-0005-0000-0000-0000F2080000}"/>
    <cellStyle name="Accent6 16" xfId="36977" xr:uid="{00000000-0005-0000-0000-0000F3080000}"/>
    <cellStyle name="Accent6 17" xfId="36978" xr:uid="{00000000-0005-0000-0000-0000F4080000}"/>
    <cellStyle name="Accent6 2" xfId="928" xr:uid="{00000000-0005-0000-0000-0000F5080000}"/>
    <cellStyle name="Accent6 2 2" xfId="2600" xr:uid="{00000000-0005-0000-0000-0000F6080000}"/>
    <cellStyle name="Accent6 2 2 2" xfId="41294" xr:uid="{2EAFAB5D-6CEF-4BE6-A66C-094F34A15D2E}"/>
    <cellStyle name="Accent6 2 3" xfId="2601" xr:uid="{00000000-0005-0000-0000-0000F7080000}"/>
    <cellStyle name="Accent6 2 4" xfId="10275" xr:uid="{00000000-0005-0000-0000-0000F8080000}"/>
    <cellStyle name="Accent6 2 5" xfId="9883" xr:uid="{00000000-0005-0000-0000-0000F9080000}"/>
    <cellStyle name="Accent6 2 6" xfId="36979" xr:uid="{00000000-0005-0000-0000-0000FA080000}"/>
    <cellStyle name="Accent6 2 7" xfId="2599" xr:uid="{00000000-0005-0000-0000-0000FB080000}"/>
    <cellStyle name="Accent6 3" xfId="929" xr:uid="{00000000-0005-0000-0000-0000FC080000}"/>
    <cellStyle name="Accent6 3 2" xfId="2603" xr:uid="{00000000-0005-0000-0000-0000FD080000}"/>
    <cellStyle name="Accent6 3 2 2" xfId="41295" xr:uid="{FCBCD3CE-6209-4B45-936F-E11E3E7406F9}"/>
    <cellStyle name="Accent6 3 3" xfId="10278" xr:uid="{00000000-0005-0000-0000-0000FE080000}"/>
    <cellStyle name="Accent6 3 4" xfId="9884" xr:uid="{00000000-0005-0000-0000-0000FF080000}"/>
    <cellStyle name="Accent6 3 5" xfId="36980" xr:uid="{00000000-0005-0000-0000-000000090000}"/>
    <cellStyle name="Accent6 3 6" xfId="2602" xr:uid="{00000000-0005-0000-0000-000001090000}"/>
    <cellStyle name="Accent6 4" xfId="930" xr:uid="{00000000-0005-0000-0000-000002090000}"/>
    <cellStyle name="Accent6 4 2" xfId="2605" xr:uid="{00000000-0005-0000-0000-000003090000}"/>
    <cellStyle name="Accent6 4 3" xfId="10280" xr:uid="{00000000-0005-0000-0000-000004090000}"/>
    <cellStyle name="Accent6 4 4" xfId="9885" xr:uid="{00000000-0005-0000-0000-000005090000}"/>
    <cellStyle name="Accent6 4 5" xfId="36981" xr:uid="{00000000-0005-0000-0000-000006090000}"/>
    <cellStyle name="Accent6 4 6" xfId="2604" xr:uid="{00000000-0005-0000-0000-000007090000}"/>
    <cellStyle name="Accent6 5" xfId="931" xr:uid="{00000000-0005-0000-0000-000008090000}"/>
    <cellStyle name="Accent6 5 2" xfId="10282" xr:uid="{00000000-0005-0000-0000-000009090000}"/>
    <cellStyle name="Accent6 5 3" xfId="9886" xr:uid="{00000000-0005-0000-0000-00000A090000}"/>
    <cellStyle name="Accent6 5 4" xfId="36982" xr:uid="{00000000-0005-0000-0000-00000B090000}"/>
    <cellStyle name="Accent6 5 5" xfId="2606" xr:uid="{00000000-0005-0000-0000-00000C090000}"/>
    <cellStyle name="Accent6 6" xfId="2607" xr:uid="{00000000-0005-0000-0000-00000D090000}"/>
    <cellStyle name="Accent6 6 2" xfId="36983" xr:uid="{00000000-0005-0000-0000-00000E090000}"/>
    <cellStyle name="Accent6 6 2 2" xfId="41297" xr:uid="{5A0C9560-A232-45F7-AC95-2AC41DAEF2C7}"/>
    <cellStyle name="Accent6 6 3" xfId="41296" xr:uid="{6CF38FD4-63FD-463E-B305-01740F351C68}"/>
    <cellStyle name="Accent6 7" xfId="2608" xr:uid="{00000000-0005-0000-0000-00000F090000}"/>
    <cellStyle name="Accent6 7 2" xfId="36984" xr:uid="{00000000-0005-0000-0000-000010090000}"/>
    <cellStyle name="Accent6 7 3" xfId="41298" xr:uid="{EEDED594-AE09-434F-92DA-FE880C8ACB68}"/>
    <cellStyle name="Accent6 8" xfId="2609" xr:uid="{00000000-0005-0000-0000-000011090000}"/>
    <cellStyle name="Accent6 8 2" xfId="36985" xr:uid="{00000000-0005-0000-0000-000012090000}"/>
    <cellStyle name="Accent6 9" xfId="2610" xr:uid="{00000000-0005-0000-0000-000013090000}"/>
    <cellStyle name="Accent6 9 2" xfId="36986" xr:uid="{00000000-0005-0000-0000-000014090000}"/>
    <cellStyle name="active" xfId="3247" xr:uid="{00000000-0005-0000-0000-000015090000}"/>
    <cellStyle name="AeE­ [0]_¡U¾EU￢ A¾COºn±³ " xfId="41299" xr:uid="{0A5D793C-B219-45AA-9098-FAF7B97A9447}"/>
    <cellStyle name="ÅëÈ­ [0]_´ë¿©±Ý" xfId="41300" xr:uid="{4A4AEE76-85B2-47A2-8C32-14828F5F6053}"/>
    <cellStyle name="AeE­ [0]_´U±aA÷AO98.12(A¶A¤)CR¾i¼­ " xfId="41301" xr:uid="{C097D76F-911D-4CD7-B7E0-2D86F9B34AD1}"/>
    <cellStyle name="ÅëÈ­ [0]_¿ä¾à " xfId="41302" xr:uid="{D8F61987-76C8-45DA-A90D-82FAA207BAC9}"/>
    <cellStyle name="AeE­ [0]_±aA¸" xfId="41303" xr:uid="{C9D14B4D-827E-48AD-809D-5A83252592D4}"/>
    <cellStyle name="ÅëÈ­ [0]_±âÅ¸" xfId="6235" xr:uid="{00000000-0005-0000-0000-000016090000}"/>
    <cellStyle name="AeE­ [0]_°u¸RC×¸n_¾÷A¾º° " xfId="41304" xr:uid="{DB165BA9-CA57-4D86-85A8-E0E72AA4E55E}"/>
    <cellStyle name="ÅëÈ­ [0]_¹®Á¦Á¡  " xfId="41305" xr:uid="{0D95897F-9062-464E-B969-E19976DF84FE}"/>
    <cellStyle name="AeE­ [0]_10¿u2AO _0006" xfId="41306" xr:uid="{9B1457C9-3F7C-409F-B0DF-F7C1FB959F31}"/>
    <cellStyle name="ÅëÈ­ [0]_8¿ù11ÀÏ Á÷¿øÇöÈ² " xfId="41307" xr:uid="{EE6B5482-E647-4254-9281-088F5B3CBBA6}"/>
    <cellStyle name="AeE­ [0]_A¶A÷º°" xfId="41308" xr:uid="{7C5BB69E-934C-4859-A797-BC728F780930}"/>
    <cellStyle name="ÅëÈ­ [0]_Ç×¸ñº° ¿ä¾à " xfId="41309" xr:uid="{ECFC41FA-7AB3-4FA9-8560-79B29E1B271A}"/>
    <cellStyle name="AeE­ [0]_INQUIRY ¿μ¾÷AßAø " xfId="41310" xr:uid="{07D82A56-8091-4624-9FA9-69E16FDBDC46}"/>
    <cellStyle name="ÅëÈ­ [0]_laroux" xfId="41311" xr:uid="{9EAFE90D-777A-4A6C-B93B-5EE7B28B51AD}"/>
    <cellStyle name="AeE­_¡U¾EU￢ A¾COºn±³ " xfId="41312" xr:uid="{1C08B7B4-09E4-410C-B602-8419B64E8EE1}"/>
    <cellStyle name="ÅëÈ­_´ë¿©±Ý" xfId="41313" xr:uid="{63CF48FE-B3FF-4985-89D3-4F0687A4C52B}"/>
    <cellStyle name="AeE­_´U±aA÷AO98.12(A¶A¤)CR¾i¼­ " xfId="41314" xr:uid="{DD9AD5FC-9F69-42C2-99EB-DD357F95D05F}"/>
    <cellStyle name="ÅëÈ­_±âÅ¸" xfId="6236" xr:uid="{00000000-0005-0000-0000-000017090000}"/>
    <cellStyle name="AeE­_°u¸RC×¸n_¾÷A¾º° " xfId="41315" xr:uid="{856DA9BD-14D7-4CAE-A9FC-2A6F6BDA4189}"/>
    <cellStyle name="ÅëÈ­_¹®Á¦Á¡  " xfId="41316" xr:uid="{6DE19D2D-CD52-4814-AEF4-04A1E4D64CCE}"/>
    <cellStyle name="AeE­_10¿u2AO _0006" xfId="41317" xr:uid="{5689AB7F-B726-4CF9-8240-20A62E1155C3}"/>
    <cellStyle name="ÅëÈ­_8¿ù11ÀÏ Á÷¿øÇöÈ² " xfId="41318" xr:uid="{01694AB9-FDA3-4ABE-8D78-34633E7D581D}"/>
    <cellStyle name="AeE­_A" xfId="41319" xr:uid="{23AD3747-E728-4EC1-999E-731D75265F1D}"/>
    <cellStyle name="ÅëÈ­_Á¦Á¶1ºÎ1°ú ÇöÈ² " xfId="41320" xr:uid="{BF74BBDF-FBE4-4CF5-84EF-CA800C251383}"/>
    <cellStyle name="AeE­_A¶A÷º°" xfId="41321" xr:uid="{1F1D1CFB-7437-4ED3-8449-1727CBA8E9CB}"/>
    <cellStyle name="ÅëÈ­_INQUIRY ¿µ¾÷ÃßÁø " xfId="41322" xr:uid="{7B867C7E-384B-4854-849D-5512E3774050}"/>
    <cellStyle name="AeE­_INQUIRY ¿μ¾÷AßAø " xfId="41323" xr:uid="{616C4522-D9AE-4299-AE99-6511CC232777}"/>
    <cellStyle name="ÅëÈ­_laroux" xfId="41324" xr:uid="{54C506DB-B172-44CE-8342-0B717A283A8F}"/>
    <cellStyle name="AeE¡© [0]_¡¾U©ö¡ì1_BS " xfId="41325" xr:uid="{68A1A733-890D-4D03-9F28-423949BF5BBE}"/>
    <cellStyle name="AeE¡ⓒ [0]_¡¾aA￠￢" xfId="41326" xr:uid="{ED497783-BEDA-4CF1-8210-3A7C6BA3B005}"/>
    <cellStyle name="AeE¡ⓒ_¡¾aA￠￢" xfId="41327" xr:uid="{AE71CC23-81D6-4337-853B-DB8F462CE57C}"/>
    <cellStyle name="AeE¢®¨Ï [0]_10¡Ë?u2AO " xfId="41328" xr:uid="{8EFEAD9B-398C-42D4-99A0-66B791E4D8D5}"/>
    <cellStyle name="AeE¢®¨Ï_10¡Ë?u2AO " xfId="41329" xr:uid="{540982EF-48E9-40AE-BE60-FB0D2908A072}"/>
    <cellStyle name="AeE￠R¨I [0]_AO¡§uRCN￠R¨uU " xfId="41330" xr:uid="{84A77FE6-253B-430E-B9B7-25104A4AB964}"/>
    <cellStyle name="AeE￠R¨I_AO¡§uRCN￠R¨uU " xfId="41331" xr:uid="{AF6FF1EA-CA71-49B3-BB6D-85635C3D16FC}"/>
    <cellStyle name="ALIGNMENT" xfId="41332" xr:uid="{A2B14347-4B53-44E2-B0B1-CA87D8C41710}"/>
    <cellStyle name="args.style" xfId="3248" xr:uid="{00000000-0005-0000-0000-000018090000}"/>
    <cellStyle name="AÞ¸¶ [0]_¡U¾EU￢ A¾COºn±³ " xfId="41333" xr:uid="{AD5ADF13-1F2A-4C30-A528-B0BCDA5BC9F5}"/>
    <cellStyle name="ÄÞ¸¶ [0]_´ë¿©±Ý" xfId="41334" xr:uid="{C42AD7B0-5D5C-4F99-A0CA-3DD3038D4444}"/>
    <cellStyle name="AÞ¸¶ [0]_´U±aA÷AO98.12(A¶A¤)CR¾i¼­ " xfId="41335" xr:uid="{93972186-37E0-4BA4-B1BC-72AEE35ADFA7}"/>
    <cellStyle name="ÄÞ¸¶ [0]_¿ä¾à " xfId="41336" xr:uid="{2B1CEAA8-BBAC-4A7E-9F5C-4A2590E07E76}"/>
    <cellStyle name="AÞ¸¶ [0]_±aA¸" xfId="41337" xr:uid="{9615BA51-6CAB-4ABB-A922-28CA78FAE384}"/>
    <cellStyle name="ÄÞ¸¶ [0]_±âÅ¸" xfId="6237" xr:uid="{00000000-0005-0000-0000-000019090000}"/>
    <cellStyle name="AÞ¸¶ [0]_10¿u2AO _0006" xfId="41338" xr:uid="{D76241E4-2D3D-4CBA-9DE0-625D40AC5F88}"/>
    <cellStyle name="ÄÞ¸¶ [0]_8¿ù11ÀÏ Á÷¿øÇöÈ² " xfId="41339" xr:uid="{9BCB6239-4385-44CB-ADCE-4811C6C93C32}"/>
    <cellStyle name="AÞ¸¶ [0]_A¶A÷º°" xfId="41340" xr:uid="{38DAE137-D9EC-4E48-B408-3F342AB14A19}"/>
    <cellStyle name="ÄÞ¸¶ [0]_Ç×¸ñº° ¿ä¾à " xfId="41341" xr:uid="{6FB45425-2540-4E68-9B39-DE383CF51674}"/>
    <cellStyle name="AÞ¸¶ [0]_INQUIRY ¿μ¾÷AßAø " xfId="41342" xr:uid="{B69E4D6B-9908-4AEC-99A3-673BB95EFADD}"/>
    <cellStyle name="ÄÞ¸¶ [0]_laroux" xfId="41343" xr:uid="{986B1D82-A83C-4086-9456-503E55F2743A}"/>
    <cellStyle name="AÞ¸¶_¡U¾EU￢ A¾COºn±³ " xfId="41344" xr:uid="{B8EFFBD3-BC03-40C7-9764-FBA76737AC1B}"/>
    <cellStyle name="ÄÞ¸¶_´ë¿©±Ý" xfId="41345" xr:uid="{3579D9E1-52A6-401D-BA9F-B550EB7A555C}"/>
    <cellStyle name="AÞ¸¶_´U±aA÷AO98.12(A¶A¤)CR¾i¼­ " xfId="41346" xr:uid="{625F6D78-F78D-459D-A64A-38E8EB28627E}"/>
    <cellStyle name="ÄÞ¸¶_¿ä¾à " xfId="41347" xr:uid="{1D5173F6-98A2-4895-B8E7-0A2A60746B4B}"/>
    <cellStyle name="AÞ¸¶_±aA¸" xfId="41348" xr:uid="{EA908052-6BD1-4F35-A6F4-0EF2AC0C712E}"/>
    <cellStyle name="ÄÞ¸¶_±âÅ¸" xfId="6238" xr:uid="{00000000-0005-0000-0000-00001A090000}"/>
    <cellStyle name="AÞ¸¶_10¿u2AO _0006" xfId="41349" xr:uid="{F94AFAEB-348F-4D41-9459-56832B21AFA0}"/>
    <cellStyle name="ÄÞ¸¶_8¿ù11ÀÏ Á÷¿øÇöÈ² " xfId="41350" xr:uid="{715814E3-859B-4B8B-92CE-F7F2A400EE5A}"/>
    <cellStyle name="AÞ¸¶_A" xfId="41351" xr:uid="{D18800C7-3DB1-45EA-B8F6-7B73447354BE}"/>
    <cellStyle name="ÄÞ¸¶_Á¦Á¶1ºÎ1°ú ÇöÈ² " xfId="41352" xr:uid="{C633BC18-3648-447A-B87C-136D01FD1F84}"/>
    <cellStyle name="AÞ¸¶_A¶A÷º°" xfId="41353" xr:uid="{6C04E0EC-2AA6-440F-A2D2-2F5BAD8C673A}"/>
    <cellStyle name="ÄÞ¸¶_Ç×¸ñº° ¿ä¾à " xfId="41354" xr:uid="{47EB799F-0261-44B7-AAB3-06B3A3472730}"/>
    <cellStyle name="AÞ¸¶_INQUIRY ¿μ¾÷AßAø " xfId="41355" xr:uid="{4C6131D7-D9E8-47A3-A3CD-A83EB0A0BED5}"/>
    <cellStyle name="ÄÞ¸¶_laroux" xfId="41356" xr:uid="{D89586ED-9987-4164-BF8E-2FEFB2C54BAD}"/>
    <cellStyle name="AutoFormat Options" xfId="1349" xr:uid="{00000000-0005-0000-0000-00001B090000}"/>
    <cellStyle name="AutoFormat Options 2" xfId="1350" xr:uid="{00000000-0005-0000-0000-00001C090000}"/>
    <cellStyle name="AutoFormat Options 2 2" xfId="10846" xr:uid="{00000000-0005-0000-0000-00001D090000}"/>
    <cellStyle name="AutoFormat Options 2 2 2" xfId="41357" xr:uid="{70E785C0-8980-48E8-A5F6-9AD0E89826EC}"/>
    <cellStyle name="AutoFormat Options 2 3" xfId="3249" xr:uid="{00000000-0005-0000-0000-00001E090000}"/>
    <cellStyle name="AutoFormat Options 3" xfId="1351" xr:uid="{00000000-0005-0000-0000-00001F090000}"/>
    <cellStyle name="AutoFormat Options 3 2" xfId="41358" xr:uid="{3F6E89A3-7CF2-45AC-ACBA-62D78B01708E}"/>
    <cellStyle name="AutoFormat Options 4" xfId="1352" xr:uid="{00000000-0005-0000-0000-000020090000}"/>
    <cellStyle name="AutoFormat Options 4 2" xfId="41359" xr:uid="{5A8FCF25-6E76-49F2-81DA-B0102FEBCA4C}"/>
    <cellStyle name="AutoFormat Options 5" xfId="41360" xr:uid="{908A9C79-788C-4015-A8F9-335CBF5E9A15}"/>
    <cellStyle name="Bad" xfId="657" builtinId="27" customBuiltin="1"/>
    <cellStyle name="Bad 10" xfId="2611" xr:uid="{00000000-0005-0000-0000-000022090000}"/>
    <cellStyle name="Bad 10 2" xfId="36987" xr:uid="{00000000-0005-0000-0000-000023090000}"/>
    <cellStyle name="Bad 11" xfId="2612" xr:uid="{00000000-0005-0000-0000-000024090000}"/>
    <cellStyle name="Bad 11 2" xfId="36988" xr:uid="{00000000-0005-0000-0000-000025090000}"/>
    <cellStyle name="Bad 12" xfId="2613" xr:uid="{00000000-0005-0000-0000-000026090000}"/>
    <cellStyle name="Bad 12 2" xfId="36989" xr:uid="{00000000-0005-0000-0000-000027090000}"/>
    <cellStyle name="Bad 13" xfId="36990" xr:uid="{00000000-0005-0000-0000-000028090000}"/>
    <cellStyle name="Bad 14" xfId="36991" xr:uid="{00000000-0005-0000-0000-000029090000}"/>
    <cellStyle name="Bad 15" xfId="36992" xr:uid="{00000000-0005-0000-0000-00002A090000}"/>
    <cellStyle name="Bad 16" xfId="36993" xr:uid="{00000000-0005-0000-0000-00002B090000}"/>
    <cellStyle name="Bad 17" xfId="36994" xr:uid="{00000000-0005-0000-0000-00002C090000}"/>
    <cellStyle name="Bad 2" xfId="932" xr:uid="{00000000-0005-0000-0000-00002D090000}"/>
    <cellStyle name="Bad 2 2" xfId="2615" xr:uid="{00000000-0005-0000-0000-00002E090000}"/>
    <cellStyle name="Bad 2 2 2" xfId="41361" xr:uid="{3DBDF9FE-C2E2-4AF4-B476-06CC6D327837}"/>
    <cellStyle name="Bad 2 3" xfId="2616" xr:uid="{00000000-0005-0000-0000-00002F090000}"/>
    <cellStyle name="Bad 2 4" xfId="3250" xr:uid="{00000000-0005-0000-0000-000030090000}"/>
    <cellStyle name="Bad 2 4 2" xfId="10288" xr:uid="{00000000-0005-0000-0000-000031090000}"/>
    <cellStyle name="Bad 2 5" xfId="9887" xr:uid="{00000000-0005-0000-0000-000032090000}"/>
    <cellStyle name="Bad 2 6" xfId="17541" xr:uid="{00000000-0005-0000-0000-000033090000}"/>
    <cellStyle name="Bad 2 7" xfId="36995" xr:uid="{00000000-0005-0000-0000-000034090000}"/>
    <cellStyle name="Bad 2 8" xfId="2614" xr:uid="{00000000-0005-0000-0000-000035090000}"/>
    <cellStyle name="Bad 3" xfId="933" xr:uid="{00000000-0005-0000-0000-000036090000}"/>
    <cellStyle name="Bad 3 2" xfId="2618" xr:uid="{00000000-0005-0000-0000-000037090000}"/>
    <cellStyle name="Bad 3 2 2" xfId="41362" xr:uid="{46B7A714-329D-445F-8096-4EB5D72C2533}"/>
    <cellStyle name="Bad 3 3" xfId="3251" xr:uid="{00000000-0005-0000-0000-000038090000}"/>
    <cellStyle name="Bad 3 3 2" xfId="10290" xr:uid="{00000000-0005-0000-0000-000039090000}"/>
    <cellStyle name="Bad 3 4" xfId="9888" xr:uid="{00000000-0005-0000-0000-00003A090000}"/>
    <cellStyle name="Bad 3 5" xfId="17542" xr:uid="{00000000-0005-0000-0000-00003B090000}"/>
    <cellStyle name="Bad 3 6" xfId="36996" xr:uid="{00000000-0005-0000-0000-00003C090000}"/>
    <cellStyle name="Bad 3 7" xfId="2617" xr:uid="{00000000-0005-0000-0000-00003D090000}"/>
    <cellStyle name="Bad 4" xfId="934" xr:uid="{00000000-0005-0000-0000-00003E090000}"/>
    <cellStyle name="Bad 4 2" xfId="2620" xr:uid="{00000000-0005-0000-0000-00003F090000}"/>
    <cellStyle name="Bad 4 3" xfId="3252" xr:uid="{00000000-0005-0000-0000-000040090000}"/>
    <cellStyle name="Bad 4 3 2" xfId="10292" xr:uid="{00000000-0005-0000-0000-000041090000}"/>
    <cellStyle name="Bad 4 4" xfId="9889" xr:uid="{00000000-0005-0000-0000-000042090000}"/>
    <cellStyle name="Bad 4 5" xfId="17543" xr:uid="{00000000-0005-0000-0000-000043090000}"/>
    <cellStyle name="Bad 4 6" xfId="36997" xr:uid="{00000000-0005-0000-0000-000044090000}"/>
    <cellStyle name="Bad 4 7" xfId="2619" xr:uid="{00000000-0005-0000-0000-000045090000}"/>
    <cellStyle name="Bad 5" xfId="935" xr:uid="{00000000-0005-0000-0000-000046090000}"/>
    <cellStyle name="Bad 5 2" xfId="10294" xr:uid="{00000000-0005-0000-0000-000047090000}"/>
    <cellStyle name="Bad 5 3" xfId="9890" xr:uid="{00000000-0005-0000-0000-000048090000}"/>
    <cellStyle name="Bad 5 4" xfId="36998" xr:uid="{00000000-0005-0000-0000-000049090000}"/>
    <cellStyle name="Bad 5 5" xfId="2621" xr:uid="{00000000-0005-0000-0000-00004A090000}"/>
    <cellStyle name="Bad 6" xfId="2622" xr:uid="{00000000-0005-0000-0000-00004B090000}"/>
    <cellStyle name="Bad 6 2" xfId="36999" xr:uid="{00000000-0005-0000-0000-00004C090000}"/>
    <cellStyle name="Bad 6 2 2" xfId="41364" xr:uid="{40DD9A3C-58C1-47BF-82B5-5DB8F4D9BC43}"/>
    <cellStyle name="Bad 6 3" xfId="41363" xr:uid="{F24B521D-A6FE-47B6-A686-E13C09102C3A}"/>
    <cellStyle name="Bad 7" xfId="2623" xr:uid="{00000000-0005-0000-0000-00004D090000}"/>
    <cellStyle name="Bad 7 2" xfId="37000" xr:uid="{00000000-0005-0000-0000-00004E090000}"/>
    <cellStyle name="Bad 7 3" xfId="41365" xr:uid="{AA88BAE5-72DF-4EA9-A47C-F0C08634D6BF}"/>
    <cellStyle name="Bad 8" xfId="2624" xr:uid="{00000000-0005-0000-0000-00004F090000}"/>
    <cellStyle name="Bad 8 2" xfId="37001" xr:uid="{00000000-0005-0000-0000-000050090000}"/>
    <cellStyle name="Bad 9" xfId="2625" xr:uid="{00000000-0005-0000-0000-000051090000}"/>
    <cellStyle name="Bad 9 2" xfId="37002" xr:uid="{00000000-0005-0000-0000-000052090000}"/>
    <cellStyle name="blp_column_header" xfId="1265" xr:uid="{00000000-0005-0000-0000-000053090000}"/>
    <cellStyle name="Body" xfId="41366" xr:uid="{A05A4856-BF6B-4221-A5BF-187216790232}"/>
    <cellStyle name="Brand Align Left Text" xfId="41367" xr:uid="{D1C85306-79C8-4639-8D93-E79FFBD05B8A}"/>
    <cellStyle name="Brand Align Left Text 2" xfId="41368" xr:uid="{92F4C23E-62F8-43F4-862F-9BB355CDC98A}"/>
    <cellStyle name="Brand Default" xfId="41369" xr:uid="{6666AAAE-1B81-4BC7-9859-E7C18C8C4315}"/>
    <cellStyle name="Brand Percent" xfId="41370" xr:uid="{94039DF0-E311-430C-84F1-538B8ACA5B71}"/>
    <cellStyle name="Brand Source" xfId="41371" xr:uid="{F83D009B-B132-4D61-ADE9-42C4CA088CC3}"/>
    <cellStyle name="Brand Source 2" xfId="41372" xr:uid="{D7001EF1-6485-499E-9CA3-9FA4DFE8352C}"/>
    <cellStyle name="Brand Subtitle with Underline" xfId="41373" xr:uid="{A2F37210-76CD-4FB5-A013-983FC27ABBA1}"/>
    <cellStyle name="Brand Subtitle with Underline 2" xfId="41374" xr:uid="{985D651E-DFA7-404D-AC6D-6D7A31ECD2F2}"/>
    <cellStyle name="Brand Subtitle with Underline 3" xfId="41375" xr:uid="{BA0C0BC6-67FE-4CB8-B626-ADB8E3BE818B}"/>
    <cellStyle name="Brand Subtitle with Underline 4" xfId="41376" xr:uid="{EF9DA12A-A895-48EA-89E6-90288F039898}"/>
    <cellStyle name="Brand Subtitle without Underline" xfId="41377" xr:uid="{0FCC5008-BA9B-49D7-A151-AAA5669201A4}"/>
    <cellStyle name="Brand Subtitle without Underline 2" xfId="41378" xr:uid="{F66465E5-1C9E-4F47-AD00-72AA32273C6F}"/>
    <cellStyle name="Brand Title" xfId="41379" xr:uid="{2CA5815E-B104-4539-8B2E-E1D078C80BBF}"/>
    <cellStyle name="Brand Title 2" xfId="41380" xr:uid="{9356B085-0DED-4A8E-8402-D80FBE8E355B}"/>
    <cellStyle name="Burrency_Sheet1_97회비" xfId="41381" xr:uid="{032B51F7-0CF6-44B8-BA39-DE144BF4EB1D}"/>
    <cellStyle name="C¡IA¨ª_¡ÆⓒªAaAaAo(97)" xfId="41382" xr:uid="{0D506185-5A7C-4C59-B052-FC26BA460342}"/>
    <cellStyle name="C¢®IA¡§¨£_3A¢®A ¡§¢®?¡§uoCu 62¢®¨ú¨Ïo¡§uO " xfId="41383" xr:uid="{9485D4E6-70D6-4E1B-98AD-D91ED1F881A1}"/>
    <cellStyle name="C￠RIA¡§¨￡_AO¡§uRCN￠R¨uU " xfId="41384" xr:uid="{66E5EC8B-4783-4B97-95D6-83103AEA04AF}"/>
    <cellStyle name="C￥AØ_ 10AE " xfId="41385" xr:uid="{F669B879-569B-48B1-B90B-CEAA29B5CB2D}"/>
    <cellStyle name="Ç¥ÁØ_´ç¿ùÀÚ±Ý¼öÁö" xfId="41386" xr:uid="{8DEAA12B-FC0C-45D3-B517-121D069C9B58}"/>
    <cellStyle name="C￥AØ_´U±aA÷AO98.12(A¶A¤)CR¾i¼­ " xfId="41387" xr:uid="{34982FB7-A13B-408B-B96B-6FB63A399478}"/>
    <cellStyle name="Ç¥ÁØ_¿¬°£´©°è¿¹»ó" xfId="6239" xr:uid="{00000000-0005-0000-0000-000054090000}"/>
    <cellStyle name="C￥AØ_¿u°￡¿a¾aº¸°i" xfId="41388" xr:uid="{6346FB80-9602-4F8B-8CC5-5D50470033F4}"/>
    <cellStyle name="Ç¥ÁØ_»ç¾÷ºÎº° ÃÑ°è " xfId="41389" xr:uid="{8AD48699-05A1-474D-BDFD-7C0520A5A181}"/>
    <cellStyle name="C￥AØ_≫c¾÷ºIº° AN°e " xfId="41390" xr:uid="{40302EC0-4C9E-4BBA-8E0C-268651F71305}"/>
    <cellStyle name="Ç¥ÁØ_°©À»¼­¿ï" xfId="41391" xr:uid="{B2C06671-C896-41F1-B1CC-CBDDF98D42BD}"/>
    <cellStyle name="C￥AØ_°ø¹R5 " xfId="41392" xr:uid="{3034B95B-43C7-4036-AC10-D69F1CC6224A}"/>
    <cellStyle name="Ç¥ÁØ_°ü¸®Ç×¸ñ_¾÷Á¾º° " xfId="41393" xr:uid="{534336A5-0612-43B7-838E-697870AA1D23}"/>
    <cellStyle name="C￥AØ_°u¸RC×¸n_¾÷A¾º° " xfId="41394" xr:uid="{E21A59E6-36C7-4294-BD89-0393D87B5431}"/>
    <cellStyle name="Ç¥ÁØ_0N-HANDLING " xfId="41395" xr:uid="{A72FBDAD-4E99-42E4-851C-0B5F91D8F963}"/>
    <cellStyle name="C￥AØ_¼oAu°u·I" xfId="41396" xr:uid="{28072000-2613-412F-A0CB-25D4E1D00598}"/>
    <cellStyle name="Ç¥ÁØ_¾÷Á¾º° " xfId="41397" xr:uid="{F95BF2B7-1BA7-411C-840A-EAFDCFBAB4BC}"/>
    <cellStyle name="C￥AØ_¾c½A9" xfId="41398" xr:uid="{7EB5345C-DA43-4215-B721-B46CC8E153A6}"/>
    <cellStyle name="Ç¥ÁØ_3Â÷ Æ¯¼öÇü 62±¹¼Ò " xfId="41399" xr:uid="{486BE535-E1DC-41F3-81CD-06DDE207CF0C}"/>
    <cellStyle name="C￥AØ_4¿uE¸AC1" xfId="41400" xr:uid="{3075AEEB-47A9-48B3-BF68-E95EA7A9D3C4}"/>
    <cellStyle name="Ç¥ÁØ_5-1±¤°í " xfId="41401" xr:uid="{27D4423D-70E4-486A-B34B-75C365F91D1B}"/>
    <cellStyle name="C￥AØ_6-3°æAi·A " xfId="41402" xr:uid="{35BEBECA-3885-4A52-87E9-857ADB07A14B}"/>
    <cellStyle name="Ç¥ÁØ_98³â °á»ê " xfId="41403" xr:uid="{FB84483B-4C3E-4B87-B103-8D7960008345}"/>
    <cellStyle name="C￥AØ_A?°¡Ao±C" xfId="41404" xr:uid="{404B6C3B-2821-4ECB-8D10-53C90FB3D759}"/>
    <cellStyle name="Ç¥ÁØ_Áý°èÇ¥(2¿ù) " xfId="41405" xr:uid="{3BD242F7-F474-4D42-BE05-5820BB191D7E}"/>
    <cellStyle name="C￥AØ_C°AC¼­1" xfId="41406" xr:uid="{EA171344-13F5-4412-91B0-46C93F5BBE81}"/>
    <cellStyle name="Ç¥ÁØ_È¸¼±½ÅÃ»¼­" xfId="41407" xr:uid="{E0D23077-3D2F-42F9-A88A-728C6DAD74DA}"/>
    <cellStyle name="C￥AØ_E¸¼±½AA≫¼­" xfId="41408" xr:uid="{84419B0F-FED2-4D45-9BDF-23135BCEB893}"/>
    <cellStyle name="Ç¥ÁØ_laroux" xfId="41409" xr:uid="{4F28D153-96A8-4AF6-84F9-9CEAA9807F1D}"/>
    <cellStyle name="C￥AØ_Sheet1_¿μ¾÷CoE² " xfId="41410" xr:uid="{F6493A2E-E086-4A2B-8FA1-93074A7C9F26}"/>
    <cellStyle name="Ç¥ÁØ_Sheet1_0N-HANDLING " xfId="41411" xr:uid="{3C6F0F02-1292-4AAC-976C-E469C56C0A1B}"/>
    <cellStyle name="C￥AØ_Sheet1_Ay°eC￥(2¿u) " xfId="41412" xr:uid="{9997976C-FB9C-4E44-9BD7-17FB0190F3D2}"/>
    <cellStyle name="Ç¥ÁØ_Sheet1_Áý°èÇ¥(2¿ù) " xfId="41413" xr:uid="{E9102FE4-50A3-4E01-8890-D9E4F1C4439A}"/>
    <cellStyle name="C￥AØ_SMG-CKD-d1.1 " xfId="41414" xr:uid="{AFB34567-21F1-44CF-A85B-0354A3682EF8}"/>
    <cellStyle name="c2" xfId="6083" xr:uid="{00000000-0005-0000-0000-000055090000}"/>
    <cellStyle name="Calc Currency (0)" xfId="3253" xr:uid="{00000000-0005-0000-0000-000056090000}"/>
    <cellStyle name="Calc Currency (0) 2" xfId="3254" xr:uid="{00000000-0005-0000-0000-000057090000}"/>
    <cellStyle name="Calc Currency (0) 3" xfId="41415" xr:uid="{401EBBD7-29C7-41A2-AC19-E0A73A809ACA}"/>
    <cellStyle name="Calc Currency (0)_Audit Adjustments - MCSH (220409)" xfId="3255" xr:uid="{00000000-0005-0000-0000-000058090000}"/>
    <cellStyle name="Calc Currency (2)" xfId="3256" xr:uid="{00000000-0005-0000-0000-000059090000}"/>
    <cellStyle name="Calc Currency (2) 2" xfId="41416" xr:uid="{B92237CA-2E6B-45A0-9F02-9115113A5DEE}"/>
    <cellStyle name="Calc Percent (0)" xfId="3257" xr:uid="{00000000-0005-0000-0000-00005A090000}"/>
    <cellStyle name="Calc Percent (0) 2" xfId="41417" xr:uid="{F18595B3-ED37-4570-BA82-83A5F9607423}"/>
    <cellStyle name="Calc Percent (1)" xfId="3258" xr:uid="{00000000-0005-0000-0000-00005B090000}"/>
    <cellStyle name="Calc Percent (1) 2" xfId="41418" xr:uid="{5BF1EC11-9637-4368-BC02-29FCE7DED14D}"/>
    <cellStyle name="Calc Percent (2)" xfId="3259" xr:uid="{00000000-0005-0000-0000-00005C090000}"/>
    <cellStyle name="Calc Percent (2) 2" xfId="41419" xr:uid="{DB8CE233-1F5C-4666-883B-83EBBE7EE743}"/>
    <cellStyle name="Calc Units (0)" xfId="3260" xr:uid="{00000000-0005-0000-0000-00005D090000}"/>
    <cellStyle name="Calc Units (0) 2" xfId="3261" xr:uid="{00000000-0005-0000-0000-00005E090000}"/>
    <cellStyle name="Calc Units (0) 3" xfId="41420" xr:uid="{D92AFCD4-740F-422D-99E3-580541ACB68D}"/>
    <cellStyle name="Calc Units (0)_13A.Recv-08" xfId="3262" xr:uid="{00000000-0005-0000-0000-00005F090000}"/>
    <cellStyle name="Calc Units (1)" xfId="3263" xr:uid="{00000000-0005-0000-0000-000060090000}"/>
    <cellStyle name="Calc Units (1) 2" xfId="3264" xr:uid="{00000000-0005-0000-0000-000061090000}"/>
    <cellStyle name="Calc Units (1) 3" xfId="41421" xr:uid="{8079B6EE-C926-41A0-ACBD-03B562DD8DCB}"/>
    <cellStyle name="Calc Units (1)_13A.Recv-08" xfId="3265" xr:uid="{00000000-0005-0000-0000-000062090000}"/>
    <cellStyle name="Calc Units (2)" xfId="3266" xr:uid="{00000000-0005-0000-0000-000063090000}"/>
    <cellStyle name="Calc Units (2) 2" xfId="41422" xr:uid="{7879C51D-CC84-433C-8D0F-3FD0A46A0E15}"/>
    <cellStyle name="Calculation" xfId="661" builtinId="22" customBuiltin="1"/>
    <cellStyle name="Calculation 10" xfId="2626" xr:uid="{00000000-0005-0000-0000-000065090000}"/>
    <cellStyle name="Calculation 10 10" xfId="33310" xr:uid="{00000000-0005-0000-0000-000066090000}"/>
    <cellStyle name="Calculation 10 11" xfId="30715" xr:uid="{00000000-0005-0000-0000-000067090000}"/>
    <cellStyle name="Calculation 10 12" xfId="37003" xr:uid="{00000000-0005-0000-0000-000068090000}"/>
    <cellStyle name="Calculation 10 2" xfId="8644" xr:uid="{00000000-0005-0000-0000-000069090000}"/>
    <cellStyle name="Calculation 10 2 2" xfId="11569" xr:uid="{00000000-0005-0000-0000-00006A090000}"/>
    <cellStyle name="Calculation 10 2 2 2" xfId="16828" xr:uid="{00000000-0005-0000-0000-00006B090000}"/>
    <cellStyle name="Calculation 10 2 2 2 2" xfId="29362" xr:uid="{00000000-0005-0000-0000-00006C090000}"/>
    <cellStyle name="Calculation 10 2 2 3" xfId="20729" xr:uid="{00000000-0005-0000-0000-00006D090000}"/>
    <cellStyle name="Calculation 10 2 2 3 2" xfId="30407" xr:uid="{00000000-0005-0000-0000-00006E090000}"/>
    <cellStyle name="Calculation 10 2 2 4" xfId="24321" xr:uid="{00000000-0005-0000-0000-00006F090000}"/>
    <cellStyle name="Calculation 10 2 2 5" xfId="32994" xr:uid="{00000000-0005-0000-0000-000070090000}"/>
    <cellStyle name="Calculation 10 2 2 6" xfId="34050" xr:uid="{00000000-0005-0000-0000-000071090000}"/>
    <cellStyle name="Calculation 10 2 2 7" xfId="30852" xr:uid="{00000000-0005-0000-0000-000072090000}"/>
    <cellStyle name="Calculation 10 2 3" xfId="11892" xr:uid="{00000000-0005-0000-0000-000073090000}"/>
    <cellStyle name="Calculation 10 2 3 2" xfId="17079" xr:uid="{00000000-0005-0000-0000-000074090000}"/>
    <cellStyle name="Calculation 10 2 3 2 2" xfId="29610" xr:uid="{00000000-0005-0000-0000-000075090000}"/>
    <cellStyle name="Calculation 10 2 3 3" xfId="24641" xr:uid="{00000000-0005-0000-0000-000076090000}"/>
    <cellStyle name="Calculation 10 2 4" xfId="11962" xr:uid="{00000000-0005-0000-0000-000077090000}"/>
    <cellStyle name="Calculation 10 2 4 2" xfId="24711" xr:uid="{00000000-0005-0000-0000-000078090000}"/>
    <cellStyle name="Calculation 10 2 5" xfId="20579" xr:uid="{00000000-0005-0000-0000-000079090000}"/>
    <cellStyle name="Calculation 10 2 5 2" xfId="30257" xr:uid="{00000000-0005-0000-0000-00007A090000}"/>
    <cellStyle name="Calculation 10 2 6" xfId="22710" xr:uid="{00000000-0005-0000-0000-00007B090000}"/>
    <cellStyle name="Calculation 10 2 7" xfId="32000" xr:uid="{00000000-0005-0000-0000-00007C090000}"/>
    <cellStyle name="Calculation 10 2 8" xfId="33862" xr:uid="{00000000-0005-0000-0000-00007D090000}"/>
    <cellStyle name="Calculation 10 2 9" xfId="31065" xr:uid="{00000000-0005-0000-0000-00007E090000}"/>
    <cellStyle name="Calculation 10 3" xfId="6464" xr:uid="{00000000-0005-0000-0000-00007F090000}"/>
    <cellStyle name="Calculation 10 3 2" xfId="13065" xr:uid="{00000000-0005-0000-0000-000080090000}"/>
    <cellStyle name="Calculation 10 3 2 2" xfId="25810" xr:uid="{00000000-0005-0000-0000-000081090000}"/>
    <cellStyle name="Calculation 10 3 3" xfId="20823" xr:uid="{00000000-0005-0000-0000-000082090000}"/>
    <cellStyle name="Calculation 10 3 3 2" xfId="30501" xr:uid="{00000000-0005-0000-0000-000083090000}"/>
    <cellStyle name="Calculation 10 3 4" xfId="21208" xr:uid="{00000000-0005-0000-0000-000084090000}"/>
    <cellStyle name="Calculation 10 3 5" xfId="33135" xr:uid="{00000000-0005-0000-0000-000085090000}"/>
    <cellStyle name="Calculation 10 3 6" xfId="34146" xr:uid="{00000000-0005-0000-0000-000086090000}"/>
    <cellStyle name="Calculation 10 3 7" xfId="32055" xr:uid="{00000000-0005-0000-0000-000087090000}"/>
    <cellStyle name="Calculation 10 4" xfId="7382" xr:uid="{00000000-0005-0000-0000-000088090000}"/>
    <cellStyle name="Calculation 10 4 2" xfId="13898" xr:uid="{00000000-0005-0000-0000-000089090000}"/>
    <cellStyle name="Calculation 10 4 2 2" xfId="26628" xr:uid="{00000000-0005-0000-0000-00008A090000}"/>
    <cellStyle name="Calculation 10 4 3" xfId="22109" xr:uid="{00000000-0005-0000-0000-00008B090000}"/>
    <cellStyle name="Calculation 10 5" xfId="11413" xr:uid="{00000000-0005-0000-0000-00008C090000}"/>
    <cellStyle name="Calculation 10 5 2" xfId="16715" xr:uid="{00000000-0005-0000-0000-00008D090000}"/>
    <cellStyle name="Calculation 10 5 2 2" xfId="29250" xr:uid="{00000000-0005-0000-0000-00008E090000}"/>
    <cellStyle name="Calculation 10 5 3" xfId="24168" xr:uid="{00000000-0005-0000-0000-00008F090000}"/>
    <cellStyle name="Calculation 10 6" xfId="11980" xr:uid="{00000000-0005-0000-0000-000090090000}"/>
    <cellStyle name="Calculation 10 6 2" xfId="24728" xr:uid="{00000000-0005-0000-0000-000091090000}"/>
    <cellStyle name="Calculation 10 7" xfId="18140" xr:uid="{00000000-0005-0000-0000-000092090000}"/>
    <cellStyle name="Calculation 10 7 2" xfId="30046" xr:uid="{00000000-0005-0000-0000-000093090000}"/>
    <cellStyle name="Calculation 10 8" xfId="20914" xr:uid="{00000000-0005-0000-0000-000094090000}"/>
    <cellStyle name="Calculation 10 9" xfId="30762" xr:uid="{00000000-0005-0000-0000-000095090000}"/>
    <cellStyle name="Calculation 11" xfId="2627" xr:uid="{00000000-0005-0000-0000-000096090000}"/>
    <cellStyle name="Calculation 11 10" xfId="31447" xr:uid="{00000000-0005-0000-0000-000097090000}"/>
    <cellStyle name="Calculation 11 11" xfId="30716" xr:uid="{00000000-0005-0000-0000-000098090000}"/>
    <cellStyle name="Calculation 11 12" xfId="37004" xr:uid="{00000000-0005-0000-0000-000099090000}"/>
    <cellStyle name="Calculation 11 2" xfId="8645" xr:uid="{00000000-0005-0000-0000-00009A090000}"/>
    <cellStyle name="Calculation 11 2 2" xfId="11570" xr:uid="{00000000-0005-0000-0000-00009B090000}"/>
    <cellStyle name="Calculation 11 2 2 2" xfId="16829" xr:uid="{00000000-0005-0000-0000-00009C090000}"/>
    <cellStyle name="Calculation 11 2 2 2 2" xfId="29363" xr:uid="{00000000-0005-0000-0000-00009D090000}"/>
    <cellStyle name="Calculation 11 2 2 3" xfId="20730" xr:uid="{00000000-0005-0000-0000-00009E090000}"/>
    <cellStyle name="Calculation 11 2 2 3 2" xfId="30408" xr:uid="{00000000-0005-0000-0000-00009F090000}"/>
    <cellStyle name="Calculation 11 2 2 4" xfId="24322" xr:uid="{00000000-0005-0000-0000-0000A0090000}"/>
    <cellStyle name="Calculation 11 2 2 5" xfId="32995" xr:uid="{00000000-0005-0000-0000-0000A1090000}"/>
    <cellStyle name="Calculation 11 2 2 6" xfId="34051" xr:uid="{00000000-0005-0000-0000-0000A2090000}"/>
    <cellStyle name="Calculation 11 2 2 7" xfId="31663" xr:uid="{00000000-0005-0000-0000-0000A3090000}"/>
    <cellStyle name="Calculation 11 2 3" xfId="11654" xr:uid="{00000000-0005-0000-0000-0000A4090000}"/>
    <cellStyle name="Calculation 11 2 3 2" xfId="16912" xr:uid="{00000000-0005-0000-0000-0000A5090000}"/>
    <cellStyle name="Calculation 11 2 3 2 2" xfId="29446" xr:uid="{00000000-0005-0000-0000-0000A6090000}"/>
    <cellStyle name="Calculation 11 2 3 3" xfId="24406" xr:uid="{00000000-0005-0000-0000-0000A7090000}"/>
    <cellStyle name="Calculation 11 2 4" xfId="7608" xr:uid="{00000000-0005-0000-0000-0000A8090000}"/>
    <cellStyle name="Calculation 11 2 4 2" xfId="22334" xr:uid="{00000000-0005-0000-0000-0000A9090000}"/>
    <cellStyle name="Calculation 11 2 5" xfId="20580" xr:uid="{00000000-0005-0000-0000-0000AA090000}"/>
    <cellStyle name="Calculation 11 2 5 2" xfId="30258" xr:uid="{00000000-0005-0000-0000-0000AB090000}"/>
    <cellStyle name="Calculation 11 2 6" xfId="22711" xr:uid="{00000000-0005-0000-0000-0000AC090000}"/>
    <cellStyle name="Calculation 11 2 7" xfId="32001" xr:uid="{00000000-0005-0000-0000-0000AD090000}"/>
    <cellStyle name="Calculation 11 2 8" xfId="33863" xr:uid="{00000000-0005-0000-0000-0000AE090000}"/>
    <cellStyle name="Calculation 11 2 9" xfId="33844" xr:uid="{00000000-0005-0000-0000-0000AF090000}"/>
    <cellStyle name="Calculation 11 3" xfId="6465" xr:uid="{00000000-0005-0000-0000-0000B0090000}"/>
    <cellStyle name="Calculation 11 3 2" xfId="13066" xr:uid="{00000000-0005-0000-0000-0000B1090000}"/>
    <cellStyle name="Calculation 11 3 2 2" xfId="25811" xr:uid="{00000000-0005-0000-0000-0000B2090000}"/>
    <cellStyle name="Calculation 11 3 3" xfId="20824" xr:uid="{00000000-0005-0000-0000-0000B3090000}"/>
    <cellStyle name="Calculation 11 3 3 2" xfId="30502" xr:uid="{00000000-0005-0000-0000-0000B4090000}"/>
    <cellStyle name="Calculation 11 3 4" xfId="21209" xr:uid="{00000000-0005-0000-0000-0000B5090000}"/>
    <cellStyle name="Calculation 11 3 5" xfId="33136" xr:uid="{00000000-0005-0000-0000-0000B6090000}"/>
    <cellStyle name="Calculation 11 3 6" xfId="34147" xr:uid="{00000000-0005-0000-0000-0000B7090000}"/>
    <cellStyle name="Calculation 11 3 7" xfId="33823" xr:uid="{00000000-0005-0000-0000-0000B8090000}"/>
    <cellStyle name="Calculation 11 4" xfId="7381" xr:uid="{00000000-0005-0000-0000-0000B9090000}"/>
    <cellStyle name="Calculation 11 4 2" xfId="13897" xr:uid="{00000000-0005-0000-0000-0000BA090000}"/>
    <cellStyle name="Calculation 11 4 2 2" xfId="26627" xr:uid="{00000000-0005-0000-0000-0000BB090000}"/>
    <cellStyle name="Calculation 11 4 3" xfId="22108" xr:uid="{00000000-0005-0000-0000-0000BC090000}"/>
    <cellStyle name="Calculation 11 5" xfId="11466" xr:uid="{00000000-0005-0000-0000-0000BD090000}"/>
    <cellStyle name="Calculation 11 5 2" xfId="16758" xr:uid="{00000000-0005-0000-0000-0000BE090000}"/>
    <cellStyle name="Calculation 11 5 2 2" xfId="29293" xr:uid="{00000000-0005-0000-0000-0000BF090000}"/>
    <cellStyle name="Calculation 11 5 3" xfId="24221" xr:uid="{00000000-0005-0000-0000-0000C0090000}"/>
    <cellStyle name="Calculation 11 6" xfId="11968" xr:uid="{00000000-0005-0000-0000-0000C1090000}"/>
    <cellStyle name="Calculation 11 6 2" xfId="24717" xr:uid="{00000000-0005-0000-0000-0000C2090000}"/>
    <cellStyle name="Calculation 11 7" xfId="18139" xr:uid="{00000000-0005-0000-0000-0000C3090000}"/>
    <cellStyle name="Calculation 11 7 2" xfId="30045" xr:uid="{00000000-0005-0000-0000-0000C4090000}"/>
    <cellStyle name="Calculation 11 8" xfId="20915" xr:uid="{00000000-0005-0000-0000-0000C5090000}"/>
    <cellStyle name="Calculation 11 9" xfId="30763" xr:uid="{00000000-0005-0000-0000-0000C6090000}"/>
    <cellStyle name="Calculation 12" xfId="2628" xr:uid="{00000000-0005-0000-0000-0000C7090000}"/>
    <cellStyle name="Calculation 12 10" xfId="31446" xr:uid="{00000000-0005-0000-0000-0000C8090000}"/>
    <cellStyle name="Calculation 12 11" xfId="30717" xr:uid="{00000000-0005-0000-0000-0000C9090000}"/>
    <cellStyle name="Calculation 12 12" xfId="37005" xr:uid="{00000000-0005-0000-0000-0000CA090000}"/>
    <cellStyle name="Calculation 12 2" xfId="8646" xr:uid="{00000000-0005-0000-0000-0000CB090000}"/>
    <cellStyle name="Calculation 12 2 2" xfId="11571" xr:uid="{00000000-0005-0000-0000-0000CC090000}"/>
    <cellStyle name="Calculation 12 2 2 2" xfId="16830" xr:uid="{00000000-0005-0000-0000-0000CD090000}"/>
    <cellStyle name="Calculation 12 2 2 2 2" xfId="29364" xr:uid="{00000000-0005-0000-0000-0000CE090000}"/>
    <cellStyle name="Calculation 12 2 2 3" xfId="20731" xr:uid="{00000000-0005-0000-0000-0000CF090000}"/>
    <cellStyle name="Calculation 12 2 2 3 2" xfId="30409" xr:uid="{00000000-0005-0000-0000-0000D0090000}"/>
    <cellStyle name="Calculation 12 2 2 4" xfId="24323" xr:uid="{00000000-0005-0000-0000-0000D1090000}"/>
    <cellStyle name="Calculation 12 2 2 5" xfId="32996" xr:uid="{00000000-0005-0000-0000-0000D2090000}"/>
    <cellStyle name="Calculation 12 2 2 6" xfId="34052" xr:uid="{00000000-0005-0000-0000-0000D3090000}"/>
    <cellStyle name="Calculation 12 2 2 7" xfId="33959" xr:uid="{00000000-0005-0000-0000-0000D4090000}"/>
    <cellStyle name="Calculation 12 2 3" xfId="11869" xr:uid="{00000000-0005-0000-0000-0000D5090000}"/>
    <cellStyle name="Calculation 12 2 3 2" xfId="17067" xr:uid="{00000000-0005-0000-0000-0000D6090000}"/>
    <cellStyle name="Calculation 12 2 3 2 2" xfId="29598" xr:uid="{00000000-0005-0000-0000-0000D7090000}"/>
    <cellStyle name="Calculation 12 2 3 3" xfId="24618" xr:uid="{00000000-0005-0000-0000-0000D8090000}"/>
    <cellStyle name="Calculation 12 2 4" xfId="11965" xr:uid="{00000000-0005-0000-0000-0000D9090000}"/>
    <cellStyle name="Calculation 12 2 4 2" xfId="24714" xr:uid="{00000000-0005-0000-0000-0000DA090000}"/>
    <cellStyle name="Calculation 12 2 5" xfId="20581" xr:uid="{00000000-0005-0000-0000-0000DB090000}"/>
    <cellStyle name="Calculation 12 2 5 2" xfId="30259" xr:uid="{00000000-0005-0000-0000-0000DC090000}"/>
    <cellStyle name="Calculation 12 2 6" xfId="22712" xr:uid="{00000000-0005-0000-0000-0000DD090000}"/>
    <cellStyle name="Calculation 12 2 7" xfId="32002" xr:uid="{00000000-0005-0000-0000-0000DE090000}"/>
    <cellStyle name="Calculation 12 2 8" xfId="33864" xr:uid="{00000000-0005-0000-0000-0000DF090000}"/>
    <cellStyle name="Calculation 12 2 9" xfId="32040" xr:uid="{00000000-0005-0000-0000-0000E0090000}"/>
    <cellStyle name="Calculation 12 3" xfId="6466" xr:uid="{00000000-0005-0000-0000-0000E1090000}"/>
    <cellStyle name="Calculation 12 3 2" xfId="13067" xr:uid="{00000000-0005-0000-0000-0000E2090000}"/>
    <cellStyle name="Calculation 12 3 2 2" xfId="25812" xr:uid="{00000000-0005-0000-0000-0000E3090000}"/>
    <cellStyle name="Calculation 12 3 3" xfId="20825" xr:uid="{00000000-0005-0000-0000-0000E4090000}"/>
    <cellStyle name="Calculation 12 3 3 2" xfId="30503" xr:uid="{00000000-0005-0000-0000-0000E5090000}"/>
    <cellStyle name="Calculation 12 3 4" xfId="21210" xr:uid="{00000000-0005-0000-0000-0000E6090000}"/>
    <cellStyle name="Calculation 12 3 5" xfId="33137" xr:uid="{00000000-0005-0000-0000-0000E7090000}"/>
    <cellStyle name="Calculation 12 3 6" xfId="34148" xr:uid="{00000000-0005-0000-0000-0000E8090000}"/>
    <cellStyle name="Calculation 12 3 7" xfId="31611" xr:uid="{00000000-0005-0000-0000-0000E9090000}"/>
    <cellStyle name="Calculation 12 4" xfId="7380" xr:uid="{00000000-0005-0000-0000-0000EA090000}"/>
    <cellStyle name="Calculation 12 4 2" xfId="13896" xr:uid="{00000000-0005-0000-0000-0000EB090000}"/>
    <cellStyle name="Calculation 12 4 2 2" xfId="26626" xr:uid="{00000000-0005-0000-0000-0000EC090000}"/>
    <cellStyle name="Calculation 12 4 3" xfId="22107" xr:uid="{00000000-0005-0000-0000-0000ED090000}"/>
    <cellStyle name="Calculation 12 5" xfId="11412" xr:uid="{00000000-0005-0000-0000-0000EE090000}"/>
    <cellStyle name="Calculation 12 5 2" xfId="16714" xr:uid="{00000000-0005-0000-0000-0000EF090000}"/>
    <cellStyle name="Calculation 12 5 2 2" xfId="29249" xr:uid="{00000000-0005-0000-0000-0000F0090000}"/>
    <cellStyle name="Calculation 12 5 3" xfId="24167" xr:uid="{00000000-0005-0000-0000-0000F1090000}"/>
    <cellStyle name="Calculation 12 6" xfId="7584" xr:uid="{00000000-0005-0000-0000-0000F2090000}"/>
    <cellStyle name="Calculation 12 6 2" xfId="22311" xr:uid="{00000000-0005-0000-0000-0000F3090000}"/>
    <cellStyle name="Calculation 12 7" xfId="18138" xr:uid="{00000000-0005-0000-0000-0000F4090000}"/>
    <cellStyle name="Calculation 12 7 2" xfId="30044" xr:uid="{00000000-0005-0000-0000-0000F5090000}"/>
    <cellStyle name="Calculation 12 8" xfId="20916" xr:uid="{00000000-0005-0000-0000-0000F6090000}"/>
    <cellStyle name="Calculation 12 9" xfId="30764" xr:uid="{00000000-0005-0000-0000-0000F7090000}"/>
    <cellStyle name="Calculation 13" xfId="37006" xr:uid="{00000000-0005-0000-0000-0000F8090000}"/>
    <cellStyle name="Calculation 14" xfId="37007" xr:uid="{00000000-0005-0000-0000-0000F9090000}"/>
    <cellStyle name="Calculation 15" xfId="37008" xr:uid="{00000000-0005-0000-0000-0000FA090000}"/>
    <cellStyle name="Calculation 16" xfId="37009" xr:uid="{00000000-0005-0000-0000-0000FB090000}"/>
    <cellStyle name="Calculation 17" xfId="37010" xr:uid="{00000000-0005-0000-0000-0000FC090000}"/>
    <cellStyle name="Calculation 2" xfId="936" xr:uid="{00000000-0005-0000-0000-0000FD090000}"/>
    <cellStyle name="Calculation 2 10" xfId="6513" xr:uid="{00000000-0005-0000-0000-0000FE090000}"/>
    <cellStyle name="Calculation 2 10 2" xfId="21257" xr:uid="{00000000-0005-0000-0000-0000FF090000}"/>
    <cellStyle name="Calculation 2 11" xfId="17503" xr:uid="{00000000-0005-0000-0000-0000000A0000}"/>
    <cellStyle name="Calculation 2 11 2" xfId="29994" xr:uid="{00000000-0005-0000-0000-0000010A0000}"/>
    <cellStyle name="Calculation 2 12" xfId="20917" xr:uid="{00000000-0005-0000-0000-0000020A0000}"/>
    <cellStyle name="Calculation 2 13" xfId="30653" xr:uid="{00000000-0005-0000-0000-0000030A0000}"/>
    <cellStyle name="Calculation 2 14" xfId="31661" xr:uid="{00000000-0005-0000-0000-0000040A0000}"/>
    <cellStyle name="Calculation 2 15" xfId="30832" xr:uid="{00000000-0005-0000-0000-0000050A0000}"/>
    <cellStyle name="Calculation 2 16" xfId="37011" xr:uid="{00000000-0005-0000-0000-0000060A0000}"/>
    <cellStyle name="Calculation 2 17" xfId="2629" xr:uid="{00000000-0005-0000-0000-0000070A0000}"/>
    <cellStyle name="Calculation 2 2" xfId="2630" xr:uid="{00000000-0005-0000-0000-0000080A0000}"/>
    <cellStyle name="Calculation 2 2 10" xfId="30844" xr:uid="{00000000-0005-0000-0000-0000090A0000}"/>
    <cellStyle name="Calculation 2 2 11" xfId="30718" xr:uid="{00000000-0005-0000-0000-00000A0A0000}"/>
    <cellStyle name="Calculation 2 2 12" xfId="41423" xr:uid="{27937F3F-D373-46D1-8BEF-6B4C0736BE02}"/>
    <cellStyle name="Calculation 2 2 2" xfId="8648" xr:uid="{00000000-0005-0000-0000-00000B0A0000}"/>
    <cellStyle name="Calculation 2 2 2 10" xfId="41424" xr:uid="{BDA16B24-61F9-4765-9951-C5799EA669F7}"/>
    <cellStyle name="Calculation 2 2 2 2" xfId="11573" xr:uid="{00000000-0005-0000-0000-00000C0A0000}"/>
    <cellStyle name="Calculation 2 2 2 2 2" xfId="16832" xr:uid="{00000000-0005-0000-0000-00000D0A0000}"/>
    <cellStyle name="Calculation 2 2 2 2 2 2" xfId="29366" xr:uid="{00000000-0005-0000-0000-00000E0A0000}"/>
    <cellStyle name="Calculation 2 2 2 2 3" xfId="20733" xr:uid="{00000000-0005-0000-0000-00000F0A0000}"/>
    <cellStyle name="Calculation 2 2 2 2 3 2" xfId="30411" xr:uid="{00000000-0005-0000-0000-0000100A0000}"/>
    <cellStyle name="Calculation 2 2 2 2 4" xfId="24325" xr:uid="{00000000-0005-0000-0000-0000110A0000}"/>
    <cellStyle name="Calculation 2 2 2 2 5" xfId="32998" xr:uid="{00000000-0005-0000-0000-0000120A0000}"/>
    <cellStyle name="Calculation 2 2 2 2 6" xfId="34054" xr:uid="{00000000-0005-0000-0000-0000130A0000}"/>
    <cellStyle name="Calculation 2 2 2 2 7" xfId="33834" xr:uid="{00000000-0005-0000-0000-0000140A0000}"/>
    <cellStyle name="Calculation 2 2 2 2 8" xfId="41425" xr:uid="{FAE13149-EC8C-4864-95AE-3C77544AF9A4}"/>
    <cellStyle name="Calculation 2 2 2 3" xfId="11516" xr:uid="{00000000-0005-0000-0000-0000150A0000}"/>
    <cellStyle name="Calculation 2 2 2 3 2" xfId="16796" xr:uid="{00000000-0005-0000-0000-0000160A0000}"/>
    <cellStyle name="Calculation 2 2 2 3 2 2" xfId="29331" xr:uid="{00000000-0005-0000-0000-0000170A0000}"/>
    <cellStyle name="Calculation 2 2 2 3 3" xfId="24271" xr:uid="{00000000-0005-0000-0000-0000180A0000}"/>
    <cellStyle name="Calculation 2 2 2 4" xfId="7283" xr:uid="{00000000-0005-0000-0000-0000190A0000}"/>
    <cellStyle name="Calculation 2 2 2 4 2" xfId="22011" xr:uid="{00000000-0005-0000-0000-00001A0A0000}"/>
    <cellStyle name="Calculation 2 2 2 5" xfId="20583" xr:uid="{00000000-0005-0000-0000-00001B0A0000}"/>
    <cellStyle name="Calculation 2 2 2 5 2" xfId="30261" xr:uid="{00000000-0005-0000-0000-00001C0A0000}"/>
    <cellStyle name="Calculation 2 2 2 6" xfId="22714" xr:uid="{00000000-0005-0000-0000-00001D0A0000}"/>
    <cellStyle name="Calculation 2 2 2 7" xfId="32004" xr:uid="{00000000-0005-0000-0000-00001E0A0000}"/>
    <cellStyle name="Calculation 2 2 2 8" xfId="33866" xr:uid="{00000000-0005-0000-0000-00001F0A0000}"/>
    <cellStyle name="Calculation 2 2 2 9" xfId="30692" xr:uid="{00000000-0005-0000-0000-0000200A0000}"/>
    <cellStyle name="Calculation 2 2 3" xfId="6468" xr:uid="{00000000-0005-0000-0000-0000210A0000}"/>
    <cellStyle name="Calculation 2 2 3 2" xfId="13069" xr:uid="{00000000-0005-0000-0000-0000220A0000}"/>
    <cellStyle name="Calculation 2 2 3 2 2" xfId="25814" xr:uid="{00000000-0005-0000-0000-0000230A0000}"/>
    <cellStyle name="Calculation 2 2 3 3" xfId="20827" xr:uid="{00000000-0005-0000-0000-0000240A0000}"/>
    <cellStyle name="Calculation 2 2 3 3 2" xfId="30505" xr:uid="{00000000-0005-0000-0000-0000250A0000}"/>
    <cellStyle name="Calculation 2 2 3 4" xfId="21212" xr:uid="{00000000-0005-0000-0000-0000260A0000}"/>
    <cellStyle name="Calculation 2 2 3 5" xfId="33139" xr:uid="{00000000-0005-0000-0000-0000270A0000}"/>
    <cellStyle name="Calculation 2 2 3 6" xfId="34150" xr:uid="{00000000-0005-0000-0000-0000280A0000}"/>
    <cellStyle name="Calculation 2 2 3 7" xfId="31610" xr:uid="{00000000-0005-0000-0000-0000290A0000}"/>
    <cellStyle name="Calculation 2 2 3 8" xfId="41426" xr:uid="{EF1B089A-CDFE-43B9-A99B-5617D0D8D0FD}"/>
    <cellStyle name="Calculation 2 2 4" xfId="7378" xr:uid="{00000000-0005-0000-0000-00002A0A0000}"/>
    <cellStyle name="Calculation 2 2 4 2" xfId="13894" xr:uid="{00000000-0005-0000-0000-00002B0A0000}"/>
    <cellStyle name="Calculation 2 2 4 2 2" xfId="26624" xr:uid="{00000000-0005-0000-0000-00002C0A0000}"/>
    <cellStyle name="Calculation 2 2 4 3" xfId="22105" xr:uid="{00000000-0005-0000-0000-00002D0A0000}"/>
    <cellStyle name="Calculation 2 2 5" xfId="11410" xr:uid="{00000000-0005-0000-0000-00002E0A0000}"/>
    <cellStyle name="Calculation 2 2 5 2" xfId="16712" xr:uid="{00000000-0005-0000-0000-00002F0A0000}"/>
    <cellStyle name="Calculation 2 2 5 2 2" xfId="29247" xr:uid="{00000000-0005-0000-0000-0000300A0000}"/>
    <cellStyle name="Calculation 2 2 5 3" xfId="24165" xr:uid="{00000000-0005-0000-0000-0000310A0000}"/>
    <cellStyle name="Calculation 2 2 6" xfId="11488" xr:uid="{00000000-0005-0000-0000-0000320A0000}"/>
    <cellStyle name="Calculation 2 2 6 2" xfId="24243" xr:uid="{00000000-0005-0000-0000-0000330A0000}"/>
    <cellStyle name="Calculation 2 2 7" xfId="18136" xr:uid="{00000000-0005-0000-0000-0000340A0000}"/>
    <cellStyle name="Calculation 2 2 7 2" xfId="30042" xr:uid="{00000000-0005-0000-0000-0000350A0000}"/>
    <cellStyle name="Calculation 2 2 8" xfId="20918" xr:uid="{00000000-0005-0000-0000-0000360A0000}"/>
    <cellStyle name="Calculation 2 2 9" xfId="30766" xr:uid="{00000000-0005-0000-0000-0000370A0000}"/>
    <cellStyle name="Calculation 2 3" xfId="2631" xr:uid="{00000000-0005-0000-0000-0000380A0000}"/>
    <cellStyle name="Calculation 2 3 10" xfId="30845" xr:uid="{00000000-0005-0000-0000-0000390A0000}"/>
    <cellStyle name="Calculation 2 3 11" xfId="30719" xr:uid="{00000000-0005-0000-0000-00003A0A0000}"/>
    <cellStyle name="Calculation 2 3 12" xfId="41427" xr:uid="{CE03E03E-383F-4686-AE00-E8D07CB629CE}"/>
    <cellStyle name="Calculation 2 3 2" xfId="8649" xr:uid="{00000000-0005-0000-0000-00003B0A0000}"/>
    <cellStyle name="Calculation 2 3 2 10" xfId="41428" xr:uid="{F2BC8304-A026-4422-95B0-7957E6EAFDEF}"/>
    <cellStyle name="Calculation 2 3 2 2" xfId="11574" xr:uid="{00000000-0005-0000-0000-00003C0A0000}"/>
    <cellStyle name="Calculation 2 3 2 2 2" xfId="16833" xr:uid="{00000000-0005-0000-0000-00003D0A0000}"/>
    <cellStyle name="Calculation 2 3 2 2 2 2" xfId="29367" xr:uid="{00000000-0005-0000-0000-00003E0A0000}"/>
    <cellStyle name="Calculation 2 3 2 2 3" xfId="20734" xr:uid="{00000000-0005-0000-0000-00003F0A0000}"/>
    <cellStyle name="Calculation 2 3 2 2 3 2" xfId="30412" xr:uid="{00000000-0005-0000-0000-0000400A0000}"/>
    <cellStyle name="Calculation 2 3 2 2 4" xfId="24326" xr:uid="{00000000-0005-0000-0000-0000410A0000}"/>
    <cellStyle name="Calculation 2 3 2 2 5" xfId="32999" xr:uid="{00000000-0005-0000-0000-0000420A0000}"/>
    <cellStyle name="Calculation 2 3 2 2 6" xfId="34055" xr:uid="{00000000-0005-0000-0000-0000430A0000}"/>
    <cellStyle name="Calculation 2 3 2 2 7" xfId="31947" xr:uid="{00000000-0005-0000-0000-0000440A0000}"/>
    <cellStyle name="Calculation 2 3 2 3" xfId="11919" xr:uid="{00000000-0005-0000-0000-0000450A0000}"/>
    <cellStyle name="Calculation 2 3 2 3 2" xfId="17094" xr:uid="{00000000-0005-0000-0000-0000460A0000}"/>
    <cellStyle name="Calculation 2 3 2 3 2 2" xfId="29625" xr:uid="{00000000-0005-0000-0000-0000470A0000}"/>
    <cellStyle name="Calculation 2 3 2 3 3" xfId="24668" xr:uid="{00000000-0005-0000-0000-0000480A0000}"/>
    <cellStyle name="Calculation 2 3 2 4" xfId="11972" xr:uid="{00000000-0005-0000-0000-0000490A0000}"/>
    <cellStyle name="Calculation 2 3 2 4 2" xfId="24721" xr:uid="{00000000-0005-0000-0000-00004A0A0000}"/>
    <cellStyle name="Calculation 2 3 2 5" xfId="20584" xr:uid="{00000000-0005-0000-0000-00004B0A0000}"/>
    <cellStyle name="Calculation 2 3 2 5 2" xfId="30262" xr:uid="{00000000-0005-0000-0000-00004C0A0000}"/>
    <cellStyle name="Calculation 2 3 2 6" xfId="22715" xr:uid="{00000000-0005-0000-0000-00004D0A0000}"/>
    <cellStyle name="Calculation 2 3 2 7" xfId="32005" xr:uid="{00000000-0005-0000-0000-00004E0A0000}"/>
    <cellStyle name="Calculation 2 3 2 8" xfId="33867" xr:uid="{00000000-0005-0000-0000-00004F0A0000}"/>
    <cellStyle name="Calculation 2 3 2 9" xfId="34221" xr:uid="{00000000-0005-0000-0000-0000500A0000}"/>
    <cellStyle name="Calculation 2 3 3" xfId="6469" xr:uid="{00000000-0005-0000-0000-0000510A0000}"/>
    <cellStyle name="Calculation 2 3 3 2" xfId="13070" xr:uid="{00000000-0005-0000-0000-0000520A0000}"/>
    <cellStyle name="Calculation 2 3 3 2 2" xfId="25815" xr:uid="{00000000-0005-0000-0000-0000530A0000}"/>
    <cellStyle name="Calculation 2 3 3 3" xfId="20828" xr:uid="{00000000-0005-0000-0000-0000540A0000}"/>
    <cellStyle name="Calculation 2 3 3 3 2" xfId="30506" xr:uid="{00000000-0005-0000-0000-0000550A0000}"/>
    <cellStyle name="Calculation 2 3 3 4" xfId="21213" xr:uid="{00000000-0005-0000-0000-0000560A0000}"/>
    <cellStyle name="Calculation 2 3 3 5" xfId="33140" xr:uid="{00000000-0005-0000-0000-0000570A0000}"/>
    <cellStyle name="Calculation 2 3 3 6" xfId="34151" xr:uid="{00000000-0005-0000-0000-0000580A0000}"/>
    <cellStyle name="Calculation 2 3 3 7" xfId="31749" xr:uid="{00000000-0005-0000-0000-0000590A0000}"/>
    <cellStyle name="Calculation 2 3 4" xfId="6529" xr:uid="{00000000-0005-0000-0000-00005A0A0000}"/>
    <cellStyle name="Calculation 2 3 4 2" xfId="13119" xr:uid="{00000000-0005-0000-0000-00005B0A0000}"/>
    <cellStyle name="Calculation 2 3 4 2 2" xfId="25864" xr:uid="{00000000-0005-0000-0000-00005C0A0000}"/>
    <cellStyle name="Calculation 2 3 4 3" xfId="21272" xr:uid="{00000000-0005-0000-0000-00005D0A0000}"/>
    <cellStyle name="Calculation 2 3 5" xfId="7639" xr:uid="{00000000-0005-0000-0000-00005E0A0000}"/>
    <cellStyle name="Calculation 2 3 5 2" xfId="14142" xr:uid="{00000000-0005-0000-0000-00005F0A0000}"/>
    <cellStyle name="Calculation 2 3 5 2 2" xfId="26870" xr:uid="{00000000-0005-0000-0000-0000600A0000}"/>
    <cellStyle name="Calculation 2 3 5 3" xfId="22363" xr:uid="{00000000-0005-0000-0000-0000610A0000}"/>
    <cellStyle name="Calculation 2 3 6" xfId="11534" xr:uid="{00000000-0005-0000-0000-0000620A0000}"/>
    <cellStyle name="Calculation 2 3 6 2" xfId="24289" xr:uid="{00000000-0005-0000-0000-0000630A0000}"/>
    <cellStyle name="Calculation 2 3 7" xfId="18135" xr:uid="{00000000-0005-0000-0000-0000640A0000}"/>
    <cellStyle name="Calculation 2 3 7 2" xfId="30041" xr:uid="{00000000-0005-0000-0000-0000650A0000}"/>
    <cellStyle name="Calculation 2 3 8" xfId="20919" xr:uid="{00000000-0005-0000-0000-0000660A0000}"/>
    <cellStyle name="Calculation 2 3 9" xfId="30767" xr:uid="{00000000-0005-0000-0000-0000670A0000}"/>
    <cellStyle name="Calculation 2 4" xfId="8647" xr:uid="{00000000-0005-0000-0000-0000680A0000}"/>
    <cellStyle name="Calculation 2 4 10" xfId="41429" xr:uid="{1CDEAA5B-E8A5-4876-A37C-4BB4D8DB1635}"/>
    <cellStyle name="Calculation 2 4 2" xfId="11572" xr:uid="{00000000-0005-0000-0000-0000690A0000}"/>
    <cellStyle name="Calculation 2 4 2 2" xfId="16831" xr:uid="{00000000-0005-0000-0000-00006A0A0000}"/>
    <cellStyle name="Calculation 2 4 2 2 2" xfId="20732" xr:uid="{00000000-0005-0000-0000-00006B0A0000}"/>
    <cellStyle name="Calculation 2 4 2 2 2 2" xfId="30410" xr:uid="{00000000-0005-0000-0000-00006C0A0000}"/>
    <cellStyle name="Calculation 2 4 2 2 3" xfId="29365" xr:uid="{00000000-0005-0000-0000-00006D0A0000}"/>
    <cellStyle name="Calculation 2 4 2 2 4" xfId="32997" xr:uid="{00000000-0005-0000-0000-00006E0A0000}"/>
    <cellStyle name="Calculation 2 4 2 2 5" xfId="34053" xr:uid="{00000000-0005-0000-0000-00006F0A0000}"/>
    <cellStyle name="Calculation 2 4 2 2 6" xfId="31147" xr:uid="{00000000-0005-0000-0000-0000700A0000}"/>
    <cellStyle name="Calculation 2 4 2 3" xfId="20582" xr:uid="{00000000-0005-0000-0000-0000710A0000}"/>
    <cellStyle name="Calculation 2 4 2 3 2" xfId="30260" xr:uid="{00000000-0005-0000-0000-0000720A0000}"/>
    <cellStyle name="Calculation 2 4 2 4" xfId="24324" xr:uid="{00000000-0005-0000-0000-0000730A0000}"/>
    <cellStyle name="Calculation 2 4 2 5" xfId="32003" xr:uid="{00000000-0005-0000-0000-0000740A0000}"/>
    <cellStyle name="Calculation 2 4 2 6" xfId="33865" xr:uid="{00000000-0005-0000-0000-0000750A0000}"/>
    <cellStyle name="Calculation 2 4 2 7" xfId="30682" xr:uid="{00000000-0005-0000-0000-0000760A0000}"/>
    <cellStyle name="Calculation 2 4 2 8" xfId="41430" xr:uid="{CF59F61E-8032-44BC-B5A0-C6CA364443F4}"/>
    <cellStyle name="Calculation 2 4 3" xfId="11935" xr:uid="{00000000-0005-0000-0000-0000770A0000}"/>
    <cellStyle name="Calculation 2 4 3 2" xfId="17103" xr:uid="{00000000-0005-0000-0000-0000780A0000}"/>
    <cellStyle name="Calculation 2 4 3 2 2" xfId="29634" xr:uid="{00000000-0005-0000-0000-0000790A0000}"/>
    <cellStyle name="Calculation 2 4 3 3" xfId="20826" xr:uid="{00000000-0005-0000-0000-00007A0A0000}"/>
    <cellStyle name="Calculation 2 4 3 3 2" xfId="30504" xr:uid="{00000000-0005-0000-0000-00007B0A0000}"/>
    <cellStyle name="Calculation 2 4 3 4" xfId="24684" xr:uid="{00000000-0005-0000-0000-00007C0A0000}"/>
    <cellStyle name="Calculation 2 4 3 5" xfId="33138" xr:uid="{00000000-0005-0000-0000-00007D0A0000}"/>
    <cellStyle name="Calculation 2 4 3 6" xfId="34149" xr:uid="{00000000-0005-0000-0000-00007E0A0000}"/>
    <cellStyle name="Calculation 2 4 3 7" xfId="31609" xr:uid="{00000000-0005-0000-0000-00007F0A0000}"/>
    <cellStyle name="Calculation 2 4 4" xfId="11521" xr:uid="{00000000-0005-0000-0000-0000800A0000}"/>
    <cellStyle name="Calculation 2 4 4 2" xfId="24276" xr:uid="{00000000-0005-0000-0000-0000810A0000}"/>
    <cellStyle name="Calculation 2 4 5" xfId="18137" xr:uid="{00000000-0005-0000-0000-0000820A0000}"/>
    <cellStyle name="Calculation 2 4 5 2" xfId="30043" xr:uid="{00000000-0005-0000-0000-0000830A0000}"/>
    <cellStyle name="Calculation 2 4 6" xfId="22713" xr:uid="{00000000-0005-0000-0000-0000840A0000}"/>
    <cellStyle name="Calculation 2 4 7" xfId="30765" xr:uid="{00000000-0005-0000-0000-0000850A0000}"/>
    <cellStyle name="Calculation 2 4 8" xfId="31445" xr:uid="{00000000-0005-0000-0000-0000860A0000}"/>
    <cellStyle name="Calculation 2 4 9" xfId="30726" xr:uid="{00000000-0005-0000-0000-0000870A0000}"/>
    <cellStyle name="Calculation 2 5" xfId="9891" xr:uid="{00000000-0005-0000-0000-0000880A0000}"/>
    <cellStyle name="Calculation 2 5 10" xfId="41431" xr:uid="{CB5FE507-A643-4875-AAB2-BBABA8DA8FFE}"/>
    <cellStyle name="Calculation 2 5 2" xfId="11814" xr:uid="{00000000-0005-0000-0000-0000890A0000}"/>
    <cellStyle name="Calculation 2 5 2 2" xfId="17030" xr:uid="{00000000-0005-0000-0000-00008A0A0000}"/>
    <cellStyle name="Calculation 2 5 2 2 2" xfId="29561" xr:uid="{00000000-0005-0000-0000-00008B0A0000}"/>
    <cellStyle name="Calculation 2 5 2 3" xfId="20711" xr:uid="{00000000-0005-0000-0000-00008C0A0000}"/>
    <cellStyle name="Calculation 2 5 2 3 2" xfId="30389" xr:uid="{00000000-0005-0000-0000-00008D0A0000}"/>
    <cellStyle name="Calculation 2 5 2 4" xfId="24563" xr:uid="{00000000-0005-0000-0000-00008E0A0000}"/>
    <cellStyle name="Calculation 2 5 2 5" xfId="32965" xr:uid="{00000000-0005-0000-0000-00008F0A0000}"/>
    <cellStyle name="Calculation 2 5 2 6" xfId="34032" xr:uid="{00000000-0005-0000-0000-0000900A0000}"/>
    <cellStyle name="Calculation 2 5 2 7" xfId="31517" xr:uid="{00000000-0005-0000-0000-0000910A0000}"/>
    <cellStyle name="Calculation 2 5 2 8" xfId="41432" xr:uid="{BCD1FFB7-86B4-4443-A5DC-B21033A667F7}"/>
    <cellStyle name="Calculation 2 5 3" xfId="6491" xr:uid="{00000000-0005-0000-0000-0000920A0000}"/>
    <cellStyle name="Calculation 2 5 3 2" xfId="13086" xr:uid="{00000000-0005-0000-0000-0000930A0000}"/>
    <cellStyle name="Calculation 2 5 3 2 2" xfId="25831" xr:uid="{00000000-0005-0000-0000-0000940A0000}"/>
    <cellStyle name="Calculation 2 5 3 3" xfId="21235" xr:uid="{00000000-0005-0000-0000-0000950A0000}"/>
    <cellStyle name="Calculation 2 5 4" xfId="11909" xr:uid="{00000000-0005-0000-0000-0000960A0000}"/>
    <cellStyle name="Calculation 2 5 4 2" xfId="24658" xr:uid="{00000000-0005-0000-0000-0000970A0000}"/>
    <cellStyle name="Calculation 2 5 5" xfId="20561" xr:uid="{00000000-0005-0000-0000-0000980A0000}"/>
    <cellStyle name="Calculation 2 5 5 2" xfId="30239" xr:uid="{00000000-0005-0000-0000-0000990A0000}"/>
    <cellStyle name="Calculation 2 5 6" xfId="23561" xr:uid="{00000000-0005-0000-0000-00009A0A0000}"/>
    <cellStyle name="Calculation 2 5 7" xfId="31960" xr:uid="{00000000-0005-0000-0000-00009B0A0000}"/>
    <cellStyle name="Calculation 2 5 8" xfId="33838" xr:uid="{00000000-0005-0000-0000-00009C0A0000}"/>
    <cellStyle name="Calculation 2 5 9" xfId="31036" xr:uid="{00000000-0005-0000-0000-00009D0A0000}"/>
    <cellStyle name="Calculation 2 6" xfId="11298" xr:uid="{00000000-0005-0000-0000-00009E0A0000}"/>
    <cellStyle name="Calculation 2 6 10" xfId="30967" xr:uid="{00000000-0005-0000-0000-00009F0A0000}"/>
    <cellStyle name="Calculation 2 6 2" xfId="11956" xr:uid="{00000000-0005-0000-0000-0000A00A0000}"/>
    <cellStyle name="Calculation 2 6 2 2" xfId="17115" xr:uid="{00000000-0005-0000-0000-0000A10A0000}"/>
    <cellStyle name="Calculation 2 6 2 2 2" xfId="29646" xr:uid="{00000000-0005-0000-0000-0000A20A0000}"/>
    <cellStyle name="Calculation 2 6 2 3" xfId="19120" xr:uid="{00000000-0005-0000-0000-0000A30A0000}"/>
    <cellStyle name="Calculation 2 6 2 3 2" xfId="30122" xr:uid="{00000000-0005-0000-0000-0000A40A0000}"/>
    <cellStyle name="Calculation 2 6 2 4" xfId="20659" xr:uid="{00000000-0005-0000-0000-0000A50A0000}"/>
    <cellStyle name="Calculation 2 6 2 4 2" xfId="30337" xr:uid="{00000000-0005-0000-0000-0000A60A0000}"/>
    <cellStyle name="Calculation 2 6 2 5" xfId="24705" xr:uid="{00000000-0005-0000-0000-0000A70A0000}"/>
    <cellStyle name="Calculation 2 6 2 6" xfId="32242" xr:uid="{00000000-0005-0000-0000-0000A80A0000}"/>
    <cellStyle name="Calculation 2 6 2 7" xfId="33961" xr:uid="{00000000-0005-0000-0000-0000A90A0000}"/>
    <cellStyle name="Calculation 2 6 2 8" xfId="33842" xr:uid="{00000000-0005-0000-0000-0000AA0A0000}"/>
    <cellStyle name="Calculation 2 6 3" xfId="11979" xr:uid="{00000000-0005-0000-0000-0000AB0A0000}"/>
    <cellStyle name="Calculation 2 6 3 2" xfId="17123" xr:uid="{00000000-0005-0000-0000-0000AC0A0000}"/>
    <cellStyle name="Calculation 2 6 3 2 2" xfId="29654" xr:uid="{00000000-0005-0000-0000-0000AD0A0000}"/>
    <cellStyle name="Calculation 2 6 3 3" xfId="24727" xr:uid="{00000000-0005-0000-0000-0000AE0A0000}"/>
    <cellStyle name="Calculation 2 6 4" xfId="11991" xr:uid="{00000000-0005-0000-0000-0000AF0A0000}"/>
    <cellStyle name="Calculation 2 6 4 2" xfId="24739" xr:uid="{00000000-0005-0000-0000-0000B00A0000}"/>
    <cellStyle name="Calculation 2 6 5" xfId="17544" xr:uid="{00000000-0005-0000-0000-0000B10A0000}"/>
    <cellStyle name="Calculation 2 6 5 2" xfId="29998" xr:uid="{00000000-0005-0000-0000-0000B20A0000}"/>
    <cellStyle name="Calculation 2 6 6" xfId="17797" xr:uid="{00000000-0005-0000-0000-0000B30A0000}"/>
    <cellStyle name="Calculation 2 6 6 2" xfId="30005" xr:uid="{00000000-0005-0000-0000-0000B40A0000}"/>
    <cellStyle name="Calculation 2 6 7" xfId="24071" xr:uid="{00000000-0005-0000-0000-0000B50A0000}"/>
    <cellStyle name="Calculation 2 6 8" xfId="30968" xr:uid="{00000000-0005-0000-0000-0000B60A0000}"/>
    <cellStyle name="Calculation 2 6 9" xfId="31142" xr:uid="{00000000-0005-0000-0000-0000B70A0000}"/>
    <cellStyle name="Calculation 2 7" xfId="6467" xr:uid="{00000000-0005-0000-0000-0000B80A0000}"/>
    <cellStyle name="Calculation 2 7 2" xfId="13068" xr:uid="{00000000-0005-0000-0000-0000B90A0000}"/>
    <cellStyle name="Calculation 2 7 2 2" xfId="25813" xr:uid="{00000000-0005-0000-0000-0000BA0A0000}"/>
    <cellStyle name="Calculation 2 7 2 3" xfId="41434" xr:uid="{A7B51AA2-0342-4FE6-9DBC-A17ED1759E25}"/>
    <cellStyle name="Calculation 2 7 3" xfId="19920" xr:uid="{00000000-0005-0000-0000-0000BB0A0000}"/>
    <cellStyle name="Calculation 2 7 3 2" xfId="30190" xr:uid="{00000000-0005-0000-0000-0000BC0A0000}"/>
    <cellStyle name="Calculation 2 7 4" xfId="20805" xr:uid="{00000000-0005-0000-0000-0000BD0A0000}"/>
    <cellStyle name="Calculation 2 7 4 2" xfId="30483" xr:uid="{00000000-0005-0000-0000-0000BE0A0000}"/>
    <cellStyle name="Calculation 2 7 5" xfId="21211" xr:uid="{00000000-0005-0000-0000-0000BF0A0000}"/>
    <cellStyle name="Calculation 2 7 6" xfId="33101" xr:uid="{00000000-0005-0000-0000-0000C00A0000}"/>
    <cellStyle name="Calculation 2 7 7" xfId="34127" xr:uid="{00000000-0005-0000-0000-0000C10A0000}"/>
    <cellStyle name="Calculation 2 7 8" xfId="33826" xr:uid="{00000000-0005-0000-0000-0000C20A0000}"/>
    <cellStyle name="Calculation 2 7 9" xfId="41433" xr:uid="{E02B64F8-4319-4834-AA45-59B184733FB1}"/>
    <cellStyle name="Calculation 2 8" xfId="7379" xr:uid="{00000000-0005-0000-0000-0000C30A0000}"/>
    <cellStyle name="Calculation 2 8 2" xfId="13895" xr:uid="{00000000-0005-0000-0000-0000C40A0000}"/>
    <cellStyle name="Calculation 2 8 2 2" xfId="26625" xr:uid="{00000000-0005-0000-0000-0000C50A0000}"/>
    <cellStyle name="Calculation 2 8 2 3" xfId="41436" xr:uid="{74238AFE-8692-4B40-A6FD-EB5AEB2A8ECC}"/>
    <cellStyle name="Calculation 2 8 3" xfId="22106" xr:uid="{00000000-0005-0000-0000-0000C60A0000}"/>
    <cellStyle name="Calculation 2 8 4" xfId="41435" xr:uid="{0B7558B3-BF01-449D-AEA5-98F81AB5E232}"/>
    <cellStyle name="Calculation 2 9" xfId="11411" xr:uid="{00000000-0005-0000-0000-0000C70A0000}"/>
    <cellStyle name="Calculation 2 9 2" xfId="16713" xr:uid="{00000000-0005-0000-0000-0000C80A0000}"/>
    <cellStyle name="Calculation 2 9 2 2" xfId="29248" xr:uid="{00000000-0005-0000-0000-0000C90A0000}"/>
    <cellStyle name="Calculation 2 9 3" xfId="24166" xr:uid="{00000000-0005-0000-0000-0000CA0A0000}"/>
    <cellStyle name="Calculation 3" xfId="937" xr:uid="{00000000-0005-0000-0000-0000CB0A0000}"/>
    <cellStyle name="Calculation 3 10" xfId="17502" xr:uid="{00000000-0005-0000-0000-0000CC0A0000}"/>
    <cellStyle name="Calculation 3 10 2" xfId="29993" xr:uid="{00000000-0005-0000-0000-0000CD0A0000}"/>
    <cellStyle name="Calculation 3 11" xfId="20920" xr:uid="{00000000-0005-0000-0000-0000CE0A0000}"/>
    <cellStyle name="Calculation 3 12" xfId="30654" xr:uid="{00000000-0005-0000-0000-0000CF0A0000}"/>
    <cellStyle name="Calculation 3 13" xfId="31660" xr:uid="{00000000-0005-0000-0000-0000D00A0000}"/>
    <cellStyle name="Calculation 3 14" xfId="33991" xr:uid="{00000000-0005-0000-0000-0000D10A0000}"/>
    <cellStyle name="Calculation 3 15" xfId="37012" xr:uid="{00000000-0005-0000-0000-0000D20A0000}"/>
    <cellStyle name="Calculation 3 16" xfId="2632" xr:uid="{00000000-0005-0000-0000-0000D30A0000}"/>
    <cellStyle name="Calculation 3 2" xfId="2633" xr:uid="{00000000-0005-0000-0000-0000D40A0000}"/>
    <cellStyle name="Calculation 3 2 10" xfId="31436" xr:uid="{00000000-0005-0000-0000-0000D50A0000}"/>
    <cellStyle name="Calculation 3 2 11" xfId="30833" xr:uid="{00000000-0005-0000-0000-0000D60A0000}"/>
    <cellStyle name="Calculation 3 2 12" xfId="41437" xr:uid="{0C004533-63AA-4714-8C3E-6210F0F7CC31}"/>
    <cellStyle name="Calculation 3 2 2" xfId="8651" xr:uid="{00000000-0005-0000-0000-0000D70A0000}"/>
    <cellStyle name="Calculation 3 2 2 10" xfId="41438" xr:uid="{5A6A3ADB-F429-40C1-83A9-A90182A3A08E}"/>
    <cellStyle name="Calculation 3 2 2 2" xfId="11576" xr:uid="{00000000-0005-0000-0000-0000D80A0000}"/>
    <cellStyle name="Calculation 3 2 2 2 2" xfId="16835" xr:uid="{00000000-0005-0000-0000-0000D90A0000}"/>
    <cellStyle name="Calculation 3 2 2 2 2 2" xfId="29369" xr:uid="{00000000-0005-0000-0000-0000DA0A0000}"/>
    <cellStyle name="Calculation 3 2 2 2 3" xfId="20736" xr:uid="{00000000-0005-0000-0000-0000DB0A0000}"/>
    <cellStyle name="Calculation 3 2 2 2 3 2" xfId="30414" xr:uid="{00000000-0005-0000-0000-0000DC0A0000}"/>
    <cellStyle name="Calculation 3 2 2 2 4" xfId="24328" xr:uid="{00000000-0005-0000-0000-0000DD0A0000}"/>
    <cellStyle name="Calculation 3 2 2 2 5" xfId="33001" xr:uid="{00000000-0005-0000-0000-0000DE0A0000}"/>
    <cellStyle name="Calculation 3 2 2 2 6" xfId="34057" xr:uid="{00000000-0005-0000-0000-0000DF0A0000}"/>
    <cellStyle name="Calculation 3 2 2 2 7" xfId="31664" xr:uid="{00000000-0005-0000-0000-0000E00A0000}"/>
    <cellStyle name="Calculation 3 2 2 2 8" xfId="41439" xr:uid="{76BDEC8B-DC62-4354-A2BD-786ADC8A63C8}"/>
    <cellStyle name="Calculation 3 2 2 3" xfId="11863" xr:uid="{00000000-0005-0000-0000-0000E10A0000}"/>
    <cellStyle name="Calculation 3 2 2 3 2" xfId="17064" xr:uid="{00000000-0005-0000-0000-0000E20A0000}"/>
    <cellStyle name="Calculation 3 2 2 3 2 2" xfId="29595" xr:uid="{00000000-0005-0000-0000-0000E30A0000}"/>
    <cellStyle name="Calculation 3 2 2 3 3" xfId="24612" xr:uid="{00000000-0005-0000-0000-0000E40A0000}"/>
    <cellStyle name="Calculation 3 2 2 4" xfId="11457" xr:uid="{00000000-0005-0000-0000-0000E50A0000}"/>
    <cellStyle name="Calculation 3 2 2 4 2" xfId="24212" xr:uid="{00000000-0005-0000-0000-0000E60A0000}"/>
    <cellStyle name="Calculation 3 2 2 5" xfId="20586" xr:uid="{00000000-0005-0000-0000-0000E70A0000}"/>
    <cellStyle name="Calculation 3 2 2 5 2" xfId="30264" xr:uid="{00000000-0005-0000-0000-0000E80A0000}"/>
    <cellStyle name="Calculation 3 2 2 6" xfId="22717" xr:uid="{00000000-0005-0000-0000-0000E90A0000}"/>
    <cellStyle name="Calculation 3 2 2 7" xfId="32007" xr:uid="{00000000-0005-0000-0000-0000EA0A0000}"/>
    <cellStyle name="Calculation 3 2 2 8" xfId="33869" xr:uid="{00000000-0005-0000-0000-0000EB0A0000}"/>
    <cellStyle name="Calculation 3 2 2 9" xfId="34240" xr:uid="{00000000-0005-0000-0000-0000EC0A0000}"/>
    <cellStyle name="Calculation 3 2 3" xfId="6471" xr:uid="{00000000-0005-0000-0000-0000ED0A0000}"/>
    <cellStyle name="Calculation 3 2 3 2" xfId="13072" xr:uid="{00000000-0005-0000-0000-0000EE0A0000}"/>
    <cellStyle name="Calculation 3 2 3 2 2" xfId="25817" xr:uid="{00000000-0005-0000-0000-0000EF0A0000}"/>
    <cellStyle name="Calculation 3 2 3 3" xfId="20830" xr:uid="{00000000-0005-0000-0000-0000F00A0000}"/>
    <cellStyle name="Calculation 3 2 3 3 2" xfId="30508" xr:uid="{00000000-0005-0000-0000-0000F10A0000}"/>
    <cellStyle name="Calculation 3 2 3 4" xfId="21215" xr:uid="{00000000-0005-0000-0000-0000F20A0000}"/>
    <cellStyle name="Calculation 3 2 3 5" xfId="33142" xr:uid="{00000000-0005-0000-0000-0000F30A0000}"/>
    <cellStyle name="Calculation 3 2 3 6" xfId="34153" xr:uid="{00000000-0005-0000-0000-0000F40A0000}"/>
    <cellStyle name="Calculation 3 2 3 7" xfId="31613" xr:uid="{00000000-0005-0000-0000-0000F50A0000}"/>
    <cellStyle name="Calculation 3 2 3 8" xfId="41440" xr:uid="{1E6E1E1E-B886-426D-AB00-02DBE8F2253D}"/>
    <cellStyle name="Calculation 3 2 4" xfId="7376" xr:uid="{00000000-0005-0000-0000-0000F60A0000}"/>
    <cellStyle name="Calculation 3 2 4 2" xfId="13892" xr:uid="{00000000-0005-0000-0000-0000F70A0000}"/>
    <cellStyle name="Calculation 3 2 4 2 2" xfId="26622" xr:uid="{00000000-0005-0000-0000-0000F80A0000}"/>
    <cellStyle name="Calculation 3 2 4 3" xfId="22103" xr:uid="{00000000-0005-0000-0000-0000F90A0000}"/>
    <cellStyle name="Calculation 3 2 5" xfId="11408" xr:uid="{00000000-0005-0000-0000-0000FA0A0000}"/>
    <cellStyle name="Calculation 3 2 5 2" xfId="16710" xr:uid="{00000000-0005-0000-0000-0000FB0A0000}"/>
    <cellStyle name="Calculation 3 2 5 2 2" xfId="29245" xr:uid="{00000000-0005-0000-0000-0000FC0A0000}"/>
    <cellStyle name="Calculation 3 2 5 3" xfId="24163" xr:uid="{00000000-0005-0000-0000-0000FD0A0000}"/>
    <cellStyle name="Calculation 3 2 6" xfId="6677" xr:uid="{00000000-0005-0000-0000-0000FE0A0000}"/>
    <cellStyle name="Calculation 3 2 6 2" xfId="21415" xr:uid="{00000000-0005-0000-0000-0000FF0A0000}"/>
    <cellStyle name="Calculation 3 2 7" xfId="18133" xr:uid="{00000000-0005-0000-0000-0000000B0000}"/>
    <cellStyle name="Calculation 3 2 7 2" xfId="30039" xr:uid="{00000000-0005-0000-0000-0000010B0000}"/>
    <cellStyle name="Calculation 3 2 8" xfId="20921" xr:uid="{00000000-0005-0000-0000-0000020B0000}"/>
    <cellStyle name="Calculation 3 2 9" xfId="30769" xr:uid="{00000000-0005-0000-0000-0000030B0000}"/>
    <cellStyle name="Calculation 3 3" xfId="8650" xr:uid="{00000000-0005-0000-0000-0000040B0000}"/>
    <cellStyle name="Calculation 3 3 10" xfId="41441" xr:uid="{87A048F6-F525-4189-9930-6D6B4A8C94E0}"/>
    <cellStyle name="Calculation 3 3 2" xfId="11575" xr:uid="{00000000-0005-0000-0000-0000050B0000}"/>
    <cellStyle name="Calculation 3 3 2 2" xfId="16834" xr:uid="{00000000-0005-0000-0000-0000060B0000}"/>
    <cellStyle name="Calculation 3 3 2 2 2" xfId="20735" xr:uid="{00000000-0005-0000-0000-0000070B0000}"/>
    <cellStyle name="Calculation 3 3 2 2 2 2" xfId="30413" xr:uid="{00000000-0005-0000-0000-0000080B0000}"/>
    <cellStyle name="Calculation 3 3 2 2 3" xfId="29368" xr:uid="{00000000-0005-0000-0000-0000090B0000}"/>
    <cellStyle name="Calculation 3 3 2 2 4" xfId="33000" xr:uid="{00000000-0005-0000-0000-00000A0B0000}"/>
    <cellStyle name="Calculation 3 3 2 2 5" xfId="34056" xr:uid="{00000000-0005-0000-0000-00000B0B0000}"/>
    <cellStyle name="Calculation 3 3 2 2 6" xfId="31527" xr:uid="{00000000-0005-0000-0000-00000C0B0000}"/>
    <cellStyle name="Calculation 3 3 2 3" xfId="20585" xr:uid="{00000000-0005-0000-0000-00000D0B0000}"/>
    <cellStyle name="Calculation 3 3 2 3 2" xfId="30263" xr:uid="{00000000-0005-0000-0000-00000E0B0000}"/>
    <cellStyle name="Calculation 3 3 2 4" xfId="24327" xr:uid="{00000000-0005-0000-0000-00000F0B0000}"/>
    <cellStyle name="Calculation 3 3 2 5" xfId="32006" xr:uid="{00000000-0005-0000-0000-0000100B0000}"/>
    <cellStyle name="Calculation 3 3 2 6" xfId="33868" xr:uid="{00000000-0005-0000-0000-0000110B0000}"/>
    <cellStyle name="Calculation 3 3 2 7" xfId="34236" xr:uid="{00000000-0005-0000-0000-0000120B0000}"/>
    <cellStyle name="Calculation 3 3 2 8" xfId="41442" xr:uid="{0D8424AF-8F41-40B6-8652-99505214B0C7}"/>
    <cellStyle name="Calculation 3 3 3" xfId="11841" xr:uid="{00000000-0005-0000-0000-0000130B0000}"/>
    <cellStyle name="Calculation 3 3 3 2" xfId="17053" xr:uid="{00000000-0005-0000-0000-0000140B0000}"/>
    <cellStyle name="Calculation 3 3 3 2 2" xfId="29584" xr:uid="{00000000-0005-0000-0000-0000150B0000}"/>
    <cellStyle name="Calculation 3 3 3 3" xfId="20829" xr:uid="{00000000-0005-0000-0000-0000160B0000}"/>
    <cellStyle name="Calculation 3 3 3 3 2" xfId="30507" xr:uid="{00000000-0005-0000-0000-0000170B0000}"/>
    <cellStyle name="Calculation 3 3 3 4" xfId="24590" xr:uid="{00000000-0005-0000-0000-0000180B0000}"/>
    <cellStyle name="Calculation 3 3 3 5" xfId="33141" xr:uid="{00000000-0005-0000-0000-0000190B0000}"/>
    <cellStyle name="Calculation 3 3 3 6" xfId="34152" xr:uid="{00000000-0005-0000-0000-00001A0B0000}"/>
    <cellStyle name="Calculation 3 3 3 7" xfId="31612" xr:uid="{00000000-0005-0000-0000-00001B0B0000}"/>
    <cellStyle name="Calculation 3 3 4" xfId="11458" xr:uid="{00000000-0005-0000-0000-00001C0B0000}"/>
    <cellStyle name="Calculation 3 3 4 2" xfId="24213" xr:uid="{00000000-0005-0000-0000-00001D0B0000}"/>
    <cellStyle name="Calculation 3 3 5" xfId="18134" xr:uid="{00000000-0005-0000-0000-00001E0B0000}"/>
    <cellStyle name="Calculation 3 3 5 2" xfId="30040" xr:uid="{00000000-0005-0000-0000-00001F0B0000}"/>
    <cellStyle name="Calculation 3 3 6" xfId="22716" xr:uid="{00000000-0005-0000-0000-0000200B0000}"/>
    <cellStyle name="Calculation 3 3 7" xfId="30768" xr:uid="{00000000-0005-0000-0000-0000210B0000}"/>
    <cellStyle name="Calculation 3 3 8" xfId="30677" xr:uid="{00000000-0005-0000-0000-0000220B0000}"/>
    <cellStyle name="Calculation 3 3 9" xfId="33897" xr:uid="{00000000-0005-0000-0000-0000230B0000}"/>
    <cellStyle name="Calculation 3 4" xfId="9892" xr:uid="{00000000-0005-0000-0000-0000240B0000}"/>
    <cellStyle name="Calculation 3 4 2" xfId="11815" xr:uid="{00000000-0005-0000-0000-0000250B0000}"/>
    <cellStyle name="Calculation 3 4 2 2" xfId="17031" xr:uid="{00000000-0005-0000-0000-0000260B0000}"/>
    <cellStyle name="Calculation 3 4 2 2 2" xfId="29562" xr:uid="{00000000-0005-0000-0000-0000270B0000}"/>
    <cellStyle name="Calculation 3 4 2 3" xfId="20712" xr:uid="{00000000-0005-0000-0000-0000280B0000}"/>
    <cellStyle name="Calculation 3 4 2 3 2" xfId="30390" xr:uid="{00000000-0005-0000-0000-0000290B0000}"/>
    <cellStyle name="Calculation 3 4 2 4" xfId="24564" xr:uid="{00000000-0005-0000-0000-00002A0B0000}"/>
    <cellStyle name="Calculation 3 4 2 5" xfId="32966" xr:uid="{00000000-0005-0000-0000-00002B0B0000}"/>
    <cellStyle name="Calculation 3 4 2 6" xfId="34033" xr:uid="{00000000-0005-0000-0000-00002C0B0000}"/>
    <cellStyle name="Calculation 3 4 2 7" xfId="31518" xr:uid="{00000000-0005-0000-0000-00002D0B0000}"/>
    <cellStyle name="Calculation 3 4 3" xfId="6492" xr:uid="{00000000-0005-0000-0000-00002E0B0000}"/>
    <cellStyle name="Calculation 3 4 3 2" xfId="13087" xr:uid="{00000000-0005-0000-0000-00002F0B0000}"/>
    <cellStyle name="Calculation 3 4 3 2 2" xfId="25832" xr:uid="{00000000-0005-0000-0000-0000300B0000}"/>
    <cellStyle name="Calculation 3 4 3 3" xfId="21236" xr:uid="{00000000-0005-0000-0000-0000310B0000}"/>
    <cellStyle name="Calculation 3 4 4" xfId="11376" xr:uid="{00000000-0005-0000-0000-0000320B0000}"/>
    <cellStyle name="Calculation 3 4 4 2" xfId="24131" xr:uid="{00000000-0005-0000-0000-0000330B0000}"/>
    <cellStyle name="Calculation 3 4 5" xfId="20562" xr:uid="{00000000-0005-0000-0000-0000340B0000}"/>
    <cellStyle name="Calculation 3 4 5 2" xfId="30240" xr:uid="{00000000-0005-0000-0000-0000350B0000}"/>
    <cellStyle name="Calculation 3 4 6" xfId="23562" xr:uid="{00000000-0005-0000-0000-0000360B0000}"/>
    <cellStyle name="Calculation 3 4 7" xfId="31961" xr:uid="{00000000-0005-0000-0000-0000370B0000}"/>
    <cellStyle name="Calculation 3 4 8" xfId="33839" xr:uid="{00000000-0005-0000-0000-0000380B0000}"/>
    <cellStyle name="Calculation 3 4 9" xfId="31037" xr:uid="{00000000-0005-0000-0000-0000390B0000}"/>
    <cellStyle name="Calculation 3 5" xfId="11055" xr:uid="{00000000-0005-0000-0000-00003A0B0000}"/>
    <cellStyle name="Calculation 3 5 2" xfId="11932" xr:uid="{00000000-0005-0000-0000-00003B0B0000}"/>
    <cellStyle name="Calculation 3 5 2 2" xfId="17100" xr:uid="{00000000-0005-0000-0000-00003C0B0000}"/>
    <cellStyle name="Calculation 3 5 2 2 2" xfId="29631" xr:uid="{00000000-0005-0000-0000-00003D0B0000}"/>
    <cellStyle name="Calculation 3 5 2 3" xfId="24681" xr:uid="{00000000-0005-0000-0000-00003E0B0000}"/>
    <cellStyle name="Calculation 3 5 3" xfId="7084" xr:uid="{00000000-0005-0000-0000-00003F0B0000}"/>
    <cellStyle name="Calculation 3 5 3 2" xfId="13618" xr:uid="{00000000-0005-0000-0000-0000400B0000}"/>
    <cellStyle name="Calculation 3 5 3 2 2" xfId="26349" xr:uid="{00000000-0005-0000-0000-0000410B0000}"/>
    <cellStyle name="Calculation 3 5 3 3" xfId="21811" xr:uid="{00000000-0005-0000-0000-0000420B0000}"/>
    <cellStyle name="Calculation 3 5 4" xfId="11379" xr:uid="{00000000-0005-0000-0000-0000430B0000}"/>
    <cellStyle name="Calculation 3 5 4 2" xfId="24134" xr:uid="{00000000-0005-0000-0000-0000440B0000}"/>
    <cellStyle name="Calculation 3 5 5" xfId="20806" xr:uid="{00000000-0005-0000-0000-0000450B0000}"/>
    <cellStyle name="Calculation 3 5 5 2" xfId="30484" xr:uid="{00000000-0005-0000-0000-0000460B0000}"/>
    <cellStyle name="Calculation 3 5 6" xfId="23938" xr:uid="{00000000-0005-0000-0000-0000470B0000}"/>
    <cellStyle name="Calculation 3 5 7" xfId="33102" xr:uid="{00000000-0005-0000-0000-0000480B0000}"/>
    <cellStyle name="Calculation 3 5 8" xfId="34128" xr:uid="{00000000-0005-0000-0000-0000490B0000}"/>
    <cellStyle name="Calculation 3 5 9" xfId="31601" xr:uid="{00000000-0005-0000-0000-00004A0B0000}"/>
    <cellStyle name="Calculation 3 6" xfId="6470" xr:uid="{00000000-0005-0000-0000-00004B0B0000}"/>
    <cellStyle name="Calculation 3 6 2" xfId="13071" xr:uid="{00000000-0005-0000-0000-00004C0B0000}"/>
    <cellStyle name="Calculation 3 6 2 2" xfId="25816" xr:uid="{00000000-0005-0000-0000-00004D0B0000}"/>
    <cellStyle name="Calculation 3 6 2 3" xfId="41444" xr:uid="{DA7FC1AC-F0B8-4F24-9817-D1A85D97ADC0}"/>
    <cellStyle name="Calculation 3 6 3" xfId="21214" xr:uid="{00000000-0005-0000-0000-00004E0B0000}"/>
    <cellStyle name="Calculation 3 6 4" xfId="41443" xr:uid="{9DA2C397-5A6C-4A39-B85D-BD9414299AA7}"/>
    <cellStyle name="Calculation 3 7" xfId="7377" xr:uid="{00000000-0005-0000-0000-00004F0B0000}"/>
    <cellStyle name="Calculation 3 7 2" xfId="13893" xr:uid="{00000000-0005-0000-0000-0000500B0000}"/>
    <cellStyle name="Calculation 3 7 2 2" xfId="26623" xr:uid="{00000000-0005-0000-0000-0000510B0000}"/>
    <cellStyle name="Calculation 3 7 2 3" xfId="41446" xr:uid="{F3CA1618-6C53-4576-98C7-BD0BA76FAF2C}"/>
    <cellStyle name="Calculation 3 7 3" xfId="22104" xr:uid="{00000000-0005-0000-0000-0000520B0000}"/>
    <cellStyle name="Calculation 3 7 4" xfId="41445" xr:uid="{BE74B4AE-D320-48F3-BEBF-AB12FCF3F1CE}"/>
    <cellStyle name="Calculation 3 8" xfId="11409" xr:uid="{00000000-0005-0000-0000-0000530B0000}"/>
    <cellStyle name="Calculation 3 8 2" xfId="16711" xr:uid="{00000000-0005-0000-0000-0000540B0000}"/>
    <cellStyle name="Calculation 3 8 2 2" xfId="29246" xr:uid="{00000000-0005-0000-0000-0000550B0000}"/>
    <cellStyle name="Calculation 3 8 3" xfId="24164" xr:uid="{00000000-0005-0000-0000-0000560B0000}"/>
    <cellStyle name="Calculation 3 9" xfId="11677" xr:uid="{00000000-0005-0000-0000-0000570B0000}"/>
    <cellStyle name="Calculation 3 9 2" xfId="24428" xr:uid="{00000000-0005-0000-0000-0000580B0000}"/>
    <cellStyle name="Calculation 4" xfId="938" xr:uid="{00000000-0005-0000-0000-0000590B0000}"/>
    <cellStyle name="Calculation 4 10" xfId="6686" xr:uid="{00000000-0005-0000-0000-00005A0B0000}"/>
    <cellStyle name="Calculation 4 10 2" xfId="21424" xr:uid="{00000000-0005-0000-0000-00005B0B0000}"/>
    <cellStyle name="Calculation 4 11" xfId="17501" xr:uid="{00000000-0005-0000-0000-00005C0B0000}"/>
    <cellStyle name="Calculation 4 11 2" xfId="29992" xr:uid="{00000000-0005-0000-0000-00005D0B0000}"/>
    <cellStyle name="Calculation 4 12" xfId="20922" xr:uid="{00000000-0005-0000-0000-00005E0B0000}"/>
    <cellStyle name="Calculation 4 13" xfId="30655" xr:uid="{00000000-0005-0000-0000-00005F0B0000}"/>
    <cellStyle name="Calculation 4 14" xfId="31659" xr:uid="{00000000-0005-0000-0000-0000600B0000}"/>
    <cellStyle name="Calculation 4 15" xfId="33773" xr:uid="{00000000-0005-0000-0000-0000610B0000}"/>
    <cellStyle name="Calculation 4 16" xfId="37013" xr:uid="{00000000-0005-0000-0000-0000620B0000}"/>
    <cellStyle name="Calculation 4 17" xfId="2634" xr:uid="{00000000-0005-0000-0000-0000630B0000}"/>
    <cellStyle name="Calculation 4 2" xfId="2635" xr:uid="{00000000-0005-0000-0000-0000640B0000}"/>
    <cellStyle name="Calculation 4 2 10" xfId="31443" xr:uid="{00000000-0005-0000-0000-0000650B0000}"/>
    <cellStyle name="Calculation 4 2 11" xfId="30721" xr:uid="{00000000-0005-0000-0000-0000660B0000}"/>
    <cellStyle name="Calculation 4 2 12" xfId="41447" xr:uid="{65C58C23-DC70-4BA1-BB7E-80989A559AEC}"/>
    <cellStyle name="Calculation 4 2 2" xfId="8653" xr:uid="{00000000-0005-0000-0000-0000670B0000}"/>
    <cellStyle name="Calculation 4 2 2 10" xfId="41448" xr:uid="{C6E2A044-99FF-486C-AACC-F1E839B584C7}"/>
    <cellStyle name="Calculation 4 2 2 2" xfId="11578" xr:uid="{00000000-0005-0000-0000-0000680B0000}"/>
    <cellStyle name="Calculation 4 2 2 2 2" xfId="16837" xr:uid="{00000000-0005-0000-0000-0000690B0000}"/>
    <cellStyle name="Calculation 4 2 2 2 2 2" xfId="29371" xr:uid="{00000000-0005-0000-0000-00006A0B0000}"/>
    <cellStyle name="Calculation 4 2 2 2 3" xfId="20738" xr:uid="{00000000-0005-0000-0000-00006B0B0000}"/>
    <cellStyle name="Calculation 4 2 2 2 3 2" xfId="30416" xr:uid="{00000000-0005-0000-0000-00006C0B0000}"/>
    <cellStyle name="Calculation 4 2 2 2 4" xfId="24330" xr:uid="{00000000-0005-0000-0000-00006D0B0000}"/>
    <cellStyle name="Calculation 4 2 2 2 5" xfId="33003" xr:uid="{00000000-0005-0000-0000-00006E0B0000}"/>
    <cellStyle name="Calculation 4 2 2 2 6" xfId="34059" xr:uid="{00000000-0005-0000-0000-00006F0B0000}"/>
    <cellStyle name="Calculation 4 2 2 2 7" xfId="31529" xr:uid="{00000000-0005-0000-0000-0000700B0000}"/>
    <cellStyle name="Calculation 4 2 2 3" xfId="11462" xr:uid="{00000000-0005-0000-0000-0000710B0000}"/>
    <cellStyle name="Calculation 4 2 2 3 2" xfId="16756" xr:uid="{00000000-0005-0000-0000-0000720B0000}"/>
    <cellStyle name="Calculation 4 2 2 3 2 2" xfId="29291" xr:uid="{00000000-0005-0000-0000-0000730B0000}"/>
    <cellStyle name="Calculation 4 2 2 3 3" xfId="24217" xr:uid="{00000000-0005-0000-0000-0000740B0000}"/>
    <cellStyle name="Calculation 4 2 2 4" xfId="11964" xr:uid="{00000000-0005-0000-0000-0000750B0000}"/>
    <cellStyle name="Calculation 4 2 2 4 2" xfId="24713" xr:uid="{00000000-0005-0000-0000-0000760B0000}"/>
    <cellStyle name="Calculation 4 2 2 5" xfId="20588" xr:uid="{00000000-0005-0000-0000-0000770B0000}"/>
    <cellStyle name="Calculation 4 2 2 5 2" xfId="30266" xr:uid="{00000000-0005-0000-0000-0000780B0000}"/>
    <cellStyle name="Calculation 4 2 2 6" xfId="22719" xr:uid="{00000000-0005-0000-0000-0000790B0000}"/>
    <cellStyle name="Calculation 4 2 2 7" xfId="32009" xr:uid="{00000000-0005-0000-0000-00007A0B0000}"/>
    <cellStyle name="Calculation 4 2 2 8" xfId="33871" xr:uid="{00000000-0005-0000-0000-00007B0B0000}"/>
    <cellStyle name="Calculation 4 2 2 9" xfId="31066" xr:uid="{00000000-0005-0000-0000-00007C0B0000}"/>
    <cellStyle name="Calculation 4 2 3" xfId="6473" xr:uid="{00000000-0005-0000-0000-00007D0B0000}"/>
    <cellStyle name="Calculation 4 2 3 2" xfId="13074" xr:uid="{00000000-0005-0000-0000-00007E0B0000}"/>
    <cellStyle name="Calculation 4 2 3 2 2" xfId="25819" xr:uid="{00000000-0005-0000-0000-00007F0B0000}"/>
    <cellStyle name="Calculation 4 2 3 3" xfId="20832" xr:uid="{00000000-0005-0000-0000-0000800B0000}"/>
    <cellStyle name="Calculation 4 2 3 3 2" xfId="30510" xr:uid="{00000000-0005-0000-0000-0000810B0000}"/>
    <cellStyle name="Calculation 4 2 3 4" xfId="21217" xr:uid="{00000000-0005-0000-0000-0000820B0000}"/>
    <cellStyle name="Calculation 4 2 3 5" xfId="33144" xr:uid="{00000000-0005-0000-0000-0000830B0000}"/>
    <cellStyle name="Calculation 4 2 3 6" xfId="34155" xr:uid="{00000000-0005-0000-0000-0000840B0000}"/>
    <cellStyle name="Calculation 4 2 3 7" xfId="31974" xr:uid="{00000000-0005-0000-0000-0000850B0000}"/>
    <cellStyle name="Calculation 4 2 4" xfId="7374" xr:uid="{00000000-0005-0000-0000-0000860B0000}"/>
    <cellStyle name="Calculation 4 2 4 2" xfId="13890" xr:uid="{00000000-0005-0000-0000-0000870B0000}"/>
    <cellStyle name="Calculation 4 2 4 2 2" xfId="26620" xr:uid="{00000000-0005-0000-0000-0000880B0000}"/>
    <cellStyle name="Calculation 4 2 4 3" xfId="22101" xr:uid="{00000000-0005-0000-0000-0000890B0000}"/>
    <cellStyle name="Calculation 4 2 5" xfId="11483" xr:uid="{00000000-0005-0000-0000-00008A0B0000}"/>
    <cellStyle name="Calculation 4 2 5 2" xfId="16773" xr:uid="{00000000-0005-0000-0000-00008B0B0000}"/>
    <cellStyle name="Calculation 4 2 5 2 2" xfId="29308" xr:uid="{00000000-0005-0000-0000-00008C0B0000}"/>
    <cellStyle name="Calculation 4 2 5 3" xfId="24238" xr:uid="{00000000-0005-0000-0000-00008D0B0000}"/>
    <cellStyle name="Calculation 4 2 6" xfId="11535" xr:uid="{00000000-0005-0000-0000-00008E0B0000}"/>
    <cellStyle name="Calculation 4 2 6 2" xfId="24290" xr:uid="{00000000-0005-0000-0000-00008F0B0000}"/>
    <cellStyle name="Calculation 4 2 7" xfId="17493" xr:uid="{00000000-0005-0000-0000-0000900B0000}"/>
    <cellStyle name="Calculation 4 2 7 2" xfId="29988" xr:uid="{00000000-0005-0000-0000-0000910B0000}"/>
    <cellStyle name="Calculation 4 2 8" xfId="20923" xr:uid="{00000000-0005-0000-0000-0000920B0000}"/>
    <cellStyle name="Calculation 4 2 9" xfId="30771" xr:uid="{00000000-0005-0000-0000-0000930B0000}"/>
    <cellStyle name="Calculation 4 3" xfId="6185" xr:uid="{00000000-0005-0000-0000-0000940B0000}"/>
    <cellStyle name="Calculation 4 3 2" xfId="10301" xr:uid="{00000000-0005-0000-0000-0000950B0000}"/>
    <cellStyle name="Calculation 4 3 2 10" xfId="41450" xr:uid="{F3351CDF-E661-432D-A9C9-75F2BBE2E627}"/>
    <cellStyle name="Calculation 4 3 2 2" xfId="11856" xr:uid="{00000000-0005-0000-0000-0000960B0000}"/>
    <cellStyle name="Calculation 4 3 2 2 2" xfId="17058" xr:uid="{00000000-0005-0000-0000-0000970B0000}"/>
    <cellStyle name="Calculation 4 3 2 2 2 2" xfId="29589" xr:uid="{00000000-0005-0000-0000-0000980B0000}"/>
    <cellStyle name="Calculation 4 3 2 2 3" xfId="20737" xr:uid="{00000000-0005-0000-0000-0000990B0000}"/>
    <cellStyle name="Calculation 4 3 2 2 3 2" xfId="30415" xr:uid="{00000000-0005-0000-0000-00009A0B0000}"/>
    <cellStyle name="Calculation 4 3 2 2 4" xfId="24605" xr:uid="{00000000-0005-0000-0000-00009B0B0000}"/>
    <cellStyle name="Calculation 4 3 2 2 5" xfId="33002" xr:uid="{00000000-0005-0000-0000-00009C0B0000}"/>
    <cellStyle name="Calculation 4 3 2 2 6" xfId="34058" xr:uid="{00000000-0005-0000-0000-00009D0B0000}"/>
    <cellStyle name="Calculation 4 3 2 2 7" xfId="33833" xr:uid="{00000000-0005-0000-0000-00009E0B0000}"/>
    <cellStyle name="Calculation 4 3 2 3" xfId="7050" xr:uid="{00000000-0005-0000-0000-00009F0B0000}"/>
    <cellStyle name="Calculation 4 3 2 3 2" xfId="13587" xr:uid="{00000000-0005-0000-0000-0000A00B0000}"/>
    <cellStyle name="Calculation 4 3 2 3 2 2" xfId="26318" xr:uid="{00000000-0005-0000-0000-0000A10B0000}"/>
    <cellStyle name="Calculation 4 3 2 3 3" xfId="21777" xr:uid="{00000000-0005-0000-0000-0000A20B0000}"/>
    <cellStyle name="Calculation 4 3 2 4" xfId="11751" xr:uid="{00000000-0005-0000-0000-0000A30B0000}"/>
    <cellStyle name="Calculation 4 3 2 4 2" xfId="24501" xr:uid="{00000000-0005-0000-0000-0000A40B0000}"/>
    <cellStyle name="Calculation 4 3 2 5" xfId="20587" xr:uid="{00000000-0005-0000-0000-0000A50B0000}"/>
    <cellStyle name="Calculation 4 3 2 5 2" xfId="30265" xr:uid="{00000000-0005-0000-0000-0000A60B0000}"/>
    <cellStyle name="Calculation 4 3 2 6" xfId="23670" xr:uid="{00000000-0005-0000-0000-0000A70B0000}"/>
    <cellStyle name="Calculation 4 3 2 7" xfId="32008" xr:uid="{00000000-0005-0000-0000-0000A80B0000}"/>
    <cellStyle name="Calculation 4 3 2 8" xfId="33870" xr:uid="{00000000-0005-0000-0000-0000A90B0000}"/>
    <cellStyle name="Calculation 4 3 2 9" xfId="34228" xr:uid="{00000000-0005-0000-0000-0000AA0B0000}"/>
    <cellStyle name="Calculation 4 3 3" xfId="19939" xr:uid="{00000000-0005-0000-0000-0000AB0B0000}"/>
    <cellStyle name="Calculation 4 3 3 2" xfId="20831" xr:uid="{00000000-0005-0000-0000-0000AC0B0000}"/>
    <cellStyle name="Calculation 4 3 3 2 2" xfId="30509" xr:uid="{00000000-0005-0000-0000-0000AD0B0000}"/>
    <cellStyle name="Calculation 4 3 3 3" xfId="30193" xr:uid="{00000000-0005-0000-0000-0000AE0B0000}"/>
    <cellStyle name="Calculation 4 3 3 4" xfId="33143" xr:uid="{00000000-0005-0000-0000-0000AF0B0000}"/>
    <cellStyle name="Calculation 4 3 3 5" xfId="34154" xr:uid="{00000000-0005-0000-0000-0000B00B0000}"/>
    <cellStyle name="Calculation 4 3 3 6" xfId="31614" xr:uid="{00000000-0005-0000-0000-0000B10B0000}"/>
    <cellStyle name="Calculation 4 3 4" xfId="18132" xr:uid="{00000000-0005-0000-0000-0000B20B0000}"/>
    <cellStyle name="Calculation 4 3 4 2" xfId="30038" xr:uid="{00000000-0005-0000-0000-0000B30B0000}"/>
    <cellStyle name="Calculation 4 3 5" xfId="30770" xr:uid="{00000000-0005-0000-0000-0000B40B0000}"/>
    <cellStyle name="Calculation 4 3 6" xfId="31444" xr:uid="{00000000-0005-0000-0000-0000B50B0000}"/>
    <cellStyle name="Calculation 4 3 7" xfId="30720" xr:uid="{00000000-0005-0000-0000-0000B60B0000}"/>
    <cellStyle name="Calculation 4 3 8" xfId="41449" xr:uid="{0BAE16EF-E840-41C7-BB97-537F29368FD5}"/>
    <cellStyle name="Calculation 4 4" xfId="8652" xr:uid="{00000000-0005-0000-0000-0000B70B0000}"/>
    <cellStyle name="Calculation 4 4 10" xfId="31932" xr:uid="{00000000-0005-0000-0000-0000B80B0000}"/>
    <cellStyle name="Calculation 4 4 2" xfId="11577" xr:uid="{00000000-0005-0000-0000-0000B90B0000}"/>
    <cellStyle name="Calculation 4 4 2 2" xfId="16836" xr:uid="{00000000-0005-0000-0000-0000BA0B0000}"/>
    <cellStyle name="Calculation 4 4 2 2 2" xfId="29370" xr:uid="{00000000-0005-0000-0000-0000BB0B0000}"/>
    <cellStyle name="Calculation 4 4 2 3" xfId="19852" xr:uid="{00000000-0005-0000-0000-0000BC0B0000}"/>
    <cellStyle name="Calculation 4 4 2 3 2" xfId="30173" xr:uid="{00000000-0005-0000-0000-0000BD0B0000}"/>
    <cellStyle name="Calculation 4 4 2 4" xfId="20713" xr:uid="{00000000-0005-0000-0000-0000BE0B0000}"/>
    <cellStyle name="Calculation 4 4 2 4 2" xfId="30391" xr:uid="{00000000-0005-0000-0000-0000BF0B0000}"/>
    <cellStyle name="Calculation 4 4 2 5" xfId="24329" xr:uid="{00000000-0005-0000-0000-0000C00B0000}"/>
    <cellStyle name="Calculation 4 4 2 6" xfId="32967" xr:uid="{00000000-0005-0000-0000-0000C10B0000}"/>
    <cellStyle name="Calculation 4 4 2 7" xfId="34034" xr:uid="{00000000-0005-0000-0000-0000C20B0000}"/>
    <cellStyle name="Calculation 4 4 2 8" xfId="31519" xr:uid="{00000000-0005-0000-0000-0000C30B0000}"/>
    <cellStyle name="Calculation 4 4 3" xfId="11861" xr:uid="{00000000-0005-0000-0000-0000C40B0000}"/>
    <cellStyle name="Calculation 4 4 3 2" xfId="17062" xr:uid="{00000000-0005-0000-0000-0000C50B0000}"/>
    <cellStyle name="Calculation 4 4 3 2 2" xfId="29593" xr:uid="{00000000-0005-0000-0000-0000C60B0000}"/>
    <cellStyle name="Calculation 4 4 3 3" xfId="24610" xr:uid="{00000000-0005-0000-0000-0000C70B0000}"/>
    <cellStyle name="Calculation 4 4 4" xfId="11811" xr:uid="{00000000-0005-0000-0000-0000C80B0000}"/>
    <cellStyle name="Calculation 4 4 4 2" xfId="24560" xr:uid="{00000000-0005-0000-0000-0000C90B0000}"/>
    <cellStyle name="Calculation 4 4 5" xfId="18683" xr:uid="{00000000-0005-0000-0000-0000CA0B0000}"/>
    <cellStyle name="Calculation 4 4 5 2" xfId="30099" xr:uid="{00000000-0005-0000-0000-0000CB0B0000}"/>
    <cellStyle name="Calculation 4 4 6" xfId="20563" xr:uid="{00000000-0005-0000-0000-0000CC0B0000}"/>
    <cellStyle name="Calculation 4 4 6 2" xfId="30241" xr:uid="{00000000-0005-0000-0000-0000CD0B0000}"/>
    <cellStyle name="Calculation 4 4 7" xfId="22718" xr:uid="{00000000-0005-0000-0000-0000CE0B0000}"/>
    <cellStyle name="Calculation 4 4 8" xfId="31962" xr:uid="{00000000-0005-0000-0000-0000CF0B0000}"/>
    <cellStyle name="Calculation 4 4 9" xfId="33840" xr:uid="{00000000-0005-0000-0000-0000D00B0000}"/>
    <cellStyle name="Calculation 4 5" xfId="9893" xr:uid="{00000000-0005-0000-0000-0000D10B0000}"/>
    <cellStyle name="Calculation 4 5 2" xfId="11816" xr:uid="{00000000-0005-0000-0000-0000D20B0000}"/>
    <cellStyle name="Calculation 4 5 2 2" xfId="17032" xr:uid="{00000000-0005-0000-0000-0000D30B0000}"/>
    <cellStyle name="Calculation 4 5 2 2 2" xfId="29563" xr:uid="{00000000-0005-0000-0000-0000D40B0000}"/>
    <cellStyle name="Calculation 4 5 2 3" xfId="24565" xr:uid="{00000000-0005-0000-0000-0000D50B0000}"/>
    <cellStyle name="Calculation 4 5 3" xfId="6493" xr:uid="{00000000-0005-0000-0000-0000D60B0000}"/>
    <cellStyle name="Calculation 4 5 3 2" xfId="13088" xr:uid="{00000000-0005-0000-0000-0000D70B0000}"/>
    <cellStyle name="Calculation 4 5 3 2 2" xfId="25833" xr:uid="{00000000-0005-0000-0000-0000D80B0000}"/>
    <cellStyle name="Calculation 4 5 3 3" xfId="21237" xr:uid="{00000000-0005-0000-0000-0000D90B0000}"/>
    <cellStyle name="Calculation 4 5 4" xfId="11545" xr:uid="{00000000-0005-0000-0000-0000DA0B0000}"/>
    <cellStyle name="Calculation 4 5 4 2" xfId="24297" xr:uid="{00000000-0005-0000-0000-0000DB0B0000}"/>
    <cellStyle name="Calculation 4 5 5" xfId="20807" xr:uid="{00000000-0005-0000-0000-0000DC0B0000}"/>
    <cellStyle name="Calculation 4 5 5 2" xfId="30485" xr:uid="{00000000-0005-0000-0000-0000DD0B0000}"/>
    <cellStyle name="Calculation 4 5 6" xfId="23563" xr:uid="{00000000-0005-0000-0000-0000DE0B0000}"/>
    <cellStyle name="Calculation 4 5 7" xfId="33103" xr:uid="{00000000-0005-0000-0000-0000DF0B0000}"/>
    <cellStyle name="Calculation 4 5 8" xfId="34129" xr:uid="{00000000-0005-0000-0000-0000E00B0000}"/>
    <cellStyle name="Calculation 4 5 9" xfId="31600" xr:uid="{00000000-0005-0000-0000-0000E10B0000}"/>
    <cellStyle name="Calculation 4 6" xfId="11347" xr:uid="{00000000-0005-0000-0000-0000E20B0000}"/>
    <cellStyle name="Calculation 4 6 2" xfId="11959" xr:uid="{00000000-0005-0000-0000-0000E30B0000}"/>
    <cellStyle name="Calculation 4 6 2 2" xfId="17118" xr:uid="{00000000-0005-0000-0000-0000E40B0000}"/>
    <cellStyle name="Calculation 4 6 2 2 2" xfId="29649" xr:uid="{00000000-0005-0000-0000-0000E50B0000}"/>
    <cellStyle name="Calculation 4 6 2 3" xfId="24708" xr:uid="{00000000-0005-0000-0000-0000E60B0000}"/>
    <cellStyle name="Calculation 4 6 3" xfId="11984" xr:uid="{00000000-0005-0000-0000-0000E70B0000}"/>
    <cellStyle name="Calculation 4 6 3 2" xfId="17125" xr:uid="{00000000-0005-0000-0000-0000E80B0000}"/>
    <cellStyle name="Calculation 4 6 3 2 2" xfId="29656" xr:uid="{00000000-0005-0000-0000-0000E90B0000}"/>
    <cellStyle name="Calculation 4 6 3 3" xfId="24732" xr:uid="{00000000-0005-0000-0000-0000EA0B0000}"/>
    <cellStyle name="Calculation 4 6 4" xfId="11993" xr:uid="{00000000-0005-0000-0000-0000EB0B0000}"/>
    <cellStyle name="Calculation 4 6 4 2" xfId="24741" xr:uid="{00000000-0005-0000-0000-0000EC0B0000}"/>
    <cellStyle name="Calculation 4 6 5" xfId="24112" xr:uid="{00000000-0005-0000-0000-0000ED0B0000}"/>
    <cellStyle name="Calculation 4 7" xfId="6472" xr:uid="{00000000-0005-0000-0000-0000EE0B0000}"/>
    <cellStyle name="Calculation 4 7 2" xfId="13073" xr:uid="{00000000-0005-0000-0000-0000EF0B0000}"/>
    <cellStyle name="Calculation 4 7 2 2" xfId="25818" xr:uid="{00000000-0005-0000-0000-0000F00B0000}"/>
    <cellStyle name="Calculation 4 7 2 3" xfId="41452" xr:uid="{8AF5440F-5E7B-4A20-A33F-4DC95A5D6B63}"/>
    <cellStyle name="Calculation 4 7 3" xfId="21216" xr:uid="{00000000-0005-0000-0000-0000F10B0000}"/>
    <cellStyle name="Calculation 4 7 4" xfId="41451" xr:uid="{A28C32BC-824D-492A-9FBB-06EC0E18ACE8}"/>
    <cellStyle name="Calculation 4 8" xfId="7375" xr:uid="{00000000-0005-0000-0000-0000F20B0000}"/>
    <cellStyle name="Calculation 4 8 2" xfId="13891" xr:uid="{00000000-0005-0000-0000-0000F30B0000}"/>
    <cellStyle name="Calculation 4 8 2 2" xfId="26621" xr:uid="{00000000-0005-0000-0000-0000F40B0000}"/>
    <cellStyle name="Calculation 4 8 3" xfId="22102" xr:uid="{00000000-0005-0000-0000-0000F50B0000}"/>
    <cellStyle name="Calculation 4 9" xfId="11484" xr:uid="{00000000-0005-0000-0000-0000F60B0000}"/>
    <cellStyle name="Calculation 4 9 2" xfId="16774" xr:uid="{00000000-0005-0000-0000-0000F70B0000}"/>
    <cellStyle name="Calculation 4 9 2 2" xfId="29309" xr:uid="{00000000-0005-0000-0000-0000F80B0000}"/>
    <cellStyle name="Calculation 4 9 3" xfId="24239" xr:uid="{00000000-0005-0000-0000-0000F90B0000}"/>
    <cellStyle name="Calculation 5" xfId="939" xr:uid="{00000000-0005-0000-0000-0000FA0B0000}"/>
    <cellStyle name="Calculation 5 10" xfId="17500" xr:uid="{00000000-0005-0000-0000-0000FB0B0000}"/>
    <cellStyle name="Calculation 5 10 2" xfId="29991" xr:uid="{00000000-0005-0000-0000-0000FC0B0000}"/>
    <cellStyle name="Calculation 5 11" xfId="20924" xr:uid="{00000000-0005-0000-0000-0000FD0B0000}"/>
    <cellStyle name="Calculation 5 12" xfId="30656" xr:uid="{00000000-0005-0000-0000-0000FE0B0000}"/>
    <cellStyle name="Calculation 5 13" xfId="31658" xr:uid="{00000000-0005-0000-0000-0000FF0B0000}"/>
    <cellStyle name="Calculation 5 14" xfId="33990" xr:uid="{00000000-0005-0000-0000-0000000C0000}"/>
    <cellStyle name="Calculation 5 15" xfId="37014" xr:uid="{00000000-0005-0000-0000-0000010C0000}"/>
    <cellStyle name="Calculation 5 16" xfId="2636" xr:uid="{00000000-0005-0000-0000-0000020C0000}"/>
    <cellStyle name="Calculation 5 2" xfId="6184" xr:uid="{00000000-0005-0000-0000-0000030C0000}"/>
    <cellStyle name="Calculation 5 2 10" xfId="30772" xr:uid="{00000000-0005-0000-0000-0000040C0000}"/>
    <cellStyle name="Calculation 5 2 11" xfId="31442" xr:uid="{00000000-0005-0000-0000-0000050C0000}"/>
    <cellStyle name="Calculation 5 2 12" xfId="30722" xr:uid="{00000000-0005-0000-0000-0000060C0000}"/>
    <cellStyle name="Calculation 5 2 13" xfId="41453" xr:uid="{B55A253D-5EFB-4AE7-963D-8566DEE224A0}"/>
    <cellStyle name="Calculation 5 2 2" xfId="9521" xr:uid="{00000000-0005-0000-0000-0000070C0000}"/>
    <cellStyle name="Calculation 5 2 2 10" xfId="34222" xr:uid="{00000000-0005-0000-0000-0000080C0000}"/>
    <cellStyle name="Calculation 5 2 2 11" xfId="41454" xr:uid="{A148D849-EA68-4D71-83AA-099F485FCC3D}"/>
    <cellStyle name="Calculation 5 2 2 2" xfId="11762" xr:uid="{00000000-0005-0000-0000-0000090C0000}"/>
    <cellStyle name="Calculation 5 2 2 2 2" xfId="16995" xr:uid="{00000000-0005-0000-0000-00000A0C0000}"/>
    <cellStyle name="Calculation 5 2 2 2 2 2" xfId="29528" xr:uid="{00000000-0005-0000-0000-00000B0C0000}"/>
    <cellStyle name="Calculation 5 2 2 2 3" xfId="19869" xr:uid="{00000000-0005-0000-0000-00000C0C0000}"/>
    <cellStyle name="Calculation 5 2 2 2 3 2" xfId="30179" xr:uid="{00000000-0005-0000-0000-00000D0C0000}"/>
    <cellStyle name="Calculation 5 2 2 2 4" xfId="20739" xr:uid="{00000000-0005-0000-0000-00000E0C0000}"/>
    <cellStyle name="Calculation 5 2 2 2 4 2" xfId="30417" xr:uid="{00000000-0005-0000-0000-00000F0C0000}"/>
    <cellStyle name="Calculation 5 2 2 2 5" xfId="24512" xr:uid="{00000000-0005-0000-0000-0000100C0000}"/>
    <cellStyle name="Calculation 5 2 2 2 6" xfId="33004" xr:uid="{00000000-0005-0000-0000-0000110C0000}"/>
    <cellStyle name="Calculation 5 2 2 2 7" xfId="34060" xr:uid="{00000000-0005-0000-0000-0000120C0000}"/>
    <cellStyle name="Calculation 5 2 2 2 8" xfId="31524" xr:uid="{00000000-0005-0000-0000-0000130C0000}"/>
    <cellStyle name="Calculation 5 2 2 3" xfId="6878" xr:uid="{00000000-0005-0000-0000-0000140C0000}"/>
    <cellStyle name="Calculation 5 2 2 3 2" xfId="13430" xr:uid="{00000000-0005-0000-0000-0000150C0000}"/>
    <cellStyle name="Calculation 5 2 2 3 2 2" xfId="26165" xr:uid="{00000000-0005-0000-0000-0000160C0000}"/>
    <cellStyle name="Calculation 5 2 2 3 3" xfId="21609" xr:uid="{00000000-0005-0000-0000-0000170C0000}"/>
    <cellStyle name="Calculation 5 2 2 4" xfId="11807" xr:uid="{00000000-0005-0000-0000-0000180C0000}"/>
    <cellStyle name="Calculation 5 2 2 4 2" xfId="24556" xr:uid="{00000000-0005-0000-0000-0000190C0000}"/>
    <cellStyle name="Calculation 5 2 2 5" xfId="18746" xr:uid="{00000000-0005-0000-0000-00001A0C0000}"/>
    <cellStyle name="Calculation 5 2 2 5 2" xfId="30107" xr:uid="{00000000-0005-0000-0000-00001B0C0000}"/>
    <cellStyle name="Calculation 5 2 2 6" xfId="20589" xr:uid="{00000000-0005-0000-0000-00001C0C0000}"/>
    <cellStyle name="Calculation 5 2 2 6 2" xfId="30267" xr:uid="{00000000-0005-0000-0000-00001D0C0000}"/>
    <cellStyle name="Calculation 5 2 2 7" xfId="23506" xr:uid="{00000000-0005-0000-0000-00001E0C0000}"/>
    <cellStyle name="Calculation 5 2 2 8" xfId="32010" xr:uid="{00000000-0005-0000-0000-00001F0C0000}"/>
    <cellStyle name="Calculation 5 2 2 9" xfId="33872" xr:uid="{00000000-0005-0000-0000-0000200C0000}"/>
    <cellStyle name="Calculation 5 2 3" xfId="10302" xr:uid="{00000000-0005-0000-0000-0000210C0000}"/>
    <cellStyle name="Calculation 5 2 3 2" xfId="11857" xr:uid="{00000000-0005-0000-0000-0000220C0000}"/>
    <cellStyle name="Calculation 5 2 3 2 2" xfId="17059" xr:uid="{00000000-0005-0000-0000-0000230C0000}"/>
    <cellStyle name="Calculation 5 2 3 2 2 2" xfId="29590" xr:uid="{00000000-0005-0000-0000-0000240C0000}"/>
    <cellStyle name="Calculation 5 2 3 2 3" xfId="24606" xr:uid="{00000000-0005-0000-0000-0000250C0000}"/>
    <cellStyle name="Calculation 5 2 3 3" xfId="7689" xr:uid="{00000000-0005-0000-0000-0000260C0000}"/>
    <cellStyle name="Calculation 5 2 3 3 2" xfId="14188" xr:uid="{00000000-0005-0000-0000-0000270C0000}"/>
    <cellStyle name="Calculation 5 2 3 3 2 2" xfId="26914" xr:uid="{00000000-0005-0000-0000-0000280C0000}"/>
    <cellStyle name="Calculation 5 2 3 3 3" xfId="22409" xr:uid="{00000000-0005-0000-0000-0000290C0000}"/>
    <cellStyle name="Calculation 5 2 3 4" xfId="11465" xr:uid="{00000000-0005-0000-0000-00002A0C0000}"/>
    <cellStyle name="Calculation 5 2 3 4 2" xfId="24220" xr:uid="{00000000-0005-0000-0000-00002B0C0000}"/>
    <cellStyle name="Calculation 5 2 3 5" xfId="20833" xr:uid="{00000000-0005-0000-0000-00002C0C0000}"/>
    <cellStyle name="Calculation 5 2 3 5 2" xfId="30511" xr:uid="{00000000-0005-0000-0000-00002D0C0000}"/>
    <cellStyle name="Calculation 5 2 3 6" xfId="23671" xr:uid="{00000000-0005-0000-0000-00002E0C0000}"/>
    <cellStyle name="Calculation 5 2 3 7" xfId="33145" xr:uid="{00000000-0005-0000-0000-00002F0C0000}"/>
    <cellStyle name="Calculation 5 2 3 8" xfId="34156" xr:uid="{00000000-0005-0000-0000-0000300C0000}"/>
    <cellStyle name="Calculation 5 2 3 9" xfId="31615" xr:uid="{00000000-0005-0000-0000-0000310C0000}"/>
    <cellStyle name="Calculation 5 2 4" xfId="7673" xr:uid="{00000000-0005-0000-0000-0000320C0000}"/>
    <cellStyle name="Calculation 5 2 4 2" xfId="14172" xr:uid="{00000000-0005-0000-0000-0000330C0000}"/>
    <cellStyle name="Calculation 5 2 4 2 2" xfId="26900" xr:uid="{00000000-0005-0000-0000-0000340C0000}"/>
    <cellStyle name="Calculation 5 2 4 3" xfId="22396" xr:uid="{00000000-0005-0000-0000-0000350C0000}"/>
    <cellStyle name="Calculation 5 2 5" xfId="11473" xr:uid="{00000000-0005-0000-0000-0000360C0000}"/>
    <cellStyle name="Calculation 5 2 5 2" xfId="16764" xr:uid="{00000000-0005-0000-0000-0000370C0000}"/>
    <cellStyle name="Calculation 5 2 5 2 2" xfId="29299" xr:uid="{00000000-0005-0000-0000-0000380C0000}"/>
    <cellStyle name="Calculation 5 2 5 3" xfId="24228" xr:uid="{00000000-0005-0000-0000-0000390C0000}"/>
    <cellStyle name="Calculation 5 2 6" xfId="6688" xr:uid="{00000000-0005-0000-0000-00003A0C0000}"/>
    <cellStyle name="Calculation 5 2 6 2" xfId="13270" xr:uid="{00000000-0005-0000-0000-00003B0C0000}"/>
    <cellStyle name="Calculation 5 2 6 2 2" xfId="26012" xr:uid="{00000000-0005-0000-0000-00003C0C0000}"/>
    <cellStyle name="Calculation 5 2 6 3" xfId="21426" xr:uid="{00000000-0005-0000-0000-00003D0C0000}"/>
    <cellStyle name="Calculation 5 2 7" xfId="11917" xr:uid="{00000000-0005-0000-0000-00003E0C0000}"/>
    <cellStyle name="Calculation 5 2 7 2" xfId="24666" xr:uid="{00000000-0005-0000-0000-00003F0C0000}"/>
    <cellStyle name="Calculation 5 2 8" xfId="18708" xr:uid="{00000000-0005-0000-0000-0000400C0000}"/>
    <cellStyle name="Calculation 5 2 8 2" xfId="30102" xr:uid="{00000000-0005-0000-0000-0000410C0000}"/>
    <cellStyle name="Calculation 5 2 9" xfId="21095" xr:uid="{00000000-0005-0000-0000-0000420C0000}"/>
    <cellStyle name="Calculation 5 3" xfId="8654" xr:uid="{00000000-0005-0000-0000-0000430C0000}"/>
    <cellStyle name="Calculation 5 3 10" xfId="32104" xr:uid="{00000000-0005-0000-0000-0000440C0000}"/>
    <cellStyle name="Calculation 5 3 2" xfId="11579" xr:uid="{00000000-0005-0000-0000-0000450C0000}"/>
    <cellStyle name="Calculation 5 3 2 2" xfId="16838" xr:uid="{00000000-0005-0000-0000-0000460C0000}"/>
    <cellStyle name="Calculation 5 3 2 2 2" xfId="29372" xr:uid="{00000000-0005-0000-0000-0000470C0000}"/>
    <cellStyle name="Calculation 5 3 2 3" xfId="19853" xr:uid="{00000000-0005-0000-0000-0000480C0000}"/>
    <cellStyle name="Calculation 5 3 2 3 2" xfId="30174" xr:uid="{00000000-0005-0000-0000-0000490C0000}"/>
    <cellStyle name="Calculation 5 3 2 4" xfId="20714" xr:uid="{00000000-0005-0000-0000-00004A0C0000}"/>
    <cellStyle name="Calculation 5 3 2 4 2" xfId="30392" xr:uid="{00000000-0005-0000-0000-00004B0C0000}"/>
    <cellStyle name="Calculation 5 3 2 5" xfId="24331" xr:uid="{00000000-0005-0000-0000-00004C0C0000}"/>
    <cellStyle name="Calculation 5 3 2 6" xfId="32968" xr:uid="{00000000-0005-0000-0000-00004D0C0000}"/>
    <cellStyle name="Calculation 5 3 2 7" xfId="34035" xr:uid="{00000000-0005-0000-0000-00004E0C0000}"/>
    <cellStyle name="Calculation 5 3 2 8" xfId="31520" xr:uid="{00000000-0005-0000-0000-00004F0C0000}"/>
    <cellStyle name="Calculation 5 3 3" xfId="6751" xr:uid="{00000000-0005-0000-0000-0000500C0000}"/>
    <cellStyle name="Calculation 5 3 3 2" xfId="13315" xr:uid="{00000000-0005-0000-0000-0000510C0000}"/>
    <cellStyle name="Calculation 5 3 3 2 2" xfId="26050" xr:uid="{00000000-0005-0000-0000-0000520C0000}"/>
    <cellStyle name="Calculation 5 3 3 3" xfId="21482" xr:uid="{00000000-0005-0000-0000-0000530C0000}"/>
    <cellStyle name="Calculation 5 3 4" xfId="7359" xr:uid="{00000000-0005-0000-0000-0000540C0000}"/>
    <cellStyle name="Calculation 5 3 4 2" xfId="22086" xr:uid="{00000000-0005-0000-0000-0000550C0000}"/>
    <cellStyle name="Calculation 5 3 5" xfId="18684" xr:uid="{00000000-0005-0000-0000-0000560C0000}"/>
    <cellStyle name="Calculation 5 3 5 2" xfId="30100" xr:uid="{00000000-0005-0000-0000-0000570C0000}"/>
    <cellStyle name="Calculation 5 3 6" xfId="20564" xr:uid="{00000000-0005-0000-0000-0000580C0000}"/>
    <cellStyle name="Calculation 5 3 6 2" xfId="30242" xr:uid="{00000000-0005-0000-0000-0000590C0000}"/>
    <cellStyle name="Calculation 5 3 7" xfId="22720" xr:uid="{00000000-0005-0000-0000-00005A0C0000}"/>
    <cellStyle name="Calculation 5 3 8" xfId="31963" xr:uid="{00000000-0005-0000-0000-00005B0C0000}"/>
    <cellStyle name="Calculation 5 3 9" xfId="33841" xr:uid="{00000000-0005-0000-0000-00005C0C0000}"/>
    <cellStyle name="Calculation 5 4" xfId="9894" xr:uid="{00000000-0005-0000-0000-00005D0C0000}"/>
    <cellStyle name="Calculation 5 4 2" xfId="11817" xr:uid="{00000000-0005-0000-0000-00005E0C0000}"/>
    <cellStyle name="Calculation 5 4 2 2" xfId="17033" xr:uid="{00000000-0005-0000-0000-00005F0C0000}"/>
    <cellStyle name="Calculation 5 4 2 2 2" xfId="29564" xr:uid="{00000000-0005-0000-0000-0000600C0000}"/>
    <cellStyle name="Calculation 5 4 2 3" xfId="24566" xr:uid="{00000000-0005-0000-0000-0000610C0000}"/>
    <cellStyle name="Calculation 5 4 3" xfId="6904" xr:uid="{00000000-0005-0000-0000-0000620C0000}"/>
    <cellStyle name="Calculation 5 4 3 2" xfId="13446" xr:uid="{00000000-0005-0000-0000-0000630C0000}"/>
    <cellStyle name="Calculation 5 4 3 2 2" xfId="26180" xr:uid="{00000000-0005-0000-0000-0000640C0000}"/>
    <cellStyle name="Calculation 5 4 3 3" xfId="21634" xr:uid="{00000000-0005-0000-0000-0000650C0000}"/>
    <cellStyle name="Calculation 5 4 4" xfId="11694" xr:uid="{00000000-0005-0000-0000-0000660C0000}"/>
    <cellStyle name="Calculation 5 4 4 2" xfId="24443" xr:uid="{00000000-0005-0000-0000-0000670C0000}"/>
    <cellStyle name="Calculation 5 4 5" xfId="20808" xr:uid="{00000000-0005-0000-0000-0000680C0000}"/>
    <cellStyle name="Calculation 5 4 5 2" xfId="30486" xr:uid="{00000000-0005-0000-0000-0000690C0000}"/>
    <cellStyle name="Calculation 5 4 6" xfId="23564" xr:uid="{00000000-0005-0000-0000-00006A0C0000}"/>
    <cellStyle name="Calculation 5 4 7" xfId="33104" xr:uid="{00000000-0005-0000-0000-00006B0C0000}"/>
    <cellStyle name="Calculation 5 4 8" xfId="34130" xr:uid="{00000000-0005-0000-0000-00006C0C0000}"/>
    <cellStyle name="Calculation 5 4 9" xfId="30873" xr:uid="{00000000-0005-0000-0000-00006D0C0000}"/>
    <cellStyle name="Calculation 5 5" xfId="10534" xr:uid="{00000000-0005-0000-0000-00006E0C0000}"/>
    <cellStyle name="Calculation 5 5 2" xfId="11877" xr:uid="{00000000-0005-0000-0000-00006F0C0000}"/>
    <cellStyle name="Calculation 5 5 2 2" xfId="17071" xr:uid="{00000000-0005-0000-0000-0000700C0000}"/>
    <cellStyle name="Calculation 5 5 2 2 2" xfId="29602" xr:uid="{00000000-0005-0000-0000-0000710C0000}"/>
    <cellStyle name="Calculation 5 5 2 3" xfId="24626" xr:uid="{00000000-0005-0000-0000-0000720C0000}"/>
    <cellStyle name="Calculation 5 5 3" xfId="6585" xr:uid="{00000000-0005-0000-0000-0000730C0000}"/>
    <cellStyle name="Calculation 5 5 3 2" xfId="13174" xr:uid="{00000000-0005-0000-0000-0000740C0000}"/>
    <cellStyle name="Calculation 5 5 3 2 2" xfId="25919" xr:uid="{00000000-0005-0000-0000-0000750C0000}"/>
    <cellStyle name="Calculation 5 5 3 3" xfId="21328" xr:uid="{00000000-0005-0000-0000-0000760C0000}"/>
    <cellStyle name="Calculation 5 5 4" xfId="11836" xr:uid="{00000000-0005-0000-0000-0000770C0000}"/>
    <cellStyle name="Calculation 5 5 4 2" xfId="24585" xr:uid="{00000000-0005-0000-0000-0000780C0000}"/>
    <cellStyle name="Calculation 5 5 5" xfId="23738" xr:uid="{00000000-0005-0000-0000-0000790C0000}"/>
    <cellStyle name="Calculation 5 6" xfId="6474" xr:uid="{00000000-0005-0000-0000-00007A0C0000}"/>
    <cellStyle name="Calculation 5 6 2" xfId="13075" xr:uid="{00000000-0005-0000-0000-00007B0C0000}"/>
    <cellStyle name="Calculation 5 6 2 2" xfId="25820" xr:uid="{00000000-0005-0000-0000-00007C0C0000}"/>
    <cellStyle name="Calculation 5 6 2 3" xfId="41456" xr:uid="{CCCBEF3C-5215-443F-AC78-FD171A89705A}"/>
    <cellStyle name="Calculation 5 6 3" xfId="21218" xr:uid="{00000000-0005-0000-0000-00007D0C0000}"/>
    <cellStyle name="Calculation 5 6 4" xfId="41455" xr:uid="{667FDBF0-CABE-4ED0-BF9B-53AC6D928DEF}"/>
    <cellStyle name="Calculation 5 7" xfId="7373" xr:uid="{00000000-0005-0000-0000-00007E0C0000}"/>
    <cellStyle name="Calculation 5 7 2" xfId="13889" xr:uid="{00000000-0005-0000-0000-00007F0C0000}"/>
    <cellStyle name="Calculation 5 7 2 2" xfId="26619" xr:uid="{00000000-0005-0000-0000-0000800C0000}"/>
    <cellStyle name="Calculation 5 7 2 3" xfId="41458" xr:uid="{26B06F6C-3A13-440D-8710-433E08D0ED7D}"/>
    <cellStyle name="Calculation 5 7 3" xfId="22100" xr:uid="{00000000-0005-0000-0000-0000810C0000}"/>
    <cellStyle name="Calculation 5 7 4" xfId="41457" xr:uid="{06375047-3E6A-4AC1-9A6A-EFBFD59BA4EC}"/>
    <cellStyle name="Calculation 5 8" xfId="7637" xr:uid="{00000000-0005-0000-0000-0000820C0000}"/>
    <cellStyle name="Calculation 5 8 2" xfId="14141" xr:uid="{00000000-0005-0000-0000-0000830C0000}"/>
    <cellStyle name="Calculation 5 8 2 2" xfId="26869" xr:uid="{00000000-0005-0000-0000-0000840C0000}"/>
    <cellStyle name="Calculation 5 8 3" xfId="22361" xr:uid="{00000000-0005-0000-0000-0000850C0000}"/>
    <cellStyle name="Calculation 5 9" xfId="11678" xr:uid="{00000000-0005-0000-0000-0000860C0000}"/>
    <cellStyle name="Calculation 5 9 2" xfId="24429" xr:uid="{00000000-0005-0000-0000-0000870C0000}"/>
    <cellStyle name="Calculation 6" xfId="2637" xr:uid="{00000000-0005-0000-0000-0000880C0000}"/>
    <cellStyle name="Calculation 6 10" xfId="31441" xr:uid="{00000000-0005-0000-0000-0000890C0000}"/>
    <cellStyle name="Calculation 6 11" xfId="30644" xr:uid="{00000000-0005-0000-0000-00008A0C0000}"/>
    <cellStyle name="Calculation 6 12" xfId="37015" xr:uid="{00000000-0005-0000-0000-00008B0C0000}"/>
    <cellStyle name="Calculation 6 13" xfId="41459" xr:uid="{878CDFBF-6057-48D7-92B3-92DD28641642}"/>
    <cellStyle name="Calculation 6 2" xfId="8655" xr:uid="{00000000-0005-0000-0000-00008C0C0000}"/>
    <cellStyle name="Calculation 6 2 10" xfId="41460" xr:uid="{D84D3FD7-4E9B-438E-9200-260116C58830}"/>
    <cellStyle name="Calculation 6 2 2" xfId="11580" xr:uid="{00000000-0005-0000-0000-00008D0C0000}"/>
    <cellStyle name="Calculation 6 2 2 2" xfId="16839" xr:uid="{00000000-0005-0000-0000-00008E0C0000}"/>
    <cellStyle name="Calculation 6 2 2 2 2" xfId="29373" xr:uid="{00000000-0005-0000-0000-00008F0C0000}"/>
    <cellStyle name="Calculation 6 2 2 3" xfId="20740" xr:uid="{00000000-0005-0000-0000-0000900C0000}"/>
    <cellStyle name="Calculation 6 2 2 3 2" xfId="30418" xr:uid="{00000000-0005-0000-0000-0000910C0000}"/>
    <cellStyle name="Calculation 6 2 2 4" xfId="24332" xr:uid="{00000000-0005-0000-0000-0000920C0000}"/>
    <cellStyle name="Calculation 6 2 2 5" xfId="33005" xr:uid="{00000000-0005-0000-0000-0000930C0000}"/>
    <cellStyle name="Calculation 6 2 2 6" xfId="34061" xr:uid="{00000000-0005-0000-0000-0000940C0000}"/>
    <cellStyle name="Calculation 6 2 2 7" xfId="31528" xr:uid="{00000000-0005-0000-0000-0000950C0000}"/>
    <cellStyle name="Calculation 6 2 2 8" xfId="41461" xr:uid="{8ACE487B-994B-4C27-B2C1-DEFAF20EDEA6}"/>
    <cellStyle name="Calculation 6 2 3" xfId="7133" xr:uid="{00000000-0005-0000-0000-0000960C0000}"/>
    <cellStyle name="Calculation 6 2 3 2" xfId="13668" xr:uid="{00000000-0005-0000-0000-0000970C0000}"/>
    <cellStyle name="Calculation 6 2 3 2 2" xfId="26399" xr:uid="{00000000-0005-0000-0000-0000980C0000}"/>
    <cellStyle name="Calculation 6 2 3 3" xfId="21861" xr:uid="{00000000-0005-0000-0000-0000990C0000}"/>
    <cellStyle name="Calculation 6 2 4" xfId="7665" xr:uid="{00000000-0005-0000-0000-00009A0C0000}"/>
    <cellStyle name="Calculation 6 2 4 2" xfId="22388" xr:uid="{00000000-0005-0000-0000-00009B0C0000}"/>
    <cellStyle name="Calculation 6 2 5" xfId="20590" xr:uid="{00000000-0005-0000-0000-00009C0C0000}"/>
    <cellStyle name="Calculation 6 2 5 2" xfId="30268" xr:uid="{00000000-0005-0000-0000-00009D0C0000}"/>
    <cellStyle name="Calculation 6 2 6" xfId="22721" xr:uid="{00000000-0005-0000-0000-00009E0C0000}"/>
    <cellStyle name="Calculation 6 2 7" xfId="32011" xr:uid="{00000000-0005-0000-0000-00009F0C0000}"/>
    <cellStyle name="Calculation 6 2 8" xfId="33873" xr:uid="{00000000-0005-0000-0000-0000A00C0000}"/>
    <cellStyle name="Calculation 6 2 9" xfId="34237" xr:uid="{00000000-0005-0000-0000-0000A10C0000}"/>
    <cellStyle name="Calculation 6 3" xfId="6475" xr:uid="{00000000-0005-0000-0000-0000A20C0000}"/>
    <cellStyle name="Calculation 6 3 2" xfId="13076" xr:uid="{00000000-0005-0000-0000-0000A30C0000}"/>
    <cellStyle name="Calculation 6 3 2 2" xfId="25821" xr:uid="{00000000-0005-0000-0000-0000A40C0000}"/>
    <cellStyle name="Calculation 6 3 3" xfId="20834" xr:uid="{00000000-0005-0000-0000-0000A50C0000}"/>
    <cellStyle name="Calculation 6 3 3 2" xfId="30512" xr:uid="{00000000-0005-0000-0000-0000A60C0000}"/>
    <cellStyle name="Calculation 6 3 4" xfId="21219" xr:uid="{00000000-0005-0000-0000-0000A70C0000}"/>
    <cellStyle name="Calculation 6 3 5" xfId="33146" xr:uid="{00000000-0005-0000-0000-0000A80C0000}"/>
    <cellStyle name="Calculation 6 3 6" xfId="34157" xr:uid="{00000000-0005-0000-0000-0000A90C0000}"/>
    <cellStyle name="Calculation 6 3 7" xfId="31616" xr:uid="{00000000-0005-0000-0000-0000AA0C0000}"/>
    <cellStyle name="Calculation 6 4" xfId="7372" xr:uid="{00000000-0005-0000-0000-0000AB0C0000}"/>
    <cellStyle name="Calculation 6 4 2" xfId="13888" xr:uid="{00000000-0005-0000-0000-0000AC0C0000}"/>
    <cellStyle name="Calculation 6 4 2 2" xfId="26618" xr:uid="{00000000-0005-0000-0000-0000AD0C0000}"/>
    <cellStyle name="Calculation 6 4 3" xfId="22099" xr:uid="{00000000-0005-0000-0000-0000AE0C0000}"/>
    <cellStyle name="Calculation 6 5" xfId="11564" xr:uid="{00000000-0005-0000-0000-0000AF0C0000}"/>
    <cellStyle name="Calculation 6 5 2" xfId="16824" xr:uid="{00000000-0005-0000-0000-0000B00C0000}"/>
    <cellStyle name="Calculation 6 5 2 2" xfId="29358" xr:uid="{00000000-0005-0000-0000-0000B10C0000}"/>
    <cellStyle name="Calculation 6 5 3" xfId="24316" xr:uid="{00000000-0005-0000-0000-0000B20C0000}"/>
    <cellStyle name="Calculation 6 6" xfId="6676" xr:uid="{00000000-0005-0000-0000-0000B30C0000}"/>
    <cellStyle name="Calculation 6 6 2" xfId="21414" xr:uid="{00000000-0005-0000-0000-0000B40C0000}"/>
    <cellStyle name="Calculation 6 7" xfId="17494" xr:uid="{00000000-0005-0000-0000-0000B50C0000}"/>
    <cellStyle name="Calculation 6 7 2" xfId="29989" xr:uid="{00000000-0005-0000-0000-0000B60C0000}"/>
    <cellStyle name="Calculation 6 8" xfId="20925" xr:uid="{00000000-0005-0000-0000-0000B70C0000}"/>
    <cellStyle name="Calculation 6 9" xfId="30773" xr:uid="{00000000-0005-0000-0000-0000B80C0000}"/>
    <cellStyle name="Calculation 7" xfId="2638" xr:uid="{00000000-0005-0000-0000-0000B90C0000}"/>
    <cellStyle name="Calculation 7 10" xfId="31440" xr:uid="{00000000-0005-0000-0000-0000BA0C0000}"/>
    <cellStyle name="Calculation 7 11" xfId="30724" xr:uid="{00000000-0005-0000-0000-0000BB0C0000}"/>
    <cellStyle name="Calculation 7 12" xfId="37016" xr:uid="{00000000-0005-0000-0000-0000BC0C0000}"/>
    <cellStyle name="Calculation 7 13" xfId="41462" xr:uid="{40CD0AC9-2733-4B6A-B1CE-B94BD938B2FF}"/>
    <cellStyle name="Calculation 7 2" xfId="8656" xr:uid="{00000000-0005-0000-0000-0000BD0C0000}"/>
    <cellStyle name="Calculation 7 2 10" xfId="41463" xr:uid="{AA38E29A-8613-4EDC-94C3-F0A7538992C5}"/>
    <cellStyle name="Calculation 7 2 2" xfId="11581" xr:uid="{00000000-0005-0000-0000-0000BE0C0000}"/>
    <cellStyle name="Calculation 7 2 2 2" xfId="16840" xr:uid="{00000000-0005-0000-0000-0000BF0C0000}"/>
    <cellStyle name="Calculation 7 2 2 2 2" xfId="29374" xr:uid="{00000000-0005-0000-0000-0000C00C0000}"/>
    <cellStyle name="Calculation 7 2 2 3" xfId="20741" xr:uid="{00000000-0005-0000-0000-0000C10C0000}"/>
    <cellStyle name="Calculation 7 2 2 3 2" xfId="30419" xr:uid="{00000000-0005-0000-0000-0000C20C0000}"/>
    <cellStyle name="Calculation 7 2 2 4" xfId="24333" xr:uid="{00000000-0005-0000-0000-0000C30C0000}"/>
    <cellStyle name="Calculation 7 2 2 5" xfId="33006" xr:uid="{00000000-0005-0000-0000-0000C40C0000}"/>
    <cellStyle name="Calculation 7 2 2 6" xfId="34062" xr:uid="{00000000-0005-0000-0000-0000C50C0000}"/>
    <cellStyle name="Calculation 7 2 2 7" xfId="31665" xr:uid="{00000000-0005-0000-0000-0000C60C0000}"/>
    <cellStyle name="Calculation 7 2 3" xfId="6752" xr:uid="{00000000-0005-0000-0000-0000C70C0000}"/>
    <cellStyle name="Calculation 7 2 3 2" xfId="13316" xr:uid="{00000000-0005-0000-0000-0000C80C0000}"/>
    <cellStyle name="Calculation 7 2 3 2 2" xfId="26051" xr:uid="{00000000-0005-0000-0000-0000C90C0000}"/>
    <cellStyle name="Calculation 7 2 3 3" xfId="21483" xr:uid="{00000000-0005-0000-0000-0000CA0C0000}"/>
    <cellStyle name="Calculation 7 2 4" xfId="11921" xr:uid="{00000000-0005-0000-0000-0000CB0C0000}"/>
    <cellStyle name="Calculation 7 2 4 2" xfId="24670" xr:uid="{00000000-0005-0000-0000-0000CC0C0000}"/>
    <cellStyle name="Calculation 7 2 5" xfId="20591" xr:uid="{00000000-0005-0000-0000-0000CD0C0000}"/>
    <cellStyle name="Calculation 7 2 5 2" xfId="30269" xr:uid="{00000000-0005-0000-0000-0000CE0C0000}"/>
    <cellStyle name="Calculation 7 2 6" xfId="22722" xr:uid="{00000000-0005-0000-0000-0000CF0C0000}"/>
    <cellStyle name="Calculation 7 2 7" xfId="32012" xr:uid="{00000000-0005-0000-0000-0000D00C0000}"/>
    <cellStyle name="Calculation 7 2 8" xfId="33874" xr:uid="{00000000-0005-0000-0000-0000D10C0000}"/>
    <cellStyle name="Calculation 7 2 9" xfId="34241" xr:uid="{00000000-0005-0000-0000-0000D20C0000}"/>
    <cellStyle name="Calculation 7 3" xfId="6476" xr:uid="{00000000-0005-0000-0000-0000D30C0000}"/>
    <cellStyle name="Calculation 7 3 2" xfId="13077" xr:uid="{00000000-0005-0000-0000-0000D40C0000}"/>
    <cellStyle name="Calculation 7 3 2 2" xfId="25822" xr:uid="{00000000-0005-0000-0000-0000D50C0000}"/>
    <cellStyle name="Calculation 7 3 3" xfId="20835" xr:uid="{00000000-0005-0000-0000-0000D60C0000}"/>
    <cellStyle name="Calculation 7 3 3 2" xfId="30513" xr:uid="{00000000-0005-0000-0000-0000D70C0000}"/>
    <cellStyle name="Calculation 7 3 4" xfId="21220" xr:uid="{00000000-0005-0000-0000-0000D80C0000}"/>
    <cellStyle name="Calculation 7 3 5" xfId="33147" xr:uid="{00000000-0005-0000-0000-0000D90C0000}"/>
    <cellStyle name="Calculation 7 3 6" xfId="34158" xr:uid="{00000000-0005-0000-0000-0000DA0C0000}"/>
    <cellStyle name="Calculation 7 3 7" xfId="31617" xr:uid="{00000000-0005-0000-0000-0000DB0C0000}"/>
    <cellStyle name="Calculation 7 4" xfId="7371" xr:uid="{00000000-0005-0000-0000-0000DC0C0000}"/>
    <cellStyle name="Calculation 7 4 2" xfId="13887" xr:uid="{00000000-0005-0000-0000-0000DD0C0000}"/>
    <cellStyle name="Calculation 7 4 2 2" xfId="26617" xr:uid="{00000000-0005-0000-0000-0000DE0C0000}"/>
    <cellStyle name="Calculation 7 4 3" xfId="22098" xr:uid="{00000000-0005-0000-0000-0000DF0C0000}"/>
    <cellStyle name="Calculation 7 5" xfId="11482" xr:uid="{00000000-0005-0000-0000-0000E00C0000}"/>
    <cellStyle name="Calculation 7 5 2" xfId="16772" xr:uid="{00000000-0005-0000-0000-0000E10C0000}"/>
    <cellStyle name="Calculation 7 5 2 2" xfId="29307" xr:uid="{00000000-0005-0000-0000-0000E20C0000}"/>
    <cellStyle name="Calculation 7 5 3" xfId="24237" xr:uid="{00000000-0005-0000-0000-0000E30C0000}"/>
    <cellStyle name="Calculation 7 6" xfId="11452" xr:uid="{00000000-0005-0000-0000-0000E40C0000}"/>
    <cellStyle name="Calculation 7 6 2" xfId="24207" xr:uid="{00000000-0005-0000-0000-0000E50C0000}"/>
    <cellStyle name="Calculation 7 7" xfId="17442" xr:uid="{00000000-0005-0000-0000-0000E60C0000}"/>
    <cellStyle name="Calculation 7 7 2" xfId="29958" xr:uid="{00000000-0005-0000-0000-0000E70C0000}"/>
    <cellStyle name="Calculation 7 8" xfId="20926" xr:uid="{00000000-0005-0000-0000-0000E80C0000}"/>
    <cellStyle name="Calculation 7 9" xfId="30774" xr:uid="{00000000-0005-0000-0000-0000E90C0000}"/>
    <cellStyle name="Calculation 8" xfId="2639" xr:uid="{00000000-0005-0000-0000-0000EA0C0000}"/>
    <cellStyle name="Calculation 8 10" xfId="31439" xr:uid="{00000000-0005-0000-0000-0000EB0C0000}"/>
    <cellStyle name="Calculation 8 11" xfId="30725" xr:uid="{00000000-0005-0000-0000-0000EC0C0000}"/>
    <cellStyle name="Calculation 8 12" xfId="37017" xr:uid="{00000000-0005-0000-0000-0000ED0C0000}"/>
    <cellStyle name="Calculation 8 13" xfId="41464" xr:uid="{028B623E-2E6E-49BF-90FA-841BA7706AEF}"/>
    <cellStyle name="Calculation 8 2" xfId="8657" xr:uid="{00000000-0005-0000-0000-0000EE0C0000}"/>
    <cellStyle name="Calculation 8 2 10" xfId="41465" xr:uid="{43857576-5CA4-47B9-9908-5C3F73B6E283}"/>
    <cellStyle name="Calculation 8 2 2" xfId="11582" xr:uid="{00000000-0005-0000-0000-0000EF0C0000}"/>
    <cellStyle name="Calculation 8 2 2 2" xfId="16841" xr:uid="{00000000-0005-0000-0000-0000F00C0000}"/>
    <cellStyle name="Calculation 8 2 2 2 2" xfId="29375" xr:uid="{00000000-0005-0000-0000-0000F10C0000}"/>
    <cellStyle name="Calculation 8 2 2 3" xfId="20742" xr:uid="{00000000-0005-0000-0000-0000F20C0000}"/>
    <cellStyle name="Calculation 8 2 2 3 2" xfId="30420" xr:uid="{00000000-0005-0000-0000-0000F30C0000}"/>
    <cellStyle name="Calculation 8 2 2 4" xfId="24334" xr:uid="{00000000-0005-0000-0000-0000F40C0000}"/>
    <cellStyle name="Calculation 8 2 2 5" xfId="33007" xr:uid="{00000000-0005-0000-0000-0000F50C0000}"/>
    <cellStyle name="Calculation 8 2 2 6" xfId="34063" xr:uid="{00000000-0005-0000-0000-0000F60C0000}"/>
    <cellStyle name="Calculation 8 2 2 7" xfId="31530" xr:uid="{00000000-0005-0000-0000-0000F70C0000}"/>
    <cellStyle name="Calculation 8 2 3" xfId="6753" xr:uid="{00000000-0005-0000-0000-0000F80C0000}"/>
    <cellStyle name="Calculation 8 2 3 2" xfId="13317" xr:uid="{00000000-0005-0000-0000-0000F90C0000}"/>
    <cellStyle name="Calculation 8 2 3 2 2" xfId="26052" xr:uid="{00000000-0005-0000-0000-0000FA0C0000}"/>
    <cellStyle name="Calculation 8 2 3 3" xfId="21484" xr:uid="{00000000-0005-0000-0000-0000FB0C0000}"/>
    <cellStyle name="Calculation 8 2 4" xfId="11812" xr:uid="{00000000-0005-0000-0000-0000FC0C0000}"/>
    <cellStyle name="Calculation 8 2 4 2" xfId="24561" xr:uid="{00000000-0005-0000-0000-0000FD0C0000}"/>
    <cellStyle name="Calculation 8 2 5" xfId="20592" xr:uid="{00000000-0005-0000-0000-0000FE0C0000}"/>
    <cellStyle name="Calculation 8 2 5 2" xfId="30270" xr:uid="{00000000-0005-0000-0000-0000FF0C0000}"/>
    <cellStyle name="Calculation 8 2 6" xfId="22723" xr:uid="{00000000-0005-0000-0000-0000000D0000}"/>
    <cellStyle name="Calculation 8 2 7" xfId="32013" xr:uid="{00000000-0005-0000-0000-0000010D0000}"/>
    <cellStyle name="Calculation 8 2 8" xfId="33875" xr:uid="{00000000-0005-0000-0000-0000020D0000}"/>
    <cellStyle name="Calculation 8 2 9" xfId="34229" xr:uid="{00000000-0005-0000-0000-0000030D0000}"/>
    <cellStyle name="Calculation 8 3" xfId="6477" xr:uid="{00000000-0005-0000-0000-0000040D0000}"/>
    <cellStyle name="Calculation 8 3 2" xfId="13078" xr:uid="{00000000-0005-0000-0000-0000050D0000}"/>
    <cellStyle name="Calculation 8 3 2 2" xfId="25823" xr:uid="{00000000-0005-0000-0000-0000060D0000}"/>
    <cellStyle name="Calculation 8 3 3" xfId="20836" xr:uid="{00000000-0005-0000-0000-0000070D0000}"/>
    <cellStyle name="Calculation 8 3 3 2" xfId="30514" xr:uid="{00000000-0005-0000-0000-0000080D0000}"/>
    <cellStyle name="Calculation 8 3 4" xfId="21221" xr:uid="{00000000-0005-0000-0000-0000090D0000}"/>
    <cellStyle name="Calculation 8 3 5" xfId="33148" xr:uid="{00000000-0005-0000-0000-00000A0D0000}"/>
    <cellStyle name="Calculation 8 3 6" xfId="34159" xr:uid="{00000000-0005-0000-0000-00000B0D0000}"/>
    <cellStyle name="Calculation 8 3 7" xfId="31618" xr:uid="{00000000-0005-0000-0000-00000C0D0000}"/>
    <cellStyle name="Calculation 8 4" xfId="7664" xr:uid="{00000000-0005-0000-0000-00000D0D0000}"/>
    <cellStyle name="Calculation 8 4 2" xfId="14166" xr:uid="{00000000-0005-0000-0000-00000E0D0000}"/>
    <cellStyle name="Calculation 8 4 2 2" xfId="26894" xr:uid="{00000000-0005-0000-0000-00000F0D0000}"/>
    <cellStyle name="Calculation 8 4 3" xfId="22387" xr:uid="{00000000-0005-0000-0000-0000100D0000}"/>
    <cellStyle name="Calculation 8 5" xfId="11407" xr:uid="{00000000-0005-0000-0000-0000110D0000}"/>
    <cellStyle name="Calculation 8 5 2" xfId="16709" xr:uid="{00000000-0005-0000-0000-0000120D0000}"/>
    <cellStyle name="Calculation 8 5 2 2" xfId="29244" xr:uid="{00000000-0005-0000-0000-0000130D0000}"/>
    <cellStyle name="Calculation 8 5 3" xfId="24162" xr:uid="{00000000-0005-0000-0000-0000140D0000}"/>
    <cellStyle name="Calculation 8 6" xfId="11536" xr:uid="{00000000-0005-0000-0000-0000150D0000}"/>
    <cellStyle name="Calculation 8 6 2" xfId="24291" xr:uid="{00000000-0005-0000-0000-0000160D0000}"/>
    <cellStyle name="Calculation 8 7" xfId="18129" xr:uid="{00000000-0005-0000-0000-0000170D0000}"/>
    <cellStyle name="Calculation 8 7 2" xfId="30037" xr:uid="{00000000-0005-0000-0000-0000180D0000}"/>
    <cellStyle name="Calculation 8 8" xfId="20927" xr:uid="{00000000-0005-0000-0000-0000190D0000}"/>
    <cellStyle name="Calculation 8 9" xfId="30775" xr:uid="{00000000-0005-0000-0000-00001A0D0000}"/>
    <cellStyle name="Calculation 9" xfId="2640" xr:uid="{00000000-0005-0000-0000-00001B0D0000}"/>
    <cellStyle name="Calculation 9 10" xfId="31438" xr:uid="{00000000-0005-0000-0000-00001C0D0000}"/>
    <cellStyle name="Calculation 9 11" xfId="30723" xr:uid="{00000000-0005-0000-0000-00001D0D0000}"/>
    <cellStyle name="Calculation 9 12" xfId="37018" xr:uid="{00000000-0005-0000-0000-00001E0D0000}"/>
    <cellStyle name="Calculation 9 2" xfId="8658" xr:uid="{00000000-0005-0000-0000-00001F0D0000}"/>
    <cellStyle name="Calculation 9 2 2" xfId="11583" xr:uid="{00000000-0005-0000-0000-0000200D0000}"/>
    <cellStyle name="Calculation 9 2 2 2" xfId="16842" xr:uid="{00000000-0005-0000-0000-0000210D0000}"/>
    <cellStyle name="Calculation 9 2 2 2 2" xfId="29376" xr:uid="{00000000-0005-0000-0000-0000220D0000}"/>
    <cellStyle name="Calculation 9 2 2 3" xfId="20743" xr:uid="{00000000-0005-0000-0000-0000230D0000}"/>
    <cellStyle name="Calculation 9 2 2 3 2" xfId="30421" xr:uid="{00000000-0005-0000-0000-0000240D0000}"/>
    <cellStyle name="Calculation 9 2 2 4" xfId="24335" xr:uid="{00000000-0005-0000-0000-0000250D0000}"/>
    <cellStyle name="Calculation 9 2 2 5" xfId="33008" xr:uid="{00000000-0005-0000-0000-0000260D0000}"/>
    <cellStyle name="Calculation 9 2 2 6" xfId="34064" xr:uid="{00000000-0005-0000-0000-0000270D0000}"/>
    <cellStyle name="Calculation 9 2 2 7" xfId="31531" xr:uid="{00000000-0005-0000-0000-0000280D0000}"/>
    <cellStyle name="Calculation 9 2 3" xfId="6754" xr:uid="{00000000-0005-0000-0000-0000290D0000}"/>
    <cellStyle name="Calculation 9 2 3 2" xfId="13318" xr:uid="{00000000-0005-0000-0000-00002A0D0000}"/>
    <cellStyle name="Calculation 9 2 3 2 2" xfId="26053" xr:uid="{00000000-0005-0000-0000-00002B0D0000}"/>
    <cellStyle name="Calculation 9 2 3 3" xfId="21485" xr:uid="{00000000-0005-0000-0000-00002C0D0000}"/>
    <cellStyle name="Calculation 9 2 4" xfId="11487" xr:uid="{00000000-0005-0000-0000-00002D0D0000}"/>
    <cellStyle name="Calculation 9 2 4 2" xfId="24242" xr:uid="{00000000-0005-0000-0000-00002E0D0000}"/>
    <cellStyle name="Calculation 9 2 5" xfId="20593" xr:uid="{00000000-0005-0000-0000-00002F0D0000}"/>
    <cellStyle name="Calculation 9 2 5 2" xfId="30271" xr:uid="{00000000-0005-0000-0000-0000300D0000}"/>
    <cellStyle name="Calculation 9 2 6" xfId="22724" xr:uid="{00000000-0005-0000-0000-0000310D0000}"/>
    <cellStyle name="Calculation 9 2 7" xfId="32014" xr:uid="{00000000-0005-0000-0000-0000320D0000}"/>
    <cellStyle name="Calculation 9 2 8" xfId="33876" xr:uid="{00000000-0005-0000-0000-0000330D0000}"/>
    <cellStyle name="Calculation 9 2 9" xfId="31067" xr:uid="{00000000-0005-0000-0000-0000340D0000}"/>
    <cellStyle name="Calculation 9 3" xfId="6478" xr:uid="{00000000-0005-0000-0000-0000350D0000}"/>
    <cellStyle name="Calculation 9 3 2" xfId="13079" xr:uid="{00000000-0005-0000-0000-0000360D0000}"/>
    <cellStyle name="Calculation 9 3 2 2" xfId="25824" xr:uid="{00000000-0005-0000-0000-0000370D0000}"/>
    <cellStyle name="Calculation 9 3 3" xfId="20837" xr:uid="{00000000-0005-0000-0000-0000380D0000}"/>
    <cellStyle name="Calculation 9 3 3 2" xfId="30515" xr:uid="{00000000-0005-0000-0000-0000390D0000}"/>
    <cellStyle name="Calculation 9 3 4" xfId="21222" xr:uid="{00000000-0005-0000-0000-00003A0D0000}"/>
    <cellStyle name="Calculation 9 3 5" xfId="33149" xr:uid="{00000000-0005-0000-0000-00003B0D0000}"/>
    <cellStyle name="Calculation 9 3 6" xfId="34160" xr:uid="{00000000-0005-0000-0000-00003C0D0000}"/>
    <cellStyle name="Calculation 9 3 7" xfId="31750" xr:uid="{00000000-0005-0000-0000-00003D0D0000}"/>
    <cellStyle name="Calculation 9 4" xfId="7370" xr:uid="{00000000-0005-0000-0000-00003E0D0000}"/>
    <cellStyle name="Calculation 9 4 2" xfId="13886" xr:uid="{00000000-0005-0000-0000-00003F0D0000}"/>
    <cellStyle name="Calculation 9 4 2 2" xfId="26616" xr:uid="{00000000-0005-0000-0000-0000400D0000}"/>
    <cellStyle name="Calculation 9 4 3" xfId="22097" xr:uid="{00000000-0005-0000-0000-0000410D0000}"/>
    <cellStyle name="Calculation 9 5" xfId="11406" xr:uid="{00000000-0005-0000-0000-0000420D0000}"/>
    <cellStyle name="Calculation 9 5 2" xfId="16708" xr:uid="{00000000-0005-0000-0000-0000430D0000}"/>
    <cellStyle name="Calculation 9 5 2 2" xfId="29243" xr:uid="{00000000-0005-0000-0000-0000440D0000}"/>
    <cellStyle name="Calculation 9 5 3" xfId="24161" xr:uid="{00000000-0005-0000-0000-0000450D0000}"/>
    <cellStyle name="Calculation 9 6" xfId="11679" xr:uid="{00000000-0005-0000-0000-0000460D0000}"/>
    <cellStyle name="Calculation 9 6 2" xfId="24430" xr:uid="{00000000-0005-0000-0000-0000470D0000}"/>
    <cellStyle name="Calculation 9 7" xfId="18128" xr:uid="{00000000-0005-0000-0000-0000480D0000}"/>
    <cellStyle name="Calculation 9 7 2" xfId="30036" xr:uid="{00000000-0005-0000-0000-0000490D0000}"/>
    <cellStyle name="Calculation 9 8" xfId="20928" xr:uid="{00000000-0005-0000-0000-00004A0D0000}"/>
    <cellStyle name="Calculation 9 9" xfId="30776" xr:uid="{00000000-0005-0000-0000-00004B0D0000}"/>
    <cellStyle name="category" xfId="41466" xr:uid="{CF7B99E9-3287-4E2C-AFD5-48B775D9CDA7}"/>
    <cellStyle name="Centered Heading" xfId="41467" xr:uid="{C6F223F8-3F1F-4C9F-AB99-750F247AF8EF}"/>
    <cellStyle name="Change A&amp;ll" xfId="3267" xr:uid="{00000000-0005-0000-0000-00004C0D0000}"/>
    <cellStyle name="Change A&amp;ll 2" xfId="7863" xr:uid="{00000000-0005-0000-0000-00004D0D0000}"/>
    <cellStyle name="Change A&amp;ll 2 2" xfId="7357" xr:uid="{00000000-0005-0000-0000-00004E0D0000}"/>
    <cellStyle name="Change A&amp;ll 2 2 2" xfId="13878" xr:uid="{00000000-0005-0000-0000-00004F0D0000}"/>
    <cellStyle name="Change A&amp;ll 2 3" xfId="11686" xr:uid="{00000000-0005-0000-0000-0000500D0000}"/>
    <cellStyle name="Change A&amp;ll 3" xfId="6649" xr:uid="{00000000-0005-0000-0000-0000510D0000}"/>
    <cellStyle name="Change A&amp;ll 3 2" xfId="13236" xr:uid="{00000000-0005-0000-0000-0000520D0000}"/>
    <cellStyle name="Change A&amp;ll 4" xfId="6736" xr:uid="{00000000-0005-0000-0000-0000530D0000}"/>
    <cellStyle name="Change A&amp;ll 4 2" xfId="13306" xr:uid="{00000000-0005-0000-0000-0000540D0000}"/>
    <cellStyle name="Change A&amp;ll 5" xfId="34384" xr:uid="{00000000-0005-0000-0000-0000550D0000}"/>
    <cellStyle name="Check Cell" xfId="663" builtinId="23" customBuiltin="1"/>
    <cellStyle name="Check Cell 10" xfId="2641" xr:uid="{00000000-0005-0000-0000-0000570D0000}"/>
    <cellStyle name="Check Cell 10 2" xfId="37019" xr:uid="{00000000-0005-0000-0000-0000580D0000}"/>
    <cellStyle name="Check Cell 11" xfId="2642" xr:uid="{00000000-0005-0000-0000-0000590D0000}"/>
    <cellStyle name="Check Cell 11 2" xfId="37020" xr:uid="{00000000-0005-0000-0000-00005A0D0000}"/>
    <cellStyle name="Check Cell 12" xfId="2643" xr:uid="{00000000-0005-0000-0000-00005B0D0000}"/>
    <cellStyle name="Check Cell 12 2" xfId="37021" xr:uid="{00000000-0005-0000-0000-00005C0D0000}"/>
    <cellStyle name="Check Cell 13" xfId="37022" xr:uid="{00000000-0005-0000-0000-00005D0D0000}"/>
    <cellStyle name="Check Cell 14" xfId="37023" xr:uid="{00000000-0005-0000-0000-00005E0D0000}"/>
    <cellStyle name="Check Cell 15" xfId="37024" xr:uid="{00000000-0005-0000-0000-00005F0D0000}"/>
    <cellStyle name="Check Cell 16" xfId="37025" xr:uid="{00000000-0005-0000-0000-0000600D0000}"/>
    <cellStyle name="Check Cell 17" xfId="37026" xr:uid="{00000000-0005-0000-0000-0000610D0000}"/>
    <cellStyle name="Check Cell 2" xfId="940" xr:uid="{00000000-0005-0000-0000-0000620D0000}"/>
    <cellStyle name="Check Cell 2 2" xfId="2645" xr:uid="{00000000-0005-0000-0000-0000630D0000}"/>
    <cellStyle name="Check Cell 2 2 2" xfId="41468" xr:uid="{410D7385-9DDF-46E6-AFD1-EB673D0F797C}"/>
    <cellStyle name="Check Cell 2 3" xfId="2646" xr:uid="{00000000-0005-0000-0000-0000640D0000}"/>
    <cellStyle name="Check Cell 2 4" xfId="10305" xr:uid="{00000000-0005-0000-0000-0000650D0000}"/>
    <cellStyle name="Check Cell 2 5" xfId="9895" xr:uid="{00000000-0005-0000-0000-0000660D0000}"/>
    <cellStyle name="Check Cell 2 6" xfId="37027" xr:uid="{00000000-0005-0000-0000-0000670D0000}"/>
    <cellStyle name="Check Cell 2 7" xfId="2644" xr:uid="{00000000-0005-0000-0000-0000680D0000}"/>
    <cellStyle name="Check Cell 2 8" xfId="37779" xr:uid="{00000000-0005-0000-0000-0000690D0000}"/>
    <cellStyle name="Check Cell 3" xfId="941" xr:uid="{00000000-0005-0000-0000-00006A0D0000}"/>
    <cellStyle name="Check Cell 3 2" xfId="2648" xr:uid="{00000000-0005-0000-0000-00006B0D0000}"/>
    <cellStyle name="Check Cell 3 2 2" xfId="41469" xr:uid="{1D603D7A-6D26-4605-AB8C-FA68E431D36C}"/>
    <cellStyle name="Check Cell 3 3" xfId="10308" xr:uid="{00000000-0005-0000-0000-00006C0D0000}"/>
    <cellStyle name="Check Cell 3 4" xfId="9896" xr:uid="{00000000-0005-0000-0000-00006D0D0000}"/>
    <cellStyle name="Check Cell 3 5" xfId="37028" xr:uid="{00000000-0005-0000-0000-00006E0D0000}"/>
    <cellStyle name="Check Cell 3 6" xfId="2647" xr:uid="{00000000-0005-0000-0000-00006F0D0000}"/>
    <cellStyle name="Check Cell 3 7" xfId="37780" xr:uid="{00000000-0005-0000-0000-0000700D0000}"/>
    <cellStyle name="Check Cell 4" xfId="942" xr:uid="{00000000-0005-0000-0000-0000710D0000}"/>
    <cellStyle name="Check Cell 4 2" xfId="2650" xr:uid="{00000000-0005-0000-0000-0000720D0000}"/>
    <cellStyle name="Check Cell 4 3" xfId="10310" xr:uid="{00000000-0005-0000-0000-0000730D0000}"/>
    <cellStyle name="Check Cell 4 4" xfId="9897" xr:uid="{00000000-0005-0000-0000-0000740D0000}"/>
    <cellStyle name="Check Cell 4 5" xfId="37029" xr:uid="{00000000-0005-0000-0000-0000750D0000}"/>
    <cellStyle name="Check Cell 4 6" xfId="2649" xr:uid="{00000000-0005-0000-0000-0000760D0000}"/>
    <cellStyle name="Check Cell 4 7" xfId="37781" xr:uid="{00000000-0005-0000-0000-0000770D0000}"/>
    <cellStyle name="Check Cell 5" xfId="943" xr:uid="{00000000-0005-0000-0000-0000780D0000}"/>
    <cellStyle name="Check Cell 5 2" xfId="10311" xr:uid="{00000000-0005-0000-0000-0000790D0000}"/>
    <cellStyle name="Check Cell 5 3" xfId="9898" xr:uid="{00000000-0005-0000-0000-00007A0D0000}"/>
    <cellStyle name="Check Cell 5 4" xfId="37030" xr:uid="{00000000-0005-0000-0000-00007B0D0000}"/>
    <cellStyle name="Check Cell 5 5" xfId="2651" xr:uid="{00000000-0005-0000-0000-00007C0D0000}"/>
    <cellStyle name="Check Cell 5 6" xfId="37782" xr:uid="{00000000-0005-0000-0000-00007D0D0000}"/>
    <cellStyle name="Check Cell 6" xfId="2652" xr:uid="{00000000-0005-0000-0000-00007E0D0000}"/>
    <cellStyle name="Check Cell 6 2" xfId="37031" xr:uid="{00000000-0005-0000-0000-00007F0D0000}"/>
    <cellStyle name="Check Cell 6 2 2" xfId="41471" xr:uid="{891CF7C1-F014-4803-A4B6-36B2DEA4F75F}"/>
    <cellStyle name="Check Cell 6 3" xfId="41470" xr:uid="{41CCBA24-DF05-40DC-98DC-1039F659B8CB}"/>
    <cellStyle name="Check Cell 7" xfId="2653" xr:uid="{00000000-0005-0000-0000-0000800D0000}"/>
    <cellStyle name="Check Cell 7 2" xfId="37032" xr:uid="{00000000-0005-0000-0000-0000810D0000}"/>
    <cellStyle name="Check Cell 8" xfId="2654" xr:uid="{00000000-0005-0000-0000-0000820D0000}"/>
    <cellStyle name="Check Cell 8 2" xfId="37033" xr:uid="{00000000-0005-0000-0000-0000830D0000}"/>
    <cellStyle name="Check Cell 9" xfId="2655" xr:uid="{00000000-0005-0000-0000-0000840D0000}"/>
    <cellStyle name="Check Cell 9 2" xfId="37034" xr:uid="{00000000-0005-0000-0000-0000850D0000}"/>
    <cellStyle name="ⓒoe¨￢¨￠Aⓒ÷_¡¾aA￠￢" xfId="41472" xr:uid="{60A81F4C-CC2B-4B1C-9AD3-AC2CD05C24E1}"/>
    <cellStyle name="ColumnHeading" xfId="3268" xr:uid="{00000000-0005-0000-0000-0000860D0000}"/>
    <cellStyle name="ColumnHeading 2" xfId="6049" xr:uid="{00000000-0005-0000-0000-0000870D0000}"/>
    <cellStyle name="ColumnHeading 2 2" xfId="6370" xr:uid="{00000000-0005-0000-0000-0000880D0000}"/>
    <cellStyle name="ColumnHeading 2 2 2" xfId="9560" xr:uid="{00000000-0005-0000-0000-0000890D0000}"/>
    <cellStyle name="ColumnHeading 2 2 2 10" xfId="23541" xr:uid="{00000000-0005-0000-0000-00008A0D0000}"/>
    <cellStyle name="ColumnHeading 2 2 2 2" xfId="11773" xr:uid="{00000000-0005-0000-0000-00008B0D0000}"/>
    <cellStyle name="ColumnHeading 2 2 2 2 10" xfId="12941" xr:uid="{00000000-0005-0000-0000-00008C0D0000}"/>
    <cellStyle name="ColumnHeading 2 2 2 2 10 2" xfId="25687" xr:uid="{00000000-0005-0000-0000-00008D0D0000}"/>
    <cellStyle name="ColumnHeading 2 2 2 2 11" xfId="17183" xr:uid="{00000000-0005-0000-0000-00008E0D0000}"/>
    <cellStyle name="ColumnHeading 2 2 2 2 11 2" xfId="29714" xr:uid="{00000000-0005-0000-0000-00008F0D0000}"/>
    <cellStyle name="ColumnHeading 2 2 2 2 12" xfId="12274" xr:uid="{00000000-0005-0000-0000-0000900D0000}"/>
    <cellStyle name="ColumnHeading 2 2 2 2 12 2" xfId="25020" xr:uid="{00000000-0005-0000-0000-0000910D0000}"/>
    <cellStyle name="ColumnHeading 2 2 2 2 13" xfId="24523" xr:uid="{00000000-0005-0000-0000-0000920D0000}"/>
    <cellStyle name="ColumnHeading 2 2 2 2 2" xfId="17005" xr:uid="{00000000-0005-0000-0000-0000930D0000}"/>
    <cellStyle name="ColumnHeading 2 2 2 2 2 2" xfId="29538" xr:uid="{00000000-0005-0000-0000-0000940D0000}"/>
    <cellStyle name="ColumnHeading 2 2 2 2 3" xfId="17367" xr:uid="{00000000-0005-0000-0000-0000950D0000}"/>
    <cellStyle name="ColumnHeading 2 2 2 2 3 2" xfId="29898" xr:uid="{00000000-0005-0000-0000-0000960D0000}"/>
    <cellStyle name="ColumnHeading 2 2 2 2 4" xfId="17261" xr:uid="{00000000-0005-0000-0000-0000970D0000}"/>
    <cellStyle name="ColumnHeading 2 2 2 2 4 2" xfId="29792" xr:uid="{00000000-0005-0000-0000-0000980D0000}"/>
    <cellStyle name="ColumnHeading 2 2 2 2 5" xfId="16352" xr:uid="{00000000-0005-0000-0000-0000990D0000}"/>
    <cellStyle name="ColumnHeading 2 2 2 2 5 2" xfId="28894" xr:uid="{00000000-0005-0000-0000-00009A0D0000}"/>
    <cellStyle name="ColumnHeading 2 2 2 2 6" xfId="17291" xr:uid="{00000000-0005-0000-0000-00009B0D0000}"/>
    <cellStyle name="ColumnHeading 2 2 2 2 6 2" xfId="29822" xr:uid="{00000000-0005-0000-0000-00009C0D0000}"/>
    <cellStyle name="ColumnHeading 2 2 2 2 7" xfId="17203" xr:uid="{00000000-0005-0000-0000-00009D0D0000}"/>
    <cellStyle name="ColumnHeading 2 2 2 2 7 2" xfId="29734" xr:uid="{00000000-0005-0000-0000-00009E0D0000}"/>
    <cellStyle name="ColumnHeading 2 2 2 2 8" xfId="17160" xr:uid="{00000000-0005-0000-0000-00009F0D0000}"/>
    <cellStyle name="ColumnHeading 2 2 2 2 8 2" xfId="29691" xr:uid="{00000000-0005-0000-0000-0000A00D0000}"/>
    <cellStyle name="ColumnHeading 2 2 2 2 9" xfId="17378" xr:uid="{00000000-0005-0000-0000-0000A10D0000}"/>
    <cellStyle name="ColumnHeading 2 2 2 2 9 2" xfId="29909" xr:uid="{00000000-0005-0000-0000-0000A20D0000}"/>
    <cellStyle name="ColumnHeading 2 2 2 3" xfId="7367" xr:uid="{00000000-0005-0000-0000-0000A30D0000}"/>
    <cellStyle name="ColumnHeading 2 2 2 3 10" xfId="17174" xr:uid="{00000000-0005-0000-0000-0000A40D0000}"/>
    <cellStyle name="ColumnHeading 2 2 2 3 10 2" xfId="29705" xr:uid="{00000000-0005-0000-0000-0000A50D0000}"/>
    <cellStyle name="ColumnHeading 2 2 2 3 11" xfId="17395" xr:uid="{00000000-0005-0000-0000-0000A60D0000}"/>
    <cellStyle name="ColumnHeading 2 2 2 3 11 2" xfId="29926" xr:uid="{00000000-0005-0000-0000-0000A70D0000}"/>
    <cellStyle name="ColumnHeading 2 2 2 3 12" xfId="17259" xr:uid="{00000000-0005-0000-0000-0000A80D0000}"/>
    <cellStyle name="ColumnHeading 2 2 2 3 12 2" xfId="29790" xr:uid="{00000000-0005-0000-0000-0000A90D0000}"/>
    <cellStyle name="ColumnHeading 2 2 2 3 13" xfId="22094" xr:uid="{00000000-0005-0000-0000-0000AA0D0000}"/>
    <cellStyle name="ColumnHeading 2 2 2 3 2" xfId="13885" xr:uid="{00000000-0005-0000-0000-0000AB0D0000}"/>
    <cellStyle name="ColumnHeading 2 2 2 3 2 2" xfId="26615" xr:uid="{00000000-0005-0000-0000-0000AC0D0000}"/>
    <cellStyle name="ColumnHeading 2 2 2 3 3" xfId="12149" xr:uid="{00000000-0005-0000-0000-0000AD0D0000}"/>
    <cellStyle name="ColumnHeading 2 2 2 3 3 2" xfId="24895" xr:uid="{00000000-0005-0000-0000-0000AE0D0000}"/>
    <cellStyle name="ColumnHeading 2 2 2 3 4" xfId="17282" xr:uid="{00000000-0005-0000-0000-0000AF0D0000}"/>
    <cellStyle name="ColumnHeading 2 2 2 3 4 2" xfId="29813" xr:uid="{00000000-0005-0000-0000-0000B00D0000}"/>
    <cellStyle name="ColumnHeading 2 2 2 3 5" xfId="12714" xr:uid="{00000000-0005-0000-0000-0000B10D0000}"/>
    <cellStyle name="ColumnHeading 2 2 2 3 5 2" xfId="25460" xr:uid="{00000000-0005-0000-0000-0000B20D0000}"/>
    <cellStyle name="ColumnHeading 2 2 2 3 6" xfId="12244" xr:uid="{00000000-0005-0000-0000-0000B30D0000}"/>
    <cellStyle name="ColumnHeading 2 2 2 3 6 2" xfId="24990" xr:uid="{00000000-0005-0000-0000-0000B40D0000}"/>
    <cellStyle name="ColumnHeading 2 2 2 3 7" xfId="17214" xr:uid="{00000000-0005-0000-0000-0000B50D0000}"/>
    <cellStyle name="ColumnHeading 2 2 2 3 7 2" xfId="29745" xr:uid="{00000000-0005-0000-0000-0000B60D0000}"/>
    <cellStyle name="ColumnHeading 2 2 2 3 8" xfId="17376" xr:uid="{00000000-0005-0000-0000-0000B70D0000}"/>
    <cellStyle name="ColumnHeading 2 2 2 3 8 2" xfId="29907" xr:uid="{00000000-0005-0000-0000-0000B80D0000}"/>
    <cellStyle name="ColumnHeading 2 2 2 3 9" xfId="17335" xr:uid="{00000000-0005-0000-0000-0000B90D0000}"/>
    <cellStyle name="ColumnHeading 2 2 2 3 9 2" xfId="29866" xr:uid="{00000000-0005-0000-0000-0000BA0D0000}"/>
    <cellStyle name="ColumnHeading 2 2 2 4" xfId="17243" xr:uid="{00000000-0005-0000-0000-0000BB0D0000}"/>
    <cellStyle name="ColumnHeading 2 2 2 4 2" xfId="29774" xr:uid="{00000000-0005-0000-0000-0000BC0D0000}"/>
    <cellStyle name="ColumnHeading 2 2 2 5" xfId="17254" xr:uid="{00000000-0005-0000-0000-0000BD0D0000}"/>
    <cellStyle name="ColumnHeading 2 2 2 5 2" xfId="29785" xr:uid="{00000000-0005-0000-0000-0000BE0D0000}"/>
    <cellStyle name="ColumnHeading 2 2 2 6" xfId="17304" xr:uid="{00000000-0005-0000-0000-0000BF0D0000}"/>
    <cellStyle name="ColumnHeading 2 2 2 6 2" xfId="29835" xr:uid="{00000000-0005-0000-0000-0000C00D0000}"/>
    <cellStyle name="ColumnHeading 2 2 2 7" xfId="12345" xr:uid="{00000000-0005-0000-0000-0000C10D0000}"/>
    <cellStyle name="ColumnHeading 2 2 2 7 2" xfId="25091" xr:uid="{00000000-0005-0000-0000-0000C20D0000}"/>
    <cellStyle name="ColumnHeading 2 2 2 8" xfId="12729" xr:uid="{00000000-0005-0000-0000-0000C30D0000}"/>
    <cellStyle name="ColumnHeading 2 2 2 8 2" xfId="25475" xr:uid="{00000000-0005-0000-0000-0000C40D0000}"/>
    <cellStyle name="ColumnHeading 2 2 2 9" xfId="17268" xr:uid="{00000000-0005-0000-0000-0000C50D0000}"/>
    <cellStyle name="ColumnHeading 2 2 2 9 2" xfId="29799" xr:uid="{00000000-0005-0000-0000-0000C60D0000}"/>
    <cellStyle name="ColumnHeading 2 2 3" xfId="7725" xr:uid="{00000000-0005-0000-0000-0000C70D0000}"/>
    <cellStyle name="ColumnHeading 2 2 3 10" xfId="12095" xr:uid="{00000000-0005-0000-0000-0000C80D0000}"/>
    <cellStyle name="ColumnHeading 2 2 3 10 2" xfId="24840" xr:uid="{00000000-0005-0000-0000-0000C90D0000}"/>
    <cellStyle name="ColumnHeading 2 2 3 11" xfId="12738" xr:uid="{00000000-0005-0000-0000-0000CA0D0000}"/>
    <cellStyle name="ColumnHeading 2 2 3 11 2" xfId="25484" xr:uid="{00000000-0005-0000-0000-0000CB0D0000}"/>
    <cellStyle name="ColumnHeading 2 2 3 12" xfId="17272" xr:uid="{00000000-0005-0000-0000-0000CC0D0000}"/>
    <cellStyle name="ColumnHeading 2 2 3 12 2" xfId="29803" xr:uid="{00000000-0005-0000-0000-0000CD0D0000}"/>
    <cellStyle name="ColumnHeading 2 2 3 13" xfId="22443" xr:uid="{00000000-0005-0000-0000-0000CE0D0000}"/>
    <cellStyle name="ColumnHeading 2 2 3 2" xfId="14222" xr:uid="{00000000-0005-0000-0000-0000CF0D0000}"/>
    <cellStyle name="ColumnHeading 2 2 3 2 2" xfId="26948" xr:uid="{00000000-0005-0000-0000-0000D00D0000}"/>
    <cellStyle name="ColumnHeading 2 2 3 3" xfId="17153" xr:uid="{00000000-0005-0000-0000-0000D10D0000}"/>
    <cellStyle name="ColumnHeading 2 2 3 3 2" xfId="29684" xr:uid="{00000000-0005-0000-0000-0000D20D0000}"/>
    <cellStyle name="ColumnHeading 2 2 3 4" xfId="14469" xr:uid="{00000000-0005-0000-0000-0000D30D0000}"/>
    <cellStyle name="ColumnHeading 2 2 3 4 2" xfId="27154" xr:uid="{00000000-0005-0000-0000-0000D40D0000}"/>
    <cellStyle name="ColumnHeading 2 2 3 5" xfId="16358" xr:uid="{00000000-0005-0000-0000-0000D50D0000}"/>
    <cellStyle name="ColumnHeading 2 2 3 5 2" xfId="28900" xr:uid="{00000000-0005-0000-0000-0000D60D0000}"/>
    <cellStyle name="ColumnHeading 2 2 3 6" xfId="12942" xr:uid="{00000000-0005-0000-0000-0000D70D0000}"/>
    <cellStyle name="ColumnHeading 2 2 3 6 2" xfId="25688" xr:uid="{00000000-0005-0000-0000-0000D80D0000}"/>
    <cellStyle name="ColumnHeading 2 2 3 7" xfId="12408" xr:uid="{00000000-0005-0000-0000-0000D90D0000}"/>
    <cellStyle name="ColumnHeading 2 2 3 7 2" xfId="25154" xr:uid="{00000000-0005-0000-0000-0000DA0D0000}"/>
    <cellStyle name="ColumnHeading 2 2 3 8" xfId="12266" xr:uid="{00000000-0005-0000-0000-0000DB0D0000}"/>
    <cellStyle name="ColumnHeading 2 2 3 8 2" xfId="25012" xr:uid="{00000000-0005-0000-0000-0000DC0D0000}"/>
    <cellStyle name="ColumnHeading 2 2 3 9" xfId="17354" xr:uid="{00000000-0005-0000-0000-0000DD0D0000}"/>
    <cellStyle name="ColumnHeading 2 2 3 9 2" xfId="29885" xr:uid="{00000000-0005-0000-0000-0000DE0D0000}"/>
    <cellStyle name="ColumnHeading 2 2 4" xfId="11499" xr:uid="{00000000-0005-0000-0000-0000DF0D0000}"/>
    <cellStyle name="ColumnHeading 2 2 4 10" xfId="12194" xr:uid="{00000000-0005-0000-0000-0000E00D0000}"/>
    <cellStyle name="ColumnHeading 2 2 4 10 2" xfId="24940" xr:uid="{00000000-0005-0000-0000-0000E10D0000}"/>
    <cellStyle name="ColumnHeading 2 2 4 11" xfId="13049" xr:uid="{00000000-0005-0000-0000-0000E20D0000}"/>
    <cellStyle name="ColumnHeading 2 2 4 11 2" xfId="25795" xr:uid="{00000000-0005-0000-0000-0000E30D0000}"/>
    <cellStyle name="ColumnHeading 2 2 4 12" xfId="17399" xr:uid="{00000000-0005-0000-0000-0000E40D0000}"/>
    <cellStyle name="ColumnHeading 2 2 4 12 2" xfId="29930" xr:uid="{00000000-0005-0000-0000-0000E50D0000}"/>
    <cellStyle name="ColumnHeading 2 2 4 13" xfId="24254" xr:uid="{00000000-0005-0000-0000-0000E60D0000}"/>
    <cellStyle name="ColumnHeading 2 2 4 2" xfId="16785" xr:uid="{00000000-0005-0000-0000-0000E70D0000}"/>
    <cellStyle name="ColumnHeading 2 2 4 2 2" xfId="29320" xr:uid="{00000000-0005-0000-0000-0000E80D0000}"/>
    <cellStyle name="ColumnHeading 2 2 4 3" xfId="17347" xr:uid="{00000000-0005-0000-0000-0000E90D0000}"/>
    <cellStyle name="ColumnHeading 2 2 4 3 2" xfId="29878" xr:uid="{00000000-0005-0000-0000-0000EA0D0000}"/>
    <cellStyle name="ColumnHeading 2 2 4 4" xfId="12104" xr:uid="{00000000-0005-0000-0000-0000EB0D0000}"/>
    <cellStyle name="ColumnHeading 2 2 4 4 2" xfId="24849" xr:uid="{00000000-0005-0000-0000-0000EC0D0000}"/>
    <cellStyle name="ColumnHeading 2 2 4 5" xfId="12166" xr:uid="{00000000-0005-0000-0000-0000ED0D0000}"/>
    <cellStyle name="ColumnHeading 2 2 4 5 2" xfId="24912" xr:uid="{00000000-0005-0000-0000-0000EE0D0000}"/>
    <cellStyle name="ColumnHeading 2 2 4 6" xfId="15886" xr:uid="{00000000-0005-0000-0000-0000EF0D0000}"/>
    <cellStyle name="ColumnHeading 2 2 4 6 2" xfId="28527" xr:uid="{00000000-0005-0000-0000-0000F00D0000}"/>
    <cellStyle name="ColumnHeading 2 2 4 7" xfId="17281" xr:uid="{00000000-0005-0000-0000-0000F10D0000}"/>
    <cellStyle name="ColumnHeading 2 2 4 7 2" xfId="29812" xr:uid="{00000000-0005-0000-0000-0000F20D0000}"/>
    <cellStyle name="ColumnHeading 2 2 4 8" xfId="17389" xr:uid="{00000000-0005-0000-0000-0000F30D0000}"/>
    <cellStyle name="ColumnHeading 2 2 4 8 2" xfId="29920" xr:uid="{00000000-0005-0000-0000-0000F40D0000}"/>
    <cellStyle name="ColumnHeading 2 2 4 9" xfId="17386" xr:uid="{00000000-0005-0000-0000-0000F50D0000}"/>
    <cellStyle name="ColumnHeading 2 2 4 9 2" xfId="29917" xr:uid="{00000000-0005-0000-0000-0000F60D0000}"/>
    <cellStyle name="ColumnHeading 2 2 5" xfId="21131" xr:uid="{00000000-0005-0000-0000-0000F70D0000}"/>
    <cellStyle name="ColumnHeading 2 3" xfId="20660" xr:uid="{00000000-0005-0000-0000-0000F80D0000}"/>
    <cellStyle name="ColumnHeading 2 3 2" xfId="30338" xr:uid="{00000000-0005-0000-0000-0000F90D0000}"/>
    <cellStyle name="ColumnHeading 2 4" xfId="33962" xr:uid="{00000000-0005-0000-0000-0000FA0D0000}"/>
    <cellStyle name="ColumnHeading 2 5" xfId="36570" xr:uid="{00000000-0005-0000-0000-0000FB0D0000}"/>
    <cellStyle name="ColumnHeading 2 6" xfId="35940" xr:uid="{00000000-0005-0000-0000-0000FC0D0000}"/>
    <cellStyle name="ColumnHeading 2 7" xfId="34508" xr:uid="{00000000-0005-0000-0000-0000FD0D0000}"/>
    <cellStyle name="ColumnHeading 2 8" xfId="36585" xr:uid="{00000000-0005-0000-0000-0000FE0D0000}"/>
    <cellStyle name="ColumnHeading 2 9" xfId="35965" xr:uid="{00000000-0005-0000-0000-0000FF0D0000}"/>
    <cellStyle name="ColumnHeading 3" xfId="17796" xr:uid="{00000000-0005-0000-0000-0000000E0000}"/>
    <cellStyle name="ColumnHeading 3 2" xfId="30004" xr:uid="{00000000-0005-0000-0000-0000010E0000}"/>
    <cellStyle name="ColumnHeading 4" xfId="31141" xr:uid="{00000000-0005-0000-0000-0000020E0000}"/>
    <cellStyle name="ColumnHeading 5" xfId="35968" xr:uid="{00000000-0005-0000-0000-0000030E0000}"/>
    <cellStyle name="ColumnHeading 6" xfId="34298" xr:uid="{00000000-0005-0000-0000-0000040E0000}"/>
    <cellStyle name="ColumnHeading 7" xfId="34516" xr:uid="{00000000-0005-0000-0000-0000050E0000}"/>
    <cellStyle name="ColumnHeading 8" xfId="34308" xr:uid="{00000000-0005-0000-0000-0000060E0000}"/>
    <cellStyle name="ColumnHeading 9" xfId="36593" xr:uid="{00000000-0005-0000-0000-0000070E0000}"/>
    <cellStyle name="Comma" xfId="1" builtinId="3"/>
    <cellStyle name="Comma  - Style1" xfId="3269" xr:uid="{00000000-0005-0000-0000-0000090E0000}"/>
    <cellStyle name="Comma  - Style2" xfId="3270" xr:uid="{00000000-0005-0000-0000-00000A0E0000}"/>
    <cellStyle name="Comma  - Style3" xfId="3271" xr:uid="{00000000-0005-0000-0000-00000B0E0000}"/>
    <cellStyle name="Comma  - Style4" xfId="3272" xr:uid="{00000000-0005-0000-0000-00000C0E0000}"/>
    <cellStyle name="Comma  - Style5" xfId="3273" xr:uid="{00000000-0005-0000-0000-00000D0E0000}"/>
    <cellStyle name="Comma  - Style6" xfId="3274" xr:uid="{00000000-0005-0000-0000-00000E0E0000}"/>
    <cellStyle name="Comma  - Style7" xfId="3275" xr:uid="{00000000-0005-0000-0000-00000F0E0000}"/>
    <cellStyle name="Comma  - Style8" xfId="3276" xr:uid="{00000000-0005-0000-0000-0000100E0000}"/>
    <cellStyle name="Comma [0] 2" xfId="944" xr:uid="{00000000-0005-0000-0000-0000110E0000}"/>
    <cellStyle name="Comma [0] 2 2" xfId="1092" xr:uid="{00000000-0005-0000-0000-0000120E0000}"/>
    <cellStyle name="Comma [0] 2 2 2" xfId="6241" xr:uid="{00000000-0005-0000-0000-0000130E0000}"/>
    <cellStyle name="Comma [0] 2 2 2 2" xfId="41474" xr:uid="{866BF7FE-9952-438A-99CE-A1BE8292B991}"/>
    <cellStyle name="Comma [0] 2 2 2 3" xfId="41473" xr:uid="{6E615201-EBA3-4722-BBFD-AE1FAE2BEF5C}"/>
    <cellStyle name="Comma [0] 2 2 3" xfId="18685" xr:uid="{00000000-0005-0000-0000-0000140E0000}"/>
    <cellStyle name="Comma [0] 2 2 3 2" xfId="41475" xr:uid="{6AD2FC64-83EC-4B7C-BE32-F50EB3644A84}"/>
    <cellStyle name="Comma [0] 2 2 3 2 2 2" xfId="41476" xr:uid="{D3B889AF-9E06-4738-BFCF-3D42CD4479CA}"/>
    <cellStyle name="Comma [0] 2 2 3 2 2 2 2" xfId="41477" xr:uid="{E3062EC7-25B1-4256-9E5A-CC6A4CF35C5B}"/>
    <cellStyle name="Comma [0] 2 2 3 3" xfId="41478" xr:uid="{D420B83F-5ECB-4713-804F-DBAB36A38F36}"/>
    <cellStyle name="Comma [0] 2 2 4" xfId="3277" xr:uid="{00000000-0005-0000-0000-0000150E0000}"/>
    <cellStyle name="Comma [0] 2 2 4 2" xfId="41479" xr:uid="{05D6689E-C6E4-4D48-8F71-5762842570E1}"/>
    <cellStyle name="Comma [0] 2 3" xfId="1318" xr:uid="{00000000-0005-0000-0000-0000160E0000}"/>
    <cellStyle name="Comma [0] 2 3 2" xfId="17545" xr:uid="{00000000-0005-0000-0000-0000170E0000}"/>
    <cellStyle name="Comma [0] 2 3 3" xfId="41480" xr:uid="{18A5DFC8-BEBD-4717-B45A-A8F5B5B5BF82}"/>
    <cellStyle name="Comma [0] 2 4" xfId="3131" xr:uid="{00000000-0005-0000-0000-0000180E0000}"/>
    <cellStyle name="Comma [0] 2 4 2" xfId="41481" xr:uid="{DD6B160F-A4B9-444F-AD21-B73B85FAB532}"/>
    <cellStyle name="Comma [0] 2 5" xfId="41482" xr:uid="{CEF6BA85-D828-463A-8A88-8EE45660F976}"/>
    <cellStyle name="Comma [0] 2 6" xfId="41483" xr:uid="{DA6A930F-8384-4E05-9121-58135782CF13}"/>
    <cellStyle name="Comma [0] 3" xfId="2167" xr:uid="{00000000-0005-0000-0000-0000190E0000}"/>
    <cellStyle name="Comma [0] 3 2" xfId="10885" xr:uid="{00000000-0005-0000-0000-00001A0E0000}"/>
    <cellStyle name="Comma [0] 3 2 2" xfId="20223" xr:uid="{00000000-0005-0000-0000-00001B0E0000}"/>
    <cellStyle name="Comma [0] 3 3" xfId="18992" xr:uid="{00000000-0005-0000-0000-00001C0E0000}"/>
    <cellStyle name="Comma [0] 3 3 2" xfId="41484" xr:uid="{64D97DFA-79BF-4304-B6AA-27832B4A64AA}"/>
    <cellStyle name="Comma [0] 3 4" xfId="10781" xr:uid="{00000000-0005-0000-0000-00001D0E0000}"/>
    <cellStyle name="Comma [0] 4" xfId="20373" xr:uid="{00000000-0005-0000-0000-00001E0E0000}"/>
    <cellStyle name="Comma [0] 4 2" xfId="41485" xr:uid="{6264D491-4197-4A9B-92D4-FEA24A4CFBA6}"/>
    <cellStyle name="Comma [0] 5" xfId="20074" xr:uid="{00000000-0005-0000-0000-00001F0E0000}"/>
    <cellStyle name="Comma [00]" xfId="3278" xr:uid="{00000000-0005-0000-0000-0000200E0000}"/>
    <cellStyle name="Comma [00] 2" xfId="3279" xr:uid="{00000000-0005-0000-0000-0000210E0000}"/>
    <cellStyle name="Comma [00] 3" xfId="41486" xr:uid="{2BE437D2-F697-48FE-A32E-9BC100ABFAE8}"/>
    <cellStyle name="Comma [3]" xfId="3280" xr:uid="{00000000-0005-0000-0000-0000220E0000}"/>
    <cellStyle name="Comma 0.0" xfId="41487" xr:uid="{FBA14B2D-42F4-4AB6-B5C8-0CD5ED92A303}"/>
    <cellStyle name="Comma 0.00" xfId="41488" xr:uid="{C240A6C2-AD66-48FA-8E83-6285BFC659CF}"/>
    <cellStyle name="Comma 0.000" xfId="41489" xr:uid="{FF16DF06-F22A-46A0-BDC5-611851044E19}"/>
    <cellStyle name="Comma 10" xfId="33" xr:uid="{00000000-0005-0000-0000-0000230E0000}"/>
    <cellStyle name="Comma 10 10" xfId="41491" xr:uid="{6CCCFE87-B57E-418A-B832-FF37FC9DEEB5}"/>
    <cellStyle name="Comma 10 11" xfId="41490" xr:uid="{D17A0850-D237-44F8-BE34-FA70310E2883}"/>
    <cellStyle name="Comma 10 2" xfId="34" xr:uid="{00000000-0005-0000-0000-0000240E0000}"/>
    <cellStyle name="Comma 10 2 10" xfId="34310" xr:uid="{00000000-0005-0000-0000-0000250E0000}"/>
    <cellStyle name="Comma 10 2 11" xfId="3169" xr:uid="{00000000-0005-0000-0000-0000260E0000}"/>
    <cellStyle name="Comma 10 2 12" xfId="41492" xr:uid="{FB5E6E34-C18F-4457-9FD1-C9966C1893DB}"/>
    <cellStyle name="Comma 10 2 2" xfId="3282" xr:uid="{00000000-0005-0000-0000-0000270E0000}"/>
    <cellStyle name="Comma 10 2 2 10" xfId="34355" xr:uid="{00000000-0005-0000-0000-0000280E0000}"/>
    <cellStyle name="Comma 10 2 2 11" xfId="41493" xr:uid="{CA03589F-576A-4F4D-A923-00B1D5AB82F6}"/>
    <cellStyle name="Comma 10 2 2 2" xfId="6085" xr:uid="{00000000-0005-0000-0000-0000290E0000}"/>
    <cellStyle name="Comma 10 2 2 2 2" xfId="10717" xr:uid="{00000000-0005-0000-0000-00002A0E0000}"/>
    <cellStyle name="Comma 10 2 2 2 2 2" xfId="16262" xr:uid="{00000000-0005-0000-0000-00002B0E0000}"/>
    <cellStyle name="Comma 10 2 2 2 2 2 2" xfId="20473" xr:uid="{00000000-0005-0000-0000-00002C0E0000}"/>
    <cellStyle name="Comma 10 2 2 2 2 2 3" xfId="33726" xr:uid="{00000000-0005-0000-0000-00002D0E0000}"/>
    <cellStyle name="Comma 10 2 2 2 2 2 4" xfId="36513" xr:uid="{00000000-0005-0000-0000-00002E0E0000}"/>
    <cellStyle name="Comma 10 2 2 2 2 3" xfId="20174" xr:uid="{00000000-0005-0000-0000-00002F0E0000}"/>
    <cellStyle name="Comma 10 2 2 2 2 4" xfId="33431" xr:uid="{00000000-0005-0000-0000-0000300E0000}"/>
    <cellStyle name="Comma 10 2 2 2 2 5" xfId="36219" xr:uid="{00000000-0005-0000-0000-0000310E0000}"/>
    <cellStyle name="Comma 10 2 2 2 3" xfId="20326" xr:uid="{00000000-0005-0000-0000-0000320E0000}"/>
    <cellStyle name="Comma 10 2 2 2 3 2" xfId="33580" xr:uid="{00000000-0005-0000-0000-0000330E0000}"/>
    <cellStyle name="Comma 10 2 2 2 3 3" xfId="36367" xr:uid="{00000000-0005-0000-0000-0000340E0000}"/>
    <cellStyle name="Comma 10 2 2 2 4" xfId="20018" xr:uid="{00000000-0005-0000-0000-0000350E0000}"/>
    <cellStyle name="Comma 10 2 2 2 4 2" xfId="33282" xr:uid="{00000000-0005-0000-0000-0000360E0000}"/>
    <cellStyle name="Comma 10 2 2 2 4 3" xfId="36074" xr:uid="{00000000-0005-0000-0000-0000370E0000}"/>
    <cellStyle name="Comma 10 2 2 2 5" xfId="19092" xr:uid="{00000000-0005-0000-0000-0000380E0000}"/>
    <cellStyle name="Comma 10 2 2 2 6" xfId="32214" xr:uid="{00000000-0005-0000-0000-0000390E0000}"/>
    <cellStyle name="Comma 10 2 2 2 7" xfId="35233" xr:uid="{00000000-0005-0000-0000-00003A0E0000}"/>
    <cellStyle name="Comma 10 2 2 3" xfId="7864" xr:uid="{00000000-0005-0000-0000-00003B0E0000}"/>
    <cellStyle name="Comma 10 2 2 3 2" xfId="14358" xr:uid="{00000000-0005-0000-0000-00003C0E0000}"/>
    <cellStyle name="Comma 10 2 2 3 2 2" xfId="20419" xr:uid="{00000000-0005-0000-0000-00003D0E0000}"/>
    <cellStyle name="Comma 10 2 2 3 2 3" xfId="33672" xr:uid="{00000000-0005-0000-0000-00003E0E0000}"/>
    <cellStyle name="Comma 10 2 2 3 2 4" xfId="36459" xr:uid="{00000000-0005-0000-0000-00003F0E0000}"/>
    <cellStyle name="Comma 10 2 2 3 3" xfId="20120" xr:uid="{00000000-0005-0000-0000-0000400E0000}"/>
    <cellStyle name="Comma 10 2 2 3 3 2" xfId="33377" xr:uid="{00000000-0005-0000-0000-0000410E0000}"/>
    <cellStyle name="Comma 10 2 2 3 3 3" xfId="36165" xr:uid="{00000000-0005-0000-0000-0000420E0000}"/>
    <cellStyle name="Comma 10 2 2 3 4" xfId="18974" xr:uid="{00000000-0005-0000-0000-0000430E0000}"/>
    <cellStyle name="Comma 10 2 2 3 5" xfId="32154" xr:uid="{00000000-0005-0000-0000-0000440E0000}"/>
    <cellStyle name="Comma 10 2 2 3 6" xfId="35174" xr:uid="{00000000-0005-0000-0000-0000450E0000}"/>
    <cellStyle name="Comma 10 2 2 4" xfId="8787" xr:uid="{00000000-0005-0000-0000-0000460E0000}"/>
    <cellStyle name="Comma 10 2 2 4 2" xfId="15201" xr:uid="{00000000-0005-0000-0000-0000470E0000}"/>
    <cellStyle name="Comma 10 2 2 4 2 2" xfId="27859" xr:uid="{00000000-0005-0000-0000-0000480E0000}"/>
    <cellStyle name="Comma 10 2 2 4 3" xfId="20272" xr:uid="{00000000-0005-0000-0000-0000490E0000}"/>
    <cellStyle name="Comma 10 2 2 4 4" xfId="33526" xr:uid="{00000000-0005-0000-0000-00004A0E0000}"/>
    <cellStyle name="Comma 10 2 2 4 5" xfId="36313" xr:uid="{00000000-0005-0000-0000-00004B0E0000}"/>
    <cellStyle name="Comma 10 2 2 5" xfId="10648" xr:uid="{00000000-0005-0000-0000-00004C0E0000}"/>
    <cellStyle name="Comma 10 2 2 5 2" xfId="16207" xr:uid="{00000000-0005-0000-0000-00004D0E0000}"/>
    <cellStyle name="Comma 10 2 2 5 2 2" xfId="28825" xr:uid="{00000000-0005-0000-0000-00004E0E0000}"/>
    <cellStyle name="Comma 10 2 2 5 3" xfId="19964" xr:uid="{00000000-0005-0000-0000-00004F0E0000}"/>
    <cellStyle name="Comma 10 2 2 5 4" xfId="33228" xr:uid="{00000000-0005-0000-0000-0000500E0000}"/>
    <cellStyle name="Comma 10 2 2 5 5" xfId="36020" xr:uid="{00000000-0005-0000-0000-0000510E0000}"/>
    <cellStyle name="Comma 10 2 2 6" xfId="6651" xr:uid="{00000000-0005-0000-0000-0000520E0000}"/>
    <cellStyle name="Comma 10 2 2 6 2" xfId="13238" xr:uid="{00000000-0005-0000-0000-0000530E0000}"/>
    <cellStyle name="Comma 10 2 2 6 2 2" xfId="25980" xr:uid="{00000000-0005-0000-0000-0000540E0000}"/>
    <cellStyle name="Comma 10 2 2 6 3" xfId="21389" xr:uid="{00000000-0005-0000-0000-0000550E0000}"/>
    <cellStyle name="Comma 10 2 2 7" xfId="12169" xr:uid="{00000000-0005-0000-0000-0000560E0000}"/>
    <cellStyle name="Comma 10 2 2 7 2" xfId="24915" xr:uid="{00000000-0005-0000-0000-0000570E0000}"/>
    <cellStyle name="Comma 10 2 2 8" xfId="17510" xr:uid="{00000000-0005-0000-0000-0000580E0000}"/>
    <cellStyle name="Comma 10 2 2 9" xfId="30934" xr:uid="{00000000-0005-0000-0000-0000590E0000}"/>
    <cellStyle name="Comma 10 2 3" xfId="7837" xr:uid="{00000000-0005-0000-0000-00005A0E0000}"/>
    <cellStyle name="Comma 10 2 3 2" xfId="10686" xr:uid="{00000000-0005-0000-0000-00005B0E0000}"/>
    <cellStyle name="Comma 10 2 3 2 2" xfId="16231" xr:uid="{00000000-0005-0000-0000-00005C0E0000}"/>
    <cellStyle name="Comma 10 2 3 2 2 2" xfId="20442" xr:uid="{00000000-0005-0000-0000-00005D0E0000}"/>
    <cellStyle name="Comma 10 2 3 2 2 3" xfId="33695" xr:uid="{00000000-0005-0000-0000-00005E0E0000}"/>
    <cellStyle name="Comma 10 2 3 2 2 4" xfId="36482" xr:uid="{00000000-0005-0000-0000-00005F0E0000}"/>
    <cellStyle name="Comma 10 2 3 2 3" xfId="20143" xr:uid="{00000000-0005-0000-0000-0000600E0000}"/>
    <cellStyle name="Comma 10 2 3 2 3 2" xfId="33400" xr:uid="{00000000-0005-0000-0000-0000610E0000}"/>
    <cellStyle name="Comma 10 2 3 2 3 3" xfId="36188" xr:uid="{00000000-0005-0000-0000-0000620E0000}"/>
    <cellStyle name="Comma 10 2 3 2 4" xfId="19121" xr:uid="{00000000-0005-0000-0000-0000630E0000}"/>
    <cellStyle name="Comma 10 2 3 2 5" xfId="32243" xr:uid="{00000000-0005-0000-0000-0000640E0000}"/>
    <cellStyle name="Comma 10 2 3 2 6" xfId="35260" xr:uid="{00000000-0005-0000-0000-0000650E0000}"/>
    <cellStyle name="Comma 10 2 3 3" xfId="14332" xr:uid="{00000000-0005-0000-0000-0000660E0000}"/>
    <cellStyle name="Comma 10 2 3 3 2" xfId="20295" xr:uid="{00000000-0005-0000-0000-0000670E0000}"/>
    <cellStyle name="Comma 10 2 3 3 3" xfId="33549" xr:uid="{00000000-0005-0000-0000-0000680E0000}"/>
    <cellStyle name="Comma 10 2 3 3 4" xfId="36336" xr:uid="{00000000-0005-0000-0000-0000690E0000}"/>
    <cellStyle name="Comma 10 2 3 4" xfId="19987" xr:uid="{00000000-0005-0000-0000-00006A0E0000}"/>
    <cellStyle name="Comma 10 2 3 4 2" xfId="33251" xr:uid="{00000000-0005-0000-0000-00006B0E0000}"/>
    <cellStyle name="Comma 10 2 3 4 3" xfId="36043" xr:uid="{00000000-0005-0000-0000-00006C0E0000}"/>
    <cellStyle name="Comma 10 2 3 5" xfId="17547" xr:uid="{00000000-0005-0000-0000-00006D0E0000}"/>
    <cellStyle name="Comma 10 2 3 6" xfId="30969" xr:uid="{00000000-0005-0000-0000-00006E0E0000}"/>
    <cellStyle name="Comma 10 2 3 7" xfId="34385" xr:uid="{00000000-0005-0000-0000-00006F0E0000}"/>
    <cellStyle name="Comma 10 2 3 8" xfId="41494" xr:uid="{9F789298-EE02-4CF9-9E83-20EAE6990030}"/>
    <cellStyle name="Comma 10 2 4" xfId="8759" xr:uid="{00000000-0005-0000-0000-0000700E0000}"/>
    <cellStyle name="Comma 10 2 4 2" xfId="15174" xr:uid="{00000000-0005-0000-0000-0000710E0000}"/>
    <cellStyle name="Comma 10 2 4 2 2" xfId="20388" xr:uid="{00000000-0005-0000-0000-0000720E0000}"/>
    <cellStyle name="Comma 10 2 4 2 3" xfId="33641" xr:uid="{00000000-0005-0000-0000-0000730E0000}"/>
    <cellStyle name="Comma 10 2 4 2 4" xfId="36428" xr:uid="{00000000-0005-0000-0000-0000740E0000}"/>
    <cellStyle name="Comma 10 2 4 3" xfId="20089" xr:uid="{00000000-0005-0000-0000-0000750E0000}"/>
    <cellStyle name="Comma 10 2 4 3 2" xfId="33346" xr:uid="{00000000-0005-0000-0000-0000760E0000}"/>
    <cellStyle name="Comma 10 2 4 3 3" xfId="36134" xr:uid="{00000000-0005-0000-0000-0000770E0000}"/>
    <cellStyle name="Comma 10 2 4 4" xfId="19061" xr:uid="{00000000-0005-0000-0000-0000780E0000}"/>
    <cellStyle name="Comma 10 2 4 5" xfId="32183" xr:uid="{00000000-0005-0000-0000-0000790E0000}"/>
    <cellStyle name="Comma 10 2 4 6" xfId="35202" xr:uid="{00000000-0005-0000-0000-00007A0E0000}"/>
    <cellStyle name="Comma 10 2 4 7" xfId="41495" xr:uid="{A4BBD1E4-6F91-4E22-976E-AA6679E1C32F}"/>
    <cellStyle name="Comma 10 2 5" xfId="10022" xr:uid="{00000000-0005-0000-0000-00007B0E0000}"/>
    <cellStyle name="Comma 10 2 5 2" xfId="15980" xr:uid="{00000000-0005-0000-0000-00007C0E0000}"/>
    <cellStyle name="Comma 10 2 5 2 2" xfId="20241" xr:uid="{00000000-0005-0000-0000-00007D0E0000}"/>
    <cellStyle name="Comma 10 2 5 2 3" xfId="33495" xr:uid="{00000000-0005-0000-0000-00007E0E0000}"/>
    <cellStyle name="Comma 10 2 5 2 4" xfId="36282" xr:uid="{00000000-0005-0000-0000-00007F0E0000}"/>
    <cellStyle name="Comma 10 2 5 3" xfId="18941" xr:uid="{00000000-0005-0000-0000-0000800E0000}"/>
    <cellStyle name="Comma 10 2 5 4" xfId="32122" xr:uid="{00000000-0005-0000-0000-0000810E0000}"/>
    <cellStyle name="Comma 10 2 5 5" xfId="35142" xr:uid="{00000000-0005-0000-0000-0000820E0000}"/>
    <cellStyle name="Comma 10 2 5 6" xfId="41496" xr:uid="{C56ECB8F-3049-4B26-9080-EB565C9B8A84}"/>
    <cellStyle name="Comma 10 2 6" xfId="6618" xr:uid="{00000000-0005-0000-0000-0000830E0000}"/>
    <cellStyle name="Comma 10 2 6 2" xfId="13205" xr:uid="{00000000-0005-0000-0000-0000840E0000}"/>
    <cellStyle name="Comma 10 2 6 2 2" xfId="25949" xr:uid="{00000000-0005-0000-0000-0000850E0000}"/>
    <cellStyle name="Comma 10 2 6 3" xfId="19925" xr:uid="{00000000-0005-0000-0000-0000860E0000}"/>
    <cellStyle name="Comma 10 2 6 4" xfId="33121" xr:uid="{00000000-0005-0000-0000-0000870E0000}"/>
    <cellStyle name="Comma 10 2 6 5" xfId="35988" xr:uid="{00000000-0005-0000-0000-0000880E0000}"/>
    <cellStyle name="Comma 10 2 7" xfId="12136" xr:uid="{00000000-0005-0000-0000-0000890E0000}"/>
    <cellStyle name="Comma 10 2 7 2" xfId="24881" xr:uid="{00000000-0005-0000-0000-00008A0E0000}"/>
    <cellStyle name="Comma 10 2 8" xfId="17443" xr:uid="{00000000-0005-0000-0000-00008B0E0000}"/>
    <cellStyle name="Comma 10 2 9" xfId="30696" xr:uid="{00000000-0005-0000-0000-00008C0E0000}"/>
    <cellStyle name="Comma 10 3" xfId="377" xr:uid="{00000000-0005-0000-0000-00008D0E0000}"/>
    <cellStyle name="Comma 10 3 2" xfId="6086" xr:uid="{00000000-0005-0000-0000-00008E0E0000}"/>
    <cellStyle name="Comma 10 3 2 2" xfId="10573" xr:uid="{00000000-0005-0000-0000-00008F0E0000}"/>
    <cellStyle name="Comma 10 3 2 2 2" xfId="16174" xr:uid="{00000000-0005-0000-0000-0000900E0000}"/>
    <cellStyle name="Comma 10 3 2 2 2 2" xfId="28796" xr:uid="{00000000-0005-0000-0000-0000910E0000}"/>
    <cellStyle name="Comma 10 3 2 2 3" xfId="23742" xr:uid="{00000000-0005-0000-0000-0000920E0000}"/>
    <cellStyle name="Comma 10 3 2 3" xfId="41498" xr:uid="{3C981CA9-D559-45B7-8CAE-70AB84B392B8}"/>
    <cellStyle name="Comma 10 3 3" xfId="9595" xr:uid="{00000000-0005-0000-0000-0000930E0000}"/>
    <cellStyle name="Comma 10 3 4" xfId="11025" xr:uid="{00000000-0005-0000-0000-0000940E0000}"/>
    <cellStyle name="Comma 10 3 4 2" xfId="16464" xr:uid="{00000000-0005-0000-0000-0000950E0000}"/>
    <cellStyle name="Comma 10 3 4 2 2" xfId="29004" xr:uid="{00000000-0005-0000-0000-0000960E0000}"/>
    <cellStyle name="Comma 10 3 4 3" xfId="23913" xr:uid="{00000000-0005-0000-0000-0000970E0000}"/>
    <cellStyle name="Comma 10 3 5" xfId="3281" xr:uid="{00000000-0005-0000-0000-0000980E0000}"/>
    <cellStyle name="Comma 10 3 6" xfId="41497" xr:uid="{CA9111A2-2904-419A-9DAE-26A7C139AAB9}"/>
    <cellStyle name="Comma 10 4" xfId="699" xr:uid="{00000000-0005-0000-0000-0000990E0000}"/>
    <cellStyle name="Comma 10 4 2" xfId="11183" xr:uid="{00000000-0005-0000-0000-00009A0E0000}"/>
    <cellStyle name="Comma 10 4 2 2" xfId="16563" xr:uid="{00000000-0005-0000-0000-00009B0E0000}"/>
    <cellStyle name="Comma 10 4 2 2 2" xfId="29102" xr:uid="{00000000-0005-0000-0000-00009C0E0000}"/>
    <cellStyle name="Comma 10 4 2 3" xfId="24008" xr:uid="{00000000-0005-0000-0000-00009D0E0000}"/>
    <cellStyle name="Comma 10 4 3" xfId="41499" xr:uid="{6A174D4F-4A26-4FDF-A943-26B6104028B4}"/>
    <cellStyle name="Comma 10 5" xfId="945" xr:uid="{00000000-0005-0000-0000-00009E0E0000}"/>
    <cellStyle name="Comma 10 5 2" xfId="10314" xr:uid="{00000000-0005-0000-0000-00009F0E0000}"/>
    <cellStyle name="Comma 10 5 3" xfId="10299" xr:uid="{00000000-0005-0000-0000-0000A00E0000}"/>
    <cellStyle name="Comma 10 5 3 2" xfId="16080" xr:uid="{00000000-0005-0000-0000-0000A10E0000}"/>
    <cellStyle name="Comma 10 5 3 2 2" xfId="28707" xr:uid="{00000000-0005-0000-0000-0000A20E0000}"/>
    <cellStyle name="Comma 10 5 3 3" xfId="23669" xr:uid="{00000000-0005-0000-0000-0000A30E0000}"/>
    <cellStyle name="Comma 10 5 4" xfId="6084" xr:uid="{00000000-0005-0000-0000-0000A40E0000}"/>
    <cellStyle name="Comma 10 5 5" xfId="41500" xr:uid="{42295B7F-2744-4104-BC3F-7099B9D3E84F}"/>
    <cellStyle name="Comma 10 6" xfId="1345" xr:uid="{00000000-0005-0000-0000-0000A50E0000}"/>
    <cellStyle name="Comma 10 6 10" xfId="41501" xr:uid="{5E4F050E-32DA-4A3A-91A8-8DB66D0C1318}"/>
    <cellStyle name="Comma 10 6 2" xfId="10716" xr:uid="{00000000-0005-0000-0000-0000A60E0000}"/>
    <cellStyle name="Comma 10 6 2 2" xfId="16261" xr:uid="{00000000-0005-0000-0000-0000A70E0000}"/>
    <cellStyle name="Comma 10 6 2 2 2" xfId="20472" xr:uid="{00000000-0005-0000-0000-0000A80E0000}"/>
    <cellStyle name="Comma 10 6 2 2 2 2" xfId="33725" xr:uid="{00000000-0005-0000-0000-0000A90E0000}"/>
    <cellStyle name="Comma 10 6 2 2 2 3" xfId="36512" xr:uid="{00000000-0005-0000-0000-0000AA0E0000}"/>
    <cellStyle name="Comma 10 6 2 2 3" xfId="20173" xr:uid="{00000000-0005-0000-0000-0000AB0E0000}"/>
    <cellStyle name="Comma 10 6 2 2 4" xfId="33430" xr:uid="{00000000-0005-0000-0000-0000AC0E0000}"/>
    <cellStyle name="Comma 10 6 2 2 5" xfId="36218" xr:uid="{00000000-0005-0000-0000-0000AD0E0000}"/>
    <cellStyle name="Comma 10 6 2 3" xfId="20325" xr:uid="{00000000-0005-0000-0000-0000AE0E0000}"/>
    <cellStyle name="Comma 10 6 2 3 2" xfId="33579" xr:uid="{00000000-0005-0000-0000-0000AF0E0000}"/>
    <cellStyle name="Comma 10 6 2 3 3" xfId="36366" xr:uid="{00000000-0005-0000-0000-0000B00E0000}"/>
    <cellStyle name="Comma 10 6 2 4" xfId="20017" xr:uid="{00000000-0005-0000-0000-0000B10E0000}"/>
    <cellStyle name="Comma 10 6 2 4 2" xfId="33281" xr:uid="{00000000-0005-0000-0000-0000B20E0000}"/>
    <cellStyle name="Comma 10 6 2 4 3" xfId="36073" xr:uid="{00000000-0005-0000-0000-0000B30E0000}"/>
    <cellStyle name="Comma 10 6 2 5" xfId="18574" xr:uid="{00000000-0005-0000-0000-0000B40E0000}"/>
    <cellStyle name="Comma 10 6 3" xfId="16206" xr:uid="{00000000-0005-0000-0000-0000B50E0000}"/>
    <cellStyle name="Comma 10 6 3 2" xfId="20418" xr:uid="{00000000-0005-0000-0000-0000B60E0000}"/>
    <cellStyle name="Comma 10 6 3 2 2" xfId="33671" xr:uid="{00000000-0005-0000-0000-0000B70E0000}"/>
    <cellStyle name="Comma 10 6 3 2 3" xfId="36458" xr:uid="{00000000-0005-0000-0000-0000B80E0000}"/>
    <cellStyle name="Comma 10 6 3 3" xfId="20119" xr:uid="{00000000-0005-0000-0000-0000B90E0000}"/>
    <cellStyle name="Comma 10 6 3 3 2" xfId="33376" xr:uid="{00000000-0005-0000-0000-0000BA0E0000}"/>
    <cellStyle name="Comma 10 6 3 3 3" xfId="36164" xr:uid="{00000000-0005-0000-0000-0000BB0E0000}"/>
    <cellStyle name="Comma 10 6 3 4" xfId="19091" xr:uid="{00000000-0005-0000-0000-0000BC0E0000}"/>
    <cellStyle name="Comma 10 6 3 5" xfId="32213" xr:uid="{00000000-0005-0000-0000-0000BD0E0000}"/>
    <cellStyle name="Comma 10 6 3 6" xfId="35232" xr:uid="{00000000-0005-0000-0000-0000BE0E0000}"/>
    <cellStyle name="Comma 10 6 4" xfId="18973" xr:uid="{00000000-0005-0000-0000-0000BF0E0000}"/>
    <cellStyle name="Comma 10 6 4 2" xfId="20271" xr:uid="{00000000-0005-0000-0000-0000C00E0000}"/>
    <cellStyle name="Comma 10 6 4 2 2" xfId="33525" xr:uid="{00000000-0005-0000-0000-0000C10E0000}"/>
    <cellStyle name="Comma 10 6 4 2 3" xfId="36312" xr:uid="{00000000-0005-0000-0000-0000C20E0000}"/>
    <cellStyle name="Comma 10 6 4 3" xfId="32153" xr:uid="{00000000-0005-0000-0000-0000C30E0000}"/>
    <cellStyle name="Comma 10 6 4 4" xfId="35173" xr:uid="{00000000-0005-0000-0000-0000C40E0000}"/>
    <cellStyle name="Comma 10 6 5" xfId="19963" xr:uid="{00000000-0005-0000-0000-0000C50E0000}"/>
    <cellStyle name="Comma 10 6 5 2" xfId="33227" xr:uid="{00000000-0005-0000-0000-0000C60E0000}"/>
    <cellStyle name="Comma 10 6 5 3" xfId="36019" xr:uid="{00000000-0005-0000-0000-0000C70E0000}"/>
    <cellStyle name="Comma 10 6 6" xfId="17509" xr:uid="{00000000-0005-0000-0000-0000C80E0000}"/>
    <cellStyle name="Comma 10 6 7" xfId="30933" xr:uid="{00000000-0005-0000-0000-0000C90E0000}"/>
    <cellStyle name="Comma 10 6 8" xfId="34354" xr:uid="{00000000-0005-0000-0000-0000CA0E0000}"/>
    <cellStyle name="Comma 10 6 9" xfId="10647" xr:uid="{00000000-0005-0000-0000-0000CB0E0000}"/>
    <cellStyle name="Comma 10 7" xfId="700" xr:uid="{00000000-0005-0000-0000-0000CC0E0000}"/>
    <cellStyle name="Comma 10 7 2" xfId="41502" xr:uid="{F5CC961B-00A6-4A3B-840A-B240474B6720}"/>
    <cellStyle name="Comma 10 8" xfId="701" xr:uid="{00000000-0005-0000-0000-0000CD0E0000}"/>
    <cellStyle name="Comma 10 8 2" xfId="41503" xr:uid="{B5794902-0F13-4730-B63B-9A58BBFA3C81}"/>
    <cellStyle name="Comma 10 9" xfId="9594" xr:uid="{00000000-0005-0000-0000-0000CE0E0000}"/>
    <cellStyle name="Comma 10 9 2" xfId="17546" xr:uid="{00000000-0005-0000-0000-0000CF0E0000}"/>
    <cellStyle name="Comma 10 9 3" xfId="41504" xr:uid="{AA1F7D62-A314-4832-A9D0-7DCF61EC4F5C}"/>
    <cellStyle name="Comma 100" xfId="35" xr:uid="{00000000-0005-0000-0000-0000D00E0000}"/>
    <cellStyle name="Comma 100 2" xfId="1194" xr:uid="{00000000-0005-0000-0000-0000D10E0000}"/>
    <cellStyle name="Comma 100 2 2" xfId="16147" xr:uid="{00000000-0005-0000-0000-0000D20E0000}"/>
    <cellStyle name="Comma 100 2 2 2" xfId="28769" xr:uid="{00000000-0005-0000-0000-0000D30E0000}"/>
    <cellStyle name="Comma 100 2 3" xfId="18575" xr:uid="{00000000-0005-0000-0000-0000D40E0000}"/>
    <cellStyle name="Comma 100 2 4" xfId="23722" xr:uid="{00000000-0005-0000-0000-0000D50E0000}"/>
    <cellStyle name="Comma 100 2 5" xfId="10477" xr:uid="{00000000-0005-0000-0000-0000D60E0000}"/>
    <cellStyle name="Comma 100 2 6" xfId="41506" xr:uid="{CD06A307-A4E0-4925-A6C6-39237E7D3CA6}"/>
    <cellStyle name="Comma 100 3" xfId="2168" xr:uid="{00000000-0005-0000-0000-0000D70E0000}"/>
    <cellStyle name="Comma 100 3 2" xfId="19003" xr:uid="{00000000-0005-0000-0000-0000D80E0000}"/>
    <cellStyle name="Comma 100 3 3" xfId="41507" xr:uid="{C387259C-2644-4076-AE32-0DE27827B044}"/>
    <cellStyle name="Comma 100 4" xfId="9596" xr:uid="{00000000-0005-0000-0000-0000D90E0000}"/>
    <cellStyle name="Comma 100 4 2" xfId="41508" xr:uid="{D422EF3F-C470-449A-80ED-A7A6C86AF1F0}"/>
    <cellStyle name="Comma 100 5" xfId="41509" xr:uid="{4BB878AC-FEAC-4F0B-8D1E-46F75CE3E220}"/>
    <cellStyle name="Comma 100 6" xfId="41510" xr:uid="{C86A2948-97FC-48CE-B6F4-589945274543}"/>
    <cellStyle name="Comma 100 7" xfId="41511" xr:uid="{98F0E45D-4992-416A-BCB6-52C99B2069B5}"/>
    <cellStyle name="Comma 100 8" xfId="41505" xr:uid="{2B537A29-5370-4985-B22A-1D868C7C96BD}"/>
    <cellStyle name="Comma 101" xfId="21" xr:uid="{00000000-0005-0000-0000-0000DA0E0000}"/>
    <cellStyle name="Comma 101 2" xfId="36" xr:uid="{00000000-0005-0000-0000-0000DB0E0000}"/>
    <cellStyle name="Comma 101 2 2" xfId="41513" xr:uid="{E30CDB1F-AAFC-43C3-8803-D17C87128FF2}"/>
    <cellStyle name="Comma 101 3" xfId="1195" xr:uid="{00000000-0005-0000-0000-0000DC0E0000}"/>
    <cellStyle name="Comma 101 3 2" xfId="19004" xr:uid="{00000000-0005-0000-0000-0000DD0E0000}"/>
    <cellStyle name="Comma 101 3 3" xfId="41514" xr:uid="{DDC0F673-9850-48FC-A228-05BEA4C9E9B3}"/>
    <cellStyle name="Comma 101 4" xfId="9597" xr:uid="{00000000-0005-0000-0000-0000DE0E0000}"/>
    <cellStyle name="Comma 101 4 2" xfId="37406" xr:uid="{00000000-0005-0000-0000-0000DF0E0000}"/>
    <cellStyle name="Comma 101 4 3" xfId="37884" xr:uid="{00000000-0005-0000-0000-0000E00E0000}"/>
    <cellStyle name="Comma 101 5" xfId="41512" xr:uid="{A330C87D-6076-45F8-B478-1440BF7B000E}"/>
    <cellStyle name="Comma 102" xfId="37" xr:uid="{00000000-0005-0000-0000-0000E10E0000}"/>
    <cellStyle name="Comma 102 2" xfId="1196" xr:uid="{00000000-0005-0000-0000-0000E20E0000}"/>
    <cellStyle name="Comma 102 2 2" xfId="18576" xr:uid="{00000000-0005-0000-0000-0000E30E0000}"/>
    <cellStyle name="Comma 102 2 3" xfId="41516" xr:uid="{080DAF58-E6C0-49F1-A5C1-7F3AAA29BDC7}"/>
    <cellStyle name="Comma 102 3" xfId="19005" xr:uid="{00000000-0005-0000-0000-0000E40E0000}"/>
    <cellStyle name="Comma 102 3 2" xfId="41517" xr:uid="{A5FAB284-27BB-4D71-B6B3-1B4C3E28DC09}"/>
    <cellStyle name="Comma 102 4" xfId="9598" xr:uid="{00000000-0005-0000-0000-0000E50E0000}"/>
    <cellStyle name="Comma 102 5" xfId="41515" xr:uid="{47D13E63-25F9-4F43-8E9E-AAF574E23E6D}"/>
    <cellStyle name="Comma 103" xfId="20" xr:uid="{00000000-0005-0000-0000-0000E60E0000}"/>
    <cellStyle name="Comma 103 2" xfId="38" xr:uid="{00000000-0005-0000-0000-0000E70E0000}"/>
    <cellStyle name="Comma 103 2 2" xfId="41519" xr:uid="{2C78D121-E667-4E8B-AA8D-7FD0645878DE}"/>
    <cellStyle name="Comma 103 3" xfId="1197" xr:uid="{00000000-0005-0000-0000-0000E80E0000}"/>
    <cellStyle name="Comma 103 3 2" xfId="19006" xr:uid="{00000000-0005-0000-0000-0000E90E0000}"/>
    <cellStyle name="Comma 103 3 3" xfId="41520" xr:uid="{5EDCCF5D-D695-49A0-A5E8-80F837140A0E}"/>
    <cellStyle name="Comma 103 4" xfId="9599" xr:uid="{00000000-0005-0000-0000-0000EA0E0000}"/>
    <cellStyle name="Comma 103 4 2" xfId="37405" xr:uid="{00000000-0005-0000-0000-0000EB0E0000}"/>
    <cellStyle name="Comma 103 4 3" xfId="37883" xr:uid="{00000000-0005-0000-0000-0000EC0E0000}"/>
    <cellStyle name="Comma 103 5" xfId="41518" xr:uid="{7085A82E-3955-4BA8-A35F-233D70B1A62E}"/>
    <cellStyle name="Comma 104" xfId="39" xr:uid="{00000000-0005-0000-0000-0000ED0E0000}"/>
    <cellStyle name="Comma 104 2" xfId="1120" xr:uid="{00000000-0005-0000-0000-0000EE0E0000}"/>
    <cellStyle name="Comma 104 2 2" xfId="18577" xr:uid="{00000000-0005-0000-0000-0000EF0E0000}"/>
    <cellStyle name="Comma 104 2 3" xfId="41522" xr:uid="{372CE0DD-A638-4F9B-A5C8-6483285A3B3B}"/>
    <cellStyle name="Comma 104 3" xfId="19007" xr:uid="{00000000-0005-0000-0000-0000F00E0000}"/>
    <cellStyle name="Comma 104 3 2" xfId="41523" xr:uid="{EEB52D18-8D4A-4CE5-B9FE-6AF263851ED3}"/>
    <cellStyle name="Comma 104 4" xfId="9600" xr:uid="{00000000-0005-0000-0000-0000F10E0000}"/>
    <cellStyle name="Comma 104 5" xfId="41521" xr:uid="{F15F0C7C-3A98-4FE1-A7A1-CEE5E3EC4FF1}"/>
    <cellStyle name="Comma 105" xfId="40" xr:uid="{00000000-0005-0000-0000-0000F20E0000}"/>
    <cellStyle name="Comma 105 2" xfId="1198" xr:uid="{00000000-0005-0000-0000-0000F30E0000}"/>
    <cellStyle name="Comma 105 2 2" xfId="18578" xr:uid="{00000000-0005-0000-0000-0000F40E0000}"/>
    <cellStyle name="Comma 105 2 3" xfId="41525" xr:uid="{52292B4B-3F8A-4F1E-9861-5146EF1E62E6}"/>
    <cellStyle name="Comma 105 3" xfId="19008" xr:uid="{00000000-0005-0000-0000-0000F50E0000}"/>
    <cellStyle name="Comma 105 3 2" xfId="41526" xr:uid="{57764749-9996-405D-AD38-63805B56F050}"/>
    <cellStyle name="Comma 105 4" xfId="9601" xr:uid="{00000000-0005-0000-0000-0000F60E0000}"/>
    <cellStyle name="Comma 105 5" xfId="41524" xr:uid="{0F65A6D2-82A6-4014-9C90-863A12A1863F}"/>
    <cellStyle name="Comma 106" xfId="41" xr:uid="{00000000-0005-0000-0000-0000F70E0000}"/>
    <cellStyle name="Comma 106 2" xfId="1121" xr:uid="{00000000-0005-0000-0000-0000F80E0000}"/>
    <cellStyle name="Comma 106 2 2" xfId="18579" xr:uid="{00000000-0005-0000-0000-0000F90E0000}"/>
    <cellStyle name="Comma 106 2 3" xfId="41528" xr:uid="{580BE278-CDBF-4B5B-B468-0F15BAF4EEB3}"/>
    <cellStyle name="Comma 106 3" xfId="19009" xr:uid="{00000000-0005-0000-0000-0000FA0E0000}"/>
    <cellStyle name="Comma 106 3 2" xfId="41529" xr:uid="{6F67E8D7-C57B-4C0B-81F0-3381906C8433}"/>
    <cellStyle name="Comma 106 4" xfId="9602" xr:uid="{00000000-0005-0000-0000-0000FB0E0000}"/>
    <cellStyle name="Comma 106 5" xfId="41527" xr:uid="{F5641C31-5B67-470B-89B6-7F72E5D88C13}"/>
    <cellStyle name="Comma 107" xfId="42" xr:uid="{00000000-0005-0000-0000-0000FC0E0000}"/>
    <cellStyle name="Comma 107 2" xfId="1199" xr:uid="{00000000-0005-0000-0000-0000FD0E0000}"/>
    <cellStyle name="Comma 107 2 2" xfId="18580" xr:uid="{00000000-0005-0000-0000-0000FE0E0000}"/>
    <cellStyle name="Comma 107 2 3" xfId="41531" xr:uid="{4A23D4AC-AC57-414C-81DB-06B27D2A94B8}"/>
    <cellStyle name="Comma 107 3" xfId="19010" xr:uid="{00000000-0005-0000-0000-0000FF0E0000}"/>
    <cellStyle name="Comma 107 4" xfId="9603" xr:uid="{00000000-0005-0000-0000-0000000F0000}"/>
    <cellStyle name="Comma 107 5" xfId="41530" xr:uid="{54A985D7-BAA9-4B07-8F66-857D6CC9438F}"/>
    <cellStyle name="Comma 108" xfId="43" xr:uid="{00000000-0005-0000-0000-0000010F0000}"/>
    <cellStyle name="Comma 108 2" xfId="1200" xr:uid="{00000000-0005-0000-0000-0000020F0000}"/>
    <cellStyle name="Comma 108 2 2" xfId="18581" xr:uid="{00000000-0005-0000-0000-0000030F0000}"/>
    <cellStyle name="Comma 108 2 3" xfId="41533" xr:uid="{804DBD0A-8F3C-4121-947B-E9CB2A068A87}"/>
    <cellStyle name="Comma 108 3" xfId="19011" xr:uid="{00000000-0005-0000-0000-0000040F0000}"/>
    <cellStyle name="Comma 108 3 2" xfId="41534" xr:uid="{91CFDE9B-4B83-4728-BF95-0B17FA567739}"/>
    <cellStyle name="Comma 108 4" xfId="9604" xr:uid="{00000000-0005-0000-0000-0000050F0000}"/>
    <cellStyle name="Comma 108 5" xfId="41532" xr:uid="{7976FA71-D0F1-480F-BA7D-2CD55489D708}"/>
    <cellStyle name="Comma 109" xfId="44" xr:uid="{00000000-0005-0000-0000-0000060F0000}"/>
    <cellStyle name="Comma 109 2" xfId="1201" xr:uid="{00000000-0005-0000-0000-0000070F0000}"/>
    <cellStyle name="Comma 109 2 2" xfId="18582" xr:uid="{00000000-0005-0000-0000-0000080F0000}"/>
    <cellStyle name="Comma 109 2 3" xfId="41536" xr:uid="{EC076931-FD6E-45AA-B634-11D8B46B9359}"/>
    <cellStyle name="Comma 109 3" xfId="19012" xr:uid="{00000000-0005-0000-0000-0000090F0000}"/>
    <cellStyle name="Comma 109 3 2" xfId="41537" xr:uid="{D295CFCE-FC17-4A71-AE67-E4D431D575A1}"/>
    <cellStyle name="Comma 109 4" xfId="9605" xr:uid="{00000000-0005-0000-0000-00000A0F0000}"/>
    <cellStyle name="Comma 109 5" xfId="41535" xr:uid="{3B5A3F1C-CB9D-42F9-A851-B12727261B37}"/>
    <cellStyle name="Comma 11" xfId="45" xr:uid="{00000000-0005-0000-0000-00000B0F0000}"/>
    <cellStyle name="Comma 11 10" xfId="3284" xr:uid="{00000000-0005-0000-0000-00000C0F0000}"/>
    <cellStyle name="Comma 11 10 2" xfId="41539" xr:uid="{A763D164-7EF0-4837-9169-E32148A1A85D}"/>
    <cellStyle name="Comma 11 11" xfId="3285" xr:uid="{00000000-0005-0000-0000-00000D0F0000}"/>
    <cellStyle name="Comma 11 11 2" xfId="41540" xr:uid="{4860BD74-E39A-4C58-9DF3-561DEE4753AA}"/>
    <cellStyle name="Comma 11 12" xfId="3286" xr:uid="{00000000-0005-0000-0000-00000E0F0000}"/>
    <cellStyle name="Comma 11 12 2" xfId="41541" xr:uid="{AE4E16B6-5F50-468E-92D8-C1A057208CBC}"/>
    <cellStyle name="Comma 11 13" xfId="3287" xr:uid="{00000000-0005-0000-0000-00000F0F0000}"/>
    <cellStyle name="Comma 11 13 2" xfId="41542" xr:uid="{0C7E5678-9D33-4CBF-88C7-D90418D6B329}"/>
    <cellStyle name="Comma 11 14" xfId="3288" xr:uid="{00000000-0005-0000-0000-0000100F0000}"/>
    <cellStyle name="Comma 11 14 2" xfId="41543" xr:uid="{56F18A06-0E68-483E-96B2-B620C29252F2}"/>
    <cellStyle name="Comma 11 15" xfId="3289" xr:uid="{00000000-0005-0000-0000-0000110F0000}"/>
    <cellStyle name="Comma 11 15 2" xfId="41544" xr:uid="{574AC2C7-A9C5-416E-8901-E9AE634B07AB}"/>
    <cellStyle name="Comma 11 16" xfId="3290" xr:uid="{00000000-0005-0000-0000-0000120F0000}"/>
    <cellStyle name="Comma 11 16 2" xfId="41545" xr:uid="{CDCA493A-D2D2-4584-BA89-9213EEAD0372}"/>
    <cellStyle name="Comma 11 17" xfId="3291" xr:uid="{00000000-0005-0000-0000-0000130F0000}"/>
    <cellStyle name="Comma 11 17 2" xfId="41546" xr:uid="{18351998-81F5-4755-BC72-EE9610C091C0}"/>
    <cellStyle name="Comma 11 18" xfId="3292" xr:uid="{00000000-0005-0000-0000-0000140F0000}"/>
    <cellStyle name="Comma 11 18 2" xfId="41547" xr:uid="{E0AE93ED-5086-4A5E-BF83-C2F160BA2101}"/>
    <cellStyle name="Comma 11 19" xfId="3293" xr:uid="{00000000-0005-0000-0000-0000150F0000}"/>
    <cellStyle name="Comma 11 2" xfId="702" xr:uid="{00000000-0005-0000-0000-0000160F0000}"/>
    <cellStyle name="Comma 11 2 10" xfId="30697" xr:uid="{00000000-0005-0000-0000-0000170F0000}"/>
    <cellStyle name="Comma 11 2 11" xfId="34311" xr:uid="{00000000-0005-0000-0000-0000180F0000}"/>
    <cellStyle name="Comma 11 2 12" xfId="3162" xr:uid="{00000000-0005-0000-0000-0000190F0000}"/>
    <cellStyle name="Comma 11 2 13" xfId="41548" xr:uid="{9E804D8F-CC7D-4856-ADD8-FCEB5CE7AFF3}"/>
    <cellStyle name="Comma 11 2 2" xfId="3295" xr:uid="{00000000-0005-0000-0000-00001A0F0000}"/>
    <cellStyle name="Comma 11 2 2 2" xfId="7865" xr:uid="{00000000-0005-0000-0000-00001B0F0000}"/>
    <cellStyle name="Comma 11 2 2 2 2" xfId="14359" xr:uid="{00000000-0005-0000-0000-00001C0F0000}"/>
    <cellStyle name="Comma 11 2 2 2 2 2" xfId="27046" xr:uid="{00000000-0005-0000-0000-00001D0F0000}"/>
    <cellStyle name="Comma 11 2 2 2 2 2 2" xfId="41553" xr:uid="{044676FC-0DC9-4170-8B8A-4030C24D3F6C}"/>
    <cellStyle name="Comma 11 2 2 2 2 2 3" xfId="41552" xr:uid="{4940374B-E8AF-4D54-A108-F39072C9FEB1}"/>
    <cellStyle name="Comma 11 2 2 2 2 3" xfId="41554" xr:uid="{8430A8C5-0AD9-4171-A76F-AA6C0213A9F0}"/>
    <cellStyle name="Comma 11 2 2 2 2 4" xfId="41551" xr:uid="{FA4C0C92-58F8-4B25-A797-0175FB0183DD}"/>
    <cellStyle name="Comma 11 2 2 2 3" xfId="18747" xr:uid="{00000000-0005-0000-0000-00001E0F0000}"/>
    <cellStyle name="Comma 11 2 2 2 3 2" xfId="41556" xr:uid="{BA97B519-D271-41E0-8305-EDDEA3BE1986}"/>
    <cellStyle name="Comma 11 2 2 2 3 3" xfId="41555" xr:uid="{01B571DD-6333-417F-9C98-BBC6DB5498DF}"/>
    <cellStyle name="Comma 11 2 2 2 4" xfId="22535" xr:uid="{00000000-0005-0000-0000-00001F0F0000}"/>
    <cellStyle name="Comma 11 2 2 2 4 2" xfId="41557" xr:uid="{A2216CC3-20D2-403E-B6F3-2B2FB4FDB7A2}"/>
    <cellStyle name="Comma 11 2 2 2 5" xfId="41550" xr:uid="{20F867C9-74ED-46C5-9872-CE7AF8790794}"/>
    <cellStyle name="Comma 11 2 2 3" xfId="8788" xr:uid="{00000000-0005-0000-0000-0000200F0000}"/>
    <cellStyle name="Comma 11 2 2 3 2" xfId="15202" xr:uid="{00000000-0005-0000-0000-0000210F0000}"/>
    <cellStyle name="Comma 11 2 2 3 2 2" xfId="19122" xr:uid="{00000000-0005-0000-0000-0000220F0000}"/>
    <cellStyle name="Comma 11 2 2 3 2 2 2" xfId="41560" xr:uid="{2FC9E496-DD80-4E73-9C45-37E85D900346}"/>
    <cellStyle name="Comma 11 2 2 3 2 3" xfId="32244" xr:uid="{00000000-0005-0000-0000-0000230F0000}"/>
    <cellStyle name="Comma 11 2 2 3 2 4" xfId="35261" xr:uid="{00000000-0005-0000-0000-0000240F0000}"/>
    <cellStyle name="Comma 11 2 2 3 2 5" xfId="41559" xr:uid="{F614F0F8-B9AB-4B07-ADF5-95EF745FE2E6}"/>
    <cellStyle name="Comma 11 2 2 3 3" xfId="17549" xr:uid="{00000000-0005-0000-0000-0000250F0000}"/>
    <cellStyle name="Comma 11 2 2 3 3 2" xfId="41561" xr:uid="{C9596570-16CC-47CA-BC2A-B978E114A8F6}"/>
    <cellStyle name="Comma 11 2 2 3 4" xfId="30970" xr:uid="{00000000-0005-0000-0000-0000260F0000}"/>
    <cellStyle name="Comma 11 2 2 3 5" xfId="34386" xr:uid="{00000000-0005-0000-0000-0000270F0000}"/>
    <cellStyle name="Comma 11 2 2 3 6" xfId="41558" xr:uid="{59402D28-5476-4E56-8CE6-B44EACFA1E1B}"/>
    <cellStyle name="Comma 11 2 2 4" xfId="10315" xr:uid="{00000000-0005-0000-0000-0000280F0000}"/>
    <cellStyle name="Comma 11 2 2 4 2" xfId="41563" xr:uid="{1B515F3C-D442-445C-B5D1-113EC3A68B71}"/>
    <cellStyle name="Comma 11 2 2 4 3" xfId="41562" xr:uid="{81A77E1F-0BD3-4582-AC9F-8F03FF8E1EFB}"/>
    <cellStyle name="Comma 11 2 2 5" xfId="10855" xr:uid="{00000000-0005-0000-0000-0000290F0000}"/>
    <cellStyle name="Comma 11 2 2 5 2" xfId="16353" xr:uid="{00000000-0005-0000-0000-00002A0F0000}"/>
    <cellStyle name="Comma 11 2 2 5 2 2" xfId="28895" xr:uid="{00000000-0005-0000-0000-00002B0F0000}"/>
    <cellStyle name="Comma 11 2 2 5 3" xfId="23811" xr:uid="{00000000-0005-0000-0000-00002C0F0000}"/>
    <cellStyle name="Comma 11 2 2 5 4" xfId="41564" xr:uid="{0676DED6-847E-47D6-9439-7E9395FE19AC}"/>
    <cellStyle name="Comma 11 2 2 6" xfId="6652" xr:uid="{00000000-0005-0000-0000-00002D0F0000}"/>
    <cellStyle name="Comma 11 2 2 6 2" xfId="13239" xr:uid="{00000000-0005-0000-0000-00002E0F0000}"/>
    <cellStyle name="Comma 11 2 2 6 2 2" xfId="25981" xr:uid="{00000000-0005-0000-0000-00002F0F0000}"/>
    <cellStyle name="Comma 11 2 2 6 3" xfId="21390" xr:uid="{00000000-0005-0000-0000-0000300F0000}"/>
    <cellStyle name="Comma 11 2 2 7" xfId="12170" xr:uid="{00000000-0005-0000-0000-0000310F0000}"/>
    <cellStyle name="Comma 11 2 2 7 2" xfId="24916" xr:uid="{00000000-0005-0000-0000-0000320F0000}"/>
    <cellStyle name="Comma 11 2 2 8" xfId="41549" xr:uid="{31748B56-E2B7-4635-A6D0-46DF74830B04}"/>
    <cellStyle name="Comma 11 2 3" xfId="3294" xr:uid="{00000000-0005-0000-0000-0000330F0000}"/>
    <cellStyle name="Comma 11 2 3 2" xfId="6088" xr:uid="{00000000-0005-0000-0000-0000340F0000}"/>
    <cellStyle name="Comma 11 2 3 2 2" xfId="20443" xr:uid="{00000000-0005-0000-0000-0000350F0000}"/>
    <cellStyle name="Comma 11 2 3 2 2 2" xfId="33696" xr:uid="{00000000-0005-0000-0000-0000360F0000}"/>
    <cellStyle name="Comma 11 2 3 2 2 2 2" xfId="41568" xr:uid="{0F5CDDFA-8AC8-4C4E-B8E6-D893506594D4}"/>
    <cellStyle name="Comma 11 2 3 2 2 3" xfId="36483" xr:uid="{00000000-0005-0000-0000-0000370F0000}"/>
    <cellStyle name="Comma 11 2 3 2 2 4" xfId="41567" xr:uid="{E9DA283B-1F00-4E00-8D66-FFA884C4F550}"/>
    <cellStyle name="Comma 11 2 3 2 3" xfId="20144" xr:uid="{00000000-0005-0000-0000-0000380F0000}"/>
    <cellStyle name="Comma 11 2 3 2 3 2" xfId="41569" xr:uid="{82E00F8A-421A-4E71-BF10-DA6333B51722}"/>
    <cellStyle name="Comma 11 2 3 2 4" xfId="33401" xr:uid="{00000000-0005-0000-0000-0000390F0000}"/>
    <cellStyle name="Comma 11 2 3 2 5" xfId="36189" xr:uid="{00000000-0005-0000-0000-00003A0F0000}"/>
    <cellStyle name="Comma 11 2 3 2 6" xfId="41566" xr:uid="{D3B4EB50-B948-43FC-BD52-223514B08A02}"/>
    <cellStyle name="Comma 11 2 3 3" xfId="10687" xr:uid="{00000000-0005-0000-0000-00003B0F0000}"/>
    <cellStyle name="Comma 11 2 3 3 2" xfId="16232" xr:uid="{00000000-0005-0000-0000-00003C0F0000}"/>
    <cellStyle name="Comma 11 2 3 3 2 2" xfId="28833" xr:uid="{00000000-0005-0000-0000-00003D0F0000}"/>
    <cellStyle name="Comma 11 2 3 3 2 3" xfId="41571" xr:uid="{7E9A0939-CF30-484B-B9CC-ED2E8A707D1C}"/>
    <cellStyle name="Comma 11 2 3 3 3" xfId="20296" xr:uid="{00000000-0005-0000-0000-00003E0F0000}"/>
    <cellStyle name="Comma 11 2 3 3 4" xfId="33550" xr:uid="{00000000-0005-0000-0000-00003F0F0000}"/>
    <cellStyle name="Comma 11 2 3 3 5" xfId="36337" xr:uid="{00000000-0005-0000-0000-0000400F0000}"/>
    <cellStyle name="Comma 11 2 3 3 6" xfId="41570" xr:uid="{5D21A053-8ABE-4394-AD6F-654AED50B0C1}"/>
    <cellStyle name="Comma 11 2 3 4" xfId="19988" xr:uid="{00000000-0005-0000-0000-0000410F0000}"/>
    <cellStyle name="Comma 11 2 3 4 2" xfId="33252" xr:uid="{00000000-0005-0000-0000-0000420F0000}"/>
    <cellStyle name="Comma 11 2 3 4 3" xfId="36044" xr:uid="{00000000-0005-0000-0000-0000430F0000}"/>
    <cellStyle name="Comma 11 2 3 4 4" xfId="41572" xr:uid="{B5CA0342-EC79-4155-850C-761365835441}"/>
    <cellStyle name="Comma 11 2 3 5" xfId="41565" xr:uid="{73B9E837-B8BF-4BDD-B806-1A89B2D7BF6A}"/>
    <cellStyle name="Comma 11 2 4" xfId="7835" xr:uid="{00000000-0005-0000-0000-0000440F0000}"/>
    <cellStyle name="Comma 11 2 4 2" xfId="14330" xr:uid="{00000000-0005-0000-0000-0000450F0000}"/>
    <cellStyle name="Comma 11 2 4 2 2" xfId="20389" xr:uid="{00000000-0005-0000-0000-0000460F0000}"/>
    <cellStyle name="Comma 11 2 4 2 2 2" xfId="41575" xr:uid="{A13AE8CD-DCBD-43AF-9965-2E416F30F530}"/>
    <cellStyle name="Comma 11 2 4 2 3" xfId="33642" xr:uid="{00000000-0005-0000-0000-0000470F0000}"/>
    <cellStyle name="Comma 11 2 4 2 4" xfId="36429" xr:uid="{00000000-0005-0000-0000-0000480F0000}"/>
    <cellStyle name="Comma 11 2 4 2 5" xfId="41574" xr:uid="{6827B0B3-F0AB-4324-98BA-035F37AFBCEA}"/>
    <cellStyle name="Comma 11 2 4 3" xfId="20090" xr:uid="{00000000-0005-0000-0000-0000490F0000}"/>
    <cellStyle name="Comma 11 2 4 3 2" xfId="33347" xr:uid="{00000000-0005-0000-0000-00004A0F0000}"/>
    <cellStyle name="Comma 11 2 4 3 3" xfId="36135" xr:uid="{00000000-0005-0000-0000-00004B0F0000}"/>
    <cellStyle name="Comma 11 2 4 3 4" xfId="41576" xr:uid="{3BB57D9F-9069-4CA7-BCD3-24CDF2381A40}"/>
    <cellStyle name="Comma 11 2 4 4" xfId="19062" xr:uid="{00000000-0005-0000-0000-00004C0F0000}"/>
    <cellStyle name="Comma 11 2 4 5" xfId="32184" xr:uid="{00000000-0005-0000-0000-00004D0F0000}"/>
    <cellStyle name="Comma 11 2 4 6" xfId="35203" xr:uid="{00000000-0005-0000-0000-00004E0F0000}"/>
    <cellStyle name="Comma 11 2 4 7" xfId="41573" xr:uid="{323FA362-6245-4C36-B6A4-882E6FDF212E}"/>
    <cellStyle name="Comma 11 2 5" xfId="8757" xr:uid="{00000000-0005-0000-0000-00004F0F0000}"/>
    <cellStyle name="Comma 11 2 5 2" xfId="15172" xr:uid="{00000000-0005-0000-0000-0000500F0000}"/>
    <cellStyle name="Comma 11 2 5 2 2" xfId="20242" xr:uid="{00000000-0005-0000-0000-0000510F0000}"/>
    <cellStyle name="Comma 11 2 5 2 3" xfId="33496" xr:uid="{00000000-0005-0000-0000-0000520F0000}"/>
    <cellStyle name="Comma 11 2 5 2 4" xfId="36283" xr:uid="{00000000-0005-0000-0000-0000530F0000}"/>
    <cellStyle name="Comma 11 2 5 2 5" xfId="41578" xr:uid="{8467373E-367B-4DCB-A205-1EBCEB7E55ED}"/>
    <cellStyle name="Comma 11 2 5 3" xfId="18942" xr:uid="{00000000-0005-0000-0000-0000540F0000}"/>
    <cellStyle name="Comma 11 2 5 4" xfId="32123" xr:uid="{00000000-0005-0000-0000-0000550F0000}"/>
    <cellStyle name="Comma 11 2 5 5" xfId="35143" xr:uid="{00000000-0005-0000-0000-0000560F0000}"/>
    <cellStyle name="Comma 11 2 5 6" xfId="41577" xr:uid="{8BBF8E49-7E4F-4747-A169-1CDDFE92C1DA}"/>
    <cellStyle name="Comma 11 2 6" xfId="10023" xr:uid="{00000000-0005-0000-0000-0000570F0000}"/>
    <cellStyle name="Comma 11 2 6 2" xfId="15981" xr:uid="{00000000-0005-0000-0000-0000580F0000}"/>
    <cellStyle name="Comma 11 2 6 2 2" xfId="28616" xr:uid="{00000000-0005-0000-0000-0000590F0000}"/>
    <cellStyle name="Comma 11 2 6 2 3" xfId="41580" xr:uid="{A6E4F18B-3FA2-479F-8EA6-9BDA19BEF6BB}"/>
    <cellStyle name="Comma 11 2 6 3" xfId="19926" xr:uid="{00000000-0005-0000-0000-00005A0F0000}"/>
    <cellStyle name="Comma 11 2 6 4" xfId="33122" xr:uid="{00000000-0005-0000-0000-00005B0F0000}"/>
    <cellStyle name="Comma 11 2 6 5" xfId="35989" xr:uid="{00000000-0005-0000-0000-00005C0F0000}"/>
    <cellStyle name="Comma 11 2 6 6" xfId="41579" xr:uid="{A5257321-AFE1-4D87-AEFE-80F0707F6B8F}"/>
    <cellStyle name="Comma 11 2 7" xfId="6615" xr:uid="{00000000-0005-0000-0000-00005D0F0000}"/>
    <cellStyle name="Comma 11 2 7 2" xfId="13203" xr:uid="{00000000-0005-0000-0000-00005E0F0000}"/>
    <cellStyle name="Comma 11 2 7 2 2" xfId="25947" xr:uid="{00000000-0005-0000-0000-00005F0F0000}"/>
    <cellStyle name="Comma 11 2 7 3" xfId="21355" xr:uid="{00000000-0005-0000-0000-0000600F0000}"/>
    <cellStyle name="Comma 11 2 7 4" xfId="41581" xr:uid="{414DF1C8-FCAA-4879-90B4-3DCFAD0B271B}"/>
    <cellStyle name="Comma 11 2 8" xfId="12134" xr:uid="{00000000-0005-0000-0000-0000610F0000}"/>
    <cellStyle name="Comma 11 2 8 2" xfId="24879" xr:uid="{00000000-0005-0000-0000-0000620F0000}"/>
    <cellStyle name="Comma 11 2 8 3" xfId="41582" xr:uid="{C69C77E4-4D4F-45DF-9991-5758619D3651}"/>
    <cellStyle name="Comma 11 2 9" xfId="17444" xr:uid="{00000000-0005-0000-0000-0000630F0000}"/>
    <cellStyle name="Comma 11 2 9 2" xfId="41583" xr:uid="{27C745F0-4EB0-4842-84FB-8D1613CF3C29}"/>
    <cellStyle name="Comma 11 20" xfId="3296" xr:uid="{00000000-0005-0000-0000-0000640F0000}"/>
    <cellStyle name="Comma 11 21" xfId="3297" xr:uid="{00000000-0005-0000-0000-0000650F0000}"/>
    <cellStyle name="Comma 11 22" xfId="3283" xr:uid="{00000000-0005-0000-0000-0000660F0000}"/>
    <cellStyle name="Comma 11 22 2" xfId="6087" xr:uid="{00000000-0005-0000-0000-0000670F0000}"/>
    <cellStyle name="Comma 11 22 3" xfId="18583" xr:uid="{00000000-0005-0000-0000-0000680F0000}"/>
    <cellStyle name="Comma 11 23" xfId="9606" xr:uid="{00000000-0005-0000-0000-0000690F0000}"/>
    <cellStyle name="Comma 11 23 2" xfId="17548" xr:uid="{00000000-0005-0000-0000-00006A0F0000}"/>
    <cellStyle name="Comma 11 24" xfId="2656" xr:uid="{00000000-0005-0000-0000-00006B0F0000}"/>
    <cellStyle name="Comma 11 25" xfId="41538" xr:uid="{5048B043-BFDF-4812-B402-DDD7E4FBCDA8}"/>
    <cellStyle name="Comma 11 3" xfId="946" xr:uid="{00000000-0005-0000-0000-00006C0F0000}"/>
    <cellStyle name="Comma 11 3 2" xfId="1353" xr:uid="{00000000-0005-0000-0000-00006D0F0000}"/>
    <cellStyle name="Comma 11 3 2 2" xfId="11193" xr:uid="{00000000-0005-0000-0000-00006E0F0000}"/>
    <cellStyle name="Comma 11 3 2 2 2" xfId="16570" xr:uid="{00000000-0005-0000-0000-00006F0F0000}"/>
    <cellStyle name="Comma 11 3 2 2 2 2" xfId="29109" xr:uid="{00000000-0005-0000-0000-0000700F0000}"/>
    <cellStyle name="Comma 11 3 2 2 2 2 2" xfId="41587" xr:uid="{D0DED47A-9E94-419D-A983-B82CE8E90FC5}"/>
    <cellStyle name="Comma 11 3 2 2 2 2 3" xfId="41586" xr:uid="{6937C280-5826-43B2-83EF-EDDC53663EBA}"/>
    <cellStyle name="Comma 11 3 2 2 2 3" xfId="41588" xr:uid="{2E92B424-8C9B-4CBC-805A-70170BE309FD}"/>
    <cellStyle name="Comma 11 3 2 2 2 4" xfId="41585" xr:uid="{2CE67743-A43D-49A8-973C-B30D20C1837B}"/>
    <cellStyle name="Comma 11 3 2 2 3" xfId="24015" xr:uid="{00000000-0005-0000-0000-0000710F0000}"/>
    <cellStyle name="Comma 11 3 2 2 3 2" xfId="41590" xr:uid="{A1D2C8B3-982C-45DA-BA51-FAC23EE9961D}"/>
    <cellStyle name="Comma 11 3 2 2 3 3" xfId="41589" xr:uid="{87E5CC27-882A-453F-A86F-E30EA5520B3F}"/>
    <cellStyle name="Comma 11 3 2 2 4" xfId="41591" xr:uid="{23791206-49E0-4829-B03A-5A5BD48EFEF4}"/>
    <cellStyle name="Comma 11 3 2 2 5" xfId="41584" xr:uid="{13D13442-4557-4B57-A031-72B90B4D7B71}"/>
    <cellStyle name="Comma 11 3 2 3" xfId="10047" xr:uid="{00000000-0005-0000-0000-0000720F0000}"/>
    <cellStyle name="Comma 11 3 2 3 2" xfId="41593" xr:uid="{07A34719-8329-4287-BD6C-6AAAC93D41BB}"/>
    <cellStyle name="Comma 11 3 2 3 2 2" xfId="41594" xr:uid="{845B2E4F-3CE2-4696-B896-AF8BC92FF55E}"/>
    <cellStyle name="Comma 11 3 2 3 3" xfId="41595" xr:uid="{8EA0DE19-811C-4675-A6ED-DA6219EEE6D0}"/>
    <cellStyle name="Comma 11 3 2 3 4" xfId="41592" xr:uid="{845E6F47-AD05-4E78-8E25-20B91EC274B8}"/>
    <cellStyle name="Comma 11 3 2 4" xfId="41596" xr:uid="{FD168C60-451F-4B12-BC9A-1A0E442AF794}"/>
    <cellStyle name="Comma 11 3 2 4 2" xfId="41597" xr:uid="{62874961-0E38-4366-8224-509FFA99DD53}"/>
    <cellStyle name="Comma 11 3 2 5" xfId="41598" xr:uid="{8502DDEA-E7CA-4827-A133-0272B1AB318E}"/>
    <cellStyle name="Comma 11 3 2 6" xfId="41599" xr:uid="{21CF3A59-A47C-48CF-9469-7EE490A3B45F}"/>
    <cellStyle name="Comma 11 3 2 7" xfId="41600" xr:uid="{69693472-CF54-466D-A950-6BC330BCA7A5}"/>
    <cellStyle name="Comma 11 3 3" xfId="10921" xr:uid="{00000000-0005-0000-0000-0000730F0000}"/>
    <cellStyle name="Comma 11 3 3 2" xfId="16400" xr:uid="{00000000-0005-0000-0000-0000740F0000}"/>
    <cellStyle name="Comma 11 3 3 2 2" xfId="28942" xr:uid="{00000000-0005-0000-0000-0000750F0000}"/>
    <cellStyle name="Comma 11 3 3 2 2 2" xfId="41604" xr:uid="{1C46EE07-8023-48EC-A7A8-2FBBB71823A4}"/>
    <cellStyle name="Comma 11 3 3 2 2 3" xfId="41603" xr:uid="{1E80FBFB-AF3C-458F-8AAE-108A5DBB23C3}"/>
    <cellStyle name="Comma 11 3 3 2 3" xfId="41605" xr:uid="{178B4372-10F2-4C57-ABA6-75541ACC49BE}"/>
    <cellStyle name="Comma 11 3 3 2 4" xfId="41602" xr:uid="{9614C410-FFB1-4580-B0BD-BAF22BA3D243}"/>
    <cellStyle name="Comma 11 3 3 3" xfId="17550" xr:uid="{00000000-0005-0000-0000-0000760F0000}"/>
    <cellStyle name="Comma 11 3 3 3 2" xfId="41607" xr:uid="{F0BADC20-39EB-44E1-A16B-938757596EBF}"/>
    <cellStyle name="Comma 11 3 3 3 3" xfId="41606" xr:uid="{F6BE17D1-8F10-4123-9DF9-A9D95C68717E}"/>
    <cellStyle name="Comma 11 3 3 4" xfId="23851" xr:uid="{00000000-0005-0000-0000-0000770F0000}"/>
    <cellStyle name="Comma 11 3 3 4 2" xfId="41608" xr:uid="{BB5FA4FF-973B-40F2-B282-E2CDE8AE2B64}"/>
    <cellStyle name="Comma 11 3 3 5" xfId="41601" xr:uid="{8E2221A5-2710-4738-B040-7065D2003E84}"/>
    <cellStyle name="Comma 11 3 4" xfId="11074" xr:uid="{00000000-0005-0000-0000-0000780F0000}"/>
    <cellStyle name="Comma 11 3 4 2" xfId="41610" xr:uid="{5F4A68A6-AC45-453F-A2A9-02045BE9D3ED}"/>
    <cellStyle name="Comma 11 3 4 2 2" xfId="41611" xr:uid="{D135D339-0B9E-4031-9AF8-3878405D829C}"/>
    <cellStyle name="Comma 11 3 4 3" xfId="41612" xr:uid="{72743AA7-5268-4AAC-A06F-443F5A0CD205}"/>
    <cellStyle name="Comma 11 3 4 4" xfId="41609" xr:uid="{2D39019F-4768-4179-BF94-F52EA8A0580D}"/>
    <cellStyle name="Comma 11 3 5" xfId="3298" xr:uid="{00000000-0005-0000-0000-0000790F0000}"/>
    <cellStyle name="Comma 11 3 5 2" xfId="41614" xr:uid="{127EAC86-9F6C-4F10-8394-C512E98813B8}"/>
    <cellStyle name="Comma 11 3 5 3" xfId="41613" xr:uid="{9B907679-099E-4B51-A87A-66EAB86B098A}"/>
    <cellStyle name="Comma 11 3 6" xfId="41615" xr:uid="{B7FEDF6A-6707-410D-8339-F245EA537648}"/>
    <cellStyle name="Comma 11 3 6 2" xfId="41616" xr:uid="{311B5778-842D-457B-A6EB-9E9A4FB59816}"/>
    <cellStyle name="Comma 11 3 7" xfId="41617" xr:uid="{984C70BC-3653-44D3-890C-C5F11A4B1F96}"/>
    <cellStyle name="Comma 11 3 8" xfId="41618" xr:uid="{59E95E6E-8213-43B7-9D54-1F881C4EF830}"/>
    <cellStyle name="Comma 11 3 9" xfId="41619" xr:uid="{B7AD5E01-6033-46C1-96FF-59254341F120}"/>
    <cellStyle name="Comma 11 4" xfId="1346" xr:uid="{00000000-0005-0000-0000-00007A0F0000}"/>
    <cellStyle name="Comma 11 4 10" xfId="3299" xr:uid="{00000000-0005-0000-0000-00007B0F0000}"/>
    <cellStyle name="Comma 11 4 11" xfId="37416" xr:uid="{00000000-0005-0000-0000-00007C0F0000}"/>
    <cellStyle name="Comma 11 4 12" xfId="41620" xr:uid="{7667EAC7-5D86-4814-8360-BACED95B74F1}"/>
    <cellStyle name="Comma 11 4 2" xfId="7866" xr:uid="{00000000-0005-0000-0000-00007D0F0000}"/>
    <cellStyle name="Comma 11 4 2 2" xfId="14360" xr:uid="{00000000-0005-0000-0000-00007E0F0000}"/>
    <cellStyle name="Comma 11 4 2 2 2" xfId="27047" xr:uid="{00000000-0005-0000-0000-00007F0F0000}"/>
    <cellStyle name="Comma 11 4 2 2 2 2" xfId="41624" xr:uid="{0B778387-57E8-49CC-AE3C-21251D01C713}"/>
    <cellStyle name="Comma 11 4 2 2 2 3" xfId="41623" xr:uid="{05EA2341-6F52-41CC-9C8B-E5B40A086991}"/>
    <cellStyle name="Comma 11 4 2 2 3" xfId="41625" xr:uid="{04E57852-FF0A-49E8-B538-E993862BC222}"/>
    <cellStyle name="Comma 11 4 2 2 4" xfId="41622" xr:uid="{D84715C3-9E1C-43A6-8B90-7B6D1A346FBE}"/>
    <cellStyle name="Comma 11 4 2 3" xfId="19123" xr:uid="{00000000-0005-0000-0000-0000800F0000}"/>
    <cellStyle name="Comma 11 4 2 3 2" xfId="41627" xr:uid="{076E1878-F9FD-4008-A6F6-8794069EEF4B}"/>
    <cellStyle name="Comma 11 4 2 3 3" xfId="41626" xr:uid="{5BAD1523-312B-42C2-8466-C388D166661F}"/>
    <cellStyle name="Comma 11 4 2 4" xfId="32245" xr:uid="{00000000-0005-0000-0000-0000810F0000}"/>
    <cellStyle name="Comma 11 4 2 4 2" xfId="41628" xr:uid="{7E701EAA-A16E-41DE-8571-21231680D055}"/>
    <cellStyle name="Comma 11 4 2 5" xfId="35262" xr:uid="{00000000-0005-0000-0000-0000820F0000}"/>
    <cellStyle name="Comma 11 4 2 6" xfId="41621" xr:uid="{1BC294C1-C92C-4B44-8FA6-004F759A4DAA}"/>
    <cellStyle name="Comma 11 4 3" xfId="8789" xr:uid="{00000000-0005-0000-0000-0000830F0000}"/>
    <cellStyle name="Comma 11 4 3 2" xfId="15203" xr:uid="{00000000-0005-0000-0000-0000840F0000}"/>
    <cellStyle name="Comma 11 4 3 2 2" xfId="27860" xr:uid="{00000000-0005-0000-0000-0000850F0000}"/>
    <cellStyle name="Comma 11 4 3 2 2 2" xfId="41631" xr:uid="{E5CB1B23-6237-428E-8CD4-83A2D41FFCC9}"/>
    <cellStyle name="Comma 11 4 3 2 3" xfId="41630" xr:uid="{79F7EE06-175D-4A08-AC0B-336F84D58A7A}"/>
    <cellStyle name="Comma 11 4 3 3" xfId="22826" xr:uid="{00000000-0005-0000-0000-0000860F0000}"/>
    <cellStyle name="Comma 11 4 3 3 2" xfId="41632" xr:uid="{2D4396C4-9738-4ACF-A388-904B8AA503D1}"/>
    <cellStyle name="Comma 11 4 3 4" xfId="41629" xr:uid="{58226CC1-8440-4868-90B5-E1FEB65D8B89}"/>
    <cellStyle name="Comma 11 4 4" xfId="11283" xr:uid="{00000000-0005-0000-0000-0000870F0000}"/>
    <cellStyle name="Comma 11 4 4 2" xfId="16622" xr:uid="{00000000-0005-0000-0000-0000880F0000}"/>
    <cellStyle name="Comma 11 4 4 2 2" xfId="29157" xr:uid="{00000000-0005-0000-0000-0000890F0000}"/>
    <cellStyle name="Comma 11 4 4 2 3" xfId="41634" xr:uid="{D7275E62-998A-42B4-BDA0-85FC497D979B}"/>
    <cellStyle name="Comma 11 4 4 3" xfId="24064" xr:uid="{00000000-0005-0000-0000-00008A0F0000}"/>
    <cellStyle name="Comma 11 4 4 4" xfId="41633" xr:uid="{6924D090-14D1-4AEB-9DFF-65833B8AD1DD}"/>
    <cellStyle name="Comma 11 4 5" xfId="6653" xr:uid="{00000000-0005-0000-0000-00008B0F0000}"/>
    <cellStyle name="Comma 11 4 5 2" xfId="13240" xr:uid="{00000000-0005-0000-0000-00008C0F0000}"/>
    <cellStyle name="Comma 11 4 5 2 2" xfId="25982" xr:uid="{00000000-0005-0000-0000-00008D0F0000}"/>
    <cellStyle name="Comma 11 4 5 3" xfId="21391" xr:uid="{00000000-0005-0000-0000-00008E0F0000}"/>
    <cellStyle name="Comma 11 4 5 4" xfId="41635" xr:uid="{D87A0698-2664-4340-828C-6CCCD92442EF}"/>
    <cellStyle name="Comma 11 4 6" xfId="12171" xr:uid="{00000000-0005-0000-0000-00008F0F0000}"/>
    <cellStyle name="Comma 11 4 6 2" xfId="24917" xr:uid="{00000000-0005-0000-0000-0000900F0000}"/>
    <cellStyle name="Comma 11 4 6 3" xfId="41636" xr:uid="{A6703952-087A-469B-91EA-016ABD66B53E}"/>
    <cellStyle name="Comma 11 4 7" xfId="17551" xr:uid="{00000000-0005-0000-0000-0000910F0000}"/>
    <cellStyle name="Comma 11 4 8" xfId="30971" xr:uid="{00000000-0005-0000-0000-0000920F0000}"/>
    <cellStyle name="Comma 11 4 9" xfId="34387" xr:uid="{00000000-0005-0000-0000-0000930F0000}"/>
    <cellStyle name="Comma 11 5" xfId="3300" xr:uid="{00000000-0005-0000-0000-0000940F0000}"/>
    <cellStyle name="Comma 11 5 2" xfId="10817" xr:uid="{00000000-0005-0000-0000-0000950F0000}"/>
    <cellStyle name="Comma 11 5 2 2" xfId="16333" xr:uid="{00000000-0005-0000-0000-0000960F0000}"/>
    <cellStyle name="Comma 11 5 2 2 2" xfId="28875" xr:uid="{00000000-0005-0000-0000-0000970F0000}"/>
    <cellStyle name="Comma 11 5 2 2 2 2" xfId="41640" xr:uid="{238F8798-3A49-429C-BC9F-B4F37CFEF086}"/>
    <cellStyle name="Comma 11 5 2 2 3" xfId="41639" xr:uid="{54FCEB7B-98D0-4DFE-9E5C-A2C5328F060C}"/>
    <cellStyle name="Comma 11 5 2 3" xfId="23794" xr:uid="{00000000-0005-0000-0000-0000980F0000}"/>
    <cellStyle name="Comma 11 5 2 3 2" xfId="41641" xr:uid="{12366DB9-DAB4-41BC-9876-6F664192A128}"/>
    <cellStyle name="Comma 11 5 2 4" xfId="41638" xr:uid="{45B8BDD2-E811-46B6-8113-74150F984DEA}"/>
    <cellStyle name="Comma 11 5 3" xfId="41642" xr:uid="{160690C3-7730-4B87-9691-67579853CA47}"/>
    <cellStyle name="Comma 11 5 3 2" xfId="41643" xr:uid="{1775BA1C-A077-4097-B4FD-99545968CA17}"/>
    <cellStyle name="Comma 11 5 4" xfId="41644" xr:uid="{1A6128E4-9B6C-4B72-94AC-7376493DF292}"/>
    <cellStyle name="Comma 11 5 5" xfId="41637" xr:uid="{8947446E-DB2B-4843-A60E-14EA5E34FC9E}"/>
    <cellStyle name="Comma 11 6" xfId="3301" xr:uid="{00000000-0005-0000-0000-0000990F0000}"/>
    <cellStyle name="Comma 11 6 2" xfId="41646" xr:uid="{EB27AF00-AD33-450D-A5BF-E852C310A2F6}"/>
    <cellStyle name="Comma 11 6 2 2" xfId="41647" xr:uid="{285213D4-D935-4A33-97EC-FD269F1A558A}"/>
    <cellStyle name="Comma 11 6 3" xfId="41648" xr:uid="{A9E2A094-DE53-4234-A9C5-E73B10649E89}"/>
    <cellStyle name="Comma 11 6 4" xfId="41645" xr:uid="{A330E7A7-A4DE-4092-A09E-0DD79ED6F258}"/>
    <cellStyle name="Comma 11 7" xfId="3302" xr:uid="{00000000-0005-0000-0000-00009A0F0000}"/>
    <cellStyle name="Comma 11 7 2" xfId="41650" xr:uid="{6EDF14CF-95F7-4270-8D40-FFB1ED844CFB}"/>
    <cellStyle name="Comma 11 7 3" xfId="41649" xr:uid="{4469E3C8-CA8D-4FAB-A463-71E5F2268FBD}"/>
    <cellStyle name="Comma 11 8" xfId="3303" xr:uid="{00000000-0005-0000-0000-00009B0F0000}"/>
    <cellStyle name="Comma 11 8 2" xfId="41652" xr:uid="{E2982996-44F6-4016-B254-4A7C15A54236}"/>
    <cellStyle name="Comma 11 8 3" xfId="41651" xr:uid="{53BC5987-F04B-4075-9FB1-7A21DB9C1B22}"/>
    <cellStyle name="Comma 11 9" xfId="3304" xr:uid="{00000000-0005-0000-0000-00009C0F0000}"/>
    <cellStyle name="Comma 11 9 2" xfId="41653" xr:uid="{9E5C62DD-1C4C-452D-9AA2-2E20E9854D09}"/>
    <cellStyle name="Comma 110" xfId="46" xr:uid="{00000000-0005-0000-0000-00009D0F0000}"/>
    <cellStyle name="Comma 110 2" xfId="1202" xr:uid="{00000000-0005-0000-0000-00009E0F0000}"/>
    <cellStyle name="Comma 110 2 2" xfId="18584" xr:uid="{00000000-0005-0000-0000-00009F0F0000}"/>
    <cellStyle name="Comma 110 2 3" xfId="41655" xr:uid="{2DED3597-E193-4E79-94B6-BF9A3A1630A2}"/>
    <cellStyle name="Comma 110 3" xfId="19013" xr:uid="{00000000-0005-0000-0000-0000A00F0000}"/>
    <cellStyle name="Comma 110 3 2" xfId="41656" xr:uid="{F26F459A-1171-423B-85B2-0B68B72A8B4D}"/>
    <cellStyle name="Comma 110 4" xfId="9607" xr:uid="{00000000-0005-0000-0000-0000A10F0000}"/>
    <cellStyle name="Comma 110 5" xfId="41654" xr:uid="{A972317C-113A-459E-8860-E7B046EA784A}"/>
    <cellStyle name="Comma 111" xfId="47" xr:uid="{00000000-0005-0000-0000-0000A20F0000}"/>
    <cellStyle name="Comma 111 2" xfId="1203" xr:uid="{00000000-0005-0000-0000-0000A30F0000}"/>
    <cellStyle name="Comma 111 2 2" xfId="18585" xr:uid="{00000000-0005-0000-0000-0000A40F0000}"/>
    <cellStyle name="Comma 111 2 3" xfId="41658" xr:uid="{8E8A59FD-FB90-4924-B63D-0FED10D4155F}"/>
    <cellStyle name="Comma 111 3" xfId="19014" xr:uid="{00000000-0005-0000-0000-0000A50F0000}"/>
    <cellStyle name="Comma 111 3 2" xfId="41659" xr:uid="{367D7A88-2166-400A-8D2F-A6752FEE3317}"/>
    <cellStyle name="Comma 111 4" xfId="9608" xr:uid="{00000000-0005-0000-0000-0000A60F0000}"/>
    <cellStyle name="Comma 111 5" xfId="41657" xr:uid="{D84D189F-14A2-43E1-964B-A0A761C43BB2}"/>
    <cellStyle name="Comma 112" xfId="48" xr:uid="{00000000-0005-0000-0000-0000A70F0000}"/>
    <cellStyle name="Comma 112 2" xfId="1204" xr:uid="{00000000-0005-0000-0000-0000A80F0000}"/>
    <cellStyle name="Comma 112 2 2" xfId="18586" xr:uid="{00000000-0005-0000-0000-0000A90F0000}"/>
    <cellStyle name="Comma 112 2 3" xfId="41661" xr:uid="{334737C4-6323-41A2-ACB2-8DF3348BAEEB}"/>
    <cellStyle name="Comma 112 3" xfId="19015" xr:uid="{00000000-0005-0000-0000-0000AA0F0000}"/>
    <cellStyle name="Comma 112 3 2" xfId="41662" xr:uid="{A491AE2E-6D75-4200-B693-F6ABA57ED988}"/>
    <cellStyle name="Comma 112 4" xfId="9609" xr:uid="{00000000-0005-0000-0000-0000AB0F0000}"/>
    <cellStyle name="Comma 112 5" xfId="41660" xr:uid="{8B19E23A-C013-4A9E-A24A-20CFE947CE39}"/>
    <cellStyle name="Comma 113" xfId="49" xr:uid="{00000000-0005-0000-0000-0000AC0F0000}"/>
    <cellStyle name="Comma 113 2" xfId="1205" xr:uid="{00000000-0005-0000-0000-0000AD0F0000}"/>
    <cellStyle name="Comma 113 2 2" xfId="41664" xr:uid="{12D32314-DFA9-4F20-BC23-E4AFBA2737A3}"/>
    <cellStyle name="Comma 113 3" xfId="41665" xr:uid="{4E32918C-EA42-484F-A9D6-4DAD8EF668DD}"/>
    <cellStyle name="Comma 113 4" xfId="41663" xr:uid="{69C3AAA5-73CE-4C78-B1AC-CEEFD486547F}"/>
    <cellStyle name="Comma 114" xfId="50" xr:uid="{00000000-0005-0000-0000-0000AE0F0000}"/>
    <cellStyle name="Comma 114 2" xfId="1206" xr:uid="{00000000-0005-0000-0000-0000AF0F0000}"/>
    <cellStyle name="Comma 114 2 2" xfId="18587" xr:uid="{00000000-0005-0000-0000-0000B00F0000}"/>
    <cellStyle name="Comma 114 2 3" xfId="41667" xr:uid="{FA9013F9-CFBD-486B-A0CF-5F86E4E68507}"/>
    <cellStyle name="Comma 114 3" xfId="19016" xr:uid="{00000000-0005-0000-0000-0000B10F0000}"/>
    <cellStyle name="Comma 114 3 2" xfId="41668" xr:uid="{DBBF4EA7-C6DA-42DF-A9CE-61CD33F3F97F}"/>
    <cellStyle name="Comma 114 4" xfId="9610" xr:uid="{00000000-0005-0000-0000-0000B20F0000}"/>
    <cellStyle name="Comma 114 5" xfId="41666" xr:uid="{4819416A-2DDE-4653-AD89-6F14825657C0}"/>
    <cellStyle name="Comma 115" xfId="51" xr:uid="{00000000-0005-0000-0000-0000B30F0000}"/>
    <cellStyle name="Comma 115 2" xfId="1207" xr:uid="{00000000-0005-0000-0000-0000B40F0000}"/>
    <cellStyle name="Comma 115 2 2" xfId="18588" xr:uid="{00000000-0005-0000-0000-0000B50F0000}"/>
    <cellStyle name="Comma 115 2 3" xfId="41670" xr:uid="{D9042A16-C561-4310-A7F2-166620507BD3}"/>
    <cellStyle name="Comma 115 3" xfId="19017" xr:uid="{00000000-0005-0000-0000-0000B60F0000}"/>
    <cellStyle name="Comma 115 4" xfId="9611" xr:uid="{00000000-0005-0000-0000-0000B70F0000}"/>
    <cellStyle name="Comma 115 5" xfId="41669" xr:uid="{A80599AE-DFC7-4505-9ACA-7FAF28197938}"/>
    <cellStyle name="Comma 116" xfId="52" xr:uid="{00000000-0005-0000-0000-0000B80F0000}"/>
    <cellStyle name="Comma 116 2" xfId="1208" xr:uid="{00000000-0005-0000-0000-0000B90F0000}"/>
    <cellStyle name="Comma 116 2 2" xfId="18589" xr:uid="{00000000-0005-0000-0000-0000BA0F0000}"/>
    <cellStyle name="Comma 116 2 3" xfId="41672" xr:uid="{3D808332-80EE-4049-BE3B-94A8C43F242E}"/>
    <cellStyle name="Comma 116 3" xfId="19018" xr:uid="{00000000-0005-0000-0000-0000BB0F0000}"/>
    <cellStyle name="Comma 116 4" xfId="9612" xr:uid="{00000000-0005-0000-0000-0000BC0F0000}"/>
    <cellStyle name="Comma 116 5" xfId="41671" xr:uid="{AF6FAE57-3FF8-4E4B-928B-E9F1F99C5BA7}"/>
    <cellStyle name="Comma 117" xfId="53" xr:uid="{00000000-0005-0000-0000-0000BD0F0000}"/>
    <cellStyle name="Comma 117 2" xfId="1209" xr:uid="{00000000-0005-0000-0000-0000BE0F0000}"/>
    <cellStyle name="Comma 117 2 2" xfId="18590" xr:uid="{00000000-0005-0000-0000-0000BF0F0000}"/>
    <cellStyle name="Comma 117 2 3" xfId="41674" xr:uid="{DE939135-6153-4F67-82D4-C0D5B40E2D3F}"/>
    <cellStyle name="Comma 117 3" xfId="19019" xr:uid="{00000000-0005-0000-0000-0000C00F0000}"/>
    <cellStyle name="Comma 117 4" xfId="9613" xr:uid="{00000000-0005-0000-0000-0000C10F0000}"/>
    <cellStyle name="Comma 117 5" xfId="41673" xr:uid="{4F7EFD40-B13A-4C6B-82DD-8FC1EF90B06F}"/>
    <cellStyle name="Comma 118" xfId="54" xr:uid="{00000000-0005-0000-0000-0000C20F0000}"/>
    <cellStyle name="Comma 118 2" xfId="1210" xr:uid="{00000000-0005-0000-0000-0000C30F0000}"/>
    <cellStyle name="Comma 118 2 2" xfId="18591" xr:uid="{00000000-0005-0000-0000-0000C40F0000}"/>
    <cellStyle name="Comma 118 2 3" xfId="41676" xr:uid="{8DA666E8-7CBF-4C3B-B6C2-D841BE93D6DF}"/>
    <cellStyle name="Comma 118 3" xfId="19020" xr:uid="{00000000-0005-0000-0000-0000C50F0000}"/>
    <cellStyle name="Comma 118 4" xfId="9614" xr:uid="{00000000-0005-0000-0000-0000C60F0000}"/>
    <cellStyle name="Comma 118 5" xfId="41675" xr:uid="{0AA5DC74-8EF9-4AB9-85A9-2247CAD4C53F}"/>
    <cellStyle name="Comma 119" xfId="55" xr:uid="{00000000-0005-0000-0000-0000C70F0000}"/>
    <cellStyle name="Comma 119 2" xfId="1211" xr:uid="{00000000-0005-0000-0000-0000C80F0000}"/>
    <cellStyle name="Comma 119 2 2" xfId="18592" xr:uid="{00000000-0005-0000-0000-0000C90F0000}"/>
    <cellStyle name="Comma 119 2 3" xfId="41678" xr:uid="{8736002D-C56A-4739-9611-50CE753BCEDA}"/>
    <cellStyle name="Comma 119 3" xfId="19021" xr:uid="{00000000-0005-0000-0000-0000CA0F0000}"/>
    <cellStyle name="Comma 119 4" xfId="9615" xr:uid="{00000000-0005-0000-0000-0000CB0F0000}"/>
    <cellStyle name="Comma 119 5" xfId="41677" xr:uid="{2CAFF52C-0B88-49D4-80D1-92B1F3D0A162}"/>
    <cellStyle name="Comma 12" xfId="56" xr:uid="{00000000-0005-0000-0000-0000CC0F0000}"/>
    <cellStyle name="Comma 12 2" xfId="387" xr:uid="{00000000-0005-0000-0000-0000CD0F0000}"/>
    <cellStyle name="Comma 12 2 10" xfId="3307" xr:uid="{00000000-0005-0000-0000-0000CE0F0000}"/>
    <cellStyle name="Comma 12 2 10 2" xfId="7868" xr:uid="{00000000-0005-0000-0000-0000CF0F0000}"/>
    <cellStyle name="Comma 12 2 10 2 2" xfId="14362" xr:uid="{00000000-0005-0000-0000-0000D00F0000}"/>
    <cellStyle name="Comma 12 2 10 2 2 2" xfId="27048" xr:uid="{00000000-0005-0000-0000-0000D10F0000}"/>
    <cellStyle name="Comma 12 2 10 2 3" xfId="19125" xr:uid="{00000000-0005-0000-0000-0000D20F0000}"/>
    <cellStyle name="Comma 12 2 10 2 4" xfId="32247" xr:uid="{00000000-0005-0000-0000-0000D30F0000}"/>
    <cellStyle name="Comma 12 2 10 2 5" xfId="35264" xr:uid="{00000000-0005-0000-0000-0000D40F0000}"/>
    <cellStyle name="Comma 12 2 10 3" xfId="8791" xr:uid="{00000000-0005-0000-0000-0000D50F0000}"/>
    <cellStyle name="Comma 12 2 10 3 2" xfId="15205" xr:uid="{00000000-0005-0000-0000-0000D60F0000}"/>
    <cellStyle name="Comma 12 2 10 3 2 2" xfId="27862" xr:uid="{00000000-0005-0000-0000-0000D70F0000}"/>
    <cellStyle name="Comma 12 2 10 3 3" xfId="22828" xr:uid="{00000000-0005-0000-0000-0000D80F0000}"/>
    <cellStyle name="Comma 12 2 10 4" xfId="6655" xr:uid="{00000000-0005-0000-0000-0000D90F0000}"/>
    <cellStyle name="Comma 12 2 10 4 2" xfId="13242" xr:uid="{00000000-0005-0000-0000-0000DA0F0000}"/>
    <cellStyle name="Comma 12 2 10 4 2 2" xfId="25984" xr:uid="{00000000-0005-0000-0000-0000DB0F0000}"/>
    <cellStyle name="Comma 12 2 10 4 3" xfId="21393" xr:uid="{00000000-0005-0000-0000-0000DC0F0000}"/>
    <cellStyle name="Comma 12 2 10 5" xfId="12173" xr:uid="{00000000-0005-0000-0000-0000DD0F0000}"/>
    <cellStyle name="Comma 12 2 10 5 2" xfId="24919" xr:uid="{00000000-0005-0000-0000-0000DE0F0000}"/>
    <cellStyle name="Comma 12 2 10 6" xfId="17554" xr:uid="{00000000-0005-0000-0000-0000DF0F0000}"/>
    <cellStyle name="Comma 12 2 10 7" xfId="30973" xr:uid="{00000000-0005-0000-0000-0000E00F0000}"/>
    <cellStyle name="Comma 12 2 10 8" xfId="34389" xr:uid="{00000000-0005-0000-0000-0000E10F0000}"/>
    <cellStyle name="Comma 12 2 11" xfId="3308" xr:uid="{00000000-0005-0000-0000-0000E20F0000}"/>
    <cellStyle name="Comma 12 2 11 2" xfId="7869" xr:uid="{00000000-0005-0000-0000-0000E30F0000}"/>
    <cellStyle name="Comma 12 2 11 2 2" xfId="14363" xr:uid="{00000000-0005-0000-0000-0000E40F0000}"/>
    <cellStyle name="Comma 12 2 11 2 2 2" xfId="27049" xr:uid="{00000000-0005-0000-0000-0000E50F0000}"/>
    <cellStyle name="Comma 12 2 11 2 3" xfId="19126" xr:uid="{00000000-0005-0000-0000-0000E60F0000}"/>
    <cellStyle name="Comma 12 2 11 2 4" xfId="32248" xr:uid="{00000000-0005-0000-0000-0000E70F0000}"/>
    <cellStyle name="Comma 12 2 11 2 5" xfId="35265" xr:uid="{00000000-0005-0000-0000-0000E80F0000}"/>
    <cellStyle name="Comma 12 2 11 3" xfId="8792" xr:uid="{00000000-0005-0000-0000-0000E90F0000}"/>
    <cellStyle name="Comma 12 2 11 3 2" xfId="15206" xr:uid="{00000000-0005-0000-0000-0000EA0F0000}"/>
    <cellStyle name="Comma 12 2 11 3 2 2" xfId="27863" xr:uid="{00000000-0005-0000-0000-0000EB0F0000}"/>
    <cellStyle name="Comma 12 2 11 3 3" xfId="22829" xr:uid="{00000000-0005-0000-0000-0000EC0F0000}"/>
    <cellStyle name="Comma 12 2 11 4" xfId="6656" xr:uid="{00000000-0005-0000-0000-0000ED0F0000}"/>
    <cellStyle name="Comma 12 2 11 4 2" xfId="13243" xr:uid="{00000000-0005-0000-0000-0000EE0F0000}"/>
    <cellStyle name="Comma 12 2 11 4 2 2" xfId="25985" xr:uid="{00000000-0005-0000-0000-0000EF0F0000}"/>
    <cellStyle name="Comma 12 2 11 4 3" xfId="21394" xr:uid="{00000000-0005-0000-0000-0000F00F0000}"/>
    <cellStyle name="Comma 12 2 11 5" xfId="12174" xr:uid="{00000000-0005-0000-0000-0000F10F0000}"/>
    <cellStyle name="Comma 12 2 11 5 2" xfId="24920" xr:uid="{00000000-0005-0000-0000-0000F20F0000}"/>
    <cellStyle name="Comma 12 2 11 6" xfId="17555" xr:uid="{00000000-0005-0000-0000-0000F30F0000}"/>
    <cellStyle name="Comma 12 2 11 7" xfId="30974" xr:uid="{00000000-0005-0000-0000-0000F40F0000}"/>
    <cellStyle name="Comma 12 2 11 8" xfId="34390" xr:uid="{00000000-0005-0000-0000-0000F50F0000}"/>
    <cellStyle name="Comma 12 2 12" xfId="3309" xr:uid="{00000000-0005-0000-0000-0000F60F0000}"/>
    <cellStyle name="Comma 12 2 12 2" xfId="7870" xr:uid="{00000000-0005-0000-0000-0000F70F0000}"/>
    <cellStyle name="Comma 12 2 12 2 2" xfId="14364" xr:uid="{00000000-0005-0000-0000-0000F80F0000}"/>
    <cellStyle name="Comma 12 2 12 2 2 2" xfId="27050" xr:uid="{00000000-0005-0000-0000-0000F90F0000}"/>
    <cellStyle name="Comma 12 2 12 2 3" xfId="19127" xr:uid="{00000000-0005-0000-0000-0000FA0F0000}"/>
    <cellStyle name="Comma 12 2 12 2 4" xfId="32249" xr:uid="{00000000-0005-0000-0000-0000FB0F0000}"/>
    <cellStyle name="Comma 12 2 12 2 5" xfId="35266" xr:uid="{00000000-0005-0000-0000-0000FC0F0000}"/>
    <cellStyle name="Comma 12 2 12 3" xfId="8793" xr:uid="{00000000-0005-0000-0000-0000FD0F0000}"/>
    <cellStyle name="Comma 12 2 12 3 2" xfId="15207" xr:uid="{00000000-0005-0000-0000-0000FE0F0000}"/>
    <cellStyle name="Comma 12 2 12 3 2 2" xfId="27864" xr:uid="{00000000-0005-0000-0000-0000FF0F0000}"/>
    <cellStyle name="Comma 12 2 12 3 3" xfId="22830" xr:uid="{00000000-0005-0000-0000-000000100000}"/>
    <cellStyle name="Comma 12 2 12 4" xfId="6657" xr:uid="{00000000-0005-0000-0000-000001100000}"/>
    <cellStyle name="Comma 12 2 12 4 2" xfId="13244" xr:uid="{00000000-0005-0000-0000-000002100000}"/>
    <cellStyle name="Comma 12 2 12 4 2 2" xfId="25986" xr:uid="{00000000-0005-0000-0000-000003100000}"/>
    <cellStyle name="Comma 12 2 12 4 3" xfId="21395" xr:uid="{00000000-0005-0000-0000-000004100000}"/>
    <cellStyle name="Comma 12 2 12 5" xfId="12175" xr:uid="{00000000-0005-0000-0000-000005100000}"/>
    <cellStyle name="Comma 12 2 12 5 2" xfId="24921" xr:uid="{00000000-0005-0000-0000-000006100000}"/>
    <cellStyle name="Comma 12 2 12 6" xfId="17556" xr:uid="{00000000-0005-0000-0000-000007100000}"/>
    <cellStyle name="Comma 12 2 12 7" xfId="30975" xr:uid="{00000000-0005-0000-0000-000008100000}"/>
    <cellStyle name="Comma 12 2 12 8" xfId="34391" xr:uid="{00000000-0005-0000-0000-000009100000}"/>
    <cellStyle name="Comma 12 2 13" xfId="3310" xr:uid="{00000000-0005-0000-0000-00000A100000}"/>
    <cellStyle name="Comma 12 2 13 2" xfId="7871" xr:uid="{00000000-0005-0000-0000-00000B100000}"/>
    <cellStyle name="Comma 12 2 13 2 2" xfId="14365" xr:uid="{00000000-0005-0000-0000-00000C100000}"/>
    <cellStyle name="Comma 12 2 13 2 2 2" xfId="27051" xr:uid="{00000000-0005-0000-0000-00000D100000}"/>
    <cellStyle name="Comma 12 2 13 2 3" xfId="19128" xr:uid="{00000000-0005-0000-0000-00000E100000}"/>
    <cellStyle name="Comma 12 2 13 2 4" xfId="32250" xr:uid="{00000000-0005-0000-0000-00000F100000}"/>
    <cellStyle name="Comma 12 2 13 2 5" xfId="35267" xr:uid="{00000000-0005-0000-0000-000010100000}"/>
    <cellStyle name="Comma 12 2 13 3" xfId="8794" xr:uid="{00000000-0005-0000-0000-000011100000}"/>
    <cellStyle name="Comma 12 2 13 3 2" xfId="15208" xr:uid="{00000000-0005-0000-0000-000012100000}"/>
    <cellStyle name="Comma 12 2 13 3 2 2" xfId="27865" xr:uid="{00000000-0005-0000-0000-000013100000}"/>
    <cellStyle name="Comma 12 2 13 3 3" xfId="22831" xr:uid="{00000000-0005-0000-0000-000014100000}"/>
    <cellStyle name="Comma 12 2 13 4" xfId="6658" xr:uid="{00000000-0005-0000-0000-000015100000}"/>
    <cellStyle name="Comma 12 2 13 4 2" xfId="13245" xr:uid="{00000000-0005-0000-0000-000016100000}"/>
    <cellStyle name="Comma 12 2 13 4 2 2" xfId="25987" xr:uid="{00000000-0005-0000-0000-000017100000}"/>
    <cellStyle name="Comma 12 2 13 4 3" xfId="21396" xr:uid="{00000000-0005-0000-0000-000018100000}"/>
    <cellStyle name="Comma 12 2 13 5" xfId="12176" xr:uid="{00000000-0005-0000-0000-000019100000}"/>
    <cellStyle name="Comma 12 2 13 5 2" xfId="24922" xr:uid="{00000000-0005-0000-0000-00001A100000}"/>
    <cellStyle name="Comma 12 2 13 6" xfId="17557" xr:uid="{00000000-0005-0000-0000-00001B100000}"/>
    <cellStyle name="Comma 12 2 13 7" xfId="30976" xr:uid="{00000000-0005-0000-0000-00001C100000}"/>
    <cellStyle name="Comma 12 2 13 8" xfId="34392" xr:uid="{00000000-0005-0000-0000-00001D100000}"/>
    <cellStyle name="Comma 12 2 14" xfId="3311" xr:uid="{00000000-0005-0000-0000-00001E100000}"/>
    <cellStyle name="Comma 12 2 14 2" xfId="7872" xr:uid="{00000000-0005-0000-0000-00001F100000}"/>
    <cellStyle name="Comma 12 2 14 2 2" xfId="14366" xr:uid="{00000000-0005-0000-0000-000020100000}"/>
    <cellStyle name="Comma 12 2 14 2 2 2" xfId="27052" xr:uid="{00000000-0005-0000-0000-000021100000}"/>
    <cellStyle name="Comma 12 2 14 2 3" xfId="19129" xr:uid="{00000000-0005-0000-0000-000022100000}"/>
    <cellStyle name="Comma 12 2 14 2 4" xfId="32251" xr:uid="{00000000-0005-0000-0000-000023100000}"/>
    <cellStyle name="Comma 12 2 14 2 5" xfId="35268" xr:uid="{00000000-0005-0000-0000-000024100000}"/>
    <cellStyle name="Comma 12 2 14 3" xfId="8795" xr:uid="{00000000-0005-0000-0000-000025100000}"/>
    <cellStyle name="Comma 12 2 14 3 2" xfId="15209" xr:uid="{00000000-0005-0000-0000-000026100000}"/>
    <cellStyle name="Comma 12 2 14 3 2 2" xfId="27866" xr:uid="{00000000-0005-0000-0000-000027100000}"/>
    <cellStyle name="Comma 12 2 14 3 3" xfId="22832" xr:uid="{00000000-0005-0000-0000-000028100000}"/>
    <cellStyle name="Comma 12 2 14 4" xfId="6659" xr:uid="{00000000-0005-0000-0000-000029100000}"/>
    <cellStyle name="Comma 12 2 14 4 2" xfId="13246" xr:uid="{00000000-0005-0000-0000-00002A100000}"/>
    <cellStyle name="Comma 12 2 14 4 2 2" xfId="25988" xr:uid="{00000000-0005-0000-0000-00002B100000}"/>
    <cellStyle name="Comma 12 2 14 4 3" xfId="21397" xr:uid="{00000000-0005-0000-0000-00002C100000}"/>
    <cellStyle name="Comma 12 2 14 5" xfId="12177" xr:uid="{00000000-0005-0000-0000-00002D100000}"/>
    <cellStyle name="Comma 12 2 14 5 2" xfId="24923" xr:uid="{00000000-0005-0000-0000-00002E100000}"/>
    <cellStyle name="Comma 12 2 14 6" xfId="17558" xr:uid="{00000000-0005-0000-0000-00002F100000}"/>
    <cellStyle name="Comma 12 2 14 7" xfId="30977" xr:uid="{00000000-0005-0000-0000-000030100000}"/>
    <cellStyle name="Comma 12 2 14 8" xfId="34393" xr:uid="{00000000-0005-0000-0000-000031100000}"/>
    <cellStyle name="Comma 12 2 15" xfId="3312" xr:uid="{00000000-0005-0000-0000-000032100000}"/>
    <cellStyle name="Comma 12 2 15 2" xfId="7873" xr:uid="{00000000-0005-0000-0000-000033100000}"/>
    <cellStyle name="Comma 12 2 15 2 2" xfId="14367" xr:uid="{00000000-0005-0000-0000-000034100000}"/>
    <cellStyle name="Comma 12 2 15 2 2 2" xfId="27053" xr:uid="{00000000-0005-0000-0000-000035100000}"/>
    <cellStyle name="Comma 12 2 15 2 3" xfId="19130" xr:uid="{00000000-0005-0000-0000-000036100000}"/>
    <cellStyle name="Comma 12 2 15 2 4" xfId="32252" xr:uid="{00000000-0005-0000-0000-000037100000}"/>
    <cellStyle name="Comma 12 2 15 2 5" xfId="35269" xr:uid="{00000000-0005-0000-0000-000038100000}"/>
    <cellStyle name="Comma 12 2 15 3" xfId="8796" xr:uid="{00000000-0005-0000-0000-000039100000}"/>
    <cellStyle name="Comma 12 2 15 3 2" xfId="15210" xr:uid="{00000000-0005-0000-0000-00003A100000}"/>
    <cellStyle name="Comma 12 2 15 3 2 2" xfId="27867" xr:uid="{00000000-0005-0000-0000-00003B100000}"/>
    <cellStyle name="Comma 12 2 15 3 3" xfId="22833" xr:uid="{00000000-0005-0000-0000-00003C100000}"/>
    <cellStyle name="Comma 12 2 15 4" xfId="6660" xr:uid="{00000000-0005-0000-0000-00003D100000}"/>
    <cellStyle name="Comma 12 2 15 4 2" xfId="13247" xr:uid="{00000000-0005-0000-0000-00003E100000}"/>
    <cellStyle name="Comma 12 2 15 4 2 2" xfId="25989" xr:uid="{00000000-0005-0000-0000-00003F100000}"/>
    <cellStyle name="Comma 12 2 15 4 3" xfId="21398" xr:uid="{00000000-0005-0000-0000-000040100000}"/>
    <cellStyle name="Comma 12 2 15 5" xfId="12178" xr:uid="{00000000-0005-0000-0000-000041100000}"/>
    <cellStyle name="Comma 12 2 15 5 2" xfId="24924" xr:uid="{00000000-0005-0000-0000-000042100000}"/>
    <cellStyle name="Comma 12 2 15 6" xfId="17559" xr:uid="{00000000-0005-0000-0000-000043100000}"/>
    <cellStyle name="Comma 12 2 15 7" xfId="30978" xr:uid="{00000000-0005-0000-0000-000044100000}"/>
    <cellStyle name="Comma 12 2 15 8" xfId="34394" xr:uid="{00000000-0005-0000-0000-000045100000}"/>
    <cellStyle name="Comma 12 2 16" xfId="3313" xr:uid="{00000000-0005-0000-0000-000046100000}"/>
    <cellStyle name="Comma 12 2 16 2" xfId="7874" xr:uid="{00000000-0005-0000-0000-000047100000}"/>
    <cellStyle name="Comma 12 2 16 2 2" xfId="14368" xr:uid="{00000000-0005-0000-0000-000048100000}"/>
    <cellStyle name="Comma 12 2 16 2 2 2" xfId="27054" xr:uid="{00000000-0005-0000-0000-000049100000}"/>
    <cellStyle name="Comma 12 2 16 2 3" xfId="19131" xr:uid="{00000000-0005-0000-0000-00004A100000}"/>
    <cellStyle name="Comma 12 2 16 2 4" xfId="32253" xr:uid="{00000000-0005-0000-0000-00004B100000}"/>
    <cellStyle name="Comma 12 2 16 2 5" xfId="35270" xr:uid="{00000000-0005-0000-0000-00004C100000}"/>
    <cellStyle name="Comma 12 2 16 3" xfId="8797" xr:uid="{00000000-0005-0000-0000-00004D100000}"/>
    <cellStyle name="Comma 12 2 16 3 2" xfId="15211" xr:uid="{00000000-0005-0000-0000-00004E100000}"/>
    <cellStyle name="Comma 12 2 16 3 2 2" xfId="27868" xr:uid="{00000000-0005-0000-0000-00004F100000}"/>
    <cellStyle name="Comma 12 2 16 3 3" xfId="22834" xr:uid="{00000000-0005-0000-0000-000050100000}"/>
    <cellStyle name="Comma 12 2 16 4" xfId="6661" xr:uid="{00000000-0005-0000-0000-000051100000}"/>
    <cellStyle name="Comma 12 2 16 4 2" xfId="13248" xr:uid="{00000000-0005-0000-0000-000052100000}"/>
    <cellStyle name="Comma 12 2 16 4 2 2" xfId="25990" xr:uid="{00000000-0005-0000-0000-000053100000}"/>
    <cellStyle name="Comma 12 2 16 4 3" xfId="21399" xr:uid="{00000000-0005-0000-0000-000054100000}"/>
    <cellStyle name="Comma 12 2 16 5" xfId="12179" xr:uid="{00000000-0005-0000-0000-000055100000}"/>
    <cellStyle name="Comma 12 2 16 5 2" xfId="24925" xr:uid="{00000000-0005-0000-0000-000056100000}"/>
    <cellStyle name="Comma 12 2 16 6" xfId="17560" xr:uid="{00000000-0005-0000-0000-000057100000}"/>
    <cellStyle name="Comma 12 2 16 7" xfId="30979" xr:uid="{00000000-0005-0000-0000-000058100000}"/>
    <cellStyle name="Comma 12 2 16 8" xfId="34395" xr:uid="{00000000-0005-0000-0000-000059100000}"/>
    <cellStyle name="Comma 12 2 17" xfId="3314" xr:uid="{00000000-0005-0000-0000-00005A100000}"/>
    <cellStyle name="Comma 12 2 17 2" xfId="7875" xr:uid="{00000000-0005-0000-0000-00005B100000}"/>
    <cellStyle name="Comma 12 2 17 2 2" xfId="14369" xr:uid="{00000000-0005-0000-0000-00005C100000}"/>
    <cellStyle name="Comma 12 2 17 2 2 2" xfId="27055" xr:uid="{00000000-0005-0000-0000-00005D100000}"/>
    <cellStyle name="Comma 12 2 17 2 3" xfId="19132" xr:uid="{00000000-0005-0000-0000-00005E100000}"/>
    <cellStyle name="Comma 12 2 17 2 4" xfId="32254" xr:uid="{00000000-0005-0000-0000-00005F100000}"/>
    <cellStyle name="Comma 12 2 17 2 5" xfId="35271" xr:uid="{00000000-0005-0000-0000-000060100000}"/>
    <cellStyle name="Comma 12 2 17 3" xfId="8798" xr:uid="{00000000-0005-0000-0000-000061100000}"/>
    <cellStyle name="Comma 12 2 17 3 2" xfId="15212" xr:uid="{00000000-0005-0000-0000-000062100000}"/>
    <cellStyle name="Comma 12 2 17 3 2 2" xfId="27869" xr:uid="{00000000-0005-0000-0000-000063100000}"/>
    <cellStyle name="Comma 12 2 17 3 3" xfId="22835" xr:uid="{00000000-0005-0000-0000-000064100000}"/>
    <cellStyle name="Comma 12 2 17 4" xfId="6662" xr:uid="{00000000-0005-0000-0000-000065100000}"/>
    <cellStyle name="Comma 12 2 17 4 2" xfId="13249" xr:uid="{00000000-0005-0000-0000-000066100000}"/>
    <cellStyle name="Comma 12 2 17 4 2 2" xfId="25991" xr:uid="{00000000-0005-0000-0000-000067100000}"/>
    <cellStyle name="Comma 12 2 17 4 3" xfId="21400" xr:uid="{00000000-0005-0000-0000-000068100000}"/>
    <cellStyle name="Comma 12 2 17 5" xfId="12180" xr:uid="{00000000-0005-0000-0000-000069100000}"/>
    <cellStyle name="Comma 12 2 17 5 2" xfId="24926" xr:uid="{00000000-0005-0000-0000-00006A100000}"/>
    <cellStyle name="Comma 12 2 17 6" xfId="17561" xr:uid="{00000000-0005-0000-0000-00006B100000}"/>
    <cellStyle name="Comma 12 2 17 7" xfId="30980" xr:uid="{00000000-0005-0000-0000-00006C100000}"/>
    <cellStyle name="Comma 12 2 17 8" xfId="34396" xr:uid="{00000000-0005-0000-0000-00006D100000}"/>
    <cellStyle name="Comma 12 2 18" xfId="3315" xr:uid="{00000000-0005-0000-0000-00006E100000}"/>
    <cellStyle name="Comma 12 2 18 2" xfId="7876" xr:uid="{00000000-0005-0000-0000-00006F100000}"/>
    <cellStyle name="Comma 12 2 18 2 2" xfId="14370" xr:uid="{00000000-0005-0000-0000-000070100000}"/>
    <cellStyle name="Comma 12 2 18 2 2 2" xfId="27056" xr:uid="{00000000-0005-0000-0000-000071100000}"/>
    <cellStyle name="Comma 12 2 18 2 3" xfId="19133" xr:uid="{00000000-0005-0000-0000-000072100000}"/>
    <cellStyle name="Comma 12 2 18 2 4" xfId="32255" xr:uid="{00000000-0005-0000-0000-000073100000}"/>
    <cellStyle name="Comma 12 2 18 2 5" xfId="35272" xr:uid="{00000000-0005-0000-0000-000074100000}"/>
    <cellStyle name="Comma 12 2 18 3" xfId="8799" xr:uid="{00000000-0005-0000-0000-000075100000}"/>
    <cellStyle name="Comma 12 2 18 3 2" xfId="15213" xr:uid="{00000000-0005-0000-0000-000076100000}"/>
    <cellStyle name="Comma 12 2 18 3 2 2" xfId="27870" xr:uid="{00000000-0005-0000-0000-000077100000}"/>
    <cellStyle name="Comma 12 2 18 3 3" xfId="22836" xr:uid="{00000000-0005-0000-0000-000078100000}"/>
    <cellStyle name="Comma 12 2 18 4" xfId="6663" xr:uid="{00000000-0005-0000-0000-000079100000}"/>
    <cellStyle name="Comma 12 2 18 4 2" xfId="13250" xr:uid="{00000000-0005-0000-0000-00007A100000}"/>
    <cellStyle name="Comma 12 2 18 4 2 2" xfId="25992" xr:uid="{00000000-0005-0000-0000-00007B100000}"/>
    <cellStyle name="Comma 12 2 18 4 3" xfId="21401" xr:uid="{00000000-0005-0000-0000-00007C100000}"/>
    <cellStyle name="Comma 12 2 18 5" xfId="12181" xr:uid="{00000000-0005-0000-0000-00007D100000}"/>
    <cellStyle name="Comma 12 2 18 5 2" xfId="24927" xr:uid="{00000000-0005-0000-0000-00007E100000}"/>
    <cellStyle name="Comma 12 2 18 6" xfId="17562" xr:uid="{00000000-0005-0000-0000-00007F100000}"/>
    <cellStyle name="Comma 12 2 18 7" xfId="30981" xr:uid="{00000000-0005-0000-0000-000080100000}"/>
    <cellStyle name="Comma 12 2 18 8" xfId="34397" xr:uid="{00000000-0005-0000-0000-000081100000}"/>
    <cellStyle name="Comma 12 2 19" xfId="3316" xr:uid="{00000000-0005-0000-0000-000082100000}"/>
    <cellStyle name="Comma 12 2 19 2" xfId="7877" xr:uid="{00000000-0005-0000-0000-000083100000}"/>
    <cellStyle name="Comma 12 2 19 2 2" xfId="14371" xr:uid="{00000000-0005-0000-0000-000084100000}"/>
    <cellStyle name="Comma 12 2 19 2 2 2" xfId="27057" xr:uid="{00000000-0005-0000-0000-000085100000}"/>
    <cellStyle name="Comma 12 2 19 2 3" xfId="19134" xr:uid="{00000000-0005-0000-0000-000086100000}"/>
    <cellStyle name="Comma 12 2 19 2 4" xfId="32256" xr:uid="{00000000-0005-0000-0000-000087100000}"/>
    <cellStyle name="Comma 12 2 19 2 5" xfId="35273" xr:uid="{00000000-0005-0000-0000-000088100000}"/>
    <cellStyle name="Comma 12 2 19 3" xfId="8800" xr:uid="{00000000-0005-0000-0000-000089100000}"/>
    <cellStyle name="Comma 12 2 19 3 2" xfId="15214" xr:uid="{00000000-0005-0000-0000-00008A100000}"/>
    <cellStyle name="Comma 12 2 19 3 2 2" xfId="27871" xr:uid="{00000000-0005-0000-0000-00008B100000}"/>
    <cellStyle name="Comma 12 2 19 3 3" xfId="22837" xr:uid="{00000000-0005-0000-0000-00008C100000}"/>
    <cellStyle name="Comma 12 2 19 4" xfId="6664" xr:uid="{00000000-0005-0000-0000-00008D100000}"/>
    <cellStyle name="Comma 12 2 19 4 2" xfId="13251" xr:uid="{00000000-0005-0000-0000-00008E100000}"/>
    <cellStyle name="Comma 12 2 19 4 2 2" xfId="25993" xr:uid="{00000000-0005-0000-0000-00008F100000}"/>
    <cellStyle name="Comma 12 2 19 4 3" xfId="21402" xr:uid="{00000000-0005-0000-0000-000090100000}"/>
    <cellStyle name="Comma 12 2 19 5" xfId="12182" xr:uid="{00000000-0005-0000-0000-000091100000}"/>
    <cellStyle name="Comma 12 2 19 5 2" xfId="24928" xr:uid="{00000000-0005-0000-0000-000092100000}"/>
    <cellStyle name="Comma 12 2 19 6" xfId="17563" xr:uid="{00000000-0005-0000-0000-000093100000}"/>
    <cellStyle name="Comma 12 2 19 7" xfId="30982" xr:uid="{00000000-0005-0000-0000-000094100000}"/>
    <cellStyle name="Comma 12 2 19 8" xfId="34398" xr:uid="{00000000-0005-0000-0000-000095100000}"/>
    <cellStyle name="Comma 12 2 2" xfId="3317" xr:uid="{00000000-0005-0000-0000-000096100000}"/>
    <cellStyle name="Comma 12 2 2 2" xfId="3318" xr:uid="{00000000-0005-0000-0000-000097100000}"/>
    <cellStyle name="Comma 12 2 2 2 2" xfId="7878" xr:uid="{00000000-0005-0000-0000-000098100000}"/>
    <cellStyle name="Comma 12 2 2 2 2 2" xfId="14372" xr:uid="{00000000-0005-0000-0000-000099100000}"/>
    <cellStyle name="Comma 12 2 2 2 2 2 2" xfId="27058" xr:uid="{00000000-0005-0000-0000-00009A100000}"/>
    <cellStyle name="Comma 12 2 2 2 2 2 2 2" xfId="41684" xr:uid="{8D14F7CF-F305-4287-BD22-59DAC981FBDA}"/>
    <cellStyle name="Comma 12 2 2 2 2 2 3" xfId="41683" xr:uid="{71D0AA3A-AF46-4965-9BBF-F4762B52C3DD}"/>
    <cellStyle name="Comma 12 2 2 2 2 3" xfId="19135" xr:uid="{00000000-0005-0000-0000-00009B100000}"/>
    <cellStyle name="Comma 12 2 2 2 2 3 2" xfId="41685" xr:uid="{6FB38C6F-9CC0-4976-8767-CC237BE214D4}"/>
    <cellStyle name="Comma 12 2 2 2 2 4" xfId="32257" xr:uid="{00000000-0005-0000-0000-00009C100000}"/>
    <cellStyle name="Comma 12 2 2 2 2 5" xfId="35274" xr:uid="{00000000-0005-0000-0000-00009D100000}"/>
    <cellStyle name="Comma 12 2 2 2 2 6" xfId="41682" xr:uid="{0DEDC634-2DBC-4BCD-B5A3-7B1D2F6DAD83}"/>
    <cellStyle name="Comma 12 2 2 2 3" xfId="8801" xr:uid="{00000000-0005-0000-0000-00009E100000}"/>
    <cellStyle name="Comma 12 2 2 2 3 2" xfId="15215" xr:uid="{00000000-0005-0000-0000-00009F100000}"/>
    <cellStyle name="Comma 12 2 2 2 3 2 2" xfId="27872" xr:uid="{00000000-0005-0000-0000-0000A0100000}"/>
    <cellStyle name="Comma 12 2 2 2 3 2 3" xfId="41687" xr:uid="{A456FCC5-50F0-42A3-A9E8-E592560350E9}"/>
    <cellStyle name="Comma 12 2 2 2 3 3" xfId="22838" xr:uid="{00000000-0005-0000-0000-0000A1100000}"/>
    <cellStyle name="Comma 12 2 2 2 3 4" xfId="41686" xr:uid="{112C7E4F-E2CB-450D-9AEE-EB099F256398}"/>
    <cellStyle name="Comma 12 2 2 2 4" xfId="6665" xr:uid="{00000000-0005-0000-0000-0000A2100000}"/>
    <cellStyle name="Comma 12 2 2 2 4 2" xfId="13252" xr:uid="{00000000-0005-0000-0000-0000A3100000}"/>
    <cellStyle name="Comma 12 2 2 2 4 2 2" xfId="25994" xr:uid="{00000000-0005-0000-0000-0000A4100000}"/>
    <cellStyle name="Comma 12 2 2 2 4 3" xfId="21403" xr:uid="{00000000-0005-0000-0000-0000A5100000}"/>
    <cellStyle name="Comma 12 2 2 2 4 4" xfId="41688" xr:uid="{4C4CDBB3-223E-48C0-BBB1-7E5A5B6FC9D4}"/>
    <cellStyle name="Comma 12 2 2 2 5" xfId="12183" xr:uid="{00000000-0005-0000-0000-0000A6100000}"/>
    <cellStyle name="Comma 12 2 2 2 5 2" xfId="24929" xr:uid="{00000000-0005-0000-0000-0000A7100000}"/>
    <cellStyle name="Comma 12 2 2 2 6" xfId="17564" xr:uid="{00000000-0005-0000-0000-0000A8100000}"/>
    <cellStyle name="Comma 12 2 2 2 7" xfId="30983" xr:uid="{00000000-0005-0000-0000-0000A9100000}"/>
    <cellStyle name="Comma 12 2 2 2 8" xfId="34399" xr:uid="{00000000-0005-0000-0000-0000AA100000}"/>
    <cellStyle name="Comma 12 2 2 2 9" xfId="41681" xr:uid="{6C5AF8CF-87F4-4513-86A0-DCB891568F0E}"/>
    <cellStyle name="Comma 12 2 2 3" xfId="3319" xr:uid="{00000000-0005-0000-0000-0000AB100000}"/>
    <cellStyle name="Comma 12 2 2 3 2" xfId="7879" xr:uid="{00000000-0005-0000-0000-0000AC100000}"/>
    <cellStyle name="Comma 12 2 2 3 2 2" xfId="14373" xr:uid="{00000000-0005-0000-0000-0000AD100000}"/>
    <cellStyle name="Comma 12 2 2 3 2 2 2" xfId="27059" xr:uid="{00000000-0005-0000-0000-0000AE100000}"/>
    <cellStyle name="Comma 12 2 2 3 2 2 3" xfId="41691" xr:uid="{76C20470-A673-4843-92CB-0AB4A3DBA9A0}"/>
    <cellStyle name="Comma 12 2 2 3 2 3" xfId="19136" xr:uid="{00000000-0005-0000-0000-0000AF100000}"/>
    <cellStyle name="Comma 12 2 2 3 2 4" xfId="32258" xr:uid="{00000000-0005-0000-0000-0000B0100000}"/>
    <cellStyle name="Comma 12 2 2 3 2 5" xfId="35275" xr:uid="{00000000-0005-0000-0000-0000B1100000}"/>
    <cellStyle name="Comma 12 2 2 3 2 6" xfId="41690" xr:uid="{C4026E3C-669B-4493-85BC-BA9E9142299F}"/>
    <cellStyle name="Comma 12 2 2 3 3" xfId="8802" xr:uid="{00000000-0005-0000-0000-0000B2100000}"/>
    <cellStyle name="Comma 12 2 2 3 3 2" xfId="15216" xr:uid="{00000000-0005-0000-0000-0000B3100000}"/>
    <cellStyle name="Comma 12 2 2 3 3 2 2" xfId="27873" xr:uid="{00000000-0005-0000-0000-0000B4100000}"/>
    <cellStyle name="Comma 12 2 2 3 3 3" xfId="22839" xr:uid="{00000000-0005-0000-0000-0000B5100000}"/>
    <cellStyle name="Comma 12 2 2 3 3 4" xfId="41692" xr:uid="{760DF8EA-14FC-419C-B6FC-3AF3B12E41AC}"/>
    <cellStyle name="Comma 12 2 2 3 4" xfId="6666" xr:uid="{00000000-0005-0000-0000-0000B6100000}"/>
    <cellStyle name="Comma 12 2 2 3 4 2" xfId="13253" xr:uid="{00000000-0005-0000-0000-0000B7100000}"/>
    <cellStyle name="Comma 12 2 2 3 4 2 2" xfId="25995" xr:uid="{00000000-0005-0000-0000-0000B8100000}"/>
    <cellStyle name="Comma 12 2 2 3 4 3" xfId="21404" xr:uid="{00000000-0005-0000-0000-0000B9100000}"/>
    <cellStyle name="Comma 12 2 2 3 5" xfId="12184" xr:uid="{00000000-0005-0000-0000-0000BA100000}"/>
    <cellStyle name="Comma 12 2 2 3 5 2" xfId="24930" xr:uid="{00000000-0005-0000-0000-0000BB100000}"/>
    <cellStyle name="Comma 12 2 2 3 6" xfId="17565" xr:uid="{00000000-0005-0000-0000-0000BC100000}"/>
    <cellStyle name="Comma 12 2 2 3 7" xfId="30984" xr:uid="{00000000-0005-0000-0000-0000BD100000}"/>
    <cellStyle name="Comma 12 2 2 3 8" xfId="34400" xr:uid="{00000000-0005-0000-0000-0000BE100000}"/>
    <cellStyle name="Comma 12 2 2 3 9" xfId="41689" xr:uid="{98F76292-6E85-404D-AC80-53A6B29838EF}"/>
    <cellStyle name="Comma 12 2 2 4" xfId="41693" xr:uid="{B6E4DB22-F2E9-41CD-9EA9-B9608939DE7A}"/>
    <cellStyle name="Comma 12 2 2 4 2" xfId="41694" xr:uid="{A472D2FA-AAEF-4D62-BEF1-5ABB7F88D40F}"/>
    <cellStyle name="Comma 12 2 2 5" xfId="41695" xr:uid="{917AB5B2-FA53-4BFB-9ADB-EB7281DD6E88}"/>
    <cellStyle name="Comma 12 2 2 6" xfId="41680" xr:uid="{4D878EC7-2CB3-48DB-9F8B-9090455ACACD}"/>
    <cellStyle name="Comma 12 2 20" xfId="3320" xr:uid="{00000000-0005-0000-0000-0000BF100000}"/>
    <cellStyle name="Comma 12 2 20 2" xfId="7880" xr:uid="{00000000-0005-0000-0000-0000C0100000}"/>
    <cellStyle name="Comma 12 2 20 2 2" xfId="14374" xr:uid="{00000000-0005-0000-0000-0000C1100000}"/>
    <cellStyle name="Comma 12 2 20 2 2 2" xfId="27060" xr:uid="{00000000-0005-0000-0000-0000C2100000}"/>
    <cellStyle name="Comma 12 2 20 2 3" xfId="19137" xr:uid="{00000000-0005-0000-0000-0000C3100000}"/>
    <cellStyle name="Comma 12 2 20 2 4" xfId="32259" xr:uid="{00000000-0005-0000-0000-0000C4100000}"/>
    <cellStyle name="Comma 12 2 20 2 5" xfId="35276" xr:uid="{00000000-0005-0000-0000-0000C5100000}"/>
    <cellStyle name="Comma 12 2 20 3" xfId="8803" xr:uid="{00000000-0005-0000-0000-0000C6100000}"/>
    <cellStyle name="Comma 12 2 20 3 2" xfId="15217" xr:uid="{00000000-0005-0000-0000-0000C7100000}"/>
    <cellStyle name="Comma 12 2 20 3 2 2" xfId="27874" xr:uid="{00000000-0005-0000-0000-0000C8100000}"/>
    <cellStyle name="Comma 12 2 20 3 3" xfId="22840" xr:uid="{00000000-0005-0000-0000-0000C9100000}"/>
    <cellStyle name="Comma 12 2 20 4" xfId="6667" xr:uid="{00000000-0005-0000-0000-0000CA100000}"/>
    <cellStyle name="Comma 12 2 20 4 2" xfId="13254" xr:uid="{00000000-0005-0000-0000-0000CB100000}"/>
    <cellStyle name="Comma 12 2 20 4 2 2" xfId="25996" xr:uid="{00000000-0005-0000-0000-0000CC100000}"/>
    <cellStyle name="Comma 12 2 20 4 3" xfId="21405" xr:uid="{00000000-0005-0000-0000-0000CD100000}"/>
    <cellStyle name="Comma 12 2 20 5" xfId="12185" xr:uid="{00000000-0005-0000-0000-0000CE100000}"/>
    <cellStyle name="Comma 12 2 20 5 2" xfId="24931" xr:uid="{00000000-0005-0000-0000-0000CF100000}"/>
    <cellStyle name="Comma 12 2 20 6" xfId="17566" xr:uid="{00000000-0005-0000-0000-0000D0100000}"/>
    <cellStyle name="Comma 12 2 20 7" xfId="30985" xr:uid="{00000000-0005-0000-0000-0000D1100000}"/>
    <cellStyle name="Comma 12 2 20 8" xfId="34401" xr:uid="{00000000-0005-0000-0000-0000D2100000}"/>
    <cellStyle name="Comma 12 2 21" xfId="6242" xr:uid="{00000000-0005-0000-0000-0000D3100000}"/>
    <cellStyle name="Comma 12 2 21 2" xfId="18748" xr:uid="{00000000-0005-0000-0000-0000D4100000}"/>
    <cellStyle name="Comma 12 2 22" xfId="7867" xr:uid="{00000000-0005-0000-0000-0000D5100000}"/>
    <cellStyle name="Comma 12 2 22 2" xfId="14361" xr:uid="{00000000-0005-0000-0000-0000D6100000}"/>
    <cellStyle name="Comma 12 2 22 2 2" xfId="19124" xr:uid="{00000000-0005-0000-0000-0000D7100000}"/>
    <cellStyle name="Comma 12 2 22 2 3" xfId="32246" xr:uid="{00000000-0005-0000-0000-0000D8100000}"/>
    <cellStyle name="Comma 12 2 22 2 4" xfId="35263" xr:uid="{00000000-0005-0000-0000-0000D9100000}"/>
    <cellStyle name="Comma 12 2 22 3" xfId="17553" xr:uid="{00000000-0005-0000-0000-0000DA100000}"/>
    <cellStyle name="Comma 12 2 22 4" xfId="30972" xr:uid="{00000000-0005-0000-0000-0000DB100000}"/>
    <cellStyle name="Comma 12 2 22 5" xfId="34388" xr:uid="{00000000-0005-0000-0000-0000DC100000}"/>
    <cellStyle name="Comma 12 2 23" xfId="8790" xr:uid="{00000000-0005-0000-0000-0000DD100000}"/>
    <cellStyle name="Comma 12 2 23 2" xfId="15204" xr:uid="{00000000-0005-0000-0000-0000DE100000}"/>
    <cellStyle name="Comma 12 2 23 2 2" xfId="27861" xr:uid="{00000000-0005-0000-0000-0000DF100000}"/>
    <cellStyle name="Comma 12 2 23 3" xfId="22827" xr:uid="{00000000-0005-0000-0000-0000E0100000}"/>
    <cellStyle name="Comma 12 2 24" xfId="10316" xr:uid="{00000000-0005-0000-0000-0000E1100000}"/>
    <cellStyle name="Comma 12 2 25" xfId="10164" xr:uid="{00000000-0005-0000-0000-0000E2100000}"/>
    <cellStyle name="Comma 12 2 26" xfId="6654" xr:uid="{00000000-0005-0000-0000-0000E3100000}"/>
    <cellStyle name="Comma 12 2 26 2" xfId="13241" xr:uid="{00000000-0005-0000-0000-0000E4100000}"/>
    <cellStyle name="Comma 12 2 26 2 2" xfId="25983" xr:uid="{00000000-0005-0000-0000-0000E5100000}"/>
    <cellStyle name="Comma 12 2 26 3" xfId="21392" xr:uid="{00000000-0005-0000-0000-0000E6100000}"/>
    <cellStyle name="Comma 12 2 27" xfId="12172" xr:uid="{00000000-0005-0000-0000-0000E7100000}"/>
    <cellStyle name="Comma 12 2 27 2" xfId="24918" xr:uid="{00000000-0005-0000-0000-0000E8100000}"/>
    <cellStyle name="Comma 12 2 28" xfId="3306" xr:uid="{00000000-0005-0000-0000-0000E9100000}"/>
    <cellStyle name="Comma 12 2 29" xfId="41679" xr:uid="{077C1D3C-8A5B-4820-8ADE-35095CECFF83}"/>
    <cellStyle name="Comma 12 2 3" xfId="3321" xr:uid="{00000000-0005-0000-0000-0000EA100000}"/>
    <cellStyle name="Comma 12 2 3 2" xfId="7881" xr:uid="{00000000-0005-0000-0000-0000EB100000}"/>
    <cellStyle name="Comma 12 2 3 2 2" xfId="14375" xr:uid="{00000000-0005-0000-0000-0000EC100000}"/>
    <cellStyle name="Comma 12 2 3 2 2 2" xfId="27061" xr:uid="{00000000-0005-0000-0000-0000ED100000}"/>
    <cellStyle name="Comma 12 2 3 2 2 2 2" xfId="41699" xr:uid="{7960DDD3-ED85-4421-851C-A6781ED0FC55}"/>
    <cellStyle name="Comma 12 2 3 2 2 3" xfId="41698" xr:uid="{99DD1AD3-FDC8-4C65-B282-80BC01D620D4}"/>
    <cellStyle name="Comma 12 2 3 2 3" xfId="19138" xr:uid="{00000000-0005-0000-0000-0000EE100000}"/>
    <cellStyle name="Comma 12 2 3 2 3 2" xfId="41700" xr:uid="{0FDAD911-AFC0-4B8C-A471-E1DD6168A575}"/>
    <cellStyle name="Comma 12 2 3 2 4" xfId="32260" xr:uid="{00000000-0005-0000-0000-0000EF100000}"/>
    <cellStyle name="Comma 12 2 3 2 5" xfId="35277" xr:uid="{00000000-0005-0000-0000-0000F0100000}"/>
    <cellStyle name="Comma 12 2 3 2 6" xfId="41697" xr:uid="{93A75EC5-F745-4780-8715-CF0F4128B77D}"/>
    <cellStyle name="Comma 12 2 3 3" xfId="8804" xr:uid="{00000000-0005-0000-0000-0000F1100000}"/>
    <cellStyle name="Comma 12 2 3 3 2" xfId="15218" xr:uid="{00000000-0005-0000-0000-0000F2100000}"/>
    <cellStyle name="Comma 12 2 3 3 2 2" xfId="27875" xr:uid="{00000000-0005-0000-0000-0000F3100000}"/>
    <cellStyle name="Comma 12 2 3 3 2 3" xfId="41702" xr:uid="{272F44EE-BAC3-45D1-92C2-60ACC1B907D5}"/>
    <cellStyle name="Comma 12 2 3 3 3" xfId="22841" xr:uid="{00000000-0005-0000-0000-0000F4100000}"/>
    <cellStyle name="Comma 12 2 3 3 4" xfId="41701" xr:uid="{41B7B7B2-8F98-42E1-85D8-A87B3F98F3D4}"/>
    <cellStyle name="Comma 12 2 3 4" xfId="6668" xr:uid="{00000000-0005-0000-0000-0000F5100000}"/>
    <cellStyle name="Comma 12 2 3 4 2" xfId="13255" xr:uid="{00000000-0005-0000-0000-0000F6100000}"/>
    <cellStyle name="Comma 12 2 3 4 2 2" xfId="25997" xr:uid="{00000000-0005-0000-0000-0000F7100000}"/>
    <cellStyle name="Comma 12 2 3 4 3" xfId="21406" xr:uid="{00000000-0005-0000-0000-0000F8100000}"/>
    <cellStyle name="Comma 12 2 3 4 4" xfId="41703" xr:uid="{E2835E85-2562-40B3-A0CE-FED89537CA64}"/>
    <cellStyle name="Comma 12 2 3 5" xfId="12186" xr:uid="{00000000-0005-0000-0000-0000F9100000}"/>
    <cellStyle name="Comma 12 2 3 5 2" xfId="24932" xr:uid="{00000000-0005-0000-0000-0000FA100000}"/>
    <cellStyle name="Comma 12 2 3 6" xfId="17567" xr:uid="{00000000-0005-0000-0000-0000FB100000}"/>
    <cellStyle name="Comma 12 2 3 7" xfId="30986" xr:uid="{00000000-0005-0000-0000-0000FC100000}"/>
    <cellStyle name="Comma 12 2 3 8" xfId="34402" xr:uid="{00000000-0005-0000-0000-0000FD100000}"/>
    <cellStyle name="Comma 12 2 3 9" xfId="41696" xr:uid="{92161349-396E-48DC-BC1C-C991798BDC02}"/>
    <cellStyle name="Comma 12 2 4" xfId="3322" xr:uid="{00000000-0005-0000-0000-0000FE100000}"/>
    <cellStyle name="Comma 12 2 4 2" xfId="7882" xr:uid="{00000000-0005-0000-0000-0000FF100000}"/>
    <cellStyle name="Comma 12 2 4 2 2" xfId="14376" xr:uid="{00000000-0005-0000-0000-000000110000}"/>
    <cellStyle name="Comma 12 2 4 2 2 2" xfId="27062" xr:uid="{00000000-0005-0000-0000-000001110000}"/>
    <cellStyle name="Comma 12 2 4 2 2 3" xfId="41706" xr:uid="{732CBF91-85A7-43AD-8497-9521A849C818}"/>
    <cellStyle name="Comma 12 2 4 2 3" xfId="19139" xr:uid="{00000000-0005-0000-0000-000002110000}"/>
    <cellStyle name="Comma 12 2 4 2 4" xfId="32261" xr:uid="{00000000-0005-0000-0000-000003110000}"/>
    <cellStyle name="Comma 12 2 4 2 5" xfId="35278" xr:uid="{00000000-0005-0000-0000-000004110000}"/>
    <cellStyle name="Comma 12 2 4 2 6" xfId="41705" xr:uid="{67F2DE54-BC4C-4EE1-A490-5DEC301BB094}"/>
    <cellStyle name="Comma 12 2 4 3" xfId="8805" xr:uid="{00000000-0005-0000-0000-000005110000}"/>
    <cellStyle name="Comma 12 2 4 3 2" xfId="15219" xr:uid="{00000000-0005-0000-0000-000006110000}"/>
    <cellStyle name="Comma 12 2 4 3 2 2" xfId="27876" xr:uid="{00000000-0005-0000-0000-000007110000}"/>
    <cellStyle name="Comma 12 2 4 3 3" xfId="22842" xr:uid="{00000000-0005-0000-0000-000008110000}"/>
    <cellStyle name="Comma 12 2 4 3 4" xfId="41707" xr:uid="{3F6C02CA-D9EA-46A2-AA94-45435BE6F080}"/>
    <cellStyle name="Comma 12 2 4 4" xfId="6669" xr:uid="{00000000-0005-0000-0000-000009110000}"/>
    <cellStyle name="Comma 12 2 4 4 2" xfId="13256" xr:uid="{00000000-0005-0000-0000-00000A110000}"/>
    <cellStyle name="Comma 12 2 4 4 2 2" xfId="25998" xr:uid="{00000000-0005-0000-0000-00000B110000}"/>
    <cellStyle name="Comma 12 2 4 4 3" xfId="21407" xr:uid="{00000000-0005-0000-0000-00000C110000}"/>
    <cellStyle name="Comma 12 2 4 5" xfId="12187" xr:uid="{00000000-0005-0000-0000-00000D110000}"/>
    <cellStyle name="Comma 12 2 4 5 2" xfId="24933" xr:uid="{00000000-0005-0000-0000-00000E110000}"/>
    <cellStyle name="Comma 12 2 4 6" xfId="17568" xr:uid="{00000000-0005-0000-0000-00000F110000}"/>
    <cellStyle name="Comma 12 2 4 7" xfId="30987" xr:uid="{00000000-0005-0000-0000-000010110000}"/>
    <cellStyle name="Comma 12 2 4 8" xfId="34403" xr:uid="{00000000-0005-0000-0000-000011110000}"/>
    <cellStyle name="Comma 12 2 4 9" xfId="41704" xr:uid="{E67F2DA9-EFEB-4A0F-A973-58186FE782E2}"/>
    <cellStyle name="Comma 12 2 5" xfId="3323" xr:uid="{00000000-0005-0000-0000-000012110000}"/>
    <cellStyle name="Comma 12 2 5 2" xfId="7883" xr:uid="{00000000-0005-0000-0000-000013110000}"/>
    <cellStyle name="Comma 12 2 5 2 2" xfId="14377" xr:uid="{00000000-0005-0000-0000-000014110000}"/>
    <cellStyle name="Comma 12 2 5 2 2 2" xfId="27063" xr:uid="{00000000-0005-0000-0000-000015110000}"/>
    <cellStyle name="Comma 12 2 5 2 3" xfId="19140" xr:uid="{00000000-0005-0000-0000-000016110000}"/>
    <cellStyle name="Comma 12 2 5 2 4" xfId="32262" xr:uid="{00000000-0005-0000-0000-000017110000}"/>
    <cellStyle name="Comma 12 2 5 2 5" xfId="35279" xr:uid="{00000000-0005-0000-0000-000018110000}"/>
    <cellStyle name="Comma 12 2 5 2 6" xfId="41709" xr:uid="{167165B2-C48D-48BA-BBC8-BBD0801D245B}"/>
    <cellStyle name="Comma 12 2 5 3" xfId="8806" xr:uid="{00000000-0005-0000-0000-000019110000}"/>
    <cellStyle name="Comma 12 2 5 3 2" xfId="15220" xr:uid="{00000000-0005-0000-0000-00001A110000}"/>
    <cellStyle name="Comma 12 2 5 3 2 2" xfId="27877" xr:uid="{00000000-0005-0000-0000-00001B110000}"/>
    <cellStyle name="Comma 12 2 5 3 3" xfId="22843" xr:uid="{00000000-0005-0000-0000-00001C110000}"/>
    <cellStyle name="Comma 12 2 5 4" xfId="6670" xr:uid="{00000000-0005-0000-0000-00001D110000}"/>
    <cellStyle name="Comma 12 2 5 4 2" xfId="13257" xr:uid="{00000000-0005-0000-0000-00001E110000}"/>
    <cellStyle name="Comma 12 2 5 4 2 2" xfId="25999" xr:uid="{00000000-0005-0000-0000-00001F110000}"/>
    <cellStyle name="Comma 12 2 5 4 3" xfId="21408" xr:uid="{00000000-0005-0000-0000-000020110000}"/>
    <cellStyle name="Comma 12 2 5 5" xfId="12188" xr:uid="{00000000-0005-0000-0000-000021110000}"/>
    <cellStyle name="Comma 12 2 5 5 2" xfId="24934" xr:uid="{00000000-0005-0000-0000-000022110000}"/>
    <cellStyle name="Comma 12 2 5 6" xfId="17569" xr:uid="{00000000-0005-0000-0000-000023110000}"/>
    <cellStyle name="Comma 12 2 5 7" xfId="30988" xr:uid="{00000000-0005-0000-0000-000024110000}"/>
    <cellStyle name="Comma 12 2 5 8" xfId="34404" xr:uid="{00000000-0005-0000-0000-000025110000}"/>
    <cellStyle name="Comma 12 2 5 9" xfId="41708" xr:uid="{3F89AB33-336B-48AA-8EBC-CBF5DE424660}"/>
    <cellStyle name="Comma 12 2 6" xfId="3324" xr:uid="{00000000-0005-0000-0000-000026110000}"/>
    <cellStyle name="Comma 12 2 6 2" xfId="7884" xr:uid="{00000000-0005-0000-0000-000027110000}"/>
    <cellStyle name="Comma 12 2 6 2 2" xfId="14378" xr:uid="{00000000-0005-0000-0000-000028110000}"/>
    <cellStyle name="Comma 12 2 6 2 2 2" xfId="27064" xr:uid="{00000000-0005-0000-0000-000029110000}"/>
    <cellStyle name="Comma 12 2 6 2 3" xfId="19141" xr:uid="{00000000-0005-0000-0000-00002A110000}"/>
    <cellStyle name="Comma 12 2 6 2 4" xfId="32263" xr:uid="{00000000-0005-0000-0000-00002B110000}"/>
    <cellStyle name="Comma 12 2 6 2 5" xfId="35280" xr:uid="{00000000-0005-0000-0000-00002C110000}"/>
    <cellStyle name="Comma 12 2 6 2 6" xfId="41711" xr:uid="{CC254F86-8A91-4A56-9D1C-A3CA7F8AB181}"/>
    <cellStyle name="Comma 12 2 6 3" xfId="8807" xr:uid="{00000000-0005-0000-0000-00002D110000}"/>
    <cellStyle name="Comma 12 2 6 3 2" xfId="15221" xr:uid="{00000000-0005-0000-0000-00002E110000}"/>
    <cellStyle name="Comma 12 2 6 3 2 2" xfId="27878" xr:uid="{00000000-0005-0000-0000-00002F110000}"/>
    <cellStyle name="Comma 12 2 6 3 3" xfId="22844" xr:uid="{00000000-0005-0000-0000-000030110000}"/>
    <cellStyle name="Comma 12 2 6 4" xfId="6671" xr:uid="{00000000-0005-0000-0000-000031110000}"/>
    <cellStyle name="Comma 12 2 6 4 2" xfId="13258" xr:uid="{00000000-0005-0000-0000-000032110000}"/>
    <cellStyle name="Comma 12 2 6 4 2 2" xfId="26000" xr:uid="{00000000-0005-0000-0000-000033110000}"/>
    <cellStyle name="Comma 12 2 6 4 3" xfId="21409" xr:uid="{00000000-0005-0000-0000-000034110000}"/>
    <cellStyle name="Comma 12 2 6 5" xfId="12189" xr:uid="{00000000-0005-0000-0000-000035110000}"/>
    <cellStyle name="Comma 12 2 6 5 2" xfId="24935" xr:uid="{00000000-0005-0000-0000-000036110000}"/>
    <cellStyle name="Comma 12 2 6 6" xfId="17570" xr:uid="{00000000-0005-0000-0000-000037110000}"/>
    <cellStyle name="Comma 12 2 6 7" xfId="30989" xr:uid="{00000000-0005-0000-0000-000038110000}"/>
    <cellStyle name="Comma 12 2 6 8" xfId="34405" xr:uid="{00000000-0005-0000-0000-000039110000}"/>
    <cellStyle name="Comma 12 2 6 9" xfId="41710" xr:uid="{CDDED6B2-F85C-47AF-9B2B-036DAE43B6D8}"/>
    <cellStyle name="Comma 12 2 7" xfId="3325" xr:uid="{00000000-0005-0000-0000-00003A110000}"/>
    <cellStyle name="Comma 12 2 7 2" xfId="7885" xr:uid="{00000000-0005-0000-0000-00003B110000}"/>
    <cellStyle name="Comma 12 2 7 2 2" xfId="14379" xr:uid="{00000000-0005-0000-0000-00003C110000}"/>
    <cellStyle name="Comma 12 2 7 2 2 2" xfId="27065" xr:uid="{00000000-0005-0000-0000-00003D110000}"/>
    <cellStyle name="Comma 12 2 7 2 3" xfId="19142" xr:uid="{00000000-0005-0000-0000-00003E110000}"/>
    <cellStyle name="Comma 12 2 7 2 4" xfId="32264" xr:uid="{00000000-0005-0000-0000-00003F110000}"/>
    <cellStyle name="Comma 12 2 7 2 5" xfId="35281" xr:uid="{00000000-0005-0000-0000-000040110000}"/>
    <cellStyle name="Comma 12 2 7 3" xfId="8808" xr:uid="{00000000-0005-0000-0000-000041110000}"/>
    <cellStyle name="Comma 12 2 7 3 2" xfId="15222" xr:uid="{00000000-0005-0000-0000-000042110000}"/>
    <cellStyle name="Comma 12 2 7 3 2 2" xfId="27879" xr:uid="{00000000-0005-0000-0000-000043110000}"/>
    <cellStyle name="Comma 12 2 7 3 3" xfId="22845" xr:uid="{00000000-0005-0000-0000-000044110000}"/>
    <cellStyle name="Comma 12 2 7 4" xfId="6672" xr:uid="{00000000-0005-0000-0000-000045110000}"/>
    <cellStyle name="Comma 12 2 7 4 2" xfId="13259" xr:uid="{00000000-0005-0000-0000-000046110000}"/>
    <cellStyle name="Comma 12 2 7 4 2 2" xfId="26001" xr:uid="{00000000-0005-0000-0000-000047110000}"/>
    <cellStyle name="Comma 12 2 7 4 3" xfId="21410" xr:uid="{00000000-0005-0000-0000-000048110000}"/>
    <cellStyle name="Comma 12 2 7 5" xfId="12190" xr:uid="{00000000-0005-0000-0000-000049110000}"/>
    <cellStyle name="Comma 12 2 7 5 2" xfId="24936" xr:uid="{00000000-0005-0000-0000-00004A110000}"/>
    <cellStyle name="Comma 12 2 7 6" xfId="17571" xr:uid="{00000000-0005-0000-0000-00004B110000}"/>
    <cellStyle name="Comma 12 2 7 7" xfId="30990" xr:uid="{00000000-0005-0000-0000-00004C110000}"/>
    <cellStyle name="Comma 12 2 7 8" xfId="34406" xr:uid="{00000000-0005-0000-0000-00004D110000}"/>
    <cellStyle name="Comma 12 2 7 9" xfId="41712" xr:uid="{FE8357D0-5339-4CEF-B2D5-25514C4688E9}"/>
    <cellStyle name="Comma 12 2 8" xfId="3326" xr:uid="{00000000-0005-0000-0000-00004E110000}"/>
    <cellStyle name="Comma 12 2 8 2" xfId="7886" xr:uid="{00000000-0005-0000-0000-00004F110000}"/>
    <cellStyle name="Comma 12 2 8 2 2" xfId="14380" xr:uid="{00000000-0005-0000-0000-000050110000}"/>
    <cellStyle name="Comma 12 2 8 2 2 2" xfId="27066" xr:uid="{00000000-0005-0000-0000-000051110000}"/>
    <cellStyle name="Comma 12 2 8 2 3" xfId="19143" xr:uid="{00000000-0005-0000-0000-000052110000}"/>
    <cellStyle name="Comma 12 2 8 2 4" xfId="32265" xr:uid="{00000000-0005-0000-0000-000053110000}"/>
    <cellStyle name="Comma 12 2 8 2 5" xfId="35282" xr:uid="{00000000-0005-0000-0000-000054110000}"/>
    <cellStyle name="Comma 12 2 8 3" xfId="8809" xr:uid="{00000000-0005-0000-0000-000055110000}"/>
    <cellStyle name="Comma 12 2 8 3 2" xfId="15223" xr:uid="{00000000-0005-0000-0000-000056110000}"/>
    <cellStyle name="Comma 12 2 8 3 2 2" xfId="27880" xr:uid="{00000000-0005-0000-0000-000057110000}"/>
    <cellStyle name="Comma 12 2 8 3 3" xfId="22846" xr:uid="{00000000-0005-0000-0000-000058110000}"/>
    <cellStyle name="Comma 12 2 8 4" xfId="6673" xr:uid="{00000000-0005-0000-0000-000059110000}"/>
    <cellStyle name="Comma 12 2 8 4 2" xfId="13260" xr:uid="{00000000-0005-0000-0000-00005A110000}"/>
    <cellStyle name="Comma 12 2 8 4 2 2" xfId="26002" xr:uid="{00000000-0005-0000-0000-00005B110000}"/>
    <cellStyle name="Comma 12 2 8 4 3" xfId="21411" xr:uid="{00000000-0005-0000-0000-00005C110000}"/>
    <cellStyle name="Comma 12 2 8 5" xfId="12191" xr:uid="{00000000-0005-0000-0000-00005D110000}"/>
    <cellStyle name="Comma 12 2 8 5 2" xfId="24937" xr:uid="{00000000-0005-0000-0000-00005E110000}"/>
    <cellStyle name="Comma 12 2 8 6" xfId="17572" xr:uid="{00000000-0005-0000-0000-00005F110000}"/>
    <cellStyle name="Comma 12 2 8 7" xfId="30991" xr:uid="{00000000-0005-0000-0000-000060110000}"/>
    <cellStyle name="Comma 12 2 8 8" xfId="34407" xr:uid="{00000000-0005-0000-0000-000061110000}"/>
    <cellStyle name="Comma 12 2 8 9" xfId="41713" xr:uid="{E7E42262-D88F-4043-A0F1-8129547A7664}"/>
    <cellStyle name="Comma 12 2 9" xfId="3327" xr:uid="{00000000-0005-0000-0000-000062110000}"/>
    <cellStyle name="Comma 12 2 9 2" xfId="7887" xr:uid="{00000000-0005-0000-0000-000063110000}"/>
    <cellStyle name="Comma 12 2 9 2 2" xfId="14381" xr:uid="{00000000-0005-0000-0000-000064110000}"/>
    <cellStyle name="Comma 12 2 9 2 2 2" xfId="27067" xr:uid="{00000000-0005-0000-0000-000065110000}"/>
    <cellStyle name="Comma 12 2 9 2 3" xfId="19144" xr:uid="{00000000-0005-0000-0000-000066110000}"/>
    <cellStyle name="Comma 12 2 9 2 4" xfId="32266" xr:uid="{00000000-0005-0000-0000-000067110000}"/>
    <cellStyle name="Comma 12 2 9 2 5" xfId="35283" xr:uid="{00000000-0005-0000-0000-000068110000}"/>
    <cellStyle name="Comma 12 2 9 3" xfId="8810" xr:uid="{00000000-0005-0000-0000-000069110000}"/>
    <cellStyle name="Comma 12 2 9 3 2" xfId="15224" xr:uid="{00000000-0005-0000-0000-00006A110000}"/>
    <cellStyle name="Comma 12 2 9 3 2 2" xfId="27881" xr:uid="{00000000-0005-0000-0000-00006B110000}"/>
    <cellStyle name="Comma 12 2 9 3 3" xfId="22847" xr:uid="{00000000-0005-0000-0000-00006C110000}"/>
    <cellStyle name="Comma 12 2 9 4" xfId="6674" xr:uid="{00000000-0005-0000-0000-00006D110000}"/>
    <cellStyle name="Comma 12 2 9 4 2" xfId="13261" xr:uid="{00000000-0005-0000-0000-00006E110000}"/>
    <cellStyle name="Comma 12 2 9 4 2 2" xfId="26003" xr:uid="{00000000-0005-0000-0000-00006F110000}"/>
    <cellStyle name="Comma 12 2 9 4 3" xfId="21412" xr:uid="{00000000-0005-0000-0000-000070110000}"/>
    <cellStyle name="Comma 12 2 9 5" xfId="12192" xr:uid="{00000000-0005-0000-0000-000071110000}"/>
    <cellStyle name="Comma 12 2 9 5 2" xfId="24938" xr:uid="{00000000-0005-0000-0000-000072110000}"/>
    <cellStyle name="Comma 12 2 9 6" xfId="17573" xr:uid="{00000000-0005-0000-0000-000073110000}"/>
    <cellStyle name="Comma 12 2 9 7" xfId="30992" xr:uid="{00000000-0005-0000-0000-000074110000}"/>
    <cellStyle name="Comma 12 2 9 8" xfId="34408" xr:uid="{00000000-0005-0000-0000-000075110000}"/>
    <cellStyle name="Comma 12 2 9 9" xfId="41714" xr:uid="{8614076D-C817-43E7-A407-7F37F0A9C350}"/>
    <cellStyle name="Comma 12 3" xfId="947" xr:uid="{00000000-0005-0000-0000-000076110000}"/>
    <cellStyle name="Comma 12 3 2" xfId="3328" xr:uid="{00000000-0005-0000-0000-000077110000}"/>
    <cellStyle name="Comma 12 3 2 2" xfId="41717" xr:uid="{6EEDCEF0-FBD5-4C76-BF6A-41D0361C8DF7}"/>
    <cellStyle name="Comma 12 3 2 2 2" xfId="41718" xr:uid="{D548623A-F451-4A78-B187-F99D29B5FEAF}"/>
    <cellStyle name="Comma 12 3 2 2 2 2" xfId="41719" xr:uid="{ECD80801-B43D-4A20-BD35-A0D665927091}"/>
    <cellStyle name="Comma 12 3 2 2 3" xfId="41720" xr:uid="{4F7B31D7-B5E5-435A-802E-8D1824666B44}"/>
    <cellStyle name="Comma 12 3 2 3" xfId="41721" xr:uid="{23F3ECF0-1C30-424A-B045-11CF78942F63}"/>
    <cellStyle name="Comma 12 3 2 3 2" xfId="41722" xr:uid="{6941A40B-6E5C-4E6E-940A-DFC7A06C718D}"/>
    <cellStyle name="Comma 12 3 2 4" xfId="41723" xr:uid="{2B95ABF0-CC7F-4385-9F40-EA03E16E29F7}"/>
    <cellStyle name="Comma 12 3 2 5" xfId="41716" xr:uid="{1CF4758B-6D03-4377-8180-340DD5756B21}"/>
    <cellStyle name="Comma 12 3 3" xfId="41724" xr:uid="{02221C32-A4A1-4302-9C24-FDD31CA69237}"/>
    <cellStyle name="Comma 12 3 3 2" xfId="41725" xr:uid="{E94CBCF0-9C17-4C1D-8768-81710D599447}"/>
    <cellStyle name="Comma 12 3 3 2 2" xfId="41726" xr:uid="{F7BE02E2-B813-4749-A5D3-7D2C355F3269}"/>
    <cellStyle name="Comma 12 3 3 3" xfId="41727" xr:uid="{7CD65A5E-A270-412F-B9B6-D11677A5B0A1}"/>
    <cellStyle name="Comma 12 3 4" xfId="41728" xr:uid="{B893D897-BE6A-4ADD-86E5-D4E6FA6046DF}"/>
    <cellStyle name="Comma 12 3 4 2" xfId="41729" xr:uid="{3946E57C-636D-481D-8EDC-28855D7BF10C}"/>
    <cellStyle name="Comma 12 3 5" xfId="41730" xr:uid="{D7940EEE-1805-4267-873E-906A7D44A573}"/>
    <cellStyle name="Comma 12 3 6" xfId="41731" xr:uid="{278A8154-6F52-4CB8-91E9-A3B501E182CA}"/>
    <cellStyle name="Comma 12 3 7" xfId="41715" xr:uid="{8E0479EC-F12B-445A-BD82-57102B097C33}"/>
    <cellStyle name="Comma 12 4" xfId="1354" xr:uid="{00000000-0005-0000-0000-000078110000}"/>
    <cellStyle name="Comma 12 4 2" xfId="6089" xr:uid="{00000000-0005-0000-0000-000079110000}"/>
    <cellStyle name="Comma 12 4 2 2" xfId="41734" xr:uid="{85A32E34-C463-4FD4-B9A3-A3A2BB541B01}"/>
    <cellStyle name="Comma 12 4 2 2 2" xfId="41735" xr:uid="{5389B35A-8F60-4D22-8D7F-9DC623B405BE}"/>
    <cellStyle name="Comma 12 4 2 3" xfId="41736" xr:uid="{5A36394E-7811-47B6-BEB0-9F9A19A4A99B}"/>
    <cellStyle name="Comma 12 4 2 4" xfId="41733" xr:uid="{37068702-D58B-40A1-BEAD-7A44A023CB4B}"/>
    <cellStyle name="Comma 12 4 3" xfId="18593" xr:uid="{00000000-0005-0000-0000-00007A110000}"/>
    <cellStyle name="Comma 12 4 3 2" xfId="41738" xr:uid="{E152323E-ABA9-4B1C-BB6D-89D93365346E}"/>
    <cellStyle name="Comma 12 4 3 3" xfId="41737" xr:uid="{412D5280-7149-49EA-8BD7-6329A1B80BA0}"/>
    <cellStyle name="Comma 12 4 4" xfId="3305" xr:uid="{00000000-0005-0000-0000-00007B110000}"/>
    <cellStyle name="Comma 12 4 4 2" xfId="41739" xr:uid="{17AD0B96-8891-4AF2-93C3-A7BE5FD1AA0D}"/>
    <cellStyle name="Comma 12 4 5" xfId="37417" xr:uid="{00000000-0005-0000-0000-00007C110000}"/>
    <cellStyle name="Comma 12 4 6" xfId="41732" xr:uid="{ED1CAD66-6A10-4F92-9E69-6DF21BB3E4AD}"/>
    <cellStyle name="Comma 12 5" xfId="9616" xr:uid="{00000000-0005-0000-0000-00007D110000}"/>
    <cellStyle name="Comma 12 5 2" xfId="18907" xr:uid="{00000000-0005-0000-0000-00007E110000}"/>
    <cellStyle name="Comma 12 5 2 2" xfId="41742" xr:uid="{95F8FAD7-E8F9-4C1F-A08C-6C020ED7185D}"/>
    <cellStyle name="Comma 12 5 2 3" xfId="41741" xr:uid="{A562DF40-9447-4209-B09B-E01A7C2329DD}"/>
    <cellStyle name="Comma 12 5 3" xfId="41743" xr:uid="{89FD080C-7ED9-4C85-9F9B-2EDE56CE5B4B}"/>
    <cellStyle name="Comma 12 5 4" xfId="41740" xr:uid="{17AAF8AA-1709-4E66-919A-5CBB110B93D1}"/>
    <cellStyle name="Comma 12 6" xfId="10983" xr:uid="{00000000-0005-0000-0000-00007F110000}"/>
    <cellStyle name="Comma 12 6 2" xfId="17552" xr:uid="{00000000-0005-0000-0000-000080110000}"/>
    <cellStyle name="Comma 12 6 2 2" xfId="41745" xr:uid="{CAB51A3C-CB6D-41E3-923F-4CD2954F42EB}"/>
    <cellStyle name="Comma 12 6 3" xfId="41744" xr:uid="{2E410457-1DDF-4B1B-AC06-D0F320B2E4E3}"/>
    <cellStyle name="Comma 12 7" xfId="2657" xr:uid="{00000000-0005-0000-0000-000081110000}"/>
    <cellStyle name="Comma 12 7 2" xfId="41747" xr:uid="{D1C6B038-46F1-4EBD-85EE-A8648DE9632B}"/>
    <cellStyle name="Comma 12 7 3" xfId="41746" xr:uid="{86E4D9AF-0FF8-4465-9FD8-1748963E3AB1}"/>
    <cellStyle name="Comma 12 8" xfId="41748" xr:uid="{9DCDE8DB-FAA3-4F22-B96A-B1976EB43DDB}"/>
    <cellStyle name="Comma 12 9" xfId="41749" xr:uid="{17D2F8C7-A53E-4671-87C4-C3957582DECE}"/>
    <cellStyle name="Comma 120" xfId="57" xr:uid="{00000000-0005-0000-0000-000082110000}"/>
    <cellStyle name="Comma 120 2" xfId="1212" xr:uid="{00000000-0005-0000-0000-000083110000}"/>
    <cellStyle name="Comma 120 2 2" xfId="18594" xr:uid="{00000000-0005-0000-0000-000084110000}"/>
    <cellStyle name="Comma 120 2 3" xfId="41750" xr:uid="{B91C04C1-D4A7-469D-8EDD-A81E32FFAB99}"/>
    <cellStyle name="Comma 120 3" xfId="1225" xr:uid="{00000000-0005-0000-0000-000085110000}"/>
    <cellStyle name="Comma 120 3 2" xfId="19022" xr:uid="{00000000-0005-0000-0000-000086110000}"/>
    <cellStyle name="Comma 120 4" xfId="9617" xr:uid="{00000000-0005-0000-0000-000087110000}"/>
    <cellStyle name="Comma 121" xfId="58" xr:uid="{00000000-0005-0000-0000-000088110000}"/>
    <cellStyle name="Comma 121 2" xfId="1213" xr:uid="{00000000-0005-0000-0000-000089110000}"/>
    <cellStyle name="Comma 121 2 2" xfId="18595" xr:uid="{00000000-0005-0000-0000-00008A110000}"/>
    <cellStyle name="Comma 121 2 3" xfId="41752" xr:uid="{D721CB0B-1C76-4ADE-A71C-467AC17C41D6}"/>
    <cellStyle name="Comma 121 3" xfId="19023" xr:uid="{00000000-0005-0000-0000-00008B110000}"/>
    <cellStyle name="Comma 121 4" xfId="9618" xr:uid="{00000000-0005-0000-0000-00008C110000}"/>
    <cellStyle name="Comma 121 5" xfId="41751" xr:uid="{9F000610-39BC-47FD-935B-5EE1BB0B59E2}"/>
    <cellStyle name="Comma 122" xfId="59" xr:uid="{00000000-0005-0000-0000-00008D110000}"/>
    <cellStyle name="Comma 122 2" xfId="1214" xr:uid="{00000000-0005-0000-0000-00008E110000}"/>
    <cellStyle name="Comma 122 2 2" xfId="18596" xr:uid="{00000000-0005-0000-0000-00008F110000}"/>
    <cellStyle name="Comma 122 2 3" xfId="41754" xr:uid="{1B2800E0-60FF-459A-82C0-28C7D8A55BF5}"/>
    <cellStyle name="Comma 122 3" xfId="19024" xr:uid="{00000000-0005-0000-0000-000090110000}"/>
    <cellStyle name="Comma 122 4" xfId="9619" xr:uid="{00000000-0005-0000-0000-000091110000}"/>
    <cellStyle name="Comma 122 5" xfId="41753" xr:uid="{B07576FF-3D88-4131-AB70-7CD2AF097C47}"/>
    <cellStyle name="Comma 123" xfId="60" xr:uid="{00000000-0005-0000-0000-000092110000}"/>
    <cellStyle name="Comma 123 2" xfId="1215" xr:uid="{00000000-0005-0000-0000-000093110000}"/>
    <cellStyle name="Comma 123 2 2" xfId="18597" xr:uid="{00000000-0005-0000-0000-000094110000}"/>
    <cellStyle name="Comma 123 3" xfId="19025" xr:uid="{00000000-0005-0000-0000-000095110000}"/>
    <cellStyle name="Comma 123 4" xfId="9620" xr:uid="{00000000-0005-0000-0000-000096110000}"/>
    <cellStyle name="Comma 123 5" xfId="41755" xr:uid="{1709C79F-E844-428E-9A50-D32C8F45B5CB}"/>
    <cellStyle name="Comma 124" xfId="61" xr:uid="{00000000-0005-0000-0000-000097110000}"/>
    <cellStyle name="Comma 124 2" xfId="1216" xr:uid="{00000000-0005-0000-0000-000098110000}"/>
    <cellStyle name="Comma 124 2 2" xfId="18598" xr:uid="{00000000-0005-0000-0000-000099110000}"/>
    <cellStyle name="Comma 124 3" xfId="19026" xr:uid="{00000000-0005-0000-0000-00009A110000}"/>
    <cellStyle name="Comma 124 4" xfId="9621" xr:uid="{00000000-0005-0000-0000-00009B110000}"/>
    <cellStyle name="Comma 124 5" xfId="41756" xr:uid="{0952BFE3-EF64-4CBB-999B-E33CC5C0B5C9}"/>
    <cellStyle name="Comma 125" xfId="62" xr:uid="{00000000-0005-0000-0000-00009C110000}"/>
    <cellStyle name="Comma 125 2" xfId="1217" xr:uid="{00000000-0005-0000-0000-00009D110000}"/>
    <cellStyle name="Comma 125 2 2" xfId="18599" xr:uid="{00000000-0005-0000-0000-00009E110000}"/>
    <cellStyle name="Comma 125 3" xfId="19027" xr:uid="{00000000-0005-0000-0000-00009F110000}"/>
    <cellStyle name="Comma 125 4" xfId="9622" xr:uid="{00000000-0005-0000-0000-0000A0110000}"/>
    <cellStyle name="Comma 125 5" xfId="41757" xr:uid="{EF23100E-5815-45D7-B8CF-A2D03A4E3082}"/>
    <cellStyle name="Comma 126" xfId="63" xr:uid="{00000000-0005-0000-0000-0000A1110000}"/>
    <cellStyle name="Comma 126 2" xfId="1218" xr:uid="{00000000-0005-0000-0000-0000A2110000}"/>
    <cellStyle name="Comma 126 2 2" xfId="18600" xr:uid="{00000000-0005-0000-0000-0000A3110000}"/>
    <cellStyle name="Comma 126 3" xfId="19028" xr:uid="{00000000-0005-0000-0000-0000A4110000}"/>
    <cellStyle name="Comma 126 4" xfId="9623" xr:uid="{00000000-0005-0000-0000-0000A5110000}"/>
    <cellStyle name="Comma 126 5" xfId="41758" xr:uid="{3734C6D4-44E6-4B83-B085-6A3E56E724A5}"/>
    <cellStyle name="Comma 127" xfId="64" xr:uid="{00000000-0005-0000-0000-0000A6110000}"/>
    <cellStyle name="Comma 127 2" xfId="1219" xr:uid="{00000000-0005-0000-0000-0000A7110000}"/>
    <cellStyle name="Comma 127 2 2" xfId="18601" xr:uid="{00000000-0005-0000-0000-0000A8110000}"/>
    <cellStyle name="Comma 127 3" xfId="19029" xr:uid="{00000000-0005-0000-0000-0000A9110000}"/>
    <cellStyle name="Comma 127 4" xfId="9624" xr:uid="{00000000-0005-0000-0000-0000AA110000}"/>
    <cellStyle name="Comma 127 5" xfId="41759" xr:uid="{166A4014-B25C-4BBD-991F-31BB16EC92DF}"/>
    <cellStyle name="Comma 128" xfId="65" xr:uid="{00000000-0005-0000-0000-0000AB110000}"/>
    <cellStyle name="Comma 128 2" xfId="18602" xr:uid="{00000000-0005-0000-0000-0000AC110000}"/>
    <cellStyle name="Comma 128 3" xfId="19030" xr:uid="{00000000-0005-0000-0000-0000AD110000}"/>
    <cellStyle name="Comma 128 4" xfId="9625" xr:uid="{00000000-0005-0000-0000-0000AE110000}"/>
    <cellStyle name="Comma 128 5" xfId="41760" xr:uid="{3F029655-4BB9-4AAB-A213-F3218A3F6F8A}"/>
    <cellStyle name="Comma 129" xfId="66" xr:uid="{00000000-0005-0000-0000-0000AF110000}"/>
    <cellStyle name="Comma 129 2" xfId="18603" xr:uid="{00000000-0005-0000-0000-0000B0110000}"/>
    <cellStyle name="Comma 129 3" xfId="19031" xr:uid="{00000000-0005-0000-0000-0000B1110000}"/>
    <cellStyle name="Comma 129 4" xfId="9626" xr:uid="{00000000-0005-0000-0000-0000B2110000}"/>
    <cellStyle name="Comma 129 5" xfId="41761" xr:uid="{5F5C374A-B464-4494-A825-42860265A9A7}"/>
    <cellStyle name="Comma 13" xfId="67" xr:uid="{00000000-0005-0000-0000-0000B3110000}"/>
    <cellStyle name="Comma 13 2" xfId="388" xr:uid="{00000000-0005-0000-0000-0000B4110000}"/>
    <cellStyle name="Comma 13 2 2" xfId="948" xr:uid="{00000000-0005-0000-0000-0000B5110000}"/>
    <cellStyle name="Comma 13 2 2 2" xfId="17575" xr:uid="{00000000-0005-0000-0000-0000B6110000}"/>
    <cellStyle name="Comma 13 2 2 2 2" xfId="41763" xr:uid="{79EE2437-7476-4AAF-8AC3-A581F987723A}"/>
    <cellStyle name="Comma 13 2 2 2 2 2" xfId="41764" xr:uid="{5F4EE790-51C7-4B51-980E-D29FE7606D2A}"/>
    <cellStyle name="Comma 13 2 2 2 2 2 2" xfId="41765" xr:uid="{B76ED563-2195-4F0B-A783-AE0F7C3CD33C}"/>
    <cellStyle name="Comma 13 2 2 2 2 3" xfId="41766" xr:uid="{506F8BA8-1B09-469E-B2FA-5F089FDCF8C7}"/>
    <cellStyle name="Comma 13 2 2 2 3" xfId="41767" xr:uid="{4ADBBB6A-03DE-4B60-9C28-5559BEB09E49}"/>
    <cellStyle name="Comma 13 2 2 2 3 2" xfId="41768" xr:uid="{F7EEEA0F-2740-4E76-9748-A49196CBB0E0}"/>
    <cellStyle name="Comma 13 2 2 2 4" xfId="41769" xr:uid="{97CB5493-9ED6-4AE6-9C49-0690ECAF738B}"/>
    <cellStyle name="Comma 13 2 2 2 5" xfId="41762" xr:uid="{93A7BC3C-0BF5-4D14-AF78-CA3BD63AB4A3}"/>
    <cellStyle name="Comma 13 2 2 3" xfId="41770" xr:uid="{231C9E3F-B107-4948-BF3E-80178FA57824}"/>
    <cellStyle name="Comma 13 2 2 3 2" xfId="41771" xr:uid="{C1F5D5B7-0BD6-44F1-967D-D52EBB88ADF9}"/>
    <cellStyle name="Comma 13 2 2 3 2 2" xfId="41772" xr:uid="{A2E6CBD5-7153-4DEF-B5DE-A645E0920436}"/>
    <cellStyle name="Comma 13 2 2 3 3" xfId="41773" xr:uid="{9E4ADEEF-C23E-4CCF-B3F2-052774C07338}"/>
    <cellStyle name="Comma 13 2 2 4" xfId="41774" xr:uid="{D82C9A5F-B16B-4DE6-A2CD-BD7B0F680E73}"/>
    <cellStyle name="Comma 13 2 2 4 2" xfId="41775" xr:uid="{41543626-557A-4241-BE11-1E7C421FB955}"/>
    <cellStyle name="Comma 13 2 2 5" xfId="41776" xr:uid="{E21AB36B-22A0-45B6-A3A2-CA92EE146961}"/>
    <cellStyle name="Comma 13 2 2 6" xfId="41777" xr:uid="{36D0DD5E-E547-40B6-BD58-3F96FFAD848D}"/>
    <cellStyle name="Comma 13 2 3" xfId="1226" xr:uid="{00000000-0005-0000-0000-0000B7110000}"/>
    <cellStyle name="Comma 13 2 3 2" xfId="41779" xr:uid="{49497142-5341-456E-B113-227AAEF96830}"/>
    <cellStyle name="Comma 13 2 3 2 2" xfId="41780" xr:uid="{D9608F27-4D78-44FA-937F-6C8D04A26C5A}"/>
    <cellStyle name="Comma 13 2 3 2 2 2" xfId="41781" xr:uid="{B440A40A-18A1-44AF-951E-3C179E844DA6}"/>
    <cellStyle name="Comma 13 2 3 2 3" xfId="41782" xr:uid="{54373A3A-0B18-4E57-9B9E-A89023800EF6}"/>
    <cellStyle name="Comma 13 2 3 3" xfId="41783" xr:uid="{4A139C59-3221-4482-A0D2-CC26465F6DAC}"/>
    <cellStyle name="Comma 13 2 3 3 2" xfId="41784" xr:uid="{5D01694E-2787-4DAA-A01B-20268DB02A81}"/>
    <cellStyle name="Comma 13 2 3 4" xfId="41785" xr:uid="{8E581516-20A7-4F63-A757-4CF9335ECE6B}"/>
    <cellStyle name="Comma 13 2 3 5" xfId="41778" xr:uid="{10D1FC4F-B43E-4D78-BC75-8A12BB30BE8B}"/>
    <cellStyle name="Comma 13 2 4" xfId="3330" xr:uid="{00000000-0005-0000-0000-0000B8110000}"/>
    <cellStyle name="Comma 13 2 4 2" xfId="41787" xr:uid="{14E097B0-EE61-4AF7-AC52-156DEE14AE36}"/>
    <cellStyle name="Comma 13 2 4 2 2" xfId="41788" xr:uid="{7E302730-3B0A-468F-B907-71E7B02C20FB}"/>
    <cellStyle name="Comma 13 2 4 3" xfId="41789" xr:uid="{B6B055C6-CF74-47B5-AC86-EC244C58A324}"/>
    <cellStyle name="Comma 13 2 4 4" xfId="41786" xr:uid="{4E5B1C60-FC16-436C-AEAE-87DE5BD73737}"/>
    <cellStyle name="Comma 13 2 5" xfId="41790" xr:uid="{BCE4B393-2EBA-4B3A-8190-42143F545149}"/>
    <cellStyle name="Comma 13 2 5 2" xfId="41791" xr:uid="{B1AA84AB-24E9-41EA-8967-8149485A2AE3}"/>
    <cellStyle name="Comma 13 2 6" xfId="41792" xr:uid="{471A60F4-9CDC-44B4-A1A0-C4F5FFBFCEEB}"/>
    <cellStyle name="Comma 13 2 6 2" xfId="41793" xr:uid="{0531F232-CD90-4182-9887-E2FAB14538E4}"/>
    <cellStyle name="Comma 13 2 7" xfId="41794" xr:uid="{D7584931-B6E0-43E2-BB9F-0A547508416D}"/>
    <cellStyle name="Comma 13 2 8" xfId="3331" xr:uid="{00000000-0005-0000-0000-0000B9110000}"/>
    <cellStyle name="Comma 13 2 8 2" xfId="41795" xr:uid="{3EF1A50F-CB62-4968-B3F9-F16E7056C895}"/>
    <cellStyle name="Comma 13 2 9" xfId="41796" xr:uid="{BEDBC40E-9F6B-4048-9BCD-EFA3CB19CE84}"/>
    <cellStyle name="Comma 13 3" xfId="831" xr:uid="{00000000-0005-0000-0000-0000BA110000}"/>
    <cellStyle name="Comma 13 3 2" xfId="1356" xr:uid="{00000000-0005-0000-0000-0000BB110000}"/>
    <cellStyle name="Comma 13 3 2 2" xfId="41798" xr:uid="{1C500493-B811-4FF3-A6B4-7ED0FFE8AA59}"/>
    <cellStyle name="Comma 13 3 2 2 2" xfId="41799" xr:uid="{2BDC8577-3E6B-4EF2-B5D9-95F41A02D6CF}"/>
    <cellStyle name="Comma 13 3 2 2 2 2" xfId="41800" xr:uid="{67BC2BDC-75A9-4016-9D92-018D08EE3D38}"/>
    <cellStyle name="Comma 13 3 2 2 3" xfId="41801" xr:uid="{FC21652E-6697-4631-980F-AF02A346AA4E}"/>
    <cellStyle name="Comma 13 3 2 3" xfId="41802" xr:uid="{415B5F7A-FD60-4BDC-B51B-4C290A13A9E6}"/>
    <cellStyle name="Comma 13 3 2 3 2" xfId="41803" xr:uid="{44BDDEBB-0A02-42A3-8D23-1B88F9DA42E7}"/>
    <cellStyle name="Comma 13 3 2 4" xfId="41804" xr:uid="{67176C76-5D13-47A7-9FD0-463DE99A98B2}"/>
    <cellStyle name="Comma 13 3 2 5" xfId="41805" xr:uid="{F7E510D6-A58D-4C1C-A28B-6E58AA867A59}"/>
    <cellStyle name="Comma 13 3 2 6" xfId="41797" xr:uid="{3C995A0E-85FE-4E9B-9854-BA81108D6EB7}"/>
    <cellStyle name="Comma 13 3 3" xfId="3332" xr:uid="{00000000-0005-0000-0000-0000BC110000}"/>
    <cellStyle name="Comma 13 3 3 2" xfId="41807" xr:uid="{E95726B1-1ACF-4618-8DA5-9A9192558C75}"/>
    <cellStyle name="Comma 13 3 3 2 2" xfId="41808" xr:uid="{BE6685BE-D43F-4632-BF19-21AADC015709}"/>
    <cellStyle name="Comma 13 3 3 3" xfId="41809" xr:uid="{E5EF73C7-BA7C-4C3D-8FA5-BB5529528446}"/>
    <cellStyle name="Comma 13 3 3 4" xfId="41806" xr:uid="{71A65E09-DECC-4D5E-AAE6-64E3D19D7EA5}"/>
    <cellStyle name="Comma 13 3 4" xfId="37777" xr:uid="{00000000-0005-0000-0000-0000BD110000}"/>
    <cellStyle name="Comma 13 3 4 2" xfId="41811" xr:uid="{BFCC580B-90C4-4256-A653-6B2643F0D1C0}"/>
    <cellStyle name="Comma 13 3 4 3" xfId="41810" xr:uid="{61F7A208-D45D-4CE2-92D5-BBAE8DE8B903}"/>
    <cellStyle name="Comma 13 3 5" xfId="38055" xr:uid="{00000000-0005-0000-0000-0000BE110000}"/>
    <cellStyle name="Comma 13 3 5 2" xfId="41812" xr:uid="{66F1B4E0-9863-485F-B7EA-A918EC6ED8E4}"/>
    <cellStyle name="Comma 13 3 6" xfId="41813" xr:uid="{1783E984-ECFA-4C8F-B00F-5A275287E516}"/>
    <cellStyle name="Comma 13 4" xfId="1355" xr:uid="{00000000-0005-0000-0000-0000BF110000}"/>
    <cellStyle name="Comma 13 4 2" xfId="11057" xr:uid="{00000000-0005-0000-0000-0000C0110000}"/>
    <cellStyle name="Comma 13 4 2 2" xfId="41816" xr:uid="{F75FABCE-E41C-4A60-AEA9-5BF6E100D78D}"/>
    <cellStyle name="Comma 13 4 2 2 2" xfId="41817" xr:uid="{B62CC157-C66B-47BD-8133-5B139B50456B}"/>
    <cellStyle name="Comma 13 4 2 3" xfId="41818" xr:uid="{BC386CA8-D430-4641-9ECE-277142896DCC}"/>
    <cellStyle name="Comma 13 4 2 4" xfId="41815" xr:uid="{03CBFD74-4E79-426D-B36B-B5F96F95E8E0}"/>
    <cellStyle name="Comma 13 4 3" xfId="18604" xr:uid="{00000000-0005-0000-0000-0000C1110000}"/>
    <cellStyle name="Comma 13 4 3 2" xfId="41820" xr:uid="{61C3959A-FD83-49CE-8B5D-C927FD2666D3}"/>
    <cellStyle name="Comma 13 4 3 3" xfId="41819" xr:uid="{11B422D8-3D7A-428F-8F13-3C07D3AC8628}"/>
    <cellStyle name="Comma 13 4 4" xfId="3329" xr:uid="{00000000-0005-0000-0000-0000C2110000}"/>
    <cellStyle name="Comma 13 4 5" xfId="37418" xr:uid="{00000000-0005-0000-0000-0000C3110000}"/>
    <cellStyle name="Comma 13 4 5 2" xfId="41821" xr:uid="{5899DE24-6E77-4345-B98B-2985C4D39364}"/>
    <cellStyle name="Comma 13 4 6" xfId="41814" xr:uid="{5513B757-D3F9-47F1-9E0F-AC1E9F752AA1}"/>
    <cellStyle name="Comma 13 5" xfId="9627" xr:uid="{00000000-0005-0000-0000-0000C4110000}"/>
    <cellStyle name="Comma 13 5 2" xfId="17574" xr:uid="{00000000-0005-0000-0000-0000C5110000}"/>
    <cellStyle name="Comma 13 5 2 2" xfId="41823" xr:uid="{47B00E39-E119-48F0-B17B-45AA4E085A6D}"/>
    <cellStyle name="Comma 13 5 3" xfId="41824" xr:uid="{9A271133-072C-4D2A-851E-1CEF7CE9EF1B}"/>
    <cellStyle name="Comma 13 5 4" xfId="41825" xr:uid="{6625FD78-9919-4753-9362-E1FB433E91BE}"/>
    <cellStyle name="Comma 13 5 5" xfId="41822" xr:uid="{3EF58543-5640-4515-8B0E-9012F8E9F59E}"/>
    <cellStyle name="Comma 13 6" xfId="10457" xr:uid="{00000000-0005-0000-0000-0000C6110000}"/>
    <cellStyle name="Comma 13 6 2" xfId="41827" xr:uid="{C2517791-9A7E-437C-A8CD-F8BF8A704CFB}"/>
    <cellStyle name="Comma 13 6 3" xfId="41826" xr:uid="{50162DD8-572C-4E28-BC5C-DF071AF94767}"/>
    <cellStyle name="Comma 13 7" xfId="41828" xr:uid="{15EF994E-55C7-4008-ABD4-75A42DBB272F}"/>
    <cellStyle name="Comma 13 7 2" xfId="41829" xr:uid="{1BB4FCD4-BBED-4F77-BE8C-14A7943C07C5}"/>
    <cellStyle name="Comma 13 8" xfId="41830" xr:uid="{876CBD57-20E1-4A14-A665-A67686971BF9}"/>
    <cellStyle name="Comma 13 9" xfId="41831" xr:uid="{0080105D-9158-4011-9B60-F058553FB9BD}"/>
    <cellStyle name="Comma 130" xfId="68" xr:uid="{00000000-0005-0000-0000-0000C7110000}"/>
    <cellStyle name="Comma 130 2" xfId="18605" xr:uid="{00000000-0005-0000-0000-0000C8110000}"/>
    <cellStyle name="Comma 130 3" xfId="19032" xr:uid="{00000000-0005-0000-0000-0000C9110000}"/>
    <cellStyle name="Comma 130 4" xfId="9628" xr:uid="{00000000-0005-0000-0000-0000CA110000}"/>
    <cellStyle name="Comma 130 5" xfId="41832" xr:uid="{2FEFC8A4-F29A-4AE1-937C-98E3B07E5744}"/>
    <cellStyle name="Comma 131" xfId="69" xr:uid="{00000000-0005-0000-0000-0000CB110000}"/>
    <cellStyle name="Comma 131 2" xfId="18606" xr:uid="{00000000-0005-0000-0000-0000CC110000}"/>
    <cellStyle name="Comma 131 3" xfId="19033" xr:uid="{00000000-0005-0000-0000-0000CD110000}"/>
    <cellStyle name="Comma 131 4" xfId="9629" xr:uid="{00000000-0005-0000-0000-0000CE110000}"/>
    <cellStyle name="Comma 131 5" xfId="41833" xr:uid="{58AD7314-39E8-449E-AE81-8F86D82616FA}"/>
    <cellStyle name="Comma 132" xfId="70" xr:uid="{00000000-0005-0000-0000-0000CF110000}"/>
    <cellStyle name="Comma 132 2" xfId="18607" xr:uid="{00000000-0005-0000-0000-0000D0110000}"/>
    <cellStyle name="Comma 132 3" xfId="19034" xr:uid="{00000000-0005-0000-0000-0000D1110000}"/>
    <cellStyle name="Comma 132 4" xfId="9630" xr:uid="{00000000-0005-0000-0000-0000D2110000}"/>
    <cellStyle name="Comma 132 5" xfId="41834" xr:uid="{1F4010BA-99FA-4908-B90F-9D26CF2F3876}"/>
    <cellStyle name="Comma 133" xfId="71" xr:uid="{00000000-0005-0000-0000-0000D3110000}"/>
    <cellStyle name="Comma 133 2" xfId="18608" xr:uid="{00000000-0005-0000-0000-0000D4110000}"/>
    <cellStyle name="Comma 133 3" xfId="19035" xr:uid="{00000000-0005-0000-0000-0000D5110000}"/>
    <cellStyle name="Comma 133 4" xfId="9631" xr:uid="{00000000-0005-0000-0000-0000D6110000}"/>
    <cellStyle name="Comma 133 5" xfId="41835" xr:uid="{94B800AA-8C76-40FB-8632-882CECF309E4}"/>
    <cellStyle name="Comma 134" xfId="72" xr:uid="{00000000-0005-0000-0000-0000D7110000}"/>
    <cellStyle name="Comma 134 2" xfId="18609" xr:uid="{00000000-0005-0000-0000-0000D8110000}"/>
    <cellStyle name="Comma 134 3" xfId="19036" xr:uid="{00000000-0005-0000-0000-0000D9110000}"/>
    <cellStyle name="Comma 134 4" xfId="9632" xr:uid="{00000000-0005-0000-0000-0000DA110000}"/>
    <cellStyle name="Comma 134 5" xfId="41836" xr:uid="{5A07C003-E297-4087-95CD-666F9F36C7D4}"/>
    <cellStyle name="Comma 135" xfId="73" xr:uid="{00000000-0005-0000-0000-0000DB110000}"/>
    <cellStyle name="Comma 135 2" xfId="18610" xr:uid="{00000000-0005-0000-0000-0000DC110000}"/>
    <cellStyle name="Comma 135 3" xfId="19037" xr:uid="{00000000-0005-0000-0000-0000DD110000}"/>
    <cellStyle name="Comma 135 4" xfId="9633" xr:uid="{00000000-0005-0000-0000-0000DE110000}"/>
    <cellStyle name="Comma 135 5" xfId="41837" xr:uid="{7120C06B-1961-479E-811E-9DBE360ACC2A}"/>
    <cellStyle name="Comma 136" xfId="74" xr:uid="{00000000-0005-0000-0000-0000DF110000}"/>
    <cellStyle name="Comma 136 2" xfId="18611" xr:uid="{00000000-0005-0000-0000-0000E0110000}"/>
    <cellStyle name="Comma 136 3" xfId="19038" xr:uid="{00000000-0005-0000-0000-0000E1110000}"/>
    <cellStyle name="Comma 136 4" xfId="9634" xr:uid="{00000000-0005-0000-0000-0000E2110000}"/>
    <cellStyle name="Comma 136 5" xfId="41838" xr:uid="{E62514EA-686F-4F5E-BEF1-2EB2BC11BA5E}"/>
    <cellStyle name="Comma 137" xfId="75" xr:uid="{00000000-0005-0000-0000-0000E3110000}"/>
    <cellStyle name="Comma 137 2" xfId="18612" xr:uid="{00000000-0005-0000-0000-0000E4110000}"/>
    <cellStyle name="Comma 137 3" xfId="19039" xr:uid="{00000000-0005-0000-0000-0000E5110000}"/>
    <cellStyle name="Comma 137 4" xfId="9635" xr:uid="{00000000-0005-0000-0000-0000E6110000}"/>
    <cellStyle name="Comma 137 5" xfId="41839" xr:uid="{A751154C-04D1-4917-9821-57290C1C8938}"/>
    <cellStyle name="Comma 138" xfId="76" xr:uid="{00000000-0005-0000-0000-0000E7110000}"/>
    <cellStyle name="Comma 138 2" xfId="18613" xr:uid="{00000000-0005-0000-0000-0000E8110000}"/>
    <cellStyle name="Comma 138 3" xfId="19040" xr:uid="{00000000-0005-0000-0000-0000E9110000}"/>
    <cellStyle name="Comma 138 4" xfId="9636" xr:uid="{00000000-0005-0000-0000-0000EA110000}"/>
    <cellStyle name="Comma 138 5" xfId="41840" xr:uid="{5A2EE4F4-E97B-43F1-BFE1-7DD4E836F054}"/>
    <cellStyle name="Comma 139" xfId="77" xr:uid="{00000000-0005-0000-0000-0000EB110000}"/>
    <cellStyle name="Comma 139 2" xfId="18614" xr:uid="{00000000-0005-0000-0000-0000EC110000}"/>
    <cellStyle name="Comma 139 3" xfId="19041" xr:uid="{00000000-0005-0000-0000-0000ED110000}"/>
    <cellStyle name="Comma 139 4" xfId="9637" xr:uid="{00000000-0005-0000-0000-0000EE110000}"/>
    <cellStyle name="Comma 139 5" xfId="41841" xr:uid="{FD1BADD1-5EB9-469D-9AA5-D9017DB881D0}"/>
    <cellStyle name="Comma 14" xfId="78" xr:uid="{00000000-0005-0000-0000-0000EF110000}"/>
    <cellStyle name="Comma 14 2" xfId="949" xr:uid="{00000000-0005-0000-0000-0000F0110000}"/>
    <cellStyle name="Comma 14 2 2" xfId="6243" xr:uid="{00000000-0005-0000-0000-0000F1110000}"/>
    <cellStyle name="Comma 14 2 2 2" xfId="18749" xr:uid="{00000000-0005-0000-0000-0000F2110000}"/>
    <cellStyle name="Comma 14 2 2 2 2" xfId="41845" xr:uid="{281AB24E-1FDE-4A55-97E7-1C8D89C2651F}"/>
    <cellStyle name="Comma 14 2 2 2 2 2" xfId="41846" xr:uid="{2EE90AB3-E8B6-4FB4-A747-4AE0E65F20FF}"/>
    <cellStyle name="Comma 14 2 2 2 3" xfId="41847" xr:uid="{2A0CBC32-0B8D-4D8C-B816-77872C49F52E}"/>
    <cellStyle name="Comma 14 2 2 2 4" xfId="41844" xr:uid="{56387923-981B-41C7-8529-8E91930FC2A7}"/>
    <cellStyle name="Comma 14 2 2 3" xfId="41848" xr:uid="{7C8A89A4-A219-43EB-9A81-966753228565}"/>
    <cellStyle name="Comma 14 2 2 3 2" xfId="41849" xr:uid="{8111B68A-D889-4A31-9279-109B46FB3280}"/>
    <cellStyle name="Comma 14 2 2 4" xfId="41850" xr:uid="{7E675D1F-C8F4-448E-8F05-F096BE557250}"/>
    <cellStyle name="Comma 14 2 2 5" xfId="41843" xr:uid="{69D3E54A-7F9C-403E-A220-3A99D91BB4EA}"/>
    <cellStyle name="Comma 14 2 3" xfId="10317" xr:uid="{00000000-0005-0000-0000-0000F3110000}"/>
    <cellStyle name="Comma 14 2 3 2" xfId="17577" xr:uid="{00000000-0005-0000-0000-0000F4110000}"/>
    <cellStyle name="Comma 14 2 3 2 2" xfId="41853" xr:uid="{7CD74553-7B47-42CA-9126-31440556DBCD}"/>
    <cellStyle name="Comma 14 2 3 2 3" xfId="41852" xr:uid="{E7593B30-755C-46D5-BE1A-FA4C8DB9ECF6}"/>
    <cellStyle name="Comma 14 2 3 3" xfId="41854" xr:uid="{CDC8086A-29D4-4813-89DD-C3A6CFA6AC55}"/>
    <cellStyle name="Comma 14 2 3 4" xfId="41851" xr:uid="{32DF9152-B3A2-4EB9-825F-98E960B29381}"/>
    <cellStyle name="Comma 14 2 4" xfId="11000" xr:uid="{00000000-0005-0000-0000-0000F5110000}"/>
    <cellStyle name="Comma 14 2 4 2" xfId="41856" xr:uid="{EF8FEF21-0053-4850-A1AC-635E0F7602B8}"/>
    <cellStyle name="Comma 14 2 4 3" xfId="41855" xr:uid="{68FE3E1C-9067-4E37-A7B8-B23FB91F903C}"/>
    <cellStyle name="Comma 14 2 5" xfId="3334" xr:uid="{00000000-0005-0000-0000-0000F6110000}"/>
    <cellStyle name="Comma 14 2 5 2" xfId="41857" xr:uid="{78453082-D520-4F32-A838-F243201EF3B3}"/>
    <cellStyle name="Comma 14 2 6" xfId="41858" xr:uid="{D49BC9E3-C4E5-4B26-BD30-8042DB571485}"/>
    <cellStyle name="Comma 14 2 7" xfId="41859" xr:uid="{3740B333-09A7-4D80-92B9-FDF99C15A763}"/>
    <cellStyle name="Comma 14 2 8" xfId="41842" xr:uid="{8FD7F991-F4C0-4492-83BD-A95F1F09B66B}"/>
    <cellStyle name="Comma 14 3" xfId="1357" xr:uid="{00000000-0005-0000-0000-0000F7110000}"/>
    <cellStyle name="Comma 14 3 2" xfId="6090" xr:uid="{00000000-0005-0000-0000-0000F8110000}"/>
    <cellStyle name="Comma 14 3 2 2" xfId="41862" xr:uid="{948B546D-A8BB-439A-A0AA-999F0A29335B}"/>
    <cellStyle name="Comma 14 3 2 2 2" xfId="41863" xr:uid="{EB263A88-331A-4DF4-A6C3-A6603DD195E6}"/>
    <cellStyle name="Comma 14 3 2 3" xfId="41864" xr:uid="{675E2D8B-B682-4003-A997-5E5F31607648}"/>
    <cellStyle name="Comma 14 3 2 4" xfId="41861" xr:uid="{A86A5032-2FDB-4FA7-A8C5-EC2FB70C5465}"/>
    <cellStyle name="Comma 14 3 3" xfId="18615" xr:uid="{00000000-0005-0000-0000-0000F9110000}"/>
    <cellStyle name="Comma 14 3 3 2" xfId="41866" xr:uid="{E27EEF30-28EC-46F1-A3D0-1DDA01670AE1}"/>
    <cellStyle name="Comma 14 3 3 3" xfId="41865" xr:uid="{A9A827C2-6521-4E5C-807C-D3BB6BDF6CE0}"/>
    <cellStyle name="Comma 14 3 4" xfId="3333" xr:uid="{00000000-0005-0000-0000-0000FA110000}"/>
    <cellStyle name="Comma 14 3 4 2" xfId="41867" xr:uid="{309EFFD7-4102-441F-8284-64E9517A8E0D}"/>
    <cellStyle name="Comma 14 3 5" xfId="41868" xr:uid="{9BA24A09-4E46-4913-A11A-7B5E41F2AB96}"/>
    <cellStyle name="Comma 14 3 6" xfId="41860" xr:uid="{B44F61B7-34DC-43FB-A773-9A1FFB8BD558}"/>
    <cellStyle name="Comma 14 4" xfId="9638" xr:uid="{00000000-0005-0000-0000-0000FB110000}"/>
    <cellStyle name="Comma 14 4 2" xfId="17576" xr:uid="{00000000-0005-0000-0000-0000FC110000}"/>
    <cellStyle name="Comma 14 4 2 2" xfId="41871" xr:uid="{CE6E953F-C32D-4715-8974-92B0A1E869C8}"/>
    <cellStyle name="Comma 14 4 2 3" xfId="41870" xr:uid="{868BA4ED-71B3-4EB3-A287-F92F821F0021}"/>
    <cellStyle name="Comma 14 4 3" xfId="41872" xr:uid="{89EA78AC-6992-406A-BE6D-A51F2E81EE81}"/>
    <cellStyle name="Comma 14 4 4" xfId="41869" xr:uid="{6FFEBB25-C5CC-4CE0-A7AF-BFF708D4A3C3}"/>
    <cellStyle name="Comma 14 5" xfId="10262" xr:uid="{00000000-0005-0000-0000-0000FD110000}"/>
    <cellStyle name="Comma 14 5 2" xfId="41874" xr:uid="{901E9110-7C8A-4B35-9810-0B5D3A7D493D}"/>
    <cellStyle name="Comma 14 5 3" xfId="41873" xr:uid="{22BCFB54-13DC-4B3F-9F45-59563C682B07}"/>
    <cellStyle name="Comma 14 6" xfId="2658" xr:uid="{00000000-0005-0000-0000-0000FE110000}"/>
    <cellStyle name="Comma 14 6 2" xfId="41876" xr:uid="{3608A847-A978-4A28-800B-E18F68D203BF}"/>
    <cellStyle name="Comma 14 6 3" xfId="41875" xr:uid="{6F561DB7-E918-46D0-8613-A743015535CC}"/>
    <cellStyle name="Comma 14 7" xfId="41877" xr:uid="{90E96ADD-C907-49A4-A231-80D52391BF0A}"/>
    <cellStyle name="Comma 14 8" xfId="41878" xr:uid="{D4B622CF-EE98-4424-A2EA-E71969CA2E17}"/>
    <cellStyle name="Comma 140" xfId="79" xr:uid="{00000000-0005-0000-0000-0000FF110000}"/>
    <cellStyle name="Comma 140 2" xfId="18616" xr:uid="{00000000-0005-0000-0000-000000120000}"/>
    <cellStyle name="Comma 140 3" xfId="19042" xr:uid="{00000000-0005-0000-0000-000001120000}"/>
    <cellStyle name="Comma 140 4" xfId="9639" xr:uid="{00000000-0005-0000-0000-000002120000}"/>
    <cellStyle name="Comma 140 5" xfId="41879" xr:uid="{A9307403-8037-492C-8035-698A1EDF871E}"/>
    <cellStyle name="Comma 141" xfId="80" xr:uid="{00000000-0005-0000-0000-000003120000}"/>
    <cellStyle name="Comma 141 2" xfId="18617" xr:uid="{00000000-0005-0000-0000-000004120000}"/>
    <cellStyle name="Comma 141 3" xfId="19043" xr:uid="{00000000-0005-0000-0000-000005120000}"/>
    <cellStyle name="Comma 141 4" xfId="9640" xr:uid="{00000000-0005-0000-0000-000006120000}"/>
    <cellStyle name="Comma 141 5" xfId="41880" xr:uid="{8B341814-5FA2-451F-8A1F-EAA3FBBFB288}"/>
    <cellStyle name="Comma 142" xfId="81" xr:uid="{00000000-0005-0000-0000-000007120000}"/>
    <cellStyle name="Comma 142 2" xfId="18618" xr:uid="{00000000-0005-0000-0000-000008120000}"/>
    <cellStyle name="Comma 142 3" xfId="19044" xr:uid="{00000000-0005-0000-0000-000009120000}"/>
    <cellStyle name="Comma 142 4" xfId="9641" xr:uid="{00000000-0005-0000-0000-00000A120000}"/>
    <cellStyle name="Comma 142 5" xfId="41881" xr:uid="{4F2FDD4A-29F0-4F31-963D-B2A7F50D26D2}"/>
    <cellStyle name="Comma 143" xfId="82" xr:uid="{00000000-0005-0000-0000-00000B120000}"/>
    <cellStyle name="Comma 143 2" xfId="18619" xr:uid="{00000000-0005-0000-0000-00000C120000}"/>
    <cellStyle name="Comma 143 3" xfId="19045" xr:uid="{00000000-0005-0000-0000-00000D120000}"/>
    <cellStyle name="Comma 143 4" xfId="9642" xr:uid="{00000000-0005-0000-0000-00000E120000}"/>
    <cellStyle name="Comma 143 5" xfId="41882" xr:uid="{6DBF4D72-B941-4F24-A2F4-A5943A32AA69}"/>
    <cellStyle name="Comma 144" xfId="83" xr:uid="{00000000-0005-0000-0000-00000F120000}"/>
    <cellStyle name="Comma 144 2" xfId="18620" xr:uid="{00000000-0005-0000-0000-000010120000}"/>
    <cellStyle name="Comma 144 3" xfId="19046" xr:uid="{00000000-0005-0000-0000-000011120000}"/>
    <cellStyle name="Comma 144 4" xfId="9643" xr:uid="{00000000-0005-0000-0000-000012120000}"/>
    <cellStyle name="Comma 144 5" xfId="41883" xr:uid="{CA5AA1FC-722A-4D0C-A531-0CA460C36E7E}"/>
    <cellStyle name="Comma 145" xfId="84" xr:uid="{00000000-0005-0000-0000-000013120000}"/>
    <cellStyle name="Comma 145 2" xfId="389" xr:uid="{00000000-0005-0000-0000-000014120000}"/>
    <cellStyle name="Comma 145 3" xfId="37419" xr:uid="{00000000-0005-0000-0000-000015120000}"/>
    <cellStyle name="Comma 145 4" xfId="41884" xr:uid="{64A88D6C-BE0E-42C2-B6EB-C588D8A70F52}"/>
    <cellStyle name="Comma 146" xfId="85" xr:uid="{00000000-0005-0000-0000-000016120000}"/>
    <cellStyle name="Comma 146 2" xfId="390" xr:uid="{00000000-0005-0000-0000-000017120000}"/>
    <cellStyle name="Comma 146 3" xfId="37420" xr:uid="{00000000-0005-0000-0000-000018120000}"/>
    <cellStyle name="Comma 146 4" xfId="41885" xr:uid="{D61A1B7B-CD40-4BF4-B849-1C58086127D1}"/>
    <cellStyle name="Comma 147" xfId="86" xr:uid="{00000000-0005-0000-0000-000019120000}"/>
    <cellStyle name="Comma 147 2" xfId="391" xr:uid="{00000000-0005-0000-0000-00001A120000}"/>
    <cellStyle name="Comma 147 3" xfId="37421" xr:uid="{00000000-0005-0000-0000-00001B120000}"/>
    <cellStyle name="Comma 147 4" xfId="41886" xr:uid="{879F6B18-8E6B-4C2F-9262-476817562933}"/>
    <cellStyle name="Comma 148" xfId="87" xr:uid="{00000000-0005-0000-0000-00001C120000}"/>
    <cellStyle name="Comma 148 2" xfId="392" xr:uid="{00000000-0005-0000-0000-00001D120000}"/>
    <cellStyle name="Comma 148 3" xfId="37422" xr:uid="{00000000-0005-0000-0000-00001E120000}"/>
    <cellStyle name="Comma 148 4" xfId="41887" xr:uid="{F87E48B4-6486-412E-8D9C-40A0B9DE8B23}"/>
    <cellStyle name="Comma 149" xfId="88" xr:uid="{00000000-0005-0000-0000-00001F120000}"/>
    <cellStyle name="Comma 149 2" xfId="393" xr:uid="{00000000-0005-0000-0000-000020120000}"/>
    <cellStyle name="Comma 149 3" xfId="37423" xr:uid="{00000000-0005-0000-0000-000021120000}"/>
    <cellStyle name="Comma 149 4" xfId="41888" xr:uid="{8BB56EAD-BB9D-46CE-855D-6A7A176E37B8}"/>
    <cellStyle name="Comma 15" xfId="89" xr:uid="{00000000-0005-0000-0000-000022120000}"/>
    <cellStyle name="Comma 15 10" xfId="41890" xr:uid="{97CA20C9-6F69-4BA9-83FA-22DDCE5372E3}"/>
    <cellStyle name="Comma 15 11" xfId="41891" xr:uid="{FC3AF543-7E7C-41B9-A90F-0E7E546BBCE2}"/>
    <cellStyle name="Comma 15 12" xfId="41889" xr:uid="{2324E679-5755-4C29-B180-EB7809907176}"/>
    <cellStyle name="Comma 15 2" xfId="950" xr:uid="{00000000-0005-0000-0000-000023120000}"/>
    <cellStyle name="Comma 15 2 10" xfId="41893" xr:uid="{F1A5854D-F9A7-42BD-9138-F0ECC374566E}"/>
    <cellStyle name="Comma 15 2 11" xfId="41892" xr:uid="{9CC332EC-A4FF-4200-992B-56CB6E269986}"/>
    <cellStyle name="Comma 15 2 2" xfId="6244" xr:uid="{00000000-0005-0000-0000-000024120000}"/>
    <cellStyle name="Comma 15 2 2 2" xfId="41895" xr:uid="{38B6A719-E0C1-48AC-B83D-1EC70A668E19}"/>
    <cellStyle name="Comma 15 2 2 2 2" xfId="41896" xr:uid="{5A4911EF-4436-4743-A43C-3B9CA4B9048E}"/>
    <cellStyle name="Comma 15 2 2 2 2 2" xfId="41897" xr:uid="{E23187C0-98B0-4A54-A2B5-623E00EC69F4}"/>
    <cellStyle name="Comma 15 2 2 2 2 2 2" xfId="41898" xr:uid="{7FD5B342-D37F-4543-AF7D-D385A8926D37}"/>
    <cellStyle name="Comma 15 2 2 2 2 3" xfId="41899" xr:uid="{A75161BF-BA97-4742-91EA-64EBBE0D5EF3}"/>
    <cellStyle name="Comma 15 2 2 2 3" xfId="41900" xr:uid="{DE91A2FE-C9C9-4B62-966E-27E809C5E006}"/>
    <cellStyle name="Comma 15 2 2 2 3 2" xfId="41901" xr:uid="{95A6D759-B464-4CAF-9A14-5E60A482DD58}"/>
    <cellStyle name="Comma 15 2 2 2 4" xfId="41902" xr:uid="{BC695037-D521-4F27-B695-4DA9092A6BD9}"/>
    <cellStyle name="Comma 15 2 2 3" xfId="41903" xr:uid="{F75671C1-C983-4750-AE92-34AF20BFB644}"/>
    <cellStyle name="Comma 15 2 2 3 2" xfId="41904" xr:uid="{C6260579-84DD-4C56-AAFC-B88778355527}"/>
    <cellStyle name="Comma 15 2 2 3 2 2" xfId="41905" xr:uid="{8A754163-7559-48C0-BBF7-2947E4CF42E9}"/>
    <cellStyle name="Comma 15 2 2 3 3" xfId="41906" xr:uid="{7C42857C-4C04-44E7-9C39-6AEC66CB918C}"/>
    <cellStyle name="Comma 15 2 2 4" xfId="41907" xr:uid="{B88506ED-9AC6-48A5-98DC-030B077EBF98}"/>
    <cellStyle name="Comma 15 2 2 4 2" xfId="41908" xr:uid="{6AC182E3-7A80-4E80-80DB-60CDB64FE261}"/>
    <cellStyle name="Comma 15 2 2 5" xfId="41909" xr:uid="{607BBFD7-8F45-434C-97BD-C0686507F871}"/>
    <cellStyle name="Comma 15 2 2 6" xfId="41894" xr:uid="{460D0796-A3DE-4325-9331-9881E14E2C8F}"/>
    <cellStyle name="Comma 15 2 3" xfId="10318" xr:uid="{00000000-0005-0000-0000-000025120000}"/>
    <cellStyle name="Comma 15 2 3 2" xfId="41911" xr:uid="{C1DB1947-022D-47C6-B11A-1B4B486D899A}"/>
    <cellStyle name="Comma 15 2 3 2 2" xfId="41912" xr:uid="{5E139A7B-C636-4C27-B0A7-5A09E33FE655}"/>
    <cellStyle name="Comma 15 2 3 2 2 2" xfId="41913" xr:uid="{B5D59347-CF98-45E1-86F3-9D76A6BE121A}"/>
    <cellStyle name="Comma 15 2 3 2 3" xfId="41914" xr:uid="{342C597F-D7E2-441F-BFCB-AA7503088AF4}"/>
    <cellStyle name="Comma 15 2 3 3" xfId="41915" xr:uid="{835B4BFC-2141-448F-B5FC-783EA961C30B}"/>
    <cellStyle name="Comma 15 2 3 3 2" xfId="41916" xr:uid="{4B370330-6899-4720-ACDF-7258648E411C}"/>
    <cellStyle name="Comma 15 2 3 4" xfId="41917" xr:uid="{ADB63197-8782-4DBB-88A5-39D33A0DFCB7}"/>
    <cellStyle name="Comma 15 2 3 5" xfId="41910" xr:uid="{ADA7FCC8-F6D3-4618-AA5C-2CB77B42032D}"/>
    <cellStyle name="Comma 15 2 4" xfId="10297" xr:uid="{00000000-0005-0000-0000-000026120000}"/>
    <cellStyle name="Comma 15 2 4 2" xfId="16078" xr:uid="{00000000-0005-0000-0000-000027120000}"/>
    <cellStyle name="Comma 15 2 4 2 2" xfId="28705" xr:uid="{00000000-0005-0000-0000-000028120000}"/>
    <cellStyle name="Comma 15 2 4 2 2 2" xfId="41920" xr:uid="{BB723306-DBA8-42BD-9200-BCA7431E377A}"/>
    <cellStyle name="Comma 15 2 4 2 3" xfId="41919" xr:uid="{888374E6-FF3D-488E-BBE9-BCAEF5FEA4AE}"/>
    <cellStyle name="Comma 15 2 4 3" xfId="23667" xr:uid="{00000000-0005-0000-0000-000029120000}"/>
    <cellStyle name="Comma 15 2 4 3 2" xfId="41921" xr:uid="{BF5E9055-9C03-4BA1-9E98-7E45CCB7DEF1}"/>
    <cellStyle name="Comma 15 2 4 4" xfId="41918" xr:uid="{F7B4FEF0-61B0-4519-BD23-A15AC4AE053B}"/>
    <cellStyle name="Comma 15 2 5" xfId="3335" xr:uid="{00000000-0005-0000-0000-00002A120000}"/>
    <cellStyle name="Comma 15 2 5 2" xfId="41923" xr:uid="{9AB28846-6DD8-452E-9221-94E7E606B95A}"/>
    <cellStyle name="Comma 15 2 5 3" xfId="41922" xr:uid="{BDAA7D27-A521-4323-A88A-7E2F0D1B7AEC}"/>
    <cellStyle name="Comma 15 2 6" xfId="41924" xr:uid="{A8EDC194-6115-4A1D-BA9E-5D5D8C664CE8}"/>
    <cellStyle name="Comma 15 2 6 2" xfId="41925" xr:uid="{5C6516A8-83D6-4C50-98C4-372805EDE75F}"/>
    <cellStyle name="Comma 15 2 7" xfId="41926" xr:uid="{BB401F08-503C-4ACB-82B8-4FA6B94025FE}"/>
    <cellStyle name="Comma 15 2 8" xfId="41927" xr:uid="{56F665B9-7737-4D6E-ABAC-D9DA1432CD4A}"/>
    <cellStyle name="Comma 15 2 9" xfId="41928" xr:uid="{D8EB672D-D3F7-46AD-883D-B37FF0654039}"/>
    <cellStyle name="Comma 15 3" xfId="1358" xr:uid="{00000000-0005-0000-0000-00002B120000}"/>
    <cellStyle name="Comma 15 3 2" xfId="10229" xr:uid="{00000000-0005-0000-0000-00002C120000}"/>
    <cellStyle name="Comma 15 3 2 2" xfId="16062" xr:uid="{00000000-0005-0000-0000-00002D120000}"/>
    <cellStyle name="Comma 15 3 2 2 2" xfId="28689" xr:uid="{00000000-0005-0000-0000-00002E120000}"/>
    <cellStyle name="Comma 15 3 2 2 2 2" xfId="41933" xr:uid="{0B25D431-B146-416C-8841-B56B4DD8F404}"/>
    <cellStyle name="Comma 15 3 2 2 2 3" xfId="41932" xr:uid="{EF4C63D4-D142-4955-A2FF-BD6DF00F923F}"/>
    <cellStyle name="Comma 15 3 2 2 3" xfId="41934" xr:uid="{048732AD-3A5C-48FC-96F9-DFB4C2B18B1C}"/>
    <cellStyle name="Comma 15 3 2 2 4" xfId="41931" xr:uid="{063C2082-0A1E-4990-9668-C85457CCD2EF}"/>
    <cellStyle name="Comma 15 3 2 3" xfId="23653" xr:uid="{00000000-0005-0000-0000-00002F120000}"/>
    <cellStyle name="Comma 15 3 2 3 2" xfId="41936" xr:uid="{0E14126F-2858-4473-AA25-50A9B33F20FF}"/>
    <cellStyle name="Comma 15 3 2 3 3" xfId="41935" xr:uid="{66659CCF-4FD7-4DF7-9883-4C093E5F5C59}"/>
    <cellStyle name="Comma 15 3 2 4" xfId="41937" xr:uid="{607D593E-9026-4C30-BB47-78A9F2ABD171}"/>
    <cellStyle name="Comma 15 3 2 5" xfId="41930" xr:uid="{C72ABCD3-5664-4480-8F8C-032D4D529F94}"/>
    <cellStyle name="Comma 15 3 3" xfId="18621" xr:uid="{00000000-0005-0000-0000-000030120000}"/>
    <cellStyle name="Comma 15 3 3 2" xfId="41939" xr:uid="{FDACFE3B-9ECE-4120-80E9-405203281C45}"/>
    <cellStyle name="Comma 15 3 3 2 2" xfId="41940" xr:uid="{3642AA4F-7F7F-4B61-902E-4C6D3273819C}"/>
    <cellStyle name="Comma 15 3 3 3" xfId="41941" xr:uid="{11F70558-B48F-4331-87C1-2161B83DB94F}"/>
    <cellStyle name="Comma 15 3 3 4" xfId="41938" xr:uid="{604091BC-C36D-4479-AD9E-EB067D470514}"/>
    <cellStyle name="Comma 15 3 4" xfId="6222" xr:uid="{00000000-0005-0000-0000-000031120000}"/>
    <cellStyle name="Comma 15 3 4 2" xfId="41943" xr:uid="{ABD91F4C-CC03-469D-8313-ACF17C4593A2}"/>
    <cellStyle name="Comma 15 3 4 3" xfId="41942" xr:uid="{E20401BA-743B-4EE2-BE20-7C971C531FC7}"/>
    <cellStyle name="Comma 15 3 5" xfId="41944" xr:uid="{3C966E4E-DBF8-4901-B92A-0282BA7D205E}"/>
    <cellStyle name="Comma 15 3 6" xfId="41945" xr:uid="{0D9CD249-A645-44AF-AEB0-790C56B3B1D7}"/>
    <cellStyle name="Comma 15 3 7" xfId="41929" xr:uid="{890BE87A-097E-4214-9F1E-4EEE1285E99A}"/>
    <cellStyle name="Comma 15 4" xfId="9644" xr:uid="{00000000-0005-0000-0000-000032120000}"/>
    <cellStyle name="Comma 15 4 2" xfId="17578" xr:uid="{00000000-0005-0000-0000-000033120000}"/>
    <cellStyle name="Comma 15 4 2 2" xfId="41948" xr:uid="{4DC06091-1AB3-4396-834D-59DC9C59A5E9}"/>
    <cellStyle name="Comma 15 4 2 2 2" xfId="41949" xr:uid="{A3E85DF3-B5E0-40E1-A683-F183F7B6A103}"/>
    <cellStyle name="Comma 15 4 2 3" xfId="41950" xr:uid="{E61AE0F0-B157-4965-BB72-3B2EBC040239}"/>
    <cellStyle name="Comma 15 4 2 4" xfId="41947" xr:uid="{365984D9-83D2-44AB-9D7B-B09816AF1465}"/>
    <cellStyle name="Comma 15 4 3" xfId="41951" xr:uid="{3D3F9D94-F7D2-404A-B7C0-8A0E1BE0FF35}"/>
    <cellStyle name="Comma 15 4 3 2" xfId="41952" xr:uid="{272FB4D1-B57B-4643-919E-49DF9DE62C24}"/>
    <cellStyle name="Comma 15 4 4" xfId="41953" xr:uid="{5F661408-D348-4815-A923-A06F76D1A936}"/>
    <cellStyle name="Comma 15 4 5" xfId="41946" xr:uid="{A8FC92C9-91E9-4B5C-98F2-BCDAE4D56B1C}"/>
    <cellStyle name="Comma 15 5" xfId="11206" xr:uid="{00000000-0005-0000-0000-000034120000}"/>
    <cellStyle name="Comma 15 5 2" xfId="41955" xr:uid="{1E971E52-9FDB-4C65-84B4-D0584C7450BD}"/>
    <cellStyle name="Comma 15 5 2 2" xfId="41956" xr:uid="{B3197771-F796-45F6-8E22-3133D00173EA}"/>
    <cellStyle name="Comma 15 5 3" xfId="41957" xr:uid="{289F9380-0B50-4D87-A6AC-2B533429A689}"/>
    <cellStyle name="Comma 15 5 4" xfId="41954" xr:uid="{112BD85F-F069-41EE-BFAC-74E8CE0DFE78}"/>
    <cellStyle name="Comma 15 6" xfId="2659" xr:uid="{00000000-0005-0000-0000-000035120000}"/>
    <cellStyle name="Comma 15 6 2" xfId="41959" xr:uid="{FBCFF36C-369E-4B1C-A8B4-E8CEC579AED5}"/>
    <cellStyle name="Comma 15 6 3" xfId="41958" xr:uid="{FBC83BEE-2565-4A1F-9AD4-2A264158AE09}"/>
    <cellStyle name="Comma 15 7" xfId="41960" xr:uid="{13A3420D-24EB-43B4-86C4-5244DB16724B}"/>
    <cellStyle name="Comma 15 7 2" xfId="41961" xr:uid="{61D267E2-346A-4BEB-AE02-BADFFC6D701A}"/>
    <cellStyle name="Comma 15 8" xfId="41962" xr:uid="{341FE49D-7B6D-4A90-A9A7-36F54945A9E7}"/>
    <cellStyle name="Comma 15 9" xfId="41963" xr:uid="{4C88DFC1-2605-4869-BDED-144CB3B1D92C}"/>
    <cellStyle name="Comma 150" xfId="90" xr:uid="{00000000-0005-0000-0000-000036120000}"/>
    <cellStyle name="Comma 150 2" xfId="394" xr:uid="{00000000-0005-0000-0000-000037120000}"/>
    <cellStyle name="Comma 150 3" xfId="37424" xr:uid="{00000000-0005-0000-0000-000038120000}"/>
    <cellStyle name="Comma 150 4" xfId="41964" xr:uid="{0B341567-ECF8-4159-BA05-8F5146CD4F07}"/>
    <cellStyle name="Comma 151" xfId="91" xr:uid="{00000000-0005-0000-0000-000039120000}"/>
    <cellStyle name="Comma 151 2" xfId="395" xr:uid="{00000000-0005-0000-0000-00003A120000}"/>
    <cellStyle name="Comma 151 3" xfId="37425" xr:uid="{00000000-0005-0000-0000-00003B120000}"/>
    <cellStyle name="Comma 151 4" xfId="41965" xr:uid="{77247B9E-C42D-4A4F-9A41-4B8EEAD72D42}"/>
    <cellStyle name="Comma 152" xfId="92" xr:uid="{00000000-0005-0000-0000-00003C120000}"/>
    <cellStyle name="Comma 152 2" xfId="396" xr:uid="{00000000-0005-0000-0000-00003D120000}"/>
    <cellStyle name="Comma 152 3" xfId="37426" xr:uid="{00000000-0005-0000-0000-00003E120000}"/>
    <cellStyle name="Comma 152 4" xfId="41966" xr:uid="{453AED9D-603B-4F35-8453-0078C21BF2A7}"/>
    <cellStyle name="Comma 153" xfId="93" xr:uid="{00000000-0005-0000-0000-00003F120000}"/>
    <cellStyle name="Comma 153 2" xfId="397" xr:uid="{00000000-0005-0000-0000-000040120000}"/>
    <cellStyle name="Comma 153 3" xfId="37427" xr:uid="{00000000-0005-0000-0000-000041120000}"/>
    <cellStyle name="Comma 153 4" xfId="41967" xr:uid="{A91F2CC1-527C-478F-BA66-0208AA50D3FA}"/>
    <cellStyle name="Comma 154" xfId="94" xr:uid="{00000000-0005-0000-0000-000042120000}"/>
    <cellStyle name="Comma 154 2" xfId="398" xr:uid="{00000000-0005-0000-0000-000043120000}"/>
    <cellStyle name="Comma 154 3" xfId="37428" xr:uid="{00000000-0005-0000-0000-000044120000}"/>
    <cellStyle name="Comma 154 4" xfId="41968" xr:uid="{C1620D89-CB1D-4B36-BDB3-FF520CB0D0B8}"/>
    <cellStyle name="Comma 155" xfId="95" xr:uid="{00000000-0005-0000-0000-000045120000}"/>
    <cellStyle name="Comma 155 2" xfId="399" xr:uid="{00000000-0005-0000-0000-000046120000}"/>
    <cellStyle name="Comma 155 3" xfId="37429" xr:uid="{00000000-0005-0000-0000-000047120000}"/>
    <cellStyle name="Comma 155 4" xfId="41969" xr:uid="{63CAF0A2-367B-4B75-A754-AF35724AC498}"/>
    <cellStyle name="Comma 156" xfId="96" xr:uid="{00000000-0005-0000-0000-000048120000}"/>
    <cellStyle name="Comma 156 2" xfId="400" xr:uid="{00000000-0005-0000-0000-000049120000}"/>
    <cellStyle name="Comma 156 3" xfId="37430" xr:uid="{00000000-0005-0000-0000-00004A120000}"/>
    <cellStyle name="Comma 156 4" xfId="41970" xr:uid="{ABD5B40C-4E27-44A1-9B57-71E83951319D}"/>
    <cellStyle name="Comma 157" xfId="97" xr:uid="{00000000-0005-0000-0000-00004B120000}"/>
    <cellStyle name="Comma 157 2" xfId="401" xr:uid="{00000000-0005-0000-0000-00004C120000}"/>
    <cellStyle name="Comma 157 3" xfId="37431" xr:uid="{00000000-0005-0000-0000-00004D120000}"/>
    <cellStyle name="Comma 157 4" xfId="41971" xr:uid="{C0B6677A-D88E-4A09-B5B1-027EF232090D}"/>
    <cellStyle name="Comma 158" xfId="98" xr:uid="{00000000-0005-0000-0000-00004E120000}"/>
    <cellStyle name="Comma 158 2" xfId="402" xr:uid="{00000000-0005-0000-0000-00004F120000}"/>
    <cellStyle name="Comma 158 3" xfId="37432" xr:uid="{00000000-0005-0000-0000-000050120000}"/>
    <cellStyle name="Comma 158 4" xfId="41972" xr:uid="{23406AD8-01E4-4001-B80A-640DAD0FE174}"/>
    <cellStyle name="Comma 159" xfId="99" xr:uid="{00000000-0005-0000-0000-000051120000}"/>
    <cellStyle name="Comma 159 2" xfId="403" xr:uid="{00000000-0005-0000-0000-000052120000}"/>
    <cellStyle name="Comma 159 3" xfId="37433" xr:uid="{00000000-0005-0000-0000-000053120000}"/>
    <cellStyle name="Comma 159 4" xfId="41973" xr:uid="{5DA457CF-5D05-4CB2-9C6D-1D93B60ABB66}"/>
    <cellStyle name="Comma 16" xfId="100" xr:uid="{00000000-0005-0000-0000-000054120000}"/>
    <cellStyle name="Comma 16 10" xfId="3337" xr:uid="{00000000-0005-0000-0000-000055120000}"/>
    <cellStyle name="Comma 16 11" xfId="3338" xr:uid="{00000000-0005-0000-0000-000056120000}"/>
    <cellStyle name="Comma 16 12" xfId="3339" xr:uid="{00000000-0005-0000-0000-000057120000}"/>
    <cellStyle name="Comma 16 13" xfId="3340" xr:uid="{00000000-0005-0000-0000-000058120000}"/>
    <cellStyle name="Comma 16 14" xfId="3341" xr:uid="{00000000-0005-0000-0000-000059120000}"/>
    <cellStyle name="Comma 16 15" xfId="3342" xr:uid="{00000000-0005-0000-0000-00005A120000}"/>
    <cellStyle name="Comma 16 16" xfId="3343" xr:uid="{00000000-0005-0000-0000-00005B120000}"/>
    <cellStyle name="Comma 16 17" xfId="3344" xr:uid="{00000000-0005-0000-0000-00005C120000}"/>
    <cellStyle name="Comma 16 18" xfId="3345" xr:uid="{00000000-0005-0000-0000-00005D120000}"/>
    <cellStyle name="Comma 16 19" xfId="3346" xr:uid="{00000000-0005-0000-0000-00005E120000}"/>
    <cellStyle name="Comma 16 2" xfId="951" xr:uid="{00000000-0005-0000-0000-00005F120000}"/>
    <cellStyle name="Comma 16 2 10" xfId="3348" xr:uid="{00000000-0005-0000-0000-000060120000}"/>
    <cellStyle name="Comma 16 2 11" xfId="3349" xr:uid="{00000000-0005-0000-0000-000061120000}"/>
    <cellStyle name="Comma 16 2 12" xfId="3350" xr:uid="{00000000-0005-0000-0000-000062120000}"/>
    <cellStyle name="Comma 16 2 13" xfId="3351" xr:uid="{00000000-0005-0000-0000-000063120000}"/>
    <cellStyle name="Comma 16 2 14" xfId="3352" xr:uid="{00000000-0005-0000-0000-000064120000}"/>
    <cellStyle name="Comma 16 2 15" xfId="3353" xr:uid="{00000000-0005-0000-0000-000065120000}"/>
    <cellStyle name="Comma 16 2 16" xfId="3354" xr:uid="{00000000-0005-0000-0000-000066120000}"/>
    <cellStyle name="Comma 16 2 17" xfId="3355" xr:uid="{00000000-0005-0000-0000-000067120000}"/>
    <cellStyle name="Comma 16 2 18" xfId="3356" xr:uid="{00000000-0005-0000-0000-000068120000}"/>
    <cellStyle name="Comma 16 2 19" xfId="3357" xr:uid="{00000000-0005-0000-0000-000069120000}"/>
    <cellStyle name="Comma 16 2 2" xfId="1294" xr:uid="{00000000-0005-0000-0000-00006A120000}"/>
    <cellStyle name="Comma 16 2 2 2" xfId="3358" xr:uid="{00000000-0005-0000-0000-00006B120000}"/>
    <cellStyle name="Comma 16 2 2 2 2" xfId="41977" xr:uid="{CFE26453-84EC-4C25-8E1D-78155B698A8E}"/>
    <cellStyle name="Comma 16 2 2 2 2 2" xfId="41978" xr:uid="{17693E9C-03C6-4CE2-AD4F-C5E393975029}"/>
    <cellStyle name="Comma 16 2 2 2 3" xfId="41979" xr:uid="{D8BCF17E-4E71-4D70-9B17-22515118E209}"/>
    <cellStyle name="Comma 16 2 2 2 4" xfId="41976" xr:uid="{B6F9AF67-C638-4FBC-A150-40097F5B1781}"/>
    <cellStyle name="Comma 16 2 2 3" xfId="41980" xr:uid="{8E16CCBA-1C1B-41CB-8512-B2AB626FF09B}"/>
    <cellStyle name="Comma 16 2 2 3 2" xfId="41981" xr:uid="{B965BFD3-114C-4688-B390-AC920FDC3E08}"/>
    <cellStyle name="Comma 16 2 2 4" xfId="41982" xr:uid="{3102FB11-D53B-42CD-8091-DCA47BE7E76C}"/>
    <cellStyle name="Comma 16 2 2 5" xfId="41975" xr:uid="{27B470CB-D729-4B01-BA5B-1AC12F40AF8D}"/>
    <cellStyle name="Comma 16 2 20" xfId="3347" xr:uid="{00000000-0005-0000-0000-00006C120000}"/>
    <cellStyle name="Comma 16 2 20 2" xfId="18750" xr:uid="{00000000-0005-0000-0000-00006D120000}"/>
    <cellStyle name="Comma 16 2 21" xfId="10319" xr:uid="{00000000-0005-0000-0000-00006E120000}"/>
    <cellStyle name="Comma 16 2 21 2" xfId="17580" xr:uid="{00000000-0005-0000-0000-00006F120000}"/>
    <cellStyle name="Comma 16 2 22" xfId="10880" xr:uid="{00000000-0005-0000-0000-000070120000}"/>
    <cellStyle name="Comma 16 2 23" xfId="41974" xr:uid="{41F9DCE9-530B-4322-9AE5-7E2D9326E402}"/>
    <cellStyle name="Comma 16 2 3" xfId="3359" xr:uid="{00000000-0005-0000-0000-000071120000}"/>
    <cellStyle name="Comma 16 2 3 2" xfId="41984" xr:uid="{C8A205CD-DDA5-485F-A1E3-DD58C261433F}"/>
    <cellStyle name="Comma 16 2 3 2 2" xfId="41985" xr:uid="{3E849E4F-5876-407D-B613-B476767DFBC8}"/>
    <cellStyle name="Comma 16 2 3 3" xfId="41986" xr:uid="{94F3422F-39C7-46A8-AC59-E1ECC1A44DA7}"/>
    <cellStyle name="Comma 16 2 3 4" xfId="41983" xr:uid="{6B0CF2B3-40C3-4731-ABAA-B532B8437B96}"/>
    <cellStyle name="Comma 16 2 4" xfId="3360" xr:uid="{00000000-0005-0000-0000-000072120000}"/>
    <cellStyle name="Comma 16 2 4 2" xfId="41988" xr:uid="{8ACCD6A5-C97A-4372-A5B5-AC50DAEF0FF0}"/>
    <cellStyle name="Comma 16 2 4 3" xfId="41987" xr:uid="{9A9F7122-50E9-49CF-8887-39F8671C6756}"/>
    <cellStyle name="Comma 16 2 5" xfId="3361" xr:uid="{00000000-0005-0000-0000-000073120000}"/>
    <cellStyle name="Comma 16 2 5 2" xfId="41989" xr:uid="{9BB2CC05-DCE7-4498-B634-173D4718F361}"/>
    <cellStyle name="Comma 16 2 6" xfId="3362" xr:uid="{00000000-0005-0000-0000-000074120000}"/>
    <cellStyle name="Comma 16 2 6 2" xfId="41990" xr:uid="{63983193-4153-45D5-8381-F402D575E506}"/>
    <cellStyle name="Comma 16 2 7" xfId="3363" xr:uid="{00000000-0005-0000-0000-000075120000}"/>
    <cellStyle name="Comma 16 2 8" xfId="3364" xr:uid="{00000000-0005-0000-0000-000076120000}"/>
    <cellStyle name="Comma 16 2 9" xfId="3365" xr:uid="{00000000-0005-0000-0000-000077120000}"/>
    <cellStyle name="Comma 16 20" xfId="3336" xr:uid="{00000000-0005-0000-0000-000078120000}"/>
    <cellStyle name="Comma 16 20 2" xfId="6245" xr:uid="{00000000-0005-0000-0000-000079120000}"/>
    <cellStyle name="Comma 16 20 3" xfId="18622" xr:uid="{00000000-0005-0000-0000-00007A120000}"/>
    <cellStyle name="Comma 16 21" xfId="9645" xr:uid="{00000000-0005-0000-0000-00007B120000}"/>
    <cellStyle name="Comma 16 21 2" xfId="18902" xr:uid="{00000000-0005-0000-0000-00007C120000}"/>
    <cellStyle name="Comma 16 22" xfId="10637" xr:uid="{00000000-0005-0000-0000-00007D120000}"/>
    <cellStyle name="Comma 16 22 2" xfId="17579" xr:uid="{00000000-0005-0000-0000-00007E120000}"/>
    <cellStyle name="Comma 16 23" xfId="2660" xr:uid="{00000000-0005-0000-0000-00007F120000}"/>
    <cellStyle name="Comma 16 3" xfId="1359" xr:uid="{00000000-0005-0000-0000-000080120000}"/>
    <cellStyle name="Comma 16 3 2" xfId="3366" xr:uid="{00000000-0005-0000-0000-000081120000}"/>
    <cellStyle name="Comma 16 3 2 2" xfId="41993" xr:uid="{8C9F154B-3AF9-43C1-88F4-023146C19EAB}"/>
    <cellStyle name="Comma 16 3 2 2 2" xfId="41994" xr:uid="{F9C86915-B71E-45AA-B602-F6023F6A6370}"/>
    <cellStyle name="Comma 16 3 2 3" xfId="41995" xr:uid="{68B0DE17-8A40-40AF-98F9-B180FBD6DDA9}"/>
    <cellStyle name="Comma 16 3 2 4" xfId="41992" xr:uid="{D38637F9-90AB-4356-BD8B-62FB8E795A37}"/>
    <cellStyle name="Comma 16 3 3" xfId="41996" xr:uid="{9DB7C98D-61F7-43B7-A6E1-68B2F1720A2E}"/>
    <cellStyle name="Comma 16 3 3 2" xfId="41997" xr:uid="{53D82843-AD45-411C-8ACF-375F4DC7AFF3}"/>
    <cellStyle name="Comma 16 3 4" xfId="41998" xr:uid="{A70287FC-A772-49FD-823D-78C2864EF228}"/>
    <cellStyle name="Comma 16 3 5" xfId="41999" xr:uid="{1AF028D5-7A25-48AD-877D-E23EE159AAC6}"/>
    <cellStyle name="Comma 16 3 6" xfId="41991" xr:uid="{DDF5D4FF-7C32-4D81-8CE7-3E34C5E1C2FB}"/>
    <cellStyle name="Comma 16 4" xfId="3367" xr:uid="{00000000-0005-0000-0000-000082120000}"/>
    <cellStyle name="Comma 16 4 2" xfId="42001" xr:uid="{724034E0-551F-4959-A954-5DA668683DFB}"/>
    <cellStyle name="Comma 16 4 2 2" xfId="42002" xr:uid="{FCDBAF6F-AC6D-4DD8-A31A-83074D05DFC1}"/>
    <cellStyle name="Comma 16 4 3" xfId="42003" xr:uid="{617E7E9E-8F48-44C7-8C5B-F1C1011214FF}"/>
    <cellStyle name="Comma 16 4 4" xfId="42000" xr:uid="{0DAFD75C-BD6E-4CBC-AEEC-F3E09B661A6D}"/>
    <cellStyle name="Comma 16 5" xfId="3368" xr:uid="{00000000-0005-0000-0000-000083120000}"/>
    <cellStyle name="Comma 16 5 2" xfId="42005" xr:uid="{CE79EA08-0A8D-4069-BB88-F6BD7024467D}"/>
    <cellStyle name="Comma 16 5 3" xfId="42004" xr:uid="{6E800C54-03D2-4FBB-BA72-0DC24C6FE19C}"/>
    <cellStyle name="Comma 16 6" xfId="3369" xr:uid="{00000000-0005-0000-0000-000084120000}"/>
    <cellStyle name="Comma 16 6 2" xfId="42007" xr:uid="{DA10CB64-326A-4034-B543-64524A56512A}"/>
    <cellStyle name="Comma 16 6 3" xfId="42006" xr:uid="{017B4116-FAE9-479A-ACD0-BEA8B6AF45F2}"/>
    <cellStyle name="Comma 16 7" xfId="3370" xr:uid="{00000000-0005-0000-0000-000085120000}"/>
    <cellStyle name="Comma 16 7 2" xfId="42008" xr:uid="{9D483A2C-00EF-48AD-8861-ED54FF28B624}"/>
    <cellStyle name="Comma 16 8" xfId="3371" xr:uid="{00000000-0005-0000-0000-000086120000}"/>
    <cellStyle name="Comma 16 8 2" xfId="42009" xr:uid="{81C11D80-739D-4DA8-A900-585BFBCA1B0F}"/>
    <cellStyle name="Comma 16 9" xfId="3372" xr:uid="{00000000-0005-0000-0000-000087120000}"/>
    <cellStyle name="Comma 160" xfId="101" xr:uid="{00000000-0005-0000-0000-000088120000}"/>
    <cellStyle name="Comma 160 2" xfId="404" xr:uid="{00000000-0005-0000-0000-000089120000}"/>
    <cellStyle name="Comma 160 3" xfId="37434" xr:uid="{00000000-0005-0000-0000-00008A120000}"/>
    <cellStyle name="Comma 160 4" xfId="42010" xr:uid="{65370D8A-7F35-4299-A6F7-7BE11F839D7F}"/>
    <cellStyle name="Comma 161" xfId="102" xr:uid="{00000000-0005-0000-0000-00008B120000}"/>
    <cellStyle name="Comma 161 2" xfId="405" xr:uid="{00000000-0005-0000-0000-00008C120000}"/>
    <cellStyle name="Comma 161 3" xfId="37435" xr:uid="{00000000-0005-0000-0000-00008D120000}"/>
    <cellStyle name="Comma 161 4" xfId="42011" xr:uid="{6CE968CB-5423-4331-A4BD-91D8076A0DB2}"/>
    <cellStyle name="Comma 162" xfId="103" xr:uid="{00000000-0005-0000-0000-00008E120000}"/>
    <cellStyle name="Comma 162 2" xfId="406" xr:uid="{00000000-0005-0000-0000-00008F120000}"/>
    <cellStyle name="Comma 162 3" xfId="37436" xr:uid="{00000000-0005-0000-0000-000090120000}"/>
    <cellStyle name="Comma 162 4" xfId="42012" xr:uid="{02B76A3A-8D96-4C63-921E-C507268D5EE1}"/>
    <cellStyle name="Comma 163" xfId="104" xr:uid="{00000000-0005-0000-0000-000091120000}"/>
    <cellStyle name="Comma 163 2" xfId="407" xr:uid="{00000000-0005-0000-0000-000092120000}"/>
    <cellStyle name="Comma 163 3" xfId="37437" xr:uid="{00000000-0005-0000-0000-000093120000}"/>
    <cellStyle name="Comma 163 4" xfId="42013" xr:uid="{DAF8CC79-F058-4A84-B0EE-05965BB58FD9}"/>
    <cellStyle name="Comma 164" xfId="105" xr:uid="{00000000-0005-0000-0000-000094120000}"/>
    <cellStyle name="Comma 164 2" xfId="408" xr:uid="{00000000-0005-0000-0000-000095120000}"/>
    <cellStyle name="Comma 164 3" xfId="37438" xr:uid="{00000000-0005-0000-0000-000096120000}"/>
    <cellStyle name="Comma 164 4" xfId="42014" xr:uid="{7E14D5E6-3D82-49A9-826B-AA227CB444C3}"/>
    <cellStyle name="Comma 165" xfId="106" xr:uid="{00000000-0005-0000-0000-000097120000}"/>
    <cellStyle name="Comma 165 2" xfId="409" xr:uid="{00000000-0005-0000-0000-000098120000}"/>
    <cellStyle name="Comma 165 3" xfId="37439" xr:uid="{00000000-0005-0000-0000-000099120000}"/>
    <cellStyle name="Comma 165 4" xfId="42015" xr:uid="{8AEE8102-9512-44DC-8F89-7A85F63496E0}"/>
    <cellStyle name="Comma 166" xfId="107" xr:uid="{00000000-0005-0000-0000-00009A120000}"/>
    <cellStyle name="Comma 166 2" xfId="410" xr:uid="{00000000-0005-0000-0000-00009B120000}"/>
    <cellStyle name="Comma 166 3" xfId="37440" xr:uid="{00000000-0005-0000-0000-00009C120000}"/>
    <cellStyle name="Comma 166 4" xfId="42016" xr:uid="{FCB01F45-7C33-4C78-9920-797E7D2B138E}"/>
    <cellStyle name="Comma 167" xfId="108" xr:uid="{00000000-0005-0000-0000-00009D120000}"/>
    <cellStyle name="Comma 167 2" xfId="411" xr:uid="{00000000-0005-0000-0000-00009E120000}"/>
    <cellStyle name="Comma 167 3" xfId="37441" xr:uid="{00000000-0005-0000-0000-00009F120000}"/>
    <cellStyle name="Comma 167 4" xfId="42017" xr:uid="{47B72B99-D65A-4DAC-831E-FAD19D9CD75D}"/>
    <cellStyle name="Comma 168" xfId="109" xr:uid="{00000000-0005-0000-0000-0000A0120000}"/>
    <cellStyle name="Comma 168 2" xfId="412" xr:uid="{00000000-0005-0000-0000-0000A1120000}"/>
    <cellStyle name="Comma 168 3" xfId="37442" xr:uid="{00000000-0005-0000-0000-0000A2120000}"/>
    <cellStyle name="Comma 168 4" xfId="42018" xr:uid="{6441823F-ADB5-4F74-80C6-1B104C722A21}"/>
    <cellStyle name="Comma 169" xfId="110" xr:uid="{00000000-0005-0000-0000-0000A3120000}"/>
    <cellStyle name="Comma 169 2" xfId="413" xr:uid="{00000000-0005-0000-0000-0000A4120000}"/>
    <cellStyle name="Comma 169 3" xfId="37443" xr:uid="{00000000-0005-0000-0000-0000A5120000}"/>
    <cellStyle name="Comma 169 4" xfId="42019" xr:uid="{FCB25BBF-8E33-4FC7-BB31-4694D5B89A5A}"/>
    <cellStyle name="Comma 17" xfId="111" xr:uid="{00000000-0005-0000-0000-0000A6120000}"/>
    <cellStyle name="Comma 17 10" xfId="3374" xr:uid="{00000000-0005-0000-0000-0000A7120000}"/>
    <cellStyle name="Comma 17 11" xfId="3375" xr:uid="{00000000-0005-0000-0000-0000A8120000}"/>
    <cellStyle name="Comma 17 12" xfId="3376" xr:uid="{00000000-0005-0000-0000-0000A9120000}"/>
    <cellStyle name="Comma 17 13" xfId="3377" xr:uid="{00000000-0005-0000-0000-0000AA120000}"/>
    <cellStyle name="Comma 17 14" xfId="3378" xr:uid="{00000000-0005-0000-0000-0000AB120000}"/>
    <cellStyle name="Comma 17 15" xfId="3379" xr:uid="{00000000-0005-0000-0000-0000AC120000}"/>
    <cellStyle name="Comma 17 16" xfId="3380" xr:uid="{00000000-0005-0000-0000-0000AD120000}"/>
    <cellStyle name="Comma 17 17" xfId="3381" xr:uid="{00000000-0005-0000-0000-0000AE120000}"/>
    <cellStyle name="Comma 17 18" xfId="3382" xr:uid="{00000000-0005-0000-0000-0000AF120000}"/>
    <cellStyle name="Comma 17 19" xfId="3383" xr:uid="{00000000-0005-0000-0000-0000B0120000}"/>
    <cellStyle name="Comma 17 2" xfId="952" xr:uid="{00000000-0005-0000-0000-0000B1120000}"/>
    <cellStyle name="Comma 17 2 2" xfId="3385" xr:uid="{00000000-0005-0000-0000-0000B2120000}"/>
    <cellStyle name="Comma 17 2 2 2" xfId="42022" xr:uid="{7BA33086-6219-4A13-A06F-CF84F2C1407F}"/>
    <cellStyle name="Comma 17 2 2 2 2" xfId="42023" xr:uid="{6B5CEE52-937B-471C-8367-30271BE71B64}"/>
    <cellStyle name="Comma 17 2 2 2 2 2" xfId="42024" xr:uid="{443B705C-6B88-4DD0-9904-21B5C8B6DF87}"/>
    <cellStyle name="Comma 17 2 2 2 3" xfId="42025" xr:uid="{87FB1F63-A92F-4BDF-988A-CF35C01DFE6A}"/>
    <cellStyle name="Comma 17 2 2 3" xfId="42026" xr:uid="{ECB5A102-37EE-487F-B2BE-B21F165705C1}"/>
    <cellStyle name="Comma 17 2 2 3 2" xfId="42027" xr:uid="{8ECB4FCE-08E2-4225-AD6C-397FE6558C0E}"/>
    <cellStyle name="Comma 17 2 2 4" xfId="42028" xr:uid="{E5C9986F-F5F5-4AB5-AE34-97D7F3268F8B}"/>
    <cellStyle name="Comma 17 2 2 5" xfId="42021" xr:uid="{21508BD3-1828-480A-9029-A33238FCA2F6}"/>
    <cellStyle name="Comma 17 2 3" xfId="10320" xr:uid="{00000000-0005-0000-0000-0000B3120000}"/>
    <cellStyle name="Comma 17 2 3 2" xfId="42030" xr:uid="{B66D6BA5-43A5-40A8-8D8E-97977FC8E47E}"/>
    <cellStyle name="Comma 17 2 3 2 2" xfId="42031" xr:uid="{3BA1C5D3-14B0-4500-A99A-CCF582462600}"/>
    <cellStyle name="Comma 17 2 3 3" xfId="42032" xr:uid="{55E505C9-C784-4942-B4FD-B487D6DD997B}"/>
    <cellStyle name="Comma 17 2 3 4" xfId="42029" xr:uid="{01DCCDDE-1125-472D-BC41-FD503AF3E40F}"/>
    <cellStyle name="Comma 17 2 4" xfId="11163" xr:uid="{00000000-0005-0000-0000-0000B4120000}"/>
    <cellStyle name="Comma 17 2 4 2" xfId="17584" xr:uid="{00000000-0005-0000-0000-0000B5120000}"/>
    <cellStyle name="Comma 17 2 4 2 2" xfId="42034" xr:uid="{A0B64943-C8F9-439C-9534-7D409FB2C24E}"/>
    <cellStyle name="Comma 17 2 4 3" xfId="42033" xr:uid="{DEF0731F-B463-44A4-ACB4-54E0F8ABC3CC}"/>
    <cellStyle name="Comma 17 2 5" xfId="3384" xr:uid="{00000000-0005-0000-0000-0000B6120000}"/>
    <cellStyle name="Comma 17 2 5 2" xfId="42035" xr:uid="{77FCFA69-E63B-4FA1-AD5A-82C306E860C6}"/>
    <cellStyle name="Comma 17 2 6" xfId="42036" xr:uid="{82008802-E941-4CA7-A256-379D68703160}"/>
    <cellStyle name="Comma 17 2 7" xfId="42037" xr:uid="{4D97F86F-872B-4719-BF70-D40FFF59397C}"/>
    <cellStyle name="Comma 17 2 8" xfId="42020" xr:uid="{9B4A15BD-65E2-47E0-8863-816287F64892}"/>
    <cellStyle name="Comma 17 20" xfId="3373" xr:uid="{00000000-0005-0000-0000-0000B7120000}"/>
    <cellStyle name="Comma 17 20 2" xfId="6246" xr:uid="{00000000-0005-0000-0000-0000B8120000}"/>
    <cellStyle name="Comma 17 20 3" xfId="18623" xr:uid="{00000000-0005-0000-0000-0000B9120000}"/>
    <cellStyle name="Comma 17 21" xfId="9646" xr:uid="{00000000-0005-0000-0000-0000BA120000}"/>
    <cellStyle name="Comma 17 21 2" xfId="17581" xr:uid="{00000000-0005-0000-0000-0000BB120000}"/>
    <cellStyle name="Comma 17 22" xfId="9978" xr:uid="{00000000-0005-0000-0000-0000BC120000}"/>
    <cellStyle name="Comma 17 23" xfId="2661" xr:uid="{00000000-0005-0000-0000-0000BD120000}"/>
    <cellStyle name="Comma 17 3" xfId="1360" xr:uid="{00000000-0005-0000-0000-0000BE120000}"/>
    <cellStyle name="Comma 17 3 2" xfId="3386" xr:uid="{00000000-0005-0000-0000-0000BF120000}"/>
    <cellStyle name="Comma 17 3 2 2" xfId="42040" xr:uid="{E9FA765D-7B7F-44C5-8FE1-1F79FC00B442}"/>
    <cellStyle name="Comma 17 3 2 2 2" xfId="42041" xr:uid="{3BD98A8E-95BA-4B72-9551-35EE02E194BE}"/>
    <cellStyle name="Comma 17 3 2 3" xfId="42042" xr:uid="{CF6A44F5-D4D6-4721-9037-1BFE5E408196}"/>
    <cellStyle name="Comma 17 3 2 4" xfId="42039" xr:uid="{78051E9F-708E-4FB1-B22F-E16BE5A2246C}"/>
    <cellStyle name="Comma 17 3 3" xfId="42043" xr:uid="{38D7DD75-9CD3-4892-908B-22FE3D6DF6DF}"/>
    <cellStyle name="Comma 17 3 3 2" xfId="42044" xr:uid="{F367C646-0190-48A0-AB6E-5844124D90A9}"/>
    <cellStyle name="Comma 17 3 4" xfId="42045" xr:uid="{6FA74722-6609-4E6A-BF0A-16F6F4BAC781}"/>
    <cellStyle name="Comma 17 3 5" xfId="42038" xr:uid="{04FE93B7-4E9A-4C67-B9FA-04D9F227DCF8}"/>
    <cellStyle name="Comma 17 4" xfId="3387" xr:uid="{00000000-0005-0000-0000-0000C0120000}"/>
    <cellStyle name="Comma 17 4 2" xfId="42047" xr:uid="{C770F382-A5A3-40E4-A99B-93AD1D313648}"/>
    <cellStyle name="Comma 17 4 2 2" xfId="42048" xr:uid="{286627B1-3D67-4571-9EFC-05EEB7891058}"/>
    <cellStyle name="Comma 17 4 3" xfId="42049" xr:uid="{3DD13729-B72E-400D-B983-AE204F8A1600}"/>
    <cellStyle name="Comma 17 4 4" xfId="42046" xr:uid="{6F219745-4D68-4E0E-9405-70322ADF0661}"/>
    <cellStyle name="Comma 17 5" xfId="3388" xr:uid="{00000000-0005-0000-0000-0000C1120000}"/>
    <cellStyle name="Comma 17 5 2" xfId="42051" xr:uid="{0E3EE338-15E0-4BCE-95DA-B8151CCE9B5F}"/>
    <cellStyle name="Comma 17 5 3" xfId="42050" xr:uid="{2D6C8FBA-4755-4DE7-9F33-A0EAF276EBFA}"/>
    <cellStyle name="Comma 17 6" xfId="3389" xr:uid="{00000000-0005-0000-0000-0000C2120000}"/>
    <cellStyle name="Comma 17 6 2" xfId="42053" xr:uid="{5B6CAEA2-25E8-4B1C-ABBA-200810630FD0}"/>
    <cellStyle name="Comma 17 6 3" xfId="42052" xr:uid="{23FBA6AD-A4C9-49AE-B541-88D13D057750}"/>
    <cellStyle name="Comma 17 7" xfId="3390" xr:uid="{00000000-0005-0000-0000-0000C3120000}"/>
    <cellStyle name="Comma 17 7 2" xfId="42054" xr:uid="{5C4B60C7-E219-49C6-ABD4-9E7840D98665}"/>
    <cellStyle name="Comma 17 8" xfId="3391" xr:uid="{00000000-0005-0000-0000-0000C4120000}"/>
    <cellStyle name="Comma 17 8 2" xfId="42055" xr:uid="{DEDD1DBF-D0E8-4983-B276-D28E20B71159}"/>
    <cellStyle name="Comma 17 9" xfId="3392" xr:uid="{00000000-0005-0000-0000-0000C5120000}"/>
    <cellStyle name="Comma 17 9 2" xfId="42056" xr:uid="{A69E9A70-42F4-456F-A545-A09743954588}"/>
    <cellStyle name="Comma 170" xfId="112" xr:uid="{00000000-0005-0000-0000-0000C6120000}"/>
    <cellStyle name="Comma 170 2" xfId="414" xr:uid="{00000000-0005-0000-0000-0000C7120000}"/>
    <cellStyle name="Comma 170 3" xfId="37444" xr:uid="{00000000-0005-0000-0000-0000C8120000}"/>
    <cellStyle name="Comma 170 4" xfId="42057" xr:uid="{DD6998A3-03E2-4232-8F73-1327D9C21EFF}"/>
    <cellStyle name="Comma 171" xfId="113" xr:uid="{00000000-0005-0000-0000-0000C9120000}"/>
    <cellStyle name="Comma 171 2" xfId="415" xr:uid="{00000000-0005-0000-0000-0000CA120000}"/>
    <cellStyle name="Comma 171 3" xfId="37445" xr:uid="{00000000-0005-0000-0000-0000CB120000}"/>
    <cellStyle name="Comma 171 4" xfId="42058" xr:uid="{F5577C49-0397-4DB3-8385-D64E8C19436F}"/>
    <cellStyle name="Comma 172" xfId="114" xr:uid="{00000000-0005-0000-0000-0000CC120000}"/>
    <cellStyle name="Comma 172 2" xfId="416" xr:uid="{00000000-0005-0000-0000-0000CD120000}"/>
    <cellStyle name="Comma 172 3" xfId="37446" xr:uid="{00000000-0005-0000-0000-0000CE120000}"/>
    <cellStyle name="Comma 172 4" xfId="42059" xr:uid="{7975E195-5BD9-4B8C-A821-A18C6C84E02E}"/>
    <cellStyle name="Comma 173" xfId="115" xr:uid="{00000000-0005-0000-0000-0000CF120000}"/>
    <cellStyle name="Comma 173 2" xfId="417" xr:uid="{00000000-0005-0000-0000-0000D0120000}"/>
    <cellStyle name="Comma 173 3" xfId="37447" xr:uid="{00000000-0005-0000-0000-0000D1120000}"/>
    <cellStyle name="Comma 173 4" xfId="42060" xr:uid="{2915DB41-AE9D-4837-9CC1-A86655964EFE}"/>
    <cellStyle name="Comma 174" xfId="116" xr:uid="{00000000-0005-0000-0000-0000D2120000}"/>
    <cellStyle name="Comma 174 2" xfId="418" xr:uid="{00000000-0005-0000-0000-0000D3120000}"/>
    <cellStyle name="Comma 174 3" xfId="37448" xr:uid="{00000000-0005-0000-0000-0000D4120000}"/>
    <cellStyle name="Comma 174 4" xfId="42061" xr:uid="{F9276466-A122-421F-B55C-F962E1522FA2}"/>
    <cellStyle name="Comma 175" xfId="117" xr:uid="{00000000-0005-0000-0000-0000D5120000}"/>
    <cellStyle name="Comma 175 2" xfId="419" xr:uid="{00000000-0005-0000-0000-0000D6120000}"/>
    <cellStyle name="Comma 175 3" xfId="37449" xr:uid="{00000000-0005-0000-0000-0000D7120000}"/>
    <cellStyle name="Comma 175 4" xfId="46704" xr:uid="{C30DD01F-868C-4A2A-A1DB-1BC3FB918C3D}"/>
    <cellStyle name="Comma 176" xfId="118" xr:uid="{00000000-0005-0000-0000-0000D8120000}"/>
    <cellStyle name="Comma 176 2" xfId="420" xr:uid="{00000000-0005-0000-0000-0000D9120000}"/>
    <cellStyle name="Comma 176 3" xfId="37450" xr:uid="{00000000-0005-0000-0000-0000DA120000}"/>
    <cellStyle name="Comma 176 4" xfId="46708" xr:uid="{3D585467-E0E9-4513-8F01-F0BEB5E84C73}"/>
    <cellStyle name="Comma 177" xfId="119" xr:uid="{00000000-0005-0000-0000-0000DB120000}"/>
    <cellStyle name="Comma 177 2" xfId="421" xr:uid="{00000000-0005-0000-0000-0000DC120000}"/>
    <cellStyle name="Comma 177 3" xfId="37451" xr:uid="{00000000-0005-0000-0000-0000DD120000}"/>
    <cellStyle name="Comma 178" xfId="120" xr:uid="{00000000-0005-0000-0000-0000DE120000}"/>
    <cellStyle name="Comma 178 2" xfId="422" xr:uid="{00000000-0005-0000-0000-0000DF120000}"/>
    <cellStyle name="Comma 178 3" xfId="37452" xr:uid="{00000000-0005-0000-0000-0000E0120000}"/>
    <cellStyle name="Comma 179" xfId="121" xr:uid="{00000000-0005-0000-0000-0000E1120000}"/>
    <cellStyle name="Comma 179 2" xfId="423" xr:uid="{00000000-0005-0000-0000-0000E2120000}"/>
    <cellStyle name="Comma 179 3" xfId="37453" xr:uid="{00000000-0005-0000-0000-0000E3120000}"/>
    <cellStyle name="Comma 18" xfId="122" xr:uid="{00000000-0005-0000-0000-0000E4120000}"/>
    <cellStyle name="Comma 18 2" xfId="953" xr:uid="{00000000-0005-0000-0000-0000E5120000}"/>
    <cellStyle name="Comma 18 2 2" xfId="6247" xr:uid="{00000000-0005-0000-0000-0000E6120000}"/>
    <cellStyle name="Comma 18 2 3" xfId="10321" xr:uid="{00000000-0005-0000-0000-0000E7120000}"/>
    <cellStyle name="Comma 18 2 4" xfId="10332" xr:uid="{00000000-0005-0000-0000-0000E8120000}"/>
    <cellStyle name="Comma 18 2 5" xfId="3393" xr:uid="{00000000-0005-0000-0000-0000E9120000}"/>
    <cellStyle name="Comma 18 2 6" xfId="42062" xr:uid="{BF677287-C123-40FC-900B-B61761B696B1}"/>
    <cellStyle name="Comma 18 3" xfId="1361" xr:uid="{00000000-0005-0000-0000-0000EA120000}"/>
    <cellStyle name="Comma 18 3 2" xfId="9647" xr:uid="{00000000-0005-0000-0000-0000EB120000}"/>
    <cellStyle name="Comma 18 4" xfId="10268" xr:uid="{00000000-0005-0000-0000-0000EC120000}"/>
    <cellStyle name="Comma 18 4 2" xfId="17588" xr:uid="{00000000-0005-0000-0000-0000ED120000}"/>
    <cellStyle name="Comma 18 4 3" xfId="42063" xr:uid="{2EBDC68D-71B8-4994-8C51-DBBA8277B768}"/>
    <cellStyle name="Comma 18 5" xfId="2662" xr:uid="{00000000-0005-0000-0000-0000EE120000}"/>
    <cellStyle name="Comma 18 5 2" xfId="42064" xr:uid="{89EB7B75-F491-4E17-AD9A-1049D1C0C743}"/>
    <cellStyle name="Comma 18 6" xfId="42065" xr:uid="{EA47F63A-A7F9-4726-83AC-7CA54E1FB796}"/>
    <cellStyle name="Comma 180" xfId="123" xr:uid="{00000000-0005-0000-0000-0000EF120000}"/>
    <cellStyle name="Comma 180 2" xfId="424" xr:uid="{00000000-0005-0000-0000-0000F0120000}"/>
    <cellStyle name="Comma 180 3" xfId="37454" xr:uid="{00000000-0005-0000-0000-0000F1120000}"/>
    <cellStyle name="Comma 181" xfId="124" xr:uid="{00000000-0005-0000-0000-0000F2120000}"/>
    <cellStyle name="Comma 181 2" xfId="425" xr:uid="{00000000-0005-0000-0000-0000F3120000}"/>
    <cellStyle name="Comma 181 3" xfId="37455" xr:uid="{00000000-0005-0000-0000-0000F4120000}"/>
    <cellStyle name="Comma 182" xfId="125" xr:uid="{00000000-0005-0000-0000-0000F5120000}"/>
    <cellStyle name="Comma 182 2" xfId="426" xr:uid="{00000000-0005-0000-0000-0000F6120000}"/>
    <cellStyle name="Comma 182 3" xfId="37456" xr:uid="{00000000-0005-0000-0000-0000F7120000}"/>
    <cellStyle name="Comma 183" xfId="126" xr:uid="{00000000-0005-0000-0000-0000F8120000}"/>
    <cellStyle name="Comma 183 2" xfId="427" xr:uid="{00000000-0005-0000-0000-0000F9120000}"/>
    <cellStyle name="Comma 183 3" xfId="37457" xr:uid="{00000000-0005-0000-0000-0000FA120000}"/>
    <cellStyle name="Comma 184" xfId="127" xr:uid="{00000000-0005-0000-0000-0000FB120000}"/>
    <cellStyle name="Comma 184 2" xfId="428" xr:uid="{00000000-0005-0000-0000-0000FC120000}"/>
    <cellStyle name="Comma 184 3" xfId="37458" xr:uid="{00000000-0005-0000-0000-0000FD120000}"/>
    <cellStyle name="Comma 185" xfId="128" xr:uid="{00000000-0005-0000-0000-0000FE120000}"/>
    <cellStyle name="Comma 185 2" xfId="429" xr:uid="{00000000-0005-0000-0000-0000FF120000}"/>
    <cellStyle name="Comma 185 3" xfId="37459" xr:uid="{00000000-0005-0000-0000-000000130000}"/>
    <cellStyle name="Comma 186" xfId="129" xr:uid="{00000000-0005-0000-0000-000001130000}"/>
    <cellStyle name="Comma 186 2" xfId="430" xr:uid="{00000000-0005-0000-0000-000002130000}"/>
    <cellStyle name="Comma 186 3" xfId="37460" xr:uid="{00000000-0005-0000-0000-000003130000}"/>
    <cellStyle name="Comma 187" xfId="130" xr:uid="{00000000-0005-0000-0000-000004130000}"/>
    <cellStyle name="Comma 187 2" xfId="431" xr:uid="{00000000-0005-0000-0000-000005130000}"/>
    <cellStyle name="Comma 187 3" xfId="37461" xr:uid="{00000000-0005-0000-0000-000006130000}"/>
    <cellStyle name="Comma 188" xfId="131" xr:uid="{00000000-0005-0000-0000-000007130000}"/>
    <cellStyle name="Comma 188 2" xfId="432" xr:uid="{00000000-0005-0000-0000-000008130000}"/>
    <cellStyle name="Comma 188 3" xfId="37462" xr:uid="{00000000-0005-0000-0000-000009130000}"/>
    <cellStyle name="Comma 189" xfId="132" xr:uid="{00000000-0005-0000-0000-00000A130000}"/>
    <cellStyle name="Comma 189 2" xfId="433" xr:uid="{00000000-0005-0000-0000-00000B130000}"/>
    <cellStyle name="Comma 189 3" xfId="37463" xr:uid="{00000000-0005-0000-0000-00000C130000}"/>
    <cellStyle name="Comma 19" xfId="133" xr:uid="{00000000-0005-0000-0000-00000D130000}"/>
    <cellStyle name="Comma 19 2" xfId="954" xr:uid="{00000000-0005-0000-0000-00000E130000}"/>
    <cellStyle name="Comma 19 2 10" xfId="42066" xr:uid="{2B3ED740-25EB-4346-91E2-C9B2E9F6FDDB}"/>
    <cellStyle name="Comma 19 2 2" xfId="6248" xr:uid="{00000000-0005-0000-0000-00000F130000}"/>
    <cellStyle name="Comma 19 2 2 2" xfId="10698" xr:uid="{00000000-0005-0000-0000-000010130000}"/>
    <cellStyle name="Comma 19 2 2 2 2" xfId="16243" xr:uid="{00000000-0005-0000-0000-000011130000}"/>
    <cellStyle name="Comma 19 2 2 2 2 2" xfId="20454" xr:uid="{00000000-0005-0000-0000-000012130000}"/>
    <cellStyle name="Comma 19 2 2 2 2 3" xfId="33707" xr:uid="{00000000-0005-0000-0000-000013130000}"/>
    <cellStyle name="Comma 19 2 2 2 2 4" xfId="36494" xr:uid="{00000000-0005-0000-0000-000014130000}"/>
    <cellStyle name="Comma 19 2 2 2 3" xfId="20155" xr:uid="{00000000-0005-0000-0000-000015130000}"/>
    <cellStyle name="Comma 19 2 2 2 3 2" xfId="33412" xr:uid="{00000000-0005-0000-0000-000016130000}"/>
    <cellStyle name="Comma 19 2 2 2 3 3" xfId="36200" xr:uid="{00000000-0005-0000-0000-000017130000}"/>
    <cellStyle name="Comma 19 2 2 2 4" xfId="19867" xr:uid="{00000000-0005-0000-0000-000018130000}"/>
    <cellStyle name="Comma 19 2 2 2 5" xfId="32992" xr:uid="{00000000-0005-0000-0000-000019130000}"/>
    <cellStyle name="Comma 19 2 2 2 6" xfId="35950" xr:uid="{00000000-0005-0000-0000-00001A130000}"/>
    <cellStyle name="Comma 19 2 2 2 7" xfId="42068" xr:uid="{830A4CDE-871D-482E-B8EE-75F659730A9D}"/>
    <cellStyle name="Comma 19 2 2 3" xfId="20307" xr:uid="{00000000-0005-0000-0000-00001B130000}"/>
    <cellStyle name="Comma 19 2 2 3 2" xfId="33561" xr:uid="{00000000-0005-0000-0000-00001C130000}"/>
    <cellStyle name="Comma 19 2 2 3 3" xfId="36348" xr:uid="{00000000-0005-0000-0000-00001D130000}"/>
    <cellStyle name="Comma 19 2 2 4" xfId="19999" xr:uid="{00000000-0005-0000-0000-00001E130000}"/>
    <cellStyle name="Comma 19 2 2 4 2" xfId="33263" xr:uid="{00000000-0005-0000-0000-00001F130000}"/>
    <cellStyle name="Comma 19 2 2 4 3" xfId="36055" xr:uid="{00000000-0005-0000-0000-000020130000}"/>
    <cellStyle name="Comma 19 2 2 5" xfId="18743" xr:uid="{00000000-0005-0000-0000-000021130000}"/>
    <cellStyle name="Comma 19 2 2 6" xfId="31998" xr:uid="{00000000-0005-0000-0000-000022130000}"/>
    <cellStyle name="Comma 19 2 2 7" xfId="35105" xr:uid="{00000000-0005-0000-0000-000023130000}"/>
    <cellStyle name="Comma 19 2 2 8" xfId="42067" xr:uid="{D68AB857-8FD2-46F0-81DE-BF38A1D799A2}"/>
    <cellStyle name="Comma 19 2 3" xfId="10051" xr:uid="{00000000-0005-0000-0000-000024130000}"/>
    <cellStyle name="Comma 19 2 3 2" xfId="15992" xr:uid="{00000000-0005-0000-0000-000025130000}"/>
    <cellStyle name="Comma 19 2 3 2 2" xfId="20400" xr:uid="{00000000-0005-0000-0000-000026130000}"/>
    <cellStyle name="Comma 19 2 3 2 3" xfId="33653" xr:uid="{00000000-0005-0000-0000-000027130000}"/>
    <cellStyle name="Comma 19 2 3 2 4" xfId="36440" xr:uid="{00000000-0005-0000-0000-000028130000}"/>
    <cellStyle name="Comma 19 2 3 3" xfId="20101" xr:uid="{00000000-0005-0000-0000-000029130000}"/>
    <cellStyle name="Comma 19 2 3 3 2" xfId="33358" xr:uid="{00000000-0005-0000-0000-00002A130000}"/>
    <cellStyle name="Comma 19 2 3 3 3" xfId="36146" xr:uid="{00000000-0005-0000-0000-00002B130000}"/>
    <cellStyle name="Comma 19 2 3 4" xfId="19073" xr:uid="{00000000-0005-0000-0000-00002C130000}"/>
    <cellStyle name="Comma 19 2 3 5" xfId="32195" xr:uid="{00000000-0005-0000-0000-00002D130000}"/>
    <cellStyle name="Comma 19 2 3 6" xfId="35214" xr:uid="{00000000-0005-0000-0000-00002E130000}"/>
    <cellStyle name="Comma 19 2 4" xfId="11014" xr:uid="{00000000-0005-0000-0000-00002F130000}"/>
    <cellStyle name="Comma 19 2 4 2" xfId="20253" xr:uid="{00000000-0005-0000-0000-000030130000}"/>
    <cellStyle name="Comma 19 2 4 2 2" xfId="33507" xr:uid="{00000000-0005-0000-0000-000031130000}"/>
    <cellStyle name="Comma 19 2 4 2 3" xfId="36294" xr:uid="{00000000-0005-0000-0000-000032130000}"/>
    <cellStyle name="Comma 19 2 4 3" xfId="18953" xr:uid="{00000000-0005-0000-0000-000033130000}"/>
    <cellStyle name="Comma 19 2 4 4" xfId="32134" xr:uid="{00000000-0005-0000-0000-000034130000}"/>
    <cellStyle name="Comma 19 2 4 5" xfId="35154" xr:uid="{00000000-0005-0000-0000-000035130000}"/>
    <cellStyle name="Comma 19 2 5" xfId="19937" xr:uid="{00000000-0005-0000-0000-000036130000}"/>
    <cellStyle name="Comma 19 2 5 2" xfId="33133" xr:uid="{00000000-0005-0000-0000-000037130000}"/>
    <cellStyle name="Comma 19 2 5 3" xfId="36000" xr:uid="{00000000-0005-0000-0000-000038130000}"/>
    <cellStyle name="Comma 19 2 6" xfId="17456" xr:uid="{00000000-0005-0000-0000-000039130000}"/>
    <cellStyle name="Comma 19 2 7" xfId="30712" xr:uid="{00000000-0005-0000-0000-00003A130000}"/>
    <cellStyle name="Comma 19 2 8" xfId="34322" xr:uid="{00000000-0005-0000-0000-00003B130000}"/>
    <cellStyle name="Comma 19 2 9" xfId="3394" xr:uid="{00000000-0005-0000-0000-00003C130000}"/>
    <cellStyle name="Comma 19 3" xfId="1362" xr:uid="{00000000-0005-0000-0000-00003D130000}"/>
    <cellStyle name="Comma 19 3 2" xfId="14290" xr:uid="{00000000-0005-0000-0000-00003E130000}"/>
    <cellStyle name="Comma 19 3 2 2" xfId="27004" xr:uid="{00000000-0005-0000-0000-00003F130000}"/>
    <cellStyle name="Comma 19 3 3" xfId="18624" xr:uid="{00000000-0005-0000-0000-000040130000}"/>
    <cellStyle name="Comma 19 3 4" xfId="22496" xr:uid="{00000000-0005-0000-0000-000041130000}"/>
    <cellStyle name="Comma 19 3 5" xfId="7795" xr:uid="{00000000-0005-0000-0000-000042130000}"/>
    <cellStyle name="Comma 19 3 6" xfId="42069" xr:uid="{05651350-F9A9-46C5-BD8B-BB995CED2A13}"/>
    <cellStyle name="Comma 19 4" xfId="8642" xr:uid="{00000000-0005-0000-0000-000043130000}"/>
    <cellStyle name="Comma 19 4 2" xfId="15127" xr:uid="{00000000-0005-0000-0000-000044130000}"/>
    <cellStyle name="Comma 19 4 2 2" xfId="27796" xr:uid="{00000000-0005-0000-0000-000045130000}"/>
    <cellStyle name="Comma 19 4 3" xfId="17589" xr:uid="{00000000-0005-0000-0000-000046130000}"/>
    <cellStyle name="Comma 19 4 4" xfId="22709" xr:uid="{00000000-0005-0000-0000-000047130000}"/>
    <cellStyle name="Comma 19 4 5" xfId="42070" xr:uid="{0BA2B831-5C24-4E42-AA61-66D6B4D22356}"/>
    <cellStyle name="Comma 19 5" xfId="9648" xr:uid="{00000000-0005-0000-0000-000048130000}"/>
    <cellStyle name="Comma 19 6" xfId="10216" xr:uid="{00000000-0005-0000-0000-000049130000}"/>
    <cellStyle name="Comma 19 7" xfId="6440" xr:uid="{00000000-0005-0000-0000-00004A130000}"/>
    <cellStyle name="Comma 19 7 2" xfId="13060" xr:uid="{00000000-0005-0000-0000-00004B130000}"/>
    <cellStyle name="Comma 19 7 2 2" xfId="25806" xr:uid="{00000000-0005-0000-0000-00004C130000}"/>
    <cellStyle name="Comma 19 7 3" xfId="21189" xr:uid="{00000000-0005-0000-0000-00004D130000}"/>
    <cellStyle name="Comma 19 8" xfId="12046" xr:uid="{00000000-0005-0000-0000-00004E130000}"/>
    <cellStyle name="Comma 19 8 2" xfId="24791" xr:uid="{00000000-0005-0000-0000-00004F130000}"/>
    <cellStyle name="Comma 19 9" xfId="2249" xr:uid="{00000000-0005-0000-0000-000050130000}"/>
    <cellStyle name="Comma 190" xfId="134" xr:uid="{00000000-0005-0000-0000-000051130000}"/>
    <cellStyle name="Comma 190 2" xfId="434" xr:uid="{00000000-0005-0000-0000-000052130000}"/>
    <cellStyle name="Comma 190 3" xfId="37464" xr:uid="{00000000-0005-0000-0000-000053130000}"/>
    <cellStyle name="Comma 191" xfId="135" xr:uid="{00000000-0005-0000-0000-000054130000}"/>
    <cellStyle name="Comma 191 2" xfId="435" xr:uid="{00000000-0005-0000-0000-000055130000}"/>
    <cellStyle name="Comma 191 3" xfId="37465" xr:uid="{00000000-0005-0000-0000-000056130000}"/>
    <cellStyle name="Comma 192" xfId="136" xr:uid="{00000000-0005-0000-0000-000057130000}"/>
    <cellStyle name="Comma 192 2" xfId="436" xr:uid="{00000000-0005-0000-0000-000058130000}"/>
    <cellStyle name="Comma 192 3" xfId="37466" xr:uid="{00000000-0005-0000-0000-000059130000}"/>
    <cellStyle name="Comma 193" xfId="137" xr:uid="{00000000-0005-0000-0000-00005A130000}"/>
    <cellStyle name="Comma 193 2" xfId="437" xr:uid="{00000000-0005-0000-0000-00005B130000}"/>
    <cellStyle name="Comma 193 3" xfId="37467" xr:uid="{00000000-0005-0000-0000-00005C130000}"/>
    <cellStyle name="Comma 194" xfId="138" xr:uid="{00000000-0005-0000-0000-00005D130000}"/>
    <cellStyle name="Comma 194 2" xfId="438" xr:uid="{00000000-0005-0000-0000-00005E130000}"/>
    <cellStyle name="Comma 194 3" xfId="37468" xr:uid="{00000000-0005-0000-0000-00005F130000}"/>
    <cellStyle name="Comma 195" xfId="139" xr:uid="{00000000-0005-0000-0000-000060130000}"/>
    <cellStyle name="Comma 195 2" xfId="439" xr:uid="{00000000-0005-0000-0000-000061130000}"/>
    <cellStyle name="Comma 195 3" xfId="37469" xr:uid="{00000000-0005-0000-0000-000062130000}"/>
    <cellStyle name="Comma 196" xfId="140" xr:uid="{00000000-0005-0000-0000-000063130000}"/>
    <cellStyle name="Comma 196 2" xfId="440" xr:uid="{00000000-0005-0000-0000-000064130000}"/>
    <cellStyle name="Comma 196 3" xfId="37470" xr:uid="{00000000-0005-0000-0000-000065130000}"/>
    <cellStyle name="Comma 197" xfId="141" xr:uid="{00000000-0005-0000-0000-000066130000}"/>
    <cellStyle name="Comma 197 2" xfId="441" xr:uid="{00000000-0005-0000-0000-000067130000}"/>
    <cellStyle name="Comma 197 3" xfId="37471" xr:uid="{00000000-0005-0000-0000-000068130000}"/>
    <cellStyle name="Comma 198" xfId="142" xr:uid="{00000000-0005-0000-0000-000069130000}"/>
    <cellStyle name="Comma 198 2" xfId="442" xr:uid="{00000000-0005-0000-0000-00006A130000}"/>
    <cellStyle name="Comma 198 3" xfId="37472" xr:uid="{00000000-0005-0000-0000-00006B130000}"/>
    <cellStyle name="Comma 199" xfId="143" xr:uid="{00000000-0005-0000-0000-00006C130000}"/>
    <cellStyle name="Comma 199 2" xfId="443" xr:uid="{00000000-0005-0000-0000-00006D130000}"/>
    <cellStyle name="Comma 199 3" xfId="37473" xr:uid="{00000000-0005-0000-0000-00006E130000}"/>
    <cellStyle name="Comma 2" xfId="5" xr:uid="{00000000-0005-0000-0000-00006F130000}"/>
    <cellStyle name="Comma 2 10" xfId="956" xr:uid="{00000000-0005-0000-0000-000070130000}"/>
    <cellStyle name="Comma 2 10 10" xfId="3396" xr:uid="{00000000-0005-0000-0000-000071130000}"/>
    <cellStyle name="Comma 2 10 11" xfId="3397" xr:uid="{00000000-0005-0000-0000-000072130000}"/>
    <cellStyle name="Comma 2 10 12" xfId="3398" xr:uid="{00000000-0005-0000-0000-000073130000}"/>
    <cellStyle name="Comma 2 10 13" xfId="3399" xr:uid="{00000000-0005-0000-0000-000074130000}"/>
    <cellStyle name="Comma 2 10 14" xfId="3400" xr:uid="{00000000-0005-0000-0000-000075130000}"/>
    <cellStyle name="Comma 2 10 15" xfId="3401" xr:uid="{00000000-0005-0000-0000-000076130000}"/>
    <cellStyle name="Comma 2 10 16" xfId="3402" xr:uid="{00000000-0005-0000-0000-000077130000}"/>
    <cellStyle name="Comma 2 10 17" xfId="3403" xr:uid="{00000000-0005-0000-0000-000078130000}"/>
    <cellStyle name="Comma 2 10 18" xfId="3404" xr:uid="{00000000-0005-0000-0000-000079130000}"/>
    <cellStyle name="Comma 2 10 19" xfId="3405" xr:uid="{00000000-0005-0000-0000-00007A130000}"/>
    <cellStyle name="Comma 2 10 2" xfId="1093" xr:uid="{00000000-0005-0000-0000-00007B130000}"/>
    <cellStyle name="Comma 2 10 2 2" xfId="3406" xr:uid="{00000000-0005-0000-0000-00007C130000}"/>
    <cellStyle name="Comma 2 10 2 2 2" xfId="18752" xr:uid="{00000000-0005-0000-0000-00007D130000}"/>
    <cellStyle name="Comma 2 10 2 2 3" xfId="42072" xr:uid="{D76CCA04-8C4C-4D6D-8045-0DC376DBD43E}"/>
    <cellStyle name="Comma 2 10 2 3" xfId="17591" xr:uid="{00000000-0005-0000-0000-00007E130000}"/>
    <cellStyle name="Comma 2 10 2 4" xfId="2665" xr:uid="{00000000-0005-0000-0000-00007F130000}"/>
    <cellStyle name="Comma 2 10 20" xfId="3395" xr:uid="{00000000-0005-0000-0000-000080130000}"/>
    <cellStyle name="Comma 2 10 20 2" xfId="18687" xr:uid="{00000000-0005-0000-0000-000081130000}"/>
    <cellStyle name="Comma 2 10 21" xfId="9901" xr:uid="{00000000-0005-0000-0000-000082130000}"/>
    <cellStyle name="Comma 2 10 21 2" xfId="17590" xr:uid="{00000000-0005-0000-0000-000083130000}"/>
    <cellStyle name="Comma 2 10 22" xfId="2664" xr:uid="{00000000-0005-0000-0000-000084130000}"/>
    <cellStyle name="Comma 2 10 3" xfId="1319" xr:uid="{00000000-0005-0000-0000-000085130000}"/>
    <cellStyle name="Comma 2 10 3 2" xfId="10323" xr:uid="{00000000-0005-0000-0000-000086130000}"/>
    <cellStyle name="Comma 2 10 3 3" xfId="17592" xr:uid="{00000000-0005-0000-0000-000087130000}"/>
    <cellStyle name="Comma 2 10 3 4" xfId="3407" xr:uid="{00000000-0005-0000-0000-000088130000}"/>
    <cellStyle name="Comma 2 10 4" xfId="3408" xr:uid="{00000000-0005-0000-0000-000089130000}"/>
    <cellStyle name="Comma 2 10 5" xfId="3409" xr:uid="{00000000-0005-0000-0000-00008A130000}"/>
    <cellStyle name="Comma 2 10 6" xfId="3410" xr:uid="{00000000-0005-0000-0000-00008B130000}"/>
    <cellStyle name="Comma 2 10 7" xfId="3411" xr:uid="{00000000-0005-0000-0000-00008C130000}"/>
    <cellStyle name="Comma 2 10 8" xfId="3412" xr:uid="{00000000-0005-0000-0000-00008D130000}"/>
    <cellStyle name="Comma 2 10 9" xfId="3413" xr:uid="{00000000-0005-0000-0000-00008E130000}"/>
    <cellStyle name="Comma 2 100" xfId="34275" xr:uid="{00000000-0005-0000-0000-00008F130000}"/>
    <cellStyle name="Comma 2 101" xfId="37035" xr:uid="{00000000-0005-0000-0000-000090130000}"/>
    <cellStyle name="Comma 2 102" xfId="2180" xr:uid="{00000000-0005-0000-0000-000091130000}"/>
    <cellStyle name="Comma 2 103" xfId="37291" xr:uid="{00000000-0005-0000-0000-000092130000}"/>
    <cellStyle name="Comma 2 104" xfId="37350" xr:uid="{00000000-0005-0000-0000-000093130000}"/>
    <cellStyle name="Comma 2 105" xfId="37834" xr:uid="{00000000-0005-0000-0000-000094130000}"/>
    <cellStyle name="Comma 2 106" xfId="42071" xr:uid="{BDF8CC83-83A0-4E71-AF09-0EF7A8390D80}"/>
    <cellStyle name="Comma 2 107" xfId="46746" xr:uid="{C66444E1-893D-470B-B1B8-FD39690E754E}"/>
    <cellStyle name="Comma 2 11" xfId="955" xr:uid="{00000000-0005-0000-0000-000095130000}"/>
    <cellStyle name="Comma 2 11 10" xfId="3415" xr:uid="{00000000-0005-0000-0000-000096130000}"/>
    <cellStyle name="Comma 2 11 11" xfId="3416" xr:uid="{00000000-0005-0000-0000-000097130000}"/>
    <cellStyle name="Comma 2 11 12" xfId="3417" xr:uid="{00000000-0005-0000-0000-000098130000}"/>
    <cellStyle name="Comma 2 11 13" xfId="3418" xr:uid="{00000000-0005-0000-0000-000099130000}"/>
    <cellStyle name="Comma 2 11 14" xfId="3419" xr:uid="{00000000-0005-0000-0000-00009A130000}"/>
    <cellStyle name="Comma 2 11 15" xfId="3420" xr:uid="{00000000-0005-0000-0000-00009B130000}"/>
    <cellStyle name="Comma 2 11 16" xfId="3421" xr:uid="{00000000-0005-0000-0000-00009C130000}"/>
    <cellStyle name="Comma 2 11 17" xfId="3422" xr:uid="{00000000-0005-0000-0000-00009D130000}"/>
    <cellStyle name="Comma 2 11 18" xfId="3423" xr:uid="{00000000-0005-0000-0000-00009E130000}"/>
    <cellStyle name="Comma 2 11 19" xfId="3424" xr:uid="{00000000-0005-0000-0000-00009F130000}"/>
    <cellStyle name="Comma 2 11 2" xfId="1363" xr:uid="{00000000-0005-0000-0000-0000A0130000}"/>
    <cellStyle name="Comma 2 11 2 10" xfId="2187" xr:uid="{00000000-0005-0000-0000-0000A1130000}"/>
    <cellStyle name="Comma 2 11 2 11" xfId="42073" xr:uid="{01665237-368F-469F-8009-028825A51F96}"/>
    <cellStyle name="Comma 2 11 2 2" xfId="3425" xr:uid="{00000000-0005-0000-0000-0000A2130000}"/>
    <cellStyle name="Comma 2 11 2 2 2" xfId="18753" xr:uid="{00000000-0005-0000-0000-0000A3130000}"/>
    <cellStyle name="Comma 2 11 2 3" xfId="2667" xr:uid="{00000000-0005-0000-0000-0000A4130000}"/>
    <cellStyle name="Comma 2 11 2 3 2" xfId="17594" xr:uid="{00000000-0005-0000-0000-0000A5130000}"/>
    <cellStyle name="Comma 2 11 2 4" xfId="7764" xr:uid="{00000000-0005-0000-0000-0000A6130000}"/>
    <cellStyle name="Comma 2 11 2 4 2" xfId="14259" xr:uid="{00000000-0005-0000-0000-0000A7130000}"/>
    <cellStyle name="Comma 2 11 2 4 2 2" xfId="26973" xr:uid="{00000000-0005-0000-0000-0000A8130000}"/>
    <cellStyle name="Comma 2 11 2 4 3" xfId="22466" xr:uid="{00000000-0005-0000-0000-0000A9130000}"/>
    <cellStyle name="Comma 2 11 2 5" xfId="8611" xr:uid="{00000000-0005-0000-0000-0000AA130000}"/>
    <cellStyle name="Comma 2 11 2 5 2" xfId="15096" xr:uid="{00000000-0005-0000-0000-0000AB130000}"/>
    <cellStyle name="Comma 2 11 2 5 2 2" xfId="27766" xr:uid="{00000000-0005-0000-0000-0000AC130000}"/>
    <cellStyle name="Comma 2 11 2 5 3" xfId="22680" xr:uid="{00000000-0005-0000-0000-0000AD130000}"/>
    <cellStyle name="Comma 2 11 2 6" xfId="11221" xr:uid="{00000000-0005-0000-0000-0000AE130000}"/>
    <cellStyle name="Comma 2 11 2 7" xfId="6402" xr:uid="{00000000-0005-0000-0000-0000AF130000}"/>
    <cellStyle name="Comma 2 11 2 7 2" xfId="13025" xr:uid="{00000000-0005-0000-0000-0000B0130000}"/>
    <cellStyle name="Comma 2 11 2 7 2 2" xfId="25771" xr:uid="{00000000-0005-0000-0000-0000B1130000}"/>
    <cellStyle name="Comma 2 11 2 7 3" xfId="21151" xr:uid="{00000000-0005-0000-0000-0000B2130000}"/>
    <cellStyle name="Comma 2 11 2 8" xfId="12027" xr:uid="{00000000-0005-0000-0000-0000B3130000}"/>
    <cellStyle name="Comma 2 11 2 8 2" xfId="24772" xr:uid="{00000000-0005-0000-0000-0000B4130000}"/>
    <cellStyle name="Comma 2 11 2 9" xfId="20903" xr:uid="{00000000-0005-0000-0000-0000B5130000}"/>
    <cellStyle name="Comma 2 11 20" xfId="3414" xr:uid="{00000000-0005-0000-0000-0000B6130000}"/>
    <cellStyle name="Comma 2 11 20 2" xfId="18686" xr:uid="{00000000-0005-0000-0000-0000B7130000}"/>
    <cellStyle name="Comma 2 11 21" xfId="2666" xr:uid="{00000000-0005-0000-0000-0000B8130000}"/>
    <cellStyle name="Comma 2 11 21 2" xfId="17593" xr:uid="{00000000-0005-0000-0000-0000B9130000}"/>
    <cellStyle name="Comma 2 11 22" xfId="7762" xr:uid="{00000000-0005-0000-0000-0000BA130000}"/>
    <cellStyle name="Comma 2 11 22 2" xfId="14257" xr:uid="{00000000-0005-0000-0000-0000BB130000}"/>
    <cellStyle name="Comma 2 11 22 2 2" xfId="26971" xr:uid="{00000000-0005-0000-0000-0000BC130000}"/>
    <cellStyle name="Comma 2 11 22 3" xfId="22464" xr:uid="{00000000-0005-0000-0000-0000BD130000}"/>
    <cellStyle name="Comma 2 11 23" xfId="8609" xr:uid="{00000000-0005-0000-0000-0000BE130000}"/>
    <cellStyle name="Comma 2 11 23 2" xfId="15094" xr:uid="{00000000-0005-0000-0000-0000BF130000}"/>
    <cellStyle name="Comma 2 11 23 2 2" xfId="27764" xr:uid="{00000000-0005-0000-0000-0000C0130000}"/>
    <cellStyle name="Comma 2 11 23 3" xfId="22678" xr:uid="{00000000-0005-0000-0000-0000C1130000}"/>
    <cellStyle name="Comma 2 11 24" xfId="9900" xr:uid="{00000000-0005-0000-0000-0000C2130000}"/>
    <cellStyle name="Comma 2 11 25" xfId="10102" xr:uid="{00000000-0005-0000-0000-0000C3130000}"/>
    <cellStyle name="Comma 2 11 26" xfId="6400" xr:uid="{00000000-0005-0000-0000-0000C4130000}"/>
    <cellStyle name="Comma 2 11 26 2" xfId="13023" xr:uid="{00000000-0005-0000-0000-0000C5130000}"/>
    <cellStyle name="Comma 2 11 26 2 2" xfId="25769" xr:uid="{00000000-0005-0000-0000-0000C6130000}"/>
    <cellStyle name="Comma 2 11 26 3" xfId="21149" xr:uid="{00000000-0005-0000-0000-0000C7130000}"/>
    <cellStyle name="Comma 2 11 27" xfId="12025" xr:uid="{00000000-0005-0000-0000-0000C8130000}"/>
    <cellStyle name="Comma 2 11 27 2" xfId="24770" xr:uid="{00000000-0005-0000-0000-0000C9130000}"/>
    <cellStyle name="Comma 2 11 28" xfId="20901" xr:uid="{00000000-0005-0000-0000-0000CA130000}"/>
    <cellStyle name="Comma 2 11 29" xfId="2185" xr:uid="{00000000-0005-0000-0000-0000CB130000}"/>
    <cellStyle name="Comma 2 11 3" xfId="3426" xr:uid="{00000000-0005-0000-0000-0000CC130000}"/>
    <cellStyle name="Comma 2 11 3 2" xfId="10324" xr:uid="{00000000-0005-0000-0000-0000CD130000}"/>
    <cellStyle name="Comma 2 11 3 3" xfId="17595" xr:uid="{00000000-0005-0000-0000-0000CE130000}"/>
    <cellStyle name="Comma 2 11 3 4" xfId="42074" xr:uid="{A2BFE813-4A08-40B9-A008-8BF4647D8D4F}"/>
    <cellStyle name="Comma 2 11 4" xfId="3427" xr:uid="{00000000-0005-0000-0000-0000CF130000}"/>
    <cellStyle name="Comma 2 11 5" xfId="3428" xr:uid="{00000000-0005-0000-0000-0000D0130000}"/>
    <cellStyle name="Comma 2 11 6" xfId="3429" xr:uid="{00000000-0005-0000-0000-0000D1130000}"/>
    <cellStyle name="Comma 2 11 7" xfId="3430" xr:uid="{00000000-0005-0000-0000-0000D2130000}"/>
    <cellStyle name="Comma 2 11 8" xfId="3431" xr:uid="{00000000-0005-0000-0000-0000D3130000}"/>
    <cellStyle name="Comma 2 11 9" xfId="3432" xr:uid="{00000000-0005-0000-0000-0000D4130000}"/>
    <cellStyle name="Comma 2 12" xfId="823" xr:uid="{00000000-0005-0000-0000-0000D5130000}"/>
    <cellStyle name="Comma 2 12 10" xfId="3434" xr:uid="{00000000-0005-0000-0000-0000D6130000}"/>
    <cellStyle name="Comma 2 12 11" xfId="3435" xr:uid="{00000000-0005-0000-0000-0000D7130000}"/>
    <cellStyle name="Comma 2 12 12" xfId="3436" xr:uid="{00000000-0005-0000-0000-0000D8130000}"/>
    <cellStyle name="Comma 2 12 13" xfId="3437" xr:uid="{00000000-0005-0000-0000-0000D9130000}"/>
    <cellStyle name="Comma 2 12 14" xfId="3438" xr:uid="{00000000-0005-0000-0000-0000DA130000}"/>
    <cellStyle name="Comma 2 12 15" xfId="3439" xr:uid="{00000000-0005-0000-0000-0000DB130000}"/>
    <cellStyle name="Comma 2 12 16" xfId="3440" xr:uid="{00000000-0005-0000-0000-0000DC130000}"/>
    <cellStyle name="Comma 2 12 17" xfId="3441" xr:uid="{00000000-0005-0000-0000-0000DD130000}"/>
    <cellStyle name="Comma 2 12 18" xfId="3442" xr:uid="{00000000-0005-0000-0000-0000DE130000}"/>
    <cellStyle name="Comma 2 12 19" xfId="3443" xr:uid="{00000000-0005-0000-0000-0000DF130000}"/>
    <cellStyle name="Comma 2 12 2" xfId="1364" xr:uid="{00000000-0005-0000-0000-0000E0130000}"/>
    <cellStyle name="Comma 2 12 2 2" xfId="3444" xr:uid="{00000000-0005-0000-0000-0000E1130000}"/>
    <cellStyle name="Comma 2 12 2 2 2" xfId="18755" xr:uid="{00000000-0005-0000-0000-0000E2130000}"/>
    <cellStyle name="Comma 2 12 2 3" xfId="10165" xr:uid="{00000000-0005-0000-0000-0000E3130000}"/>
    <cellStyle name="Comma 2 12 2 3 2" xfId="16042" xr:uid="{00000000-0005-0000-0000-0000E4130000}"/>
    <cellStyle name="Comma 2 12 2 3 2 2" xfId="28670" xr:uid="{00000000-0005-0000-0000-0000E5130000}"/>
    <cellStyle name="Comma 2 12 2 3 3" xfId="17597" xr:uid="{00000000-0005-0000-0000-0000E6130000}"/>
    <cellStyle name="Comma 2 12 2 3 4" xfId="23635" xr:uid="{00000000-0005-0000-0000-0000E7130000}"/>
    <cellStyle name="Comma 2 12 2 4" xfId="2669" xr:uid="{00000000-0005-0000-0000-0000E8130000}"/>
    <cellStyle name="Comma 2 12 2 5" xfId="42075" xr:uid="{60FEA20F-2B60-4004-BF16-F8707C86503E}"/>
    <cellStyle name="Comma 2 12 20" xfId="3433" xr:uid="{00000000-0005-0000-0000-0000E9130000}"/>
    <cellStyle name="Comma 2 12 20 2" xfId="18754" xr:uid="{00000000-0005-0000-0000-0000EA130000}"/>
    <cellStyle name="Comma 2 12 21" xfId="10822" xr:uid="{00000000-0005-0000-0000-0000EB130000}"/>
    <cellStyle name="Comma 2 12 21 2" xfId="17596" xr:uid="{00000000-0005-0000-0000-0000EC130000}"/>
    <cellStyle name="Comma 2 12 22" xfId="2668" xr:uid="{00000000-0005-0000-0000-0000ED130000}"/>
    <cellStyle name="Comma 2 12 23" xfId="37776" xr:uid="{00000000-0005-0000-0000-0000EE130000}"/>
    <cellStyle name="Comma 2 12 24" xfId="38054" xr:uid="{00000000-0005-0000-0000-0000EF130000}"/>
    <cellStyle name="Comma 2 12 3" xfId="3445" xr:uid="{00000000-0005-0000-0000-0000F0130000}"/>
    <cellStyle name="Comma 2 12 3 2" xfId="10899" xr:uid="{00000000-0005-0000-0000-0000F1130000}"/>
    <cellStyle name="Comma 2 12 3 2 2" xfId="16382" xr:uid="{00000000-0005-0000-0000-0000F2130000}"/>
    <cellStyle name="Comma 2 12 3 2 2 2" xfId="28924" xr:uid="{00000000-0005-0000-0000-0000F3130000}"/>
    <cellStyle name="Comma 2 12 3 2 3" xfId="23835" xr:uid="{00000000-0005-0000-0000-0000F4130000}"/>
    <cellStyle name="Comma 2 12 3 3" xfId="42076" xr:uid="{AE7CB361-11A9-4E83-BE31-3C02B14802FD}"/>
    <cellStyle name="Comma 2 12 4" xfId="3446" xr:uid="{00000000-0005-0000-0000-0000F5130000}"/>
    <cellStyle name="Comma 2 12 4 2" xfId="42077" xr:uid="{A16E9256-F74B-4FA5-90AE-F72EB8D3F3B7}"/>
    <cellStyle name="Comma 2 12 5" xfId="3447" xr:uid="{00000000-0005-0000-0000-0000F6130000}"/>
    <cellStyle name="Comma 2 12 6" xfId="3448" xr:uid="{00000000-0005-0000-0000-0000F7130000}"/>
    <cellStyle name="Comma 2 12 7" xfId="3449" xr:uid="{00000000-0005-0000-0000-0000F8130000}"/>
    <cellStyle name="Comma 2 12 8" xfId="3450" xr:uid="{00000000-0005-0000-0000-0000F9130000}"/>
    <cellStyle name="Comma 2 12 9" xfId="3451" xr:uid="{00000000-0005-0000-0000-0000FA130000}"/>
    <cellStyle name="Comma 2 13" xfId="1232" xr:uid="{00000000-0005-0000-0000-0000FB130000}"/>
    <cellStyle name="Comma 2 13 10" xfId="3453" xr:uid="{00000000-0005-0000-0000-0000FC130000}"/>
    <cellStyle name="Comma 2 13 11" xfId="3454" xr:uid="{00000000-0005-0000-0000-0000FD130000}"/>
    <cellStyle name="Comma 2 13 12" xfId="3455" xr:uid="{00000000-0005-0000-0000-0000FE130000}"/>
    <cellStyle name="Comma 2 13 13" xfId="3456" xr:uid="{00000000-0005-0000-0000-0000FF130000}"/>
    <cellStyle name="Comma 2 13 14" xfId="3457" xr:uid="{00000000-0005-0000-0000-000000140000}"/>
    <cellStyle name="Comma 2 13 15" xfId="3458" xr:uid="{00000000-0005-0000-0000-000001140000}"/>
    <cellStyle name="Comma 2 13 16" xfId="3459" xr:uid="{00000000-0005-0000-0000-000002140000}"/>
    <cellStyle name="Comma 2 13 17" xfId="3460" xr:uid="{00000000-0005-0000-0000-000003140000}"/>
    <cellStyle name="Comma 2 13 18" xfId="3461" xr:uid="{00000000-0005-0000-0000-000004140000}"/>
    <cellStyle name="Comma 2 13 19" xfId="3462" xr:uid="{00000000-0005-0000-0000-000005140000}"/>
    <cellStyle name="Comma 2 13 2" xfId="1365" xr:uid="{00000000-0005-0000-0000-000006140000}"/>
    <cellStyle name="Comma 2 13 2 2" xfId="3463" xr:uid="{00000000-0005-0000-0000-000007140000}"/>
    <cellStyle name="Comma 2 13 2 3" xfId="42078" xr:uid="{AB3AA8FC-A0BD-4526-8E56-11E28E8B75AF}"/>
    <cellStyle name="Comma 2 13 20" xfId="3452" xr:uid="{00000000-0005-0000-0000-000008140000}"/>
    <cellStyle name="Comma 2 13 20 2" xfId="18756" xr:uid="{00000000-0005-0000-0000-000009140000}"/>
    <cellStyle name="Comma 2 13 21" xfId="10960" xr:uid="{00000000-0005-0000-0000-00000A140000}"/>
    <cellStyle name="Comma 2 13 21 2" xfId="17598" xr:uid="{00000000-0005-0000-0000-00000B140000}"/>
    <cellStyle name="Comma 2 13 22" xfId="2670" xr:uid="{00000000-0005-0000-0000-00000C140000}"/>
    <cellStyle name="Comma 2 13 3" xfId="3464" xr:uid="{00000000-0005-0000-0000-00000D140000}"/>
    <cellStyle name="Comma 2 13 3 2" xfId="42079" xr:uid="{05EFEC63-571E-460F-ABAA-B7A7554294F2}"/>
    <cellStyle name="Comma 2 13 4" xfId="3465" xr:uid="{00000000-0005-0000-0000-00000E140000}"/>
    <cellStyle name="Comma 2 13 4 2" xfId="42080" xr:uid="{81D49800-93D1-4017-8AC6-A604D898706A}"/>
    <cellStyle name="Comma 2 13 5" xfId="3466" xr:uid="{00000000-0005-0000-0000-00000F140000}"/>
    <cellStyle name="Comma 2 13 6" xfId="3467" xr:uid="{00000000-0005-0000-0000-000010140000}"/>
    <cellStyle name="Comma 2 13 7" xfId="3468" xr:uid="{00000000-0005-0000-0000-000011140000}"/>
    <cellStyle name="Comma 2 13 8" xfId="3469" xr:uid="{00000000-0005-0000-0000-000012140000}"/>
    <cellStyle name="Comma 2 13 9" xfId="3470" xr:uid="{00000000-0005-0000-0000-000013140000}"/>
    <cellStyle name="Comma 2 14" xfId="1366" xr:uid="{00000000-0005-0000-0000-000014140000}"/>
    <cellStyle name="Comma 2 14 10" xfId="3472" xr:uid="{00000000-0005-0000-0000-000015140000}"/>
    <cellStyle name="Comma 2 14 11" xfId="3473" xr:uid="{00000000-0005-0000-0000-000016140000}"/>
    <cellStyle name="Comma 2 14 12" xfId="3474" xr:uid="{00000000-0005-0000-0000-000017140000}"/>
    <cellStyle name="Comma 2 14 13" xfId="3475" xr:uid="{00000000-0005-0000-0000-000018140000}"/>
    <cellStyle name="Comma 2 14 14" xfId="3476" xr:uid="{00000000-0005-0000-0000-000019140000}"/>
    <cellStyle name="Comma 2 14 15" xfId="3477" xr:uid="{00000000-0005-0000-0000-00001A140000}"/>
    <cellStyle name="Comma 2 14 16" xfId="3478" xr:uid="{00000000-0005-0000-0000-00001B140000}"/>
    <cellStyle name="Comma 2 14 17" xfId="3479" xr:uid="{00000000-0005-0000-0000-00001C140000}"/>
    <cellStyle name="Comma 2 14 18" xfId="3480" xr:uid="{00000000-0005-0000-0000-00001D140000}"/>
    <cellStyle name="Comma 2 14 19" xfId="3481" xr:uid="{00000000-0005-0000-0000-00001E140000}"/>
    <cellStyle name="Comma 2 14 2" xfId="3482" xr:uid="{00000000-0005-0000-0000-00001F140000}"/>
    <cellStyle name="Comma 2 14 2 2" xfId="42081" xr:uid="{42CE98B2-EB35-4518-91C7-46C70520E4F1}"/>
    <cellStyle name="Comma 2 14 20" xfId="3471" xr:uid="{00000000-0005-0000-0000-000020140000}"/>
    <cellStyle name="Comma 2 14 20 2" xfId="18751" xr:uid="{00000000-0005-0000-0000-000021140000}"/>
    <cellStyle name="Comma 2 14 21" xfId="10947" xr:uid="{00000000-0005-0000-0000-000022140000}"/>
    <cellStyle name="Comma 2 14 21 2" xfId="17599" xr:uid="{00000000-0005-0000-0000-000023140000}"/>
    <cellStyle name="Comma 2 14 22" xfId="2663" xr:uid="{00000000-0005-0000-0000-000024140000}"/>
    <cellStyle name="Comma 2 14 23" xfId="37395" xr:uid="{00000000-0005-0000-0000-000025140000}"/>
    <cellStyle name="Comma 2 14 24" xfId="37879" xr:uid="{00000000-0005-0000-0000-000026140000}"/>
    <cellStyle name="Comma 2 14 3" xfId="3483" xr:uid="{00000000-0005-0000-0000-000027140000}"/>
    <cellStyle name="Comma 2 14 3 2" xfId="42082" xr:uid="{572429C0-A0A0-41DA-B6AC-A534A9644130}"/>
    <cellStyle name="Comma 2 14 4" xfId="3484" xr:uid="{00000000-0005-0000-0000-000028140000}"/>
    <cellStyle name="Comma 2 14 5" xfId="3485" xr:uid="{00000000-0005-0000-0000-000029140000}"/>
    <cellStyle name="Comma 2 14 6" xfId="3486" xr:uid="{00000000-0005-0000-0000-00002A140000}"/>
    <cellStyle name="Comma 2 14 7" xfId="3487" xr:uid="{00000000-0005-0000-0000-00002B140000}"/>
    <cellStyle name="Comma 2 14 8" xfId="3488" xr:uid="{00000000-0005-0000-0000-00002C140000}"/>
    <cellStyle name="Comma 2 14 9" xfId="3489" xr:uid="{00000000-0005-0000-0000-00002D140000}"/>
    <cellStyle name="Comma 2 15" xfId="1367" xr:uid="{00000000-0005-0000-0000-00002E140000}"/>
    <cellStyle name="Comma 2 15 10" xfId="3491" xr:uid="{00000000-0005-0000-0000-00002F140000}"/>
    <cellStyle name="Comma 2 15 11" xfId="3492" xr:uid="{00000000-0005-0000-0000-000030140000}"/>
    <cellStyle name="Comma 2 15 12" xfId="3493" xr:uid="{00000000-0005-0000-0000-000031140000}"/>
    <cellStyle name="Comma 2 15 13" xfId="3494" xr:uid="{00000000-0005-0000-0000-000032140000}"/>
    <cellStyle name="Comma 2 15 14" xfId="3495" xr:uid="{00000000-0005-0000-0000-000033140000}"/>
    <cellStyle name="Comma 2 15 15" xfId="3496" xr:uid="{00000000-0005-0000-0000-000034140000}"/>
    <cellStyle name="Comma 2 15 16" xfId="3497" xr:uid="{00000000-0005-0000-0000-000035140000}"/>
    <cellStyle name="Comma 2 15 17" xfId="3498" xr:uid="{00000000-0005-0000-0000-000036140000}"/>
    <cellStyle name="Comma 2 15 18" xfId="3499" xr:uid="{00000000-0005-0000-0000-000037140000}"/>
    <cellStyle name="Comma 2 15 19" xfId="3500" xr:uid="{00000000-0005-0000-0000-000038140000}"/>
    <cellStyle name="Comma 2 15 2" xfId="3501" xr:uid="{00000000-0005-0000-0000-000039140000}"/>
    <cellStyle name="Comma 2 15 2 2" xfId="10688" xr:uid="{00000000-0005-0000-0000-00003A140000}"/>
    <cellStyle name="Comma 2 15 2 2 2" xfId="16233" xr:uid="{00000000-0005-0000-0000-00003B140000}"/>
    <cellStyle name="Comma 2 15 2 2 2 2" xfId="20444" xr:uid="{00000000-0005-0000-0000-00003C140000}"/>
    <cellStyle name="Comma 2 15 2 2 2 3" xfId="33697" xr:uid="{00000000-0005-0000-0000-00003D140000}"/>
    <cellStyle name="Comma 2 15 2 2 2 4" xfId="36484" xr:uid="{00000000-0005-0000-0000-00003E140000}"/>
    <cellStyle name="Comma 2 15 2 2 3" xfId="20145" xr:uid="{00000000-0005-0000-0000-00003F140000}"/>
    <cellStyle name="Comma 2 15 2 2 4" xfId="33402" xr:uid="{00000000-0005-0000-0000-000040140000}"/>
    <cellStyle name="Comma 2 15 2 2 5" xfId="36190" xr:uid="{00000000-0005-0000-0000-000041140000}"/>
    <cellStyle name="Comma 2 15 2 3" xfId="20297" xr:uid="{00000000-0005-0000-0000-000042140000}"/>
    <cellStyle name="Comma 2 15 2 3 2" xfId="33551" xr:uid="{00000000-0005-0000-0000-000043140000}"/>
    <cellStyle name="Comma 2 15 2 3 3" xfId="36338" xr:uid="{00000000-0005-0000-0000-000044140000}"/>
    <cellStyle name="Comma 2 15 2 4" xfId="19989" xr:uid="{00000000-0005-0000-0000-000045140000}"/>
    <cellStyle name="Comma 2 15 2 4 2" xfId="33253" xr:uid="{00000000-0005-0000-0000-000046140000}"/>
    <cellStyle name="Comma 2 15 2 4 3" xfId="36045" xr:uid="{00000000-0005-0000-0000-000047140000}"/>
    <cellStyle name="Comma 2 15 2 5" xfId="42083" xr:uid="{0BF5AF48-A7AA-4C7A-9EC7-F7F8BB409887}"/>
    <cellStyle name="Comma 2 15 20" xfId="3490" xr:uid="{00000000-0005-0000-0000-000048140000}"/>
    <cellStyle name="Comma 2 15 20 2" xfId="19858" xr:uid="{00000000-0005-0000-0000-000049140000}"/>
    <cellStyle name="Comma 2 15 20 2 2" xfId="32983" xr:uid="{00000000-0005-0000-0000-00004A140000}"/>
    <cellStyle name="Comma 2 15 20 2 3" xfId="35941" xr:uid="{00000000-0005-0000-0000-00004B140000}"/>
    <cellStyle name="Comma 2 15 20 3" xfId="18728" xr:uid="{00000000-0005-0000-0000-00004C140000}"/>
    <cellStyle name="Comma 2 15 20 4" xfId="31989" xr:uid="{00000000-0005-0000-0000-00004D140000}"/>
    <cellStyle name="Comma 2 15 20 5" xfId="35095" xr:uid="{00000000-0005-0000-0000-00004E140000}"/>
    <cellStyle name="Comma 2 15 21" xfId="10027" xr:uid="{00000000-0005-0000-0000-00004F140000}"/>
    <cellStyle name="Comma 2 15 21 2" xfId="15982" xr:uid="{00000000-0005-0000-0000-000050140000}"/>
    <cellStyle name="Comma 2 15 21 2 2" xfId="28617" xr:uid="{00000000-0005-0000-0000-000051140000}"/>
    <cellStyle name="Comma 2 15 21 3" xfId="17600" xr:uid="{00000000-0005-0000-0000-000052140000}"/>
    <cellStyle name="Comma 2 15 21 4" xfId="23589" xr:uid="{00000000-0005-0000-0000-000053140000}"/>
    <cellStyle name="Comma 2 15 22" xfId="10818" xr:uid="{00000000-0005-0000-0000-000054140000}"/>
    <cellStyle name="Comma 2 15 22 2" xfId="19063" xr:uid="{00000000-0005-0000-0000-000055140000}"/>
    <cellStyle name="Comma 2 15 22 3" xfId="32185" xr:uid="{00000000-0005-0000-0000-000056140000}"/>
    <cellStyle name="Comma 2 15 22 4" xfId="35204" xr:uid="{00000000-0005-0000-0000-000057140000}"/>
    <cellStyle name="Comma 2 15 23" xfId="18943" xr:uid="{00000000-0005-0000-0000-000058140000}"/>
    <cellStyle name="Comma 2 15 23 2" xfId="32124" xr:uid="{00000000-0005-0000-0000-000059140000}"/>
    <cellStyle name="Comma 2 15 23 3" xfId="35144" xr:uid="{00000000-0005-0000-0000-00005A140000}"/>
    <cellStyle name="Comma 2 15 24" xfId="19927" xr:uid="{00000000-0005-0000-0000-00005B140000}"/>
    <cellStyle name="Comma 2 15 24 2" xfId="33123" xr:uid="{00000000-0005-0000-0000-00005C140000}"/>
    <cellStyle name="Comma 2 15 24 3" xfId="35990" xr:uid="{00000000-0005-0000-0000-00005D140000}"/>
    <cellStyle name="Comma 2 15 25" xfId="17445" xr:uid="{00000000-0005-0000-0000-00005E140000}"/>
    <cellStyle name="Comma 2 15 26" xfId="30699" xr:uid="{00000000-0005-0000-0000-00005F140000}"/>
    <cellStyle name="Comma 2 15 27" xfId="34312" xr:uid="{00000000-0005-0000-0000-000060140000}"/>
    <cellStyle name="Comma 2 15 28" xfId="3181" xr:uid="{00000000-0005-0000-0000-000061140000}"/>
    <cellStyle name="Comma 2 15 3" xfId="3502" xr:uid="{00000000-0005-0000-0000-000062140000}"/>
    <cellStyle name="Comma 2 15 3 2" xfId="20390" xr:uid="{00000000-0005-0000-0000-000063140000}"/>
    <cellStyle name="Comma 2 15 3 2 2" xfId="33643" xr:uid="{00000000-0005-0000-0000-000064140000}"/>
    <cellStyle name="Comma 2 15 3 2 3" xfId="36430" xr:uid="{00000000-0005-0000-0000-000065140000}"/>
    <cellStyle name="Comma 2 15 3 3" xfId="20091" xr:uid="{00000000-0005-0000-0000-000066140000}"/>
    <cellStyle name="Comma 2 15 3 3 2" xfId="33348" xr:uid="{00000000-0005-0000-0000-000067140000}"/>
    <cellStyle name="Comma 2 15 3 3 3" xfId="36136" xr:uid="{00000000-0005-0000-0000-000068140000}"/>
    <cellStyle name="Comma 2 15 3 4" xfId="42084" xr:uid="{BF59583A-30D5-4328-B6C1-8C4C79F196B0}"/>
    <cellStyle name="Comma 2 15 4" xfId="3503" xr:uid="{00000000-0005-0000-0000-000069140000}"/>
    <cellStyle name="Comma 2 15 4 2" xfId="20243" xr:uid="{00000000-0005-0000-0000-00006A140000}"/>
    <cellStyle name="Comma 2 15 4 2 2" xfId="33497" xr:uid="{00000000-0005-0000-0000-00006B140000}"/>
    <cellStyle name="Comma 2 15 4 2 3" xfId="36284" xr:uid="{00000000-0005-0000-0000-00006C140000}"/>
    <cellStyle name="Comma 2 15 5" xfId="3504" xr:uid="{00000000-0005-0000-0000-00006D140000}"/>
    <cellStyle name="Comma 2 15 6" xfId="3505" xr:uid="{00000000-0005-0000-0000-00006E140000}"/>
    <cellStyle name="Comma 2 15 7" xfId="3506" xr:uid="{00000000-0005-0000-0000-00006F140000}"/>
    <cellStyle name="Comma 2 15 8" xfId="3507" xr:uid="{00000000-0005-0000-0000-000070140000}"/>
    <cellStyle name="Comma 2 15 9" xfId="3508" xr:uid="{00000000-0005-0000-0000-000071140000}"/>
    <cellStyle name="Comma 2 16" xfId="1368" xr:uid="{00000000-0005-0000-0000-000072140000}"/>
    <cellStyle name="Comma 2 16 10" xfId="3509" xr:uid="{00000000-0005-0000-0000-000073140000}"/>
    <cellStyle name="Comma 2 16 2" xfId="3510" xr:uid="{00000000-0005-0000-0000-000074140000}"/>
    <cellStyle name="Comma 2 16 2 2" xfId="10718" xr:uid="{00000000-0005-0000-0000-000075140000}"/>
    <cellStyle name="Comma 2 16 2 2 2" xfId="16263" xr:uid="{00000000-0005-0000-0000-000076140000}"/>
    <cellStyle name="Comma 2 16 2 2 2 2" xfId="20474" xr:uid="{00000000-0005-0000-0000-000077140000}"/>
    <cellStyle name="Comma 2 16 2 2 2 3" xfId="33727" xr:uid="{00000000-0005-0000-0000-000078140000}"/>
    <cellStyle name="Comma 2 16 2 2 2 4" xfId="36514" xr:uid="{00000000-0005-0000-0000-000079140000}"/>
    <cellStyle name="Comma 2 16 2 2 3" xfId="20175" xr:uid="{00000000-0005-0000-0000-00007A140000}"/>
    <cellStyle name="Comma 2 16 2 2 4" xfId="33432" xr:uid="{00000000-0005-0000-0000-00007B140000}"/>
    <cellStyle name="Comma 2 16 2 2 5" xfId="36220" xr:uid="{00000000-0005-0000-0000-00007C140000}"/>
    <cellStyle name="Comma 2 16 2 3" xfId="20327" xr:uid="{00000000-0005-0000-0000-00007D140000}"/>
    <cellStyle name="Comma 2 16 2 3 2" xfId="33581" xr:uid="{00000000-0005-0000-0000-00007E140000}"/>
    <cellStyle name="Comma 2 16 2 3 3" xfId="36368" xr:uid="{00000000-0005-0000-0000-00007F140000}"/>
    <cellStyle name="Comma 2 16 2 4" xfId="20019" xr:uid="{00000000-0005-0000-0000-000080140000}"/>
    <cellStyle name="Comma 2 16 2 4 2" xfId="33283" xr:uid="{00000000-0005-0000-0000-000081140000}"/>
    <cellStyle name="Comma 2 16 2 4 3" xfId="36075" xr:uid="{00000000-0005-0000-0000-000082140000}"/>
    <cellStyle name="Comma 2 16 2 5" xfId="42085" xr:uid="{EDC3EA5E-D824-427E-BCED-4AA5D5D442A5}"/>
    <cellStyle name="Comma 2 16 3" xfId="10649" xr:uid="{00000000-0005-0000-0000-000083140000}"/>
    <cellStyle name="Comma 2 16 3 2" xfId="16208" xr:uid="{00000000-0005-0000-0000-000084140000}"/>
    <cellStyle name="Comma 2 16 3 2 2" xfId="20420" xr:uid="{00000000-0005-0000-0000-000085140000}"/>
    <cellStyle name="Comma 2 16 3 2 3" xfId="33673" xr:uid="{00000000-0005-0000-0000-000086140000}"/>
    <cellStyle name="Comma 2 16 3 2 4" xfId="36460" xr:uid="{00000000-0005-0000-0000-000087140000}"/>
    <cellStyle name="Comma 2 16 3 3" xfId="20121" xr:uid="{00000000-0005-0000-0000-000088140000}"/>
    <cellStyle name="Comma 2 16 3 3 2" xfId="33378" xr:uid="{00000000-0005-0000-0000-000089140000}"/>
    <cellStyle name="Comma 2 16 3 3 3" xfId="36166" xr:uid="{00000000-0005-0000-0000-00008A140000}"/>
    <cellStyle name="Comma 2 16 3 4" xfId="17601" xr:uid="{00000000-0005-0000-0000-00008B140000}"/>
    <cellStyle name="Comma 2 16 4" xfId="10130" xr:uid="{00000000-0005-0000-0000-00008C140000}"/>
    <cellStyle name="Comma 2 16 4 2" xfId="20273" xr:uid="{00000000-0005-0000-0000-00008D140000}"/>
    <cellStyle name="Comma 2 16 4 2 2" xfId="33527" xr:uid="{00000000-0005-0000-0000-00008E140000}"/>
    <cellStyle name="Comma 2 16 4 2 3" xfId="36314" xr:uid="{00000000-0005-0000-0000-00008F140000}"/>
    <cellStyle name="Comma 2 16 4 3" xfId="19093" xr:uid="{00000000-0005-0000-0000-000090140000}"/>
    <cellStyle name="Comma 2 16 4 4" xfId="32215" xr:uid="{00000000-0005-0000-0000-000091140000}"/>
    <cellStyle name="Comma 2 16 4 5" xfId="35234" xr:uid="{00000000-0005-0000-0000-000092140000}"/>
    <cellStyle name="Comma 2 16 5" xfId="18975" xr:uid="{00000000-0005-0000-0000-000093140000}"/>
    <cellStyle name="Comma 2 16 5 2" xfId="32155" xr:uid="{00000000-0005-0000-0000-000094140000}"/>
    <cellStyle name="Comma 2 16 5 3" xfId="35175" xr:uid="{00000000-0005-0000-0000-000095140000}"/>
    <cellStyle name="Comma 2 16 6" xfId="19965" xr:uid="{00000000-0005-0000-0000-000096140000}"/>
    <cellStyle name="Comma 2 16 6 2" xfId="33229" xr:uid="{00000000-0005-0000-0000-000097140000}"/>
    <cellStyle name="Comma 2 16 6 3" xfId="36021" xr:uid="{00000000-0005-0000-0000-000098140000}"/>
    <cellStyle name="Comma 2 16 7" xfId="17511" xr:uid="{00000000-0005-0000-0000-000099140000}"/>
    <cellStyle name="Comma 2 16 8" xfId="30935" xr:uid="{00000000-0005-0000-0000-00009A140000}"/>
    <cellStyle name="Comma 2 16 9" xfId="34356" xr:uid="{00000000-0005-0000-0000-00009B140000}"/>
    <cellStyle name="Comma 2 17" xfId="1369" xr:uid="{00000000-0005-0000-0000-00009C140000}"/>
    <cellStyle name="Comma 2 17 10" xfId="3512" xr:uid="{00000000-0005-0000-0000-00009D140000}"/>
    <cellStyle name="Comma 2 17 11" xfId="3513" xr:uid="{00000000-0005-0000-0000-00009E140000}"/>
    <cellStyle name="Comma 2 17 12" xfId="3514" xr:uid="{00000000-0005-0000-0000-00009F140000}"/>
    <cellStyle name="Comma 2 17 13" xfId="3515" xr:uid="{00000000-0005-0000-0000-0000A0140000}"/>
    <cellStyle name="Comma 2 17 14" xfId="3516" xr:uid="{00000000-0005-0000-0000-0000A1140000}"/>
    <cellStyle name="Comma 2 17 15" xfId="3517" xr:uid="{00000000-0005-0000-0000-0000A2140000}"/>
    <cellStyle name="Comma 2 17 16" xfId="3518" xr:uid="{00000000-0005-0000-0000-0000A3140000}"/>
    <cellStyle name="Comma 2 17 17" xfId="3519" xr:uid="{00000000-0005-0000-0000-0000A4140000}"/>
    <cellStyle name="Comma 2 17 18" xfId="3520" xr:uid="{00000000-0005-0000-0000-0000A5140000}"/>
    <cellStyle name="Comma 2 17 19" xfId="3521" xr:uid="{00000000-0005-0000-0000-0000A6140000}"/>
    <cellStyle name="Comma 2 17 2" xfId="3522" xr:uid="{00000000-0005-0000-0000-0000A7140000}"/>
    <cellStyle name="Comma 2 17 2 10" xfId="3523" xr:uid="{00000000-0005-0000-0000-0000A8140000}"/>
    <cellStyle name="Comma 2 17 2 10 2" xfId="7889" xr:uid="{00000000-0005-0000-0000-0000A9140000}"/>
    <cellStyle name="Comma 2 17 2 10 2 2" xfId="14383" xr:uid="{00000000-0005-0000-0000-0000AA140000}"/>
    <cellStyle name="Comma 2 17 2 10 2 2 2" xfId="27069" xr:uid="{00000000-0005-0000-0000-0000AB140000}"/>
    <cellStyle name="Comma 2 17 2 10 2 3" xfId="19147" xr:uid="{00000000-0005-0000-0000-0000AC140000}"/>
    <cellStyle name="Comma 2 17 2 10 2 4" xfId="32268" xr:uid="{00000000-0005-0000-0000-0000AD140000}"/>
    <cellStyle name="Comma 2 17 2 10 2 5" xfId="35285" xr:uid="{00000000-0005-0000-0000-0000AE140000}"/>
    <cellStyle name="Comma 2 17 2 10 3" xfId="8812" xr:uid="{00000000-0005-0000-0000-0000AF140000}"/>
    <cellStyle name="Comma 2 17 2 10 3 2" xfId="15226" xr:uid="{00000000-0005-0000-0000-0000B0140000}"/>
    <cellStyle name="Comma 2 17 2 10 3 2 2" xfId="27883" xr:uid="{00000000-0005-0000-0000-0000B1140000}"/>
    <cellStyle name="Comma 2 17 2 10 3 3" xfId="22849" xr:uid="{00000000-0005-0000-0000-0000B2140000}"/>
    <cellStyle name="Comma 2 17 2 10 4" xfId="6695" xr:uid="{00000000-0005-0000-0000-0000B3140000}"/>
    <cellStyle name="Comma 2 17 2 10 4 2" xfId="13274" xr:uid="{00000000-0005-0000-0000-0000B4140000}"/>
    <cellStyle name="Comma 2 17 2 10 4 2 2" xfId="26016" xr:uid="{00000000-0005-0000-0000-0000B5140000}"/>
    <cellStyle name="Comma 2 17 2 10 4 3" xfId="21433" xr:uid="{00000000-0005-0000-0000-0000B6140000}"/>
    <cellStyle name="Comma 2 17 2 10 5" xfId="12210" xr:uid="{00000000-0005-0000-0000-0000B7140000}"/>
    <cellStyle name="Comma 2 17 2 10 5 2" xfId="24956" xr:uid="{00000000-0005-0000-0000-0000B8140000}"/>
    <cellStyle name="Comma 2 17 2 10 6" xfId="17603" xr:uid="{00000000-0005-0000-0000-0000B9140000}"/>
    <cellStyle name="Comma 2 17 2 10 7" xfId="30994" xr:uid="{00000000-0005-0000-0000-0000BA140000}"/>
    <cellStyle name="Comma 2 17 2 10 8" xfId="34414" xr:uid="{00000000-0005-0000-0000-0000BB140000}"/>
    <cellStyle name="Comma 2 17 2 11" xfId="3524" xr:uid="{00000000-0005-0000-0000-0000BC140000}"/>
    <cellStyle name="Comma 2 17 2 11 2" xfId="7890" xr:uid="{00000000-0005-0000-0000-0000BD140000}"/>
    <cellStyle name="Comma 2 17 2 11 2 2" xfId="14384" xr:uid="{00000000-0005-0000-0000-0000BE140000}"/>
    <cellStyle name="Comma 2 17 2 11 2 2 2" xfId="27070" xr:uid="{00000000-0005-0000-0000-0000BF140000}"/>
    <cellStyle name="Comma 2 17 2 11 2 3" xfId="19148" xr:uid="{00000000-0005-0000-0000-0000C0140000}"/>
    <cellStyle name="Comma 2 17 2 11 2 4" xfId="32269" xr:uid="{00000000-0005-0000-0000-0000C1140000}"/>
    <cellStyle name="Comma 2 17 2 11 2 5" xfId="35286" xr:uid="{00000000-0005-0000-0000-0000C2140000}"/>
    <cellStyle name="Comma 2 17 2 11 3" xfId="8813" xr:uid="{00000000-0005-0000-0000-0000C3140000}"/>
    <cellStyle name="Comma 2 17 2 11 3 2" xfId="15227" xr:uid="{00000000-0005-0000-0000-0000C4140000}"/>
    <cellStyle name="Comma 2 17 2 11 3 2 2" xfId="27884" xr:uid="{00000000-0005-0000-0000-0000C5140000}"/>
    <cellStyle name="Comma 2 17 2 11 3 3" xfId="22850" xr:uid="{00000000-0005-0000-0000-0000C6140000}"/>
    <cellStyle name="Comma 2 17 2 11 4" xfId="6696" xr:uid="{00000000-0005-0000-0000-0000C7140000}"/>
    <cellStyle name="Comma 2 17 2 11 4 2" xfId="13275" xr:uid="{00000000-0005-0000-0000-0000C8140000}"/>
    <cellStyle name="Comma 2 17 2 11 4 2 2" xfId="26017" xr:uid="{00000000-0005-0000-0000-0000C9140000}"/>
    <cellStyle name="Comma 2 17 2 11 4 3" xfId="21434" xr:uid="{00000000-0005-0000-0000-0000CA140000}"/>
    <cellStyle name="Comma 2 17 2 11 5" xfId="12211" xr:uid="{00000000-0005-0000-0000-0000CB140000}"/>
    <cellStyle name="Comma 2 17 2 11 5 2" xfId="24957" xr:uid="{00000000-0005-0000-0000-0000CC140000}"/>
    <cellStyle name="Comma 2 17 2 11 6" xfId="17604" xr:uid="{00000000-0005-0000-0000-0000CD140000}"/>
    <cellStyle name="Comma 2 17 2 11 7" xfId="30995" xr:uid="{00000000-0005-0000-0000-0000CE140000}"/>
    <cellStyle name="Comma 2 17 2 11 8" xfId="34415" xr:uid="{00000000-0005-0000-0000-0000CF140000}"/>
    <cellStyle name="Comma 2 17 2 12" xfId="3525" xr:uid="{00000000-0005-0000-0000-0000D0140000}"/>
    <cellStyle name="Comma 2 17 2 12 2" xfId="7891" xr:uid="{00000000-0005-0000-0000-0000D1140000}"/>
    <cellStyle name="Comma 2 17 2 12 2 2" xfId="14385" xr:uid="{00000000-0005-0000-0000-0000D2140000}"/>
    <cellStyle name="Comma 2 17 2 12 2 2 2" xfId="27071" xr:uid="{00000000-0005-0000-0000-0000D3140000}"/>
    <cellStyle name="Comma 2 17 2 12 2 3" xfId="19149" xr:uid="{00000000-0005-0000-0000-0000D4140000}"/>
    <cellStyle name="Comma 2 17 2 12 2 4" xfId="32270" xr:uid="{00000000-0005-0000-0000-0000D5140000}"/>
    <cellStyle name="Comma 2 17 2 12 2 5" xfId="35287" xr:uid="{00000000-0005-0000-0000-0000D6140000}"/>
    <cellStyle name="Comma 2 17 2 12 3" xfId="8814" xr:uid="{00000000-0005-0000-0000-0000D7140000}"/>
    <cellStyle name="Comma 2 17 2 12 3 2" xfId="15228" xr:uid="{00000000-0005-0000-0000-0000D8140000}"/>
    <cellStyle name="Comma 2 17 2 12 3 2 2" xfId="27885" xr:uid="{00000000-0005-0000-0000-0000D9140000}"/>
    <cellStyle name="Comma 2 17 2 12 3 3" xfId="22851" xr:uid="{00000000-0005-0000-0000-0000DA140000}"/>
    <cellStyle name="Comma 2 17 2 12 4" xfId="6697" xr:uid="{00000000-0005-0000-0000-0000DB140000}"/>
    <cellStyle name="Comma 2 17 2 12 4 2" xfId="13276" xr:uid="{00000000-0005-0000-0000-0000DC140000}"/>
    <cellStyle name="Comma 2 17 2 12 4 2 2" xfId="26018" xr:uid="{00000000-0005-0000-0000-0000DD140000}"/>
    <cellStyle name="Comma 2 17 2 12 4 3" xfId="21435" xr:uid="{00000000-0005-0000-0000-0000DE140000}"/>
    <cellStyle name="Comma 2 17 2 12 5" xfId="12212" xr:uid="{00000000-0005-0000-0000-0000DF140000}"/>
    <cellStyle name="Comma 2 17 2 12 5 2" xfId="24958" xr:uid="{00000000-0005-0000-0000-0000E0140000}"/>
    <cellStyle name="Comma 2 17 2 12 6" xfId="17605" xr:uid="{00000000-0005-0000-0000-0000E1140000}"/>
    <cellStyle name="Comma 2 17 2 12 7" xfId="30996" xr:uid="{00000000-0005-0000-0000-0000E2140000}"/>
    <cellStyle name="Comma 2 17 2 12 8" xfId="34416" xr:uid="{00000000-0005-0000-0000-0000E3140000}"/>
    <cellStyle name="Comma 2 17 2 13" xfId="3526" xr:uid="{00000000-0005-0000-0000-0000E4140000}"/>
    <cellStyle name="Comma 2 17 2 13 2" xfId="7892" xr:uid="{00000000-0005-0000-0000-0000E5140000}"/>
    <cellStyle name="Comma 2 17 2 13 2 2" xfId="14386" xr:uid="{00000000-0005-0000-0000-0000E6140000}"/>
    <cellStyle name="Comma 2 17 2 13 2 2 2" xfId="27072" xr:uid="{00000000-0005-0000-0000-0000E7140000}"/>
    <cellStyle name="Comma 2 17 2 13 2 3" xfId="19150" xr:uid="{00000000-0005-0000-0000-0000E8140000}"/>
    <cellStyle name="Comma 2 17 2 13 2 4" xfId="32271" xr:uid="{00000000-0005-0000-0000-0000E9140000}"/>
    <cellStyle name="Comma 2 17 2 13 2 5" xfId="35288" xr:uid="{00000000-0005-0000-0000-0000EA140000}"/>
    <cellStyle name="Comma 2 17 2 13 3" xfId="8815" xr:uid="{00000000-0005-0000-0000-0000EB140000}"/>
    <cellStyle name="Comma 2 17 2 13 3 2" xfId="15229" xr:uid="{00000000-0005-0000-0000-0000EC140000}"/>
    <cellStyle name="Comma 2 17 2 13 3 2 2" xfId="27886" xr:uid="{00000000-0005-0000-0000-0000ED140000}"/>
    <cellStyle name="Comma 2 17 2 13 3 3" xfId="22852" xr:uid="{00000000-0005-0000-0000-0000EE140000}"/>
    <cellStyle name="Comma 2 17 2 13 4" xfId="6698" xr:uid="{00000000-0005-0000-0000-0000EF140000}"/>
    <cellStyle name="Comma 2 17 2 13 4 2" xfId="13277" xr:uid="{00000000-0005-0000-0000-0000F0140000}"/>
    <cellStyle name="Comma 2 17 2 13 4 2 2" xfId="26019" xr:uid="{00000000-0005-0000-0000-0000F1140000}"/>
    <cellStyle name="Comma 2 17 2 13 4 3" xfId="21436" xr:uid="{00000000-0005-0000-0000-0000F2140000}"/>
    <cellStyle name="Comma 2 17 2 13 5" xfId="12213" xr:uid="{00000000-0005-0000-0000-0000F3140000}"/>
    <cellStyle name="Comma 2 17 2 13 5 2" xfId="24959" xr:uid="{00000000-0005-0000-0000-0000F4140000}"/>
    <cellStyle name="Comma 2 17 2 13 6" xfId="17606" xr:uid="{00000000-0005-0000-0000-0000F5140000}"/>
    <cellStyle name="Comma 2 17 2 13 7" xfId="30997" xr:uid="{00000000-0005-0000-0000-0000F6140000}"/>
    <cellStyle name="Comma 2 17 2 13 8" xfId="34417" xr:uid="{00000000-0005-0000-0000-0000F7140000}"/>
    <cellStyle name="Comma 2 17 2 14" xfId="3527" xr:uid="{00000000-0005-0000-0000-0000F8140000}"/>
    <cellStyle name="Comma 2 17 2 14 2" xfId="7893" xr:uid="{00000000-0005-0000-0000-0000F9140000}"/>
    <cellStyle name="Comma 2 17 2 14 2 2" xfId="14387" xr:uid="{00000000-0005-0000-0000-0000FA140000}"/>
    <cellStyle name="Comma 2 17 2 14 2 2 2" xfId="27073" xr:uid="{00000000-0005-0000-0000-0000FB140000}"/>
    <cellStyle name="Comma 2 17 2 14 2 3" xfId="19151" xr:uid="{00000000-0005-0000-0000-0000FC140000}"/>
    <cellStyle name="Comma 2 17 2 14 2 4" xfId="32272" xr:uid="{00000000-0005-0000-0000-0000FD140000}"/>
    <cellStyle name="Comma 2 17 2 14 2 5" xfId="35289" xr:uid="{00000000-0005-0000-0000-0000FE140000}"/>
    <cellStyle name="Comma 2 17 2 14 3" xfId="8816" xr:uid="{00000000-0005-0000-0000-0000FF140000}"/>
    <cellStyle name="Comma 2 17 2 14 3 2" xfId="15230" xr:uid="{00000000-0005-0000-0000-000000150000}"/>
    <cellStyle name="Comma 2 17 2 14 3 2 2" xfId="27887" xr:uid="{00000000-0005-0000-0000-000001150000}"/>
    <cellStyle name="Comma 2 17 2 14 3 3" xfId="22853" xr:uid="{00000000-0005-0000-0000-000002150000}"/>
    <cellStyle name="Comma 2 17 2 14 4" xfId="6699" xr:uid="{00000000-0005-0000-0000-000003150000}"/>
    <cellStyle name="Comma 2 17 2 14 4 2" xfId="13278" xr:uid="{00000000-0005-0000-0000-000004150000}"/>
    <cellStyle name="Comma 2 17 2 14 4 2 2" xfId="26020" xr:uid="{00000000-0005-0000-0000-000005150000}"/>
    <cellStyle name="Comma 2 17 2 14 4 3" xfId="21437" xr:uid="{00000000-0005-0000-0000-000006150000}"/>
    <cellStyle name="Comma 2 17 2 14 5" xfId="12214" xr:uid="{00000000-0005-0000-0000-000007150000}"/>
    <cellStyle name="Comma 2 17 2 14 5 2" xfId="24960" xr:uid="{00000000-0005-0000-0000-000008150000}"/>
    <cellStyle name="Comma 2 17 2 14 6" xfId="17607" xr:uid="{00000000-0005-0000-0000-000009150000}"/>
    <cellStyle name="Comma 2 17 2 14 7" xfId="30998" xr:uid="{00000000-0005-0000-0000-00000A150000}"/>
    <cellStyle name="Comma 2 17 2 14 8" xfId="34418" xr:uid="{00000000-0005-0000-0000-00000B150000}"/>
    <cellStyle name="Comma 2 17 2 15" xfId="3528" xr:uid="{00000000-0005-0000-0000-00000C150000}"/>
    <cellStyle name="Comma 2 17 2 15 2" xfId="7894" xr:uid="{00000000-0005-0000-0000-00000D150000}"/>
    <cellStyle name="Comma 2 17 2 15 2 2" xfId="14388" xr:uid="{00000000-0005-0000-0000-00000E150000}"/>
    <cellStyle name="Comma 2 17 2 15 2 2 2" xfId="27074" xr:uid="{00000000-0005-0000-0000-00000F150000}"/>
    <cellStyle name="Comma 2 17 2 15 2 3" xfId="19152" xr:uid="{00000000-0005-0000-0000-000010150000}"/>
    <cellStyle name="Comma 2 17 2 15 2 4" xfId="32273" xr:uid="{00000000-0005-0000-0000-000011150000}"/>
    <cellStyle name="Comma 2 17 2 15 2 5" xfId="35290" xr:uid="{00000000-0005-0000-0000-000012150000}"/>
    <cellStyle name="Comma 2 17 2 15 3" xfId="8817" xr:uid="{00000000-0005-0000-0000-000013150000}"/>
    <cellStyle name="Comma 2 17 2 15 3 2" xfId="15231" xr:uid="{00000000-0005-0000-0000-000014150000}"/>
    <cellStyle name="Comma 2 17 2 15 3 2 2" xfId="27888" xr:uid="{00000000-0005-0000-0000-000015150000}"/>
    <cellStyle name="Comma 2 17 2 15 3 3" xfId="22854" xr:uid="{00000000-0005-0000-0000-000016150000}"/>
    <cellStyle name="Comma 2 17 2 15 4" xfId="6700" xr:uid="{00000000-0005-0000-0000-000017150000}"/>
    <cellStyle name="Comma 2 17 2 15 4 2" xfId="13279" xr:uid="{00000000-0005-0000-0000-000018150000}"/>
    <cellStyle name="Comma 2 17 2 15 4 2 2" xfId="26021" xr:uid="{00000000-0005-0000-0000-000019150000}"/>
    <cellStyle name="Comma 2 17 2 15 4 3" xfId="21438" xr:uid="{00000000-0005-0000-0000-00001A150000}"/>
    <cellStyle name="Comma 2 17 2 15 5" xfId="12215" xr:uid="{00000000-0005-0000-0000-00001B150000}"/>
    <cellStyle name="Comma 2 17 2 15 5 2" xfId="24961" xr:uid="{00000000-0005-0000-0000-00001C150000}"/>
    <cellStyle name="Comma 2 17 2 15 6" xfId="17608" xr:uid="{00000000-0005-0000-0000-00001D150000}"/>
    <cellStyle name="Comma 2 17 2 15 7" xfId="30999" xr:uid="{00000000-0005-0000-0000-00001E150000}"/>
    <cellStyle name="Comma 2 17 2 15 8" xfId="34419" xr:uid="{00000000-0005-0000-0000-00001F150000}"/>
    <cellStyle name="Comma 2 17 2 16" xfId="3529" xr:uid="{00000000-0005-0000-0000-000020150000}"/>
    <cellStyle name="Comma 2 17 2 16 2" xfId="7895" xr:uid="{00000000-0005-0000-0000-000021150000}"/>
    <cellStyle name="Comma 2 17 2 16 2 2" xfId="14389" xr:uid="{00000000-0005-0000-0000-000022150000}"/>
    <cellStyle name="Comma 2 17 2 16 2 2 2" xfId="27075" xr:uid="{00000000-0005-0000-0000-000023150000}"/>
    <cellStyle name="Comma 2 17 2 16 2 3" xfId="19153" xr:uid="{00000000-0005-0000-0000-000024150000}"/>
    <cellStyle name="Comma 2 17 2 16 2 4" xfId="32274" xr:uid="{00000000-0005-0000-0000-000025150000}"/>
    <cellStyle name="Comma 2 17 2 16 2 5" xfId="35291" xr:uid="{00000000-0005-0000-0000-000026150000}"/>
    <cellStyle name="Comma 2 17 2 16 3" xfId="8818" xr:uid="{00000000-0005-0000-0000-000027150000}"/>
    <cellStyle name="Comma 2 17 2 16 3 2" xfId="15232" xr:uid="{00000000-0005-0000-0000-000028150000}"/>
    <cellStyle name="Comma 2 17 2 16 3 2 2" xfId="27889" xr:uid="{00000000-0005-0000-0000-000029150000}"/>
    <cellStyle name="Comma 2 17 2 16 3 3" xfId="22855" xr:uid="{00000000-0005-0000-0000-00002A150000}"/>
    <cellStyle name="Comma 2 17 2 16 4" xfId="6701" xr:uid="{00000000-0005-0000-0000-00002B150000}"/>
    <cellStyle name="Comma 2 17 2 16 4 2" xfId="13280" xr:uid="{00000000-0005-0000-0000-00002C150000}"/>
    <cellStyle name="Comma 2 17 2 16 4 2 2" xfId="26022" xr:uid="{00000000-0005-0000-0000-00002D150000}"/>
    <cellStyle name="Comma 2 17 2 16 4 3" xfId="21439" xr:uid="{00000000-0005-0000-0000-00002E150000}"/>
    <cellStyle name="Comma 2 17 2 16 5" xfId="12216" xr:uid="{00000000-0005-0000-0000-00002F150000}"/>
    <cellStyle name="Comma 2 17 2 16 5 2" xfId="24962" xr:uid="{00000000-0005-0000-0000-000030150000}"/>
    <cellStyle name="Comma 2 17 2 16 6" xfId="17609" xr:uid="{00000000-0005-0000-0000-000031150000}"/>
    <cellStyle name="Comma 2 17 2 16 7" xfId="31000" xr:uid="{00000000-0005-0000-0000-000032150000}"/>
    <cellStyle name="Comma 2 17 2 16 8" xfId="34420" xr:uid="{00000000-0005-0000-0000-000033150000}"/>
    <cellStyle name="Comma 2 17 2 17" xfId="3530" xr:uid="{00000000-0005-0000-0000-000034150000}"/>
    <cellStyle name="Comma 2 17 2 17 2" xfId="7896" xr:uid="{00000000-0005-0000-0000-000035150000}"/>
    <cellStyle name="Comma 2 17 2 17 2 2" xfId="14390" xr:uid="{00000000-0005-0000-0000-000036150000}"/>
    <cellStyle name="Comma 2 17 2 17 2 2 2" xfId="27076" xr:uid="{00000000-0005-0000-0000-000037150000}"/>
    <cellStyle name="Comma 2 17 2 17 2 3" xfId="19154" xr:uid="{00000000-0005-0000-0000-000038150000}"/>
    <cellStyle name="Comma 2 17 2 17 2 4" xfId="32275" xr:uid="{00000000-0005-0000-0000-000039150000}"/>
    <cellStyle name="Comma 2 17 2 17 2 5" xfId="35292" xr:uid="{00000000-0005-0000-0000-00003A150000}"/>
    <cellStyle name="Comma 2 17 2 17 3" xfId="8819" xr:uid="{00000000-0005-0000-0000-00003B150000}"/>
    <cellStyle name="Comma 2 17 2 17 3 2" xfId="15233" xr:uid="{00000000-0005-0000-0000-00003C150000}"/>
    <cellStyle name="Comma 2 17 2 17 3 2 2" xfId="27890" xr:uid="{00000000-0005-0000-0000-00003D150000}"/>
    <cellStyle name="Comma 2 17 2 17 3 3" xfId="22856" xr:uid="{00000000-0005-0000-0000-00003E150000}"/>
    <cellStyle name="Comma 2 17 2 17 4" xfId="6702" xr:uid="{00000000-0005-0000-0000-00003F150000}"/>
    <cellStyle name="Comma 2 17 2 17 4 2" xfId="13281" xr:uid="{00000000-0005-0000-0000-000040150000}"/>
    <cellStyle name="Comma 2 17 2 17 4 2 2" xfId="26023" xr:uid="{00000000-0005-0000-0000-000041150000}"/>
    <cellStyle name="Comma 2 17 2 17 4 3" xfId="21440" xr:uid="{00000000-0005-0000-0000-000042150000}"/>
    <cellStyle name="Comma 2 17 2 17 5" xfId="12217" xr:uid="{00000000-0005-0000-0000-000043150000}"/>
    <cellStyle name="Comma 2 17 2 17 5 2" xfId="24963" xr:uid="{00000000-0005-0000-0000-000044150000}"/>
    <cellStyle name="Comma 2 17 2 17 6" xfId="17610" xr:uid="{00000000-0005-0000-0000-000045150000}"/>
    <cellStyle name="Comma 2 17 2 17 7" xfId="31001" xr:uid="{00000000-0005-0000-0000-000046150000}"/>
    <cellStyle name="Comma 2 17 2 17 8" xfId="34421" xr:uid="{00000000-0005-0000-0000-000047150000}"/>
    <cellStyle name="Comma 2 17 2 18" xfId="3531" xr:uid="{00000000-0005-0000-0000-000048150000}"/>
    <cellStyle name="Comma 2 17 2 18 2" xfId="7897" xr:uid="{00000000-0005-0000-0000-000049150000}"/>
    <cellStyle name="Comma 2 17 2 18 2 2" xfId="14391" xr:uid="{00000000-0005-0000-0000-00004A150000}"/>
    <cellStyle name="Comma 2 17 2 18 2 2 2" xfId="27077" xr:uid="{00000000-0005-0000-0000-00004B150000}"/>
    <cellStyle name="Comma 2 17 2 18 2 3" xfId="19155" xr:uid="{00000000-0005-0000-0000-00004C150000}"/>
    <cellStyle name="Comma 2 17 2 18 2 4" xfId="32276" xr:uid="{00000000-0005-0000-0000-00004D150000}"/>
    <cellStyle name="Comma 2 17 2 18 2 5" xfId="35293" xr:uid="{00000000-0005-0000-0000-00004E150000}"/>
    <cellStyle name="Comma 2 17 2 18 3" xfId="8820" xr:uid="{00000000-0005-0000-0000-00004F150000}"/>
    <cellStyle name="Comma 2 17 2 18 3 2" xfId="15234" xr:uid="{00000000-0005-0000-0000-000050150000}"/>
    <cellStyle name="Comma 2 17 2 18 3 2 2" xfId="27891" xr:uid="{00000000-0005-0000-0000-000051150000}"/>
    <cellStyle name="Comma 2 17 2 18 3 3" xfId="22857" xr:uid="{00000000-0005-0000-0000-000052150000}"/>
    <cellStyle name="Comma 2 17 2 18 4" xfId="6703" xr:uid="{00000000-0005-0000-0000-000053150000}"/>
    <cellStyle name="Comma 2 17 2 18 4 2" xfId="13282" xr:uid="{00000000-0005-0000-0000-000054150000}"/>
    <cellStyle name="Comma 2 17 2 18 4 2 2" xfId="26024" xr:uid="{00000000-0005-0000-0000-000055150000}"/>
    <cellStyle name="Comma 2 17 2 18 4 3" xfId="21441" xr:uid="{00000000-0005-0000-0000-000056150000}"/>
    <cellStyle name="Comma 2 17 2 18 5" xfId="12218" xr:uid="{00000000-0005-0000-0000-000057150000}"/>
    <cellStyle name="Comma 2 17 2 18 5 2" xfId="24964" xr:uid="{00000000-0005-0000-0000-000058150000}"/>
    <cellStyle name="Comma 2 17 2 18 6" xfId="17611" xr:uid="{00000000-0005-0000-0000-000059150000}"/>
    <cellStyle name="Comma 2 17 2 18 7" xfId="31002" xr:uid="{00000000-0005-0000-0000-00005A150000}"/>
    <cellStyle name="Comma 2 17 2 18 8" xfId="34422" xr:uid="{00000000-0005-0000-0000-00005B150000}"/>
    <cellStyle name="Comma 2 17 2 19" xfId="3532" xr:uid="{00000000-0005-0000-0000-00005C150000}"/>
    <cellStyle name="Comma 2 17 2 19 2" xfId="7898" xr:uid="{00000000-0005-0000-0000-00005D150000}"/>
    <cellStyle name="Comma 2 17 2 19 2 2" xfId="14392" xr:uid="{00000000-0005-0000-0000-00005E150000}"/>
    <cellStyle name="Comma 2 17 2 19 2 2 2" xfId="27078" xr:uid="{00000000-0005-0000-0000-00005F150000}"/>
    <cellStyle name="Comma 2 17 2 19 2 3" xfId="19156" xr:uid="{00000000-0005-0000-0000-000060150000}"/>
    <cellStyle name="Comma 2 17 2 19 2 4" xfId="32277" xr:uid="{00000000-0005-0000-0000-000061150000}"/>
    <cellStyle name="Comma 2 17 2 19 2 5" xfId="35294" xr:uid="{00000000-0005-0000-0000-000062150000}"/>
    <cellStyle name="Comma 2 17 2 19 3" xfId="8821" xr:uid="{00000000-0005-0000-0000-000063150000}"/>
    <cellStyle name="Comma 2 17 2 19 3 2" xfId="15235" xr:uid="{00000000-0005-0000-0000-000064150000}"/>
    <cellStyle name="Comma 2 17 2 19 3 2 2" xfId="27892" xr:uid="{00000000-0005-0000-0000-000065150000}"/>
    <cellStyle name="Comma 2 17 2 19 3 3" xfId="22858" xr:uid="{00000000-0005-0000-0000-000066150000}"/>
    <cellStyle name="Comma 2 17 2 19 4" xfId="6704" xr:uid="{00000000-0005-0000-0000-000067150000}"/>
    <cellStyle name="Comma 2 17 2 19 4 2" xfId="13283" xr:uid="{00000000-0005-0000-0000-000068150000}"/>
    <cellStyle name="Comma 2 17 2 19 4 2 2" xfId="26025" xr:uid="{00000000-0005-0000-0000-000069150000}"/>
    <cellStyle name="Comma 2 17 2 19 4 3" xfId="21442" xr:uid="{00000000-0005-0000-0000-00006A150000}"/>
    <cellStyle name="Comma 2 17 2 19 5" xfId="12219" xr:uid="{00000000-0005-0000-0000-00006B150000}"/>
    <cellStyle name="Comma 2 17 2 19 5 2" xfId="24965" xr:uid="{00000000-0005-0000-0000-00006C150000}"/>
    <cellStyle name="Comma 2 17 2 19 6" xfId="17612" xr:uid="{00000000-0005-0000-0000-00006D150000}"/>
    <cellStyle name="Comma 2 17 2 19 7" xfId="31003" xr:uid="{00000000-0005-0000-0000-00006E150000}"/>
    <cellStyle name="Comma 2 17 2 19 8" xfId="34423" xr:uid="{00000000-0005-0000-0000-00006F150000}"/>
    <cellStyle name="Comma 2 17 2 2" xfId="3533" xr:uid="{00000000-0005-0000-0000-000070150000}"/>
    <cellStyle name="Comma 2 17 2 2 2" xfId="7899" xr:uid="{00000000-0005-0000-0000-000071150000}"/>
    <cellStyle name="Comma 2 17 2 2 2 2" xfId="14393" xr:uid="{00000000-0005-0000-0000-000072150000}"/>
    <cellStyle name="Comma 2 17 2 2 2 2 2" xfId="27079" xr:uid="{00000000-0005-0000-0000-000073150000}"/>
    <cellStyle name="Comma 2 17 2 2 2 3" xfId="19157" xr:uid="{00000000-0005-0000-0000-000074150000}"/>
    <cellStyle name="Comma 2 17 2 2 2 4" xfId="32278" xr:uid="{00000000-0005-0000-0000-000075150000}"/>
    <cellStyle name="Comma 2 17 2 2 2 5" xfId="35295" xr:uid="{00000000-0005-0000-0000-000076150000}"/>
    <cellStyle name="Comma 2 17 2 2 3" xfId="8822" xr:uid="{00000000-0005-0000-0000-000077150000}"/>
    <cellStyle name="Comma 2 17 2 2 3 2" xfId="15236" xr:uid="{00000000-0005-0000-0000-000078150000}"/>
    <cellStyle name="Comma 2 17 2 2 3 2 2" xfId="27893" xr:uid="{00000000-0005-0000-0000-000079150000}"/>
    <cellStyle name="Comma 2 17 2 2 3 3" xfId="22859" xr:uid="{00000000-0005-0000-0000-00007A150000}"/>
    <cellStyle name="Comma 2 17 2 2 4" xfId="6705" xr:uid="{00000000-0005-0000-0000-00007B150000}"/>
    <cellStyle name="Comma 2 17 2 2 4 2" xfId="13284" xr:uid="{00000000-0005-0000-0000-00007C150000}"/>
    <cellStyle name="Comma 2 17 2 2 4 2 2" xfId="26026" xr:uid="{00000000-0005-0000-0000-00007D150000}"/>
    <cellStyle name="Comma 2 17 2 2 4 3" xfId="21443" xr:uid="{00000000-0005-0000-0000-00007E150000}"/>
    <cellStyle name="Comma 2 17 2 2 5" xfId="12220" xr:uid="{00000000-0005-0000-0000-00007F150000}"/>
    <cellStyle name="Comma 2 17 2 2 5 2" xfId="24966" xr:uid="{00000000-0005-0000-0000-000080150000}"/>
    <cellStyle name="Comma 2 17 2 2 6" xfId="17613" xr:uid="{00000000-0005-0000-0000-000081150000}"/>
    <cellStyle name="Comma 2 17 2 2 7" xfId="31004" xr:uid="{00000000-0005-0000-0000-000082150000}"/>
    <cellStyle name="Comma 2 17 2 2 8" xfId="34424" xr:uid="{00000000-0005-0000-0000-000083150000}"/>
    <cellStyle name="Comma 2 17 2 20" xfId="7888" xr:uid="{00000000-0005-0000-0000-000084150000}"/>
    <cellStyle name="Comma 2 17 2 20 2" xfId="14382" xr:uid="{00000000-0005-0000-0000-000085150000}"/>
    <cellStyle name="Comma 2 17 2 20 2 2" xfId="27068" xr:uid="{00000000-0005-0000-0000-000086150000}"/>
    <cellStyle name="Comma 2 17 2 20 3" xfId="19146" xr:uid="{00000000-0005-0000-0000-000087150000}"/>
    <cellStyle name="Comma 2 17 2 20 4" xfId="32267" xr:uid="{00000000-0005-0000-0000-000088150000}"/>
    <cellStyle name="Comma 2 17 2 20 5" xfId="35284" xr:uid="{00000000-0005-0000-0000-000089150000}"/>
    <cellStyle name="Comma 2 17 2 21" xfId="8811" xr:uid="{00000000-0005-0000-0000-00008A150000}"/>
    <cellStyle name="Comma 2 17 2 21 2" xfId="15225" xr:uid="{00000000-0005-0000-0000-00008B150000}"/>
    <cellStyle name="Comma 2 17 2 21 2 2" xfId="27882" xr:uid="{00000000-0005-0000-0000-00008C150000}"/>
    <cellStyle name="Comma 2 17 2 21 3" xfId="22848" xr:uid="{00000000-0005-0000-0000-00008D150000}"/>
    <cellStyle name="Comma 2 17 2 22" xfId="6694" xr:uid="{00000000-0005-0000-0000-00008E150000}"/>
    <cellStyle name="Comma 2 17 2 22 2" xfId="13273" xr:uid="{00000000-0005-0000-0000-00008F150000}"/>
    <cellStyle name="Comma 2 17 2 22 2 2" xfId="26015" xr:uid="{00000000-0005-0000-0000-000090150000}"/>
    <cellStyle name="Comma 2 17 2 22 3" xfId="21432" xr:uid="{00000000-0005-0000-0000-000091150000}"/>
    <cellStyle name="Comma 2 17 2 23" xfId="12209" xr:uid="{00000000-0005-0000-0000-000092150000}"/>
    <cellStyle name="Comma 2 17 2 23 2" xfId="24955" xr:uid="{00000000-0005-0000-0000-000093150000}"/>
    <cellStyle name="Comma 2 17 2 24" xfId="17602" xr:uid="{00000000-0005-0000-0000-000094150000}"/>
    <cellStyle name="Comma 2 17 2 25" xfId="30993" xr:uid="{00000000-0005-0000-0000-000095150000}"/>
    <cellStyle name="Comma 2 17 2 26" xfId="34413" xr:uid="{00000000-0005-0000-0000-000096150000}"/>
    <cellStyle name="Comma 2 17 2 27" xfId="42086" xr:uid="{0D758793-6D8E-4314-AFB6-77FC9EB2074D}"/>
    <cellStyle name="Comma 2 17 2 3" xfId="3534" xr:uid="{00000000-0005-0000-0000-000097150000}"/>
    <cellStyle name="Comma 2 17 2 3 2" xfId="7900" xr:uid="{00000000-0005-0000-0000-000098150000}"/>
    <cellStyle name="Comma 2 17 2 3 2 2" xfId="14394" xr:uid="{00000000-0005-0000-0000-000099150000}"/>
    <cellStyle name="Comma 2 17 2 3 2 2 2" xfId="27080" xr:uid="{00000000-0005-0000-0000-00009A150000}"/>
    <cellStyle name="Comma 2 17 2 3 2 3" xfId="19158" xr:uid="{00000000-0005-0000-0000-00009B150000}"/>
    <cellStyle name="Comma 2 17 2 3 2 4" xfId="32279" xr:uid="{00000000-0005-0000-0000-00009C150000}"/>
    <cellStyle name="Comma 2 17 2 3 2 5" xfId="35296" xr:uid="{00000000-0005-0000-0000-00009D150000}"/>
    <cellStyle name="Comma 2 17 2 3 3" xfId="8823" xr:uid="{00000000-0005-0000-0000-00009E150000}"/>
    <cellStyle name="Comma 2 17 2 3 3 2" xfId="15237" xr:uid="{00000000-0005-0000-0000-00009F150000}"/>
    <cellStyle name="Comma 2 17 2 3 3 2 2" xfId="27894" xr:uid="{00000000-0005-0000-0000-0000A0150000}"/>
    <cellStyle name="Comma 2 17 2 3 3 3" xfId="22860" xr:uid="{00000000-0005-0000-0000-0000A1150000}"/>
    <cellStyle name="Comma 2 17 2 3 4" xfId="6706" xr:uid="{00000000-0005-0000-0000-0000A2150000}"/>
    <cellStyle name="Comma 2 17 2 3 4 2" xfId="13285" xr:uid="{00000000-0005-0000-0000-0000A3150000}"/>
    <cellStyle name="Comma 2 17 2 3 4 2 2" xfId="26027" xr:uid="{00000000-0005-0000-0000-0000A4150000}"/>
    <cellStyle name="Comma 2 17 2 3 4 3" xfId="21444" xr:uid="{00000000-0005-0000-0000-0000A5150000}"/>
    <cellStyle name="Comma 2 17 2 3 5" xfId="12221" xr:uid="{00000000-0005-0000-0000-0000A6150000}"/>
    <cellStyle name="Comma 2 17 2 3 5 2" xfId="24967" xr:uid="{00000000-0005-0000-0000-0000A7150000}"/>
    <cellStyle name="Comma 2 17 2 3 6" xfId="17614" xr:uid="{00000000-0005-0000-0000-0000A8150000}"/>
    <cellStyle name="Comma 2 17 2 3 7" xfId="31005" xr:uid="{00000000-0005-0000-0000-0000A9150000}"/>
    <cellStyle name="Comma 2 17 2 3 8" xfId="34425" xr:uid="{00000000-0005-0000-0000-0000AA150000}"/>
    <cellStyle name="Comma 2 17 2 4" xfId="3535" xr:uid="{00000000-0005-0000-0000-0000AB150000}"/>
    <cellStyle name="Comma 2 17 2 4 2" xfId="7901" xr:uid="{00000000-0005-0000-0000-0000AC150000}"/>
    <cellStyle name="Comma 2 17 2 4 2 2" xfId="14395" xr:uid="{00000000-0005-0000-0000-0000AD150000}"/>
    <cellStyle name="Comma 2 17 2 4 2 2 2" xfId="27081" xr:uid="{00000000-0005-0000-0000-0000AE150000}"/>
    <cellStyle name="Comma 2 17 2 4 2 3" xfId="19159" xr:uid="{00000000-0005-0000-0000-0000AF150000}"/>
    <cellStyle name="Comma 2 17 2 4 2 4" xfId="32280" xr:uid="{00000000-0005-0000-0000-0000B0150000}"/>
    <cellStyle name="Comma 2 17 2 4 2 5" xfId="35297" xr:uid="{00000000-0005-0000-0000-0000B1150000}"/>
    <cellStyle name="Comma 2 17 2 4 3" xfId="8824" xr:uid="{00000000-0005-0000-0000-0000B2150000}"/>
    <cellStyle name="Comma 2 17 2 4 3 2" xfId="15238" xr:uid="{00000000-0005-0000-0000-0000B3150000}"/>
    <cellStyle name="Comma 2 17 2 4 3 2 2" xfId="27895" xr:uid="{00000000-0005-0000-0000-0000B4150000}"/>
    <cellStyle name="Comma 2 17 2 4 3 3" xfId="22861" xr:uid="{00000000-0005-0000-0000-0000B5150000}"/>
    <cellStyle name="Comma 2 17 2 4 4" xfId="6707" xr:uid="{00000000-0005-0000-0000-0000B6150000}"/>
    <cellStyle name="Comma 2 17 2 4 4 2" xfId="13286" xr:uid="{00000000-0005-0000-0000-0000B7150000}"/>
    <cellStyle name="Comma 2 17 2 4 4 2 2" xfId="26028" xr:uid="{00000000-0005-0000-0000-0000B8150000}"/>
    <cellStyle name="Comma 2 17 2 4 4 3" xfId="21445" xr:uid="{00000000-0005-0000-0000-0000B9150000}"/>
    <cellStyle name="Comma 2 17 2 4 5" xfId="12222" xr:uid="{00000000-0005-0000-0000-0000BA150000}"/>
    <cellStyle name="Comma 2 17 2 4 5 2" xfId="24968" xr:uid="{00000000-0005-0000-0000-0000BB150000}"/>
    <cellStyle name="Comma 2 17 2 4 6" xfId="17615" xr:uid="{00000000-0005-0000-0000-0000BC150000}"/>
    <cellStyle name="Comma 2 17 2 4 7" xfId="31006" xr:uid="{00000000-0005-0000-0000-0000BD150000}"/>
    <cellStyle name="Comma 2 17 2 4 8" xfId="34426" xr:uid="{00000000-0005-0000-0000-0000BE150000}"/>
    <cellStyle name="Comma 2 17 2 5" xfId="3536" xr:uid="{00000000-0005-0000-0000-0000BF150000}"/>
    <cellStyle name="Comma 2 17 2 5 2" xfId="7902" xr:uid="{00000000-0005-0000-0000-0000C0150000}"/>
    <cellStyle name="Comma 2 17 2 5 2 2" xfId="14396" xr:uid="{00000000-0005-0000-0000-0000C1150000}"/>
    <cellStyle name="Comma 2 17 2 5 2 2 2" xfId="27082" xr:uid="{00000000-0005-0000-0000-0000C2150000}"/>
    <cellStyle name="Comma 2 17 2 5 2 3" xfId="19160" xr:uid="{00000000-0005-0000-0000-0000C3150000}"/>
    <cellStyle name="Comma 2 17 2 5 2 4" xfId="32281" xr:uid="{00000000-0005-0000-0000-0000C4150000}"/>
    <cellStyle name="Comma 2 17 2 5 2 5" xfId="35298" xr:uid="{00000000-0005-0000-0000-0000C5150000}"/>
    <cellStyle name="Comma 2 17 2 5 3" xfId="8825" xr:uid="{00000000-0005-0000-0000-0000C6150000}"/>
    <cellStyle name="Comma 2 17 2 5 3 2" xfId="15239" xr:uid="{00000000-0005-0000-0000-0000C7150000}"/>
    <cellStyle name="Comma 2 17 2 5 3 2 2" xfId="27896" xr:uid="{00000000-0005-0000-0000-0000C8150000}"/>
    <cellStyle name="Comma 2 17 2 5 3 3" xfId="22862" xr:uid="{00000000-0005-0000-0000-0000C9150000}"/>
    <cellStyle name="Comma 2 17 2 5 4" xfId="6708" xr:uid="{00000000-0005-0000-0000-0000CA150000}"/>
    <cellStyle name="Comma 2 17 2 5 4 2" xfId="13287" xr:uid="{00000000-0005-0000-0000-0000CB150000}"/>
    <cellStyle name="Comma 2 17 2 5 4 2 2" xfId="26029" xr:uid="{00000000-0005-0000-0000-0000CC150000}"/>
    <cellStyle name="Comma 2 17 2 5 4 3" xfId="21446" xr:uid="{00000000-0005-0000-0000-0000CD150000}"/>
    <cellStyle name="Comma 2 17 2 5 5" xfId="12223" xr:uid="{00000000-0005-0000-0000-0000CE150000}"/>
    <cellStyle name="Comma 2 17 2 5 5 2" xfId="24969" xr:uid="{00000000-0005-0000-0000-0000CF150000}"/>
    <cellStyle name="Comma 2 17 2 5 6" xfId="17616" xr:uid="{00000000-0005-0000-0000-0000D0150000}"/>
    <cellStyle name="Comma 2 17 2 5 7" xfId="31007" xr:uid="{00000000-0005-0000-0000-0000D1150000}"/>
    <cellStyle name="Comma 2 17 2 5 8" xfId="34427" xr:uid="{00000000-0005-0000-0000-0000D2150000}"/>
    <cellStyle name="Comma 2 17 2 6" xfId="3537" xr:uid="{00000000-0005-0000-0000-0000D3150000}"/>
    <cellStyle name="Comma 2 17 2 6 2" xfId="7903" xr:uid="{00000000-0005-0000-0000-0000D4150000}"/>
    <cellStyle name="Comma 2 17 2 6 2 2" xfId="14397" xr:uid="{00000000-0005-0000-0000-0000D5150000}"/>
    <cellStyle name="Comma 2 17 2 6 2 2 2" xfId="27083" xr:uid="{00000000-0005-0000-0000-0000D6150000}"/>
    <cellStyle name="Comma 2 17 2 6 2 3" xfId="19161" xr:uid="{00000000-0005-0000-0000-0000D7150000}"/>
    <cellStyle name="Comma 2 17 2 6 2 4" xfId="32282" xr:uid="{00000000-0005-0000-0000-0000D8150000}"/>
    <cellStyle name="Comma 2 17 2 6 2 5" xfId="35299" xr:uid="{00000000-0005-0000-0000-0000D9150000}"/>
    <cellStyle name="Comma 2 17 2 6 3" xfId="8826" xr:uid="{00000000-0005-0000-0000-0000DA150000}"/>
    <cellStyle name="Comma 2 17 2 6 3 2" xfId="15240" xr:uid="{00000000-0005-0000-0000-0000DB150000}"/>
    <cellStyle name="Comma 2 17 2 6 3 2 2" xfId="27897" xr:uid="{00000000-0005-0000-0000-0000DC150000}"/>
    <cellStyle name="Comma 2 17 2 6 3 3" xfId="22863" xr:uid="{00000000-0005-0000-0000-0000DD150000}"/>
    <cellStyle name="Comma 2 17 2 6 4" xfId="6709" xr:uid="{00000000-0005-0000-0000-0000DE150000}"/>
    <cellStyle name="Comma 2 17 2 6 4 2" xfId="13288" xr:uid="{00000000-0005-0000-0000-0000DF150000}"/>
    <cellStyle name="Comma 2 17 2 6 4 2 2" xfId="26030" xr:uid="{00000000-0005-0000-0000-0000E0150000}"/>
    <cellStyle name="Comma 2 17 2 6 4 3" xfId="21447" xr:uid="{00000000-0005-0000-0000-0000E1150000}"/>
    <cellStyle name="Comma 2 17 2 6 5" xfId="12224" xr:uid="{00000000-0005-0000-0000-0000E2150000}"/>
    <cellStyle name="Comma 2 17 2 6 5 2" xfId="24970" xr:uid="{00000000-0005-0000-0000-0000E3150000}"/>
    <cellStyle name="Comma 2 17 2 6 6" xfId="17617" xr:uid="{00000000-0005-0000-0000-0000E4150000}"/>
    <cellStyle name="Comma 2 17 2 6 7" xfId="31008" xr:uid="{00000000-0005-0000-0000-0000E5150000}"/>
    <cellStyle name="Comma 2 17 2 6 8" xfId="34428" xr:uid="{00000000-0005-0000-0000-0000E6150000}"/>
    <cellStyle name="Comma 2 17 2 7" xfId="3538" xr:uid="{00000000-0005-0000-0000-0000E7150000}"/>
    <cellStyle name="Comma 2 17 2 7 2" xfId="7904" xr:uid="{00000000-0005-0000-0000-0000E8150000}"/>
    <cellStyle name="Comma 2 17 2 7 2 2" xfId="14398" xr:uid="{00000000-0005-0000-0000-0000E9150000}"/>
    <cellStyle name="Comma 2 17 2 7 2 2 2" xfId="27084" xr:uid="{00000000-0005-0000-0000-0000EA150000}"/>
    <cellStyle name="Comma 2 17 2 7 2 3" xfId="19162" xr:uid="{00000000-0005-0000-0000-0000EB150000}"/>
    <cellStyle name="Comma 2 17 2 7 2 4" xfId="32283" xr:uid="{00000000-0005-0000-0000-0000EC150000}"/>
    <cellStyle name="Comma 2 17 2 7 2 5" xfId="35300" xr:uid="{00000000-0005-0000-0000-0000ED150000}"/>
    <cellStyle name="Comma 2 17 2 7 3" xfId="8827" xr:uid="{00000000-0005-0000-0000-0000EE150000}"/>
    <cellStyle name="Comma 2 17 2 7 3 2" xfId="15241" xr:uid="{00000000-0005-0000-0000-0000EF150000}"/>
    <cellStyle name="Comma 2 17 2 7 3 2 2" xfId="27898" xr:uid="{00000000-0005-0000-0000-0000F0150000}"/>
    <cellStyle name="Comma 2 17 2 7 3 3" xfId="22864" xr:uid="{00000000-0005-0000-0000-0000F1150000}"/>
    <cellStyle name="Comma 2 17 2 7 4" xfId="6710" xr:uid="{00000000-0005-0000-0000-0000F2150000}"/>
    <cellStyle name="Comma 2 17 2 7 4 2" xfId="13289" xr:uid="{00000000-0005-0000-0000-0000F3150000}"/>
    <cellStyle name="Comma 2 17 2 7 4 2 2" xfId="26031" xr:uid="{00000000-0005-0000-0000-0000F4150000}"/>
    <cellStyle name="Comma 2 17 2 7 4 3" xfId="21448" xr:uid="{00000000-0005-0000-0000-0000F5150000}"/>
    <cellStyle name="Comma 2 17 2 7 5" xfId="12225" xr:uid="{00000000-0005-0000-0000-0000F6150000}"/>
    <cellStyle name="Comma 2 17 2 7 5 2" xfId="24971" xr:uid="{00000000-0005-0000-0000-0000F7150000}"/>
    <cellStyle name="Comma 2 17 2 7 6" xfId="17618" xr:uid="{00000000-0005-0000-0000-0000F8150000}"/>
    <cellStyle name="Comma 2 17 2 7 7" xfId="31009" xr:uid="{00000000-0005-0000-0000-0000F9150000}"/>
    <cellStyle name="Comma 2 17 2 7 8" xfId="34429" xr:uid="{00000000-0005-0000-0000-0000FA150000}"/>
    <cellStyle name="Comma 2 17 2 8" xfId="3539" xr:uid="{00000000-0005-0000-0000-0000FB150000}"/>
    <cellStyle name="Comma 2 17 2 8 2" xfId="7905" xr:uid="{00000000-0005-0000-0000-0000FC150000}"/>
    <cellStyle name="Comma 2 17 2 8 2 2" xfId="14399" xr:uid="{00000000-0005-0000-0000-0000FD150000}"/>
    <cellStyle name="Comma 2 17 2 8 2 2 2" xfId="27085" xr:uid="{00000000-0005-0000-0000-0000FE150000}"/>
    <cellStyle name="Comma 2 17 2 8 2 3" xfId="19163" xr:uid="{00000000-0005-0000-0000-0000FF150000}"/>
    <cellStyle name="Comma 2 17 2 8 2 4" xfId="32284" xr:uid="{00000000-0005-0000-0000-000000160000}"/>
    <cellStyle name="Comma 2 17 2 8 2 5" xfId="35301" xr:uid="{00000000-0005-0000-0000-000001160000}"/>
    <cellStyle name="Comma 2 17 2 8 3" xfId="8828" xr:uid="{00000000-0005-0000-0000-000002160000}"/>
    <cellStyle name="Comma 2 17 2 8 3 2" xfId="15242" xr:uid="{00000000-0005-0000-0000-000003160000}"/>
    <cellStyle name="Comma 2 17 2 8 3 2 2" xfId="27899" xr:uid="{00000000-0005-0000-0000-000004160000}"/>
    <cellStyle name="Comma 2 17 2 8 3 3" xfId="22865" xr:uid="{00000000-0005-0000-0000-000005160000}"/>
    <cellStyle name="Comma 2 17 2 8 4" xfId="6711" xr:uid="{00000000-0005-0000-0000-000006160000}"/>
    <cellStyle name="Comma 2 17 2 8 4 2" xfId="13290" xr:uid="{00000000-0005-0000-0000-000007160000}"/>
    <cellStyle name="Comma 2 17 2 8 4 2 2" xfId="26032" xr:uid="{00000000-0005-0000-0000-000008160000}"/>
    <cellStyle name="Comma 2 17 2 8 4 3" xfId="21449" xr:uid="{00000000-0005-0000-0000-000009160000}"/>
    <cellStyle name="Comma 2 17 2 8 5" xfId="12226" xr:uid="{00000000-0005-0000-0000-00000A160000}"/>
    <cellStyle name="Comma 2 17 2 8 5 2" xfId="24972" xr:uid="{00000000-0005-0000-0000-00000B160000}"/>
    <cellStyle name="Comma 2 17 2 8 6" xfId="17619" xr:uid="{00000000-0005-0000-0000-00000C160000}"/>
    <cellStyle name="Comma 2 17 2 8 7" xfId="31010" xr:uid="{00000000-0005-0000-0000-00000D160000}"/>
    <cellStyle name="Comma 2 17 2 8 8" xfId="34430" xr:uid="{00000000-0005-0000-0000-00000E160000}"/>
    <cellStyle name="Comma 2 17 2 9" xfId="3540" xr:uid="{00000000-0005-0000-0000-00000F160000}"/>
    <cellStyle name="Comma 2 17 2 9 2" xfId="7906" xr:uid="{00000000-0005-0000-0000-000010160000}"/>
    <cellStyle name="Comma 2 17 2 9 2 2" xfId="14400" xr:uid="{00000000-0005-0000-0000-000011160000}"/>
    <cellStyle name="Comma 2 17 2 9 2 2 2" xfId="27086" xr:uid="{00000000-0005-0000-0000-000012160000}"/>
    <cellStyle name="Comma 2 17 2 9 2 3" xfId="19164" xr:uid="{00000000-0005-0000-0000-000013160000}"/>
    <cellStyle name="Comma 2 17 2 9 2 4" xfId="32285" xr:uid="{00000000-0005-0000-0000-000014160000}"/>
    <cellStyle name="Comma 2 17 2 9 2 5" xfId="35302" xr:uid="{00000000-0005-0000-0000-000015160000}"/>
    <cellStyle name="Comma 2 17 2 9 3" xfId="8829" xr:uid="{00000000-0005-0000-0000-000016160000}"/>
    <cellStyle name="Comma 2 17 2 9 3 2" xfId="15243" xr:uid="{00000000-0005-0000-0000-000017160000}"/>
    <cellStyle name="Comma 2 17 2 9 3 2 2" xfId="27900" xr:uid="{00000000-0005-0000-0000-000018160000}"/>
    <cellStyle name="Comma 2 17 2 9 3 3" xfId="22866" xr:uid="{00000000-0005-0000-0000-000019160000}"/>
    <cellStyle name="Comma 2 17 2 9 4" xfId="6712" xr:uid="{00000000-0005-0000-0000-00001A160000}"/>
    <cellStyle name="Comma 2 17 2 9 4 2" xfId="13291" xr:uid="{00000000-0005-0000-0000-00001B160000}"/>
    <cellStyle name="Comma 2 17 2 9 4 2 2" xfId="26033" xr:uid="{00000000-0005-0000-0000-00001C160000}"/>
    <cellStyle name="Comma 2 17 2 9 4 3" xfId="21450" xr:uid="{00000000-0005-0000-0000-00001D160000}"/>
    <cellStyle name="Comma 2 17 2 9 5" xfId="12227" xr:uid="{00000000-0005-0000-0000-00001E160000}"/>
    <cellStyle name="Comma 2 17 2 9 5 2" xfId="24973" xr:uid="{00000000-0005-0000-0000-00001F160000}"/>
    <cellStyle name="Comma 2 17 2 9 6" xfId="17620" xr:uid="{00000000-0005-0000-0000-000020160000}"/>
    <cellStyle name="Comma 2 17 2 9 7" xfId="31011" xr:uid="{00000000-0005-0000-0000-000021160000}"/>
    <cellStyle name="Comma 2 17 2 9 8" xfId="34431" xr:uid="{00000000-0005-0000-0000-000022160000}"/>
    <cellStyle name="Comma 2 17 20" xfId="10659" xr:uid="{00000000-0005-0000-0000-000023160000}"/>
    <cellStyle name="Comma 2 17 20 2" xfId="19145" xr:uid="{00000000-0005-0000-0000-000024160000}"/>
    <cellStyle name="Comma 2 17 21" xfId="11191" xr:uid="{00000000-0005-0000-0000-000025160000}"/>
    <cellStyle name="Comma 2 17 21 2" xfId="18980" xr:uid="{00000000-0005-0000-0000-000026160000}"/>
    <cellStyle name="Comma 2 17 22" xfId="3511" xr:uid="{00000000-0005-0000-0000-000027160000}"/>
    <cellStyle name="Comma 2 17 3" xfId="3541" xr:uid="{00000000-0005-0000-0000-000028160000}"/>
    <cellStyle name="Comma 2 17 4" xfId="3542" xr:uid="{00000000-0005-0000-0000-000029160000}"/>
    <cellStyle name="Comma 2 17 5" xfId="3543" xr:uid="{00000000-0005-0000-0000-00002A160000}"/>
    <cellStyle name="Comma 2 17 6" xfId="3544" xr:uid="{00000000-0005-0000-0000-00002B160000}"/>
    <cellStyle name="Comma 2 17 7" xfId="3545" xr:uid="{00000000-0005-0000-0000-00002C160000}"/>
    <cellStyle name="Comma 2 17 8" xfId="3546" xr:uid="{00000000-0005-0000-0000-00002D160000}"/>
    <cellStyle name="Comma 2 17 9" xfId="3547" xr:uid="{00000000-0005-0000-0000-00002E160000}"/>
    <cellStyle name="Comma 2 18" xfId="1370" xr:uid="{00000000-0005-0000-0000-00002F160000}"/>
    <cellStyle name="Comma 2 18 10" xfId="3549" xr:uid="{00000000-0005-0000-0000-000030160000}"/>
    <cellStyle name="Comma 2 18 11" xfId="3550" xr:uid="{00000000-0005-0000-0000-000031160000}"/>
    <cellStyle name="Comma 2 18 12" xfId="3551" xr:uid="{00000000-0005-0000-0000-000032160000}"/>
    <cellStyle name="Comma 2 18 13" xfId="3552" xr:uid="{00000000-0005-0000-0000-000033160000}"/>
    <cellStyle name="Comma 2 18 14" xfId="3553" xr:uid="{00000000-0005-0000-0000-000034160000}"/>
    <cellStyle name="Comma 2 18 15" xfId="3554" xr:uid="{00000000-0005-0000-0000-000035160000}"/>
    <cellStyle name="Comma 2 18 16" xfId="3555" xr:uid="{00000000-0005-0000-0000-000036160000}"/>
    <cellStyle name="Comma 2 18 17" xfId="3556" xr:uid="{00000000-0005-0000-0000-000037160000}"/>
    <cellStyle name="Comma 2 18 18" xfId="3557" xr:uid="{00000000-0005-0000-0000-000038160000}"/>
    <cellStyle name="Comma 2 18 19" xfId="3558" xr:uid="{00000000-0005-0000-0000-000039160000}"/>
    <cellStyle name="Comma 2 18 2" xfId="3559" xr:uid="{00000000-0005-0000-0000-00003A160000}"/>
    <cellStyle name="Comma 2 18 2 2" xfId="42087" xr:uid="{4BF9C67B-AC9B-4FAB-A18A-2CFC95C69427}"/>
    <cellStyle name="Comma 2 18 20" xfId="10668" xr:uid="{00000000-0005-0000-0000-00003B160000}"/>
    <cellStyle name="Comma 2 18 20 2" xfId="19165" xr:uid="{00000000-0005-0000-0000-00003C160000}"/>
    <cellStyle name="Comma 2 18 21" xfId="10271" xr:uid="{00000000-0005-0000-0000-00003D160000}"/>
    <cellStyle name="Comma 2 18 21 2" xfId="18987" xr:uid="{00000000-0005-0000-0000-00003E160000}"/>
    <cellStyle name="Comma 2 18 22" xfId="3548" xr:uid="{00000000-0005-0000-0000-00003F160000}"/>
    <cellStyle name="Comma 2 18 3" xfId="3560" xr:uid="{00000000-0005-0000-0000-000040160000}"/>
    <cellStyle name="Comma 2 18 4" xfId="3561" xr:uid="{00000000-0005-0000-0000-000041160000}"/>
    <cellStyle name="Comma 2 18 5" xfId="3562" xr:uid="{00000000-0005-0000-0000-000042160000}"/>
    <cellStyle name="Comma 2 18 6" xfId="3563" xr:uid="{00000000-0005-0000-0000-000043160000}"/>
    <cellStyle name="Comma 2 18 7" xfId="3564" xr:uid="{00000000-0005-0000-0000-000044160000}"/>
    <cellStyle name="Comma 2 18 8" xfId="3565" xr:uid="{00000000-0005-0000-0000-000045160000}"/>
    <cellStyle name="Comma 2 18 9" xfId="3566" xr:uid="{00000000-0005-0000-0000-000046160000}"/>
    <cellStyle name="Comma 2 19" xfId="1371" xr:uid="{00000000-0005-0000-0000-000047160000}"/>
    <cellStyle name="Comma 2 19 2" xfId="10726" xr:uid="{00000000-0005-0000-0000-000048160000}"/>
    <cellStyle name="Comma 2 19 2 2" xfId="16271" xr:uid="{00000000-0005-0000-0000-000049160000}"/>
    <cellStyle name="Comma 2 19 2 2 2" xfId="20482" xr:uid="{00000000-0005-0000-0000-00004A160000}"/>
    <cellStyle name="Comma 2 19 2 2 3" xfId="33735" xr:uid="{00000000-0005-0000-0000-00004B160000}"/>
    <cellStyle name="Comma 2 19 2 2 4" xfId="36522" xr:uid="{00000000-0005-0000-0000-00004C160000}"/>
    <cellStyle name="Comma 2 19 2 3" xfId="20183" xr:uid="{00000000-0005-0000-0000-00004D160000}"/>
    <cellStyle name="Comma 2 19 2 3 2" xfId="33440" xr:uid="{00000000-0005-0000-0000-00004E160000}"/>
    <cellStyle name="Comma 2 19 2 3 3" xfId="36228" xr:uid="{00000000-0005-0000-0000-00004F160000}"/>
    <cellStyle name="Comma 2 19 2 4" xfId="19166" xr:uid="{00000000-0005-0000-0000-000050160000}"/>
    <cellStyle name="Comma 2 19 2 5" xfId="42088" xr:uid="{4EED4CFE-22DD-47D7-9005-B0807308F4DD}"/>
    <cellStyle name="Comma 2 19 3" xfId="10852" xr:uid="{00000000-0005-0000-0000-000051160000}"/>
    <cellStyle name="Comma 2 19 3 2" xfId="20335" xr:uid="{00000000-0005-0000-0000-000052160000}"/>
    <cellStyle name="Comma 2 19 3 2 2" xfId="33589" xr:uid="{00000000-0005-0000-0000-000053160000}"/>
    <cellStyle name="Comma 2 19 3 2 3" xfId="36376" xr:uid="{00000000-0005-0000-0000-000054160000}"/>
    <cellStyle name="Comma 2 19 3 3" xfId="18989" xr:uid="{00000000-0005-0000-0000-000055160000}"/>
    <cellStyle name="Comma 2 19 3 4" xfId="32164" xr:uid="{00000000-0005-0000-0000-000056160000}"/>
    <cellStyle name="Comma 2 19 3 5" xfId="35183" xr:uid="{00000000-0005-0000-0000-000057160000}"/>
    <cellStyle name="Comma 2 19 4" xfId="20027" xr:uid="{00000000-0005-0000-0000-000058160000}"/>
    <cellStyle name="Comma 2 19 4 2" xfId="33291" xr:uid="{00000000-0005-0000-0000-000059160000}"/>
    <cellStyle name="Comma 2 19 4 3" xfId="36083" xr:uid="{00000000-0005-0000-0000-00005A160000}"/>
    <cellStyle name="Comma 2 19 5" xfId="3567" xr:uid="{00000000-0005-0000-0000-00005B160000}"/>
    <cellStyle name="Comma 2 2" xfId="19" xr:uid="{00000000-0005-0000-0000-00005C160000}"/>
    <cellStyle name="Comma 2 2 10" xfId="3117" xr:uid="{00000000-0005-0000-0000-00005D160000}"/>
    <cellStyle name="Comma 2 2 10 2" xfId="3569" xr:uid="{00000000-0005-0000-0000-00005E160000}"/>
    <cellStyle name="Comma 2 2 10 2 2" xfId="18757" xr:uid="{00000000-0005-0000-0000-00005F160000}"/>
    <cellStyle name="Comma 2 2 10 3" xfId="10328" xr:uid="{00000000-0005-0000-0000-000060160000}"/>
    <cellStyle name="Comma 2 2 10 3 2" xfId="17622" xr:uid="{00000000-0005-0000-0000-000061160000}"/>
    <cellStyle name="Comma 2 2 10 4" xfId="42090" xr:uid="{C84B109C-281C-4397-A5F8-0F9FBC5587F1}"/>
    <cellStyle name="Comma 2 2 11" xfId="3174" xr:uid="{00000000-0005-0000-0000-000062160000}"/>
    <cellStyle name="Comma 2 2 11 10" xfId="42091" xr:uid="{6F96DAA3-A616-4636-93E2-71680E64489C}"/>
    <cellStyle name="Comma 2 2 11 2" xfId="3570" xr:uid="{00000000-0005-0000-0000-000063160000}"/>
    <cellStyle name="Comma 2 2 11 2 2" xfId="10694" xr:uid="{00000000-0005-0000-0000-000064160000}"/>
    <cellStyle name="Comma 2 2 11 2 2 2" xfId="16239" xr:uid="{00000000-0005-0000-0000-000065160000}"/>
    <cellStyle name="Comma 2 2 11 2 2 2 2" xfId="20450" xr:uid="{00000000-0005-0000-0000-000066160000}"/>
    <cellStyle name="Comma 2 2 11 2 2 2 3" xfId="33703" xr:uid="{00000000-0005-0000-0000-000067160000}"/>
    <cellStyle name="Comma 2 2 11 2 2 2 4" xfId="36490" xr:uid="{00000000-0005-0000-0000-000068160000}"/>
    <cellStyle name="Comma 2 2 11 2 2 3" xfId="20151" xr:uid="{00000000-0005-0000-0000-000069160000}"/>
    <cellStyle name="Comma 2 2 11 2 2 3 2" xfId="33408" xr:uid="{00000000-0005-0000-0000-00006A160000}"/>
    <cellStyle name="Comma 2 2 11 2 2 3 3" xfId="36196" xr:uid="{00000000-0005-0000-0000-00006B160000}"/>
    <cellStyle name="Comma 2 2 11 2 2 4" xfId="19863" xr:uid="{00000000-0005-0000-0000-00006C160000}"/>
    <cellStyle name="Comma 2 2 11 2 2 5" xfId="32988" xr:uid="{00000000-0005-0000-0000-00006D160000}"/>
    <cellStyle name="Comma 2 2 11 2 2 6" xfId="35946" xr:uid="{00000000-0005-0000-0000-00006E160000}"/>
    <cellStyle name="Comma 2 2 11 2 3" xfId="20303" xr:uid="{00000000-0005-0000-0000-00006F160000}"/>
    <cellStyle name="Comma 2 2 11 2 3 2" xfId="33557" xr:uid="{00000000-0005-0000-0000-000070160000}"/>
    <cellStyle name="Comma 2 2 11 2 3 3" xfId="36344" xr:uid="{00000000-0005-0000-0000-000071160000}"/>
    <cellStyle name="Comma 2 2 11 2 4" xfId="19995" xr:uid="{00000000-0005-0000-0000-000072160000}"/>
    <cellStyle name="Comma 2 2 11 2 4 2" xfId="33259" xr:uid="{00000000-0005-0000-0000-000073160000}"/>
    <cellStyle name="Comma 2 2 11 2 4 3" xfId="36051" xr:uid="{00000000-0005-0000-0000-000074160000}"/>
    <cellStyle name="Comma 2 2 11 2 5" xfId="18736" xr:uid="{00000000-0005-0000-0000-000075160000}"/>
    <cellStyle name="Comma 2 2 11 2 6" xfId="31994" xr:uid="{00000000-0005-0000-0000-000076160000}"/>
    <cellStyle name="Comma 2 2 11 2 7" xfId="35100" xr:uid="{00000000-0005-0000-0000-000077160000}"/>
    <cellStyle name="Comma 2 2 11 3" xfId="10039" xr:uid="{00000000-0005-0000-0000-000078160000}"/>
    <cellStyle name="Comma 2 2 11 3 2" xfId="15988" xr:uid="{00000000-0005-0000-0000-000079160000}"/>
    <cellStyle name="Comma 2 2 11 3 2 2" xfId="20396" xr:uid="{00000000-0005-0000-0000-00007A160000}"/>
    <cellStyle name="Comma 2 2 11 3 2 3" xfId="33649" xr:uid="{00000000-0005-0000-0000-00007B160000}"/>
    <cellStyle name="Comma 2 2 11 3 2 4" xfId="36436" xr:uid="{00000000-0005-0000-0000-00007C160000}"/>
    <cellStyle name="Comma 2 2 11 3 3" xfId="20097" xr:uid="{00000000-0005-0000-0000-00007D160000}"/>
    <cellStyle name="Comma 2 2 11 3 3 2" xfId="33354" xr:uid="{00000000-0005-0000-0000-00007E160000}"/>
    <cellStyle name="Comma 2 2 11 3 3 3" xfId="36142" xr:uid="{00000000-0005-0000-0000-00007F160000}"/>
    <cellStyle name="Comma 2 2 11 3 4" xfId="17623" xr:uid="{00000000-0005-0000-0000-000080160000}"/>
    <cellStyle name="Comma 2 2 11 4" xfId="19069" xr:uid="{00000000-0005-0000-0000-000081160000}"/>
    <cellStyle name="Comma 2 2 11 4 2" xfId="20249" xr:uid="{00000000-0005-0000-0000-000082160000}"/>
    <cellStyle name="Comma 2 2 11 4 2 2" xfId="33503" xr:uid="{00000000-0005-0000-0000-000083160000}"/>
    <cellStyle name="Comma 2 2 11 4 2 3" xfId="36290" xr:uid="{00000000-0005-0000-0000-000084160000}"/>
    <cellStyle name="Comma 2 2 11 4 3" xfId="32191" xr:uid="{00000000-0005-0000-0000-000085160000}"/>
    <cellStyle name="Comma 2 2 11 4 4" xfId="35210" xr:uid="{00000000-0005-0000-0000-000086160000}"/>
    <cellStyle name="Comma 2 2 11 5" xfId="18949" xr:uid="{00000000-0005-0000-0000-000087160000}"/>
    <cellStyle name="Comma 2 2 11 5 2" xfId="32130" xr:uid="{00000000-0005-0000-0000-000088160000}"/>
    <cellStyle name="Comma 2 2 11 5 3" xfId="35150" xr:uid="{00000000-0005-0000-0000-000089160000}"/>
    <cellStyle name="Comma 2 2 11 6" xfId="19933" xr:uid="{00000000-0005-0000-0000-00008A160000}"/>
    <cellStyle name="Comma 2 2 11 6 2" xfId="33129" xr:uid="{00000000-0005-0000-0000-00008B160000}"/>
    <cellStyle name="Comma 2 2 11 6 3" xfId="35996" xr:uid="{00000000-0005-0000-0000-00008C160000}"/>
    <cellStyle name="Comma 2 2 11 7" xfId="17452" xr:uid="{00000000-0005-0000-0000-00008D160000}"/>
    <cellStyle name="Comma 2 2 11 8" xfId="30706" xr:uid="{00000000-0005-0000-0000-00008E160000}"/>
    <cellStyle name="Comma 2 2 11 9" xfId="34318" xr:uid="{00000000-0005-0000-0000-00008F160000}"/>
    <cellStyle name="Comma 2 2 12" xfId="3571" xr:uid="{00000000-0005-0000-0000-000090160000}"/>
    <cellStyle name="Comma 2 2 12 10" xfId="3572" xr:uid="{00000000-0005-0000-0000-000091160000}"/>
    <cellStyle name="Comma 2 2 12 11" xfId="3573" xr:uid="{00000000-0005-0000-0000-000092160000}"/>
    <cellStyle name="Comma 2 2 12 12" xfId="3574" xr:uid="{00000000-0005-0000-0000-000093160000}"/>
    <cellStyle name="Comma 2 2 12 13" xfId="3575" xr:uid="{00000000-0005-0000-0000-000094160000}"/>
    <cellStyle name="Comma 2 2 12 14" xfId="3576" xr:uid="{00000000-0005-0000-0000-000095160000}"/>
    <cellStyle name="Comma 2 2 12 15" xfId="3577" xr:uid="{00000000-0005-0000-0000-000096160000}"/>
    <cellStyle name="Comma 2 2 12 16" xfId="3578" xr:uid="{00000000-0005-0000-0000-000097160000}"/>
    <cellStyle name="Comma 2 2 12 17" xfId="3579" xr:uid="{00000000-0005-0000-0000-000098160000}"/>
    <cellStyle name="Comma 2 2 12 18" xfId="3580" xr:uid="{00000000-0005-0000-0000-000099160000}"/>
    <cellStyle name="Comma 2 2 12 19" xfId="3581" xr:uid="{00000000-0005-0000-0000-00009A160000}"/>
    <cellStyle name="Comma 2 2 12 2" xfId="3582" xr:uid="{00000000-0005-0000-0000-00009B160000}"/>
    <cellStyle name="Comma 2 2 12 20" xfId="10650" xr:uid="{00000000-0005-0000-0000-00009C160000}"/>
    <cellStyle name="Comma 2 2 12 20 2" xfId="17624" xr:uid="{00000000-0005-0000-0000-00009D160000}"/>
    <cellStyle name="Comma 2 2 12 21" xfId="42092" xr:uid="{C1F705DD-B777-403B-8A3D-A12C36E8D68A}"/>
    <cellStyle name="Comma 2 2 12 3" xfId="3583" xr:uid="{00000000-0005-0000-0000-00009E160000}"/>
    <cellStyle name="Comma 2 2 12 4" xfId="3584" xr:uid="{00000000-0005-0000-0000-00009F160000}"/>
    <cellStyle name="Comma 2 2 12 5" xfId="3585" xr:uid="{00000000-0005-0000-0000-0000A0160000}"/>
    <cellStyle name="Comma 2 2 12 6" xfId="3586" xr:uid="{00000000-0005-0000-0000-0000A1160000}"/>
    <cellStyle name="Comma 2 2 12 7" xfId="3587" xr:uid="{00000000-0005-0000-0000-0000A2160000}"/>
    <cellStyle name="Comma 2 2 12 8" xfId="3588" xr:uid="{00000000-0005-0000-0000-0000A3160000}"/>
    <cellStyle name="Comma 2 2 12 9" xfId="3589" xr:uid="{00000000-0005-0000-0000-0000A4160000}"/>
    <cellStyle name="Comma 2 2 13" xfId="3590" xr:uid="{00000000-0005-0000-0000-0000A5160000}"/>
    <cellStyle name="Comma 2 2 13 2" xfId="10670" xr:uid="{00000000-0005-0000-0000-0000A6160000}"/>
    <cellStyle name="Comma 2 2 13 2 2" xfId="19167" xr:uid="{00000000-0005-0000-0000-0000A7160000}"/>
    <cellStyle name="Comma 2 2 13 3" xfId="18988" xr:uid="{00000000-0005-0000-0000-0000A8160000}"/>
    <cellStyle name="Comma 2 2 14" xfId="3591" xr:uid="{00000000-0005-0000-0000-0000A9160000}"/>
    <cellStyle name="Comma 2 2 14 2" xfId="10675" xr:uid="{00000000-0005-0000-0000-0000AA160000}"/>
    <cellStyle name="Comma 2 2 14 2 2" xfId="16221" xr:uid="{00000000-0005-0000-0000-0000AB160000}"/>
    <cellStyle name="Comma 2 2 14 2 2 2" xfId="20432" xr:uid="{00000000-0005-0000-0000-0000AC160000}"/>
    <cellStyle name="Comma 2 2 14 2 2 3" xfId="33685" xr:uid="{00000000-0005-0000-0000-0000AD160000}"/>
    <cellStyle name="Comma 2 2 14 2 2 4" xfId="36472" xr:uid="{00000000-0005-0000-0000-0000AE160000}"/>
    <cellStyle name="Comma 2 2 14 2 3" xfId="20133" xr:uid="{00000000-0005-0000-0000-0000AF160000}"/>
    <cellStyle name="Comma 2 2 14 2 4" xfId="33390" xr:uid="{00000000-0005-0000-0000-0000B0160000}"/>
    <cellStyle name="Comma 2 2 14 2 5" xfId="36178" xr:uid="{00000000-0005-0000-0000-0000B1160000}"/>
    <cellStyle name="Comma 2 2 14 3" xfId="20285" xr:uid="{00000000-0005-0000-0000-0000B2160000}"/>
    <cellStyle name="Comma 2 2 14 3 2" xfId="33539" xr:uid="{00000000-0005-0000-0000-0000B3160000}"/>
    <cellStyle name="Comma 2 2 14 3 3" xfId="36326" xr:uid="{00000000-0005-0000-0000-0000B4160000}"/>
    <cellStyle name="Comma 2 2 14 4" xfId="19977" xr:uid="{00000000-0005-0000-0000-0000B5160000}"/>
    <cellStyle name="Comma 2 2 14 4 2" xfId="33241" xr:uid="{00000000-0005-0000-0000-0000B6160000}"/>
    <cellStyle name="Comma 2 2 14 4 3" xfId="36033" xr:uid="{00000000-0005-0000-0000-0000B7160000}"/>
    <cellStyle name="Comma 2 2 15" xfId="3592" xr:uid="{00000000-0005-0000-0000-0000B8160000}"/>
    <cellStyle name="Comma 2 2 15 2" xfId="10752" xr:uid="{00000000-0005-0000-0000-0000B9160000}"/>
    <cellStyle name="Comma 2 2 15 2 2" xfId="16286" xr:uid="{00000000-0005-0000-0000-0000BA160000}"/>
    <cellStyle name="Comma 2 2 15 2 2 2" xfId="20497" xr:uid="{00000000-0005-0000-0000-0000BB160000}"/>
    <cellStyle name="Comma 2 2 15 2 2 3" xfId="33750" xr:uid="{00000000-0005-0000-0000-0000BC160000}"/>
    <cellStyle name="Comma 2 2 15 2 2 4" xfId="36537" xr:uid="{00000000-0005-0000-0000-0000BD160000}"/>
    <cellStyle name="Comma 2 2 15 2 3" xfId="20200" xr:uid="{00000000-0005-0000-0000-0000BE160000}"/>
    <cellStyle name="Comma 2 2 15 2 4" xfId="33456" xr:uid="{00000000-0005-0000-0000-0000BF160000}"/>
    <cellStyle name="Comma 2 2 15 2 5" xfId="36243" xr:uid="{00000000-0005-0000-0000-0000C0160000}"/>
    <cellStyle name="Comma 2 2 15 3" xfId="20350" xr:uid="{00000000-0005-0000-0000-0000C1160000}"/>
    <cellStyle name="Comma 2 2 15 3 2" xfId="33604" xr:uid="{00000000-0005-0000-0000-0000C2160000}"/>
    <cellStyle name="Comma 2 2 15 3 3" xfId="36391" xr:uid="{00000000-0005-0000-0000-0000C3160000}"/>
    <cellStyle name="Comma 2 2 15 4" xfId="20048" xr:uid="{00000000-0005-0000-0000-0000C4160000}"/>
    <cellStyle name="Comma 2 2 15 4 2" xfId="33308" xr:uid="{00000000-0005-0000-0000-0000C5160000}"/>
    <cellStyle name="Comma 2 2 15 4 3" xfId="36097" xr:uid="{00000000-0005-0000-0000-0000C6160000}"/>
    <cellStyle name="Comma 2 2 16" xfId="3593" xr:uid="{00000000-0005-0000-0000-0000C7160000}"/>
    <cellStyle name="Comma 2 2 16 2" xfId="10772" xr:uid="{00000000-0005-0000-0000-0000C8160000}"/>
    <cellStyle name="Comma 2 2 16 2 2" xfId="16301" xr:uid="{00000000-0005-0000-0000-0000C9160000}"/>
    <cellStyle name="Comma 2 2 16 2 2 2" xfId="20511" xr:uid="{00000000-0005-0000-0000-0000CA160000}"/>
    <cellStyle name="Comma 2 2 16 2 2 3" xfId="33764" xr:uid="{00000000-0005-0000-0000-0000CB160000}"/>
    <cellStyle name="Comma 2 2 16 2 2 4" xfId="36551" xr:uid="{00000000-0005-0000-0000-0000CC160000}"/>
    <cellStyle name="Comma 2 2 16 2 3" xfId="20214" xr:uid="{00000000-0005-0000-0000-0000CD160000}"/>
    <cellStyle name="Comma 2 2 16 2 4" xfId="33470" xr:uid="{00000000-0005-0000-0000-0000CE160000}"/>
    <cellStyle name="Comma 2 2 16 2 5" xfId="36257" xr:uid="{00000000-0005-0000-0000-0000CF160000}"/>
    <cellStyle name="Comma 2 2 16 3" xfId="20364" xr:uid="{00000000-0005-0000-0000-0000D0160000}"/>
    <cellStyle name="Comma 2 2 16 3 2" xfId="33618" xr:uid="{00000000-0005-0000-0000-0000D1160000}"/>
    <cellStyle name="Comma 2 2 16 3 3" xfId="36405" xr:uid="{00000000-0005-0000-0000-0000D2160000}"/>
    <cellStyle name="Comma 2 2 16 4" xfId="20065" xr:uid="{00000000-0005-0000-0000-0000D3160000}"/>
    <cellStyle name="Comma 2 2 16 4 2" xfId="33323" xr:uid="{00000000-0005-0000-0000-0000D4160000}"/>
    <cellStyle name="Comma 2 2 16 4 3" xfId="36111" xr:uid="{00000000-0005-0000-0000-0000D5160000}"/>
    <cellStyle name="Comma 2 2 17" xfId="3594" xr:uid="{00000000-0005-0000-0000-0000D6160000}"/>
    <cellStyle name="Comma 2 2 17 2" xfId="20378" xr:uid="{00000000-0005-0000-0000-0000D7160000}"/>
    <cellStyle name="Comma 2 2 17 2 2" xfId="33631" xr:uid="{00000000-0005-0000-0000-0000D8160000}"/>
    <cellStyle name="Comma 2 2 17 2 3" xfId="36418" xr:uid="{00000000-0005-0000-0000-0000D9160000}"/>
    <cellStyle name="Comma 2 2 17 3" xfId="20079" xr:uid="{00000000-0005-0000-0000-0000DA160000}"/>
    <cellStyle name="Comma 2 2 17 3 2" xfId="33336" xr:uid="{00000000-0005-0000-0000-0000DB160000}"/>
    <cellStyle name="Comma 2 2 17 3 3" xfId="36124" xr:uid="{00000000-0005-0000-0000-0000DC160000}"/>
    <cellStyle name="Comma 2 2 18" xfId="3595" xr:uid="{00000000-0005-0000-0000-0000DD160000}"/>
    <cellStyle name="Comma 2 2 18 2" xfId="20231" xr:uid="{00000000-0005-0000-0000-0000DE160000}"/>
    <cellStyle name="Comma 2 2 18 2 2" xfId="33485" xr:uid="{00000000-0005-0000-0000-0000DF160000}"/>
    <cellStyle name="Comma 2 2 18 2 3" xfId="36272" xr:uid="{00000000-0005-0000-0000-0000E0160000}"/>
    <cellStyle name="Comma 2 2 19" xfId="3596" xr:uid="{00000000-0005-0000-0000-0000E1160000}"/>
    <cellStyle name="Comma 2 2 2" xfId="145" xr:uid="{00000000-0005-0000-0000-0000E2160000}"/>
    <cellStyle name="Comma 2 2 2 10" xfId="3598" xr:uid="{00000000-0005-0000-0000-0000E3160000}"/>
    <cellStyle name="Comma 2 2 2 11" xfId="3599" xr:uid="{00000000-0005-0000-0000-0000E4160000}"/>
    <cellStyle name="Comma 2 2 2 12" xfId="3600" xr:uid="{00000000-0005-0000-0000-0000E5160000}"/>
    <cellStyle name="Comma 2 2 2 13" xfId="3597" xr:uid="{00000000-0005-0000-0000-0000E6160000}"/>
    <cellStyle name="Comma 2 2 2 13 2" xfId="18625" xr:uid="{00000000-0005-0000-0000-0000E7160000}"/>
    <cellStyle name="Comma 2 2 2 14" xfId="9649" xr:uid="{00000000-0005-0000-0000-0000E8160000}"/>
    <cellStyle name="Comma 2 2 2 14 2" xfId="17625" xr:uid="{00000000-0005-0000-0000-0000E9160000}"/>
    <cellStyle name="Comma 2 2 2 15" xfId="2672" xr:uid="{00000000-0005-0000-0000-0000EA160000}"/>
    <cellStyle name="Comma 2 2 2 16" xfId="42093" xr:uid="{51F47067-EE8A-41B6-A4BD-174DC8DC88FB}"/>
    <cellStyle name="Comma 2 2 2 2" xfId="705" xr:uid="{00000000-0005-0000-0000-0000EB160000}"/>
    <cellStyle name="Comma 2 2 2 2 10" xfId="42094" xr:uid="{0816BE34-F7D0-4ED3-9166-6F4CDE5A58A8}"/>
    <cellStyle name="Comma 2 2 2 2 11" xfId="42095" xr:uid="{AE345613-4635-4C80-898F-85C5E4AED0C1}"/>
    <cellStyle name="Comma 2 2 2 2 12" xfId="42096" xr:uid="{3FC5670D-E17B-4FDF-AABC-B0453858E4C9}"/>
    <cellStyle name="Comma 2 2 2 2 2" xfId="1095" xr:uid="{00000000-0005-0000-0000-0000EC160000}"/>
    <cellStyle name="Comma 2 2 2 2 2 2" xfId="3603" xr:uid="{00000000-0005-0000-0000-0000ED160000}"/>
    <cellStyle name="Comma 2 2 2 2 2 2 10" xfId="3604" xr:uid="{00000000-0005-0000-0000-0000EE160000}"/>
    <cellStyle name="Comma 2 2 2 2 2 2 11" xfId="3605" xr:uid="{00000000-0005-0000-0000-0000EF160000}"/>
    <cellStyle name="Comma 2 2 2 2 2 2 12" xfId="3606" xr:uid="{00000000-0005-0000-0000-0000F0160000}"/>
    <cellStyle name="Comma 2 2 2 2 2 2 13" xfId="3607" xr:uid="{00000000-0005-0000-0000-0000F1160000}"/>
    <cellStyle name="Comma 2 2 2 2 2 2 14" xfId="3608" xr:uid="{00000000-0005-0000-0000-0000F2160000}"/>
    <cellStyle name="Comma 2 2 2 2 2 2 15" xfId="3609" xr:uid="{00000000-0005-0000-0000-0000F3160000}"/>
    <cellStyle name="Comma 2 2 2 2 2 2 16" xfId="3610" xr:uid="{00000000-0005-0000-0000-0000F4160000}"/>
    <cellStyle name="Comma 2 2 2 2 2 2 17" xfId="3611" xr:uid="{00000000-0005-0000-0000-0000F5160000}"/>
    <cellStyle name="Comma 2 2 2 2 2 2 18" xfId="3612" xr:uid="{00000000-0005-0000-0000-0000F6160000}"/>
    <cellStyle name="Comma 2 2 2 2 2 2 19" xfId="3613" xr:uid="{00000000-0005-0000-0000-0000F7160000}"/>
    <cellStyle name="Comma 2 2 2 2 2 2 2" xfId="3614" xr:uid="{00000000-0005-0000-0000-0000F8160000}"/>
    <cellStyle name="Comma 2 2 2 2 2 2 2 10" xfId="3615" xr:uid="{00000000-0005-0000-0000-0000F9160000}"/>
    <cellStyle name="Comma 2 2 2 2 2 2 2 11" xfId="3616" xr:uid="{00000000-0005-0000-0000-0000FA160000}"/>
    <cellStyle name="Comma 2 2 2 2 2 2 2 12" xfId="3617" xr:uid="{00000000-0005-0000-0000-0000FB160000}"/>
    <cellStyle name="Comma 2 2 2 2 2 2 2 13" xfId="3618" xr:uid="{00000000-0005-0000-0000-0000FC160000}"/>
    <cellStyle name="Comma 2 2 2 2 2 2 2 14" xfId="3619" xr:uid="{00000000-0005-0000-0000-0000FD160000}"/>
    <cellStyle name="Comma 2 2 2 2 2 2 2 15" xfId="3620" xr:uid="{00000000-0005-0000-0000-0000FE160000}"/>
    <cellStyle name="Comma 2 2 2 2 2 2 2 16" xfId="3621" xr:uid="{00000000-0005-0000-0000-0000FF160000}"/>
    <cellStyle name="Comma 2 2 2 2 2 2 2 17" xfId="3622" xr:uid="{00000000-0005-0000-0000-000000170000}"/>
    <cellStyle name="Comma 2 2 2 2 2 2 2 18" xfId="3623" xr:uid="{00000000-0005-0000-0000-000001170000}"/>
    <cellStyle name="Comma 2 2 2 2 2 2 2 19" xfId="3624" xr:uid="{00000000-0005-0000-0000-000002170000}"/>
    <cellStyle name="Comma 2 2 2 2 2 2 2 2" xfId="3625" xr:uid="{00000000-0005-0000-0000-000003170000}"/>
    <cellStyle name="Comma 2 2 2 2 2 2 2 20" xfId="42098" xr:uid="{38E0623A-AF74-4AF3-BE88-1FA2DAB391F0}"/>
    <cellStyle name="Comma 2 2 2 2 2 2 2 3" xfId="3626" xr:uid="{00000000-0005-0000-0000-000004170000}"/>
    <cellStyle name="Comma 2 2 2 2 2 2 2 4" xfId="3627" xr:uid="{00000000-0005-0000-0000-000005170000}"/>
    <cellStyle name="Comma 2 2 2 2 2 2 2 5" xfId="3628" xr:uid="{00000000-0005-0000-0000-000006170000}"/>
    <cellStyle name="Comma 2 2 2 2 2 2 2 6" xfId="3629" xr:uid="{00000000-0005-0000-0000-000007170000}"/>
    <cellStyle name="Comma 2 2 2 2 2 2 2 7" xfId="3630" xr:uid="{00000000-0005-0000-0000-000008170000}"/>
    <cellStyle name="Comma 2 2 2 2 2 2 2 8" xfId="3631" xr:uid="{00000000-0005-0000-0000-000009170000}"/>
    <cellStyle name="Comma 2 2 2 2 2 2 2 9" xfId="3632" xr:uid="{00000000-0005-0000-0000-00000A170000}"/>
    <cellStyle name="Comma 2 2 2 2 2 2 20" xfId="42097" xr:uid="{2AEF7C75-2216-4D92-9288-83C50D0C695F}"/>
    <cellStyle name="Comma 2 2 2 2 2 2 3" xfId="3633" xr:uid="{00000000-0005-0000-0000-00000B170000}"/>
    <cellStyle name="Comma 2 2 2 2 2 2 3 2" xfId="42099" xr:uid="{70920F70-312D-4FB1-9DCA-2A98310BDB30}"/>
    <cellStyle name="Comma 2 2 2 2 2 2 4" xfId="3634" xr:uid="{00000000-0005-0000-0000-00000C170000}"/>
    <cellStyle name="Comma 2 2 2 2 2 2 4 2" xfId="42100" xr:uid="{D90D534C-98EE-4CD0-8210-D0DF356C5BAB}"/>
    <cellStyle name="Comma 2 2 2 2 2 2 5" xfId="3635" xr:uid="{00000000-0005-0000-0000-00000D170000}"/>
    <cellStyle name="Comma 2 2 2 2 2 2 5 2" xfId="42101" xr:uid="{F9270B82-91D7-49D0-9BB3-41B89D7E585E}"/>
    <cellStyle name="Comma 2 2 2 2 2 2 6" xfId="3636" xr:uid="{00000000-0005-0000-0000-00000E170000}"/>
    <cellStyle name="Comma 2 2 2 2 2 2 6 2" xfId="42102" xr:uid="{86799228-2D89-4011-8533-DC2EE8C4CAD0}"/>
    <cellStyle name="Comma 2 2 2 2 2 2 7" xfId="3637" xr:uid="{00000000-0005-0000-0000-00000F170000}"/>
    <cellStyle name="Comma 2 2 2 2 2 2 7 2" xfId="42103" xr:uid="{18224B8A-5CAA-4F89-8BF3-84310E3C2E12}"/>
    <cellStyle name="Comma 2 2 2 2 2 2 8" xfId="3638" xr:uid="{00000000-0005-0000-0000-000010170000}"/>
    <cellStyle name="Comma 2 2 2 2 2 2 8 2" xfId="42104" xr:uid="{0F901CAB-5BFE-4C13-9D15-3D1E25E7E9E9}"/>
    <cellStyle name="Comma 2 2 2 2 2 2 9" xfId="3639" xr:uid="{00000000-0005-0000-0000-000011170000}"/>
    <cellStyle name="Comma 2 2 2 2 2 2 9 2" xfId="42105" xr:uid="{C234936D-96FC-4CFF-84BE-05ADD38641A2}"/>
    <cellStyle name="Comma 2 2 2 2 2 3" xfId="3640" xr:uid="{00000000-0005-0000-0000-000012170000}"/>
    <cellStyle name="Comma 2 2 2 2 2 3 2" xfId="42106" xr:uid="{DC98F347-D341-41BD-A6FE-4FA69CC674F2}"/>
    <cellStyle name="Comma 2 2 2 2 2 4" xfId="3602" xr:uid="{00000000-0005-0000-0000-000013170000}"/>
    <cellStyle name="Comma 2 2 2 2 2 4 2" xfId="42107" xr:uid="{7BFC46DE-0042-4BCA-983A-C2980C251741}"/>
    <cellStyle name="Comma 2 2 2 2 3" xfId="959" xr:uid="{00000000-0005-0000-0000-000014170000}"/>
    <cellStyle name="Comma 2 2 2 2 3 2" xfId="3641" xr:uid="{00000000-0005-0000-0000-000015170000}"/>
    <cellStyle name="Comma 2 2 2 2 3 2 2" xfId="42109" xr:uid="{C68F446C-5A9A-4597-8839-7ECB2E1B1A05}"/>
    <cellStyle name="Comma 2 2 2 2 3 3" xfId="42110" xr:uid="{E8033C57-569A-4854-B028-D213378E9B22}"/>
    <cellStyle name="Comma 2 2 2 2 3 4" xfId="42108" xr:uid="{B2F822CC-6FB2-42D1-9744-D9830DD17C3F}"/>
    <cellStyle name="Comma 2 2 2 2 4" xfId="1320" xr:uid="{00000000-0005-0000-0000-000016170000}"/>
    <cellStyle name="Comma 2 2 2 2 4 2" xfId="3642" xr:uid="{00000000-0005-0000-0000-000017170000}"/>
    <cellStyle name="Comma 2 2 2 2 4 2 2" xfId="42112" xr:uid="{23650F99-6C70-4011-8B96-AB71CA3F2369}"/>
    <cellStyle name="Comma 2 2 2 2 4 3" xfId="42113" xr:uid="{4277F94C-E4E4-49D4-9C23-E638B4457C51}"/>
    <cellStyle name="Comma 2 2 2 2 4 4" xfId="42111" xr:uid="{24C1B19C-B589-4A9A-955E-DE032E6F63C5}"/>
    <cellStyle name="Comma 2 2 2 2 5" xfId="3643" xr:uid="{00000000-0005-0000-0000-000018170000}"/>
    <cellStyle name="Comma 2 2 2 2 5 2" xfId="42114" xr:uid="{D0591A2A-D84C-4284-BB30-C74D11622CF7}"/>
    <cellStyle name="Comma 2 2 2 2 6" xfId="3644" xr:uid="{00000000-0005-0000-0000-000019170000}"/>
    <cellStyle name="Comma 2 2 2 2 6 2" xfId="42115" xr:uid="{16B0320D-B6FB-4AA9-B5EE-1D822A6D118A}"/>
    <cellStyle name="Comma 2 2 2 2 7" xfId="3601" xr:uid="{00000000-0005-0000-0000-00001A170000}"/>
    <cellStyle name="Comma 2 2 2 2 7 2" xfId="6250" xr:uid="{00000000-0005-0000-0000-00001B170000}"/>
    <cellStyle name="Comma 2 2 2 2 7 2 2" xfId="42118" xr:uid="{B8F743D1-137A-41A5-9E65-F2B5690CA5BF}"/>
    <cellStyle name="Comma 2 2 2 2 7 2 3" xfId="42117" xr:uid="{FA79AAD7-7F60-4B3A-8CE9-7FDF5F97C839}"/>
    <cellStyle name="Comma 2 2 2 2 7 3" xfId="42119" xr:uid="{952067D5-CEE7-4EC9-8678-925EF7DEB4BC}"/>
    <cellStyle name="Comma 2 2 2 2 7 3 2" xfId="42120" xr:uid="{13E3BD88-E57B-4D0E-A010-F26E9B294D40}"/>
    <cellStyle name="Comma 2 2 2 2 7 4" xfId="42121" xr:uid="{249FC7EE-BD66-49B3-8783-6BF087BED6D1}"/>
    <cellStyle name="Comma 2 2 2 2 7 5" xfId="42116" xr:uid="{99983F78-2C78-4952-8A7F-262C018CA28A}"/>
    <cellStyle name="Comma 2 2 2 2 8" xfId="2673" xr:uid="{00000000-0005-0000-0000-00001C170000}"/>
    <cellStyle name="Comma 2 2 2 2 8 2" xfId="42123" xr:uid="{941603CE-F371-49C9-9502-96C422F4C18C}"/>
    <cellStyle name="Comma 2 2 2 2 8 3" xfId="42124" xr:uid="{6DB9B519-A71D-43CF-9CE1-4D7D5999A861}"/>
    <cellStyle name="Comma 2 2 2 2 8 4" xfId="42122" xr:uid="{786F3306-6EE0-41F2-96C8-A9FBEC69BEA2}"/>
    <cellStyle name="Comma 2 2 2 2 9" xfId="42125" xr:uid="{D48986A6-9850-486A-B6D9-F4F4BBA6E706}"/>
    <cellStyle name="Comma 2 2 2 3" xfId="960" xr:uid="{00000000-0005-0000-0000-00001D170000}"/>
    <cellStyle name="Comma 2 2 2 3 2" xfId="1096" xr:uid="{00000000-0005-0000-0000-00001E170000}"/>
    <cellStyle name="Comma 2 2 2 3 2 2" xfId="18688" xr:uid="{00000000-0005-0000-0000-00001F170000}"/>
    <cellStyle name="Comma 2 2 2 3 2 2 2" xfId="42126" xr:uid="{F7F9DA8F-0830-4570-93E8-B026F6B7C09B}"/>
    <cellStyle name="Comma 2 2 2 3 2 3" xfId="3645" xr:uid="{00000000-0005-0000-0000-000020170000}"/>
    <cellStyle name="Comma 2 2 2 3 3" xfId="1321" xr:uid="{00000000-0005-0000-0000-000021170000}"/>
    <cellStyle name="Comma 2 2 2 3 3 2" xfId="17626" xr:uid="{00000000-0005-0000-0000-000022170000}"/>
    <cellStyle name="Comma 2 2 2 3 4" xfId="3122" xr:uid="{00000000-0005-0000-0000-000023170000}"/>
    <cellStyle name="Comma 2 2 2 4" xfId="961" xr:uid="{00000000-0005-0000-0000-000024170000}"/>
    <cellStyle name="Comma 2 2 2 4 2" xfId="1097" xr:uid="{00000000-0005-0000-0000-000025170000}"/>
    <cellStyle name="Comma 2 2 2 4 2 2" xfId="9905" xr:uid="{00000000-0005-0000-0000-000026170000}"/>
    <cellStyle name="Comma 2 2 2 4 2 2 2" xfId="42127" xr:uid="{498B2C71-44E9-431C-A536-8216BEE97C08}"/>
    <cellStyle name="Comma 2 2 2 4 3" xfId="1322" xr:uid="{00000000-0005-0000-0000-000027170000}"/>
    <cellStyle name="Comma 2 2 2 4 3 2" xfId="17627" xr:uid="{00000000-0005-0000-0000-000028170000}"/>
    <cellStyle name="Comma 2 2 2 4 4" xfId="3646" xr:uid="{00000000-0005-0000-0000-000029170000}"/>
    <cellStyle name="Comma 2 2 2 5" xfId="962" xr:uid="{00000000-0005-0000-0000-00002A170000}"/>
    <cellStyle name="Comma 2 2 2 5 2" xfId="1098" xr:uid="{00000000-0005-0000-0000-00002B170000}"/>
    <cellStyle name="Comma 2 2 2 5 2 2" xfId="9906" xr:uid="{00000000-0005-0000-0000-00002C170000}"/>
    <cellStyle name="Comma 2 2 2 5 2 2 2" xfId="42128" xr:uid="{078A7EA8-E27E-4535-806A-A28F795D5ABB}"/>
    <cellStyle name="Comma 2 2 2 5 3" xfId="1323" xr:uid="{00000000-0005-0000-0000-00002D170000}"/>
    <cellStyle name="Comma 2 2 2 5 3 2" xfId="17628" xr:uid="{00000000-0005-0000-0000-00002E170000}"/>
    <cellStyle name="Comma 2 2 2 5 4" xfId="3647" xr:uid="{00000000-0005-0000-0000-00002F170000}"/>
    <cellStyle name="Comma 2 2 2 6" xfId="1094" xr:uid="{00000000-0005-0000-0000-000030170000}"/>
    <cellStyle name="Comma 2 2 2 6 2" xfId="9903" xr:uid="{00000000-0005-0000-0000-000031170000}"/>
    <cellStyle name="Comma 2 2 2 6 2 2" xfId="42129" xr:uid="{BA83BF87-F68E-4F8B-940A-D5988B8AD472}"/>
    <cellStyle name="Comma 2 2 2 6 3" xfId="17629" xr:uid="{00000000-0005-0000-0000-000032170000}"/>
    <cellStyle name="Comma 2 2 2 6 3 2" xfId="42130" xr:uid="{EB982303-60FA-4232-AE83-7A6CDBF333E4}"/>
    <cellStyle name="Comma 2 2 2 6 4" xfId="3648" xr:uid="{00000000-0005-0000-0000-000033170000}"/>
    <cellStyle name="Comma 2 2 2 6 4 2" xfId="42131" xr:uid="{FAD9C823-51E5-48BC-BDE9-EDF668647097}"/>
    <cellStyle name="Comma 2 2 2 7" xfId="958" xr:uid="{00000000-0005-0000-0000-000034170000}"/>
    <cellStyle name="Comma 2 2 2 7 2" xfId="10329" xr:uid="{00000000-0005-0000-0000-000035170000}"/>
    <cellStyle name="Comma 2 2 2 7 2 2" xfId="42133" xr:uid="{AE1BB4EE-6E6F-4DAD-BD92-9C41FCC011B9}"/>
    <cellStyle name="Comma 2 2 2 7 3" xfId="17630" xr:uid="{00000000-0005-0000-0000-000036170000}"/>
    <cellStyle name="Comma 2 2 2 7 4" xfId="3649" xr:uid="{00000000-0005-0000-0000-000037170000}"/>
    <cellStyle name="Comma 2 2 2 7 5" xfId="42132" xr:uid="{56F7EDFA-4961-477F-B0DA-F6001ACDE16D}"/>
    <cellStyle name="Comma 2 2 2 8" xfId="1251" xr:uid="{00000000-0005-0000-0000-000038170000}"/>
    <cellStyle name="Comma 2 2 2 8 2" xfId="3650" xr:uid="{00000000-0005-0000-0000-000039170000}"/>
    <cellStyle name="Comma 2 2 2 8 3" xfId="42134" xr:uid="{6A03CBDD-5C51-4296-96F3-CF4D57467BB6}"/>
    <cellStyle name="Comma 2 2 2 9" xfId="3651" xr:uid="{00000000-0005-0000-0000-00003A170000}"/>
    <cellStyle name="Comma 2 2 2 9 2" xfId="37474" xr:uid="{00000000-0005-0000-0000-00003B170000}"/>
    <cellStyle name="Comma 2 2 2 9 3" xfId="42135" xr:uid="{1022B578-39ED-413B-9B54-AAE2D348C307}"/>
    <cellStyle name="Comma 2 2 20" xfId="3652" xr:uid="{00000000-0005-0000-0000-00003C170000}"/>
    <cellStyle name="Comma 2 2 21" xfId="3653" xr:uid="{00000000-0005-0000-0000-00003D170000}"/>
    <cellStyle name="Comma 2 2 22" xfId="3654" xr:uid="{00000000-0005-0000-0000-00003E170000}"/>
    <cellStyle name="Comma 2 2 23" xfId="3655" xr:uid="{00000000-0005-0000-0000-00003F170000}"/>
    <cellStyle name="Comma 2 2 24" xfId="3656" xr:uid="{00000000-0005-0000-0000-000040170000}"/>
    <cellStyle name="Comma 2 2 25" xfId="3657" xr:uid="{00000000-0005-0000-0000-000041170000}"/>
    <cellStyle name="Comma 2 2 26" xfId="3658" xr:uid="{00000000-0005-0000-0000-000042170000}"/>
    <cellStyle name="Comma 2 2 27" xfId="3659" xr:uid="{00000000-0005-0000-0000-000043170000}"/>
    <cellStyle name="Comma 2 2 28" xfId="3660" xr:uid="{00000000-0005-0000-0000-000044170000}"/>
    <cellStyle name="Comma 2 2 29" xfId="3661" xr:uid="{00000000-0005-0000-0000-000045170000}"/>
    <cellStyle name="Comma 2 2 3" xfId="144" xr:uid="{00000000-0005-0000-0000-000046170000}"/>
    <cellStyle name="Comma 2 2 3 2" xfId="1099" xr:uid="{00000000-0005-0000-0000-000047170000}"/>
    <cellStyle name="Comma 2 2 3 2 2" xfId="1372" xr:uid="{00000000-0005-0000-0000-000048170000}"/>
    <cellStyle name="Comma 2 2 3 2 2 10" xfId="42137" xr:uid="{28C9AC01-F93C-411C-BEAF-164F7F86A6CB}"/>
    <cellStyle name="Comma 2 2 3 2 2 11" xfId="42136" xr:uid="{E030FE65-BB17-4BB5-BD67-D37544CD1C59}"/>
    <cellStyle name="Comma 2 2 3 2 2 2" xfId="18758" xr:uid="{00000000-0005-0000-0000-000049170000}"/>
    <cellStyle name="Comma 2 2 3 2 2 2 2" xfId="42138" xr:uid="{C92095D3-6E4A-4355-AA97-3BB6715650F8}"/>
    <cellStyle name="Comma 2 2 3 2 2 3" xfId="3663" xr:uid="{00000000-0005-0000-0000-00004A170000}"/>
    <cellStyle name="Comma 2 2 3 2 2 3 2" xfId="42139" xr:uid="{BE54A9F7-BBD3-4A49-AD77-D0E9826C8A09}"/>
    <cellStyle name="Comma 2 2 3 2 2 4" xfId="42140" xr:uid="{1625BAFC-051C-4C8C-9B2B-3810C42E8308}"/>
    <cellStyle name="Comma 2 2 3 2 2 5" xfId="42141" xr:uid="{16A16870-082B-4D21-BE7D-BAB3AABF691B}"/>
    <cellStyle name="Comma 2 2 3 2 2 6" xfId="42142" xr:uid="{DA82D98A-B8EE-4764-BE92-5763E9068EB4}"/>
    <cellStyle name="Comma 2 2 3 2 2 7" xfId="42143" xr:uid="{22EB24CF-51CE-4B30-8C03-3F060FE67445}"/>
    <cellStyle name="Comma 2 2 3 2 2 8" xfId="42144" xr:uid="{CB0FD69A-0B89-4A2D-8065-C41D3835FDDD}"/>
    <cellStyle name="Comma 2 2 3 2 2 9" xfId="42145" xr:uid="{4C662C7D-0750-4F4F-BC91-C5C092FB1EDA}"/>
    <cellStyle name="Comma 2 2 3 2 3" xfId="10127" xr:uid="{00000000-0005-0000-0000-00004B170000}"/>
    <cellStyle name="Comma 2 2 3 2 3 2" xfId="17632" xr:uid="{00000000-0005-0000-0000-00004C170000}"/>
    <cellStyle name="Comma 2 2 3 2 3 3" xfId="42146" xr:uid="{24369199-C286-4D04-9581-59B686313AD9}"/>
    <cellStyle name="Comma 2 2 3 2 4" xfId="2675" xr:uid="{00000000-0005-0000-0000-00004D170000}"/>
    <cellStyle name="Comma 2 2 3 2 4 2" xfId="42147" xr:uid="{BE359EEF-2DB2-4605-B87F-2EEB4E43DF62}"/>
    <cellStyle name="Comma 2 2 3 2 5" xfId="42148" xr:uid="{2408F271-99E5-40D1-A4A6-8F9C355EEF0C}"/>
    <cellStyle name="Comma 2 2 3 2 6" xfId="42149" xr:uid="{549318B7-4E27-4939-8C4D-07DC9ACCF534}"/>
    <cellStyle name="Comma 2 2 3 2 7" xfId="42150" xr:uid="{6332A4F8-4BF4-4382-A710-88B3A5AE7E0B}"/>
    <cellStyle name="Comma 2 2 3 2 8" xfId="42151" xr:uid="{33465AD2-48D3-46B2-B641-023768DB49DC}"/>
    <cellStyle name="Comma 2 2 3 2 9" xfId="42152" xr:uid="{74270A5A-294D-4FAF-8727-DA4C9CE31BAE}"/>
    <cellStyle name="Comma 2 2 3 3" xfId="963" xr:uid="{00000000-0005-0000-0000-00004E170000}"/>
    <cellStyle name="Comma 2 2 3 3 2" xfId="10331" xr:uid="{00000000-0005-0000-0000-00004F170000}"/>
    <cellStyle name="Comma 2 2 3 3 2 2" xfId="42153" xr:uid="{97EF7502-386A-42F1-A93A-2B2C9B3BAB60}"/>
    <cellStyle name="Comma 2 2 3 3 3" xfId="17633" xr:uid="{00000000-0005-0000-0000-000050170000}"/>
    <cellStyle name="Comma 2 2 3 3 3 2" xfId="42154" xr:uid="{A243A614-A784-4793-A049-CA521C60C65E}"/>
    <cellStyle name="Comma 2 2 3 3 4" xfId="3664" xr:uid="{00000000-0005-0000-0000-000051170000}"/>
    <cellStyle name="Comma 2 2 3 4" xfId="1324" xr:uid="{00000000-0005-0000-0000-000052170000}"/>
    <cellStyle name="Comma 2 2 3 4 2" xfId="3665" xr:uid="{00000000-0005-0000-0000-000053170000}"/>
    <cellStyle name="Comma 2 2 3 4 3" xfId="42155" xr:uid="{FE460987-97F5-4D91-8AD0-0187ED63D212}"/>
    <cellStyle name="Comma 2 2 3 5" xfId="3666" xr:uid="{00000000-0005-0000-0000-000054170000}"/>
    <cellStyle name="Comma 2 2 3 5 2" xfId="42156" xr:uid="{184C7D81-5319-400D-A3ED-4C6B7DB2FABE}"/>
    <cellStyle name="Comma 2 2 3 6" xfId="3662" xr:uid="{00000000-0005-0000-0000-000055170000}"/>
    <cellStyle name="Comma 2 2 3 6 2" xfId="6187" xr:uid="{00000000-0005-0000-0000-000056170000}"/>
    <cellStyle name="Comma 2 2 3 6 3" xfId="18689" xr:uid="{00000000-0005-0000-0000-000057170000}"/>
    <cellStyle name="Comma 2 2 3 7" xfId="9907" xr:uid="{00000000-0005-0000-0000-000058170000}"/>
    <cellStyle name="Comma 2 2 3 7 2" xfId="17631" xr:uid="{00000000-0005-0000-0000-000059170000}"/>
    <cellStyle name="Comma 2 2 3 8" xfId="2674" xr:uid="{00000000-0005-0000-0000-00005A170000}"/>
    <cellStyle name="Comma 2 2 30" xfId="3667" xr:uid="{00000000-0005-0000-0000-00005B170000}"/>
    <cellStyle name="Comma 2 2 31" xfId="3668" xr:uid="{00000000-0005-0000-0000-00005C170000}"/>
    <cellStyle name="Comma 2 2 32" xfId="3669" xr:uid="{00000000-0005-0000-0000-00005D170000}"/>
    <cellStyle name="Comma 2 2 33" xfId="3670" xr:uid="{00000000-0005-0000-0000-00005E170000}"/>
    <cellStyle name="Comma 2 2 34" xfId="3671" xr:uid="{00000000-0005-0000-0000-00005F170000}"/>
    <cellStyle name="Comma 2 2 35" xfId="3672" xr:uid="{00000000-0005-0000-0000-000060170000}"/>
    <cellStyle name="Comma 2 2 36" xfId="3673" xr:uid="{00000000-0005-0000-0000-000061170000}"/>
    <cellStyle name="Comma 2 2 37" xfId="3674" xr:uid="{00000000-0005-0000-0000-000062170000}"/>
    <cellStyle name="Comma 2 2 38" xfId="3675" xr:uid="{00000000-0005-0000-0000-000063170000}"/>
    <cellStyle name="Comma 2 2 39" xfId="3676" xr:uid="{00000000-0005-0000-0000-000064170000}"/>
    <cellStyle name="Comma 2 2 4" xfId="704" xr:uid="{00000000-0005-0000-0000-000065170000}"/>
    <cellStyle name="Comma 2 2 4 2" xfId="1100" xr:uid="{00000000-0005-0000-0000-000066170000}"/>
    <cellStyle name="Comma 2 2 4 2 2" xfId="2677" xr:uid="{00000000-0005-0000-0000-000067170000}"/>
    <cellStyle name="Comma 2 2 4 2 2 2" xfId="42157" xr:uid="{A823E7E3-0EDE-4DB6-967C-E88D63FB375C}"/>
    <cellStyle name="Comma 2 2 4 2 3" xfId="42158" xr:uid="{85A85493-D0D2-4C21-8A5A-8D4A53126983}"/>
    <cellStyle name="Comma 2 2 4 2 4" xfId="42159" xr:uid="{07FE1DBD-2531-49AD-AE2F-75878BB83251}"/>
    <cellStyle name="Comma 2 2 4 3" xfId="964" xr:uid="{00000000-0005-0000-0000-000068170000}"/>
    <cellStyle name="Comma 2 2 4 3 2" xfId="10333" xr:uid="{00000000-0005-0000-0000-000069170000}"/>
    <cellStyle name="Comma 2 2 4 3 3" xfId="3677" xr:uid="{00000000-0005-0000-0000-00006A170000}"/>
    <cellStyle name="Comma 2 2 4 3 4" xfId="42160" xr:uid="{28454EFC-897E-4A96-B241-035259FFE8EF}"/>
    <cellStyle name="Comma 2 2 4 4" xfId="1325" xr:uid="{00000000-0005-0000-0000-00006B170000}"/>
    <cellStyle name="Comma 2 2 4 4 2" xfId="42161" xr:uid="{A7F455E0-7195-46F8-B9B2-FDA96B7BF39A}"/>
    <cellStyle name="Comma 2 2 4 5" xfId="17634" xr:uid="{00000000-0005-0000-0000-00006C170000}"/>
    <cellStyle name="Comma 2 2 4 6" xfId="2676" xr:uid="{00000000-0005-0000-0000-00006D170000}"/>
    <cellStyle name="Comma 2 2 4 7" xfId="37751" xr:uid="{00000000-0005-0000-0000-00006E170000}"/>
    <cellStyle name="Comma 2 2 4 8" xfId="38029" xr:uid="{00000000-0005-0000-0000-00006F170000}"/>
    <cellStyle name="Comma 2 2 40" xfId="3678" xr:uid="{00000000-0005-0000-0000-000070170000}"/>
    <cellStyle name="Comma 2 2 41" xfId="3679" xr:uid="{00000000-0005-0000-0000-000071170000}"/>
    <cellStyle name="Comma 2 2 42" xfId="3680" xr:uid="{00000000-0005-0000-0000-000072170000}"/>
    <cellStyle name="Comma 2 2 43" xfId="3681" xr:uid="{00000000-0005-0000-0000-000073170000}"/>
    <cellStyle name="Comma 2 2 44" xfId="3682" xr:uid="{00000000-0005-0000-0000-000074170000}"/>
    <cellStyle name="Comma 2 2 45" xfId="3683" xr:uid="{00000000-0005-0000-0000-000075170000}"/>
    <cellStyle name="Comma 2 2 46" xfId="3684" xr:uid="{00000000-0005-0000-0000-000076170000}"/>
    <cellStyle name="Comma 2 2 47" xfId="3685" xr:uid="{00000000-0005-0000-0000-000077170000}"/>
    <cellStyle name="Comma 2 2 48" xfId="3568" xr:uid="{00000000-0005-0000-0000-000078170000}"/>
    <cellStyle name="Comma 2 2 48 2" xfId="19845" xr:uid="{00000000-0005-0000-0000-000079170000}"/>
    <cellStyle name="Comma 2 2 48 2 2" xfId="32958" xr:uid="{00000000-0005-0000-0000-00007A170000}"/>
    <cellStyle name="Comma 2 2 48 2 3" xfId="35932" xr:uid="{00000000-0005-0000-0000-00007B170000}"/>
    <cellStyle name="Comma 2 2 48 3" xfId="18569" xr:uid="{00000000-0005-0000-0000-00007C170000}"/>
    <cellStyle name="Comma 2 2 48 4" xfId="31931" xr:uid="{00000000-0005-0000-0000-00007D170000}"/>
    <cellStyle name="Comma 2 2 48 5" xfId="35087" xr:uid="{00000000-0005-0000-0000-00007E170000}"/>
    <cellStyle name="Comma 2 2 49" xfId="2671" xr:uid="{00000000-0005-0000-0000-00007F170000}"/>
    <cellStyle name="Comma 2 2 49 2" xfId="17621" xr:uid="{00000000-0005-0000-0000-000080170000}"/>
    <cellStyle name="Comma 2 2 5" xfId="965" xr:uid="{00000000-0005-0000-0000-000081170000}"/>
    <cellStyle name="Comma 2 2 5 2" xfId="1101" xr:uid="{00000000-0005-0000-0000-000082170000}"/>
    <cellStyle name="Comma 2 2 5 2 2" xfId="10334" xr:uid="{00000000-0005-0000-0000-000083170000}"/>
    <cellStyle name="Comma 2 2 5 2 2 2" xfId="42162" xr:uid="{85DBFF33-4C1D-4984-917B-51DAFD0D1C69}"/>
    <cellStyle name="Comma 2 2 5 2 3" xfId="3686" xr:uid="{00000000-0005-0000-0000-000084170000}"/>
    <cellStyle name="Comma 2 2 5 3" xfId="1326" xr:uid="{00000000-0005-0000-0000-000085170000}"/>
    <cellStyle name="Comma 2 2 5 3 2" xfId="42163" xr:uid="{9FCBFDBA-648F-4765-876D-C8FAD1BB7A26}"/>
    <cellStyle name="Comma 2 2 5 4" xfId="17635" xr:uid="{00000000-0005-0000-0000-000086170000}"/>
    <cellStyle name="Comma 2 2 5 4 2" xfId="42164" xr:uid="{3D5304C0-7B74-4820-815B-2C384BE17EE3}"/>
    <cellStyle name="Comma 2 2 5 5" xfId="2678" xr:uid="{00000000-0005-0000-0000-000087170000}"/>
    <cellStyle name="Comma 2 2 50" xfId="7759" xr:uid="{00000000-0005-0000-0000-000088170000}"/>
    <cellStyle name="Comma 2 2 50 2" xfId="14254" xr:uid="{00000000-0005-0000-0000-000089170000}"/>
    <cellStyle name="Comma 2 2 50 2 2" xfId="26968" xr:uid="{00000000-0005-0000-0000-00008A170000}"/>
    <cellStyle name="Comma 2 2 50 3" xfId="19000" xr:uid="{00000000-0005-0000-0000-00008B170000}"/>
    <cellStyle name="Comma 2 2 50 4" xfId="32172" xr:uid="{00000000-0005-0000-0000-00008C170000}"/>
    <cellStyle name="Comma 2 2 50 5" xfId="35191" xr:uid="{00000000-0005-0000-0000-00008D170000}"/>
    <cellStyle name="Comma 2 2 51" xfId="8606" xr:uid="{00000000-0005-0000-0000-00008E170000}"/>
    <cellStyle name="Comma 2 2 51 2" xfId="15091" xr:uid="{00000000-0005-0000-0000-00008F170000}"/>
    <cellStyle name="Comma 2 2 51 2 2" xfId="27761" xr:uid="{00000000-0005-0000-0000-000090170000}"/>
    <cellStyle name="Comma 2 2 51 3" xfId="18930" xr:uid="{00000000-0005-0000-0000-000091170000}"/>
    <cellStyle name="Comma 2 2 51 4" xfId="32111" xr:uid="{00000000-0005-0000-0000-000092170000}"/>
    <cellStyle name="Comma 2 2 51 5" xfId="35130" xr:uid="{00000000-0005-0000-0000-000093170000}"/>
    <cellStyle name="Comma 2 2 52" xfId="9586" xr:uid="{00000000-0005-0000-0000-000094170000}"/>
    <cellStyle name="Comma 2 2 52 2" xfId="15932" xr:uid="{00000000-0005-0000-0000-000095170000}"/>
    <cellStyle name="Comma 2 2 52 2 2" xfId="28572" xr:uid="{00000000-0005-0000-0000-000096170000}"/>
    <cellStyle name="Comma 2 2 52 3" xfId="19911" xr:uid="{00000000-0005-0000-0000-000097170000}"/>
    <cellStyle name="Comma 2 2 52 4" xfId="33092" xr:uid="{00000000-0005-0000-0000-000098170000}"/>
    <cellStyle name="Comma 2 2 52 5" xfId="35977" xr:uid="{00000000-0005-0000-0000-000099170000}"/>
    <cellStyle name="Comma 2 2 53" xfId="6397" xr:uid="{00000000-0005-0000-0000-00009A170000}"/>
    <cellStyle name="Comma 2 2 53 2" xfId="13020" xr:uid="{00000000-0005-0000-0000-00009B170000}"/>
    <cellStyle name="Comma 2 2 53 2 2" xfId="25766" xr:uid="{00000000-0005-0000-0000-00009C170000}"/>
    <cellStyle name="Comma 2 2 53 3" xfId="21146" xr:uid="{00000000-0005-0000-0000-00009D170000}"/>
    <cellStyle name="Comma 2 2 54" xfId="12022" xr:uid="{00000000-0005-0000-0000-00009E170000}"/>
    <cellStyle name="Comma 2 2 54 2" xfId="24767" xr:uid="{00000000-0005-0000-0000-00009F170000}"/>
    <cellStyle name="Comma 2 2 55" xfId="17415" xr:uid="{00000000-0005-0000-0000-0000A0170000}"/>
    <cellStyle name="Comma 2 2 56" xfId="30596" xr:uid="{00000000-0005-0000-0000-0000A1170000}"/>
    <cellStyle name="Comma 2 2 57" xfId="34293" xr:uid="{00000000-0005-0000-0000-0000A2170000}"/>
    <cellStyle name="Comma 2 2 58" xfId="2182" xr:uid="{00000000-0005-0000-0000-0000A3170000}"/>
    <cellStyle name="Comma 2 2 59" xfId="37293" xr:uid="{00000000-0005-0000-0000-0000A4170000}"/>
    <cellStyle name="Comma 2 2 6" xfId="966" xr:uid="{00000000-0005-0000-0000-0000A5170000}"/>
    <cellStyle name="Comma 2 2 6 2" xfId="3687" xr:uid="{00000000-0005-0000-0000-0000A6170000}"/>
    <cellStyle name="Comma 2 2 6 2 2" xfId="10335" xr:uid="{00000000-0005-0000-0000-0000A7170000}"/>
    <cellStyle name="Comma 2 2 6 2 3" xfId="42166" xr:uid="{B747D242-CBA7-4489-81DC-537C2AB89FC6}"/>
    <cellStyle name="Comma 2 2 6 3" xfId="9902" xr:uid="{00000000-0005-0000-0000-0000A8170000}"/>
    <cellStyle name="Comma 2 2 6 4" xfId="10884" xr:uid="{00000000-0005-0000-0000-0000A9170000}"/>
    <cellStyle name="Comma 2 2 6 4 2" xfId="17636" xr:uid="{00000000-0005-0000-0000-0000AA170000}"/>
    <cellStyle name="Comma 2 2 6 5" xfId="2679" xr:uid="{00000000-0005-0000-0000-0000AB170000}"/>
    <cellStyle name="Comma 2 2 6 6" xfId="42165" xr:uid="{9AFED7FB-7D38-4994-8436-E10DB438E2E8}"/>
    <cellStyle name="Comma 2 2 60" xfId="37357" xr:uid="{00000000-0005-0000-0000-0000AC170000}"/>
    <cellStyle name="Comma 2 2 61" xfId="37841" xr:uid="{00000000-0005-0000-0000-0000AD170000}"/>
    <cellStyle name="Comma 2 2 62" xfId="42089" xr:uid="{C6B40AA7-DDBC-4281-95A5-C76A4F895CF4}"/>
    <cellStyle name="Comma 2 2 7" xfId="957" xr:uid="{00000000-0005-0000-0000-0000AE170000}"/>
    <cellStyle name="Comma 2 2 7 2" xfId="3688" xr:uid="{00000000-0005-0000-0000-0000AF170000}"/>
    <cellStyle name="Comma 2 2 7 2 2" xfId="18759" xr:uid="{00000000-0005-0000-0000-0000B0170000}"/>
    <cellStyle name="Comma 2 2 7 2 3" xfId="42168" xr:uid="{E18FEB6F-B2C9-48C2-B51A-3FFB7A46C2D6}"/>
    <cellStyle name="Comma 2 2 7 3" xfId="17637" xr:uid="{00000000-0005-0000-0000-0000B1170000}"/>
    <cellStyle name="Comma 2 2 7 4" xfId="2680" xr:uid="{00000000-0005-0000-0000-0000B2170000}"/>
    <cellStyle name="Comma 2 2 7 5" xfId="42167" xr:uid="{332E1E97-1A0D-442B-BE76-603BD2CB8A20}"/>
    <cellStyle name="Comma 2 2 8" xfId="1237" xr:uid="{00000000-0005-0000-0000-0000B3170000}"/>
    <cellStyle name="Comma 2 2 8 2" xfId="3689" xr:uid="{00000000-0005-0000-0000-0000B4170000}"/>
    <cellStyle name="Comma 2 2 8 2 2" xfId="18760" xr:uid="{00000000-0005-0000-0000-0000B5170000}"/>
    <cellStyle name="Comma 2 2 8 2 3" xfId="42170" xr:uid="{47A02396-BA5A-4CE3-80A3-ADA1BE7E4E96}"/>
    <cellStyle name="Comma 2 2 8 3" xfId="17638" xr:uid="{00000000-0005-0000-0000-0000B6170000}"/>
    <cellStyle name="Comma 2 2 8 4" xfId="2681" xr:uid="{00000000-0005-0000-0000-0000B7170000}"/>
    <cellStyle name="Comma 2 2 8 5" xfId="42169" xr:uid="{A53A4AA6-47F5-4D21-9C90-CFE9C7A99036}"/>
    <cellStyle name="Comma 2 2 9" xfId="2682" xr:uid="{00000000-0005-0000-0000-0000B8170000}"/>
    <cellStyle name="Comma 2 2 9 2" xfId="3690" xr:uid="{00000000-0005-0000-0000-0000B9170000}"/>
    <cellStyle name="Comma 2 2 9 2 2" xfId="18761" xr:uid="{00000000-0005-0000-0000-0000BA170000}"/>
    <cellStyle name="Comma 2 2 9 3" xfId="17639" xr:uid="{00000000-0005-0000-0000-0000BB170000}"/>
    <cellStyle name="Comma 2 2 9 4" xfId="37404" xr:uid="{00000000-0005-0000-0000-0000BC170000}"/>
    <cellStyle name="Comma 2 2 9 5" xfId="37882" xr:uid="{00000000-0005-0000-0000-0000BD170000}"/>
    <cellStyle name="Comma 2 2 9 6" xfId="42171" xr:uid="{1F9380BD-374F-44FF-8A49-52BB44AA6E3A}"/>
    <cellStyle name="Comma 2 2_20091127 Undrawn Commitment 1" xfId="42172" xr:uid="{A75D6BA8-8FE0-40AB-9856-4F36A5AB778C}"/>
    <cellStyle name="Comma 2 20" xfId="1373" xr:uid="{00000000-0005-0000-0000-0000BF170000}"/>
    <cellStyle name="Comma 2 20 2" xfId="10672" xr:uid="{00000000-0005-0000-0000-0000C0170000}"/>
    <cellStyle name="Comma 2 20 2 2" xfId="16218" xr:uid="{00000000-0005-0000-0000-0000C1170000}"/>
    <cellStyle name="Comma 2 20 2 2 2" xfId="20429" xr:uid="{00000000-0005-0000-0000-0000C2170000}"/>
    <cellStyle name="Comma 2 20 2 2 3" xfId="33682" xr:uid="{00000000-0005-0000-0000-0000C3170000}"/>
    <cellStyle name="Comma 2 20 2 2 4" xfId="36469" xr:uid="{00000000-0005-0000-0000-0000C4170000}"/>
    <cellStyle name="Comma 2 20 2 3" xfId="20130" xr:uid="{00000000-0005-0000-0000-0000C5170000}"/>
    <cellStyle name="Comma 2 20 2 4" xfId="33387" xr:uid="{00000000-0005-0000-0000-0000C6170000}"/>
    <cellStyle name="Comma 2 20 2 5" xfId="36175" xr:uid="{00000000-0005-0000-0000-0000C7170000}"/>
    <cellStyle name="Comma 2 20 2 6" xfId="42173" xr:uid="{923CC19F-7FE2-4854-A837-9210773ACBA1}"/>
    <cellStyle name="Comma 2 20 3" xfId="9989" xr:uid="{00000000-0005-0000-0000-0000C8170000}"/>
    <cellStyle name="Comma 2 20 3 2" xfId="20282" xr:uid="{00000000-0005-0000-0000-0000C9170000}"/>
    <cellStyle name="Comma 2 20 3 3" xfId="33536" xr:uid="{00000000-0005-0000-0000-0000CA170000}"/>
    <cellStyle name="Comma 2 20 3 4" xfId="36323" xr:uid="{00000000-0005-0000-0000-0000CB170000}"/>
    <cellStyle name="Comma 2 20 4" xfId="19974" xr:uid="{00000000-0005-0000-0000-0000CC170000}"/>
    <cellStyle name="Comma 2 20 4 2" xfId="33238" xr:uid="{00000000-0005-0000-0000-0000CD170000}"/>
    <cellStyle name="Comma 2 20 4 3" xfId="36030" xr:uid="{00000000-0005-0000-0000-0000CE170000}"/>
    <cellStyle name="Comma 2 20 5" xfId="3691" xr:uid="{00000000-0005-0000-0000-0000CF170000}"/>
    <cellStyle name="Comma 2 21" xfId="1374" xr:uid="{00000000-0005-0000-0000-0000D0170000}"/>
    <cellStyle name="Comma 2 21 2" xfId="10731" xr:uid="{00000000-0005-0000-0000-0000D1170000}"/>
    <cellStyle name="Comma 2 21 2 2" xfId="16276" xr:uid="{00000000-0005-0000-0000-0000D2170000}"/>
    <cellStyle name="Comma 2 21 2 2 2" xfId="20487" xr:uid="{00000000-0005-0000-0000-0000D3170000}"/>
    <cellStyle name="Comma 2 21 2 2 3" xfId="33740" xr:uid="{00000000-0005-0000-0000-0000D4170000}"/>
    <cellStyle name="Comma 2 21 2 2 4" xfId="36527" xr:uid="{00000000-0005-0000-0000-0000D5170000}"/>
    <cellStyle name="Comma 2 21 2 3" xfId="20188" xr:uid="{00000000-0005-0000-0000-0000D6170000}"/>
    <cellStyle name="Comma 2 21 2 4" xfId="33445" xr:uid="{00000000-0005-0000-0000-0000D7170000}"/>
    <cellStyle name="Comma 2 21 2 5" xfId="36233" xr:uid="{00000000-0005-0000-0000-0000D8170000}"/>
    <cellStyle name="Comma 2 21 2 6" xfId="42174" xr:uid="{E09A7217-0FEA-44DF-9F3F-286B1DDCF14D}"/>
    <cellStyle name="Comma 2 21 3" xfId="10272" xr:uid="{00000000-0005-0000-0000-0000D9170000}"/>
    <cellStyle name="Comma 2 21 3 2" xfId="20340" xr:uid="{00000000-0005-0000-0000-0000DA170000}"/>
    <cellStyle name="Comma 2 21 3 3" xfId="33594" xr:uid="{00000000-0005-0000-0000-0000DB170000}"/>
    <cellStyle name="Comma 2 21 3 4" xfId="36381" xr:uid="{00000000-0005-0000-0000-0000DC170000}"/>
    <cellStyle name="Comma 2 21 4" xfId="20032" xr:uid="{00000000-0005-0000-0000-0000DD170000}"/>
    <cellStyle name="Comma 2 21 4 2" xfId="33296" xr:uid="{00000000-0005-0000-0000-0000DE170000}"/>
    <cellStyle name="Comma 2 21 4 3" xfId="36088" xr:uid="{00000000-0005-0000-0000-0000DF170000}"/>
    <cellStyle name="Comma 2 21 5" xfId="3692" xr:uid="{00000000-0005-0000-0000-0000E0170000}"/>
    <cellStyle name="Comma 2 22" xfId="1375" xr:uid="{00000000-0005-0000-0000-0000E1170000}"/>
    <cellStyle name="Comma 2 22 2" xfId="10741" xr:uid="{00000000-0005-0000-0000-0000E2170000}"/>
    <cellStyle name="Comma 2 22 2 2" xfId="16281" xr:uid="{00000000-0005-0000-0000-0000E3170000}"/>
    <cellStyle name="Comma 2 22 2 2 2" xfId="20492" xr:uid="{00000000-0005-0000-0000-0000E4170000}"/>
    <cellStyle name="Comma 2 22 2 2 3" xfId="33745" xr:uid="{00000000-0005-0000-0000-0000E5170000}"/>
    <cellStyle name="Comma 2 22 2 2 4" xfId="36532" xr:uid="{00000000-0005-0000-0000-0000E6170000}"/>
    <cellStyle name="Comma 2 22 2 3" xfId="20194" xr:uid="{00000000-0005-0000-0000-0000E7170000}"/>
    <cellStyle name="Comma 2 22 2 4" xfId="33450" xr:uid="{00000000-0005-0000-0000-0000E8170000}"/>
    <cellStyle name="Comma 2 22 2 5" xfId="36238" xr:uid="{00000000-0005-0000-0000-0000E9170000}"/>
    <cellStyle name="Comma 2 22 2 6" xfId="42175" xr:uid="{C7908326-5298-49B4-B254-09E29960CE29}"/>
    <cellStyle name="Comma 2 22 3" xfId="9578" xr:uid="{00000000-0005-0000-0000-0000EA170000}"/>
    <cellStyle name="Comma 2 22 3 2" xfId="20345" xr:uid="{00000000-0005-0000-0000-0000EB170000}"/>
    <cellStyle name="Comma 2 22 3 3" xfId="33599" xr:uid="{00000000-0005-0000-0000-0000EC170000}"/>
    <cellStyle name="Comma 2 22 3 4" xfId="36386" xr:uid="{00000000-0005-0000-0000-0000ED170000}"/>
    <cellStyle name="Comma 2 22 4" xfId="20039" xr:uid="{00000000-0005-0000-0000-0000EE170000}"/>
    <cellStyle name="Comma 2 22 4 2" xfId="33303" xr:uid="{00000000-0005-0000-0000-0000EF170000}"/>
    <cellStyle name="Comma 2 22 4 3" xfId="36093" xr:uid="{00000000-0005-0000-0000-0000F0170000}"/>
    <cellStyle name="Comma 2 22 5" xfId="3693" xr:uid="{00000000-0005-0000-0000-0000F1170000}"/>
    <cellStyle name="Comma 2 23" xfId="1376" xr:uid="{00000000-0005-0000-0000-0000F2170000}"/>
    <cellStyle name="Comma 2 23 2" xfId="10745" xr:uid="{00000000-0005-0000-0000-0000F3170000}"/>
    <cellStyle name="Comma 2 23 2 2" xfId="16283" xr:uid="{00000000-0005-0000-0000-0000F4170000}"/>
    <cellStyle name="Comma 2 23 2 2 2" xfId="20494" xr:uid="{00000000-0005-0000-0000-0000F5170000}"/>
    <cellStyle name="Comma 2 23 2 2 3" xfId="33747" xr:uid="{00000000-0005-0000-0000-0000F6170000}"/>
    <cellStyle name="Comma 2 23 2 2 4" xfId="36534" xr:uid="{00000000-0005-0000-0000-0000F7170000}"/>
    <cellStyle name="Comma 2 23 2 3" xfId="20197" xr:uid="{00000000-0005-0000-0000-0000F8170000}"/>
    <cellStyle name="Comma 2 23 2 4" xfId="33453" xr:uid="{00000000-0005-0000-0000-0000F9170000}"/>
    <cellStyle name="Comma 2 23 2 5" xfId="36240" xr:uid="{00000000-0005-0000-0000-0000FA170000}"/>
    <cellStyle name="Comma 2 23 2 6" xfId="42176" xr:uid="{C24C9241-89ED-45E5-9291-00DC23C440F5}"/>
    <cellStyle name="Comma 2 23 3" xfId="10273" xr:uid="{00000000-0005-0000-0000-0000FB170000}"/>
    <cellStyle name="Comma 2 23 3 2" xfId="20347" xr:uid="{00000000-0005-0000-0000-0000FC170000}"/>
    <cellStyle name="Comma 2 23 3 3" xfId="33601" xr:uid="{00000000-0005-0000-0000-0000FD170000}"/>
    <cellStyle name="Comma 2 23 3 4" xfId="36388" xr:uid="{00000000-0005-0000-0000-0000FE170000}"/>
    <cellStyle name="Comma 2 23 4" xfId="20042" xr:uid="{00000000-0005-0000-0000-0000FF170000}"/>
    <cellStyle name="Comma 2 23 4 2" xfId="33305" xr:uid="{00000000-0005-0000-0000-000000180000}"/>
    <cellStyle name="Comma 2 23 4 3" xfId="36094" xr:uid="{00000000-0005-0000-0000-000001180000}"/>
    <cellStyle name="Comma 2 23 5" xfId="3694" xr:uid="{00000000-0005-0000-0000-000002180000}"/>
    <cellStyle name="Comma 2 24" xfId="1377" xr:uid="{00000000-0005-0000-0000-000003180000}"/>
    <cellStyle name="Comma 2 24 2" xfId="10751" xr:uid="{00000000-0005-0000-0000-000004180000}"/>
    <cellStyle name="Comma 2 24 2 2" xfId="16285" xr:uid="{00000000-0005-0000-0000-000005180000}"/>
    <cellStyle name="Comma 2 24 2 2 2" xfId="20496" xr:uid="{00000000-0005-0000-0000-000006180000}"/>
    <cellStyle name="Comma 2 24 2 2 3" xfId="33749" xr:uid="{00000000-0005-0000-0000-000007180000}"/>
    <cellStyle name="Comma 2 24 2 2 4" xfId="36536" xr:uid="{00000000-0005-0000-0000-000008180000}"/>
    <cellStyle name="Comma 2 24 2 3" xfId="20199" xr:uid="{00000000-0005-0000-0000-000009180000}"/>
    <cellStyle name="Comma 2 24 2 4" xfId="33455" xr:uid="{00000000-0005-0000-0000-00000A180000}"/>
    <cellStyle name="Comma 2 24 2 5" xfId="36242" xr:uid="{00000000-0005-0000-0000-00000B180000}"/>
    <cellStyle name="Comma 2 24 2 6" xfId="42177" xr:uid="{A42D0504-95C2-41FD-981E-E34882DB4477}"/>
    <cellStyle name="Comma 2 24 3" xfId="10373" xr:uid="{00000000-0005-0000-0000-00000C180000}"/>
    <cellStyle name="Comma 2 24 3 2" xfId="20349" xr:uid="{00000000-0005-0000-0000-00000D180000}"/>
    <cellStyle name="Comma 2 24 3 3" xfId="33603" xr:uid="{00000000-0005-0000-0000-00000E180000}"/>
    <cellStyle name="Comma 2 24 3 4" xfId="36390" xr:uid="{00000000-0005-0000-0000-00000F180000}"/>
    <cellStyle name="Comma 2 24 4" xfId="20047" xr:uid="{00000000-0005-0000-0000-000010180000}"/>
    <cellStyle name="Comma 2 24 4 2" xfId="33307" xr:uid="{00000000-0005-0000-0000-000011180000}"/>
    <cellStyle name="Comma 2 24 4 3" xfId="36096" xr:uid="{00000000-0005-0000-0000-000012180000}"/>
    <cellStyle name="Comma 2 24 5" xfId="3695" xr:uid="{00000000-0005-0000-0000-000013180000}"/>
    <cellStyle name="Comma 2 25" xfId="1378" xr:uid="{00000000-0005-0000-0000-000014180000}"/>
    <cellStyle name="Comma 2 25 2" xfId="10761" xr:uid="{00000000-0005-0000-0000-000015180000}"/>
    <cellStyle name="Comma 2 25 2 2" xfId="16290" xr:uid="{00000000-0005-0000-0000-000016180000}"/>
    <cellStyle name="Comma 2 25 2 2 2" xfId="20500" xr:uid="{00000000-0005-0000-0000-000017180000}"/>
    <cellStyle name="Comma 2 25 2 2 3" xfId="33753" xr:uid="{00000000-0005-0000-0000-000018180000}"/>
    <cellStyle name="Comma 2 25 2 2 4" xfId="36540" xr:uid="{00000000-0005-0000-0000-000019180000}"/>
    <cellStyle name="Comma 2 25 2 3" xfId="20203" xr:uid="{00000000-0005-0000-0000-00001A180000}"/>
    <cellStyle name="Comma 2 25 2 4" xfId="33459" xr:uid="{00000000-0005-0000-0000-00001B180000}"/>
    <cellStyle name="Comma 2 25 2 5" xfId="36246" xr:uid="{00000000-0005-0000-0000-00001C180000}"/>
    <cellStyle name="Comma 2 25 2 6" xfId="42178" xr:uid="{00BC873B-7B41-4A7F-8B0A-8FF896CFF2EC}"/>
    <cellStyle name="Comma 2 25 3" xfId="10940" xr:uid="{00000000-0005-0000-0000-00001D180000}"/>
    <cellStyle name="Comma 2 25 3 2" xfId="20353" xr:uid="{00000000-0005-0000-0000-00001E180000}"/>
    <cellStyle name="Comma 2 25 3 3" xfId="33607" xr:uid="{00000000-0005-0000-0000-00001F180000}"/>
    <cellStyle name="Comma 2 25 3 4" xfId="36394" xr:uid="{00000000-0005-0000-0000-000020180000}"/>
    <cellStyle name="Comma 2 25 4" xfId="20054" xr:uid="{00000000-0005-0000-0000-000021180000}"/>
    <cellStyle name="Comma 2 25 4 2" xfId="33312" xr:uid="{00000000-0005-0000-0000-000022180000}"/>
    <cellStyle name="Comma 2 25 4 3" xfId="36100" xr:uid="{00000000-0005-0000-0000-000023180000}"/>
    <cellStyle name="Comma 2 25 5" xfId="3696" xr:uid="{00000000-0005-0000-0000-000024180000}"/>
    <cellStyle name="Comma 2 26" xfId="1379" xr:uid="{00000000-0005-0000-0000-000025180000}"/>
    <cellStyle name="Comma 2 26 2" xfId="10763" xr:uid="{00000000-0005-0000-0000-000026180000}"/>
    <cellStyle name="Comma 2 26 2 2" xfId="16292" xr:uid="{00000000-0005-0000-0000-000027180000}"/>
    <cellStyle name="Comma 2 26 2 2 2" xfId="20502" xr:uid="{00000000-0005-0000-0000-000028180000}"/>
    <cellStyle name="Comma 2 26 2 2 3" xfId="33755" xr:uid="{00000000-0005-0000-0000-000029180000}"/>
    <cellStyle name="Comma 2 26 2 2 4" xfId="36542" xr:uid="{00000000-0005-0000-0000-00002A180000}"/>
    <cellStyle name="Comma 2 26 2 3" xfId="20205" xr:uid="{00000000-0005-0000-0000-00002B180000}"/>
    <cellStyle name="Comma 2 26 2 4" xfId="33461" xr:uid="{00000000-0005-0000-0000-00002C180000}"/>
    <cellStyle name="Comma 2 26 2 5" xfId="36248" xr:uid="{00000000-0005-0000-0000-00002D180000}"/>
    <cellStyle name="Comma 2 26 2 6" xfId="42179" xr:uid="{F4ED7BED-DE7F-43EC-AF5F-D1713A0707B1}"/>
    <cellStyle name="Comma 2 26 3" xfId="10430" xr:uid="{00000000-0005-0000-0000-00002E180000}"/>
    <cellStyle name="Comma 2 26 3 2" xfId="20355" xr:uid="{00000000-0005-0000-0000-00002F180000}"/>
    <cellStyle name="Comma 2 26 3 3" xfId="33609" xr:uid="{00000000-0005-0000-0000-000030180000}"/>
    <cellStyle name="Comma 2 26 3 4" xfId="36396" xr:uid="{00000000-0005-0000-0000-000031180000}"/>
    <cellStyle name="Comma 2 26 4" xfId="20056" xr:uid="{00000000-0005-0000-0000-000032180000}"/>
    <cellStyle name="Comma 2 26 4 2" xfId="33314" xr:uid="{00000000-0005-0000-0000-000033180000}"/>
    <cellStyle name="Comma 2 26 4 3" xfId="36102" xr:uid="{00000000-0005-0000-0000-000034180000}"/>
    <cellStyle name="Comma 2 26 5" xfId="3697" xr:uid="{00000000-0005-0000-0000-000035180000}"/>
    <cellStyle name="Comma 2 27" xfId="1380" xr:uid="{00000000-0005-0000-0000-000036180000}"/>
    <cellStyle name="Comma 2 27 2" xfId="10758" xr:uid="{00000000-0005-0000-0000-000037180000}"/>
    <cellStyle name="Comma 2 27 2 2" xfId="16289" xr:uid="{00000000-0005-0000-0000-000038180000}"/>
    <cellStyle name="Comma 2 27 2 2 2" xfId="20499" xr:uid="{00000000-0005-0000-0000-000039180000}"/>
    <cellStyle name="Comma 2 27 2 2 3" xfId="33752" xr:uid="{00000000-0005-0000-0000-00003A180000}"/>
    <cellStyle name="Comma 2 27 2 2 4" xfId="36539" xr:uid="{00000000-0005-0000-0000-00003B180000}"/>
    <cellStyle name="Comma 2 27 2 3" xfId="20202" xr:uid="{00000000-0005-0000-0000-00003C180000}"/>
    <cellStyle name="Comma 2 27 2 4" xfId="33458" xr:uid="{00000000-0005-0000-0000-00003D180000}"/>
    <cellStyle name="Comma 2 27 2 5" xfId="36245" xr:uid="{00000000-0005-0000-0000-00003E180000}"/>
    <cellStyle name="Comma 2 27 2 6" xfId="42180" xr:uid="{EDD166B7-6C32-4682-953E-28604B6720E9}"/>
    <cellStyle name="Comma 2 27 3" xfId="11287" xr:uid="{00000000-0005-0000-0000-00003F180000}"/>
    <cellStyle name="Comma 2 27 3 2" xfId="20352" xr:uid="{00000000-0005-0000-0000-000040180000}"/>
    <cellStyle name="Comma 2 27 3 3" xfId="33606" xr:uid="{00000000-0005-0000-0000-000041180000}"/>
    <cellStyle name="Comma 2 27 3 4" xfId="36393" xr:uid="{00000000-0005-0000-0000-000042180000}"/>
    <cellStyle name="Comma 2 27 4" xfId="20053" xr:uid="{00000000-0005-0000-0000-000043180000}"/>
    <cellStyle name="Comma 2 27 4 2" xfId="33311" xr:uid="{00000000-0005-0000-0000-000044180000}"/>
    <cellStyle name="Comma 2 27 4 3" xfId="36099" xr:uid="{00000000-0005-0000-0000-000045180000}"/>
    <cellStyle name="Comma 2 27 5" xfId="3698" xr:uid="{00000000-0005-0000-0000-000046180000}"/>
    <cellStyle name="Comma 2 28" xfId="1381" xr:uid="{00000000-0005-0000-0000-000047180000}"/>
    <cellStyle name="Comma 2 28 2" xfId="10764" xr:uid="{00000000-0005-0000-0000-000048180000}"/>
    <cellStyle name="Comma 2 28 2 2" xfId="16293" xr:uid="{00000000-0005-0000-0000-000049180000}"/>
    <cellStyle name="Comma 2 28 2 2 2" xfId="20503" xr:uid="{00000000-0005-0000-0000-00004A180000}"/>
    <cellStyle name="Comma 2 28 2 2 3" xfId="33756" xr:uid="{00000000-0005-0000-0000-00004B180000}"/>
    <cellStyle name="Comma 2 28 2 2 4" xfId="36543" xr:uid="{00000000-0005-0000-0000-00004C180000}"/>
    <cellStyle name="Comma 2 28 2 3" xfId="20206" xr:uid="{00000000-0005-0000-0000-00004D180000}"/>
    <cellStyle name="Comma 2 28 2 4" xfId="33462" xr:uid="{00000000-0005-0000-0000-00004E180000}"/>
    <cellStyle name="Comma 2 28 2 5" xfId="36249" xr:uid="{00000000-0005-0000-0000-00004F180000}"/>
    <cellStyle name="Comma 2 28 2 6" xfId="42181" xr:uid="{A2FD1681-CF7F-4E69-A2CB-FDFE41BE18D7}"/>
    <cellStyle name="Comma 2 28 3" xfId="10810" xr:uid="{00000000-0005-0000-0000-000050180000}"/>
    <cellStyle name="Comma 2 28 3 2" xfId="20356" xr:uid="{00000000-0005-0000-0000-000051180000}"/>
    <cellStyle name="Comma 2 28 3 3" xfId="33610" xr:uid="{00000000-0005-0000-0000-000052180000}"/>
    <cellStyle name="Comma 2 28 3 4" xfId="36397" xr:uid="{00000000-0005-0000-0000-000053180000}"/>
    <cellStyle name="Comma 2 28 4" xfId="20057" xr:uid="{00000000-0005-0000-0000-000054180000}"/>
    <cellStyle name="Comma 2 28 4 2" xfId="33315" xr:uid="{00000000-0005-0000-0000-000055180000}"/>
    <cellStyle name="Comma 2 28 4 3" xfId="36103" xr:uid="{00000000-0005-0000-0000-000056180000}"/>
    <cellStyle name="Comma 2 28 5" xfId="3699" xr:uid="{00000000-0005-0000-0000-000057180000}"/>
    <cellStyle name="Comma 2 29" xfId="1382" xr:uid="{00000000-0005-0000-0000-000058180000}"/>
    <cellStyle name="Comma 2 29 2" xfId="10762" xr:uid="{00000000-0005-0000-0000-000059180000}"/>
    <cellStyle name="Comma 2 29 2 2" xfId="16291" xr:uid="{00000000-0005-0000-0000-00005A180000}"/>
    <cellStyle name="Comma 2 29 2 2 2" xfId="20501" xr:uid="{00000000-0005-0000-0000-00005B180000}"/>
    <cellStyle name="Comma 2 29 2 2 3" xfId="33754" xr:uid="{00000000-0005-0000-0000-00005C180000}"/>
    <cellStyle name="Comma 2 29 2 2 4" xfId="36541" xr:uid="{00000000-0005-0000-0000-00005D180000}"/>
    <cellStyle name="Comma 2 29 2 3" xfId="20204" xr:uid="{00000000-0005-0000-0000-00005E180000}"/>
    <cellStyle name="Comma 2 29 2 4" xfId="33460" xr:uid="{00000000-0005-0000-0000-00005F180000}"/>
    <cellStyle name="Comma 2 29 2 5" xfId="36247" xr:uid="{00000000-0005-0000-0000-000060180000}"/>
    <cellStyle name="Comma 2 29 3" xfId="10627" xr:uid="{00000000-0005-0000-0000-000061180000}"/>
    <cellStyle name="Comma 2 29 3 2" xfId="20354" xr:uid="{00000000-0005-0000-0000-000062180000}"/>
    <cellStyle name="Comma 2 29 3 3" xfId="33608" xr:uid="{00000000-0005-0000-0000-000063180000}"/>
    <cellStyle name="Comma 2 29 3 4" xfId="36395" xr:uid="{00000000-0005-0000-0000-000064180000}"/>
    <cellStyle name="Comma 2 29 4" xfId="20055" xr:uid="{00000000-0005-0000-0000-000065180000}"/>
    <cellStyle name="Comma 2 29 4 2" xfId="33313" xr:uid="{00000000-0005-0000-0000-000066180000}"/>
    <cellStyle name="Comma 2 29 4 3" xfId="36101" xr:uid="{00000000-0005-0000-0000-000067180000}"/>
    <cellStyle name="Comma 2 29 5" xfId="3700" xr:uid="{00000000-0005-0000-0000-000068180000}"/>
    <cellStyle name="Comma 2 3" xfId="24" xr:uid="{00000000-0005-0000-0000-000069180000}"/>
    <cellStyle name="Comma 2 3 10" xfId="2683" xr:uid="{00000000-0005-0000-0000-00006A180000}"/>
    <cellStyle name="Comma 2 3 11" xfId="42182" xr:uid="{19E52EA0-B39F-4252-83E1-A557AD8CF0F3}"/>
    <cellStyle name="Comma 2 3 2" xfId="146" xr:uid="{00000000-0005-0000-0000-00006B180000}"/>
    <cellStyle name="Comma 2 3 2 2" xfId="1102" xr:uid="{00000000-0005-0000-0000-00006C180000}"/>
    <cellStyle name="Comma 2 3 2 2 2" xfId="6252" xr:uid="{00000000-0005-0000-0000-00006D180000}"/>
    <cellStyle name="Comma 2 3 2 2 2 2" xfId="8562" xr:uid="{00000000-0005-0000-0000-00006E180000}"/>
    <cellStyle name="Comma 2 3 2 2 2 2 2" xfId="15047" xr:uid="{00000000-0005-0000-0000-00006F180000}"/>
    <cellStyle name="Comma 2 3 2 2 2 2 2 2" xfId="27718" xr:uid="{00000000-0005-0000-0000-000070180000}"/>
    <cellStyle name="Comma 2 3 2 2 2 2 3" xfId="22635" xr:uid="{00000000-0005-0000-0000-000071180000}"/>
    <cellStyle name="Comma 2 3 2 2 2 2 4" xfId="42186" xr:uid="{707B6B10-BFAA-4B43-BBDF-74AE6D3EEEB4}"/>
    <cellStyle name="Comma 2 3 2 2 2 3" xfId="9528" xr:uid="{00000000-0005-0000-0000-000072180000}"/>
    <cellStyle name="Comma 2 3 2 2 2 3 2" xfId="15888" xr:uid="{00000000-0005-0000-0000-000073180000}"/>
    <cellStyle name="Comma 2 3 2 2 2 3 2 2" xfId="28529" xr:uid="{00000000-0005-0000-0000-000074180000}"/>
    <cellStyle name="Comma 2 3 2 2 2 3 3" xfId="23512" xr:uid="{00000000-0005-0000-0000-000075180000}"/>
    <cellStyle name="Comma 2 3 2 2 2 3 4" xfId="42187" xr:uid="{A68F4BCB-33D3-4AE0-B3CE-7AEEF4D2A2CD}"/>
    <cellStyle name="Comma 2 3 2 2 2 4" xfId="7684" xr:uid="{00000000-0005-0000-0000-000076180000}"/>
    <cellStyle name="Comma 2 3 2 2 2 4 2" xfId="14183" xr:uid="{00000000-0005-0000-0000-000077180000}"/>
    <cellStyle name="Comma 2 3 2 2 2 4 2 2" xfId="26909" xr:uid="{00000000-0005-0000-0000-000078180000}"/>
    <cellStyle name="Comma 2 3 2 2 2 4 3" xfId="22404" xr:uid="{00000000-0005-0000-0000-000079180000}"/>
    <cellStyle name="Comma 2 3 2 2 2 5" xfId="12975" xr:uid="{00000000-0005-0000-0000-00007A180000}"/>
    <cellStyle name="Comma 2 3 2 2 2 5 2" xfId="25721" xr:uid="{00000000-0005-0000-0000-00007B180000}"/>
    <cellStyle name="Comma 2 3 2 2 2 6" xfId="21102" xr:uid="{00000000-0005-0000-0000-00007C180000}"/>
    <cellStyle name="Comma 2 3 2 2 2 7" xfId="42185" xr:uid="{77219048-1E71-41FF-9087-A537B5986A63}"/>
    <cellStyle name="Comma 2 3 2 2 3" xfId="10339" xr:uid="{00000000-0005-0000-0000-00007D180000}"/>
    <cellStyle name="Comma 2 3 2 2 3 2" xfId="42188" xr:uid="{24B36DB6-F5D4-485C-B98A-03561DBDE3C2}"/>
    <cellStyle name="Comma 2 3 2 2 4" xfId="3702" xr:uid="{00000000-0005-0000-0000-00007E180000}"/>
    <cellStyle name="Comma 2 3 2 2 4 2" xfId="42189" xr:uid="{6A5EEEA0-00BB-4B3B-8B97-A8B548BB09AB}"/>
    <cellStyle name="Comma 2 3 2 2 5" xfId="42190" xr:uid="{64D53F49-0483-48E8-9DF5-9F5C30948440}"/>
    <cellStyle name="Comma 2 3 2 2 6" xfId="42184" xr:uid="{88074031-88A9-4ED5-A7A5-48CEE3219437}"/>
    <cellStyle name="Comma 2 3 2 3" xfId="968" xr:uid="{00000000-0005-0000-0000-00007F180000}"/>
    <cellStyle name="Comma 2 3 2 3 2" xfId="18690" xr:uid="{00000000-0005-0000-0000-000080180000}"/>
    <cellStyle name="Comma 2 3 2 3 3" xfId="6091" xr:uid="{00000000-0005-0000-0000-000081180000}"/>
    <cellStyle name="Comma 2 3 2 3 4" xfId="42191" xr:uid="{15AA446B-C069-43A8-97D2-90068C9D2B7C}"/>
    <cellStyle name="Comma 2 3 2 4" xfId="1276" xr:uid="{00000000-0005-0000-0000-000082180000}"/>
    <cellStyle name="Comma 2 3 2 4 2" xfId="17641" xr:uid="{00000000-0005-0000-0000-000083180000}"/>
    <cellStyle name="Comma 2 3 2 4 2 2" xfId="42193" xr:uid="{AD453F16-153D-49F0-922B-28DCA52C6C03}"/>
    <cellStyle name="Comma 2 3 2 4 3" xfId="9908" xr:uid="{00000000-0005-0000-0000-000084180000}"/>
    <cellStyle name="Comma 2 3 2 4 3 2" xfId="42194" xr:uid="{19AED33C-313A-4F99-82B2-DE8883181347}"/>
    <cellStyle name="Comma 2 3 2 4 4" xfId="42192" xr:uid="{3747086F-EA27-4927-8BE5-761A04A32C8D}"/>
    <cellStyle name="Comma 2 3 2 5" xfId="1327" xr:uid="{00000000-0005-0000-0000-000085180000}"/>
    <cellStyle name="Comma 2 3 2 5 2" xfId="42195" xr:uid="{79201964-F6A6-4908-9189-6026040F5D61}"/>
    <cellStyle name="Comma 2 3 2 6" xfId="2684" xr:uid="{00000000-0005-0000-0000-000086180000}"/>
    <cellStyle name="Comma 2 3 2 6 2" xfId="42196" xr:uid="{A192DB33-7878-4516-BA2F-4206588D2CFA}"/>
    <cellStyle name="Comma 2 3 2 7" xfId="42197" xr:uid="{04021927-8BD3-41DF-B05E-E1048C7EAC56}"/>
    <cellStyle name="Comma 2 3 2 8" xfId="42198" xr:uid="{A5696B8C-3C53-4E97-9A81-B84CEE93EB00}"/>
    <cellStyle name="Comma 2 3 2 9" xfId="42183" xr:uid="{A433DC3B-9C57-4B1F-A468-247119960EB9}"/>
    <cellStyle name="Comma 2 3 3" xfId="706" xr:uid="{00000000-0005-0000-0000-000087180000}"/>
    <cellStyle name="Comma 2 3 3 2" xfId="1103" xr:uid="{00000000-0005-0000-0000-000088180000}"/>
    <cellStyle name="Comma 2 3 3 2 2" xfId="6251" xr:uid="{00000000-0005-0000-0000-000089180000}"/>
    <cellStyle name="Comma 2 3 3 2 2 2" xfId="42199" xr:uid="{F5A2E0BA-14F9-4628-BBFE-B18DC51F9107}"/>
    <cellStyle name="Comma 2 3 3 2 3" xfId="10340" xr:uid="{00000000-0005-0000-0000-00008A180000}"/>
    <cellStyle name="Comma 2 3 3 2 4" xfId="3703" xr:uid="{00000000-0005-0000-0000-00008B180000}"/>
    <cellStyle name="Comma 2 3 3 3" xfId="969" xr:uid="{00000000-0005-0000-0000-00008C180000}"/>
    <cellStyle name="Comma 2 3 3 3 2" xfId="9909" xr:uid="{00000000-0005-0000-0000-00008D180000}"/>
    <cellStyle name="Comma 2 3 3 4" xfId="1328" xr:uid="{00000000-0005-0000-0000-00008E180000}"/>
    <cellStyle name="Comma 2 3 3 4 2" xfId="17642" xr:uid="{00000000-0005-0000-0000-00008F180000}"/>
    <cellStyle name="Comma 2 3 3 5" xfId="2685" xr:uid="{00000000-0005-0000-0000-000090180000}"/>
    <cellStyle name="Comma 2 3 3 6" xfId="37329" xr:uid="{00000000-0005-0000-0000-000091180000}"/>
    <cellStyle name="Comma 2 3 4" xfId="970" xr:uid="{00000000-0005-0000-0000-000092180000}"/>
    <cellStyle name="Comma 2 3 4 2" xfId="1104" xr:uid="{00000000-0005-0000-0000-000093180000}"/>
    <cellStyle name="Comma 2 3 4 2 2" xfId="18691" xr:uid="{00000000-0005-0000-0000-000094180000}"/>
    <cellStyle name="Comma 2 3 4 2 2 2" xfId="42200" xr:uid="{CBED0F44-497A-4534-A86E-F0509CB3043F}"/>
    <cellStyle name="Comma 2 3 4 2 3" xfId="3704" xr:uid="{00000000-0005-0000-0000-000095180000}"/>
    <cellStyle name="Comma 2 3 4 3" xfId="1329" xr:uid="{00000000-0005-0000-0000-000096180000}"/>
    <cellStyle name="Comma 2 3 4 3 2" xfId="14329" xr:uid="{00000000-0005-0000-0000-000097180000}"/>
    <cellStyle name="Comma 2 3 4 3 2 2" xfId="27022" xr:uid="{00000000-0005-0000-0000-000098180000}"/>
    <cellStyle name="Comma 2 3 4 3 3" xfId="17643" xr:uid="{00000000-0005-0000-0000-000099180000}"/>
    <cellStyle name="Comma 2 3 4 3 4" xfId="22511" xr:uid="{00000000-0005-0000-0000-00009A180000}"/>
    <cellStyle name="Comma 2 3 4 3 5" xfId="7834" xr:uid="{00000000-0005-0000-0000-00009B180000}"/>
    <cellStyle name="Comma 2 3 4 4" xfId="8756" xr:uid="{00000000-0005-0000-0000-00009C180000}"/>
    <cellStyle name="Comma 2 3 4 4 2" xfId="15171" xr:uid="{00000000-0005-0000-0000-00009D180000}"/>
    <cellStyle name="Comma 2 3 4 4 2 2" xfId="27832" xr:uid="{00000000-0005-0000-0000-00009E180000}"/>
    <cellStyle name="Comma 2 3 4 4 3" xfId="22800" xr:uid="{00000000-0005-0000-0000-00009F180000}"/>
    <cellStyle name="Comma 2 3 4 5" xfId="9910" xr:uid="{00000000-0005-0000-0000-0000A0180000}"/>
    <cellStyle name="Comma 2 3 4 6" xfId="6614" xr:uid="{00000000-0005-0000-0000-0000A1180000}"/>
    <cellStyle name="Comma 2 3 4 6 2" xfId="13202" xr:uid="{00000000-0005-0000-0000-0000A2180000}"/>
    <cellStyle name="Comma 2 3 4 6 2 2" xfId="25946" xr:uid="{00000000-0005-0000-0000-0000A3180000}"/>
    <cellStyle name="Comma 2 3 4 6 3" xfId="21354" xr:uid="{00000000-0005-0000-0000-0000A4180000}"/>
    <cellStyle name="Comma 2 3 4 7" xfId="12133" xr:uid="{00000000-0005-0000-0000-0000A5180000}"/>
    <cellStyle name="Comma 2 3 4 7 2" xfId="24878" xr:uid="{00000000-0005-0000-0000-0000A6180000}"/>
    <cellStyle name="Comma 2 3 4 8" xfId="21000" xr:uid="{00000000-0005-0000-0000-0000A7180000}"/>
    <cellStyle name="Comma 2 3 4 9" xfId="3161" xr:uid="{00000000-0005-0000-0000-0000A8180000}"/>
    <cellStyle name="Comma 2 3 5" xfId="971" xr:uid="{00000000-0005-0000-0000-0000A9180000}"/>
    <cellStyle name="Comma 2 3 5 2" xfId="1105" xr:uid="{00000000-0005-0000-0000-0000AA180000}"/>
    <cellStyle name="Comma 2 3 5 2 2" xfId="9911" xr:uid="{00000000-0005-0000-0000-0000AB180000}"/>
    <cellStyle name="Comma 2 3 5 2 2 2" xfId="42201" xr:uid="{1D020A67-65A4-4A7C-BBA1-9220390F856D}"/>
    <cellStyle name="Comma 2 3 5 3" xfId="1330" xr:uid="{00000000-0005-0000-0000-0000AC180000}"/>
    <cellStyle name="Comma 2 3 5 4" xfId="3701" xr:uid="{00000000-0005-0000-0000-0000AD180000}"/>
    <cellStyle name="Comma 2 3 6" xfId="967" xr:uid="{00000000-0005-0000-0000-0000AE180000}"/>
    <cellStyle name="Comma 2 3 6 2" xfId="11032" xr:uid="{00000000-0005-0000-0000-0000AF180000}"/>
    <cellStyle name="Comma 2 3 6 2 2" xfId="42203" xr:uid="{C2088037-EC29-4B0A-A931-7174D24BEE0E}"/>
    <cellStyle name="Comma 2 3 6 3" xfId="42202" xr:uid="{4B4EADE3-B033-43B1-A962-3A6C17EA96E6}"/>
    <cellStyle name="Comma 2 3 7" xfId="1252" xr:uid="{00000000-0005-0000-0000-0000B0180000}"/>
    <cellStyle name="Comma 2 3 7 2" xfId="10338" xr:uid="{00000000-0005-0000-0000-0000B1180000}"/>
    <cellStyle name="Comma 2 3 7 2 2" xfId="42205" xr:uid="{F95F0CA9-257D-474E-9C05-4FB78574A2F1}"/>
    <cellStyle name="Comma 2 3 7 3" xfId="42204" xr:uid="{0042AF82-B198-4B64-BB28-9E8D9269EF1A}"/>
    <cellStyle name="Comma 2 3 8" xfId="10744" xr:uid="{00000000-0005-0000-0000-0000B2180000}"/>
    <cellStyle name="Comma 2 3 8 2" xfId="20041" xr:uid="{00000000-0005-0000-0000-0000B3180000}"/>
    <cellStyle name="Comma 2 3 8 3" xfId="18626" xr:uid="{00000000-0005-0000-0000-0000B4180000}"/>
    <cellStyle name="Comma 2 3 8 4" xfId="37408" xr:uid="{00000000-0005-0000-0000-0000B5180000}"/>
    <cellStyle name="Comma 2 3 8 5" xfId="42206" xr:uid="{E3DB8807-176C-4075-B8E0-7AE2A7F91A13}"/>
    <cellStyle name="Comma 2 3 9" xfId="10756" xr:uid="{00000000-0005-0000-0000-0000B6180000}"/>
    <cellStyle name="Comma 2 3 9 2" xfId="20051" xr:uid="{00000000-0005-0000-0000-0000B7180000}"/>
    <cellStyle name="Comma 2 3 9 3" xfId="17640" xr:uid="{00000000-0005-0000-0000-0000B8180000}"/>
    <cellStyle name="Comma 2 30" xfId="1383" xr:uid="{00000000-0005-0000-0000-0000B9180000}"/>
    <cellStyle name="Comma 2 30 2" xfId="10771" xr:uid="{00000000-0005-0000-0000-0000BA180000}"/>
    <cellStyle name="Comma 2 30 2 2" xfId="16300" xr:uid="{00000000-0005-0000-0000-0000BB180000}"/>
    <cellStyle name="Comma 2 30 2 2 2" xfId="20510" xr:uid="{00000000-0005-0000-0000-0000BC180000}"/>
    <cellStyle name="Comma 2 30 2 2 3" xfId="33763" xr:uid="{00000000-0005-0000-0000-0000BD180000}"/>
    <cellStyle name="Comma 2 30 2 2 4" xfId="36550" xr:uid="{00000000-0005-0000-0000-0000BE180000}"/>
    <cellStyle name="Comma 2 30 2 3" xfId="20213" xr:uid="{00000000-0005-0000-0000-0000BF180000}"/>
    <cellStyle name="Comma 2 30 2 4" xfId="33469" xr:uid="{00000000-0005-0000-0000-0000C0180000}"/>
    <cellStyle name="Comma 2 30 2 5" xfId="36256" xr:uid="{00000000-0005-0000-0000-0000C1180000}"/>
    <cellStyle name="Comma 2 30 3" xfId="10849" xr:uid="{00000000-0005-0000-0000-0000C2180000}"/>
    <cellStyle name="Comma 2 30 3 2" xfId="20363" xr:uid="{00000000-0005-0000-0000-0000C3180000}"/>
    <cellStyle name="Comma 2 30 3 3" xfId="33617" xr:uid="{00000000-0005-0000-0000-0000C4180000}"/>
    <cellStyle name="Comma 2 30 3 4" xfId="36404" xr:uid="{00000000-0005-0000-0000-0000C5180000}"/>
    <cellStyle name="Comma 2 30 4" xfId="20064" xr:uid="{00000000-0005-0000-0000-0000C6180000}"/>
    <cellStyle name="Comma 2 30 4 2" xfId="33322" xr:uid="{00000000-0005-0000-0000-0000C7180000}"/>
    <cellStyle name="Comma 2 30 4 3" xfId="36110" xr:uid="{00000000-0005-0000-0000-0000C8180000}"/>
    <cellStyle name="Comma 2 30 5" xfId="3705" xr:uid="{00000000-0005-0000-0000-0000C9180000}"/>
    <cellStyle name="Comma 2 31" xfId="1384" xr:uid="{00000000-0005-0000-0000-0000CA180000}"/>
    <cellStyle name="Comma 2 31 2" xfId="10776" xr:uid="{00000000-0005-0000-0000-0000CB180000}"/>
    <cellStyle name="Comma 2 31 2 2" xfId="16305" xr:uid="{00000000-0005-0000-0000-0000CC180000}"/>
    <cellStyle name="Comma 2 31 2 2 2" xfId="20515" xr:uid="{00000000-0005-0000-0000-0000CD180000}"/>
    <cellStyle name="Comma 2 31 2 2 3" xfId="33768" xr:uid="{00000000-0005-0000-0000-0000CE180000}"/>
    <cellStyle name="Comma 2 31 2 2 4" xfId="36555" xr:uid="{00000000-0005-0000-0000-0000CF180000}"/>
    <cellStyle name="Comma 2 31 2 3" xfId="20218" xr:uid="{00000000-0005-0000-0000-0000D0180000}"/>
    <cellStyle name="Comma 2 31 2 4" xfId="33474" xr:uid="{00000000-0005-0000-0000-0000D1180000}"/>
    <cellStyle name="Comma 2 31 2 5" xfId="36261" xr:uid="{00000000-0005-0000-0000-0000D2180000}"/>
    <cellStyle name="Comma 2 31 3" xfId="10277" xr:uid="{00000000-0005-0000-0000-0000D3180000}"/>
    <cellStyle name="Comma 2 31 3 2" xfId="20368" xr:uid="{00000000-0005-0000-0000-0000D4180000}"/>
    <cellStyle name="Comma 2 31 3 3" xfId="33622" xr:uid="{00000000-0005-0000-0000-0000D5180000}"/>
    <cellStyle name="Comma 2 31 3 4" xfId="36409" xr:uid="{00000000-0005-0000-0000-0000D6180000}"/>
    <cellStyle name="Comma 2 31 4" xfId="20069" xr:uid="{00000000-0005-0000-0000-0000D7180000}"/>
    <cellStyle name="Comma 2 31 4 2" xfId="33327" xr:uid="{00000000-0005-0000-0000-0000D8180000}"/>
    <cellStyle name="Comma 2 31 4 3" xfId="36115" xr:uid="{00000000-0005-0000-0000-0000D9180000}"/>
    <cellStyle name="Comma 2 31 5" xfId="3706" xr:uid="{00000000-0005-0000-0000-0000DA180000}"/>
    <cellStyle name="Comma 2 32" xfId="1385" xr:uid="{00000000-0005-0000-0000-0000DB180000}"/>
    <cellStyle name="Comma 2 32 2" xfId="10775" xr:uid="{00000000-0005-0000-0000-0000DC180000}"/>
    <cellStyle name="Comma 2 32 2 2" xfId="16304" xr:uid="{00000000-0005-0000-0000-0000DD180000}"/>
    <cellStyle name="Comma 2 32 2 2 2" xfId="20514" xr:uid="{00000000-0005-0000-0000-0000DE180000}"/>
    <cellStyle name="Comma 2 32 2 2 3" xfId="33767" xr:uid="{00000000-0005-0000-0000-0000DF180000}"/>
    <cellStyle name="Comma 2 32 2 2 4" xfId="36554" xr:uid="{00000000-0005-0000-0000-0000E0180000}"/>
    <cellStyle name="Comma 2 32 2 3" xfId="20217" xr:uid="{00000000-0005-0000-0000-0000E1180000}"/>
    <cellStyle name="Comma 2 32 2 4" xfId="33473" xr:uid="{00000000-0005-0000-0000-0000E2180000}"/>
    <cellStyle name="Comma 2 32 2 5" xfId="36260" xr:uid="{00000000-0005-0000-0000-0000E3180000}"/>
    <cellStyle name="Comma 2 32 3" xfId="10795" xr:uid="{00000000-0005-0000-0000-0000E4180000}"/>
    <cellStyle name="Comma 2 32 3 2" xfId="20367" xr:uid="{00000000-0005-0000-0000-0000E5180000}"/>
    <cellStyle name="Comma 2 32 3 3" xfId="33621" xr:uid="{00000000-0005-0000-0000-0000E6180000}"/>
    <cellStyle name="Comma 2 32 3 4" xfId="36408" xr:uid="{00000000-0005-0000-0000-0000E7180000}"/>
    <cellStyle name="Comma 2 32 4" xfId="20068" xr:uid="{00000000-0005-0000-0000-0000E8180000}"/>
    <cellStyle name="Comma 2 32 4 2" xfId="33326" xr:uid="{00000000-0005-0000-0000-0000E9180000}"/>
    <cellStyle name="Comma 2 32 4 3" xfId="36114" xr:uid="{00000000-0005-0000-0000-0000EA180000}"/>
    <cellStyle name="Comma 2 32 5" xfId="3707" xr:uid="{00000000-0005-0000-0000-0000EB180000}"/>
    <cellStyle name="Comma 2 33" xfId="1386" xr:uid="{00000000-0005-0000-0000-0000EC180000}"/>
    <cellStyle name="Comma 2 33 2" xfId="10804" xr:uid="{00000000-0005-0000-0000-0000ED180000}"/>
    <cellStyle name="Comma 2 33 2 2" xfId="20375" xr:uid="{00000000-0005-0000-0000-0000EE180000}"/>
    <cellStyle name="Comma 2 33 2 3" xfId="33628" xr:uid="{00000000-0005-0000-0000-0000EF180000}"/>
    <cellStyle name="Comma 2 33 2 4" xfId="36415" xr:uid="{00000000-0005-0000-0000-0000F0180000}"/>
    <cellStyle name="Comma 2 33 3" xfId="20076" xr:uid="{00000000-0005-0000-0000-0000F1180000}"/>
    <cellStyle name="Comma 2 33 3 2" xfId="33333" xr:uid="{00000000-0005-0000-0000-0000F2180000}"/>
    <cellStyle name="Comma 2 33 3 3" xfId="36121" xr:uid="{00000000-0005-0000-0000-0000F3180000}"/>
    <cellStyle name="Comma 2 33 4" xfId="3708" xr:uid="{00000000-0005-0000-0000-0000F4180000}"/>
    <cellStyle name="Comma 2 34" xfId="1387" xr:uid="{00000000-0005-0000-0000-0000F5180000}"/>
    <cellStyle name="Comma 2 34 2" xfId="10095" xr:uid="{00000000-0005-0000-0000-0000F6180000}"/>
    <cellStyle name="Comma 2 34 2 2" xfId="20227" xr:uid="{00000000-0005-0000-0000-0000F7180000}"/>
    <cellStyle name="Comma 2 34 2 3" xfId="33482" xr:uid="{00000000-0005-0000-0000-0000F8180000}"/>
    <cellStyle name="Comma 2 34 2 4" xfId="36269" xr:uid="{00000000-0005-0000-0000-0000F9180000}"/>
    <cellStyle name="Comma 2 34 3" xfId="3709" xr:uid="{00000000-0005-0000-0000-0000FA180000}"/>
    <cellStyle name="Comma 2 35" xfId="1388" xr:uid="{00000000-0005-0000-0000-0000FB180000}"/>
    <cellStyle name="Comma 2 35 2" xfId="10625" xr:uid="{00000000-0005-0000-0000-0000FC180000}"/>
    <cellStyle name="Comma 2 35 2 2" xfId="20225" xr:uid="{00000000-0005-0000-0000-0000FD180000}"/>
    <cellStyle name="Comma 2 35 2 3" xfId="33480" xr:uid="{00000000-0005-0000-0000-0000FE180000}"/>
    <cellStyle name="Comma 2 35 2 4" xfId="36267" xr:uid="{00000000-0005-0000-0000-0000FF180000}"/>
    <cellStyle name="Comma 2 35 3" xfId="3710" xr:uid="{00000000-0005-0000-0000-000000190000}"/>
    <cellStyle name="Comma 2 36" xfId="1389" xr:uid="{00000000-0005-0000-0000-000001190000}"/>
    <cellStyle name="Comma 2 36 2" xfId="10965" xr:uid="{00000000-0005-0000-0000-000002190000}"/>
    <cellStyle name="Comma 2 36 3" xfId="3711" xr:uid="{00000000-0005-0000-0000-000003190000}"/>
    <cellStyle name="Comma 2 37" xfId="1390" xr:uid="{00000000-0005-0000-0000-000004190000}"/>
    <cellStyle name="Comma 2 37 2" xfId="9923" xr:uid="{00000000-0005-0000-0000-000005190000}"/>
    <cellStyle name="Comma 2 37 3" xfId="3712" xr:uid="{00000000-0005-0000-0000-000006190000}"/>
    <cellStyle name="Comma 2 38" xfId="1391" xr:uid="{00000000-0005-0000-0000-000007190000}"/>
    <cellStyle name="Comma 2 38 2" xfId="10942" xr:uid="{00000000-0005-0000-0000-000008190000}"/>
    <cellStyle name="Comma 2 38 3" xfId="3713" xr:uid="{00000000-0005-0000-0000-000009190000}"/>
    <cellStyle name="Comma 2 39" xfId="1392" xr:uid="{00000000-0005-0000-0000-00000A190000}"/>
    <cellStyle name="Comma 2 39 2" xfId="11126" xr:uid="{00000000-0005-0000-0000-00000B190000}"/>
    <cellStyle name="Comma 2 39 3" xfId="3714" xr:uid="{00000000-0005-0000-0000-00000C190000}"/>
    <cellStyle name="Comma 2 4" xfId="27" xr:uid="{00000000-0005-0000-0000-00000D190000}"/>
    <cellStyle name="Comma 2 4 10" xfId="3716" xr:uid="{00000000-0005-0000-0000-00000E190000}"/>
    <cellStyle name="Comma 2 4 11" xfId="3717" xr:uid="{00000000-0005-0000-0000-00000F190000}"/>
    <cellStyle name="Comma 2 4 12" xfId="3718" xr:uid="{00000000-0005-0000-0000-000010190000}"/>
    <cellStyle name="Comma 2 4 13" xfId="3719" xr:uid="{00000000-0005-0000-0000-000011190000}"/>
    <cellStyle name="Comma 2 4 14" xfId="3720" xr:uid="{00000000-0005-0000-0000-000012190000}"/>
    <cellStyle name="Comma 2 4 15" xfId="3721" xr:uid="{00000000-0005-0000-0000-000013190000}"/>
    <cellStyle name="Comma 2 4 16" xfId="3722" xr:uid="{00000000-0005-0000-0000-000014190000}"/>
    <cellStyle name="Comma 2 4 17" xfId="3723" xr:uid="{00000000-0005-0000-0000-000015190000}"/>
    <cellStyle name="Comma 2 4 18" xfId="3724" xr:uid="{00000000-0005-0000-0000-000016190000}"/>
    <cellStyle name="Comma 2 4 19" xfId="3725" xr:uid="{00000000-0005-0000-0000-000017190000}"/>
    <cellStyle name="Comma 2 4 2" xfId="360" xr:uid="{00000000-0005-0000-0000-000018190000}"/>
    <cellStyle name="Comma 2 4 2 10" xfId="42208" xr:uid="{300C6A6C-D5A2-4868-ABF4-4D2AE3B56730}"/>
    <cellStyle name="Comma 2 4 2 2" xfId="610" xr:uid="{00000000-0005-0000-0000-000019190000}"/>
    <cellStyle name="Comma 2 4 2 2 2" xfId="10342" xr:uid="{00000000-0005-0000-0000-00001A190000}"/>
    <cellStyle name="Comma 2 4 2 2 2 2" xfId="42210" xr:uid="{55473E10-68A7-4825-A128-8E775BA68325}"/>
    <cellStyle name="Comma 2 4 2 2 3" xfId="3726" xr:uid="{00000000-0005-0000-0000-00001B190000}"/>
    <cellStyle name="Comma 2 4 2 2 4" xfId="37688" xr:uid="{00000000-0005-0000-0000-00001C190000}"/>
    <cellStyle name="Comma 2 4 2 2 5" xfId="37979" xr:uid="{00000000-0005-0000-0000-00001D190000}"/>
    <cellStyle name="Comma 2 4 2 2 6" xfId="42209" xr:uid="{A01CEDE0-927E-4E55-A1FE-51583AFECD6E}"/>
    <cellStyle name="Comma 2 4 2 3" xfId="587" xr:uid="{00000000-0005-0000-0000-00001E190000}"/>
    <cellStyle name="Comma 2 4 2 3 2" xfId="19924" xr:uid="{00000000-0005-0000-0000-00001F190000}"/>
    <cellStyle name="Comma 2 4 2 3 3" xfId="33120" xr:uid="{00000000-0005-0000-0000-000020190000}"/>
    <cellStyle name="Comma 2 4 2 3 4" xfId="35987" xr:uid="{00000000-0005-0000-0000-000021190000}"/>
    <cellStyle name="Comma 2 4 2 3 5" xfId="10233" xr:uid="{00000000-0005-0000-0000-000022190000}"/>
    <cellStyle name="Comma 2 4 2 3 6" xfId="37668" xr:uid="{00000000-0005-0000-0000-000023190000}"/>
    <cellStyle name="Comma 2 4 2 3 7" xfId="37961" xr:uid="{00000000-0005-0000-0000-000024190000}"/>
    <cellStyle name="Comma 2 4 2 3 8" xfId="42211" xr:uid="{ED4D6EA0-428F-43CC-942E-904B9B073459}"/>
    <cellStyle name="Comma 2 4 2 4" xfId="1106" xr:uid="{00000000-0005-0000-0000-000025190000}"/>
    <cellStyle name="Comma 2 4 2 4 2" xfId="42212" xr:uid="{F435E60A-B828-4C63-8516-9E5C83F9790C}"/>
    <cellStyle name="Comma 2 4 2 5" xfId="1393" xr:uid="{00000000-0005-0000-0000-000026190000}"/>
    <cellStyle name="Comma 2 4 2 6" xfId="2687" xr:uid="{00000000-0005-0000-0000-000027190000}"/>
    <cellStyle name="Comma 2 4 2 7" xfId="37619" xr:uid="{00000000-0005-0000-0000-000028190000}"/>
    <cellStyle name="Comma 2 4 2 8" xfId="37915" xr:uid="{00000000-0005-0000-0000-000029190000}"/>
    <cellStyle name="Comma 2 4 2 9" xfId="38100" xr:uid="{00000000-0005-0000-0000-00002A190000}"/>
    <cellStyle name="Comma 2 4 20" xfId="3727" xr:uid="{00000000-0005-0000-0000-00002B190000}"/>
    <cellStyle name="Comma 2 4 21" xfId="3728" xr:uid="{00000000-0005-0000-0000-00002C190000}"/>
    <cellStyle name="Comma 2 4 22" xfId="3729" xr:uid="{00000000-0005-0000-0000-00002D190000}"/>
    <cellStyle name="Comma 2 4 23" xfId="3730" xr:uid="{00000000-0005-0000-0000-00002E190000}"/>
    <cellStyle name="Comma 2 4 24" xfId="3715" xr:uid="{00000000-0005-0000-0000-00002F190000}"/>
    <cellStyle name="Comma 2 4 24 2" xfId="6186" xr:uid="{00000000-0005-0000-0000-000030190000}"/>
    <cellStyle name="Comma 2 4 24 2 2" xfId="19851" xr:uid="{00000000-0005-0000-0000-000031190000}"/>
    <cellStyle name="Comma 2 4 24 2 3" xfId="32964" xr:uid="{00000000-0005-0000-0000-000032190000}"/>
    <cellStyle name="Comma 2 4 24 2 4" xfId="35939" xr:uid="{00000000-0005-0000-0000-000033190000}"/>
    <cellStyle name="Comma 2 4 24 3" xfId="18682" xr:uid="{00000000-0005-0000-0000-000034190000}"/>
    <cellStyle name="Comma 2 4 24 4" xfId="31958" xr:uid="{00000000-0005-0000-0000-000035190000}"/>
    <cellStyle name="Comma 2 4 24 5" xfId="35093" xr:uid="{00000000-0005-0000-0000-000036190000}"/>
    <cellStyle name="Comma 2 4 25" xfId="2686" xr:uid="{00000000-0005-0000-0000-000037190000}"/>
    <cellStyle name="Comma 2 4 25 2" xfId="17644" xr:uid="{00000000-0005-0000-0000-000038190000}"/>
    <cellStyle name="Comma 2 4 26" xfId="7758" xr:uid="{00000000-0005-0000-0000-000039190000}"/>
    <cellStyle name="Comma 2 4 26 2" xfId="14253" xr:uid="{00000000-0005-0000-0000-00003A190000}"/>
    <cellStyle name="Comma 2 4 26 2 2" xfId="26967" xr:uid="{00000000-0005-0000-0000-00003B190000}"/>
    <cellStyle name="Comma 2 4 26 3" xfId="19059" xr:uid="{00000000-0005-0000-0000-00003C190000}"/>
    <cellStyle name="Comma 2 4 26 4" xfId="32180" xr:uid="{00000000-0005-0000-0000-00003D190000}"/>
    <cellStyle name="Comma 2 4 26 5" xfId="35200" xr:uid="{00000000-0005-0000-0000-00003E190000}"/>
    <cellStyle name="Comma 2 4 27" xfId="8605" xr:uid="{00000000-0005-0000-0000-00003F190000}"/>
    <cellStyle name="Comma 2 4 27 2" xfId="15090" xr:uid="{00000000-0005-0000-0000-000040190000}"/>
    <cellStyle name="Comma 2 4 27 2 2" xfId="27760" xr:uid="{00000000-0005-0000-0000-000041190000}"/>
    <cellStyle name="Comma 2 4 27 3" xfId="18938" xr:uid="{00000000-0005-0000-0000-000042190000}"/>
    <cellStyle name="Comma 2 4 27 4" xfId="32119" xr:uid="{00000000-0005-0000-0000-000043190000}"/>
    <cellStyle name="Comma 2 4 27 5" xfId="35139" xr:uid="{00000000-0005-0000-0000-000044190000}"/>
    <cellStyle name="Comma 2 4 28" xfId="9789" xr:uid="{00000000-0005-0000-0000-000045190000}"/>
    <cellStyle name="Comma 2 4 28 2" xfId="15956" xr:uid="{00000000-0005-0000-0000-000046190000}"/>
    <cellStyle name="Comma 2 4 28 2 2" xfId="28592" xr:uid="{00000000-0005-0000-0000-000047190000}"/>
    <cellStyle name="Comma 2 4 28 3" xfId="19919" xr:uid="{00000000-0005-0000-0000-000048190000}"/>
    <cellStyle name="Comma 2 4 28 4" xfId="33100" xr:uid="{00000000-0005-0000-0000-000049190000}"/>
    <cellStyle name="Comma 2 4 28 5" xfId="35985" xr:uid="{00000000-0005-0000-0000-00004A190000}"/>
    <cellStyle name="Comma 2 4 29" xfId="6396" xr:uid="{00000000-0005-0000-0000-00004B190000}"/>
    <cellStyle name="Comma 2 4 29 2" xfId="13019" xr:uid="{00000000-0005-0000-0000-00004C190000}"/>
    <cellStyle name="Comma 2 4 29 2 2" xfId="25765" xr:uid="{00000000-0005-0000-0000-00004D190000}"/>
    <cellStyle name="Comma 2 4 29 3" xfId="21145" xr:uid="{00000000-0005-0000-0000-00004E190000}"/>
    <cellStyle name="Comma 2 4 3" xfId="609" xr:uid="{00000000-0005-0000-0000-00004F190000}"/>
    <cellStyle name="Comma 2 4 3 2" xfId="19960" xr:uid="{00000000-0005-0000-0000-000050190000}"/>
    <cellStyle name="Comma 2 4 3 2 2" xfId="33224" xr:uid="{00000000-0005-0000-0000-000051190000}"/>
    <cellStyle name="Comma 2 4 3 2 3" xfId="36016" xr:uid="{00000000-0005-0000-0000-000052190000}"/>
    <cellStyle name="Comma 2 4 3 2 4" xfId="42213" xr:uid="{DD888BF2-DB3E-4771-9F2D-A48CA11B77A2}"/>
    <cellStyle name="Comma 2 4 3 3" xfId="2688" xr:uid="{00000000-0005-0000-0000-000053190000}"/>
    <cellStyle name="Comma 2 4 3 3 2" xfId="42214" xr:uid="{24CBCD5D-C8B8-41C7-9677-6905A732834F}"/>
    <cellStyle name="Comma 2 4 3 4" xfId="37687" xr:uid="{00000000-0005-0000-0000-000054190000}"/>
    <cellStyle name="Comma 2 4 3 5" xfId="37978" xr:uid="{00000000-0005-0000-0000-000055190000}"/>
    <cellStyle name="Comma 2 4 3 6" xfId="38098" xr:uid="{00000000-0005-0000-0000-000056190000}"/>
    <cellStyle name="Comma 2 4 30" xfId="12021" xr:uid="{00000000-0005-0000-0000-000057190000}"/>
    <cellStyle name="Comma 2 4 30 2" xfId="24766" xr:uid="{00000000-0005-0000-0000-000058190000}"/>
    <cellStyle name="Comma 2 4 31" xfId="17410" xr:uid="{00000000-0005-0000-0000-000059190000}"/>
    <cellStyle name="Comma 2 4 32" xfId="30589" xr:uid="{00000000-0005-0000-0000-00005A190000}"/>
    <cellStyle name="Comma 2 4 33" xfId="34289" xr:uid="{00000000-0005-0000-0000-00005B190000}"/>
    <cellStyle name="Comma 2 4 34" xfId="2181" xr:uid="{00000000-0005-0000-0000-00005C190000}"/>
    <cellStyle name="Comma 2 4 35" xfId="37326" xr:uid="{00000000-0005-0000-0000-00005D190000}"/>
    <cellStyle name="Comma 2 4 36" xfId="37358" xr:uid="{00000000-0005-0000-0000-00005E190000}"/>
    <cellStyle name="Comma 2 4 37" xfId="37842" xr:uid="{00000000-0005-0000-0000-00005F190000}"/>
    <cellStyle name="Comma 2 4 38" xfId="38096" xr:uid="{00000000-0005-0000-0000-000060190000}"/>
    <cellStyle name="Comma 2 4 39" xfId="42207" xr:uid="{AE8D560E-DFF7-4E38-A26F-7BBAF01C975C}"/>
    <cellStyle name="Comma 2 4 4" xfId="608" xr:uid="{00000000-0005-0000-0000-000061190000}"/>
    <cellStyle name="Comma 2 4 4 2" xfId="3731" xr:uid="{00000000-0005-0000-0000-000062190000}"/>
    <cellStyle name="Comma 2 4 4 2 2" xfId="18762" xr:uid="{00000000-0005-0000-0000-000063190000}"/>
    <cellStyle name="Comma 2 4 4 2 3" xfId="42216" xr:uid="{0FE0AEAA-7CAA-4944-A11F-B121C572F078}"/>
    <cellStyle name="Comma 2 4 4 3" xfId="10341" xr:uid="{00000000-0005-0000-0000-000064190000}"/>
    <cellStyle name="Comma 2 4 4 3 2" xfId="17645" xr:uid="{00000000-0005-0000-0000-000065190000}"/>
    <cellStyle name="Comma 2 4 4 3 3" xfId="42217" xr:uid="{CE5C2425-C454-4744-AC58-843D93D08F9D}"/>
    <cellStyle name="Comma 2 4 4 4" xfId="3156" xr:uid="{00000000-0005-0000-0000-000066190000}"/>
    <cellStyle name="Comma 2 4 4 5" xfId="37686" xr:uid="{00000000-0005-0000-0000-000067190000}"/>
    <cellStyle name="Comma 2 4 4 6" xfId="37977" xr:uid="{00000000-0005-0000-0000-000068190000}"/>
    <cellStyle name="Comma 2 4 4 7" xfId="42215" xr:uid="{A0E6D8BE-257C-48D6-88CB-6308FFD24F30}"/>
    <cellStyle name="Comma 2 4 5" xfId="707" xr:uid="{00000000-0005-0000-0000-000069190000}"/>
    <cellStyle name="Comma 2 4 5 2" xfId="10683" xr:uid="{00000000-0005-0000-0000-00006A190000}"/>
    <cellStyle name="Comma 2 4 5 2 2" xfId="16229" xr:uid="{00000000-0005-0000-0000-00006B190000}"/>
    <cellStyle name="Comma 2 4 5 2 2 2" xfId="20440" xr:uid="{00000000-0005-0000-0000-00006C190000}"/>
    <cellStyle name="Comma 2 4 5 2 2 3" xfId="33693" xr:uid="{00000000-0005-0000-0000-00006D190000}"/>
    <cellStyle name="Comma 2 4 5 2 2 4" xfId="36480" xr:uid="{00000000-0005-0000-0000-00006E190000}"/>
    <cellStyle name="Comma 2 4 5 2 3" xfId="20141" xr:uid="{00000000-0005-0000-0000-00006F190000}"/>
    <cellStyle name="Comma 2 4 5 2 4" xfId="33398" xr:uid="{00000000-0005-0000-0000-000070190000}"/>
    <cellStyle name="Comma 2 4 5 2 5" xfId="36186" xr:uid="{00000000-0005-0000-0000-000071190000}"/>
    <cellStyle name="Comma 2 4 5 3" xfId="20293" xr:uid="{00000000-0005-0000-0000-000072190000}"/>
    <cellStyle name="Comma 2 4 5 3 2" xfId="33547" xr:uid="{00000000-0005-0000-0000-000073190000}"/>
    <cellStyle name="Comma 2 4 5 3 3" xfId="36334" xr:uid="{00000000-0005-0000-0000-000074190000}"/>
    <cellStyle name="Comma 2 4 5 4" xfId="19985" xr:uid="{00000000-0005-0000-0000-000075190000}"/>
    <cellStyle name="Comma 2 4 5 4 2" xfId="33249" xr:uid="{00000000-0005-0000-0000-000076190000}"/>
    <cellStyle name="Comma 2 4 5 4 3" xfId="36041" xr:uid="{00000000-0005-0000-0000-000077190000}"/>
    <cellStyle name="Comma 2 4 5 5" xfId="3732" xr:uid="{00000000-0005-0000-0000-000078190000}"/>
    <cellStyle name="Comma 2 4 5 6" xfId="37752" xr:uid="{00000000-0005-0000-0000-000079190000}"/>
    <cellStyle name="Comma 2 4 5 7" xfId="38030" xr:uid="{00000000-0005-0000-0000-00007A190000}"/>
    <cellStyle name="Comma 2 4 5 8" xfId="42218" xr:uid="{FF1D6DFD-600B-4AFB-B64B-630A4534681A}"/>
    <cellStyle name="Comma 2 4 6" xfId="972" xr:uid="{00000000-0005-0000-0000-00007B190000}"/>
    <cellStyle name="Comma 2 4 6 2" xfId="20386" xr:uid="{00000000-0005-0000-0000-00007C190000}"/>
    <cellStyle name="Comma 2 4 6 2 2" xfId="33639" xr:uid="{00000000-0005-0000-0000-00007D190000}"/>
    <cellStyle name="Comma 2 4 6 2 3" xfId="36426" xr:uid="{00000000-0005-0000-0000-00007E190000}"/>
    <cellStyle name="Comma 2 4 6 3" xfId="20087" xr:uid="{00000000-0005-0000-0000-00007F190000}"/>
    <cellStyle name="Comma 2 4 6 3 2" xfId="33344" xr:uid="{00000000-0005-0000-0000-000080190000}"/>
    <cellStyle name="Comma 2 4 6 3 3" xfId="36132" xr:uid="{00000000-0005-0000-0000-000081190000}"/>
    <cellStyle name="Comma 2 4 6 4" xfId="3733" xr:uid="{00000000-0005-0000-0000-000082190000}"/>
    <cellStyle name="Comma 2 4 7" xfId="1293" xr:uid="{00000000-0005-0000-0000-000083190000}"/>
    <cellStyle name="Comma 2 4 7 2" xfId="20239" xr:uid="{00000000-0005-0000-0000-000084190000}"/>
    <cellStyle name="Comma 2 4 7 2 2" xfId="33493" xr:uid="{00000000-0005-0000-0000-000085190000}"/>
    <cellStyle name="Comma 2 4 7 2 3" xfId="36280" xr:uid="{00000000-0005-0000-0000-000086190000}"/>
    <cellStyle name="Comma 2 4 7 3" xfId="3734" xr:uid="{00000000-0005-0000-0000-000087190000}"/>
    <cellStyle name="Comma 2 4 7 4" xfId="37814" xr:uid="{00000000-0005-0000-0000-000088190000}"/>
    <cellStyle name="Comma 2 4 7 5" xfId="38084" xr:uid="{00000000-0005-0000-0000-000089190000}"/>
    <cellStyle name="Comma 2 4 8" xfId="3735" xr:uid="{00000000-0005-0000-0000-00008A190000}"/>
    <cellStyle name="Comma 2 4 8 2" xfId="20224" xr:uid="{00000000-0005-0000-0000-00008B190000}"/>
    <cellStyle name="Comma 2 4 8 2 2" xfId="33479" xr:uid="{00000000-0005-0000-0000-00008C190000}"/>
    <cellStyle name="Comma 2 4 8 2 3" xfId="36266" xr:uid="{00000000-0005-0000-0000-00008D190000}"/>
    <cellStyle name="Comma 2 4 8 3" xfId="37411" xr:uid="{00000000-0005-0000-0000-00008E190000}"/>
    <cellStyle name="Comma 2 4 9" xfId="3736" xr:uid="{00000000-0005-0000-0000-00008F190000}"/>
    <cellStyle name="Comma 2 40" xfId="1394" xr:uid="{00000000-0005-0000-0000-000090190000}"/>
    <cellStyle name="Comma 2 40 2" xfId="10958" xr:uid="{00000000-0005-0000-0000-000091190000}"/>
    <cellStyle name="Comma 2 40 3" xfId="3737" xr:uid="{00000000-0005-0000-0000-000092190000}"/>
    <cellStyle name="Comma 2 41" xfId="1395" xr:uid="{00000000-0005-0000-0000-000093190000}"/>
    <cellStyle name="Comma 2 41 2" xfId="10325" xr:uid="{00000000-0005-0000-0000-000094190000}"/>
    <cellStyle name="Comma 2 41 3" xfId="3738" xr:uid="{00000000-0005-0000-0000-000095190000}"/>
    <cellStyle name="Comma 2 42" xfId="1396" xr:uid="{00000000-0005-0000-0000-000096190000}"/>
    <cellStyle name="Comma 2 42 2" xfId="11252" xr:uid="{00000000-0005-0000-0000-000097190000}"/>
    <cellStyle name="Comma 2 42 3" xfId="3739" xr:uid="{00000000-0005-0000-0000-000098190000}"/>
    <cellStyle name="Comma 2 43" xfId="1397" xr:uid="{00000000-0005-0000-0000-000099190000}"/>
    <cellStyle name="Comma 2 43 2" xfId="10250" xr:uid="{00000000-0005-0000-0000-00009A190000}"/>
    <cellStyle name="Comma 2 43 3" xfId="3740" xr:uid="{00000000-0005-0000-0000-00009B190000}"/>
    <cellStyle name="Comma 2 44" xfId="1398" xr:uid="{00000000-0005-0000-0000-00009C190000}"/>
    <cellStyle name="Comma 2 44 2" xfId="10214" xr:uid="{00000000-0005-0000-0000-00009D190000}"/>
    <cellStyle name="Comma 2 44 3" xfId="3741" xr:uid="{00000000-0005-0000-0000-00009E190000}"/>
    <cellStyle name="Comma 2 45" xfId="1399" xr:uid="{00000000-0005-0000-0000-00009F190000}"/>
    <cellStyle name="Comma 2 45 2" xfId="10796" xr:uid="{00000000-0005-0000-0000-0000A0190000}"/>
    <cellStyle name="Comma 2 45 3" xfId="3742" xr:uid="{00000000-0005-0000-0000-0000A1190000}"/>
    <cellStyle name="Comma 2 46" xfId="1400" xr:uid="{00000000-0005-0000-0000-0000A2190000}"/>
    <cellStyle name="Comma 2 46 2" xfId="10511" xr:uid="{00000000-0005-0000-0000-0000A3190000}"/>
    <cellStyle name="Comma 2 46 3" xfId="3743" xr:uid="{00000000-0005-0000-0000-0000A4190000}"/>
    <cellStyle name="Comma 2 47" xfId="1401" xr:uid="{00000000-0005-0000-0000-0000A5190000}"/>
    <cellStyle name="Comma 2 47 2" xfId="10635" xr:uid="{00000000-0005-0000-0000-0000A6190000}"/>
    <cellStyle name="Comma 2 47 3" xfId="3744" xr:uid="{00000000-0005-0000-0000-0000A7190000}"/>
    <cellStyle name="Comma 2 48" xfId="1402" xr:uid="{00000000-0005-0000-0000-0000A8190000}"/>
    <cellStyle name="Comma 2 48 2" xfId="10461" xr:uid="{00000000-0005-0000-0000-0000A9190000}"/>
    <cellStyle name="Comma 2 48 3" xfId="3745" xr:uid="{00000000-0005-0000-0000-0000AA190000}"/>
    <cellStyle name="Comma 2 49" xfId="1403" xr:uid="{00000000-0005-0000-0000-0000AB190000}"/>
    <cellStyle name="Comma 2 49 2" xfId="10120" xr:uid="{00000000-0005-0000-0000-0000AC190000}"/>
    <cellStyle name="Comma 2 49 3" xfId="3746" xr:uid="{00000000-0005-0000-0000-0000AD190000}"/>
    <cellStyle name="Comma 2 5" xfId="30" xr:uid="{00000000-0005-0000-0000-0000AE190000}"/>
    <cellStyle name="Comma 2 5 10" xfId="3748" xr:uid="{00000000-0005-0000-0000-0000AF190000}"/>
    <cellStyle name="Comma 2 5 11" xfId="3749" xr:uid="{00000000-0005-0000-0000-0000B0190000}"/>
    <cellStyle name="Comma 2 5 12" xfId="3750" xr:uid="{00000000-0005-0000-0000-0000B1190000}"/>
    <cellStyle name="Comma 2 5 13" xfId="3751" xr:uid="{00000000-0005-0000-0000-0000B2190000}"/>
    <cellStyle name="Comma 2 5 14" xfId="3752" xr:uid="{00000000-0005-0000-0000-0000B3190000}"/>
    <cellStyle name="Comma 2 5 15" xfId="3753" xr:uid="{00000000-0005-0000-0000-0000B4190000}"/>
    <cellStyle name="Comma 2 5 16" xfId="3754" xr:uid="{00000000-0005-0000-0000-0000B5190000}"/>
    <cellStyle name="Comma 2 5 17" xfId="3755" xr:uid="{00000000-0005-0000-0000-0000B6190000}"/>
    <cellStyle name="Comma 2 5 18" xfId="3756" xr:uid="{00000000-0005-0000-0000-0000B7190000}"/>
    <cellStyle name="Comma 2 5 19" xfId="3757" xr:uid="{00000000-0005-0000-0000-0000B8190000}"/>
    <cellStyle name="Comma 2 5 2" xfId="703" xr:uid="{00000000-0005-0000-0000-0000B9190000}"/>
    <cellStyle name="Comma 2 5 2 10" xfId="3759" xr:uid="{00000000-0005-0000-0000-0000BA190000}"/>
    <cellStyle name="Comma 2 5 2 11" xfId="3760" xr:uid="{00000000-0005-0000-0000-0000BB190000}"/>
    <cellStyle name="Comma 2 5 2 12" xfId="3761" xr:uid="{00000000-0005-0000-0000-0000BC190000}"/>
    <cellStyle name="Comma 2 5 2 13" xfId="3762" xr:uid="{00000000-0005-0000-0000-0000BD190000}"/>
    <cellStyle name="Comma 2 5 2 14" xfId="3763" xr:uid="{00000000-0005-0000-0000-0000BE190000}"/>
    <cellStyle name="Comma 2 5 2 15" xfId="3764" xr:uid="{00000000-0005-0000-0000-0000BF190000}"/>
    <cellStyle name="Comma 2 5 2 16" xfId="3765" xr:uid="{00000000-0005-0000-0000-0000C0190000}"/>
    <cellStyle name="Comma 2 5 2 17" xfId="3766" xr:uid="{00000000-0005-0000-0000-0000C1190000}"/>
    <cellStyle name="Comma 2 5 2 18" xfId="3767" xr:uid="{00000000-0005-0000-0000-0000C2190000}"/>
    <cellStyle name="Comma 2 5 2 19" xfId="3768" xr:uid="{00000000-0005-0000-0000-0000C3190000}"/>
    <cellStyle name="Comma 2 5 2 2" xfId="1107" xr:uid="{00000000-0005-0000-0000-0000C4190000}"/>
    <cellStyle name="Comma 2 5 2 2 10" xfId="3770" xr:uid="{00000000-0005-0000-0000-0000C5190000}"/>
    <cellStyle name="Comma 2 5 2 2 11" xfId="3771" xr:uid="{00000000-0005-0000-0000-0000C6190000}"/>
    <cellStyle name="Comma 2 5 2 2 12" xfId="3772" xr:uid="{00000000-0005-0000-0000-0000C7190000}"/>
    <cellStyle name="Comma 2 5 2 2 13" xfId="3773" xr:uid="{00000000-0005-0000-0000-0000C8190000}"/>
    <cellStyle name="Comma 2 5 2 2 14" xfId="3774" xr:uid="{00000000-0005-0000-0000-0000C9190000}"/>
    <cellStyle name="Comma 2 5 2 2 15" xfId="3775" xr:uid="{00000000-0005-0000-0000-0000CA190000}"/>
    <cellStyle name="Comma 2 5 2 2 16" xfId="3776" xr:uid="{00000000-0005-0000-0000-0000CB190000}"/>
    <cellStyle name="Comma 2 5 2 2 17" xfId="3777" xr:uid="{00000000-0005-0000-0000-0000CC190000}"/>
    <cellStyle name="Comma 2 5 2 2 18" xfId="3778" xr:uid="{00000000-0005-0000-0000-0000CD190000}"/>
    <cellStyle name="Comma 2 5 2 2 19" xfId="3779" xr:uid="{00000000-0005-0000-0000-0000CE190000}"/>
    <cellStyle name="Comma 2 5 2 2 2" xfId="3780" xr:uid="{00000000-0005-0000-0000-0000CF190000}"/>
    <cellStyle name="Comma 2 5 2 2 20" xfId="3769" xr:uid="{00000000-0005-0000-0000-0000D0190000}"/>
    <cellStyle name="Comma 2 5 2 2 21" xfId="42220" xr:uid="{8334AE9E-EAAA-4F01-A4E5-04550EE9AF65}"/>
    <cellStyle name="Comma 2 5 2 2 3" xfId="3781" xr:uid="{00000000-0005-0000-0000-0000D1190000}"/>
    <cellStyle name="Comma 2 5 2 2 4" xfId="3782" xr:uid="{00000000-0005-0000-0000-0000D2190000}"/>
    <cellStyle name="Comma 2 5 2 2 5" xfId="3783" xr:uid="{00000000-0005-0000-0000-0000D3190000}"/>
    <cellStyle name="Comma 2 5 2 2 6" xfId="3784" xr:uid="{00000000-0005-0000-0000-0000D4190000}"/>
    <cellStyle name="Comma 2 5 2 2 7" xfId="3785" xr:uid="{00000000-0005-0000-0000-0000D5190000}"/>
    <cellStyle name="Comma 2 5 2 2 8" xfId="3786" xr:uid="{00000000-0005-0000-0000-0000D6190000}"/>
    <cellStyle name="Comma 2 5 2 2 9" xfId="3787" xr:uid="{00000000-0005-0000-0000-0000D7190000}"/>
    <cellStyle name="Comma 2 5 2 20" xfId="3788" xr:uid="{00000000-0005-0000-0000-0000D8190000}"/>
    <cellStyle name="Comma 2 5 2 21" xfId="3789" xr:uid="{00000000-0005-0000-0000-0000D9190000}"/>
    <cellStyle name="Comma 2 5 2 22" xfId="3758" xr:uid="{00000000-0005-0000-0000-0000DA190000}"/>
    <cellStyle name="Comma 2 5 2 22 2" xfId="18763" xr:uid="{00000000-0005-0000-0000-0000DB190000}"/>
    <cellStyle name="Comma 2 5 2 23" xfId="11322" xr:uid="{00000000-0005-0000-0000-0000DC190000}"/>
    <cellStyle name="Comma 2 5 2 23 2" xfId="17647" xr:uid="{00000000-0005-0000-0000-0000DD190000}"/>
    <cellStyle name="Comma 2 5 2 24" xfId="2690" xr:uid="{00000000-0005-0000-0000-0000DE190000}"/>
    <cellStyle name="Comma 2 5 2 25" xfId="37750" xr:uid="{00000000-0005-0000-0000-0000DF190000}"/>
    <cellStyle name="Comma 2 5 2 26" xfId="38028" xr:uid="{00000000-0005-0000-0000-0000E0190000}"/>
    <cellStyle name="Comma 2 5 2 3" xfId="1404" xr:uid="{00000000-0005-0000-0000-0000E1190000}"/>
    <cellStyle name="Comma 2 5 2 3 2" xfId="3790" xr:uid="{00000000-0005-0000-0000-0000E2190000}"/>
    <cellStyle name="Comma 2 5 2 3 3" xfId="42221" xr:uid="{AF4DEB3E-CD63-4736-B107-8E9EC1150C34}"/>
    <cellStyle name="Comma 2 5 2 4" xfId="3791" xr:uid="{00000000-0005-0000-0000-0000E3190000}"/>
    <cellStyle name="Comma 2 5 2 5" xfId="3792" xr:uid="{00000000-0005-0000-0000-0000E4190000}"/>
    <cellStyle name="Comma 2 5 2 6" xfId="3793" xr:uid="{00000000-0005-0000-0000-0000E5190000}"/>
    <cellStyle name="Comma 2 5 2 7" xfId="3794" xr:uid="{00000000-0005-0000-0000-0000E6190000}"/>
    <cellStyle name="Comma 2 5 2 8" xfId="3795" xr:uid="{00000000-0005-0000-0000-0000E7190000}"/>
    <cellStyle name="Comma 2 5 2 9" xfId="3796" xr:uid="{00000000-0005-0000-0000-0000E8190000}"/>
    <cellStyle name="Comma 2 5 20" xfId="3797" xr:uid="{00000000-0005-0000-0000-0000E9190000}"/>
    <cellStyle name="Comma 2 5 21" xfId="3798" xr:uid="{00000000-0005-0000-0000-0000EA190000}"/>
    <cellStyle name="Comma 2 5 22" xfId="3747" xr:uid="{00000000-0005-0000-0000-0000EB190000}"/>
    <cellStyle name="Comma 2 5 22 2" xfId="6223" xr:uid="{00000000-0005-0000-0000-0000EC190000}"/>
    <cellStyle name="Comma 2 5 22 3" xfId="18692" xr:uid="{00000000-0005-0000-0000-0000ED190000}"/>
    <cellStyle name="Comma 2 5 23" xfId="9913" xr:uid="{00000000-0005-0000-0000-0000EE190000}"/>
    <cellStyle name="Comma 2 5 23 2" xfId="17646" xr:uid="{00000000-0005-0000-0000-0000EF190000}"/>
    <cellStyle name="Comma 2 5 24" xfId="2689" xr:uid="{00000000-0005-0000-0000-0000F0190000}"/>
    <cellStyle name="Comma 2 5 25" xfId="37356" xr:uid="{00000000-0005-0000-0000-0000F1190000}"/>
    <cellStyle name="Comma 2 5 26" xfId="37840" xr:uid="{00000000-0005-0000-0000-0000F2190000}"/>
    <cellStyle name="Comma 2 5 27" xfId="42219" xr:uid="{10745379-58DD-462F-8A0C-323B4E1A7151}"/>
    <cellStyle name="Comma 2 5 3" xfId="973" xr:uid="{00000000-0005-0000-0000-0000F3190000}"/>
    <cellStyle name="Comma 2 5 3 2" xfId="2691" xr:uid="{00000000-0005-0000-0000-0000F4190000}"/>
    <cellStyle name="Comma 2 5 3 2 2" xfId="42223" xr:uid="{184BC797-DD76-45DF-AFF4-8570D65D7BF3}"/>
    <cellStyle name="Comma 2 5 3 3" xfId="42224" xr:uid="{8BF6BBE6-E2E4-4FBF-BEB7-5C4DF51948EB}"/>
    <cellStyle name="Comma 2 5 3 4" xfId="42222" xr:uid="{18175831-2F94-465F-8AC9-DEA8236F7FE6}"/>
    <cellStyle name="Comma 2 5 4" xfId="1298" xr:uid="{00000000-0005-0000-0000-0000F5190000}"/>
    <cellStyle name="Comma 2 5 4 2" xfId="10343" xr:uid="{00000000-0005-0000-0000-0000F6190000}"/>
    <cellStyle name="Comma 2 5 4 3" xfId="17648" xr:uid="{00000000-0005-0000-0000-0000F7190000}"/>
    <cellStyle name="Comma 2 5 4 4" xfId="3799" xr:uid="{00000000-0005-0000-0000-0000F8190000}"/>
    <cellStyle name="Comma 2 5 4 5" xfId="42225" xr:uid="{61D2BDB7-AC24-4A0F-8583-774DB98ADA3D}"/>
    <cellStyle name="Comma 2 5 5" xfId="1331" xr:uid="{00000000-0005-0000-0000-0000F9190000}"/>
    <cellStyle name="Comma 2 5 5 2" xfId="3800" xr:uid="{00000000-0005-0000-0000-0000FA190000}"/>
    <cellStyle name="Comma 2 5 5 3" xfId="37414" xr:uid="{00000000-0005-0000-0000-0000FB190000}"/>
    <cellStyle name="Comma 2 5 5 4" xfId="37886" xr:uid="{00000000-0005-0000-0000-0000FC190000}"/>
    <cellStyle name="Comma 2 5 5 5" xfId="42226" xr:uid="{A2B90965-1918-4E36-AAD8-D8251C2A24C6}"/>
    <cellStyle name="Comma 2 5 6" xfId="3801" xr:uid="{00000000-0005-0000-0000-0000FD190000}"/>
    <cellStyle name="Comma 2 5 7" xfId="3802" xr:uid="{00000000-0005-0000-0000-0000FE190000}"/>
    <cellStyle name="Comma 2 5 8" xfId="3803" xr:uid="{00000000-0005-0000-0000-0000FF190000}"/>
    <cellStyle name="Comma 2 5 9" xfId="3804" xr:uid="{00000000-0005-0000-0000-0000001A0000}"/>
    <cellStyle name="Comma 2 50" xfId="1405" xr:uid="{00000000-0005-0000-0000-0000011A0000}"/>
    <cellStyle name="Comma 2 50 2" xfId="10794" xr:uid="{00000000-0005-0000-0000-0000021A0000}"/>
    <cellStyle name="Comma 2 50 3" xfId="3805" xr:uid="{00000000-0005-0000-0000-0000031A0000}"/>
    <cellStyle name="Comma 2 51" xfId="1406" xr:uid="{00000000-0005-0000-0000-0000041A0000}"/>
    <cellStyle name="Comma 2 51 2" xfId="10460" xr:uid="{00000000-0005-0000-0000-0000051A0000}"/>
    <cellStyle name="Comma 2 51 3" xfId="3806" xr:uid="{00000000-0005-0000-0000-0000061A0000}"/>
    <cellStyle name="Comma 2 52" xfId="1407" xr:uid="{00000000-0005-0000-0000-0000071A0000}"/>
    <cellStyle name="Comma 2 52 2" xfId="9904" xr:uid="{00000000-0005-0000-0000-0000081A0000}"/>
    <cellStyle name="Comma 2 52 3" xfId="3807" xr:uid="{00000000-0005-0000-0000-0000091A0000}"/>
    <cellStyle name="Comma 2 53" xfId="1408" xr:uid="{00000000-0005-0000-0000-00000A1A0000}"/>
    <cellStyle name="Comma 2 53 2" xfId="11331" xr:uid="{00000000-0005-0000-0000-00000B1A0000}"/>
    <cellStyle name="Comma 2 53 3" xfId="3808" xr:uid="{00000000-0005-0000-0000-00000C1A0000}"/>
    <cellStyle name="Comma 2 54" xfId="1409" xr:uid="{00000000-0005-0000-0000-00000D1A0000}"/>
    <cellStyle name="Comma 2 54 2" xfId="10173" xr:uid="{00000000-0005-0000-0000-00000E1A0000}"/>
    <cellStyle name="Comma 2 54 3" xfId="3809" xr:uid="{00000000-0005-0000-0000-00000F1A0000}"/>
    <cellStyle name="Comma 2 55" xfId="1410" xr:uid="{00000000-0005-0000-0000-0000101A0000}"/>
    <cellStyle name="Comma 2 55 2" xfId="11351" xr:uid="{00000000-0005-0000-0000-0000111A0000}"/>
    <cellStyle name="Comma 2 55 3" xfId="3810" xr:uid="{00000000-0005-0000-0000-0000121A0000}"/>
    <cellStyle name="Comma 2 56" xfId="1411" xr:uid="{00000000-0005-0000-0000-0000131A0000}"/>
    <cellStyle name="Comma 2 56 2" xfId="11139" xr:uid="{00000000-0005-0000-0000-0000141A0000}"/>
    <cellStyle name="Comma 2 56 3" xfId="3811" xr:uid="{00000000-0005-0000-0000-0000151A0000}"/>
    <cellStyle name="Comma 2 57" xfId="1412" xr:uid="{00000000-0005-0000-0000-0000161A0000}"/>
    <cellStyle name="Comma 2 57 2" xfId="10073" xr:uid="{00000000-0005-0000-0000-0000171A0000}"/>
    <cellStyle name="Comma 2 57 3" xfId="3812" xr:uid="{00000000-0005-0000-0000-0000181A0000}"/>
    <cellStyle name="Comma 2 58" xfId="1413" xr:uid="{00000000-0005-0000-0000-0000191A0000}"/>
    <cellStyle name="Comma 2 58 2" xfId="10835" xr:uid="{00000000-0005-0000-0000-00001A1A0000}"/>
    <cellStyle name="Comma 2 58 3" xfId="3813" xr:uid="{00000000-0005-0000-0000-00001B1A0000}"/>
    <cellStyle name="Comma 2 59" xfId="1414" xr:uid="{00000000-0005-0000-0000-00001C1A0000}"/>
    <cellStyle name="Comma 2 59 2" xfId="11011" xr:uid="{00000000-0005-0000-0000-00001D1A0000}"/>
    <cellStyle name="Comma 2 59 2 2" xfId="42227" xr:uid="{7055E4CC-8B3B-4DA4-9E10-12414AD09E30}"/>
    <cellStyle name="Comma 2 59 3" xfId="3814" xr:uid="{00000000-0005-0000-0000-00001E1A0000}"/>
    <cellStyle name="Comma 2 6" xfId="645" xr:uid="{00000000-0005-0000-0000-00001F1A0000}"/>
    <cellStyle name="Comma 2 6 10" xfId="3816" xr:uid="{00000000-0005-0000-0000-0000201A0000}"/>
    <cellStyle name="Comma 2 6 11" xfId="3817" xr:uid="{00000000-0005-0000-0000-0000211A0000}"/>
    <cellStyle name="Comma 2 6 12" xfId="3818" xr:uid="{00000000-0005-0000-0000-0000221A0000}"/>
    <cellStyle name="Comma 2 6 13" xfId="3819" xr:uid="{00000000-0005-0000-0000-0000231A0000}"/>
    <cellStyle name="Comma 2 6 14" xfId="3820" xr:uid="{00000000-0005-0000-0000-0000241A0000}"/>
    <cellStyle name="Comma 2 6 15" xfId="3821" xr:uid="{00000000-0005-0000-0000-0000251A0000}"/>
    <cellStyle name="Comma 2 6 16" xfId="3822" xr:uid="{00000000-0005-0000-0000-0000261A0000}"/>
    <cellStyle name="Comma 2 6 17" xfId="3823" xr:uid="{00000000-0005-0000-0000-0000271A0000}"/>
    <cellStyle name="Comma 2 6 18" xfId="3824" xr:uid="{00000000-0005-0000-0000-0000281A0000}"/>
    <cellStyle name="Comma 2 6 19" xfId="3825" xr:uid="{00000000-0005-0000-0000-0000291A0000}"/>
    <cellStyle name="Comma 2 6 2" xfId="1108" xr:uid="{00000000-0005-0000-0000-00002A1A0000}"/>
    <cellStyle name="Comma 2 6 2 10" xfId="3827" xr:uid="{00000000-0005-0000-0000-00002B1A0000}"/>
    <cellStyle name="Comma 2 6 2 11" xfId="3828" xr:uid="{00000000-0005-0000-0000-00002C1A0000}"/>
    <cellStyle name="Comma 2 6 2 12" xfId="3829" xr:uid="{00000000-0005-0000-0000-00002D1A0000}"/>
    <cellStyle name="Comma 2 6 2 13" xfId="3830" xr:uid="{00000000-0005-0000-0000-00002E1A0000}"/>
    <cellStyle name="Comma 2 6 2 14" xfId="3831" xr:uid="{00000000-0005-0000-0000-00002F1A0000}"/>
    <cellStyle name="Comma 2 6 2 15" xfId="3832" xr:uid="{00000000-0005-0000-0000-0000301A0000}"/>
    <cellStyle name="Comma 2 6 2 16" xfId="3833" xr:uid="{00000000-0005-0000-0000-0000311A0000}"/>
    <cellStyle name="Comma 2 6 2 17" xfId="3834" xr:uid="{00000000-0005-0000-0000-0000321A0000}"/>
    <cellStyle name="Comma 2 6 2 18" xfId="3835" xr:uid="{00000000-0005-0000-0000-0000331A0000}"/>
    <cellStyle name="Comma 2 6 2 19" xfId="3836" xr:uid="{00000000-0005-0000-0000-0000341A0000}"/>
    <cellStyle name="Comma 2 6 2 2" xfId="3837" xr:uid="{00000000-0005-0000-0000-0000351A0000}"/>
    <cellStyle name="Comma 2 6 2 2 2" xfId="42230" xr:uid="{5B1D1F0B-929D-4359-B674-87283ECE7B8E}"/>
    <cellStyle name="Comma 2 6 2 20" xfId="3826" xr:uid="{00000000-0005-0000-0000-0000361A0000}"/>
    <cellStyle name="Comma 2 6 2 20 2" xfId="18764" xr:uid="{00000000-0005-0000-0000-0000371A0000}"/>
    <cellStyle name="Comma 2 6 2 21" xfId="17650" xr:uid="{00000000-0005-0000-0000-0000381A0000}"/>
    <cellStyle name="Comma 2 6 2 22" xfId="2693" xr:uid="{00000000-0005-0000-0000-0000391A0000}"/>
    <cellStyle name="Comma 2 6 2 23" xfId="42229" xr:uid="{2EC0FC57-8EC3-472C-A04F-FC8E737D9442}"/>
    <cellStyle name="Comma 2 6 2 3" xfId="3838" xr:uid="{00000000-0005-0000-0000-00003A1A0000}"/>
    <cellStyle name="Comma 2 6 2 3 2" xfId="42231" xr:uid="{1C0063A1-8D5C-4950-8947-6D2FD7A587EF}"/>
    <cellStyle name="Comma 2 6 2 4" xfId="3839" xr:uid="{00000000-0005-0000-0000-00003B1A0000}"/>
    <cellStyle name="Comma 2 6 2 5" xfId="3840" xr:uid="{00000000-0005-0000-0000-00003C1A0000}"/>
    <cellStyle name="Comma 2 6 2 6" xfId="3841" xr:uid="{00000000-0005-0000-0000-00003D1A0000}"/>
    <cellStyle name="Comma 2 6 2 7" xfId="3842" xr:uid="{00000000-0005-0000-0000-00003E1A0000}"/>
    <cellStyle name="Comma 2 6 2 8" xfId="3843" xr:uid="{00000000-0005-0000-0000-00003F1A0000}"/>
    <cellStyle name="Comma 2 6 2 9" xfId="3844" xr:uid="{00000000-0005-0000-0000-0000401A0000}"/>
    <cellStyle name="Comma 2 6 20" xfId="3845" xr:uid="{00000000-0005-0000-0000-0000411A0000}"/>
    <cellStyle name="Comma 2 6 21" xfId="3846" xr:uid="{00000000-0005-0000-0000-0000421A0000}"/>
    <cellStyle name="Comma 2 6 22" xfId="3815" xr:uid="{00000000-0005-0000-0000-0000431A0000}"/>
    <cellStyle name="Comma 2 6 22 2" xfId="6249" xr:uid="{00000000-0005-0000-0000-0000441A0000}"/>
    <cellStyle name="Comma 2 6 22 3" xfId="18693" xr:uid="{00000000-0005-0000-0000-0000451A0000}"/>
    <cellStyle name="Comma 2 6 23" xfId="9914" xr:uid="{00000000-0005-0000-0000-0000461A0000}"/>
    <cellStyle name="Comma 2 6 23 2" xfId="17649" xr:uid="{00000000-0005-0000-0000-0000471A0000}"/>
    <cellStyle name="Comma 2 6 24" xfId="2692" xr:uid="{00000000-0005-0000-0000-0000481A0000}"/>
    <cellStyle name="Comma 2 6 25" xfId="37721" xr:uid="{00000000-0005-0000-0000-0000491A0000}"/>
    <cellStyle name="Comma 2 6 26" xfId="37820" xr:uid="{00000000-0005-0000-0000-00004A1A0000}"/>
    <cellStyle name="Comma 2 6 27" xfId="38000" xr:uid="{00000000-0005-0000-0000-00004B1A0000}"/>
    <cellStyle name="Comma 2 6 28" xfId="42228" xr:uid="{B1907817-B9E3-4D58-946D-A889B51AB650}"/>
    <cellStyle name="Comma 2 6 3" xfId="974" xr:uid="{00000000-0005-0000-0000-00004C1A0000}"/>
    <cellStyle name="Comma 2 6 3 2" xfId="3847" xr:uid="{00000000-0005-0000-0000-00004D1A0000}"/>
    <cellStyle name="Comma 2 6 3 2 2" xfId="18765" xr:uid="{00000000-0005-0000-0000-00004E1A0000}"/>
    <cellStyle name="Comma 2 6 3 3" xfId="17651" xr:uid="{00000000-0005-0000-0000-00004F1A0000}"/>
    <cellStyle name="Comma 2 6 3 4" xfId="2694" xr:uid="{00000000-0005-0000-0000-0000501A0000}"/>
    <cellStyle name="Comma 2 6 3 5" xfId="42232" xr:uid="{5BCA7848-947D-4F67-A1D5-51A2AE314BC0}"/>
    <cellStyle name="Comma 2 6 4" xfId="1332" xr:uid="{00000000-0005-0000-0000-0000511A0000}"/>
    <cellStyle name="Comma 2 6 4 2" xfId="10346" xr:uid="{00000000-0005-0000-0000-0000521A0000}"/>
    <cellStyle name="Comma 2 6 4 3" xfId="17652" xr:uid="{00000000-0005-0000-0000-0000531A0000}"/>
    <cellStyle name="Comma 2 6 4 4" xfId="3848" xr:uid="{00000000-0005-0000-0000-0000541A0000}"/>
    <cellStyle name="Comma 2 6 4 5" xfId="42233" xr:uid="{6EC5A3D3-6FC6-44E9-94A5-7F25085CADEA}"/>
    <cellStyle name="Comma 2 6 5" xfId="3849" xr:uid="{00000000-0005-0000-0000-0000551A0000}"/>
    <cellStyle name="Comma 2 6 5 2" xfId="42234" xr:uid="{BC64923F-F891-4016-A37D-B3C293028347}"/>
    <cellStyle name="Comma 2 6 6" xfId="3850" xr:uid="{00000000-0005-0000-0000-0000561A0000}"/>
    <cellStyle name="Comma 2 6 6 2" xfId="42235" xr:uid="{BFD7B523-747F-4FAD-A0EA-42E2551BA2FC}"/>
    <cellStyle name="Comma 2 6 7" xfId="3851" xr:uid="{00000000-0005-0000-0000-0000571A0000}"/>
    <cellStyle name="Comma 2 6 8" xfId="3852" xr:uid="{00000000-0005-0000-0000-0000581A0000}"/>
    <cellStyle name="Comma 2 6 9" xfId="3853" xr:uid="{00000000-0005-0000-0000-0000591A0000}"/>
    <cellStyle name="Comma 2 60" xfId="3854" xr:uid="{00000000-0005-0000-0000-00005A1A0000}"/>
    <cellStyle name="Comma 2 60 2" xfId="42237" xr:uid="{6DF9D2A8-A256-4067-AD4A-148ECC446A62}"/>
    <cellStyle name="Comma 2 60 3" xfId="42236" xr:uid="{730690D2-1A6F-4FE5-833F-E1F855C9DC46}"/>
    <cellStyle name="Comma 2 61" xfId="3855" xr:uid="{00000000-0005-0000-0000-00005B1A0000}"/>
    <cellStyle name="Comma 2 61 2" xfId="42238" xr:uid="{765AC741-F3B0-4C14-A77C-577E11A39259}"/>
    <cellStyle name="Comma 2 62" xfId="3856" xr:uid="{00000000-0005-0000-0000-00005C1A0000}"/>
    <cellStyle name="Comma 2 62 2" xfId="42239" xr:uid="{01312FC6-8B35-47CC-B8DD-493FF6DCA47F}"/>
    <cellStyle name="Comma 2 63" xfId="3857" xr:uid="{00000000-0005-0000-0000-00005D1A0000}"/>
    <cellStyle name="Comma 2 63 2" xfId="42240" xr:uid="{210649AF-4A38-47BA-A797-322BB40357B6}"/>
    <cellStyle name="Comma 2 64" xfId="3858" xr:uid="{00000000-0005-0000-0000-00005E1A0000}"/>
    <cellStyle name="Comma 2 64 2" xfId="42241" xr:uid="{7ECB30E8-95F2-4369-A699-693ABE94C7CB}"/>
    <cellStyle name="Comma 2 65" xfId="3859" xr:uid="{00000000-0005-0000-0000-00005F1A0000}"/>
    <cellStyle name="Comma 2 65 2" xfId="42242" xr:uid="{423BB9C4-7230-43BA-9597-C384EE5C0D90}"/>
    <cellStyle name="Comma 2 66" xfId="3860" xr:uid="{00000000-0005-0000-0000-0000601A0000}"/>
    <cellStyle name="Comma 2 66 2" xfId="42243" xr:uid="{73A9DCA6-FA27-4AC1-B2F5-E5352D7595DD}"/>
    <cellStyle name="Comma 2 67" xfId="3861" xr:uid="{00000000-0005-0000-0000-0000611A0000}"/>
    <cellStyle name="Comma 2 67 2" xfId="42244" xr:uid="{59B134E8-7363-4DE3-82B9-92E1C0D97E98}"/>
    <cellStyle name="Comma 2 68" xfId="2208" xr:uid="{00000000-0005-0000-0000-0000621A0000}"/>
    <cellStyle name="Comma 2 68 2" xfId="7783" xr:uid="{00000000-0005-0000-0000-0000631A0000}"/>
    <cellStyle name="Comma 2 68 2 2" xfId="14278" xr:uid="{00000000-0005-0000-0000-0000641A0000}"/>
    <cellStyle name="Comma 2 68 2 2 2" xfId="26992" xr:uid="{00000000-0005-0000-0000-0000651A0000}"/>
    <cellStyle name="Comma 2 68 2 3" xfId="22485" xr:uid="{00000000-0005-0000-0000-0000661A0000}"/>
    <cellStyle name="Comma 2 68 3" xfId="8630" xr:uid="{00000000-0005-0000-0000-0000671A0000}"/>
    <cellStyle name="Comma 2 68 3 2" xfId="15115" xr:uid="{00000000-0005-0000-0000-0000681A0000}"/>
    <cellStyle name="Comma 2 68 3 2 2" xfId="27784" xr:uid="{00000000-0005-0000-0000-0000691A0000}"/>
    <cellStyle name="Comma 2 68 3 3" xfId="22698" xr:uid="{00000000-0005-0000-0000-00006A1A0000}"/>
    <cellStyle name="Comma 2 68 4" xfId="6423" xr:uid="{00000000-0005-0000-0000-00006B1A0000}"/>
    <cellStyle name="Comma 2 68 4 2" xfId="13046" xr:uid="{00000000-0005-0000-0000-00006C1A0000}"/>
    <cellStyle name="Comma 2 68 4 2 2" xfId="25792" xr:uid="{00000000-0005-0000-0000-00006D1A0000}"/>
    <cellStyle name="Comma 2 68 4 3" xfId="21172" xr:uid="{00000000-0005-0000-0000-00006E1A0000}"/>
    <cellStyle name="Comma 2 68 5" xfId="12034" xr:uid="{00000000-0005-0000-0000-00006F1A0000}"/>
    <cellStyle name="Comma 2 68 5 2" xfId="24779" xr:uid="{00000000-0005-0000-0000-0000701A0000}"/>
    <cellStyle name="Comma 2 68 6" xfId="17519" xr:uid="{00000000-0005-0000-0000-0000711A0000}"/>
    <cellStyle name="Comma 2 68 7" xfId="20904" xr:uid="{00000000-0005-0000-0000-0000721A0000}"/>
    <cellStyle name="Comma 2 68 8" xfId="42245" xr:uid="{0183646B-8C11-4BE6-A637-F72C15E642D7}"/>
    <cellStyle name="Comma 2 69" xfId="7757" xr:uid="{00000000-0005-0000-0000-0000731A0000}"/>
    <cellStyle name="Comma 2 69 2" xfId="14252" xr:uid="{00000000-0005-0000-0000-0000741A0000}"/>
    <cellStyle name="Comma 2 69 2 2" xfId="26966" xr:uid="{00000000-0005-0000-0000-0000751A0000}"/>
    <cellStyle name="Comma 2 69 3" xfId="18862" xr:uid="{00000000-0005-0000-0000-0000761A0000}"/>
    <cellStyle name="Comma 2 69 4" xfId="22461" xr:uid="{00000000-0005-0000-0000-0000771A0000}"/>
    <cellStyle name="Comma 2 69 5" xfId="42246" xr:uid="{04AD4216-B309-4830-99DA-881D1E7A068A}"/>
    <cellStyle name="Comma 2 7" xfId="692" xr:uid="{00000000-0005-0000-0000-0000781A0000}"/>
    <cellStyle name="Comma 2 7 10" xfId="3863" xr:uid="{00000000-0005-0000-0000-0000791A0000}"/>
    <cellStyle name="Comma 2 7 11" xfId="3864" xr:uid="{00000000-0005-0000-0000-00007A1A0000}"/>
    <cellStyle name="Comma 2 7 12" xfId="3865" xr:uid="{00000000-0005-0000-0000-00007B1A0000}"/>
    <cellStyle name="Comma 2 7 13" xfId="3866" xr:uid="{00000000-0005-0000-0000-00007C1A0000}"/>
    <cellStyle name="Comma 2 7 14" xfId="3867" xr:uid="{00000000-0005-0000-0000-00007D1A0000}"/>
    <cellStyle name="Comma 2 7 15" xfId="3868" xr:uid="{00000000-0005-0000-0000-00007E1A0000}"/>
    <cellStyle name="Comma 2 7 16" xfId="3869" xr:uid="{00000000-0005-0000-0000-00007F1A0000}"/>
    <cellStyle name="Comma 2 7 17" xfId="3870" xr:uid="{00000000-0005-0000-0000-0000801A0000}"/>
    <cellStyle name="Comma 2 7 18" xfId="3871" xr:uid="{00000000-0005-0000-0000-0000811A0000}"/>
    <cellStyle name="Comma 2 7 19" xfId="3872" xr:uid="{00000000-0005-0000-0000-0000821A0000}"/>
    <cellStyle name="Comma 2 7 2" xfId="1109" xr:uid="{00000000-0005-0000-0000-0000831A0000}"/>
    <cellStyle name="Comma 2 7 2 10" xfId="3874" xr:uid="{00000000-0005-0000-0000-0000841A0000}"/>
    <cellStyle name="Comma 2 7 2 11" xfId="3875" xr:uid="{00000000-0005-0000-0000-0000851A0000}"/>
    <cellStyle name="Comma 2 7 2 12" xfId="3876" xr:uid="{00000000-0005-0000-0000-0000861A0000}"/>
    <cellStyle name="Comma 2 7 2 13" xfId="3877" xr:uid="{00000000-0005-0000-0000-0000871A0000}"/>
    <cellStyle name="Comma 2 7 2 14" xfId="3878" xr:uid="{00000000-0005-0000-0000-0000881A0000}"/>
    <cellStyle name="Comma 2 7 2 15" xfId="3879" xr:uid="{00000000-0005-0000-0000-0000891A0000}"/>
    <cellStyle name="Comma 2 7 2 16" xfId="3880" xr:uid="{00000000-0005-0000-0000-00008A1A0000}"/>
    <cellStyle name="Comma 2 7 2 17" xfId="3881" xr:uid="{00000000-0005-0000-0000-00008B1A0000}"/>
    <cellStyle name="Comma 2 7 2 18" xfId="3882" xr:uid="{00000000-0005-0000-0000-00008C1A0000}"/>
    <cellStyle name="Comma 2 7 2 19" xfId="3883" xr:uid="{00000000-0005-0000-0000-00008D1A0000}"/>
    <cellStyle name="Comma 2 7 2 2" xfId="3884" xr:uid="{00000000-0005-0000-0000-00008E1A0000}"/>
    <cellStyle name="Comma 2 7 2 2 2" xfId="42249" xr:uid="{1199C232-1642-41D5-B638-4B4EA22043DA}"/>
    <cellStyle name="Comma 2 7 2 20" xfId="3873" xr:uid="{00000000-0005-0000-0000-00008F1A0000}"/>
    <cellStyle name="Comma 2 7 2 20 2" xfId="18766" xr:uid="{00000000-0005-0000-0000-0000901A0000}"/>
    <cellStyle name="Comma 2 7 2 21" xfId="17654" xr:uid="{00000000-0005-0000-0000-0000911A0000}"/>
    <cellStyle name="Comma 2 7 2 22" xfId="2696" xr:uid="{00000000-0005-0000-0000-0000921A0000}"/>
    <cellStyle name="Comma 2 7 2 23" xfId="42248" xr:uid="{62E0D1F7-C010-4B52-BF74-780B355785ED}"/>
    <cellStyle name="Comma 2 7 2 3" xfId="3885" xr:uid="{00000000-0005-0000-0000-0000931A0000}"/>
    <cellStyle name="Comma 2 7 2 3 2" xfId="42250" xr:uid="{074BB033-A331-4882-9EAF-92E3E44775D3}"/>
    <cellStyle name="Comma 2 7 2 4" xfId="3886" xr:uid="{00000000-0005-0000-0000-0000941A0000}"/>
    <cellStyle name="Comma 2 7 2 5" xfId="3887" xr:uid="{00000000-0005-0000-0000-0000951A0000}"/>
    <cellStyle name="Comma 2 7 2 6" xfId="3888" xr:uid="{00000000-0005-0000-0000-0000961A0000}"/>
    <cellStyle name="Comma 2 7 2 7" xfId="3889" xr:uid="{00000000-0005-0000-0000-0000971A0000}"/>
    <cellStyle name="Comma 2 7 2 8" xfId="3890" xr:uid="{00000000-0005-0000-0000-0000981A0000}"/>
    <cellStyle name="Comma 2 7 2 9" xfId="3891" xr:uid="{00000000-0005-0000-0000-0000991A0000}"/>
    <cellStyle name="Comma 2 7 20" xfId="3892" xr:uid="{00000000-0005-0000-0000-00009A1A0000}"/>
    <cellStyle name="Comma 2 7 21" xfId="3893" xr:uid="{00000000-0005-0000-0000-00009B1A0000}"/>
    <cellStyle name="Comma 2 7 22" xfId="3862" xr:uid="{00000000-0005-0000-0000-00009C1A0000}"/>
    <cellStyle name="Comma 2 7 22 2" xfId="18694" xr:uid="{00000000-0005-0000-0000-00009D1A0000}"/>
    <cellStyle name="Comma 2 7 23" xfId="9915" xr:uid="{00000000-0005-0000-0000-00009E1A0000}"/>
    <cellStyle name="Comma 2 7 23 2" xfId="17653" xr:uid="{00000000-0005-0000-0000-00009F1A0000}"/>
    <cellStyle name="Comma 2 7 24" xfId="2695" xr:uid="{00000000-0005-0000-0000-0000A01A0000}"/>
    <cellStyle name="Comma 2 7 25" xfId="37744" xr:uid="{00000000-0005-0000-0000-0000A11A0000}"/>
    <cellStyle name="Comma 2 7 26" xfId="38022" xr:uid="{00000000-0005-0000-0000-0000A21A0000}"/>
    <cellStyle name="Comma 2 7 27" xfId="42247" xr:uid="{C9B06498-54C0-4AC1-8E2E-70155895DDCE}"/>
    <cellStyle name="Comma 2 7 3" xfId="975" xr:uid="{00000000-0005-0000-0000-0000A31A0000}"/>
    <cellStyle name="Comma 2 7 3 2" xfId="10347" xr:uid="{00000000-0005-0000-0000-0000A41A0000}"/>
    <cellStyle name="Comma 2 7 3 3" xfId="17655" xr:uid="{00000000-0005-0000-0000-0000A51A0000}"/>
    <cellStyle name="Comma 2 7 3 4" xfId="3894" xr:uid="{00000000-0005-0000-0000-0000A61A0000}"/>
    <cellStyle name="Comma 2 7 3 5" xfId="42251" xr:uid="{83CD2628-BB95-4C35-8E10-E7BAF9CBD799}"/>
    <cellStyle name="Comma 2 7 4" xfId="1333" xr:uid="{00000000-0005-0000-0000-0000A71A0000}"/>
    <cellStyle name="Comma 2 7 4 2" xfId="3895" xr:uid="{00000000-0005-0000-0000-0000A81A0000}"/>
    <cellStyle name="Comma 2 7 4 3" xfId="42252" xr:uid="{335FC13B-C162-4707-9F4F-ABF6B76D72E2}"/>
    <cellStyle name="Comma 2 7 5" xfId="3896" xr:uid="{00000000-0005-0000-0000-0000A91A0000}"/>
    <cellStyle name="Comma 2 7 6" xfId="3897" xr:uid="{00000000-0005-0000-0000-0000AA1A0000}"/>
    <cellStyle name="Comma 2 7 7" xfId="3898" xr:uid="{00000000-0005-0000-0000-0000AB1A0000}"/>
    <cellStyle name="Comma 2 7 8" xfId="3899" xr:uid="{00000000-0005-0000-0000-0000AC1A0000}"/>
    <cellStyle name="Comma 2 7 9" xfId="3900" xr:uid="{00000000-0005-0000-0000-0000AD1A0000}"/>
    <cellStyle name="Comma 2 70" xfId="8604" xr:uid="{00000000-0005-0000-0000-0000AE1A0000}"/>
    <cellStyle name="Comma 2 70 2" xfId="15089" xr:uid="{00000000-0005-0000-0000-0000AF1A0000}"/>
    <cellStyle name="Comma 2 70 2 2" xfId="27759" xr:uid="{00000000-0005-0000-0000-0000B01A0000}"/>
    <cellStyle name="Comma 2 70 3" xfId="18863" xr:uid="{00000000-0005-0000-0000-0000B11A0000}"/>
    <cellStyle name="Comma 2 70 4" xfId="22675" xr:uid="{00000000-0005-0000-0000-0000B21A0000}"/>
    <cellStyle name="Comma 2 70 5" xfId="42253" xr:uid="{8DA02A65-7C67-4DE5-959D-DE62587F69F7}"/>
    <cellStyle name="Comma 2 71" xfId="9575" xr:uid="{00000000-0005-0000-0000-0000B31A0000}"/>
    <cellStyle name="Comma 2 71 2" xfId="15925" xr:uid="{00000000-0005-0000-0000-0000B41A0000}"/>
    <cellStyle name="Comma 2 71 2 2" xfId="28565" xr:uid="{00000000-0005-0000-0000-0000B51A0000}"/>
    <cellStyle name="Comma 2 71 3" xfId="18864" xr:uid="{00000000-0005-0000-0000-0000B61A0000}"/>
    <cellStyle name="Comma 2 71 4" xfId="23554" xr:uid="{00000000-0005-0000-0000-0000B71A0000}"/>
    <cellStyle name="Comma 2 71 5" xfId="42254" xr:uid="{1A6FD5FD-8771-4F71-B46B-A23A60A6FFB8}"/>
    <cellStyle name="Comma 2 72" xfId="6394" xr:uid="{00000000-0005-0000-0000-0000B81A0000}"/>
    <cellStyle name="Comma 2 72 2" xfId="13017" xr:uid="{00000000-0005-0000-0000-0000B91A0000}"/>
    <cellStyle name="Comma 2 72 2 2" xfId="25763" xr:uid="{00000000-0005-0000-0000-0000BA1A0000}"/>
    <cellStyle name="Comma 2 72 3" xfId="18865" xr:uid="{00000000-0005-0000-0000-0000BB1A0000}"/>
    <cellStyle name="Comma 2 72 4" xfId="21143" xr:uid="{00000000-0005-0000-0000-0000BC1A0000}"/>
    <cellStyle name="Comma 2 72 5" xfId="42255" xr:uid="{AB11ED9B-CDA2-4CA3-9847-4605A87615A6}"/>
    <cellStyle name="Comma 2 73" xfId="12020" xr:uid="{00000000-0005-0000-0000-0000BD1A0000}"/>
    <cellStyle name="Comma 2 73 2" xfId="18868" xr:uid="{00000000-0005-0000-0000-0000BE1A0000}"/>
    <cellStyle name="Comma 2 73 3" xfId="24765" xr:uid="{00000000-0005-0000-0000-0000BF1A0000}"/>
    <cellStyle name="Comma 2 73 4" xfId="42256" xr:uid="{62E66036-77C6-4756-BDBD-8FB970AB6041}"/>
    <cellStyle name="Comma 2 74" xfId="17407" xr:uid="{00000000-0005-0000-0000-0000C01A0000}"/>
    <cellStyle name="Comma 2 74 2" xfId="18869" xr:uid="{00000000-0005-0000-0000-0000C11A0000}"/>
    <cellStyle name="Comma 2 74 3" xfId="29938" xr:uid="{00000000-0005-0000-0000-0000C21A0000}"/>
    <cellStyle name="Comma 2 74 4" xfId="42257" xr:uid="{00D5B884-57A7-41DF-980A-F050679ED2EE}"/>
    <cellStyle name="Comma 2 75" xfId="18870" xr:uid="{00000000-0005-0000-0000-0000C31A0000}"/>
    <cellStyle name="Comma 2 75 2" xfId="42258" xr:uid="{69C029A2-AEC5-412C-9FFD-2B92B9CF38B0}"/>
    <cellStyle name="Comma 2 76" xfId="18871" xr:uid="{00000000-0005-0000-0000-0000C41A0000}"/>
    <cellStyle name="Comma 2 76 2" xfId="42259" xr:uid="{4B3486EC-8DC6-4526-BBAB-2BF0F376A360}"/>
    <cellStyle name="Comma 2 77" xfId="18882" xr:uid="{00000000-0005-0000-0000-0000C51A0000}"/>
    <cellStyle name="Comma 2 77 2" xfId="42260" xr:uid="{E7A47EBA-DF75-4967-8107-4968F4F676A1}"/>
    <cellStyle name="Comma 2 78" xfId="18883" xr:uid="{00000000-0005-0000-0000-0000C61A0000}"/>
    <cellStyle name="Comma 2 78 2" xfId="42261" xr:uid="{8B3327B3-F70E-4A96-B538-BBEAE6267159}"/>
    <cellStyle name="Comma 2 79" xfId="18891" xr:uid="{00000000-0005-0000-0000-0000C71A0000}"/>
    <cellStyle name="Comma 2 79 2" xfId="42262" xr:uid="{7B9F2353-C570-44E4-9857-759E442E33EA}"/>
    <cellStyle name="Comma 2 8" xfId="976" xr:uid="{00000000-0005-0000-0000-0000C81A0000}"/>
    <cellStyle name="Comma 2 8 10" xfId="3902" xr:uid="{00000000-0005-0000-0000-0000C91A0000}"/>
    <cellStyle name="Comma 2 8 11" xfId="3903" xr:uid="{00000000-0005-0000-0000-0000CA1A0000}"/>
    <cellStyle name="Comma 2 8 12" xfId="3904" xr:uid="{00000000-0005-0000-0000-0000CB1A0000}"/>
    <cellStyle name="Comma 2 8 13" xfId="3905" xr:uid="{00000000-0005-0000-0000-0000CC1A0000}"/>
    <cellStyle name="Comma 2 8 14" xfId="3906" xr:uid="{00000000-0005-0000-0000-0000CD1A0000}"/>
    <cellStyle name="Comma 2 8 15" xfId="3907" xr:uid="{00000000-0005-0000-0000-0000CE1A0000}"/>
    <cellStyle name="Comma 2 8 16" xfId="3908" xr:uid="{00000000-0005-0000-0000-0000CF1A0000}"/>
    <cellStyle name="Comma 2 8 17" xfId="3909" xr:uid="{00000000-0005-0000-0000-0000D01A0000}"/>
    <cellStyle name="Comma 2 8 18" xfId="3910" xr:uid="{00000000-0005-0000-0000-0000D11A0000}"/>
    <cellStyle name="Comma 2 8 19" xfId="3911" xr:uid="{00000000-0005-0000-0000-0000D21A0000}"/>
    <cellStyle name="Comma 2 8 2" xfId="2698" xr:uid="{00000000-0005-0000-0000-0000D31A0000}"/>
    <cellStyle name="Comma 2 8 2 2" xfId="3912" xr:uid="{00000000-0005-0000-0000-0000D41A0000}"/>
    <cellStyle name="Comma 2 8 2 2 2" xfId="18767" xr:uid="{00000000-0005-0000-0000-0000D51A0000}"/>
    <cellStyle name="Comma 2 8 2 2 3" xfId="42265" xr:uid="{343835F1-2D08-4E96-B0FD-C7D97D9A0BB3}"/>
    <cellStyle name="Comma 2 8 2 3" xfId="17657" xr:uid="{00000000-0005-0000-0000-0000D61A0000}"/>
    <cellStyle name="Comma 2 8 2 4" xfId="42264" xr:uid="{701832DC-577C-4149-8311-66C816DBC9CD}"/>
    <cellStyle name="Comma 2 8 20" xfId="3901" xr:uid="{00000000-0005-0000-0000-0000D71A0000}"/>
    <cellStyle name="Comma 2 8 20 2" xfId="18695" xr:uid="{00000000-0005-0000-0000-0000D81A0000}"/>
    <cellStyle name="Comma 2 8 21" xfId="9916" xr:uid="{00000000-0005-0000-0000-0000D91A0000}"/>
    <cellStyle name="Comma 2 8 21 2" xfId="17656" xr:uid="{00000000-0005-0000-0000-0000DA1A0000}"/>
    <cellStyle name="Comma 2 8 22" xfId="2697" xr:uid="{00000000-0005-0000-0000-0000DB1A0000}"/>
    <cellStyle name="Comma 2 8 23" xfId="42263" xr:uid="{89CF39CD-764F-41E6-B12D-FD695E93E517}"/>
    <cellStyle name="Comma 2 8 3" xfId="3913" xr:uid="{00000000-0005-0000-0000-0000DC1A0000}"/>
    <cellStyle name="Comma 2 8 3 2" xfId="10348" xr:uid="{00000000-0005-0000-0000-0000DD1A0000}"/>
    <cellStyle name="Comma 2 8 3 3" xfId="17658" xr:uid="{00000000-0005-0000-0000-0000DE1A0000}"/>
    <cellStyle name="Comma 2 8 3 4" xfId="42266" xr:uid="{72880B50-2732-4D63-AC81-91B327FF5ABF}"/>
    <cellStyle name="Comma 2 8 4" xfId="3914" xr:uid="{00000000-0005-0000-0000-0000DF1A0000}"/>
    <cellStyle name="Comma 2 8 4 2" xfId="42267" xr:uid="{7E4874DE-B8A4-46B2-8591-766BD81071DE}"/>
    <cellStyle name="Comma 2 8 5" xfId="3915" xr:uid="{00000000-0005-0000-0000-0000E01A0000}"/>
    <cellStyle name="Comma 2 8 6" xfId="3916" xr:uid="{00000000-0005-0000-0000-0000E11A0000}"/>
    <cellStyle name="Comma 2 8 7" xfId="3917" xr:uid="{00000000-0005-0000-0000-0000E21A0000}"/>
    <cellStyle name="Comma 2 8 8" xfId="3918" xr:uid="{00000000-0005-0000-0000-0000E31A0000}"/>
    <cellStyle name="Comma 2 8 9" xfId="3919" xr:uid="{00000000-0005-0000-0000-0000E41A0000}"/>
    <cellStyle name="Comma 2 80" xfId="18893" xr:uid="{00000000-0005-0000-0000-0000E51A0000}"/>
    <cellStyle name="Comma 2 80 2" xfId="42268" xr:uid="{E1D1F241-091A-44B5-BEDC-0BA5DDD7B59A}"/>
    <cellStyle name="Comma 2 81" xfId="18897" xr:uid="{00000000-0005-0000-0000-0000E61A0000}"/>
    <cellStyle name="Comma 2 82" xfId="18895" xr:uid="{00000000-0005-0000-0000-0000E71A0000}"/>
    <cellStyle name="Comma 2 83" xfId="18896" xr:uid="{00000000-0005-0000-0000-0000E81A0000}"/>
    <cellStyle name="Comma 2 84" xfId="18911" xr:uid="{00000000-0005-0000-0000-0000E91A0000}"/>
    <cellStyle name="Comma 2 85" xfId="18920" xr:uid="{00000000-0005-0000-0000-0000EA1A0000}"/>
    <cellStyle name="Comma 2 86" xfId="18898" xr:uid="{00000000-0005-0000-0000-0000EB1A0000}"/>
    <cellStyle name="Comma 2 87" xfId="18921" xr:uid="{00000000-0005-0000-0000-0000EC1A0000}"/>
    <cellStyle name="Comma 2 88" xfId="18922" xr:uid="{00000000-0005-0000-0000-0000ED1A0000}"/>
    <cellStyle name="Comma 2 89" xfId="17518" xr:uid="{00000000-0005-0000-0000-0000EE1A0000}"/>
    <cellStyle name="Comma 2 89 2" xfId="19100" xr:uid="{00000000-0005-0000-0000-0000EF1A0000}"/>
    <cellStyle name="Comma 2 89 2 2" xfId="32222" xr:uid="{00000000-0005-0000-0000-0000F01A0000}"/>
    <cellStyle name="Comma 2 89 2 3" xfId="35241" xr:uid="{00000000-0005-0000-0000-0000F11A0000}"/>
    <cellStyle name="Comma 2 89 3" xfId="30943" xr:uid="{00000000-0005-0000-0000-0000F21A0000}"/>
    <cellStyle name="Comma 2 89 4" xfId="34363" xr:uid="{00000000-0005-0000-0000-0000F31A0000}"/>
    <cellStyle name="Comma 2 9" xfId="977" xr:uid="{00000000-0005-0000-0000-0000F41A0000}"/>
    <cellStyle name="Comma 2 9 10" xfId="3921" xr:uid="{00000000-0005-0000-0000-0000F51A0000}"/>
    <cellStyle name="Comma 2 9 11" xfId="3922" xr:uid="{00000000-0005-0000-0000-0000F61A0000}"/>
    <cellStyle name="Comma 2 9 12" xfId="3923" xr:uid="{00000000-0005-0000-0000-0000F71A0000}"/>
    <cellStyle name="Comma 2 9 13" xfId="3924" xr:uid="{00000000-0005-0000-0000-0000F81A0000}"/>
    <cellStyle name="Comma 2 9 14" xfId="3925" xr:uid="{00000000-0005-0000-0000-0000F91A0000}"/>
    <cellStyle name="Comma 2 9 15" xfId="3926" xr:uid="{00000000-0005-0000-0000-0000FA1A0000}"/>
    <cellStyle name="Comma 2 9 16" xfId="3927" xr:uid="{00000000-0005-0000-0000-0000FB1A0000}"/>
    <cellStyle name="Comma 2 9 17" xfId="3928" xr:uid="{00000000-0005-0000-0000-0000FC1A0000}"/>
    <cellStyle name="Comma 2 9 18" xfId="3929" xr:uid="{00000000-0005-0000-0000-0000FD1A0000}"/>
    <cellStyle name="Comma 2 9 19" xfId="3930" xr:uid="{00000000-0005-0000-0000-0000FE1A0000}"/>
    <cellStyle name="Comma 2 9 2" xfId="2700" xr:uid="{00000000-0005-0000-0000-0000FF1A0000}"/>
    <cellStyle name="Comma 2 9 2 2" xfId="3931" xr:uid="{00000000-0005-0000-0000-0000001B0000}"/>
    <cellStyle name="Comma 2 9 2 2 2" xfId="18768" xr:uid="{00000000-0005-0000-0000-0000011B0000}"/>
    <cellStyle name="Comma 2 9 2 3" xfId="17660" xr:uid="{00000000-0005-0000-0000-0000021B0000}"/>
    <cellStyle name="Comma 2 9 2 4" xfId="42269" xr:uid="{CC695914-F611-4A82-A6B0-21D0DA7B6177}"/>
    <cellStyle name="Comma 2 9 20" xfId="3920" xr:uid="{00000000-0005-0000-0000-0000031B0000}"/>
    <cellStyle name="Comma 2 9 20 2" xfId="18696" xr:uid="{00000000-0005-0000-0000-0000041B0000}"/>
    <cellStyle name="Comma 2 9 21" xfId="9917" xr:uid="{00000000-0005-0000-0000-0000051B0000}"/>
    <cellStyle name="Comma 2 9 21 2" xfId="17659" xr:uid="{00000000-0005-0000-0000-0000061B0000}"/>
    <cellStyle name="Comma 2 9 22" xfId="2699" xr:uid="{00000000-0005-0000-0000-0000071B0000}"/>
    <cellStyle name="Comma 2 9 3" xfId="3932" xr:uid="{00000000-0005-0000-0000-0000081B0000}"/>
    <cellStyle name="Comma 2 9 3 2" xfId="10350" xr:uid="{00000000-0005-0000-0000-0000091B0000}"/>
    <cellStyle name="Comma 2 9 3 3" xfId="17661" xr:uid="{00000000-0005-0000-0000-00000A1B0000}"/>
    <cellStyle name="Comma 2 9 4" xfId="3933" xr:uid="{00000000-0005-0000-0000-00000B1B0000}"/>
    <cellStyle name="Comma 2 9 5" xfId="3934" xr:uid="{00000000-0005-0000-0000-00000C1B0000}"/>
    <cellStyle name="Comma 2 9 6" xfId="3935" xr:uid="{00000000-0005-0000-0000-00000D1B0000}"/>
    <cellStyle name="Comma 2 9 7" xfId="3936" xr:uid="{00000000-0005-0000-0000-00000E1B0000}"/>
    <cellStyle name="Comma 2 9 8" xfId="3937" xr:uid="{00000000-0005-0000-0000-00000F1B0000}"/>
    <cellStyle name="Comma 2 9 9" xfId="3938" xr:uid="{00000000-0005-0000-0000-0000101B0000}"/>
    <cellStyle name="Comma 2 90" xfId="18997" xr:uid="{00000000-0005-0000-0000-0000111B0000}"/>
    <cellStyle name="Comma 2 90 2" xfId="32169" xr:uid="{00000000-0005-0000-0000-0000121B0000}"/>
    <cellStyle name="Comma 2 90 3" xfId="35188" xr:uid="{00000000-0005-0000-0000-0000131B0000}"/>
    <cellStyle name="Comma 2 91" xfId="18927" xr:uid="{00000000-0005-0000-0000-0000141B0000}"/>
    <cellStyle name="Comma 2 91 2" xfId="32108" xr:uid="{00000000-0005-0000-0000-0000151B0000}"/>
    <cellStyle name="Comma 2 91 3" xfId="35127" xr:uid="{00000000-0005-0000-0000-0000161B0000}"/>
    <cellStyle name="Comma 2 92" xfId="19907" xr:uid="{00000000-0005-0000-0000-0000171B0000}"/>
    <cellStyle name="Comma 2 92 2" xfId="33089" xr:uid="{00000000-0005-0000-0000-0000181B0000}"/>
    <cellStyle name="Comma 2 92 3" xfId="35974" xr:uid="{00000000-0005-0000-0000-0000191B0000}"/>
    <cellStyle name="Comma 2 93" xfId="30581" xr:uid="{00000000-0005-0000-0000-00001A1B0000}"/>
    <cellStyle name="Comma 2 94" xfId="34248" xr:uid="{00000000-0005-0000-0000-00001B1B0000}"/>
    <cellStyle name="Comma 2 95" xfId="34252" xr:uid="{00000000-0005-0000-0000-00001C1B0000}"/>
    <cellStyle name="Comma 2 96" xfId="34262" xr:uid="{00000000-0005-0000-0000-00001D1B0000}"/>
    <cellStyle name="Comma 2 97" xfId="34266" xr:uid="{00000000-0005-0000-0000-00001E1B0000}"/>
    <cellStyle name="Comma 2 98" xfId="34269" xr:uid="{00000000-0005-0000-0000-00001F1B0000}"/>
    <cellStyle name="Comma 2 99" xfId="34272" xr:uid="{00000000-0005-0000-0000-0000201B0000}"/>
    <cellStyle name="Comma 2*" xfId="6092" xr:uid="{00000000-0005-0000-0000-0000211B0000}"/>
    <cellStyle name="Comma 2_20100315 BoM_Initial Information request_Samil PwC_100226" xfId="42270" xr:uid="{BDE715B3-B319-4F07-8B7F-AECAD63475F8}"/>
    <cellStyle name="Comma 20" xfId="147" xr:uid="{00000000-0005-0000-0000-0000231B0000}"/>
    <cellStyle name="Comma 20 2" xfId="978" xr:uid="{00000000-0005-0000-0000-0000241B0000}"/>
    <cellStyle name="Comma 20 2 2" xfId="6253" xr:uid="{00000000-0005-0000-0000-0000251B0000}"/>
    <cellStyle name="Comma 20 2 2 2" xfId="18919" xr:uid="{00000000-0005-0000-0000-0000261B0000}"/>
    <cellStyle name="Comma 20 2 2 3" xfId="42272" xr:uid="{0F1377A5-A447-4DF5-B62C-04E99B4ECA1C}"/>
    <cellStyle name="Comma 20 2 3" xfId="10582" xr:uid="{00000000-0005-0000-0000-0000271B0000}"/>
    <cellStyle name="Comma 20 2 3 2" xfId="16180" xr:uid="{00000000-0005-0000-0000-0000281B0000}"/>
    <cellStyle name="Comma 20 2 3 2 2" xfId="28802" xr:uid="{00000000-0005-0000-0000-0000291B0000}"/>
    <cellStyle name="Comma 20 2 3 3" xfId="23747" xr:uid="{00000000-0005-0000-0000-00002A1B0000}"/>
    <cellStyle name="Comma 20 2 4" xfId="18627" xr:uid="{00000000-0005-0000-0000-00002B1B0000}"/>
    <cellStyle name="Comma 20 2 5" xfId="3939" xr:uid="{00000000-0005-0000-0000-00002C1B0000}"/>
    <cellStyle name="Comma 20 2 6" xfId="42271" xr:uid="{5AFA6DA7-0733-43C2-8C4D-73CB5679AED3}"/>
    <cellStyle name="Comma 20 3" xfId="1415" xr:uid="{00000000-0005-0000-0000-00002D1B0000}"/>
    <cellStyle name="Comma 20 3 2" xfId="10125" xr:uid="{00000000-0005-0000-0000-00002E1B0000}"/>
    <cellStyle name="Comma 20 3 2 2" xfId="16024" xr:uid="{00000000-0005-0000-0000-00002F1B0000}"/>
    <cellStyle name="Comma 20 3 2 2 2" xfId="28652" xr:uid="{00000000-0005-0000-0000-0000301B0000}"/>
    <cellStyle name="Comma 20 3 2 3" xfId="23618" xr:uid="{00000000-0005-0000-0000-0000311B0000}"/>
    <cellStyle name="Comma 20 3 3" xfId="18908" xr:uid="{00000000-0005-0000-0000-0000321B0000}"/>
    <cellStyle name="Comma 20 3 4" xfId="9651" xr:uid="{00000000-0005-0000-0000-0000331B0000}"/>
    <cellStyle name="Comma 20 3 5" xfId="42273" xr:uid="{7FAD124B-DD50-49BA-8F80-3B85F1BF2B6A}"/>
    <cellStyle name="Comma 20 4" xfId="10851" xr:uid="{00000000-0005-0000-0000-0000341B0000}"/>
    <cellStyle name="Comma 20 4 2" xfId="17662" xr:uid="{00000000-0005-0000-0000-0000351B0000}"/>
    <cellStyle name="Comma 20 4 3" xfId="42274" xr:uid="{F20D827F-3432-463D-AF49-08D899B03274}"/>
    <cellStyle name="Comma 20 5" xfId="3127" xr:uid="{00000000-0005-0000-0000-0000361B0000}"/>
    <cellStyle name="Comma 200" xfId="148" xr:uid="{00000000-0005-0000-0000-0000371B0000}"/>
    <cellStyle name="Comma 200 2" xfId="444" xr:uid="{00000000-0005-0000-0000-0000381B0000}"/>
    <cellStyle name="Comma 200 3" xfId="37475" xr:uid="{00000000-0005-0000-0000-0000391B0000}"/>
    <cellStyle name="Comma 201" xfId="149" xr:uid="{00000000-0005-0000-0000-00003A1B0000}"/>
    <cellStyle name="Comma 201 2" xfId="445" xr:uid="{00000000-0005-0000-0000-00003B1B0000}"/>
    <cellStyle name="Comma 201 3" xfId="37476" xr:uid="{00000000-0005-0000-0000-00003C1B0000}"/>
    <cellStyle name="Comma 202" xfId="150" xr:uid="{00000000-0005-0000-0000-00003D1B0000}"/>
    <cellStyle name="Comma 202 2" xfId="446" xr:uid="{00000000-0005-0000-0000-00003E1B0000}"/>
    <cellStyle name="Comma 202 3" xfId="37477" xr:uid="{00000000-0005-0000-0000-00003F1B0000}"/>
    <cellStyle name="Comma 203" xfId="151" xr:uid="{00000000-0005-0000-0000-0000401B0000}"/>
    <cellStyle name="Comma 203 2" xfId="447" xr:uid="{00000000-0005-0000-0000-0000411B0000}"/>
    <cellStyle name="Comma 203 3" xfId="37478" xr:uid="{00000000-0005-0000-0000-0000421B0000}"/>
    <cellStyle name="Comma 204" xfId="152" xr:uid="{00000000-0005-0000-0000-0000431B0000}"/>
    <cellStyle name="Comma 204 2" xfId="448" xr:uid="{00000000-0005-0000-0000-0000441B0000}"/>
    <cellStyle name="Comma 204 3" xfId="37479" xr:uid="{00000000-0005-0000-0000-0000451B0000}"/>
    <cellStyle name="Comma 205" xfId="153" xr:uid="{00000000-0005-0000-0000-0000461B0000}"/>
    <cellStyle name="Comma 205 2" xfId="449" xr:uid="{00000000-0005-0000-0000-0000471B0000}"/>
    <cellStyle name="Comma 205 3" xfId="37480" xr:uid="{00000000-0005-0000-0000-0000481B0000}"/>
    <cellStyle name="Comma 206" xfId="154" xr:uid="{00000000-0005-0000-0000-0000491B0000}"/>
    <cellStyle name="Comma 206 2" xfId="450" xr:uid="{00000000-0005-0000-0000-00004A1B0000}"/>
    <cellStyle name="Comma 206 3" xfId="37481" xr:uid="{00000000-0005-0000-0000-00004B1B0000}"/>
    <cellStyle name="Comma 207" xfId="155" xr:uid="{00000000-0005-0000-0000-00004C1B0000}"/>
    <cellStyle name="Comma 207 2" xfId="451" xr:uid="{00000000-0005-0000-0000-00004D1B0000}"/>
    <cellStyle name="Comma 207 3" xfId="37482" xr:uid="{00000000-0005-0000-0000-00004E1B0000}"/>
    <cellStyle name="Comma 208" xfId="156" xr:uid="{00000000-0005-0000-0000-00004F1B0000}"/>
    <cellStyle name="Comma 208 2" xfId="452" xr:uid="{00000000-0005-0000-0000-0000501B0000}"/>
    <cellStyle name="Comma 208 3" xfId="37483" xr:uid="{00000000-0005-0000-0000-0000511B0000}"/>
    <cellStyle name="Comma 209" xfId="157" xr:uid="{00000000-0005-0000-0000-0000521B0000}"/>
    <cellStyle name="Comma 209 2" xfId="453" xr:uid="{00000000-0005-0000-0000-0000531B0000}"/>
    <cellStyle name="Comma 209 3" xfId="37484" xr:uid="{00000000-0005-0000-0000-0000541B0000}"/>
    <cellStyle name="Comma 21" xfId="158" xr:uid="{00000000-0005-0000-0000-0000551B0000}"/>
    <cellStyle name="Comma 21 10" xfId="3137" xr:uid="{00000000-0005-0000-0000-0000561B0000}"/>
    <cellStyle name="Comma 21 2" xfId="708" xr:uid="{00000000-0005-0000-0000-0000571B0000}"/>
    <cellStyle name="Comma 21 2 2" xfId="6240" xr:uid="{00000000-0005-0000-0000-0000581B0000}"/>
    <cellStyle name="Comma 21 2 2 2" xfId="8561" xr:uid="{00000000-0005-0000-0000-0000591B0000}"/>
    <cellStyle name="Comma 21 2 2 2 2" xfId="15046" xr:uid="{00000000-0005-0000-0000-00005A1B0000}"/>
    <cellStyle name="Comma 21 2 2 2 2 2" xfId="27717" xr:uid="{00000000-0005-0000-0000-00005B1B0000}"/>
    <cellStyle name="Comma 21 2 2 2 3" xfId="22634" xr:uid="{00000000-0005-0000-0000-00005C1B0000}"/>
    <cellStyle name="Comma 21 2 2 3" xfId="9527" xr:uid="{00000000-0005-0000-0000-00005D1B0000}"/>
    <cellStyle name="Comma 21 2 2 3 2" xfId="15887" xr:uid="{00000000-0005-0000-0000-00005E1B0000}"/>
    <cellStyle name="Comma 21 2 2 3 2 2" xfId="28528" xr:uid="{00000000-0005-0000-0000-00005F1B0000}"/>
    <cellStyle name="Comma 21 2 2 3 3" xfId="23511" xr:uid="{00000000-0005-0000-0000-0000601B0000}"/>
    <cellStyle name="Comma 21 2 2 4" xfId="7683" xr:uid="{00000000-0005-0000-0000-0000611B0000}"/>
    <cellStyle name="Comma 21 2 2 4 2" xfId="14182" xr:uid="{00000000-0005-0000-0000-0000621B0000}"/>
    <cellStyle name="Comma 21 2 2 4 2 2" xfId="26908" xr:uid="{00000000-0005-0000-0000-0000631B0000}"/>
    <cellStyle name="Comma 21 2 2 4 3" xfId="22403" xr:uid="{00000000-0005-0000-0000-0000641B0000}"/>
    <cellStyle name="Comma 21 2 2 5" xfId="12974" xr:uid="{00000000-0005-0000-0000-0000651B0000}"/>
    <cellStyle name="Comma 21 2 2 5 2" xfId="25720" xr:uid="{00000000-0005-0000-0000-0000661B0000}"/>
    <cellStyle name="Comma 21 2 2 6" xfId="21101" xr:uid="{00000000-0005-0000-0000-0000671B0000}"/>
    <cellStyle name="Comma 21 2 3" xfId="11260" xr:uid="{00000000-0005-0000-0000-0000681B0000}"/>
    <cellStyle name="Comma 21 2 4" xfId="18628" xr:uid="{00000000-0005-0000-0000-0000691B0000}"/>
    <cellStyle name="Comma 21 2 5" xfId="3940" xr:uid="{00000000-0005-0000-0000-00006A1B0000}"/>
    <cellStyle name="Comma 21 2 6" xfId="42275" xr:uid="{A68BE45F-4EF2-498D-AC0D-526DA1B24CE9}"/>
    <cellStyle name="Comma 21 3" xfId="835" xr:uid="{00000000-0005-0000-0000-00006B1B0000}"/>
    <cellStyle name="Comma 21 3 2" xfId="14312" xr:uid="{00000000-0005-0000-0000-00006C1B0000}"/>
    <cellStyle name="Comma 21 3 2 2" xfId="27012" xr:uid="{00000000-0005-0000-0000-00006D1B0000}"/>
    <cellStyle name="Comma 21 3 3" xfId="18910" xr:uid="{00000000-0005-0000-0000-00006E1B0000}"/>
    <cellStyle name="Comma 21 3 4" xfId="22504" xr:uid="{00000000-0005-0000-0000-00006F1B0000}"/>
    <cellStyle name="Comma 21 3 5" xfId="7817" xr:uid="{00000000-0005-0000-0000-0000701B0000}"/>
    <cellStyle name="Comma 21 3 6" xfId="42276" xr:uid="{B41893D2-6BA7-4225-A7D2-35A5D09D505C}"/>
    <cellStyle name="Comma 21 4" xfId="1416" xr:uid="{00000000-0005-0000-0000-0000711B0000}"/>
    <cellStyle name="Comma 21 4 2" xfId="15154" xr:uid="{00000000-0005-0000-0000-0000721B0000}"/>
    <cellStyle name="Comma 21 4 2 2" xfId="27816" xr:uid="{00000000-0005-0000-0000-0000731B0000}"/>
    <cellStyle name="Comma 21 4 3" xfId="17663" xr:uid="{00000000-0005-0000-0000-0000741B0000}"/>
    <cellStyle name="Comma 21 4 4" xfId="22793" xr:uid="{00000000-0005-0000-0000-0000751B0000}"/>
    <cellStyle name="Comma 21 4 5" xfId="8739" xr:uid="{00000000-0005-0000-0000-0000761B0000}"/>
    <cellStyle name="Comma 21 4 6" xfId="37485" xr:uid="{00000000-0005-0000-0000-0000771B0000}"/>
    <cellStyle name="Comma 21 4 7" xfId="42277" xr:uid="{E01F1568-0DD9-4310-8BF8-B37D9C776EAF}"/>
    <cellStyle name="Comma 21 5" xfId="9652" xr:uid="{00000000-0005-0000-0000-0000781B0000}"/>
    <cellStyle name="Comma 21 6" xfId="10949" xr:uid="{00000000-0005-0000-0000-0000791B0000}"/>
    <cellStyle name="Comma 21 7" xfId="6596" xr:uid="{00000000-0005-0000-0000-00007A1B0000}"/>
    <cellStyle name="Comma 21 7 2" xfId="13184" xr:uid="{00000000-0005-0000-0000-00007B1B0000}"/>
    <cellStyle name="Comma 21 7 2 2" xfId="25928" xr:uid="{00000000-0005-0000-0000-00007C1B0000}"/>
    <cellStyle name="Comma 21 7 3" xfId="21337" xr:uid="{00000000-0005-0000-0000-00007D1B0000}"/>
    <cellStyle name="Comma 21 8" xfId="12116" xr:uid="{00000000-0005-0000-0000-00007E1B0000}"/>
    <cellStyle name="Comma 21 8 2" xfId="24861" xr:uid="{00000000-0005-0000-0000-00007F1B0000}"/>
    <cellStyle name="Comma 21 9" xfId="20993" xr:uid="{00000000-0005-0000-0000-0000801B0000}"/>
    <cellStyle name="Comma 210" xfId="159" xr:uid="{00000000-0005-0000-0000-0000811B0000}"/>
    <cellStyle name="Comma 210 2" xfId="454" xr:uid="{00000000-0005-0000-0000-0000821B0000}"/>
    <cellStyle name="Comma 210 3" xfId="37486" xr:uid="{00000000-0005-0000-0000-0000831B0000}"/>
    <cellStyle name="Comma 211" xfId="160" xr:uid="{00000000-0005-0000-0000-0000841B0000}"/>
    <cellStyle name="Comma 211 2" xfId="455" xr:uid="{00000000-0005-0000-0000-0000851B0000}"/>
    <cellStyle name="Comma 211 3" xfId="37487" xr:uid="{00000000-0005-0000-0000-0000861B0000}"/>
    <cellStyle name="Comma 212" xfId="161" xr:uid="{00000000-0005-0000-0000-0000871B0000}"/>
    <cellStyle name="Comma 212 2" xfId="456" xr:uid="{00000000-0005-0000-0000-0000881B0000}"/>
    <cellStyle name="Comma 212 3" xfId="37488" xr:uid="{00000000-0005-0000-0000-0000891B0000}"/>
    <cellStyle name="Comma 213" xfId="162" xr:uid="{00000000-0005-0000-0000-00008A1B0000}"/>
    <cellStyle name="Comma 213 2" xfId="457" xr:uid="{00000000-0005-0000-0000-00008B1B0000}"/>
    <cellStyle name="Comma 213 3" xfId="37489" xr:uid="{00000000-0005-0000-0000-00008C1B0000}"/>
    <cellStyle name="Comma 214" xfId="163" xr:uid="{00000000-0005-0000-0000-00008D1B0000}"/>
    <cellStyle name="Comma 214 2" xfId="458" xr:uid="{00000000-0005-0000-0000-00008E1B0000}"/>
    <cellStyle name="Comma 214 3" xfId="37490" xr:uid="{00000000-0005-0000-0000-00008F1B0000}"/>
    <cellStyle name="Comma 215" xfId="164" xr:uid="{00000000-0005-0000-0000-0000901B0000}"/>
    <cellStyle name="Comma 215 2" xfId="459" xr:uid="{00000000-0005-0000-0000-0000911B0000}"/>
    <cellStyle name="Comma 215 3" xfId="37491" xr:uid="{00000000-0005-0000-0000-0000921B0000}"/>
    <cellStyle name="Comma 216" xfId="165" xr:uid="{00000000-0005-0000-0000-0000931B0000}"/>
    <cellStyle name="Comma 216 2" xfId="460" xr:uid="{00000000-0005-0000-0000-0000941B0000}"/>
    <cellStyle name="Comma 216 3" xfId="37492" xr:uid="{00000000-0005-0000-0000-0000951B0000}"/>
    <cellStyle name="Comma 217" xfId="166" xr:uid="{00000000-0005-0000-0000-0000961B0000}"/>
    <cellStyle name="Comma 217 2" xfId="461" xr:uid="{00000000-0005-0000-0000-0000971B0000}"/>
    <cellStyle name="Comma 217 3" xfId="37493" xr:uid="{00000000-0005-0000-0000-0000981B0000}"/>
    <cellStyle name="Comma 218" xfId="167" xr:uid="{00000000-0005-0000-0000-0000991B0000}"/>
    <cellStyle name="Comma 218 2" xfId="462" xr:uid="{00000000-0005-0000-0000-00009A1B0000}"/>
    <cellStyle name="Comma 218 3" xfId="37494" xr:uid="{00000000-0005-0000-0000-00009B1B0000}"/>
    <cellStyle name="Comma 219" xfId="168" xr:uid="{00000000-0005-0000-0000-00009C1B0000}"/>
    <cellStyle name="Comma 219 2" xfId="463" xr:uid="{00000000-0005-0000-0000-00009D1B0000}"/>
    <cellStyle name="Comma 219 3" xfId="37495" xr:uid="{00000000-0005-0000-0000-00009E1B0000}"/>
    <cellStyle name="Comma 22" xfId="169" xr:uid="{00000000-0005-0000-0000-00009F1B0000}"/>
    <cellStyle name="Comma 22 10" xfId="3942" xr:uid="{00000000-0005-0000-0000-0000A01B0000}"/>
    <cellStyle name="Comma 22 11" xfId="3943" xr:uid="{00000000-0005-0000-0000-0000A11B0000}"/>
    <cellStyle name="Comma 22 12" xfId="3944" xr:uid="{00000000-0005-0000-0000-0000A21B0000}"/>
    <cellStyle name="Comma 22 13" xfId="3945" xr:uid="{00000000-0005-0000-0000-0000A31B0000}"/>
    <cellStyle name="Comma 22 14" xfId="3946" xr:uid="{00000000-0005-0000-0000-0000A41B0000}"/>
    <cellStyle name="Comma 22 15" xfId="3947" xr:uid="{00000000-0005-0000-0000-0000A51B0000}"/>
    <cellStyle name="Comma 22 16" xfId="3948" xr:uid="{00000000-0005-0000-0000-0000A61B0000}"/>
    <cellStyle name="Comma 22 17" xfId="3949" xr:uid="{00000000-0005-0000-0000-0000A71B0000}"/>
    <cellStyle name="Comma 22 18" xfId="3950" xr:uid="{00000000-0005-0000-0000-0000A81B0000}"/>
    <cellStyle name="Comma 22 19" xfId="3951" xr:uid="{00000000-0005-0000-0000-0000A91B0000}"/>
    <cellStyle name="Comma 22 2" xfId="464" xr:uid="{00000000-0005-0000-0000-0000AA1B0000}"/>
    <cellStyle name="Comma 22 2 2" xfId="11333" xr:uid="{00000000-0005-0000-0000-0000AB1B0000}"/>
    <cellStyle name="Comma 22 2 2 2" xfId="42279" xr:uid="{0C29E63D-2294-496A-A700-87999258F1C9}"/>
    <cellStyle name="Comma 22 2 3" xfId="3952" xr:uid="{00000000-0005-0000-0000-0000AC1B0000}"/>
    <cellStyle name="Comma 22 2 4" xfId="42278" xr:uid="{5BA8E8A7-DB74-4CB8-86A1-9639DC3A4B6E}"/>
    <cellStyle name="Comma 22 20" xfId="3941" xr:uid="{00000000-0005-0000-0000-0000AD1B0000}"/>
    <cellStyle name="Comma 22 20 2" xfId="6293" xr:uid="{00000000-0005-0000-0000-0000AE1B0000}"/>
    <cellStyle name="Comma 22 20 3" xfId="18629" xr:uid="{00000000-0005-0000-0000-0000AF1B0000}"/>
    <cellStyle name="Comma 22 21" xfId="9653" xr:uid="{00000000-0005-0000-0000-0000B01B0000}"/>
    <cellStyle name="Comma 22 21 2" xfId="17664" xr:uid="{00000000-0005-0000-0000-0000B11B0000}"/>
    <cellStyle name="Comma 22 22" xfId="11063" xr:uid="{00000000-0005-0000-0000-0000B21B0000}"/>
    <cellStyle name="Comma 22 23" xfId="3183" xr:uid="{00000000-0005-0000-0000-0000B31B0000}"/>
    <cellStyle name="Comma 22 3" xfId="1087" xr:uid="{00000000-0005-0000-0000-0000B41B0000}"/>
    <cellStyle name="Comma 22 3 2" xfId="3953" xr:uid="{00000000-0005-0000-0000-0000B51B0000}"/>
    <cellStyle name="Comma 22 3 3" xfId="42280" xr:uid="{C3726003-489E-4D02-9E89-3AF290927D57}"/>
    <cellStyle name="Comma 22 4" xfId="1417" xr:uid="{00000000-0005-0000-0000-0000B61B0000}"/>
    <cellStyle name="Comma 22 4 2" xfId="3954" xr:uid="{00000000-0005-0000-0000-0000B71B0000}"/>
    <cellStyle name="Comma 22 4 3" xfId="37496" xr:uid="{00000000-0005-0000-0000-0000B81B0000}"/>
    <cellStyle name="Comma 22 4 4" xfId="42281" xr:uid="{B645EB9C-1D38-46CB-B0EA-6F06042CE957}"/>
    <cellStyle name="Comma 22 5" xfId="3955" xr:uid="{00000000-0005-0000-0000-0000B91B0000}"/>
    <cellStyle name="Comma 22 6" xfId="3956" xr:uid="{00000000-0005-0000-0000-0000BA1B0000}"/>
    <cellStyle name="Comma 22 7" xfId="3957" xr:uid="{00000000-0005-0000-0000-0000BB1B0000}"/>
    <cellStyle name="Comma 22 8" xfId="3958" xr:uid="{00000000-0005-0000-0000-0000BC1B0000}"/>
    <cellStyle name="Comma 22 9" xfId="3959" xr:uid="{00000000-0005-0000-0000-0000BD1B0000}"/>
    <cellStyle name="Comma 220" xfId="170" xr:uid="{00000000-0005-0000-0000-0000BE1B0000}"/>
    <cellStyle name="Comma 220 2" xfId="465" xr:uid="{00000000-0005-0000-0000-0000BF1B0000}"/>
    <cellStyle name="Comma 220 3" xfId="37497" xr:uid="{00000000-0005-0000-0000-0000C01B0000}"/>
    <cellStyle name="Comma 221" xfId="171" xr:uid="{00000000-0005-0000-0000-0000C11B0000}"/>
    <cellStyle name="Comma 221 2" xfId="466" xr:uid="{00000000-0005-0000-0000-0000C21B0000}"/>
    <cellStyle name="Comma 221 3" xfId="37498" xr:uid="{00000000-0005-0000-0000-0000C31B0000}"/>
    <cellStyle name="Comma 222" xfId="172" xr:uid="{00000000-0005-0000-0000-0000C41B0000}"/>
    <cellStyle name="Comma 222 2" xfId="467" xr:uid="{00000000-0005-0000-0000-0000C51B0000}"/>
    <cellStyle name="Comma 222 3" xfId="37499" xr:uid="{00000000-0005-0000-0000-0000C61B0000}"/>
    <cellStyle name="Comma 223" xfId="173" xr:uid="{00000000-0005-0000-0000-0000C71B0000}"/>
    <cellStyle name="Comma 223 2" xfId="468" xr:uid="{00000000-0005-0000-0000-0000C81B0000}"/>
    <cellStyle name="Comma 223 3" xfId="37500" xr:uid="{00000000-0005-0000-0000-0000C91B0000}"/>
    <cellStyle name="Comma 224" xfId="174" xr:uid="{00000000-0005-0000-0000-0000CA1B0000}"/>
    <cellStyle name="Comma 224 2" xfId="469" xr:uid="{00000000-0005-0000-0000-0000CB1B0000}"/>
    <cellStyle name="Comma 224 3" xfId="37501" xr:uid="{00000000-0005-0000-0000-0000CC1B0000}"/>
    <cellStyle name="Comma 225" xfId="175" xr:uid="{00000000-0005-0000-0000-0000CD1B0000}"/>
    <cellStyle name="Comma 225 2" xfId="470" xr:uid="{00000000-0005-0000-0000-0000CE1B0000}"/>
    <cellStyle name="Comma 225 3" xfId="37502" xr:uid="{00000000-0005-0000-0000-0000CF1B0000}"/>
    <cellStyle name="Comma 226" xfId="176" xr:uid="{00000000-0005-0000-0000-0000D01B0000}"/>
    <cellStyle name="Comma 226 2" xfId="471" xr:uid="{00000000-0005-0000-0000-0000D11B0000}"/>
    <cellStyle name="Comma 226 3" xfId="37503" xr:uid="{00000000-0005-0000-0000-0000D21B0000}"/>
    <cellStyle name="Comma 227" xfId="177" xr:uid="{00000000-0005-0000-0000-0000D31B0000}"/>
    <cellStyle name="Comma 227 2" xfId="472" xr:uid="{00000000-0005-0000-0000-0000D41B0000}"/>
    <cellStyle name="Comma 227 3" xfId="37504" xr:uid="{00000000-0005-0000-0000-0000D51B0000}"/>
    <cellStyle name="Comma 228" xfId="178" xr:uid="{00000000-0005-0000-0000-0000D61B0000}"/>
    <cellStyle name="Comma 228 2" xfId="473" xr:uid="{00000000-0005-0000-0000-0000D71B0000}"/>
    <cellStyle name="Comma 228 3" xfId="37505" xr:uid="{00000000-0005-0000-0000-0000D81B0000}"/>
    <cellStyle name="Comma 229" xfId="179" xr:uid="{00000000-0005-0000-0000-0000D91B0000}"/>
    <cellStyle name="Comma 229 2" xfId="474" xr:uid="{00000000-0005-0000-0000-0000DA1B0000}"/>
    <cellStyle name="Comma 229 3" xfId="37506" xr:uid="{00000000-0005-0000-0000-0000DB1B0000}"/>
    <cellStyle name="Comma 23" xfId="180" xr:uid="{00000000-0005-0000-0000-0000DC1B0000}"/>
    <cellStyle name="Comma 23 2" xfId="475" xr:uid="{00000000-0005-0000-0000-0000DD1B0000}"/>
    <cellStyle name="Comma 23 2 2" xfId="10900" xr:uid="{00000000-0005-0000-0000-0000DE1B0000}"/>
    <cellStyle name="Comma 23 2 2 2" xfId="42284" xr:uid="{877B9AFA-9D53-4DE3-88D8-CC1AC74843C9}"/>
    <cellStyle name="Comma 23 2 2 3" xfId="42283" xr:uid="{CC8A062D-3330-443B-91B0-AEA81195B324}"/>
    <cellStyle name="Comma 23 2 3" xfId="3961" xr:uid="{00000000-0005-0000-0000-0000DF1B0000}"/>
    <cellStyle name="Comma 23 2 3 2" xfId="42285" xr:uid="{80E57E00-5194-417B-885F-A2BD58AC07CA}"/>
    <cellStyle name="Comma 23 2 4" xfId="42282" xr:uid="{89C3068E-DCC0-4E04-874E-E6BCFFD798C6}"/>
    <cellStyle name="Comma 23 3" xfId="1089" xr:uid="{00000000-0005-0000-0000-0000E01B0000}"/>
    <cellStyle name="Comma 23 3 2" xfId="6298" xr:uid="{00000000-0005-0000-0000-0000E11B0000}"/>
    <cellStyle name="Comma 23 3 3" xfId="18630" xr:uid="{00000000-0005-0000-0000-0000E21B0000}"/>
    <cellStyle name="Comma 23 3 4" xfId="3960" xr:uid="{00000000-0005-0000-0000-0000E31B0000}"/>
    <cellStyle name="Comma 23 3 5" xfId="42286" xr:uid="{6300F7C4-B303-4769-9350-2F0C68B2DA54}"/>
    <cellStyle name="Comma 23 4" xfId="1418" xr:uid="{00000000-0005-0000-0000-0000E41B0000}"/>
    <cellStyle name="Comma 23 4 2" xfId="17665" xr:uid="{00000000-0005-0000-0000-0000E51B0000}"/>
    <cellStyle name="Comma 23 4 3" xfId="9654" xr:uid="{00000000-0005-0000-0000-0000E61B0000}"/>
    <cellStyle name="Comma 23 4 4" xfId="37507" xr:uid="{00000000-0005-0000-0000-0000E71B0000}"/>
    <cellStyle name="Comma 23 4 5" xfId="42287" xr:uid="{3577AD87-60C5-42B2-A93C-A9676932BD94}"/>
    <cellStyle name="Comma 23 5" xfId="11216" xr:uid="{00000000-0005-0000-0000-0000E81B0000}"/>
    <cellStyle name="Comma 23 5 2" xfId="42288" xr:uid="{879E80D6-3406-4830-BE89-3285D7BCA397}"/>
    <cellStyle name="Comma 23 6" xfId="3187" xr:uid="{00000000-0005-0000-0000-0000E91B0000}"/>
    <cellStyle name="Comma 230" xfId="181" xr:uid="{00000000-0005-0000-0000-0000EA1B0000}"/>
    <cellStyle name="Comma 230 2" xfId="476" xr:uid="{00000000-0005-0000-0000-0000EB1B0000}"/>
    <cellStyle name="Comma 230 3" xfId="37508" xr:uid="{00000000-0005-0000-0000-0000EC1B0000}"/>
    <cellStyle name="Comma 231" xfId="182" xr:uid="{00000000-0005-0000-0000-0000ED1B0000}"/>
    <cellStyle name="Comma 231 2" xfId="477" xr:uid="{00000000-0005-0000-0000-0000EE1B0000}"/>
    <cellStyle name="Comma 231 3" xfId="37509" xr:uid="{00000000-0005-0000-0000-0000EF1B0000}"/>
    <cellStyle name="Comma 232" xfId="183" xr:uid="{00000000-0005-0000-0000-0000F01B0000}"/>
    <cellStyle name="Comma 232 2" xfId="478" xr:uid="{00000000-0005-0000-0000-0000F11B0000}"/>
    <cellStyle name="Comma 232 3" xfId="37510" xr:uid="{00000000-0005-0000-0000-0000F21B0000}"/>
    <cellStyle name="Comma 233" xfId="184" xr:uid="{00000000-0005-0000-0000-0000F31B0000}"/>
    <cellStyle name="Comma 233 2" xfId="479" xr:uid="{00000000-0005-0000-0000-0000F41B0000}"/>
    <cellStyle name="Comma 233 3" xfId="37511" xr:uid="{00000000-0005-0000-0000-0000F51B0000}"/>
    <cellStyle name="Comma 234" xfId="185" xr:uid="{00000000-0005-0000-0000-0000F61B0000}"/>
    <cellStyle name="Comma 234 2" xfId="709" xr:uid="{00000000-0005-0000-0000-0000F71B0000}"/>
    <cellStyle name="Comma 234 3" xfId="37512" xr:uid="{00000000-0005-0000-0000-0000F81B0000}"/>
    <cellStyle name="Comma 235" xfId="186" xr:uid="{00000000-0005-0000-0000-0000F91B0000}"/>
    <cellStyle name="Comma 235 2" xfId="710" xr:uid="{00000000-0005-0000-0000-0000FA1B0000}"/>
    <cellStyle name="Comma 235 3" xfId="37513" xr:uid="{00000000-0005-0000-0000-0000FB1B0000}"/>
    <cellStyle name="Comma 236" xfId="187" xr:uid="{00000000-0005-0000-0000-0000FC1B0000}"/>
    <cellStyle name="Comma 236 2" xfId="480" xr:uid="{00000000-0005-0000-0000-0000FD1B0000}"/>
    <cellStyle name="Comma 236 2 2" xfId="37640" xr:uid="{00000000-0005-0000-0000-0000FE1B0000}"/>
    <cellStyle name="Comma 236 2 3" xfId="37934" xr:uid="{00000000-0005-0000-0000-0000FF1B0000}"/>
    <cellStyle name="Comma 236 3" xfId="711" xr:uid="{00000000-0005-0000-0000-0000001C0000}"/>
    <cellStyle name="Comma 236 4" xfId="37514" xr:uid="{00000000-0005-0000-0000-0000011C0000}"/>
    <cellStyle name="Comma 236 4 2" xfId="37888" xr:uid="{00000000-0005-0000-0000-0000021C0000}"/>
    <cellStyle name="Comma 237" xfId="188" xr:uid="{00000000-0005-0000-0000-0000031C0000}"/>
    <cellStyle name="Comma 237 2" xfId="361" xr:uid="{00000000-0005-0000-0000-0000041C0000}"/>
    <cellStyle name="Comma 237 2 2" xfId="588" xr:uid="{00000000-0005-0000-0000-0000051C0000}"/>
    <cellStyle name="Comma 237 2 2 2" xfId="37669" xr:uid="{00000000-0005-0000-0000-0000061C0000}"/>
    <cellStyle name="Comma 237 2 2 3" xfId="37962" xr:uid="{00000000-0005-0000-0000-0000071C0000}"/>
    <cellStyle name="Comma 237 2 2 4" xfId="42290" xr:uid="{BC714393-B7AF-4670-8F0D-ECDBC5F88D54}"/>
    <cellStyle name="Comma 237 2 3" xfId="37620" xr:uid="{00000000-0005-0000-0000-0000081C0000}"/>
    <cellStyle name="Comma 237 2 4" xfId="37916" xr:uid="{00000000-0005-0000-0000-0000091C0000}"/>
    <cellStyle name="Comma 237 2 5" xfId="42289" xr:uid="{A75E1C24-E88F-490F-8E79-D3A0C7F5E61A}"/>
    <cellStyle name="Comma 237 3" xfId="481" xr:uid="{00000000-0005-0000-0000-00000A1C0000}"/>
    <cellStyle name="Comma 237 3 2" xfId="37641" xr:uid="{00000000-0005-0000-0000-00000B1C0000}"/>
    <cellStyle name="Comma 237 3 3" xfId="37935" xr:uid="{00000000-0005-0000-0000-00000C1C0000}"/>
    <cellStyle name="Comma 237 4" xfId="712" xr:uid="{00000000-0005-0000-0000-00000D1C0000}"/>
    <cellStyle name="Comma 237 5" xfId="37515" xr:uid="{00000000-0005-0000-0000-00000E1C0000}"/>
    <cellStyle name="Comma 237 5 2" xfId="37889" xr:uid="{00000000-0005-0000-0000-00000F1C0000}"/>
    <cellStyle name="Comma 238" xfId="362" xr:uid="{00000000-0005-0000-0000-0000101C0000}"/>
    <cellStyle name="Comma 238 2" xfId="589" xr:uid="{00000000-0005-0000-0000-0000111C0000}"/>
    <cellStyle name="Comma 238 2 2" xfId="37670" xr:uid="{00000000-0005-0000-0000-0000121C0000}"/>
    <cellStyle name="Comma 238 2 3" xfId="37963" xr:uid="{00000000-0005-0000-0000-0000131C0000}"/>
    <cellStyle name="Comma 238 3" xfId="713" xr:uid="{00000000-0005-0000-0000-0000141C0000}"/>
    <cellStyle name="Comma 238 4" xfId="37621" xr:uid="{00000000-0005-0000-0000-0000151C0000}"/>
    <cellStyle name="Comma 238 4 2" xfId="37917" xr:uid="{00000000-0005-0000-0000-0000161C0000}"/>
    <cellStyle name="Comma 239" xfId="714" xr:uid="{00000000-0005-0000-0000-0000171C0000}"/>
    <cellStyle name="Comma 24" xfId="189" xr:uid="{00000000-0005-0000-0000-0000181C0000}"/>
    <cellStyle name="Comma 24 10" xfId="3963" xr:uid="{00000000-0005-0000-0000-0000191C0000}"/>
    <cellStyle name="Comma 24 11" xfId="3964" xr:uid="{00000000-0005-0000-0000-00001A1C0000}"/>
    <cellStyle name="Comma 24 12" xfId="3965" xr:uid="{00000000-0005-0000-0000-00001B1C0000}"/>
    <cellStyle name="Comma 24 13" xfId="3966" xr:uid="{00000000-0005-0000-0000-00001C1C0000}"/>
    <cellStyle name="Comma 24 14" xfId="3967" xr:uid="{00000000-0005-0000-0000-00001D1C0000}"/>
    <cellStyle name="Comma 24 15" xfId="3968" xr:uid="{00000000-0005-0000-0000-00001E1C0000}"/>
    <cellStyle name="Comma 24 16" xfId="3969" xr:uid="{00000000-0005-0000-0000-00001F1C0000}"/>
    <cellStyle name="Comma 24 17" xfId="3970" xr:uid="{00000000-0005-0000-0000-0000201C0000}"/>
    <cellStyle name="Comma 24 18" xfId="3971" xr:uid="{00000000-0005-0000-0000-0000211C0000}"/>
    <cellStyle name="Comma 24 19" xfId="3972" xr:uid="{00000000-0005-0000-0000-0000221C0000}"/>
    <cellStyle name="Comma 24 2" xfId="482" xr:uid="{00000000-0005-0000-0000-0000231C0000}"/>
    <cellStyle name="Comma 24 2 2" xfId="10243" xr:uid="{00000000-0005-0000-0000-0000241C0000}"/>
    <cellStyle name="Comma 24 2 2 2" xfId="42292" xr:uid="{FE437566-C14B-44C7-86E0-31EAB620D986}"/>
    <cellStyle name="Comma 24 2 3" xfId="3973" xr:uid="{00000000-0005-0000-0000-0000251C0000}"/>
    <cellStyle name="Comma 24 2 4" xfId="42291" xr:uid="{2D1A8EA0-A21B-4DCB-8DC6-73D02DDDF847}"/>
    <cellStyle name="Comma 24 20" xfId="3962" xr:uid="{00000000-0005-0000-0000-0000261C0000}"/>
    <cellStyle name="Comma 24 20 2" xfId="6305" xr:uid="{00000000-0005-0000-0000-0000271C0000}"/>
    <cellStyle name="Comma 24 20 3" xfId="18631" xr:uid="{00000000-0005-0000-0000-0000281C0000}"/>
    <cellStyle name="Comma 24 21" xfId="9655" xr:uid="{00000000-0005-0000-0000-0000291C0000}"/>
    <cellStyle name="Comma 24 21 2" xfId="17666" xr:uid="{00000000-0005-0000-0000-00002A1C0000}"/>
    <cellStyle name="Comma 24 22" xfId="10862" xr:uid="{00000000-0005-0000-0000-00002B1C0000}"/>
    <cellStyle name="Comma 24 23" xfId="3189" xr:uid="{00000000-0005-0000-0000-00002C1C0000}"/>
    <cellStyle name="Comma 24 3" xfId="1088" xr:uid="{00000000-0005-0000-0000-00002D1C0000}"/>
    <cellStyle name="Comma 24 3 2" xfId="3974" xr:uid="{00000000-0005-0000-0000-00002E1C0000}"/>
    <cellStyle name="Comma 24 3 3" xfId="42293" xr:uid="{1016AF57-B47B-4D15-8201-12871FF8800C}"/>
    <cellStyle name="Comma 24 4" xfId="1419" xr:uid="{00000000-0005-0000-0000-00002F1C0000}"/>
    <cellStyle name="Comma 24 4 2" xfId="3975" xr:uid="{00000000-0005-0000-0000-0000301C0000}"/>
    <cellStyle name="Comma 24 4 3" xfId="37516" xr:uid="{00000000-0005-0000-0000-0000311C0000}"/>
    <cellStyle name="Comma 24 4 4" xfId="42294" xr:uid="{510DABFC-5C46-4CCC-8E74-7D6A6B13C205}"/>
    <cellStyle name="Comma 24 5" xfId="3976" xr:uid="{00000000-0005-0000-0000-0000321C0000}"/>
    <cellStyle name="Comma 24 6" xfId="3977" xr:uid="{00000000-0005-0000-0000-0000331C0000}"/>
    <cellStyle name="Comma 24 7" xfId="3978" xr:uid="{00000000-0005-0000-0000-0000341C0000}"/>
    <cellStyle name="Comma 24 8" xfId="3979" xr:uid="{00000000-0005-0000-0000-0000351C0000}"/>
    <cellStyle name="Comma 24 9" xfId="3980" xr:uid="{00000000-0005-0000-0000-0000361C0000}"/>
    <cellStyle name="Comma 240" xfId="715" xr:uid="{00000000-0005-0000-0000-0000371C0000}"/>
    <cellStyle name="Comma 241" xfId="716" xr:uid="{00000000-0005-0000-0000-0000381C0000}"/>
    <cellStyle name="Comma 242" xfId="363" xr:uid="{00000000-0005-0000-0000-0000391C0000}"/>
    <cellStyle name="Comma 242 2" xfId="717" xr:uid="{00000000-0005-0000-0000-00003A1C0000}"/>
    <cellStyle name="Comma 242 3" xfId="37622" xr:uid="{00000000-0005-0000-0000-00003B1C0000}"/>
    <cellStyle name="Comma 243" xfId="718" xr:uid="{00000000-0005-0000-0000-00003C1C0000}"/>
    <cellStyle name="Comma 243 2" xfId="46726" xr:uid="{52583500-6E59-44FC-B9D4-0CD4FADD92E7}"/>
    <cellStyle name="Comma 244" xfId="719" xr:uid="{00000000-0005-0000-0000-00003D1C0000}"/>
    <cellStyle name="Comma 245" xfId="720" xr:uid="{00000000-0005-0000-0000-00003E1C0000}"/>
    <cellStyle name="Comma 246" xfId="721" xr:uid="{00000000-0005-0000-0000-00003F1C0000}"/>
    <cellStyle name="Comma 247" xfId="722" xr:uid="{00000000-0005-0000-0000-0000401C0000}"/>
    <cellStyle name="Comma 248" xfId="723" xr:uid="{00000000-0005-0000-0000-0000411C0000}"/>
    <cellStyle name="Comma 249" xfId="724" xr:uid="{00000000-0005-0000-0000-0000421C0000}"/>
    <cellStyle name="Comma 25" xfId="190" xr:uid="{00000000-0005-0000-0000-0000431C0000}"/>
    <cellStyle name="Comma 25 2" xfId="483" xr:uid="{00000000-0005-0000-0000-0000441C0000}"/>
    <cellStyle name="Comma 25 2 2" xfId="6319" xr:uid="{00000000-0005-0000-0000-0000451C0000}"/>
    <cellStyle name="Comma 25 2 2 2" xfId="42296" xr:uid="{E3034136-DB51-47E0-B46E-D0A580FFF02E}"/>
    <cellStyle name="Comma 25 2 3" xfId="11288" xr:uid="{00000000-0005-0000-0000-0000461C0000}"/>
    <cellStyle name="Comma 25 2 4" xfId="18632" xr:uid="{00000000-0005-0000-0000-0000471C0000}"/>
    <cellStyle name="Comma 25 2 5" xfId="3981" xr:uid="{00000000-0005-0000-0000-0000481C0000}"/>
    <cellStyle name="Comma 25 2 6" xfId="42295" xr:uid="{42DFB948-65D6-449A-BE76-EE5E9731E604}"/>
    <cellStyle name="Comma 25 3" xfId="1091" xr:uid="{00000000-0005-0000-0000-0000491C0000}"/>
    <cellStyle name="Comma 25 3 2" xfId="18906" xr:uid="{00000000-0005-0000-0000-00004A1C0000}"/>
    <cellStyle name="Comma 25 3 3" xfId="9656" xr:uid="{00000000-0005-0000-0000-00004B1C0000}"/>
    <cellStyle name="Comma 25 3 4" xfId="42297" xr:uid="{E6A60E4E-81B5-42A3-A107-053F37D38936}"/>
    <cellStyle name="Comma 25 4" xfId="1420" xr:uid="{00000000-0005-0000-0000-00004C1C0000}"/>
    <cellStyle name="Comma 25 4 2" xfId="17667" xr:uid="{00000000-0005-0000-0000-00004D1C0000}"/>
    <cellStyle name="Comma 25 4 3" xfId="37517" xr:uid="{00000000-0005-0000-0000-00004E1C0000}"/>
    <cellStyle name="Comma 25 4 4" xfId="42298" xr:uid="{E992F51C-E94C-497D-AEA7-464C9693BA65}"/>
    <cellStyle name="Comma 25 5" xfId="3186" xr:uid="{00000000-0005-0000-0000-00004F1C0000}"/>
    <cellStyle name="Comma 250" xfId="725" xr:uid="{00000000-0005-0000-0000-0000501C0000}"/>
    <cellStyle name="Comma 251" xfId="726" xr:uid="{00000000-0005-0000-0000-0000511C0000}"/>
    <cellStyle name="Comma 252" xfId="727" xr:uid="{00000000-0005-0000-0000-0000521C0000}"/>
    <cellStyle name="Comma 253" xfId="728" xr:uid="{00000000-0005-0000-0000-0000531C0000}"/>
    <cellStyle name="Comma 254" xfId="729" xr:uid="{00000000-0005-0000-0000-0000541C0000}"/>
    <cellStyle name="Comma 255" xfId="730" xr:uid="{00000000-0005-0000-0000-0000551C0000}"/>
    <cellStyle name="Comma 256" xfId="806" xr:uid="{00000000-0005-0000-0000-0000561C0000}"/>
    <cellStyle name="Comma 256 2" xfId="9899" xr:uid="{00000000-0005-0000-0000-0000571C0000}"/>
    <cellStyle name="Comma 257" xfId="698" xr:uid="{00000000-0005-0000-0000-0000581C0000}"/>
    <cellStyle name="Comma 257 2" xfId="10025" xr:uid="{00000000-0005-0000-0000-0000591C0000}"/>
    <cellStyle name="Comma 257 2 2" xfId="37749" xr:uid="{00000000-0005-0000-0000-00005A1C0000}"/>
    <cellStyle name="Comma 257 2 3" xfId="38027" xr:uid="{00000000-0005-0000-0000-00005B1C0000}"/>
    <cellStyle name="Comma 257 3" xfId="37355" xr:uid="{00000000-0005-0000-0000-00005C1C0000}"/>
    <cellStyle name="Comma 257 4" xfId="37839" xr:uid="{00000000-0005-0000-0000-00005D1C0000}"/>
    <cellStyle name="Comma 258" xfId="1090" xr:uid="{00000000-0005-0000-0000-00005E1C0000}"/>
    <cellStyle name="Comma 258 2" xfId="10622" xr:uid="{00000000-0005-0000-0000-00005F1C0000}"/>
    <cellStyle name="Comma 258 3" xfId="37785" xr:uid="{00000000-0005-0000-0000-0000601C0000}"/>
    <cellStyle name="Comma 258 4" xfId="38057" xr:uid="{00000000-0005-0000-0000-0000611C0000}"/>
    <cellStyle name="Comma 259" xfId="378" xr:uid="{00000000-0005-0000-0000-0000621C0000}"/>
    <cellStyle name="Comma 259 10" xfId="37632" xr:uid="{00000000-0005-0000-0000-0000631C0000}"/>
    <cellStyle name="Comma 259 11" xfId="37927" xr:uid="{00000000-0005-0000-0000-0000641C0000}"/>
    <cellStyle name="Comma 259 2" xfId="602" xr:uid="{00000000-0005-0000-0000-0000651C0000}"/>
    <cellStyle name="Comma 259 2 2" xfId="16260" xr:uid="{00000000-0005-0000-0000-0000661C0000}"/>
    <cellStyle name="Comma 259 2 2 2" xfId="20471" xr:uid="{00000000-0005-0000-0000-0000671C0000}"/>
    <cellStyle name="Comma 259 2 2 2 2" xfId="33724" xr:uid="{00000000-0005-0000-0000-0000681C0000}"/>
    <cellStyle name="Comma 259 2 2 2 3" xfId="36511" xr:uid="{00000000-0005-0000-0000-0000691C0000}"/>
    <cellStyle name="Comma 259 2 2 3" xfId="20172" xr:uid="{00000000-0005-0000-0000-00006A1C0000}"/>
    <cellStyle name="Comma 259 2 2 4" xfId="33429" xr:uid="{00000000-0005-0000-0000-00006B1C0000}"/>
    <cellStyle name="Comma 259 2 2 5" xfId="36217" xr:uid="{00000000-0005-0000-0000-00006C1C0000}"/>
    <cellStyle name="Comma 259 2 3" xfId="20324" xr:uid="{00000000-0005-0000-0000-00006D1C0000}"/>
    <cellStyle name="Comma 259 2 3 2" xfId="33578" xr:uid="{00000000-0005-0000-0000-00006E1C0000}"/>
    <cellStyle name="Comma 259 2 3 3" xfId="36365" xr:uid="{00000000-0005-0000-0000-00006F1C0000}"/>
    <cellStyle name="Comma 259 2 4" xfId="20016" xr:uid="{00000000-0005-0000-0000-0000701C0000}"/>
    <cellStyle name="Comma 259 2 4 2" xfId="33280" xr:uid="{00000000-0005-0000-0000-0000711C0000}"/>
    <cellStyle name="Comma 259 2 4 3" xfId="36072" xr:uid="{00000000-0005-0000-0000-0000721C0000}"/>
    <cellStyle name="Comma 259 2 5" xfId="18565" xr:uid="{00000000-0005-0000-0000-0000731C0000}"/>
    <cellStyle name="Comma 259 2 6" xfId="10715" xr:uid="{00000000-0005-0000-0000-0000741C0000}"/>
    <cellStyle name="Comma 259 2 7" xfId="37680" xr:uid="{00000000-0005-0000-0000-0000751C0000}"/>
    <cellStyle name="Comma 259 2 8" xfId="37973" xr:uid="{00000000-0005-0000-0000-0000761C0000}"/>
    <cellStyle name="Comma 259 3" xfId="16205" xr:uid="{00000000-0005-0000-0000-0000771C0000}"/>
    <cellStyle name="Comma 259 3 2" xfId="20417" xr:uid="{00000000-0005-0000-0000-0000781C0000}"/>
    <cellStyle name="Comma 259 3 2 2" xfId="33670" xr:uid="{00000000-0005-0000-0000-0000791C0000}"/>
    <cellStyle name="Comma 259 3 2 3" xfId="36457" xr:uid="{00000000-0005-0000-0000-00007A1C0000}"/>
    <cellStyle name="Comma 259 3 3" xfId="20118" xr:uid="{00000000-0005-0000-0000-00007B1C0000}"/>
    <cellStyle name="Comma 259 3 3 2" xfId="33375" xr:uid="{00000000-0005-0000-0000-00007C1C0000}"/>
    <cellStyle name="Comma 259 3 3 3" xfId="36163" xr:uid="{00000000-0005-0000-0000-00007D1C0000}"/>
    <cellStyle name="Comma 259 3 4" xfId="19090" xr:uid="{00000000-0005-0000-0000-00007E1C0000}"/>
    <cellStyle name="Comma 259 3 5" xfId="32212" xr:uid="{00000000-0005-0000-0000-00007F1C0000}"/>
    <cellStyle name="Comma 259 3 6" xfId="35231" xr:uid="{00000000-0005-0000-0000-0000801C0000}"/>
    <cellStyle name="Comma 259 4" xfId="18972" xr:uid="{00000000-0005-0000-0000-0000811C0000}"/>
    <cellStyle name="Comma 259 4 2" xfId="20270" xr:uid="{00000000-0005-0000-0000-0000821C0000}"/>
    <cellStyle name="Comma 259 4 2 2" xfId="33524" xr:uid="{00000000-0005-0000-0000-0000831C0000}"/>
    <cellStyle name="Comma 259 4 2 3" xfId="36311" xr:uid="{00000000-0005-0000-0000-0000841C0000}"/>
    <cellStyle name="Comma 259 4 3" xfId="32152" xr:uid="{00000000-0005-0000-0000-0000851C0000}"/>
    <cellStyle name="Comma 259 4 4" xfId="35172" xr:uid="{00000000-0005-0000-0000-0000861C0000}"/>
    <cellStyle name="Comma 259 5" xfId="19962" xr:uid="{00000000-0005-0000-0000-0000871C0000}"/>
    <cellStyle name="Comma 259 5 2" xfId="33226" xr:uid="{00000000-0005-0000-0000-0000881C0000}"/>
    <cellStyle name="Comma 259 5 3" xfId="36018" xr:uid="{00000000-0005-0000-0000-0000891C0000}"/>
    <cellStyle name="Comma 259 6" xfId="17508" xr:uid="{00000000-0005-0000-0000-00008A1C0000}"/>
    <cellStyle name="Comma 259 7" xfId="30932" xr:uid="{00000000-0005-0000-0000-00008B1C0000}"/>
    <cellStyle name="Comma 259 8" xfId="34353" xr:uid="{00000000-0005-0000-0000-00008C1C0000}"/>
    <cellStyle name="Comma 259 9" xfId="10645" xr:uid="{00000000-0005-0000-0000-00008D1C0000}"/>
    <cellStyle name="Comma 26" xfId="191" xr:uid="{00000000-0005-0000-0000-00008E1C0000}"/>
    <cellStyle name="Comma 26 2" xfId="484" xr:uid="{00000000-0005-0000-0000-00008F1C0000}"/>
    <cellStyle name="Comma 26 2 2" xfId="10980" xr:uid="{00000000-0005-0000-0000-0000901C0000}"/>
    <cellStyle name="Comma 26 2 2 2" xfId="42300" xr:uid="{0A782496-708A-4F76-8FB6-C1D7AF6DC1A8}"/>
    <cellStyle name="Comma 26 2 3" xfId="18633" xr:uid="{00000000-0005-0000-0000-0000911C0000}"/>
    <cellStyle name="Comma 26 2 4" xfId="6321" xr:uid="{00000000-0005-0000-0000-0000921C0000}"/>
    <cellStyle name="Comma 26 2 5" xfId="42299" xr:uid="{B24C9532-5A7A-4D4E-A8DB-85D48BE4CC9C}"/>
    <cellStyle name="Comma 26 3" xfId="1116" xr:uid="{00000000-0005-0000-0000-0000931C0000}"/>
    <cellStyle name="Comma 26 3 2" xfId="14401" xr:uid="{00000000-0005-0000-0000-0000941C0000}"/>
    <cellStyle name="Comma 26 3 2 2" xfId="19168" xr:uid="{00000000-0005-0000-0000-0000951C0000}"/>
    <cellStyle name="Comma 26 3 2 3" xfId="32286" xr:uid="{00000000-0005-0000-0000-0000961C0000}"/>
    <cellStyle name="Comma 26 3 2 4" xfId="35303" xr:uid="{00000000-0005-0000-0000-0000971C0000}"/>
    <cellStyle name="Comma 26 3 3" xfId="17668" xr:uid="{00000000-0005-0000-0000-0000981C0000}"/>
    <cellStyle name="Comma 26 3 4" xfId="31023" xr:uid="{00000000-0005-0000-0000-0000991C0000}"/>
    <cellStyle name="Comma 26 3 5" xfId="34437" xr:uid="{00000000-0005-0000-0000-00009A1C0000}"/>
    <cellStyle name="Comma 26 3 6" xfId="7907" xr:uid="{00000000-0005-0000-0000-00009B1C0000}"/>
    <cellStyle name="Comma 26 3 7" xfId="42301" xr:uid="{6AC9EB70-B6EE-43AA-9D43-3559D1F8A3A5}"/>
    <cellStyle name="Comma 26 4" xfId="1421" xr:uid="{00000000-0005-0000-0000-00009C1C0000}"/>
    <cellStyle name="Comma 26 4 2" xfId="15244" xr:uid="{00000000-0005-0000-0000-00009D1C0000}"/>
    <cellStyle name="Comma 26 4 2 2" xfId="27901" xr:uid="{00000000-0005-0000-0000-00009E1C0000}"/>
    <cellStyle name="Comma 26 4 3" xfId="22867" xr:uid="{00000000-0005-0000-0000-00009F1C0000}"/>
    <cellStyle name="Comma 26 4 4" xfId="8830" xr:uid="{00000000-0005-0000-0000-0000A01C0000}"/>
    <cellStyle name="Comma 26 4 5" xfId="37518" xr:uid="{00000000-0005-0000-0000-0000A11C0000}"/>
    <cellStyle name="Comma 26 4 6" xfId="42302" xr:uid="{1A68E3C0-4EEC-4392-B88E-74FE6CB972C5}"/>
    <cellStyle name="Comma 26 5" xfId="9657" xr:uid="{00000000-0005-0000-0000-0000A21C0000}"/>
    <cellStyle name="Comma 26 5 2" xfId="42303" xr:uid="{9809F220-96FE-44C0-943C-43915819D6D6}"/>
    <cellStyle name="Comma 26 6" xfId="10279" xr:uid="{00000000-0005-0000-0000-0000A31C0000}"/>
    <cellStyle name="Comma 26 6 2" xfId="42304" xr:uid="{81B55983-A4C7-4D9D-8436-E52A93E18368}"/>
    <cellStyle name="Comma 26 7" xfId="6745" xr:uid="{00000000-0005-0000-0000-0000A41C0000}"/>
    <cellStyle name="Comma 26 7 2" xfId="13309" xr:uid="{00000000-0005-0000-0000-0000A51C0000}"/>
    <cellStyle name="Comma 26 7 2 2" xfId="26044" xr:uid="{00000000-0005-0000-0000-0000A61C0000}"/>
    <cellStyle name="Comma 26 7 3" xfId="21476" xr:uid="{00000000-0005-0000-0000-0000A71C0000}"/>
    <cellStyle name="Comma 26 7 4" xfId="42305" xr:uid="{20121E82-675D-49B8-B977-9F719D72BF51}"/>
    <cellStyle name="Comma 26 8" xfId="12257" xr:uid="{00000000-0005-0000-0000-0000A81C0000}"/>
    <cellStyle name="Comma 26 8 2" xfId="25003" xr:uid="{00000000-0005-0000-0000-0000A91C0000}"/>
    <cellStyle name="Comma 26 8 3" xfId="42306" xr:uid="{204FEE39-0732-42C2-822E-079C0FE2D952}"/>
    <cellStyle name="Comma 26 9" xfId="3982" xr:uid="{00000000-0005-0000-0000-0000AA1C0000}"/>
    <cellStyle name="Comma 26 9 2" xfId="42307" xr:uid="{82639B37-7419-4126-B6F6-EDA39AEDDB54}"/>
    <cellStyle name="Comma 260" xfId="1221" xr:uid="{00000000-0005-0000-0000-0000AB1C0000}"/>
    <cellStyle name="Comma 260 2" xfId="18867" xr:uid="{00000000-0005-0000-0000-0000AC1C0000}"/>
    <cellStyle name="Comma 260 3" xfId="10646" xr:uid="{00000000-0005-0000-0000-0000AD1C0000}"/>
    <cellStyle name="Comma 260 4" xfId="37786" xr:uid="{00000000-0005-0000-0000-0000AE1C0000}"/>
    <cellStyle name="Comma 260 5" xfId="38058" xr:uid="{00000000-0005-0000-0000-0000AF1C0000}"/>
    <cellStyle name="Comma 261" xfId="1222" xr:uid="{00000000-0005-0000-0000-0000B01C0000}"/>
    <cellStyle name="Comma 261 2" xfId="10721" xr:uid="{00000000-0005-0000-0000-0000B11C0000}"/>
    <cellStyle name="Comma 261 2 2" xfId="16266" xr:uid="{00000000-0005-0000-0000-0000B21C0000}"/>
    <cellStyle name="Comma 261 2 2 2" xfId="20477" xr:uid="{00000000-0005-0000-0000-0000B31C0000}"/>
    <cellStyle name="Comma 261 2 2 2 2" xfId="33730" xr:uid="{00000000-0005-0000-0000-0000B41C0000}"/>
    <cellStyle name="Comma 261 2 2 2 3" xfId="36517" xr:uid="{00000000-0005-0000-0000-0000B51C0000}"/>
    <cellStyle name="Comma 261 2 2 3" xfId="20178" xr:uid="{00000000-0005-0000-0000-0000B61C0000}"/>
    <cellStyle name="Comma 261 2 2 4" xfId="33435" xr:uid="{00000000-0005-0000-0000-0000B71C0000}"/>
    <cellStyle name="Comma 261 2 2 5" xfId="36223" xr:uid="{00000000-0005-0000-0000-0000B81C0000}"/>
    <cellStyle name="Comma 261 2 3" xfId="20330" xr:uid="{00000000-0005-0000-0000-0000B91C0000}"/>
    <cellStyle name="Comma 261 2 3 2" xfId="33584" xr:uid="{00000000-0005-0000-0000-0000BA1C0000}"/>
    <cellStyle name="Comma 261 2 3 3" xfId="36371" xr:uid="{00000000-0005-0000-0000-0000BB1C0000}"/>
    <cellStyle name="Comma 261 2 4" xfId="20022" xr:uid="{00000000-0005-0000-0000-0000BC1C0000}"/>
    <cellStyle name="Comma 261 2 4 2" xfId="33286" xr:uid="{00000000-0005-0000-0000-0000BD1C0000}"/>
    <cellStyle name="Comma 261 2 4 3" xfId="36078" xr:uid="{00000000-0005-0000-0000-0000BE1C0000}"/>
    <cellStyle name="Comma 261 2 5" xfId="19898" xr:uid="{00000000-0005-0000-0000-0000BF1C0000}"/>
    <cellStyle name="Comma 261 3" xfId="16212" xr:uid="{00000000-0005-0000-0000-0000C01C0000}"/>
    <cellStyle name="Comma 261 3 2" xfId="20423" xr:uid="{00000000-0005-0000-0000-0000C11C0000}"/>
    <cellStyle name="Comma 261 3 2 2" xfId="33676" xr:uid="{00000000-0005-0000-0000-0000C21C0000}"/>
    <cellStyle name="Comma 261 3 2 3" xfId="36463" xr:uid="{00000000-0005-0000-0000-0000C31C0000}"/>
    <cellStyle name="Comma 261 3 3" xfId="20124" xr:uid="{00000000-0005-0000-0000-0000C41C0000}"/>
    <cellStyle name="Comma 261 3 3 2" xfId="33381" xr:uid="{00000000-0005-0000-0000-0000C51C0000}"/>
    <cellStyle name="Comma 261 3 3 3" xfId="36169" xr:uid="{00000000-0005-0000-0000-0000C61C0000}"/>
    <cellStyle name="Comma 261 3 4" xfId="18978" xr:uid="{00000000-0005-0000-0000-0000C71C0000}"/>
    <cellStyle name="Comma 261 3 5" xfId="32158" xr:uid="{00000000-0005-0000-0000-0000C81C0000}"/>
    <cellStyle name="Comma 261 3 6" xfId="35178" xr:uid="{00000000-0005-0000-0000-0000C91C0000}"/>
    <cellStyle name="Comma 261 4" xfId="20276" xr:uid="{00000000-0005-0000-0000-0000CA1C0000}"/>
    <cellStyle name="Comma 261 4 2" xfId="33530" xr:uid="{00000000-0005-0000-0000-0000CB1C0000}"/>
    <cellStyle name="Comma 261 4 3" xfId="36317" xr:uid="{00000000-0005-0000-0000-0000CC1C0000}"/>
    <cellStyle name="Comma 261 5" xfId="19968" xr:uid="{00000000-0005-0000-0000-0000CD1C0000}"/>
    <cellStyle name="Comma 261 5 2" xfId="33232" xr:uid="{00000000-0005-0000-0000-0000CE1C0000}"/>
    <cellStyle name="Comma 261 5 3" xfId="36024" xr:uid="{00000000-0005-0000-0000-0000CF1C0000}"/>
    <cellStyle name="Comma 261 6" xfId="18888" xr:uid="{00000000-0005-0000-0000-0000D01C0000}"/>
    <cellStyle name="Comma 261 7" xfId="10657" xr:uid="{00000000-0005-0000-0000-0000D11C0000}"/>
    <cellStyle name="Comma 261 8" xfId="37787" xr:uid="{00000000-0005-0000-0000-0000D21C0000}"/>
    <cellStyle name="Comma 261 9" xfId="38059" xr:uid="{00000000-0005-0000-0000-0000D31C0000}"/>
    <cellStyle name="Comma 262" xfId="1223" xr:uid="{00000000-0005-0000-0000-0000D41C0000}"/>
    <cellStyle name="Comma 262 2" xfId="10725" xr:uid="{00000000-0005-0000-0000-0000D51C0000}"/>
    <cellStyle name="Comma 262 2 2" xfId="16270" xr:uid="{00000000-0005-0000-0000-0000D61C0000}"/>
    <cellStyle name="Comma 262 2 2 2" xfId="20481" xr:uid="{00000000-0005-0000-0000-0000D71C0000}"/>
    <cellStyle name="Comma 262 2 2 2 2" xfId="33734" xr:uid="{00000000-0005-0000-0000-0000D81C0000}"/>
    <cellStyle name="Comma 262 2 2 2 3" xfId="36521" xr:uid="{00000000-0005-0000-0000-0000D91C0000}"/>
    <cellStyle name="Comma 262 2 2 3" xfId="20182" xr:uid="{00000000-0005-0000-0000-0000DA1C0000}"/>
    <cellStyle name="Comma 262 2 2 4" xfId="33439" xr:uid="{00000000-0005-0000-0000-0000DB1C0000}"/>
    <cellStyle name="Comma 262 2 2 5" xfId="36227" xr:uid="{00000000-0005-0000-0000-0000DC1C0000}"/>
    <cellStyle name="Comma 262 2 3" xfId="20334" xr:uid="{00000000-0005-0000-0000-0000DD1C0000}"/>
    <cellStyle name="Comma 262 2 3 2" xfId="33588" xr:uid="{00000000-0005-0000-0000-0000DE1C0000}"/>
    <cellStyle name="Comma 262 2 3 3" xfId="36375" xr:uid="{00000000-0005-0000-0000-0000DF1C0000}"/>
    <cellStyle name="Comma 262 2 4" xfId="20026" xr:uid="{00000000-0005-0000-0000-0000E01C0000}"/>
    <cellStyle name="Comma 262 2 4 2" xfId="33290" xr:uid="{00000000-0005-0000-0000-0000E11C0000}"/>
    <cellStyle name="Comma 262 2 4 3" xfId="36082" xr:uid="{00000000-0005-0000-0000-0000E21C0000}"/>
    <cellStyle name="Comma 262 2 5" xfId="19899" xr:uid="{00000000-0005-0000-0000-0000E31C0000}"/>
    <cellStyle name="Comma 262 3" xfId="16216" xr:uid="{00000000-0005-0000-0000-0000E41C0000}"/>
    <cellStyle name="Comma 262 3 2" xfId="20427" xr:uid="{00000000-0005-0000-0000-0000E51C0000}"/>
    <cellStyle name="Comma 262 3 2 2" xfId="33680" xr:uid="{00000000-0005-0000-0000-0000E61C0000}"/>
    <cellStyle name="Comma 262 3 2 3" xfId="36467" xr:uid="{00000000-0005-0000-0000-0000E71C0000}"/>
    <cellStyle name="Comma 262 3 3" xfId="20128" xr:uid="{00000000-0005-0000-0000-0000E81C0000}"/>
    <cellStyle name="Comma 262 3 3 2" xfId="33385" xr:uid="{00000000-0005-0000-0000-0000E91C0000}"/>
    <cellStyle name="Comma 262 3 3 3" xfId="36173" xr:uid="{00000000-0005-0000-0000-0000EA1C0000}"/>
    <cellStyle name="Comma 262 3 4" xfId="18986" xr:uid="{00000000-0005-0000-0000-0000EB1C0000}"/>
    <cellStyle name="Comma 262 3 5" xfId="32163" xr:uid="{00000000-0005-0000-0000-0000EC1C0000}"/>
    <cellStyle name="Comma 262 3 6" xfId="35182" xr:uid="{00000000-0005-0000-0000-0000ED1C0000}"/>
    <cellStyle name="Comma 262 4" xfId="20280" xr:uid="{00000000-0005-0000-0000-0000EE1C0000}"/>
    <cellStyle name="Comma 262 4 2" xfId="33534" xr:uid="{00000000-0005-0000-0000-0000EF1C0000}"/>
    <cellStyle name="Comma 262 4 3" xfId="36321" xr:uid="{00000000-0005-0000-0000-0000F01C0000}"/>
    <cellStyle name="Comma 262 5" xfId="19972" xr:uid="{00000000-0005-0000-0000-0000F11C0000}"/>
    <cellStyle name="Comma 262 5 2" xfId="33236" xr:uid="{00000000-0005-0000-0000-0000F21C0000}"/>
    <cellStyle name="Comma 262 5 3" xfId="36028" xr:uid="{00000000-0005-0000-0000-0000F31C0000}"/>
    <cellStyle name="Comma 262 6" xfId="18889" xr:uid="{00000000-0005-0000-0000-0000F41C0000}"/>
    <cellStyle name="Comma 262 7" xfId="10666" xr:uid="{00000000-0005-0000-0000-0000F51C0000}"/>
    <cellStyle name="Comma 262 8" xfId="37788" xr:uid="{00000000-0005-0000-0000-0000F61C0000}"/>
    <cellStyle name="Comma 262 9" xfId="38060" xr:uid="{00000000-0005-0000-0000-0000F71C0000}"/>
    <cellStyle name="Comma 263" xfId="10729" xr:uid="{00000000-0005-0000-0000-0000F81C0000}"/>
    <cellStyle name="Comma 263 2" xfId="16274" xr:uid="{00000000-0005-0000-0000-0000F91C0000}"/>
    <cellStyle name="Comma 263 2 2" xfId="20485" xr:uid="{00000000-0005-0000-0000-0000FA1C0000}"/>
    <cellStyle name="Comma 263 2 2 2" xfId="33738" xr:uid="{00000000-0005-0000-0000-0000FB1C0000}"/>
    <cellStyle name="Comma 263 2 2 3" xfId="36525" xr:uid="{00000000-0005-0000-0000-0000FC1C0000}"/>
    <cellStyle name="Comma 263 2 3" xfId="20186" xr:uid="{00000000-0005-0000-0000-0000FD1C0000}"/>
    <cellStyle name="Comma 263 2 3 2" xfId="33443" xr:uid="{00000000-0005-0000-0000-0000FE1C0000}"/>
    <cellStyle name="Comma 263 2 3 3" xfId="36231" xr:uid="{00000000-0005-0000-0000-0000FF1C0000}"/>
    <cellStyle name="Comma 263 2 4" xfId="19098" xr:uid="{00000000-0005-0000-0000-0000001D0000}"/>
    <cellStyle name="Comma 263 2 5" xfId="32220" xr:uid="{00000000-0005-0000-0000-0000011D0000}"/>
    <cellStyle name="Comma 263 2 6" xfId="35239" xr:uid="{00000000-0005-0000-0000-0000021D0000}"/>
    <cellStyle name="Comma 263 3" xfId="18995" xr:uid="{00000000-0005-0000-0000-0000031D0000}"/>
    <cellStyle name="Comma 263 3 2" xfId="20338" xr:uid="{00000000-0005-0000-0000-0000041D0000}"/>
    <cellStyle name="Comma 263 3 2 2" xfId="33592" xr:uid="{00000000-0005-0000-0000-0000051D0000}"/>
    <cellStyle name="Comma 263 3 2 3" xfId="36379" xr:uid="{00000000-0005-0000-0000-0000061D0000}"/>
    <cellStyle name="Comma 263 3 3" xfId="32167" xr:uid="{00000000-0005-0000-0000-0000071D0000}"/>
    <cellStyle name="Comma 263 3 4" xfId="35186" xr:uid="{00000000-0005-0000-0000-0000081D0000}"/>
    <cellStyle name="Comma 263 4" xfId="20030" xr:uid="{00000000-0005-0000-0000-0000091D0000}"/>
    <cellStyle name="Comma 263 4 2" xfId="33294" xr:uid="{00000000-0005-0000-0000-00000A1D0000}"/>
    <cellStyle name="Comma 263 4 3" xfId="36086" xr:uid="{00000000-0005-0000-0000-00000B1D0000}"/>
    <cellStyle name="Comma 263 5" xfId="17516" xr:uid="{00000000-0005-0000-0000-00000C1D0000}"/>
    <cellStyle name="Comma 263 6" xfId="30941" xr:uid="{00000000-0005-0000-0000-00000D1D0000}"/>
    <cellStyle name="Comma 263 7" xfId="34361" xr:uid="{00000000-0005-0000-0000-00000E1D0000}"/>
    <cellStyle name="Comma 264" xfId="10743" xr:uid="{00000000-0005-0000-0000-00000F1D0000}"/>
    <cellStyle name="Comma 264 2" xfId="16282" xr:uid="{00000000-0005-0000-0000-0000101D0000}"/>
    <cellStyle name="Comma 264 2 2" xfId="20493" xr:uid="{00000000-0005-0000-0000-0000111D0000}"/>
    <cellStyle name="Comma 264 2 2 2" xfId="33746" xr:uid="{00000000-0005-0000-0000-0000121D0000}"/>
    <cellStyle name="Comma 264 2 2 3" xfId="36533" xr:uid="{00000000-0005-0000-0000-0000131D0000}"/>
    <cellStyle name="Comma 264 2 3" xfId="20196" xr:uid="{00000000-0005-0000-0000-0000141D0000}"/>
    <cellStyle name="Comma 264 2 4" xfId="33452" xr:uid="{00000000-0005-0000-0000-0000151D0000}"/>
    <cellStyle name="Comma 264 2 5" xfId="36239" xr:uid="{00000000-0005-0000-0000-0000161D0000}"/>
    <cellStyle name="Comma 264 3" xfId="20346" xr:uid="{00000000-0005-0000-0000-0000171D0000}"/>
    <cellStyle name="Comma 264 3 2" xfId="33600" xr:uid="{00000000-0005-0000-0000-0000181D0000}"/>
    <cellStyle name="Comma 264 3 3" xfId="36387" xr:uid="{00000000-0005-0000-0000-0000191D0000}"/>
    <cellStyle name="Comma 264 4" xfId="19904" xr:uid="{00000000-0005-0000-0000-00001A1D0000}"/>
    <cellStyle name="Comma 264 5" xfId="33086" xr:uid="{00000000-0005-0000-0000-00001B1D0000}"/>
    <cellStyle name="Comma 264 6" xfId="35971" xr:uid="{00000000-0005-0000-0000-00001C1D0000}"/>
    <cellStyle name="Comma 265" xfId="10747" xr:uid="{00000000-0005-0000-0000-00001D1D0000}"/>
    <cellStyle name="Comma 265 2" xfId="16284" xr:uid="{00000000-0005-0000-0000-00001E1D0000}"/>
    <cellStyle name="Comma 265 2 2" xfId="20495" xr:uid="{00000000-0005-0000-0000-00001F1D0000}"/>
    <cellStyle name="Comma 265 2 2 2" xfId="33748" xr:uid="{00000000-0005-0000-0000-0000201D0000}"/>
    <cellStyle name="Comma 265 2 2 3" xfId="36535" xr:uid="{00000000-0005-0000-0000-0000211D0000}"/>
    <cellStyle name="Comma 265 2 3" xfId="20198" xr:uid="{00000000-0005-0000-0000-0000221D0000}"/>
    <cellStyle name="Comma 265 2 4" xfId="33454" xr:uid="{00000000-0005-0000-0000-0000231D0000}"/>
    <cellStyle name="Comma 265 2 5" xfId="36241" xr:uid="{00000000-0005-0000-0000-0000241D0000}"/>
    <cellStyle name="Comma 265 3" xfId="20348" xr:uid="{00000000-0005-0000-0000-0000251D0000}"/>
    <cellStyle name="Comma 265 3 2" xfId="33602" xr:uid="{00000000-0005-0000-0000-0000261D0000}"/>
    <cellStyle name="Comma 265 3 3" xfId="36389" xr:uid="{00000000-0005-0000-0000-0000271D0000}"/>
    <cellStyle name="Comma 265 4" xfId="20043" xr:uid="{00000000-0005-0000-0000-0000281D0000}"/>
    <cellStyle name="Comma 265 5" xfId="33306" xr:uid="{00000000-0005-0000-0000-0000291D0000}"/>
    <cellStyle name="Comma 265 6" xfId="36095" xr:uid="{00000000-0005-0000-0000-00002A1D0000}"/>
    <cellStyle name="Comma 266" xfId="10735" xr:uid="{00000000-0005-0000-0000-00002B1D0000}"/>
    <cellStyle name="Comma 266 2" xfId="16279" xr:uid="{00000000-0005-0000-0000-00002C1D0000}"/>
    <cellStyle name="Comma 266 2 2" xfId="20490" xr:uid="{00000000-0005-0000-0000-00002D1D0000}"/>
    <cellStyle name="Comma 266 2 2 2" xfId="33743" xr:uid="{00000000-0005-0000-0000-00002E1D0000}"/>
    <cellStyle name="Comma 266 2 2 3" xfId="36530" xr:uid="{00000000-0005-0000-0000-00002F1D0000}"/>
    <cellStyle name="Comma 266 2 3" xfId="20191" xr:uid="{00000000-0005-0000-0000-0000301D0000}"/>
    <cellStyle name="Comma 266 2 4" xfId="33448" xr:uid="{00000000-0005-0000-0000-0000311D0000}"/>
    <cellStyle name="Comma 266 2 5" xfId="36236" xr:uid="{00000000-0005-0000-0000-0000321D0000}"/>
    <cellStyle name="Comma 266 3" xfId="20343" xr:uid="{00000000-0005-0000-0000-0000331D0000}"/>
    <cellStyle name="Comma 266 3 2" xfId="33597" xr:uid="{00000000-0005-0000-0000-0000341D0000}"/>
    <cellStyle name="Comma 266 3 3" xfId="36384" xr:uid="{00000000-0005-0000-0000-0000351D0000}"/>
    <cellStyle name="Comma 266 4" xfId="20035" xr:uid="{00000000-0005-0000-0000-0000361D0000}"/>
    <cellStyle name="Comma 266 5" xfId="33300" xr:uid="{00000000-0005-0000-0000-0000371D0000}"/>
    <cellStyle name="Comma 266 6" xfId="36091" xr:uid="{00000000-0005-0000-0000-0000381D0000}"/>
    <cellStyle name="Comma 267" xfId="10755" xr:uid="{00000000-0005-0000-0000-0000391D0000}"/>
    <cellStyle name="Comma 267 2" xfId="16287" xr:uid="{00000000-0005-0000-0000-00003A1D0000}"/>
    <cellStyle name="Comma 267 2 2" xfId="20498" xr:uid="{00000000-0005-0000-0000-00003B1D0000}"/>
    <cellStyle name="Comma 267 2 2 2" xfId="33751" xr:uid="{00000000-0005-0000-0000-00003C1D0000}"/>
    <cellStyle name="Comma 267 2 2 3" xfId="36538" xr:uid="{00000000-0005-0000-0000-00003D1D0000}"/>
    <cellStyle name="Comma 267 2 3" xfId="20201" xr:uid="{00000000-0005-0000-0000-00003E1D0000}"/>
    <cellStyle name="Comma 267 2 4" xfId="33457" xr:uid="{00000000-0005-0000-0000-00003F1D0000}"/>
    <cellStyle name="Comma 267 2 5" xfId="36244" xr:uid="{00000000-0005-0000-0000-0000401D0000}"/>
    <cellStyle name="Comma 267 3" xfId="20351" xr:uid="{00000000-0005-0000-0000-0000411D0000}"/>
    <cellStyle name="Comma 267 3 2" xfId="33605" xr:uid="{00000000-0005-0000-0000-0000421D0000}"/>
    <cellStyle name="Comma 267 3 3" xfId="36392" xr:uid="{00000000-0005-0000-0000-0000431D0000}"/>
    <cellStyle name="Comma 267 4" xfId="20050" xr:uid="{00000000-0005-0000-0000-0000441D0000}"/>
    <cellStyle name="Comma 267 5" xfId="33309" xr:uid="{00000000-0005-0000-0000-0000451D0000}"/>
    <cellStyle name="Comma 267 6" xfId="36098" xr:uid="{00000000-0005-0000-0000-0000461D0000}"/>
    <cellStyle name="Comma 268" xfId="10765" xr:uid="{00000000-0005-0000-0000-0000471D0000}"/>
    <cellStyle name="Comma 268 2" xfId="16294" xr:uid="{00000000-0005-0000-0000-0000481D0000}"/>
    <cellStyle name="Comma 268 2 2" xfId="20504" xr:uid="{00000000-0005-0000-0000-0000491D0000}"/>
    <cellStyle name="Comma 268 2 2 2" xfId="33757" xr:uid="{00000000-0005-0000-0000-00004A1D0000}"/>
    <cellStyle name="Comma 268 2 2 3" xfId="36544" xr:uid="{00000000-0005-0000-0000-00004B1D0000}"/>
    <cellStyle name="Comma 268 2 3" xfId="20207" xr:uid="{00000000-0005-0000-0000-00004C1D0000}"/>
    <cellStyle name="Comma 268 2 4" xfId="33463" xr:uid="{00000000-0005-0000-0000-00004D1D0000}"/>
    <cellStyle name="Comma 268 2 5" xfId="36250" xr:uid="{00000000-0005-0000-0000-00004E1D0000}"/>
    <cellStyle name="Comma 268 3" xfId="20357" xr:uid="{00000000-0005-0000-0000-00004F1D0000}"/>
    <cellStyle name="Comma 268 3 2" xfId="33611" xr:uid="{00000000-0005-0000-0000-0000501D0000}"/>
    <cellStyle name="Comma 268 3 3" xfId="36398" xr:uid="{00000000-0005-0000-0000-0000511D0000}"/>
    <cellStyle name="Comma 268 4" xfId="20058" xr:uid="{00000000-0005-0000-0000-0000521D0000}"/>
    <cellStyle name="Comma 268 5" xfId="33316" xr:uid="{00000000-0005-0000-0000-0000531D0000}"/>
    <cellStyle name="Comma 268 6" xfId="36104" xr:uid="{00000000-0005-0000-0000-0000541D0000}"/>
    <cellStyle name="Comma 269" xfId="10766" xr:uid="{00000000-0005-0000-0000-0000551D0000}"/>
    <cellStyle name="Comma 269 2" xfId="16295" xr:uid="{00000000-0005-0000-0000-0000561D0000}"/>
    <cellStyle name="Comma 269 2 2" xfId="20505" xr:uid="{00000000-0005-0000-0000-0000571D0000}"/>
    <cellStyle name="Comma 269 2 2 2" xfId="33758" xr:uid="{00000000-0005-0000-0000-0000581D0000}"/>
    <cellStyle name="Comma 269 2 2 3" xfId="36545" xr:uid="{00000000-0005-0000-0000-0000591D0000}"/>
    <cellStyle name="Comma 269 2 3" xfId="20208" xr:uid="{00000000-0005-0000-0000-00005A1D0000}"/>
    <cellStyle name="Comma 269 2 4" xfId="33464" xr:uid="{00000000-0005-0000-0000-00005B1D0000}"/>
    <cellStyle name="Comma 269 2 5" xfId="36251" xr:uid="{00000000-0005-0000-0000-00005C1D0000}"/>
    <cellStyle name="Comma 269 3" xfId="20358" xr:uid="{00000000-0005-0000-0000-00005D1D0000}"/>
    <cellStyle name="Comma 269 3 2" xfId="33612" xr:uid="{00000000-0005-0000-0000-00005E1D0000}"/>
    <cellStyle name="Comma 269 3 3" xfId="36399" xr:uid="{00000000-0005-0000-0000-00005F1D0000}"/>
    <cellStyle name="Comma 269 4" xfId="20059" xr:uid="{00000000-0005-0000-0000-0000601D0000}"/>
    <cellStyle name="Comma 269 5" xfId="33317" xr:uid="{00000000-0005-0000-0000-0000611D0000}"/>
    <cellStyle name="Comma 269 6" xfId="36105" xr:uid="{00000000-0005-0000-0000-0000621D0000}"/>
    <cellStyle name="Comma 27" xfId="192" xr:uid="{00000000-0005-0000-0000-0000631D0000}"/>
    <cellStyle name="Comma 27 2" xfId="485" xr:uid="{00000000-0005-0000-0000-0000641D0000}"/>
    <cellStyle name="Comma 27 2 2" xfId="11020" xr:uid="{00000000-0005-0000-0000-0000651D0000}"/>
    <cellStyle name="Comma 27 2 2 2" xfId="42310" xr:uid="{1006BF7A-A44F-4076-AD92-C30F23210326}"/>
    <cellStyle name="Comma 27 2 3" xfId="9658" xr:uid="{00000000-0005-0000-0000-0000661D0000}"/>
    <cellStyle name="Comma 27 2 3 2" xfId="42311" xr:uid="{226E2295-B008-4C43-AD9B-85C17AF676F6}"/>
    <cellStyle name="Comma 27 2 4" xfId="37642" xr:uid="{00000000-0005-0000-0000-0000671D0000}"/>
    <cellStyle name="Comma 27 2 5" xfId="37936" xr:uid="{00000000-0005-0000-0000-0000681D0000}"/>
    <cellStyle name="Comma 27 2 6" xfId="42309" xr:uid="{2E7D9B9A-624F-485B-B08A-A6015D460D79}"/>
    <cellStyle name="Comma 27 3" xfId="731" xr:uid="{00000000-0005-0000-0000-0000691D0000}"/>
    <cellStyle name="Comma 27 3 2" xfId="3984" xr:uid="{00000000-0005-0000-0000-00006A1D0000}"/>
    <cellStyle name="Comma 27 3 3" xfId="42312" xr:uid="{F271042F-5029-497B-8F15-884FC3AF1778}"/>
    <cellStyle name="Comma 27 4" xfId="1117" xr:uid="{00000000-0005-0000-0000-00006B1D0000}"/>
    <cellStyle name="Comma 27 4 2" xfId="17669" xr:uid="{00000000-0005-0000-0000-00006C1D0000}"/>
    <cellStyle name="Comma 27 4 3" xfId="10456" xr:uid="{00000000-0005-0000-0000-00006D1D0000}"/>
    <cellStyle name="Comma 27 4 4" xfId="42313" xr:uid="{F34E26FE-C5E6-4F44-A48C-68B8F1B074F2}"/>
    <cellStyle name="Comma 27 5" xfId="1422" xr:uid="{00000000-0005-0000-0000-00006E1D0000}"/>
    <cellStyle name="Comma 27 5 2" xfId="37519" xr:uid="{00000000-0005-0000-0000-00006F1D0000}"/>
    <cellStyle name="Comma 27 5 3" xfId="37890" xr:uid="{00000000-0005-0000-0000-0000701D0000}"/>
    <cellStyle name="Comma 27 6" xfId="3983" xr:uid="{00000000-0005-0000-0000-0000711D0000}"/>
    <cellStyle name="Comma 27 7" xfId="42308" xr:uid="{2537B0A0-819A-4F85-9A8D-9D3A7CA21F6D}"/>
    <cellStyle name="Comma 270" xfId="10767" xr:uid="{00000000-0005-0000-0000-0000721D0000}"/>
    <cellStyle name="Comma 270 2" xfId="16296" xr:uid="{00000000-0005-0000-0000-0000731D0000}"/>
    <cellStyle name="Comma 270 2 2" xfId="20506" xr:uid="{00000000-0005-0000-0000-0000741D0000}"/>
    <cellStyle name="Comma 270 2 2 2" xfId="33759" xr:uid="{00000000-0005-0000-0000-0000751D0000}"/>
    <cellStyle name="Comma 270 2 2 3" xfId="36546" xr:uid="{00000000-0005-0000-0000-0000761D0000}"/>
    <cellStyle name="Comma 270 2 3" xfId="20209" xr:uid="{00000000-0005-0000-0000-0000771D0000}"/>
    <cellStyle name="Comma 270 2 4" xfId="33465" xr:uid="{00000000-0005-0000-0000-0000781D0000}"/>
    <cellStyle name="Comma 270 2 5" xfId="36252" xr:uid="{00000000-0005-0000-0000-0000791D0000}"/>
    <cellStyle name="Comma 270 3" xfId="20359" xr:uid="{00000000-0005-0000-0000-00007A1D0000}"/>
    <cellStyle name="Comma 270 3 2" xfId="33613" xr:uid="{00000000-0005-0000-0000-00007B1D0000}"/>
    <cellStyle name="Comma 270 3 3" xfId="36400" xr:uid="{00000000-0005-0000-0000-00007C1D0000}"/>
    <cellStyle name="Comma 270 4" xfId="20060" xr:uid="{00000000-0005-0000-0000-00007D1D0000}"/>
    <cellStyle name="Comma 270 5" xfId="33318" xr:uid="{00000000-0005-0000-0000-00007E1D0000}"/>
    <cellStyle name="Comma 270 6" xfId="36106" xr:uid="{00000000-0005-0000-0000-00007F1D0000}"/>
    <cellStyle name="Comma 271" xfId="10768" xr:uid="{00000000-0005-0000-0000-0000801D0000}"/>
    <cellStyle name="Comma 271 2" xfId="16297" xr:uid="{00000000-0005-0000-0000-0000811D0000}"/>
    <cellStyle name="Comma 271 2 2" xfId="20507" xr:uid="{00000000-0005-0000-0000-0000821D0000}"/>
    <cellStyle name="Comma 271 2 2 2" xfId="33760" xr:uid="{00000000-0005-0000-0000-0000831D0000}"/>
    <cellStyle name="Comma 271 2 2 3" xfId="36547" xr:uid="{00000000-0005-0000-0000-0000841D0000}"/>
    <cellStyle name="Comma 271 2 3" xfId="20210" xr:uid="{00000000-0005-0000-0000-0000851D0000}"/>
    <cellStyle name="Comma 271 2 4" xfId="33466" xr:uid="{00000000-0005-0000-0000-0000861D0000}"/>
    <cellStyle name="Comma 271 2 5" xfId="36253" xr:uid="{00000000-0005-0000-0000-0000871D0000}"/>
    <cellStyle name="Comma 271 3" xfId="20360" xr:uid="{00000000-0005-0000-0000-0000881D0000}"/>
    <cellStyle name="Comma 271 3 2" xfId="33614" xr:uid="{00000000-0005-0000-0000-0000891D0000}"/>
    <cellStyle name="Comma 271 3 3" xfId="36401" xr:uid="{00000000-0005-0000-0000-00008A1D0000}"/>
    <cellStyle name="Comma 271 4" xfId="20061" xr:uid="{00000000-0005-0000-0000-00008B1D0000}"/>
    <cellStyle name="Comma 271 5" xfId="33319" xr:uid="{00000000-0005-0000-0000-00008C1D0000}"/>
    <cellStyle name="Comma 271 6" xfId="36107" xr:uid="{00000000-0005-0000-0000-00008D1D0000}"/>
    <cellStyle name="Comma 272" xfId="10770" xr:uid="{00000000-0005-0000-0000-00008E1D0000}"/>
    <cellStyle name="Comma 272 2" xfId="16299" xr:uid="{00000000-0005-0000-0000-00008F1D0000}"/>
    <cellStyle name="Comma 272 2 2" xfId="20509" xr:uid="{00000000-0005-0000-0000-0000901D0000}"/>
    <cellStyle name="Comma 272 2 2 2" xfId="33762" xr:uid="{00000000-0005-0000-0000-0000911D0000}"/>
    <cellStyle name="Comma 272 2 2 3" xfId="36549" xr:uid="{00000000-0005-0000-0000-0000921D0000}"/>
    <cellStyle name="Comma 272 2 3" xfId="20212" xr:uid="{00000000-0005-0000-0000-0000931D0000}"/>
    <cellStyle name="Comma 272 2 4" xfId="33468" xr:uid="{00000000-0005-0000-0000-0000941D0000}"/>
    <cellStyle name="Comma 272 2 5" xfId="36255" xr:uid="{00000000-0005-0000-0000-0000951D0000}"/>
    <cellStyle name="Comma 272 3" xfId="20362" xr:uid="{00000000-0005-0000-0000-0000961D0000}"/>
    <cellStyle name="Comma 272 3 2" xfId="33616" xr:uid="{00000000-0005-0000-0000-0000971D0000}"/>
    <cellStyle name="Comma 272 3 3" xfId="36403" xr:uid="{00000000-0005-0000-0000-0000981D0000}"/>
    <cellStyle name="Comma 272 4" xfId="20063" xr:uid="{00000000-0005-0000-0000-0000991D0000}"/>
    <cellStyle name="Comma 272 5" xfId="33321" xr:uid="{00000000-0005-0000-0000-00009A1D0000}"/>
    <cellStyle name="Comma 272 6" xfId="36109" xr:uid="{00000000-0005-0000-0000-00009B1D0000}"/>
    <cellStyle name="Comma 273" xfId="10777" xr:uid="{00000000-0005-0000-0000-00009C1D0000}"/>
    <cellStyle name="Comma 273 2" xfId="16306" xr:uid="{00000000-0005-0000-0000-00009D1D0000}"/>
    <cellStyle name="Comma 273 2 2" xfId="20516" xr:uid="{00000000-0005-0000-0000-00009E1D0000}"/>
    <cellStyle name="Comma 273 2 2 2" xfId="33769" xr:uid="{00000000-0005-0000-0000-00009F1D0000}"/>
    <cellStyle name="Comma 273 2 2 3" xfId="36556" xr:uid="{00000000-0005-0000-0000-0000A01D0000}"/>
    <cellStyle name="Comma 273 2 3" xfId="20219" xr:uid="{00000000-0005-0000-0000-0000A11D0000}"/>
    <cellStyle name="Comma 273 2 4" xfId="33475" xr:uid="{00000000-0005-0000-0000-0000A21D0000}"/>
    <cellStyle name="Comma 273 2 5" xfId="36262" xr:uid="{00000000-0005-0000-0000-0000A31D0000}"/>
    <cellStyle name="Comma 273 3" xfId="20369" xr:uid="{00000000-0005-0000-0000-0000A41D0000}"/>
    <cellStyle name="Comma 273 3 2" xfId="33623" xr:uid="{00000000-0005-0000-0000-0000A51D0000}"/>
    <cellStyle name="Comma 273 3 3" xfId="36410" xr:uid="{00000000-0005-0000-0000-0000A61D0000}"/>
    <cellStyle name="Comma 273 4" xfId="20070" xr:uid="{00000000-0005-0000-0000-0000A71D0000}"/>
    <cellStyle name="Comma 273 5" xfId="33328" xr:uid="{00000000-0005-0000-0000-0000A81D0000}"/>
    <cellStyle name="Comma 273 6" xfId="36116" xr:uid="{00000000-0005-0000-0000-0000A91D0000}"/>
    <cellStyle name="Comma 274" xfId="10779" xr:uid="{00000000-0005-0000-0000-0000AA1D0000}"/>
    <cellStyle name="Comma 274 2" xfId="16308" xr:uid="{00000000-0005-0000-0000-0000AB1D0000}"/>
    <cellStyle name="Comma 274 2 2" xfId="20518" xr:uid="{00000000-0005-0000-0000-0000AC1D0000}"/>
    <cellStyle name="Comma 274 2 2 2" xfId="33771" xr:uid="{00000000-0005-0000-0000-0000AD1D0000}"/>
    <cellStyle name="Comma 274 2 2 3" xfId="36558" xr:uid="{00000000-0005-0000-0000-0000AE1D0000}"/>
    <cellStyle name="Comma 274 2 3" xfId="20221" xr:uid="{00000000-0005-0000-0000-0000AF1D0000}"/>
    <cellStyle name="Comma 274 2 4" xfId="33477" xr:uid="{00000000-0005-0000-0000-0000B01D0000}"/>
    <cellStyle name="Comma 274 2 5" xfId="36264" xr:uid="{00000000-0005-0000-0000-0000B11D0000}"/>
    <cellStyle name="Comma 274 3" xfId="20371" xr:uid="{00000000-0005-0000-0000-0000B21D0000}"/>
    <cellStyle name="Comma 274 3 2" xfId="33625" xr:uid="{00000000-0005-0000-0000-0000B31D0000}"/>
    <cellStyle name="Comma 274 3 3" xfId="36412" xr:uid="{00000000-0005-0000-0000-0000B41D0000}"/>
    <cellStyle name="Comma 274 4" xfId="20072" xr:uid="{00000000-0005-0000-0000-0000B51D0000}"/>
    <cellStyle name="Comma 274 5" xfId="33330" xr:uid="{00000000-0005-0000-0000-0000B61D0000}"/>
    <cellStyle name="Comma 274 6" xfId="36118" xr:uid="{00000000-0005-0000-0000-0000B71D0000}"/>
    <cellStyle name="Comma 275" xfId="10780" xr:uid="{00000000-0005-0000-0000-0000B81D0000}"/>
    <cellStyle name="Comma 275 2" xfId="16309" xr:uid="{00000000-0005-0000-0000-0000B91D0000}"/>
    <cellStyle name="Comma 275 2 2" xfId="20519" xr:uid="{00000000-0005-0000-0000-0000BA1D0000}"/>
    <cellStyle name="Comma 275 2 2 2" xfId="33772" xr:uid="{00000000-0005-0000-0000-0000BB1D0000}"/>
    <cellStyle name="Comma 275 2 2 3" xfId="36559" xr:uid="{00000000-0005-0000-0000-0000BC1D0000}"/>
    <cellStyle name="Comma 275 2 3" xfId="20222" xr:uid="{00000000-0005-0000-0000-0000BD1D0000}"/>
    <cellStyle name="Comma 275 2 4" xfId="33478" xr:uid="{00000000-0005-0000-0000-0000BE1D0000}"/>
    <cellStyle name="Comma 275 2 5" xfId="36265" xr:uid="{00000000-0005-0000-0000-0000BF1D0000}"/>
    <cellStyle name="Comma 275 3" xfId="20372" xr:uid="{00000000-0005-0000-0000-0000C01D0000}"/>
    <cellStyle name="Comma 275 3 2" xfId="33626" xr:uid="{00000000-0005-0000-0000-0000C11D0000}"/>
    <cellStyle name="Comma 275 3 3" xfId="36413" xr:uid="{00000000-0005-0000-0000-0000C21D0000}"/>
    <cellStyle name="Comma 275 4" xfId="20073" xr:uid="{00000000-0005-0000-0000-0000C31D0000}"/>
    <cellStyle name="Comma 275 5" xfId="33331" xr:uid="{00000000-0005-0000-0000-0000C41D0000}"/>
    <cellStyle name="Comma 275 6" xfId="36119" xr:uid="{00000000-0005-0000-0000-0000C51D0000}"/>
    <cellStyle name="Comma 276" xfId="9573" xr:uid="{00000000-0005-0000-0000-0000C61D0000}"/>
    <cellStyle name="Comma 277" xfId="10642" xr:uid="{00000000-0005-0000-0000-0000C71D0000}"/>
    <cellStyle name="Comma 278" xfId="11286" xr:uid="{00000000-0005-0000-0000-0000C81D0000}"/>
    <cellStyle name="Comma 279" xfId="10843" xr:uid="{00000000-0005-0000-0000-0000C91D0000}"/>
    <cellStyle name="Comma 28" xfId="193" xr:uid="{00000000-0005-0000-0000-0000CA1D0000}"/>
    <cellStyle name="Comma 28 2" xfId="486" xr:uid="{00000000-0005-0000-0000-0000CB1D0000}"/>
    <cellStyle name="Comma 28 2 2" xfId="11166" xr:uid="{00000000-0005-0000-0000-0000CC1D0000}"/>
    <cellStyle name="Comma 28 2 2 2" xfId="42315" xr:uid="{A1B6DE5B-3A40-4AA4-8EF0-F9FC0ECD3A8C}"/>
    <cellStyle name="Comma 28 2 3" xfId="42314" xr:uid="{7FEB3A03-C528-40A1-8F28-C01E08E50045}"/>
    <cellStyle name="Comma 28 3" xfId="1118" xr:uid="{00000000-0005-0000-0000-0000CD1D0000}"/>
    <cellStyle name="Comma 28 3 2" xfId="17670" xr:uid="{00000000-0005-0000-0000-0000CE1D0000}"/>
    <cellStyle name="Comma 28 3 3" xfId="10490" xr:uid="{00000000-0005-0000-0000-0000CF1D0000}"/>
    <cellStyle name="Comma 28 3 4" xfId="42316" xr:uid="{A038869F-2DA5-45A9-90A8-0910C420D5BB}"/>
    <cellStyle name="Comma 28 4" xfId="1423" xr:uid="{00000000-0005-0000-0000-0000D01D0000}"/>
    <cellStyle name="Comma 28 4 2" xfId="37520" xr:uid="{00000000-0005-0000-0000-0000D11D0000}"/>
    <cellStyle name="Comma 28 4 3" xfId="42317" xr:uid="{A1E37EE4-D6C8-4855-B118-3BCB6EC72104}"/>
    <cellStyle name="Comma 28 5" xfId="3985" xr:uid="{00000000-0005-0000-0000-0000D21D0000}"/>
    <cellStyle name="Comma 280" xfId="10399" xr:uid="{00000000-0005-0000-0000-0000D31D0000}"/>
    <cellStyle name="Comma 281" xfId="11181" xr:uid="{00000000-0005-0000-0000-0000D41D0000}"/>
    <cellStyle name="Comma 282" xfId="10914" xr:uid="{00000000-0005-0000-0000-0000D51D0000}"/>
    <cellStyle name="Comma 283" xfId="10495" xr:uid="{00000000-0005-0000-0000-0000D61D0000}"/>
    <cellStyle name="Comma 284" xfId="10059" xr:uid="{00000000-0005-0000-0000-0000D71D0000}"/>
    <cellStyle name="Comma 285" xfId="11090" xr:uid="{00000000-0005-0000-0000-0000D81D0000}"/>
    <cellStyle name="Comma 286" xfId="11367" xr:uid="{00000000-0005-0000-0000-0000D91D0000}"/>
    <cellStyle name="Comma 287" xfId="12016" xr:uid="{00000000-0005-0000-0000-0000DA1D0000}"/>
    <cellStyle name="Comma 288" xfId="17406" xr:uid="{00000000-0005-0000-0000-0000DB1D0000}"/>
    <cellStyle name="Comma 288 2" xfId="29937" xr:uid="{00000000-0005-0000-0000-0000DC1D0000}"/>
    <cellStyle name="Comma 289" xfId="30578" xr:uid="{00000000-0005-0000-0000-0000DD1D0000}"/>
    <cellStyle name="Comma 29" xfId="194" xr:uid="{00000000-0005-0000-0000-0000DE1D0000}"/>
    <cellStyle name="Comma 29 2" xfId="487" xr:uid="{00000000-0005-0000-0000-0000DF1D0000}"/>
    <cellStyle name="Comma 29 2 2" xfId="10991" xr:uid="{00000000-0005-0000-0000-0000E01D0000}"/>
    <cellStyle name="Comma 29 2 2 2" xfId="42319" xr:uid="{18E34428-1E3B-4715-BB58-1D6A44EBB5E0}"/>
    <cellStyle name="Comma 29 2 3" xfId="14402" xr:uid="{00000000-0005-0000-0000-0000E11D0000}"/>
    <cellStyle name="Comma 29 2 3 2" xfId="27087" xr:uid="{00000000-0005-0000-0000-0000E21D0000}"/>
    <cellStyle name="Comma 29 2 4" xfId="18634" xr:uid="{00000000-0005-0000-0000-0000E31D0000}"/>
    <cellStyle name="Comma 29 2 5" xfId="22536" xr:uid="{00000000-0005-0000-0000-0000E41D0000}"/>
    <cellStyle name="Comma 29 2 6" xfId="7908" xr:uid="{00000000-0005-0000-0000-0000E51D0000}"/>
    <cellStyle name="Comma 29 2 7" xfId="42318" xr:uid="{5F221694-6DFD-4D94-B988-9457BB0DABC7}"/>
    <cellStyle name="Comma 29 3" xfId="1122" xr:uid="{00000000-0005-0000-0000-0000E61D0000}"/>
    <cellStyle name="Comma 29 3 2" xfId="15245" xr:uid="{00000000-0005-0000-0000-0000E71D0000}"/>
    <cellStyle name="Comma 29 3 2 2" xfId="19169" xr:uid="{00000000-0005-0000-0000-0000E81D0000}"/>
    <cellStyle name="Comma 29 3 2 3" xfId="32287" xr:uid="{00000000-0005-0000-0000-0000E91D0000}"/>
    <cellStyle name="Comma 29 3 2 4" xfId="35304" xr:uid="{00000000-0005-0000-0000-0000EA1D0000}"/>
    <cellStyle name="Comma 29 3 3" xfId="17671" xr:uid="{00000000-0005-0000-0000-0000EB1D0000}"/>
    <cellStyle name="Comma 29 3 4" xfId="31024" xr:uid="{00000000-0005-0000-0000-0000EC1D0000}"/>
    <cellStyle name="Comma 29 3 5" xfId="34438" xr:uid="{00000000-0005-0000-0000-0000ED1D0000}"/>
    <cellStyle name="Comma 29 3 6" xfId="8831" xr:uid="{00000000-0005-0000-0000-0000EE1D0000}"/>
    <cellStyle name="Comma 29 3 7" xfId="42320" xr:uid="{75B3AC7A-0628-4CE4-BFCA-B5C10089FF35}"/>
    <cellStyle name="Comma 29 4" xfId="1424" xr:uid="{00000000-0005-0000-0000-0000EF1D0000}"/>
    <cellStyle name="Comma 29 4 2" xfId="9659" xr:uid="{00000000-0005-0000-0000-0000F01D0000}"/>
    <cellStyle name="Comma 29 4 3" xfId="37521" xr:uid="{00000000-0005-0000-0000-0000F11D0000}"/>
    <cellStyle name="Comma 29 4 4" xfId="42321" xr:uid="{4A4C2694-01E4-4F88-A219-A307AA976FFB}"/>
    <cellStyle name="Comma 29 5" xfId="10990" xr:uid="{00000000-0005-0000-0000-0000F21D0000}"/>
    <cellStyle name="Comma 29 6" xfId="6746" xr:uid="{00000000-0005-0000-0000-0000F31D0000}"/>
    <cellStyle name="Comma 29 6 2" xfId="13310" xr:uid="{00000000-0005-0000-0000-0000F41D0000}"/>
    <cellStyle name="Comma 29 6 2 2" xfId="26045" xr:uid="{00000000-0005-0000-0000-0000F51D0000}"/>
    <cellStyle name="Comma 29 6 3" xfId="21477" xr:uid="{00000000-0005-0000-0000-0000F61D0000}"/>
    <cellStyle name="Comma 29 7" xfId="12258" xr:uid="{00000000-0005-0000-0000-0000F71D0000}"/>
    <cellStyle name="Comma 29 7 2" xfId="25004" xr:uid="{00000000-0005-0000-0000-0000F81D0000}"/>
    <cellStyle name="Comma 29 8" xfId="3986" xr:uid="{00000000-0005-0000-0000-0000F91D0000}"/>
    <cellStyle name="Comma 290" xfId="34245" xr:uid="{00000000-0005-0000-0000-0000FA1D0000}"/>
    <cellStyle name="Comma 291" xfId="34256" xr:uid="{00000000-0005-0000-0000-0000FB1D0000}"/>
    <cellStyle name="Comma 292" xfId="34259" xr:uid="{00000000-0005-0000-0000-0000FC1D0000}"/>
    <cellStyle name="Comma 293" xfId="34250" xr:uid="{00000000-0005-0000-0000-0000FD1D0000}"/>
    <cellStyle name="Comma 294" xfId="34247" xr:uid="{00000000-0005-0000-0000-0000FE1D0000}"/>
    <cellStyle name="Comma 295" xfId="34264" xr:uid="{00000000-0005-0000-0000-0000FF1D0000}"/>
    <cellStyle name="Comma 296" xfId="34267" xr:uid="{00000000-0005-0000-0000-0000001E0000}"/>
    <cellStyle name="Comma 297" xfId="34270" xr:uid="{00000000-0005-0000-0000-0000011E0000}"/>
    <cellStyle name="Comma 298" xfId="34273" xr:uid="{00000000-0005-0000-0000-0000021E0000}"/>
    <cellStyle name="Comma 299" xfId="34281" xr:uid="{00000000-0005-0000-0000-0000031E0000}"/>
    <cellStyle name="Comma 3" xfId="10" xr:uid="{00000000-0005-0000-0000-0000041E0000}"/>
    <cellStyle name="Comma 3 10" xfId="3119" xr:uid="{00000000-0005-0000-0000-0000051E0000}"/>
    <cellStyle name="Comma 3 10 2" xfId="6093" xr:uid="{00000000-0005-0000-0000-0000061E0000}"/>
    <cellStyle name="Comma 3 10 2 2" xfId="42324" xr:uid="{75CA0FC3-2AD5-41E5-A05A-5B5458A4FCDD}"/>
    <cellStyle name="Comma 3 10 3" xfId="42323" xr:uid="{667B7B9C-0302-42C5-A044-FF09E66CC537}"/>
    <cellStyle name="Comma 3 11" xfId="3139" xr:uid="{00000000-0005-0000-0000-0000071E0000}"/>
    <cellStyle name="Comma 3 11 2" xfId="7819" xr:uid="{00000000-0005-0000-0000-0000081E0000}"/>
    <cellStyle name="Comma 3 11 2 2" xfId="14314" xr:uid="{00000000-0005-0000-0000-0000091E0000}"/>
    <cellStyle name="Comma 3 11 2 2 2" xfId="27014" xr:uid="{00000000-0005-0000-0000-00000A1E0000}"/>
    <cellStyle name="Comma 3 11 2 3" xfId="22506" xr:uid="{00000000-0005-0000-0000-00000B1E0000}"/>
    <cellStyle name="Comma 3 11 3" xfId="8741" xr:uid="{00000000-0005-0000-0000-00000C1E0000}"/>
    <cellStyle name="Comma 3 11 3 2" xfId="15156" xr:uid="{00000000-0005-0000-0000-00000D1E0000}"/>
    <cellStyle name="Comma 3 11 3 2 2" xfId="27818" xr:uid="{00000000-0005-0000-0000-00000E1E0000}"/>
    <cellStyle name="Comma 3 11 3 3" xfId="22795" xr:uid="{00000000-0005-0000-0000-00000F1E0000}"/>
    <cellStyle name="Comma 3 11 4" xfId="6598" xr:uid="{00000000-0005-0000-0000-0000101E0000}"/>
    <cellStyle name="Comma 3 11 4 2" xfId="13186" xr:uid="{00000000-0005-0000-0000-0000111E0000}"/>
    <cellStyle name="Comma 3 11 4 2 2" xfId="25930" xr:uid="{00000000-0005-0000-0000-0000121E0000}"/>
    <cellStyle name="Comma 3 11 4 3" xfId="21339" xr:uid="{00000000-0005-0000-0000-0000131E0000}"/>
    <cellStyle name="Comma 3 11 5" xfId="12118" xr:uid="{00000000-0005-0000-0000-0000141E0000}"/>
    <cellStyle name="Comma 3 11 5 2" xfId="24863" xr:uid="{00000000-0005-0000-0000-0000151E0000}"/>
    <cellStyle name="Comma 3 11 6" xfId="20995" xr:uid="{00000000-0005-0000-0000-0000161E0000}"/>
    <cellStyle name="Comma 3 11 7" xfId="42325" xr:uid="{699780C5-80E9-485E-B148-BC2376B008FE}"/>
    <cellStyle name="Comma 3 12" xfId="2209" xr:uid="{00000000-0005-0000-0000-0000171E0000}"/>
    <cellStyle name="Comma 3 12 2" xfId="7784" xr:uid="{00000000-0005-0000-0000-0000181E0000}"/>
    <cellStyle name="Comma 3 12 2 2" xfId="14279" xr:uid="{00000000-0005-0000-0000-0000191E0000}"/>
    <cellStyle name="Comma 3 12 2 2 2" xfId="26993" xr:uid="{00000000-0005-0000-0000-00001A1E0000}"/>
    <cellStyle name="Comma 3 12 2 3" xfId="22486" xr:uid="{00000000-0005-0000-0000-00001B1E0000}"/>
    <cellStyle name="Comma 3 12 3" xfId="8631" xr:uid="{00000000-0005-0000-0000-00001C1E0000}"/>
    <cellStyle name="Comma 3 12 3 2" xfId="15116" xr:uid="{00000000-0005-0000-0000-00001D1E0000}"/>
    <cellStyle name="Comma 3 12 3 2 2" xfId="27785" xr:uid="{00000000-0005-0000-0000-00001E1E0000}"/>
    <cellStyle name="Comma 3 12 3 3" xfId="22699" xr:uid="{00000000-0005-0000-0000-00001F1E0000}"/>
    <cellStyle name="Comma 3 12 4" xfId="6424" xr:uid="{00000000-0005-0000-0000-0000201E0000}"/>
    <cellStyle name="Comma 3 12 4 2" xfId="13047" xr:uid="{00000000-0005-0000-0000-0000211E0000}"/>
    <cellStyle name="Comma 3 12 4 2 2" xfId="25793" xr:uid="{00000000-0005-0000-0000-0000221E0000}"/>
    <cellStyle name="Comma 3 12 4 3" xfId="21173" xr:uid="{00000000-0005-0000-0000-0000231E0000}"/>
    <cellStyle name="Comma 3 12 5" xfId="12035" xr:uid="{00000000-0005-0000-0000-0000241E0000}"/>
    <cellStyle name="Comma 3 12 5 2" xfId="24780" xr:uid="{00000000-0005-0000-0000-0000251E0000}"/>
    <cellStyle name="Comma 3 12 6" xfId="20905" xr:uid="{00000000-0005-0000-0000-0000261E0000}"/>
    <cellStyle name="Comma 3 12 7" xfId="42326" xr:uid="{B5F4DB28-5F05-48F3-811E-C9953830C866}"/>
    <cellStyle name="Comma 3 13" xfId="7742" xr:uid="{00000000-0005-0000-0000-0000271E0000}"/>
    <cellStyle name="Comma 3 14" xfId="7766" xr:uid="{00000000-0005-0000-0000-0000281E0000}"/>
    <cellStyle name="Comma 3 14 2" xfId="14261" xr:uid="{00000000-0005-0000-0000-0000291E0000}"/>
    <cellStyle name="Comma 3 14 2 2" xfId="26975" xr:uid="{00000000-0005-0000-0000-00002A1E0000}"/>
    <cellStyle name="Comma 3 14 3" xfId="22468" xr:uid="{00000000-0005-0000-0000-00002B1E0000}"/>
    <cellStyle name="Comma 3 15" xfId="8613" xr:uid="{00000000-0005-0000-0000-00002C1E0000}"/>
    <cellStyle name="Comma 3 15 2" xfId="15098" xr:uid="{00000000-0005-0000-0000-00002D1E0000}"/>
    <cellStyle name="Comma 3 15 2 2" xfId="27768" xr:uid="{00000000-0005-0000-0000-00002E1E0000}"/>
    <cellStyle name="Comma 3 15 3" xfId="22682" xr:uid="{00000000-0005-0000-0000-00002F1E0000}"/>
    <cellStyle name="Comma 3 16" xfId="6404" xr:uid="{00000000-0005-0000-0000-0000301E0000}"/>
    <cellStyle name="Comma 3 16 2" xfId="13027" xr:uid="{00000000-0005-0000-0000-0000311E0000}"/>
    <cellStyle name="Comma 3 16 2 2" xfId="25773" xr:uid="{00000000-0005-0000-0000-0000321E0000}"/>
    <cellStyle name="Comma 3 16 3" xfId="21153" xr:uid="{00000000-0005-0000-0000-0000331E0000}"/>
    <cellStyle name="Comma 3 17" xfId="12029" xr:uid="{00000000-0005-0000-0000-0000341E0000}"/>
    <cellStyle name="Comma 3 17 2" xfId="24774" xr:uid="{00000000-0005-0000-0000-0000351E0000}"/>
    <cellStyle name="Comma 3 18" xfId="37036" xr:uid="{00000000-0005-0000-0000-0000361E0000}"/>
    <cellStyle name="Comma 3 19" xfId="2189" xr:uid="{00000000-0005-0000-0000-0000371E0000}"/>
    <cellStyle name="Comma 3 2" xfId="196" xr:uid="{00000000-0005-0000-0000-0000381E0000}"/>
    <cellStyle name="Comma 3 2 2" xfId="197" xr:uid="{00000000-0005-0000-0000-0000391E0000}"/>
    <cellStyle name="Comma 3 2 2 2" xfId="734" xr:uid="{00000000-0005-0000-0000-00003A1E0000}"/>
    <cellStyle name="Comma 3 2 2 2 2" xfId="6255" xr:uid="{00000000-0005-0000-0000-00003B1E0000}"/>
    <cellStyle name="Comma 3 2 2 2 2 2" xfId="42328" xr:uid="{DA7B9121-09E7-42C7-AF46-0FE738658FFC}"/>
    <cellStyle name="Comma 3 2 2 2 3" xfId="9920" xr:uid="{00000000-0005-0000-0000-00003C1E0000}"/>
    <cellStyle name="Comma 3 2 2 2 3 2" xfId="42329" xr:uid="{E7843259-0E6D-474E-A24B-1C2DC8ACE427}"/>
    <cellStyle name="Comma 3 2 2 2 4" xfId="3988" xr:uid="{00000000-0005-0000-0000-00003D1E0000}"/>
    <cellStyle name="Comma 3 2 2 2 4 2" xfId="42330" xr:uid="{15EDC4D7-A78E-46C0-8C6B-18521033D79E}"/>
    <cellStyle name="Comma 3 2 2 2 5" xfId="42331" xr:uid="{5F094273-E900-4D80-9942-E5328B47DCEC}"/>
    <cellStyle name="Comma 3 2 2 2 6" xfId="42332" xr:uid="{B688BE95-4B74-41CE-9B1A-97BEF48AACDA}"/>
    <cellStyle name="Comma 3 2 2 3" xfId="1110" xr:uid="{00000000-0005-0000-0000-00003E1E0000}"/>
    <cellStyle name="Comma 3 2 2 3 2" xfId="10701" xr:uid="{00000000-0005-0000-0000-00003F1E0000}"/>
    <cellStyle name="Comma 3 2 2 3 2 2" xfId="16246" xr:uid="{00000000-0005-0000-0000-0000401E0000}"/>
    <cellStyle name="Comma 3 2 2 3 2 2 2" xfId="20457" xr:uid="{00000000-0005-0000-0000-0000411E0000}"/>
    <cellStyle name="Comma 3 2 2 3 2 2 2 2" xfId="33710" xr:uid="{00000000-0005-0000-0000-0000421E0000}"/>
    <cellStyle name="Comma 3 2 2 3 2 2 2 3" xfId="36497" xr:uid="{00000000-0005-0000-0000-0000431E0000}"/>
    <cellStyle name="Comma 3 2 2 3 2 2 3" xfId="20158" xr:uid="{00000000-0005-0000-0000-0000441E0000}"/>
    <cellStyle name="Comma 3 2 2 3 2 2 3 2" xfId="33415" xr:uid="{00000000-0005-0000-0000-0000451E0000}"/>
    <cellStyle name="Comma 3 2 2 3 2 2 3 3" xfId="36203" xr:uid="{00000000-0005-0000-0000-0000461E0000}"/>
    <cellStyle name="Comma 3 2 2 3 2 2 4" xfId="19872" xr:uid="{00000000-0005-0000-0000-0000471E0000}"/>
    <cellStyle name="Comma 3 2 2 3 2 2 5" xfId="33011" xr:uid="{00000000-0005-0000-0000-0000481E0000}"/>
    <cellStyle name="Comma 3 2 2 3 2 2 6" xfId="35954" xr:uid="{00000000-0005-0000-0000-0000491E0000}"/>
    <cellStyle name="Comma 3 2 2 3 2 3" xfId="20310" xr:uid="{00000000-0005-0000-0000-00004A1E0000}"/>
    <cellStyle name="Comma 3 2 2 3 2 3 2" xfId="33564" xr:uid="{00000000-0005-0000-0000-00004B1E0000}"/>
    <cellStyle name="Comma 3 2 2 3 2 3 3" xfId="36351" xr:uid="{00000000-0005-0000-0000-00004C1E0000}"/>
    <cellStyle name="Comma 3 2 2 3 2 4" xfId="20002" xr:uid="{00000000-0005-0000-0000-00004D1E0000}"/>
    <cellStyle name="Comma 3 2 2 3 2 4 2" xfId="33266" xr:uid="{00000000-0005-0000-0000-00004E1E0000}"/>
    <cellStyle name="Comma 3 2 2 3 2 4 3" xfId="36058" xr:uid="{00000000-0005-0000-0000-00004F1E0000}"/>
    <cellStyle name="Comma 3 2 2 3 2 5" xfId="18770" xr:uid="{00000000-0005-0000-0000-0000501E0000}"/>
    <cellStyle name="Comma 3 2 2 3 2 6" xfId="32017" xr:uid="{00000000-0005-0000-0000-0000511E0000}"/>
    <cellStyle name="Comma 3 2 2 3 2 7" xfId="35108" xr:uid="{00000000-0005-0000-0000-0000521E0000}"/>
    <cellStyle name="Comma 3 2 2 3 2 8" xfId="42333" xr:uid="{D6009348-8201-4AA7-A35A-F75ABE711E7A}"/>
    <cellStyle name="Comma 3 2 2 3 3" xfId="10353" xr:uid="{00000000-0005-0000-0000-0000531E0000}"/>
    <cellStyle name="Comma 3 2 2 3 3 2" xfId="16094" xr:uid="{00000000-0005-0000-0000-0000541E0000}"/>
    <cellStyle name="Comma 3 2 2 3 3 2 2" xfId="20403" xr:uid="{00000000-0005-0000-0000-0000551E0000}"/>
    <cellStyle name="Comma 3 2 2 3 3 2 3" xfId="33656" xr:uid="{00000000-0005-0000-0000-0000561E0000}"/>
    <cellStyle name="Comma 3 2 2 3 3 2 4" xfId="36443" xr:uid="{00000000-0005-0000-0000-0000571E0000}"/>
    <cellStyle name="Comma 3 2 2 3 3 3" xfId="20104" xr:uid="{00000000-0005-0000-0000-0000581E0000}"/>
    <cellStyle name="Comma 3 2 2 3 3 3 2" xfId="33361" xr:uid="{00000000-0005-0000-0000-0000591E0000}"/>
    <cellStyle name="Comma 3 2 2 3 3 3 3" xfId="36149" xr:uid="{00000000-0005-0000-0000-00005A1E0000}"/>
    <cellStyle name="Comma 3 2 2 3 3 4" xfId="19076" xr:uid="{00000000-0005-0000-0000-00005B1E0000}"/>
    <cellStyle name="Comma 3 2 2 3 3 5" xfId="32198" xr:uid="{00000000-0005-0000-0000-00005C1E0000}"/>
    <cellStyle name="Comma 3 2 2 3 3 6" xfId="35217" xr:uid="{00000000-0005-0000-0000-00005D1E0000}"/>
    <cellStyle name="Comma 3 2 2 3 4" xfId="18956" xr:uid="{00000000-0005-0000-0000-00005E1E0000}"/>
    <cellStyle name="Comma 3 2 2 3 4 2" xfId="20256" xr:uid="{00000000-0005-0000-0000-00005F1E0000}"/>
    <cellStyle name="Comma 3 2 2 3 4 2 2" xfId="33510" xr:uid="{00000000-0005-0000-0000-0000601E0000}"/>
    <cellStyle name="Comma 3 2 2 3 4 2 3" xfId="36297" xr:uid="{00000000-0005-0000-0000-0000611E0000}"/>
    <cellStyle name="Comma 3 2 2 3 4 3" xfId="32137" xr:uid="{00000000-0005-0000-0000-0000621E0000}"/>
    <cellStyle name="Comma 3 2 2 3 4 4" xfId="35157" xr:uid="{00000000-0005-0000-0000-0000631E0000}"/>
    <cellStyle name="Comma 3 2 2 3 5" xfId="19941" xr:uid="{00000000-0005-0000-0000-0000641E0000}"/>
    <cellStyle name="Comma 3 2 2 3 5 2" xfId="33151" xr:uid="{00000000-0005-0000-0000-0000651E0000}"/>
    <cellStyle name="Comma 3 2 2 3 5 3" xfId="36003" xr:uid="{00000000-0005-0000-0000-0000661E0000}"/>
    <cellStyle name="Comma 3 2 2 3 6" xfId="17459" xr:uid="{00000000-0005-0000-0000-0000671E0000}"/>
    <cellStyle name="Comma 3 2 2 3 7" xfId="30779" xr:uid="{00000000-0005-0000-0000-0000681E0000}"/>
    <cellStyle name="Comma 3 2 2 3 8" xfId="34332" xr:uid="{00000000-0005-0000-0000-0000691E0000}"/>
    <cellStyle name="Comma 3 2 2 3 9" xfId="6095" xr:uid="{00000000-0005-0000-0000-00006A1E0000}"/>
    <cellStyle name="Comma 3 2 2 4" xfId="981" xr:uid="{00000000-0005-0000-0000-00006B1E0000}"/>
    <cellStyle name="Comma 3 2 2 4 2" xfId="10651" xr:uid="{00000000-0005-0000-0000-00006C1E0000}"/>
    <cellStyle name="Comma 3 2 2 4 2 2" xfId="18635" xr:uid="{00000000-0005-0000-0000-00006D1E0000}"/>
    <cellStyle name="Comma 3 2 2 4 3" xfId="14293" xr:uid="{00000000-0005-0000-0000-00006E1E0000}"/>
    <cellStyle name="Comma 3 2 2 4 3 2" xfId="27006" xr:uid="{00000000-0005-0000-0000-00006F1E0000}"/>
    <cellStyle name="Comma 3 2 2 4 4" xfId="22498" xr:uid="{00000000-0005-0000-0000-0000701E0000}"/>
    <cellStyle name="Comma 3 2 2 4 5" xfId="7798" xr:uid="{00000000-0005-0000-0000-0000711E0000}"/>
    <cellStyle name="Comma 3 2 2 5" xfId="1290" xr:uid="{00000000-0005-0000-0000-0000721E0000}"/>
    <cellStyle name="Comma 3 2 2 5 2" xfId="15131" xr:uid="{00000000-0005-0000-0000-0000731E0000}"/>
    <cellStyle name="Comma 3 2 2 5 2 2" xfId="27799" xr:uid="{00000000-0005-0000-0000-0000741E0000}"/>
    <cellStyle name="Comma 3 2 2 5 3" xfId="17673" xr:uid="{00000000-0005-0000-0000-0000751E0000}"/>
    <cellStyle name="Comma 3 2 2 5 4" xfId="22726" xr:uid="{00000000-0005-0000-0000-0000761E0000}"/>
    <cellStyle name="Comma 3 2 2 5 5" xfId="8660" xr:uid="{00000000-0005-0000-0000-0000771E0000}"/>
    <cellStyle name="Comma 3 2 2 6" xfId="1334" xr:uid="{00000000-0005-0000-0000-0000781E0000}"/>
    <cellStyle name="Comma 3 2 2 6 2" xfId="9660" xr:uid="{00000000-0005-0000-0000-0000791E0000}"/>
    <cellStyle name="Comma 3 2 2 6 3" xfId="37524" xr:uid="{00000000-0005-0000-0000-00007A1E0000}"/>
    <cellStyle name="Comma 3 2 2 7" xfId="6484" xr:uid="{00000000-0005-0000-0000-00007B1E0000}"/>
    <cellStyle name="Comma 3 2 2 7 2" xfId="13082" xr:uid="{00000000-0005-0000-0000-00007C1E0000}"/>
    <cellStyle name="Comma 3 2 2 7 2 2" xfId="25827" xr:uid="{00000000-0005-0000-0000-00007D1E0000}"/>
    <cellStyle name="Comma 3 2 2 7 3" xfId="21228" xr:uid="{00000000-0005-0000-0000-00007E1E0000}"/>
    <cellStyle name="Comma 3 2 2 8" xfId="12074" xr:uid="{00000000-0005-0000-0000-00007F1E0000}"/>
    <cellStyle name="Comma 3 2 2 8 2" xfId="24819" xr:uid="{00000000-0005-0000-0000-0000801E0000}"/>
    <cellStyle name="Comma 3 2 2 9" xfId="2702" xr:uid="{00000000-0005-0000-0000-0000811E0000}"/>
    <cellStyle name="Comma 3 2 3" xfId="489" xr:uid="{00000000-0005-0000-0000-0000821E0000}"/>
    <cellStyle name="Comma 3 2 3 10" xfId="3121" xr:uid="{00000000-0005-0000-0000-0000831E0000}"/>
    <cellStyle name="Comma 3 2 3 11" xfId="37335" xr:uid="{00000000-0005-0000-0000-0000841E0000}"/>
    <cellStyle name="Comma 3 2 3 12" xfId="37644" xr:uid="{00000000-0005-0000-0000-0000851E0000}"/>
    <cellStyle name="Comma 3 2 3 13" xfId="37938" xr:uid="{00000000-0005-0000-0000-0000861E0000}"/>
    <cellStyle name="Comma 3 2 3 2" xfId="982" xr:uid="{00000000-0005-0000-0000-0000871E0000}"/>
    <cellStyle name="Comma 3 2 3 2 2" xfId="6256" xr:uid="{00000000-0005-0000-0000-0000881E0000}"/>
    <cellStyle name="Comma 3 2 3 2 3" xfId="18697" xr:uid="{00000000-0005-0000-0000-0000891E0000}"/>
    <cellStyle name="Comma 3 2 3 2 4" xfId="3989" xr:uid="{00000000-0005-0000-0000-00008A1E0000}"/>
    <cellStyle name="Comma 3 2 3 2 5" xfId="42334" xr:uid="{EFEF2F73-42B3-4070-A996-206ECBC4EF06}"/>
    <cellStyle name="Comma 3 2 3 3" xfId="6224" xr:uid="{00000000-0005-0000-0000-00008B1E0000}"/>
    <cellStyle name="Comma 3 2 3 3 2" xfId="17674" xr:uid="{00000000-0005-0000-0000-00008C1E0000}"/>
    <cellStyle name="Comma 3 2 3 3 3" xfId="42335" xr:uid="{B53F6E9C-F60A-4E3C-9989-18F67C969B65}"/>
    <cellStyle name="Comma 3 2 3 4" xfId="7813" xr:uid="{00000000-0005-0000-0000-00008D1E0000}"/>
    <cellStyle name="Comma 3 2 3 4 2" xfId="14308" xr:uid="{00000000-0005-0000-0000-00008E1E0000}"/>
    <cellStyle name="Comma 3 2 3 4 2 2" xfId="27010" xr:uid="{00000000-0005-0000-0000-00008F1E0000}"/>
    <cellStyle name="Comma 3 2 3 4 3" xfId="22502" xr:uid="{00000000-0005-0000-0000-0000901E0000}"/>
    <cellStyle name="Comma 3 2 3 4 4" xfId="42336" xr:uid="{E1858DE6-FF00-4E34-9E11-713C4639878A}"/>
    <cellStyle name="Comma 3 2 3 5" xfId="8735" xr:uid="{00000000-0005-0000-0000-0000911E0000}"/>
    <cellStyle name="Comma 3 2 3 5 2" xfId="15150" xr:uid="{00000000-0005-0000-0000-0000921E0000}"/>
    <cellStyle name="Comma 3 2 3 5 2 2" xfId="27813" xr:uid="{00000000-0005-0000-0000-0000931E0000}"/>
    <cellStyle name="Comma 3 2 3 5 3" xfId="22790" xr:uid="{00000000-0005-0000-0000-0000941E0000}"/>
    <cellStyle name="Comma 3 2 3 6" xfId="9919" xr:uid="{00000000-0005-0000-0000-0000951E0000}"/>
    <cellStyle name="Comma 3 2 3 6 2" xfId="42337" xr:uid="{41F2EC92-6CBB-4848-A182-3C7F675523AF}"/>
    <cellStyle name="Comma 3 2 3 7" xfId="6589" xr:uid="{00000000-0005-0000-0000-0000961E0000}"/>
    <cellStyle name="Comma 3 2 3 7 2" xfId="13178" xr:uid="{00000000-0005-0000-0000-0000971E0000}"/>
    <cellStyle name="Comma 3 2 3 7 2 2" xfId="25923" xr:uid="{00000000-0005-0000-0000-0000981E0000}"/>
    <cellStyle name="Comma 3 2 3 7 3" xfId="21332" xr:uid="{00000000-0005-0000-0000-0000991E0000}"/>
    <cellStyle name="Comma 3 2 3 8" xfId="12111" xr:uid="{00000000-0005-0000-0000-00009A1E0000}"/>
    <cellStyle name="Comma 3 2 3 8 2" xfId="24856" xr:uid="{00000000-0005-0000-0000-00009B1E0000}"/>
    <cellStyle name="Comma 3 2 3 9" xfId="20991" xr:uid="{00000000-0005-0000-0000-00009C1E0000}"/>
    <cellStyle name="Comma 3 2 4" xfId="733" xr:uid="{00000000-0005-0000-0000-00009D1E0000}"/>
    <cellStyle name="Comma 3 2 4 10" xfId="42338" xr:uid="{C7119C4E-069E-4DEC-B966-52B5BAB66FC7}"/>
    <cellStyle name="Comma 3 2 4 2" xfId="3990" xr:uid="{00000000-0005-0000-0000-00009E1E0000}"/>
    <cellStyle name="Comma 3 2 4 2 2" xfId="20044" xr:uid="{00000000-0005-0000-0000-00009F1E0000}"/>
    <cellStyle name="Comma 3 2 4 2 3" xfId="42339" xr:uid="{602FF0CD-8AF9-432C-A6E4-B8CAD9AAA61E}"/>
    <cellStyle name="Comma 3 2 4 3" xfId="7820" xr:uid="{00000000-0005-0000-0000-0000A01E0000}"/>
    <cellStyle name="Comma 3 2 4 3 2" xfId="14315" xr:uid="{00000000-0005-0000-0000-0000A11E0000}"/>
    <cellStyle name="Comma 3 2 4 3 2 2" xfId="27015" xr:uid="{00000000-0005-0000-0000-0000A21E0000}"/>
    <cellStyle name="Comma 3 2 4 3 3" xfId="22507" xr:uid="{00000000-0005-0000-0000-0000A31E0000}"/>
    <cellStyle name="Comma 3 2 4 4" xfId="8742" xr:uid="{00000000-0005-0000-0000-0000A41E0000}"/>
    <cellStyle name="Comma 3 2 4 4 2" xfId="15157" xr:uid="{00000000-0005-0000-0000-0000A51E0000}"/>
    <cellStyle name="Comma 3 2 4 4 2 2" xfId="27819" xr:uid="{00000000-0005-0000-0000-0000A61E0000}"/>
    <cellStyle name="Comma 3 2 4 4 3" xfId="22796" xr:uid="{00000000-0005-0000-0000-0000A71E0000}"/>
    <cellStyle name="Comma 3 2 4 5" xfId="10748" xr:uid="{00000000-0005-0000-0000-0000A81E0000}"/>
    <cellStyle name="Comma 3 2 4 6" xfId="6599" xr:uid="{00000000-0005-0000-0000-0000A91E0000}"/>
    <cellStyle name="Comma 3 2 4 6 2" xfId="13187" xr:uid="{00000000-0005-0000-0000-0000AA1E0000}"/>
    <cellStyle name="Comma 3 2 4 6 2 2" xfId="25931" xr:uid="{00000000-0005-0000-0000-0000AB1E0000}"/>
    <cellStyle name="Comma 3 2 4 6 3" xfId="21340" xr:uid="{00000000-0005-0000-0000-0000AC1E0000}"/>
    <cellStyle name="Comma 3 2 4 7" xfId="12119" xr:uid="{00000000-0005-0000-0000-0000AD1E0000}"/>
    <cellStyle name="Comma 3 2 4 7 2" xfId="24864" xr:uid="{00000000-0005-0000-0000-0000AE1E0000}"/>
    <cellStyle name="Comma 3 2 4 8" xfId="20996" xr:uid="{00000000-0005-0000-0000-0000AF1E0000}"/>
    <cellStyle name="Comma 3 2 4 9" xfId="3140" xr:uid="{00000000-0005-0000-0000-0000B01E0000}"/>
    <cellStyle name="Comma 3 2 5" xfId="980" xr:uid="{00000000-0005-0000-0000-0000B11E0000}"/>
    <cellStyle name="Comma 3 2 5 2" xfId="6094" xr:uid="{00000000-0005-0000-0000-0000B21E0000}"/>
    <cellStyle name="Comma 3 2 5 3" xfId="18572" xr:uid="{00000000-0005-0000-0000-0000B31E0000}"/>
    <cellStyle name="Comma 3 2 5 4" xfId="3160" xr:uid="{00000000-0005-0000-0000-0000B41E0000}"/>
    <cellStyle name="Comma 3 2 5 5" xfId="42340" xr:uid="{17BD064E-7822-4020-A58B-EF6274D341B0}"/>
    <cellStyle name="Comma 3 2 6" xfId="1271" xr:uid="{00000000-0005-0000-0000-0000B51E0000}"/>
    <cellStyle name="Comma 3 2 6 10" xfId="42341" xr:uid="{D8AA14D3-7603-4922-ABFF-7201E5DA038D}"/>
    <cellStyle name="Comma 3 2 6 2" xfId="7909" xr:uid="{00000000-0005-0000-0000-0000B61E0000}"/>
    <cellStyle name="Comma 3 2 6 2 2" xfId="14403" xr:uid="{00000000-0005-0000-0000-0000B71E0000}"/>
    <cellStyle name="Comma 3 2 6 2 2 2" xfId="27088" xr:uid="{00000000-0005-0000-0000-0000B81E0000}"/>
    <cellStyle name="Comma 3 2 6 2 3" xfId="22537" xr:uid="{00000000-0005-0000-0000-0000B91E0000}"/>
    <cellStyle name="Comma 3 2 6 3" xfId="8832" xr:uid="{00000000-0005-0000-0000-0000BA1E0000}"/>
    <cellStyle name="Comma 3 2 6 3 2" xfId="15246" xr:uid="{00000000-0005-0000-0000-0000BB1E0000}"/>
    <cellStyle name="Comma 3 2 6 3 2 2" xfId="27902" xr:uid="{00000000-0005-0000-0000-0000BC1E0000}"/>
    <cellStyle name="Comma 3 2 6 3 3" xfId="22868" xr:uid="{00000000-0005-0000-0000-0000BD1E0000}"/>
    <cellStyle name="Comma 3 2 6 4" xfId="6747" xr:uid="{00000000-0005-0000-0000-0000BE1E0000}"/>
    <cellStyle name="Comma 3 2 6 4 2" xfId="13311" xr:uid="{00000000-0005-0000-0000-0000BF1E0000}"/>
    <cellStyle name="Comma 3 2 6 4 2 2" xfId="26046" xr:uid="{00000000-0005-0000-0000-0000C01E0000}"/>
    <cellStyle name="Comma 3 2 6 4 3" xfId="21478" xr:uid="{00000000-0005-0000-0000-0000C11E0000}"/>
    <cellStyle name="Comma 3 2 6 5" xfId="12259" xr:uid="{00000000-0005-0000-0000-0000C21E0000}"/>
    <cellStyle name="Comma 3 2 6 5 2" xfId="25005" xr:uid="{00000000-0005-0000-0000-0000C31E0000}"/>
    <cellStyle name="Comma 3 2 6 6" xfId="18913" xr:uid="{00000000-0005-0000-0000-0000C41E0000}"/>
    <cellStyle name="Comma 3 2 6 7" xfId="21025" xr:uid="{00000000-0005-0000-0000-0000C51E0000}"/>
    <cellStyle name="Comma 3 2 6 8" xfId="3987" xr:uid="{00000000-0005-0000-0000-0000C61E0000}"/>
    <cellStyle name="Comma 3 2 6 9" xfId="37809" xr:uid="{00000000-0005-0000-0000-0000C71E0000}"/>
    <cellStyle name="Comma 3 2 7" xfId="9592" xr:uid="{00000000-0005-0000-0000-0000C81E0000}"/>
    <cellStyle name="Comma 3 2 7 2" xfId="19170" xr:uid="{00000000-0005-0000-0000-0000C91E0000}"/>
    <cellStyle name="Comma 3 2 7 2 2" xfId="32288" xr:uid="{00000000-0005-0000-0000-0000CA1E0000}"/>
    <cellStyle name="Comma 3 2 7 2 3" xfId="35305" xr:uid="{00000000-0005-0000-0000-0000CB1E0000}"/>
    <cellStyle name="Comma 3 2 7 3" xfId="17672" xr:uid="{00000000-0005-0000-0000-0000CC1E0000}"/>
    <cellStyle name="Comma 3 2 7 4" xfId="31025" xr:uid="{00000000-0005-0000-0000-0000CD1E0000}"/>
    <cellStyle name="Comma 3 2 7 5" xfId="34439" xr:uid="{00000000-0005-0000-0000-0000CE1E0000}"/>
    <cellStyle name="Comma 3 2 7 6" xfId="37523" xr:uid="{00000000-0005-0000-0000-0000CF1E0000}"/>
    <cellStyle name="Comma 3 2 7 7" xfId="37892" xr:uid="{00000000-0005-0000-0000-0000D01E0000}"/>
    <cellStyle name="Comma 3 2 7 8" xfId="42342" xr:uid="{DABDB525-65F6-41B5-8F9B-49D607443419}"/>
    <cellStyle name="Comma 3 2 8" xfId="2210" xr:uid="{00000000-0005-0000-0000-0000D11E0000}"/>
    <cellStyle name="Comma 3 2 9" xfId="42327" xr:uid="{345668CE-591C-4F8D-B106-9F79BB1749E2}"/>
    <cellStyle name="Comma 3 20" xfId="37320" xr:uid="{00000000-0005-0000-0000-0000D21E0000}"/>
    <cellStyle name="Comma 3 21" xfId="37830" xr:uid="{00000000-0005-0000-0000-0000D31E0000}"/>
    <cellStyle name="Comma 3 22" xfId="38102" xr:uid="{00000000-0005-0000-0000-0000D41E0000}"/>
    <cellStyle name="Comma 3 23" xfId="42322" xr:uid="{33E764D2-4FAA-433A-97E4-7151E331C684}"/>
    <cellStyle name="Comma 3 24" xfId="46749" xr:uid="{FC7F2ECF-24DB-4C5A-AB8F-FECFB06F9CF0}"/>
    <cellStyle name="Comma 3 3" xfId="382" xr:uid="{00000000-0005-0000-0000-0000D51E0000}"/>
    <cellStyle name="Comma 3 3 2" xfId="606" xr:uid="{00000000-0005-0000-0000-0000D61E0000}"/>
    <cellStyle name="Comma 3 3 2 2" xfId="1300" xr:uid="{00000000-0005-0000-0000-0000D71E0000}"/>
    <cellStyle name="Comma 3 3 2 2 2" xfId="42344" xr:uid="{0F73D711-554B-46E8-9D93-6FAB49A60D2E}"/>
    <cellStyle name="Comma 3 3 2 2 3" xfId="42345" xr:uid="{BFC2D8C1-8815-4EE7-8FD1-6557C87593B1}"/>
    <cellStyle name="Comma 3 3 2 2 3 2" xfId="42346" xr:uid="{37024F10-EB6F-4174-A8B9-388638AD4B1A}"/>
    <cellStyle name="Comma 3 3 2 2 3 2 2" xfId="42347" xr:uid="{B79DC9DF-22F7-497F-99AD-D818D8D29EC9}"/>
    <cellStyle name="Comma 3 3 2 2 3 2 2 2" xfId="42348" xr:uid="{BDBEA0C6-6D2B-4BAF-A0F2-E969D5D46EAE}"/>
    <cellStyle name="Comma 3 3 2 2 3 2 2 2 2" xfId="42349" xr:uid="{FAEFC5DB-F1E1-4E69-9082-FD1A0CD80EC6}"/>
    <cellStyle name="Comma 3 3 2 2 3 2 2 2 2 2" xfId="42350" xr:uid="{2719A607-5254-4DBB-83FB-AEE053C4BDB9}"/>
    <cellStyle name="Comma 3 3 2 2 3 2 2 2 2 2 2" xfId="42351" xr:uid="{AF88CD68-DB17-44FC-ADC9-4E1C47E3B28E}"/>
    <cellStyle name="Comma 3 3 2 2 3 2 2 2 2 2 2 2" xfId="42352" xr:uid="{479865F3-0673-4582-8843-B0FF7AED691F}"/>
    <cellStyle name="Comma 3 3 2 2 3 2 2 2 2 2 2 2 2" xfId="42353" xr:uid="{9A9433C9-6C40-4B0A-BD68-0E5A0B7B06DC}"/>
    <cellStyle name="Comma 3 3 2 2 3 2 2 2 2 2 2 2 2 2" xfId="42354" xr:uid="{711481F3-775A-4386-9C32-F3F3F3BD3CDC}"/>
    <cellStyle name="Comma 3 3 2 2 3 2 2 2 2 2 2 2 2 2 2" xfId="42355" xr:uid="{9ED45796-B19B-4B06-B69D-240741FDCB8A}"/>
    <cellStyle name="Comma 3 3 2 2 3 2 2 2 2 2 2 2 2 2 2 2" xfId="42356" xr:uid="{1B329300-7A3D-4133-BD10-DEBF9FF45CD1}"/>
    <cellStyle name="Comma 3 3 2 2 4" xfId="42343" xr:uid="{75852ABF-3F7F-425F-B707-6F974B8E8349}"/>
    <cellStyle name="Comma 3 3 2 3" xfId="9921" xr:uid="{00000000-0005-0000-0000-0000D81E0000}"/>
    <cellStyle name="Comma 3 3 2 3 2" xfId="42357" xr:uid="{417B8785-F0F4-4670-879F-B1545AF9F304}"/>
    <cellStyle name="Comma 3 3 2 4" xfId="2703" xr:uid="{00000000-0005-0000-0000-0000D91E0000}"/>
    <cellStyle name="Comma 3 3 2 4 2" xfId="42358" xr:uid="{D90F8D39-B538-41EC-B7F2-561749621C68}"/>
    <cellStyle name="Comma 3 3 2 5" xfId="37684" xr:uid="{00000000-0005-0000-0000-0000DA1E0000}"/>
    <cellStyle name="Comma 3 3 2 6" xfId="37976" xr:uid="{00000000-0005-0000-0000-0000DB1E0000}"/>
    <cellStyle name="Comma 3 3 3" xfId="735" xr:uid="{00000000-0005-0000-0000-0000DC1E0000}"/>
    <cellStyle name="Comma 3 3 3 2" xfId="6096" xr:uid="{00000000-0005-0000-0000-0000DD1E0000}"/>
    <cellStyle name="Comma 3 3 3 2 2" xfId="20052" xr:uid="{00000000-0005-0000-0000-0000DE1E0000}"/>
    <cellStyle name="Comma 3 3 3 2 3" xfId="42360" xr:uid="{86DABC44-5CFC-4B85-B6B1-B0EF7D8B44FF}"/>
    <cellStyle name="Comma 3 3 3 3" xfId="18636" xr:uid="{00000000-0005-0000-0000-0000DF1E0000}"/>
    <cellStyle name="Comma 3 3 3 4" xfId="3155" xr:uid="{00000000-0005-0000-0000-0000E01E0000}"/>
    <cellStyle name="Comma 3 3 3 5" xfId="37338" xr:uid="{00000000-0005-0000-0000-0000E11E0000}"/>
    <cellStyle name="Comma 3 3 3 6" xfId="42359" xr:uid="{C45FEB71-8564-46D0-94ED-2278E5541487}"/>
    <cellStyle name="Comma 3 3 4" xfId="983" xr:uid="{00000000-0005-0000-0000-0000E21E0000}"/>
    <cellStyle name="Comma 3 3 4 2" xfId="17675" xr:uid="{00000000-0005-0000-0000-0000E31E0000}"/>
    <cellStyle name="Comma 3 3 4 3" xfId="42361" xr:uid="{56C3727D-7C96-4DA4-98C0-927E5A68EDBA}"/>
    <cellStyle name="Comma 3 3 5" xfId="1281" xr:uid="{00000000-0005-0000-0000-0000E41E0000}"/>
    <cellStyle name="Comma 3 3 5 2" xfId="42362" xr:uid="{129FF50B-1B36-4DE6-9453-F1461F803C47}"/>
    <cellStyle name="Comma 3 3 6" xfId="2211" xr:uid="{00000000-0005-0000-0000-0000E51E0000}"/>
    <cellStyle name="Comma 3 3 6 2" xfId="37636" xr:uid="{00000000-0005-0000-0000-0000E61E0000}"/>
    <cellStyle name="Comma 3 3 6 3" xfId="37930" xr:uid="{00000000-0005-0000-0000-0000E71E0000}"/>
    <cellStyle name="Comma 3 4" xfId="195" xr:uid="{00000000-0005-0000-0000-0000E81E0000}"/>
    <cellStyle name="Comma 3 4 2" xfId="984" xr:uid="{00000000-0005-0000-0000-0000E91E0000}"/>
    <cellStyle name="Comma 3 4 2 10" xfId="42363" xr:uid="{07B70411-A973-402B-9163-FF74063A0406}"/>
    <cellStyle name="Comma 3 4 2 2" xfId="10700" xr:uid="{00000000-0005-0000-0000-0000EA1E0000}"/>
    <cellStyle name="Comma 3 4 2 2 2" xfId="16245" xr:uid="{00000000-0005-0000-0000-0000EB1E0000}"/>
    <cellStyle name="Comma 3 4 2 2 2 2" xfId="20456" xr:uid="{00000000-0005-0000-0000-0000EC1E0000}"/>
    <cellStyle name="Comma 3 4 2 2 2 2 2" xfId="33709" xr:uid="{00000000-0005-0000-0000-0000ED1E0000}"/>
    <cellStyle name="Comma 3 4 2 2 2 2 3" xfId="36496" xr:uid="{00000000-0005-0000-0000-0000EE1E0000}"/>
    <cellStyle name="Comma 3 4 2 2 2 3" xfId="20157" xr:uid="{00000000-0005-0000-0000-0000EF1E0000}"/>
    <cellStyle name="Comma 3 4 2 2 2 3 2" xfId="33414" xr:uid="{00000000-0005-0000-0000-0000F01E0000}"/>
    <cellStyle name="Comma 3 4 2 2 2 3 3" xfId="36202" xr:uid="{00000000-0005-0000-0000-0000F11E0000}"/>
    <cellStyle name="Comma 3 4 2 2 2 4" xfId="19871" xr:uid="{00000000-0005-0000-0000-0000F21E0000}"/>
    <cellStyle name="Comma 3 4 2 2 2 5" xfId="33010" xr:uid="{00000000-0005-0000-0000-0000F31E0000}"/>
    <cellStyle name="Comma 3 4 2 2 2 6" xfId="35953" xr:uid="{00000000-0005-0000-0000-0000F41E0000}"/>
    <cellStyle name="Comma 3 4 2 2 3" xfId="20309" xr:uid="{00000000-0005-0000-0000-0000F51E0000}"/>
    <cellStyle name="Comma 3 4 2 2 3 2" xfId="33563" xr:uid="{00000000-0005-0000-0000-0000F61E0000}"/>
    <cellStyle name="Comma 3 4 2 2 3 3" xfId="36350" xr:uid="{00000000-0005-0000-0000-0000F71E0000}"/>
    <cellStyle name="Comma 3 4 2 2 4" xfId="20001" xr:uid="{00000000-0005-0000-0000-0000F81E0000}"/>
    <cellStyle name="Comma 3 4 2 2 4 2" xfId="33265" xr:uid="{00000000-0005-0000-0000-0000F91E0000}"/>
    <cellStyle name="Comma 3 4 2 2 4 3" xfId="36057" xr:uid="{00000000-0005-0000-0000-0000FA1E0000}"/>
    <cellStyle name="Comma 3 4 2 2 5" xfId="18769" xr:uid="{00000000-0005-0000-0000-0000FB1E0000}"/>
    <cellStyle name="Comma 3 4 2 2 6" xfId="32016" xr:uid="{00000000-0005-0000-0000-0000FC1E0000}"/>
    <cellStyle name="Comma 3 4 2 2 7" xfId="35107" xr:uid="{00000000-0005-0000-0000-0000FD1E0000}"/>
    <cellStyle name="Comma 3 4 2 2 8" xfId="42364" xr:uid="{AAC10B18-1C69-4201-822F-EEEB60AA6E65}"/>
    <cellStyle name="Comma 3 4 2 3" xfId="10352" xr:uid="{00000000-0005-0000-0000-0000FE1E0000}"/>
    <cellStyle name="Comma 3 4 2 3 2" xfId="16093" xr:uid="{00000000-0005-0000-0000-0000FF1E0000}"/>
    <cellStyle name="Comma 3 4 2 3 2 2" xfId="20402" xr:uid="{00000000-0005-0000-0000-0000001F0000}"/>
    <cellStyle name="Comma 3 4 2 3 2 3" xfId="33655" xr:uid="{00000000-0005-0000-0000-0000011F0000}"/>
    <cellStyle name="Comma 3 4 2 3 2 4" xfId="36442" xr:uid="{00000000-0005-0000-0000-0000021F0000}"/>
    <cellStyle name="Comma 3 4 2 3 3" xfId="20103" xr:uid="{00000000-0005-0000-0000-0000031F0000}"/>
    <cellStyle name="Comma 3 4 2 3 3 2" xfId="33360" xr:uid="{00000000-0005-0000-0000-0000041F0000}"/>
    <cellStyle name="Comma 3 4 2 3 3 3" xfId="36148" xr:uid="{00000000-0005-0000-0000-0000051F0000}"/>
    <cellStyle name="Comma 3 4 2 3 4" xfId="19075" xr:uid="{00000000-0005-0000-0000-0000061F0000}"/>
    <cellStyle name="Comma 3 4 2 3 5" xfId="32197" xr:uid="{00000000-0005-0000-0000-0000071F0000}"/>
    <cellStyle name="Comma 3 4 2 3 6" xfId="35216" xr:uid="{00000000-0005-0000-0000-0000081F0000}"/>
    <cellStyle name="Comma 3 4 2 3 7" xfId="42365" xr:uid="{FF4B1ECA-6CB2-4EA0-9FF2-61F836B7DC7C}"/>
    <cellStyle name="Comma 3 4 2 4" xfId="11059" xr:uid="{00000000-0005-0000-0000-0000091F0000}"/>
    <cellStyle name="Comma 3 4 2 4 2" xfId="20255" xr:uid="{00000000-0005-0000-0000-00000A1F0000}"/>
    <cellStyle name="Comma 3 4 2 4 2 2" xfId="33509" xr:uid="{00000000-0005-0000-0000-00000B1F0000}"/>
    <cellStyle name="Comma 3 4 2 4 2 3" xfId="36296" xr:uid="{00000000-0005-0000-0000-00000C1F0000}"/>
    <cellStyle name="Comma 3 4 2 4 3" xfId="18955" xr:uid="{00000000-0005-0000-0000-00000D1F0000}"/>
    <cellStyle name="Comma 3 4 2 4 4" xfId="32136" xr:uid="{00000000-0005-0000-0000-00000E1F0000}"/>
    <cellStyle name="Comma 3 4 2 4 5" xfId="35156" xr:uid="{00000000-0005-0000-0000-00000F1F0000}"/>
    <cellStyle name="Comma 3 4 2 4 6" xfId="42366" xr:uid="{2093008B-6AC9-4439-AA2F-2AE4E91F525D}"/>
    <cellStyle name="Comma 3 4 2 5" xfId="19940" xr:uid="{00000000-0005-0000-0000-0000101F0000}"/>
    <cellStyle name="Comma 3 4 2 5 2" xfId="33150" xr:uid="{00000000-0005-0000-0000-0000111F0000}"/>
    <cellStyle name="Comma 3 4 2 5 3" xfId="36002" xr:uid="{00000000-0005-0000-0000-0000121F0000}"/>
    <cellStyle name="Comma 3 4 2 5 4" xfId="42367" xr:uid="{4F1C4412-17DF-401F-B21B-055964270C97}"/>
    <cellStyle name="Comma 3 4 2 6" xfId="17458" xr:uid="{00000000-0005-0000-0000-0000131F0000}"/>
    <cellStyle name="Comma 3 4 2 7" xfId="30778" xr:uid="{00000000-0005-0000-0000-0000141F0000}"/>
    <cellStyle name="Comma 3 4 2 8" xfId="34331" xr:uid="{00000000-0005-0000-0000-0000151F0000}"/>
    <cellStyle name="Comma 3 4 2 9" xfId="3991" xr:uid="{00000000-0005-0000-0000-0000161F0000}"/>
    <cellStyle name="Comma 3 4 3" xfId="1425" xr:uid="{00000000-0005-0000-0000-0000171F0000}"/>
    <cellStyle name="Comma 3 4 3 2" xfId="9918" xr:uid="{00000000-0005-0000-0000-0000181F0000}"/>
    <cellStyle name="Comma 3 4 3 3" xfId="42368" xr:uid="{9359C524-0733-428A-BC5B-720DFF7916F9}"/>
    <cellStyle name="Comma 3 4 4" xfId="10977" xr:uid="{00000000-0005-0000-0000-0000191F0000}"/>
    <cellStyle name="Comma 3 4 4 2" xfId="17676" xr:uid="{00000000-0005-0000-0000-00001A1F0000}"/>
    <cellStyle name="Comma 3 4 4 3" xfId="42369" xr:uid="{01798CC0-F472-4BD8-8642-9DC386789461}"/>
    <cellStyle name="Comma 3 4 5" xfId="2212" xr:uid="{00000000-0005-0000-0000-00001B1F0000}"/>
    <cellStyle name="Comma 3 4 5 2" xfId="42370" xr:uid="{6D0EE9DB-6A6F-4986-917C-BB4053F4F8C8}"/>
    <cellStyle name="Comma 3 4 6" xfId="37331" xr:uid="{00000000-0005-0000-0000-00001C1F0000}"/>
    <cellStyle name="Comma 3 4 7" xfId="37522" xr:uid="{00000000-0005-0000-0000-00001D1F0000}"/>
    <cellStyle name="Comma 3 4 8" xfId="37891" xr:uid="{00000000-0005-0000-0000-00001E1F0000}"/>
    <cellStyle name="Comma 3 5" xfId="488" xr:uid="{00000000-0005-0000-0000-00001F1F0000}"/>
    <cellStyle name="Comma 3 5 10" xfId="37937" xr:uid="{00000000-0005-0000-0000-0000201F0000}"/>
    <cellStyle name="Comma 3 5 2" xfId="979" xr:uid="{00000000-0005-0000-0000-0000211F0000}"/>
    <cellStyle name="Comma 3 5 2 10" xfId="3992" xr:uid="{00000000-0005-0000-0000-0000221F0000}"/>
    <cellStyle name="Comma 3 5 2 11" xfId="42371" xr:uid="{8B2BFE9F-C8FF-44BC-8429-810D46F66D2B}"/>
    <cellStyle name="Comma 3 5 2 2" xfId="6254" xr:uid="{00000000-0005-0000-0000-0000231F0000}"/>
    <cellStyle name="Comma 3 5 2 3" xfId="7910" xr:uid="{00000000-0005-0000-0000-0000241F0000}"/>
    <cellStyle name="Comma 3 5 2 3 2" xfId="14404" xr:uid="{00000000-0005-0000-0000-0000251F0000}"/>
    <cellStyle name="Comma 3 5 2 3 2 2" xfId="27089" xr:uid="{00000000-0005-0000-0000-0000261F0000}"/>
    <cellStyle name="Comma 3 5 2 3 3" xfId="22538" xr:uid="{00000000-0005-0000-0000-0000271F0000}"/>
    <cellStyle name="Comma 3 5 2 4" xfId="8833" xr:uid="{00000000-0005-0000-0000-0000281F0000}"/>
    <cellStyle name="Comma 3 5 2 4 2" xfId="15247" xr:uid="{00000000-0005-0000-0000-0000291F0000}"/>
    <cellStyle name="Comma 3 5 2 4 2 2" xfId="27903" xr:uid="{00000000-0005-0000-0000-00002A1F0000}"/>
    <cellStyle name="Comma 3 5 2 4 3" xfId="22869" xr:uid="{00000000-0005-0000-0000-00002B1F0000}"/>
    <cellStyle name="Comma 3 5 2 5" xfId="6748" xr:uid="{00000000-0005-0000-0000-00002C1F0000}"/>
    <cellStyle name="Comma 3 5 2 5 2" xfId="13312" xr:uid="{00000000-0005-0000-0000-00002D1F0000}"/>
    <cellStyle name="Comma 3 5 2 5 2 2" xfId="26047" xr:uid="{00000000-0005-0000-0000-00002E1F0000}"/>
    <cellStyle name="Comma 3 5 2 5 3" xfId="21479" xr:uid="{00000000-0005-0000-0000-00002F1F0000}"/>
    <cellStyle name="Comma 3 5 2 6" xfId="12260" xr:uid="{00000000-0005-0000-0000-0000301F0000}"/>
    <cellStyle name="Comma 3 5 2 6 2" xfId="25006" xr:uid="{00000000-0005-0000-0000-0000311F0000}"/>
    <cellStyle name="Comma 3 5 2 7" xfId="19171" xr:uid="{00000000-0005-0000-0000-0000321F0000}"/>
    <cellStyle name="Comma 3 5 2 8" xfId="32289" xr:uid="{00000000-0005-0000-0000-0000331F0000}"/>
    <cellStyle name="Comma 3 5 2 9" xfId="35307" xr:uid="{00000000-0005-0000-0000-0000341F0000}"/>
    <cellStyle name="Comma 3 5 3" xfId="10660" xr:uid="{00000000-0005-0000-0000-0000351F0000}"/>
    <cellStyle name="Comma 3 5 3 2" xfId="42372" xr:uid="{0FE95091-B1B1-47D5-803E-41A78682F158}"/>
    <cellStyle name="Comma 3 5 4" xfId="11015" xr:uid="{00000000-0005-0000-0000-0000361F0000}"/>
    <cellStyle name="Comma 3 5 4 2" xfId="42373" xr:uid="{1E4AF749-6457-4A5E-BFA3-833B199CF481}"/>
    <cellStyle name="Comma 3 5 5" xfId="17677" xr:uid="{00000000-0005-0000-0000-0000371F0000}"/>
    <cellStyle name="Comma 3 5 5 2" xfId="42374" xr:uid="{9FE4A8FE-E2E3-4E52-99C7-DD30AE55744C}"/>
    <cellStyle name="Comma 3 5 6" xfId="31026" xr:uid="{00000000-0005-0000-0000-0000381F0000}"/>
    <cellStyle name="Comma 3 5 7" xfId="34440" xr:uid="{00000000-0005-0000-0000-0000391F0000}"/>
    <cellStyle name="Comma 3 5 8" xfId="2213" xr:uid="{00000000-0005-0000-0000-00003A1F0000}"/>
    <cellStyle name="Comma 3 5 9" xfId="37643" xr:uid="{00000000-0005-0000-0000-00003B1F0000}"/>
    <cellStyle name="Comma 3 6" xfId="732" xr:uid="{00000000-0005-0000-0000-00003C1F0000}"/>
    <cellStyle name="Comma 3 6 2" xfId="826" xr:uid="{00000000-0005-0000-0000-00003D1F0000}"/>
    <cellStyle name="Comma 3 6 2 2" xfId="6299" xr:uid="{00000000-0005-0000-0000-00003E1F0000}"/>
    <cellStyle name="Comma 3 6 2 3" xfId="20036" xr:uid="{00000000-0005-0000-0000-00003F1F0000}"/>
    <cellStyle name="Comma 3 6 2 4" xfId="3993" xr:uid="{00000000-0005-0000-0000-0000401F0000}"/>
    <cellStyle name="Comma 3 6 2 5" xfId="42375" xr:uid="{8E09EFDA-1E9D-4D83-82F8-BF5ED32E4FC1}"/>
    <cellStyle name="Comma 3 6 3" xfId="10736" xr:uid="{00000000-0005-0000-0000-0000411F0000}"/>
    <cellStyle name="Comma 3 6 3 2" xfId="42376" xr:uid="{2DC510BF-A11E-41A2-ADF1-DF37F7266B43}"/>
    <cellStyle name="Comma 3 6 4" xfId="42377" xr:uid="{4F014A5E-16D8-4374-A8A8-1A6711E45B91}"/>
    <cellStyle name="Comma 3 7" xfId="1255" xr:uid="{00000000-0005-0000-0000-0000421F0000}"/>
    <cellStyle name="Comma 3 7 2" xfId="2214" xr:uid="{00000000-0005-0000-0000-0000431F0000}"/>
    <cellStyle name="Comma 3 7 2 2" xfId="42379" xr:uid="{BE5E36F1-5224-4C47-86B2-7231BDFD556C}"/>
    <cellStyle name="Comma 3 7 3" xfId="37806" xr:uid="{00000000-0005-0000-0000-0000441F0000}"/>
    <cellStyle name="Comma 3 7 3 2" xfId="42380" xr:uid="{71B48B0D-C49A-49F1-A885-C714721C6F04}"/>
    <cellStyle name="Comma 3 7 4" xfId="38078" xr:uid="{00000000-0005-0000-0000-0000451F0000}"/>
    <cellStyle name="Comma 3 7 5" xfId="42378" xr:uid="{A9EA4CD4-993F-46AC-B0EE-DC414C18F73D}"/>
    <cellStyle name="Comma 3 8" xfId="2215" xr:uid="{00000000-0005-0000-0000-0000461F0000}"/>
    <cellStyle name="Comma 3 8 2" xfId="3994" xr:uid="{00000000-0005-0000-0000-0000471F0000}"/>
    <cellStyle name="Comma 3 8 2 2" xfId="42382" xr:uid="{E0EEB30F-0501-4A4A-B2E4-0278F7F240A4}"/>
    <cellStyle name="Comma 3 8 3" xfId="37399" xr:uid="{00000000-0005-0000-0000-0000481F0000}"/>
    <cellStyle name="Comma 3 8 3 2" xfId="42383" xr:uid="{6BE6AA0A-A471-445C-903F-3C71A2B152F2}"/>
    <cellStyle name="Comma 3 8 4" xfId="42381" xr:uid="{1E0A309F-FAC4-45DC-8110-39CC91E7C545}"/>
    <cellStyle name="Comma 3 9" xfId="198" xr:uid="{00000000-0005-0000-0000-0000491F0000}"/>
    <cellStyle name="Comma 3 9 2" xfId="3995" xr:uid="{00000000-0005-0000-0000-00004A1F0000}"/>
    <cellStyle name="Comma 3 9 2 2" xfId="42385" xr:uid="{3306C330-E9B5-4F79-8F3F-4D109B8FBFAC}"/>
    <cellStyle name="Comma 3 9 3" xfId="7797" xr:uid="{00000000-0005-0000-0000-00004B1F0000}"/>
    <cellStyle name="Comma 3 9 3 2" xfId="14292" xr:uid="{00000000-0005-0000-0000-00004C1F0000}"/>
    <cellStyle name="Comma 3 9 3 2 2" xfId="27005" xr:uid="{00000000-0005-0000-0000-00004D1F0000}"/>
    <cellStyle name="Comma 3 9 3 3" xfId="22497" xr:uid="{00000000-0005-0000-0000-00004E1F0000}"/>
    <cellStyle name="Comma 3 9 3 4" xfId="42386" xr:uid="{1E370765-3B4C-4D20-8125-4F3F0157993D}"/>
    <cellStyle name="Comma 3 9 4" xfId="8659" xr:uid="{00000000-0005-0000-0000-00004F1F0000}"/>
    <cellStyle name="Comma 3 9 4 2" xfId="15130" xr:uid="{00000000-0005-0000-0000-0000501F0000}"/>
    <cellStyle name="Comma 3 9 4 2 2" xfId="27798" xr:uid="{00000000-0005-0000-0000-0000511F0000}"/>
    <cellStyle name="Comma 3 9 4 3" xfId="22725" xr:uid="{00000000-0005-0000-0000-0000521F0000}"/>
    <cellStyle name="Comma 3 9 5" xfId="6483" xr:uid="{00000000-0005-0000-0000-0000531F0000}"/>
    <cellStyle name="Comma 3 9 5 2" xfId="13081" xr:uid="{00000000-0005-0000-0000-0000541F0000}"/>
    <cellStyle name="Comma 3 9 5 2 2" xfId="25826" xr:uid="{00000000-0005-0000-0000-0000551F0000}"/>
    <cellStyle name="Comma 3 9 5 3" xfId="21227" xr:uid="{00000000-0005-0000-0000-0000561F0000}"/>
    <cellStyle name="Comma 3 9 6" xfId="12073" xr:uid="{00000000-0005-0000-0000-0000571F0000}"/>
    <cellStyle name="Comma 3 9 6 2" xfId="24818" xr:uid="{00000000-0005-0000-0000-0000581F0000}"/>
    <cellStyle name="Comma 3 9 7" xfId="20929" xr:uid="{00000000-0005-0000-0000-0000591F0000}"/>
    <cellStyle name="Comma 3 9 8" xfId="2701" xr:uid="{00000000-0005-0000-0000-00005A1F0000}"/>
    <cellStyle name="Comma 3 9 9" xfId="42384" xr:uid="{C5211955-8837-40A6-98B8-08AA63ECFC9D}"/>
    <cellStyle name="Comma 3_1" xfId="42387" xr:uid="{A3739C7D-B681-46B8-987C-119F0C5D2AB0}"/>
    <cellStyle name="Comma 30" xfId="199" xr:uid="{00000000-0005-0000-0000-00005C1F0000}"/>
    <cellStyle name="Comma 30 2" xfId="490" xr:uid="{00000000-0005-0000-0000-00005D1F0000}"/>
    <cellStyle name="Comma 30 2 2" xfId="10377" xr:uid="{00000000-0005-0000-0000-00005E1F0000}"/>
    <cellStyle name="Comma 30 2 2 2" xfId="42389" xr:uid="{C53003CA-88B3-4004-974B-F76676EAF1B9}"/>
    <cellStyle name="Comma 30 2 3" xfId="14405" xr:uid="{00000000-0005-0000-0000-00005F1F0000}"/>
    <cellStyle name="Comma 30 2 3 2" xfId="27090" xr:uid="{00000000-0005-0000-0000-0000601F0000}"/>
    <cellStyle name="Comma 30 2 4" xfId="18637" xr:uid="{00000000-0005-0000-0000-0000611F0000}"/>
    <cellStyle name="Comma 30 2 5" xfId="22539" xr:uid="{00000000-0005-0000-0000-0000621F0000}"/>
    <cellStyle name="Comma 30 2 6" xfId="7911" xr:uid="{00000000-0005-0000-0000-0000631F0000}"/>
    <cellStyle name="Comma 30 2 7" xfId="42388" xr:uid="{133763BF-FEBD-4976-9A96-AD7C7A6F0C8C}"/>
    <cellStyle name="Comma 30 3" xfId="1126" xr:uid="{00000000-0005-0000-0000-0000641F0000}"/>
    <cellStyle name="Comma 30 3 2" xfId="15248" xr:uid="{00000000-0005-0000-0000-0000651F0000}"/>
    <cellStyle name="Comma 30 3 2 2" xfId="19172" xr:uid="{00000000-0005-0000-0000-0000661F0000}"/>
    <cellStyle name="Comma 30 3 2 3" xfId="32290" xr:uid="{00000000-0005-0000-0000-0000671F0000}"/>
    <cellStyle name="Comma 30 3 2 4" xfId="35308" xr:uid="{00000000-0005-0000-0000-0000681F0000}"/>
    <cellStyle name="Comma 30 3 3" xfId="17678" xr:uid="{00000000-0005-0000-0000-0000691F0000}"/>
    <cellStyle name="Comma 30 3 4" xfId="31027" xr:uid="{00000000-0005-0000-0000-00006A1F0000}"/>
    <cellStyle name="Comma 30 3 5" xfId="34441" xr:uid="{00000000-0005-0000-0000-00006B1F0000}"/>
    <cellStyle name="Comma 30 3 6" xfId="8834" xr:uid="{00000000-0005-0000-0000-00006C1F0000}"/>
    <cellStyle name="Comma 30 3 7" xfId="42390" xr:uid="{C01D1835-90C8-4003-9481-36E995E7005C}"/>
    <cellStyle name="Comma 30 4" xfId="1426" xr:uid="{00000000-0005-0000-0000-00006D1F0000}"/>
    <cellStyle name="Comma 30 4 2" xfId="9661" xr:uid="{00000000-0005-0000-0000-00006E1F0000}"/>
    <cellStyle name="Comma 30 4 3" xfId="37525" xr:uid="{00000000-0005-0000-0000-00006F1F0000}"/>
    <cellStyle name="Comma 30 4 4" xfId="42391" xr:uid="{49DEF849-D711-46EC-BB86-3F9BDADA480A}"/>
    <cellStyle name="Comma 30 5" xfId="11176" xr:uid="{00000000-0005-0000-0000-0000701F0000}"/>
    <cellStyle name="Comma 30 6" xfId="6749" xr:uid="{00000000-0005-0000-0000-0000711F0000}"/>
    <cellStyle name="Comma 30 6 2" xfId="13313" xr:uid="{00000000-0005-0000-0000-0000721F0000}"/>
    <cellStyle name="Comma 30 6 2 2" xfId="26048" xr:uid="{00000000-0005-0000-0000-0000731F0000}"/>
    <cellStyle name="Comma 30 6 3" xfId="21480" xr:uid="{00000000-0005-0000-0000-0000741F0000}"/>
    <cellStyle name="Comma 30 7" xfId="12261" xr:uid="{00000000-0005-0000-0000-0000751F0000}"/>
    <cellStyle name="Comma 30 7 2" xfId="25007" xr:uid="{00000000-0005-0000-0000-0000761F0000}"/>
    <cellStyle name="Comma 30 8" xfId="3996" xr:uid="{00000000-0005-0000-0000-0000771F0000}"/>
    <cellStyle name="Comma 300" xfId="34283" xr:uid="{00000000-0005-0000-0000-0000781F0000}"/>
    <cellStyle name="Comma 301" xfId="36599" xr:uid="{00000000-0005-0000-0000-0000791F0000}"/>
    <cellStyle name="Comma 302" xfId="37275" xr:uid="{00000000-0005-0000-0000-00007A1F0000}"/>
    <cellStyle name="Comma 303" xfId="37278" xr:uid="{00000000-0005-0000-0000-00007B1F0000}"/>
    <cellStyle name="Comma 304" xfId="37297" xr:uid="{00000000-0005-0000-0000-00007C1F0000}"/>
    <cellStyle name="Comma 305" xfId="37302" xr:uid="{00000000-0005-0000-0000-00007D1F0000}"/>
    <cellStyle name="Comma 306" xfId="37301" xr:uid="{00000000-0005-0000-0000-00007E1F0000}"/>
    <cellStyle name="Comma 307" xfId="37829" xr:uid="{00000000-0005-0000-0000-00007F1F0000}"/>
    <cellStyle name="Comma 308" xfId="37831" xr:uid="{00000000-0005-0000-0000-0000801F0000}"/>
    <cellStyle name="Comma 309" xfId="37832" xr:uid="{00000000-0005-0000-0000-0000811F0000}"/>
    <cellStyle name="Comma 31" xfId="200" xr:uid="{00000000-0005-0000-0000-0000821F0000}"/>
    <cellStyle name="Comma 31 2" xfId="491" xr:uid="{00000000-0005-0000-0000-0000831F0000}"/>
    <cellStyle name="Comma 31 2 2" xfId="10503" xr:uid="{00000000-0005-0000-0000-0000841F0000}"/>
    <cellStyle name="Comma 31 2 2 2" xfId="42393" xr:uid="{D8812D5C-3391-435F-8F97-B46EE71F3695}"/>
    <cellStyle name="Comma 31 2 3" xfId="14406" xr:uid="{00000000-0005-0000-0000-0000851F0000}"/>
    <cellStyle name="Comma 31 2 3 2" xfId="27091" xr:uid="{00000000-0005-0000-0000-0000861F0000}"/>
    <cellStyle name="Comma 31 2 4" xfId="18638" xr:uid="{00000000-0005-0000-0000-0000871F0000}"/>
    <cellStyle name="Comma 31 2 5" xfId="22540" xr:uid="{00000000-0005-0000-0000-0000881F0000}"/>
    <cellStyle name="Comma 31 2 6" xfId="7912" xr:uid="{00000000-0005-0000-0000-0000891F0000}"/>
    <cellStyle name="Comma 31 2 7" xfId="42392" xr:uid="{5D7E6418-C085-4EDD-841B-7BDAEDB9DAF3}"/>
    <cellStyle name="Comma 31 3" xfId="1124" xr:uid="{00000000-0005-0000-0000-00008A1F0000}"/>
    <cellStyle name="Comma 31 3 2" xfId="15249" xr:uid="{00000000-0005-0000-0000-00008B1F0000}"/>
    <cellStyle name="Comma 31 3 2 2" xfId="19173" xr:uid="{00000000-0005-0000-0000-00008C1F0000}"/>
    <cellStyle name="Comma 31 3 2 3" xfId="32291" xr:uid="{00000000-0005-0000-0000-00008D1F0000}"/>
    <cellStyle name="Comma 31 3 2 4" xfId="35309" xr:uid="{00000000-0005-0000-0000-00008E1F0000}"/>
    <cellStyle name="Comma 31 3 3" xfId="17679" xr:uid="{00000000-0005-0000-0000-00008F1F0000}"/>
    <cellStyle name="Comma 31 3 4" xfId="31028" xr:uid="{00000000-0005-0000-0000-0000901F0000}"/>
    <cellStyle name="Comma 31 3 5" xfId="34442" xr:uid="{00000000-0005-0000-0000-0000911F0000}"/>
    <cellStyle name="Comma 31 3 6" xfId="8835" xr:uid="{00000000-0005-0000-0000-0000921F0000}"/>
    <cellStyle name="Comma 31 3 7" xfId="42394" xr:uid="{1AC9DE08-582A-41CE-B851-9575A86F3EF5}"/>
    <cellStyle name="Comma 31 4" xfId="1427" xr:uid="{00000000-0005-0000-0000-0000931F0000}"/>
    <cellStyle name="Comma 31 4 2" xfId="9662" xr:uid="{00000000-0005-0000-0000-0000941F0000}"/>
    <cellStyle name="Comma 31 4 3" xfId="37526" xr:uid="{00000000-0005-0000-0000-0000951F0000}"/>
    <cellStyle name="Comma 31 4 4" xfId="42395" xr:uid="{3A2444C1-2198-4FB0-9A4F-E5A21F20CFF4}"/>
    <cellStyle name="Comma 31 5" xfId="10790" xr:uid="{00000000-0005-0000-0000-0000961F0000}"/>
    <cellStyle name="Comma 31 6" xfId="6750" xr:uid="{00000000-0005-0000-0000-0000971F0000}"/>
    <cellStyle name="Comma 31 6 2" xfId="13314" xr:uid="{00000000-0005-0000-0000-0000981F0000}"/>
    <cellStyle name="Comma 31 6 2 2" xfId="26049" xr:uid="{00000000-0005-0000-0000-0000991F0000}"/>
    <cellStyle name="Comma 31 6 3" xfId="21481" xr:uid="{00000000-0005-0000-0000-00009A1F0000}"/>
    <cellStyle name="Comma 31 7" xfId="12262" xr:uid="{00000000-0005-0000-0000-00009B1F0000}"/>
    <cellStyle name="Comma 31 7 2" xfId="25008" xr:uid="{00000000-0005-0000-0000-00009C1F0000}"/>
    <cellStyle name="Comma 31 8" xfId="3997" xr:uid="{00000000-0005-0000-0000-00009D1F0000}"/>
    <cellStyle name="Comma 310" xfId="38097" xr:uid="{00000000-0005-0000-0000-00009E1F0000}"/>
    <cellStyle name="Comma 311" xfId="38103" xr:uid="{00000000-0005-0000-0000-00009F1F0000}"/>
    <cellStyle name="Comma 312" xfId="38108" xr:uid="{00000000-0005-0000-0000-0000A01F0000}"/>
    <cellStyle name="Comma 313" xfId="38120" xr:uid="{A1EABA76-745D-4DEF-82EC-B7210C4D7415}"/>
    <cellStyle name="Comma 314" xfId="46570" xr:uid="{7BBBBC9E-6246-4F41-8B85-E7C1F4C92F25}"/>
    <cellStyle name="Comma 315" xfId="46737" xr:uid="{974376EC-8A93-436E-9A1D-178558880591}"/>
    <cellStyle name="Comma 316" xfId="46526" xr:uid="{0BCD10B5-9967-44A4-B221-E402378F0566}"/>
    <cellStyle name="Comma 317" xfId="46733" xr:uid="{B97FB681-3B5E-4D75-A749-386566A6A22A}"/>
    <cellStyle name="Comma 318" xfId="46503" xr:uid="{FB08B788-F9F2-4B79-A2FB-A0AE8C1DC95C}"/>
    <cellStyle name="Comma 319" xfId="46729" xr:uid="{D847B9EC-7022-4ACE-BAC6-B30EAF7F76A0}"/>
    <cellStyle name="Comma 32" xfId="201" xr:uid="{00000000-0005-0000-0000-0000A11F0000}"/>
    <cellStyle name="Comma 32 2" xfId="492" xr:uid="{00000000-0005-0000-0000-0000A21F0000}"/>
    <cellStyle name="Comma 32 2 2" xfId="42396" xr:uid="{1DA102B0-723A-493E-8A2A-84C147D8F6E7}"/>
    <cellStyle name="Comma 32 3" xfId="1127" xr:uid="{00000000-0005-0000-0000-0000A31F0000}"/>
    <cellStyle name="Comma 32 3 2" xfId="17680" xr:uid="{00000000-0005-0000-0000-0000A41F0000}"/>
    <cellStyle name="Comma 32 3 3" xfId="10258" xr:uid="{00000000-0005-0000-0000-0000A51F0000}"/>
    <cellStyle name="Comma 32 3 4" xfId="42397" xr:uid="{E01682B0-0719-4468-8A1E-21CAF84230B2}"/>
    <cellStyle name="Comma 32 4" xfId="1428" xr:uid="{00000000-0005-0000-0000-0000A61F0000}"/>
    <cellStyle name="Comma 32 4 2" xfId="37527" xr:uid="{00000000-0005-0000-0000-0000A71F0000}"/>
    <cellStyle name="Comma 32 4 3" xfId="42398" xr:uid="{BAB64CDA-8499-43DF-B555-1D5EB15CE8DA}"/>
    <cellStyle name="Comma 32 5" xfId="3998" xr:uid="{00000000-0005-0000-0000-0000A81F0000}"/>
    <cellStyle name="Comma 320" xfId="46725" xr:uid="{7F0DA271-6FF8-4751-8BAC-80E6223FB644}"/>
    <cellStyle name="Comma 321" xfId="46743" xr:uid="{A5F9DCF3-5DF1-4F9D-9451-E39467185C86}"/>
    <cellStyle name="Comma 322" xfId="46748" xr:uid="{4D662A90-1F8F-4583-BDE8-F88A84381EEC}"/>
    <cellStyle name="Comma 323" xfId="46750" xr:uid="{B5A2578D-282B-4A70-BD1B-345C6738ADB5}"/>
    <cellStyle name="Comma 33" xfId="202" xr:uid="{00000000-0005-0000-0000-0000A91F0000}"/>
    <cellStyle name="Comma 33 2" xfId="493" xr:uid="{00000000-0005-0000-0000-0000AA1F0000}"/>
    <cellStyle name="Comma 33 2 2" xfId="42400" xr:uid="{2C1ACE81-CF29-4643-AF2F-2E3040A3A06C}"/>
    <cellStyle name="Comma 33 2 3" xfId="42399" xr:uid="{D144F6A5-29A1-4AAA-BBBC-B42C3A710F41}"/>
    <cellStyle name="Comma 33 3" xfId="1128" xr:uid="{00000000-0005-0000-0000-0000AB1F0000}"/>
    <cellStyle name="Comma 33 3 2" xfId="17681" xr:uid="{00000000-0005-0000-0000-0000AC1F0000}"/>
    <cellStyle name="Comma 33 3 3" xfId="10210" xr:uid="{00000000-0005-0000-0000-0000AD1F0000}"/>
    <cellStyle name="Comma 33 3 4" xfId="42401" xr:uid="{719E0EFA-4338-420B-AC0A-B84EA07D4B71}"/>
    <cellStyle name="Comma 33 4" xfId="1429" xr:uid="{00000000-0005-0000-0000-0000AE1F0000}"/>
    <cellStyle name="Comma 33 4 2" xfId="37528" xr:uid="{00000000-0005-0000-0000-0000AF1F0000}"/>
    <cellStyle name="Comma 33 4 3" xfId="42402" xr:uid="{578D4D65-6DB3-4656-B5F6-BBC5759B0C8B}"/>
    <cellStyle name="Comma 33 5" xfId="3999" xr:uid="{00000000-0005-0000-0000-0000B01F0000}"/>
    <cellStyle name="Comma 34" xfId="203" xr:uid="{00000000-0005-0000-0000-0000B11F0000}"/>
    <cellStyle name="Comma 34 2" xfId="494" xr:uid="{00000000-0005-0000-0000-0000B21F0000}"/>
    <cellStyle name="Comma 34 2 2" xfId="15027" xr:uid="{00000000-0005-0000-0000-0000B31F0000}"/>
    <cellStyle name="Comma 34 2 2 2" xfId="27698" xr:uid="{00000000-0005-0000-0000-0000B41F0000}"/>
    <cellStyle name="Comma 34 2 2 3" xfId="42404" xr:uid="{B8BF8CAB-DE2D-43D0-A3E0-8C1909233F8C}"/>
    <cellStyle name="Comma 34 2 3" xfId="22615" xr:uid="{00000000-0005-0000-0000-0000B51F0000}"/>
    <cellStyle name="Comma 34 2 3 2" xfId="42405" xr:uid="{3A680FC1-712C-4231-BB98-60B251FA8AB2}"/>
    <cellStyle name="Comma 34 2 4" xfId="8541" xr:uid="{00000000-0005-0000-0000-0000B61F0000}"/>
    <cellStyle name="Comma 34 2 4 2" xfId="42406" xr:uid="{33EFDD45-99CC-4C91-B854-0D5952F3F899}"/>
    <cellStyle name="Comma 34 2 5" xfId="42403" xr:uid="{6AEAFB74-0222-4CB0-B60F-7BF9F588DC60}"/>
    <cellStyle name="Comma 34 3" xfId="1129" xr:uid="{00000000-0005-0000-0000-0000B71F0000}"/>
    <cellStyle name="Comma 34 3 2" xfId="15868" xr:uid="{00000000-0005-0000-0000-0000B81F0000}"/>
    <cellStyle name="Comma 34 3 2 2" xfId="28509" xr:uid="{00000000-0005-0000-0000-0000B91F0000}"/>
    <cellStyle name="Comma 34 3 2 3" xfId="42408" xr:uid="{D0098C1F-A64B-4761-B606-E8101408F347}"/>
    <cellStyle name="Comma 34 3 3" xfId="23484" xr:uid="{00000000-0005-0000-0000-0000BA1F0000}"/>
    <cellStyle name="Comma 34 3 4" xfId="9498" xr:uid="{00000000-0005-0000-0000-0000BB1F0000}"/>
    <cellStyle name="Comma 34 3 5" xfId="42407" xr:uid="{1613E752-299C-4B05-B398-23258E4A4DC5}"/>
    <cellStyle name="Comma 34 4" xfId="1430" xr:uid="{00000000-0005-0000-0000-0000BC1F0000}"/>
    <cellStyle name="Comma 34 4 2" xfId="9663" xr:uid="{00000000-0005-0000-0000-0000BD1F0000}"/>
    <cellStyle name="Comma 34 4 2 2" xfId="42410" xr:uid="{612A1848-3ADE-4BE3-8349-98F8656C6624}"/>
    <cellStyle name="Comma 34 4 3" xfId="37529" xr:uid="{00000000-0005-0000-0000-0000BE1F0000}"/>
    <cellStyle name="Comma 34 4 4" xfId="42409" xr:uid="{113C4848-FF63-41F7-8722-CB0559B6AA3C}"/>
    <cellStyle name="Comma 34 5" xfId="10235" xr:uid="{00000000-0005-0000-0000-0000BF1F0000}"/>
    <cellStyle name="Comma 34 5 2" xfId="42412" xr:uid="{0CEB44CE-927A-425C-B64B-602F9D60B69C}"/>
    <cellStyle name="Comma 34 5 3" xfId="42413" xr:uid="{3472F4EE-60DC-4D6F-AA7B-880044272FAA}"/>
    <cellStyle name="Comma 34 5 3 2" xfId="42414" xr:uid="{AB9450FA-62A4-4427-9DC6-9107368ECBA8}"/>
    <cellStyle name="Comma 34 5 4" xfId="42411" xr:uid="{D776441F-9423-4E31-92FD-8C1C67BE1B6E}"/>
    <cellStyle name="Comma 34 6" xfId="7640" xr:uid="{00000000-0005-0000-0000-0000C01F0000}"/>
    <cellStyle name="Comma 34 6 2" xfId="14143" xr:uid="{00000000-0005-0000-0000-0000C11F0000}"/>
    <cellStyle name="Comma 34 6 2 2" xfId="26871" xr:uid="{00000000-0005-0000-0000-0000C21F0000}"/>
    <cellStyle name="Comma 34 6 3" xfId="22364" xr:uid="{00000000-0005-0000-0000-0000C31F0000}"/>
    <cellStyle name="Comma 34 6 4" xfId="42415" xr:uid="{4E103EA0-1D54-40EE-AD90-BFBA3D75BE78}"/>
    <cellStyle name="Comma 34 7" xfId="12945" xr:uid="{00000000-0005-0000-0000-0000C41F0000}"/>
    <cellStyle name="Comma 34 7 2" xfId="25691" xr:uid="{00000000-0005-0000-0000-0000C51F0000}"/>
    <cellStyle name="Comma 34 7 3" xfId="42416" xr:uid="{EBACF221-C2A6-4A85-8801-C7EBA14A2BCA}"/>
    <cellStyle name="Comma 34 8" xfId="21073" xr:uid="{00000000-0005-0000-0000-0000C61F0000}"/>
    <cellStyle name="Comma 34 8 2" xfId="42417" xr:uid="{977463A5-8B66-44E4-A678-5E9B316E5100}"/>
    <cellStyle name="Comma 34 9" xfId="6031" xr:uid="{00000000-0005-0000-0000-0000C71F0000}"/>
    <cellStyle name="Comma 35" xfId="204" xr:uid="{00000000-0005-0000-0000-0000C81F0000}"/>
    <cellStyle name="Comma 35 2" xfId="495" xr:uid="{00000000-0005-0000-0000-0000C91F0000}"/>
    <cellStyle name="Comma 35 2 2" xfId="11224" xr:uid="{00000000-0005-0000-0000-0000CA1F0000}"/>
    <cellStyle name="Comma 35 2 2 2" xfId="42419" xr:uid="{A36A7B66-FDCF-4000-8BC6-5D9F72207CCE}"/>
    <cellStyle name="Comma 35 2 3" xfId="15029" xr:uid="{00000000-0005-0000-0000-0000CB1F0000}"/>
    <cellStyle name="Comma 35 2 3 2" xfId="27700" xr:uid="{00000000-0005-0000-0000-0000CC1F0000}"/>
    <cellStyle name="Comma 35 2 4" xfId="22617" xr:uid="{00000000-0005-0000-0000-0000CD1F0000}"/>
    <cellStyle name="Comma 35 2 5" xfId="8543" xr:uid="{00000000-0005-0000-0000-0000CE1F0000}"/>
    <cellStyle name="Comma 35 2 6" xfId="42418" xr:uid="{EE6A34EC-E17B-44DD-BB24-99FFB994D932}"/>
    <cellStyle name="Comma 35 3" xfId="1130" xr:uid="{00000000-0005-0000-0000-0000CF1F0000}"/>
    <cellStyle name="Comma 35 3 2" xfId="15870" xr:uid="{00000000-0005-0000-0000-0000D01F0000}"/>
    <cellStyle name="Comma 35 3 2 2" xfId="28511" xr:uid="{00000000-0005-0000-0000-0000D11F0000}"/>
    <cellStyle name="Comma 35 3 3" xfId="23486" xr:uid="{00000000-0005-0000-0000-0000D21F0000}"/>
    <cellStyle name="Comma 35 3 4" xfId="9500" xr:uid="{00000000-0005-0000-0000-0000D31F0000}"/>
    <cellStyle name="Comma 35 3 5" xfId="42420" xr:uid="{DFCE562B-444E-4FFA-B2C3-00697803133B}"/>
    <cellStyle name="Comma 35 4" xfId="1431" xr:uid="{00000000-0005-0000-0000-0000D41F0000}"/>
    <cellStyle name="Comma 35 4 2" xfId="9664" xr:uid="{00000000-0005-0000-0000-0000D51F0000}"/>
    <cellStyle name="Comma 35 4 3" xfId="37530" xr:uid="{00000000-0005-0000-0000-0000D61F0000}"/>
    <cellStyle name="Comma 35 5" xfId="10366" xr:uid="{00000000-0005-0000-0000-0000D71F0000}"/>
    <cellStyle name="Comma 35 6" xfId="7642" xr:uid="{00000000-0005-0000-0000-0000D81F0000}"/>
    <cellStyle name="Comma 35 6 2" xfId="14145" xr:uid="{00000000-0005-0000-0000-0000D91F0000}"/>
    <cellStyle name="Comma 35 6 2 2" xfId="26873" xr:uid="{00000000-0005-0000-0000-0000DA1F0000}"/>
    <cellStyle name="Comma 35 6 3" xfId="22366" xr:uid="{00000000-0005-0000-0000-0000DB1F0000}"/>
    <cellStyle name="Comma 35 7" xfId="12948" xr:uid="{00000000-0005-0000-0000-0000DC1F0000}"/>
    <cellStyle name="Comma 35 7 2" xfId="25694" xr:uid="{00000000-0005-0000-0000-0000DD1F0000}"/>
    <cellStyle name="Comma 35 8" xfId="21075" xr:uid="{00000000-0005-0000-0000-0000DE1F0000}"/>
    <cellStyle name="Comma 35 9" xfId="6036" xr:uid="{00000000-0005-0000-0000-0000DF1F0000}"/>
    <cellStyle name="Comma 36" xfId="205" xr:uid="{00000000-0005-0000-0000-0000E01F0000}"/>
    <cellStyle name="Comma 36 2" xfId="496" xr:uid="{00000000-0005-0000-0000-0000E11F0000}"/>
    <cellStyle name="Comma 36 2 2" xfId="15031" xr:uid="{00000000-0005-0000-0000-0000E21F0000}"/>
    <cellStyle name="Comma 36 2 2 2" xfId="27702" xr:uid="{00000000-0005-0000-0000-0000E31F0000}"/>
    <cellStyle name="Comma 36 2 2 3" xfId="42422" xr:uid="{5D514FCB-EE32-43F1-9D91-3A8CD0C1BFD3}"/>
    <cellStyle name="Comma 36 2 3" xfId="22619" xr:uid="{00000000-0005-0000-0000-0000E41F0000}"/>
    <cellStyle name="Comma 36 2 4" xfId="8545" xr:uid="{00000000-0005-0000-0000-0000E51F0000}"/>
    <cellStyle name="Comma 36 2 5" xfId="42421" xr:uid="{8F13F053-80CB-44E5-B551-71D83B903D15}"/>
    <cellStyle name="Comma 36 3" xfId="1131" xr:uid="{00000000-0005-0000-0000-0000E61F0000}"/>
    <cellStyle name="Comma 36 3 2" xfId="15872" xr:uid="{00000000-0005-0000-0000-0000E71F0000}"/>
    <cellStyle name="Comma 36 3 2 2" xfId="28513" xr:uid="{00000000-0005-0000-0000-0000E81F0000}"/>
    <cellStyle name="Comma 36 3 3" xfId="23488" xr:uid="{00000000-0005-0000-0000-0000E91F0000}"/>
    <cellStyle name="Comma 36 3 4" xfId="9502" xr:uid="{00000000-0005-0000-0000-0000EA1F0000}"/>
    <cellStyle name="Comma 36 3 5" xfId="42423" xr:uid="{EF9C14A8-EE81-421E-8185-AADCA0A4DD87}"/>
    <cellStyle name="Comma 36 4" xfId="1432" xr:uid="{00000000-0005-0000-0000-0000EB1F0000}"/>
    <cellStyle name="Comma 36 4 2" xfId="9665" xr:uid="{00000000-0005-0000-0000-0000EC1F0000}"/>
    <cellStyle name="Comma 36 4 3" xfId="37531" xr:uid="{00000000-0005-0000-0000-0000ED1F0000}"/>
    <cellStyle name="Comma 36 4 4" xfId="42424" xr:uid="{AE1FD135-2874-452B-BB41-308226DA84A5}"/>
    <cellStyle name="Comma 36 5" xfId="11348" xr:uid="{00000000-0005-0000-0000-0000EE1F0000}"/>
    <cellStyle name="Comma 36 6" xfId="7644" xr:uid="{00000000-0005-0000-0000-0000EF1F0000}"/>
    <cellStyle name="Comma 36 6 2" xfId="14147" xr:uid="{00000000-0005-0000-0000-0000F01F0000}"/>
    <cellStyle name="Comma 36 6 2 2" xfId="26875" xr:uid="{00000000-0005-0000-0000-0000F11F0000}"/>
    <cellStyle name="Comma 36 6 3" xfId="22368" xr:uid="{00000000-0005-0000-0000-0000F21F0000}"/>
    <cellStyle name="Comma 36 7" xfId="12950" xr:uid="{00000000-0005-0000-0000-0000F31F0000}"/>
    <cellStyle name="Comma 36 7 2" xfId="25696" xr:uid="{00000000-0005-0000-0000-0000F41F0000}"/>
    <cellStyle name="Comma 36 8" xfId="21077" xr:uid="{00000000-0005-0000-0000-0000F51F0000}"/>
    <cellStyle name="Comma 36 9" xfId="6039" xr:uid="{00000000-0005-0000-0000-0000F61F0000}"/>
    <cellStyle name="Comma 37" xfId="206" xr:uid="{00000000-0005-0000-0000-0000F71F0000}"/>
    <cellStyle name="Comma 37 2" xfId="497" xr:uid="{00000000-0005-0000-0000-0000F81F0000}"/>
    <cellStyle name="Comma 37 2 2" xfId="15033" xr:uid="{00000000-0005-0000-0000-0000F91F0000}"/>
    <cellStyle name="Comma 37 2 2 2" xfId="27704" xr:uid="{00000000-0005-0000-0000-0000FA1F0000}"/>
    <cellStyle name="Comma 37 2 2 3" xfId="42426" xr:uid="{C196D451-BB0F-4760-BDDB-6C58658C0EAD}"/>
    <cellStyle name="Comma 37 2 3" xfId="22621" xr:uid="{00000000-0005-0000-0000-0000FB1F0000}"/>
    <cellStyle name="Comma 37 2 4" xfId="8547" xr:uid="{00000000-0005-0000-0000-0000FC1F0000}"/>
    <cellStyle name="Comma 37 2 5" xfId="42425" xr:uid="{BCABD764-826B-40E2-B3E6-867EF99D2504}"/>
    <cellStyle name="Comma 37 3" xfId="1132" xr:uid="{00000000-0005-0000-0000-0000FD1F0000}"/>
    <cellStyle name="Comma 37 3 2" xfId="15874" xr:uid="{00000000-0005-0000-0000-0000FE1F0000}"/>
    <cellStyle name="Comma 37 3 2 2" xfId="28515" xr:uid="{00000000-0005-0000-0000-0000FF1F0000}"/>
    <cellStyle name="Comma 37 3 3" xfId="23490" xr:uid="{00000000-0005-0000-0000-000000200000}"/>
    <cellStyle name="Comma 37 3 4" xfId="9504" xr:uid="{00000000-0005-0000-0000-000001200000}"/>
    <cellStyle name="Comma 37 3 5" xfId="42427" xr:uid="{C9B6D2CE-8A18-428C-B739-14377C102659}"/>
    <cellStyle name="Comma 37 4" xfId="1433" xr:uid="{00000000-0005-0000-0000-000002200000}"/>
    <cellStyle name="Comma 37 4 2" xfId="9666" xr:uid="{00000000-0005-0000-0000-000003200000}"/>
    <cellStyle name="Comma 37 4 3" xfId="37532" xr:uid="{00000000-0005-0000-0000-000004200000}"/>
    <cellStyle name="Comma 37 5" xfId="10957" xr:uid="{00000000-0005-0000-0000-000005200000}"/>
    <cellStyle name="Comma 37 6" xfId="7646" xr:uid="{00000000-0005-0000-0000-000006200000}"/>
    <cellStyle name="Comma 37 6 2" xfId="14149" xr:uid="{00000000-0005-0000-0000-000007200000}"/>
    <cellStyle name="Comma 37 6 2 2" xfId="26877" xr:uid="{00000000-0005-0000-0000-000008200000}"/>
    <cellStyle name="Comma 37 6 3" xfId="22370" xr:uid="{00000000-0005-0000-0000-000009200000}"/>
    <cellStyle name="Comma 37 7" xfId="12952" xr:uid="{00000000-0005-0000-0000-00000A200000}"/>
    <cellStyle name="Comma 37 7 2" xfId="25698" xr:uid="{00000000-0005-0000-0000-00000B200000}"/>
    <cellStyle name="Comma 37 8" xfId="21079" xr:uid="{00000000-0005-0000-0000-00000C200000}"/>
    <cellStyle name="Comma 37 9" xfId="6042" xr:uid="{00000000-0005-0000-0000-00000D200000}"/>
    <cellStyle name="Comma 38" xfId="207" xr:uid="{00000000-0005-0000-0000-00000E200000}"/>
    <cellStyle name="Comma 38 2" xfId="498" xr:uid="{00000000-0005-0000-0000-00000F200000}"/>
    <cellStyle name="Comma 38 2 2" xfId="15035" xr:uid="{00000000-0005-0000-0000-000010200000}"/>
    <cellStyle name="Comma 38 2 2 2" xfId="27706" xr:uid="{00000000-0005-0000-0000-000011200000}"/>
    <cellStyle name="Comma 38 2 3" xfId="22623" xr:uid="{00000000-0005-0000-0000-000012200000}"/>
    <cellStyle name="Comma 38 2 4" xfId="8549" xr:uid="{00000000-0005-0000-0000-000013200000}"/>
    <cellStyle name="Comma 38 2 5" xfId="42428" xr:uid="{D46C1056-F7F7-4F11-97B1-529BE52D58F8}"/>
    <cellStyle name="Comma 38 3" xfId="1133" xr:uid="{00000000-0005-0000-0000-000014200000}"/>
    <cellStyle name="Comma 38 3 2" xfId="15876" xr:uid="{00000000-0005-0000-0000-000015200000}"/>
    <cellStyle name="Comma 38 3 2 2" xfId="28517" xr:uid="{00000000-0005-0000-0000-000016200000}"/>
    <cellStyle name="Comma 38 3 3" xfId="23492" xr:uid="{00000000-0005-0000-0000-000017200000}"/>
    <cellStyle name="Comma 38 3 4" xfId="9506" xr:uid="{00000000-0005-0000-0000-000018200000}"/>
    <cellStyle name="Comma 38 3 5" xfId="42429" xr:uid="{07A57E9D-1E97-4B22-AF7E-66EB9A093BA3}"/>
    <cellStyle name="Comma 38 4" xfId="1434" xr:uid="{00000000-0005-0000-0000-000019200000}"/>
    <cellStyle name="Comma 38 4 2" xfId="9667" xr:uid="{00000000-0005-0000-0000-00001A200000}"/>
    <cellStyle name="Comma 38 4 3" xfId="37533" xr:uid="{00000000-0005-0000-0000-00001B200000}"/>
    <cellStyle name="Comma 38 5" xfId="10326" xr:uid="{00000000-0005-0000-0000-00001C200000}"/>
    <cellStyle name="Comma 38 6" xfId="7648" xr:uid="{00000000-0005-0000-0000-00001D200000}"/>
    <cellStyle name="Comma 38 6 2" xfId="14151" xr:uid="{00000000-0005-0000-0000-00001E200000}"/>
    <cellStyle name="Comma 38 6 2 2" xfId="26879" xr:uid="{00000000-0005-0000-0000-00001F200000}"/>
    <cellStyle name="Comma 38 6 3" xfId="22372" xr:uid="{00000000-0005-0000-0000-000020200000}"/>
    <cellStyle name="Comma 38 7" xfId="12955" xr:uid="{00000000-0005-0000-0000-000021200000}"/>
    <cellStyle name="Comma 38 7 2" xfId="25701" xr:uid="{00000000-0005-0000-0000-000022200000}"/>
    <cellStyle name="Comma 38 8" xfId="21081" xr:uid="{00000000-0005-0000-0000-000023200000}"/>
    <cellStyle name="Comma 38 9" xfId="6045" xr:uid="{00000000-0005-0000-0000-000024200000}"/>
    <cellStyle name="Comma 39" xfId="208" xr:uid="{00000000-0005-0000-0000-000025200000}"/>
    <cellStyle name="Comma 39 2" xfId="499" xr:uid="{00000000-0005-0000-0000-000026200000}"/>
    <cellStyle name="Comma 39 2 2" xfId="15037" xr:uid="{00000000-0005-0000-0000-000027200000}"/>
    <cellStyle name="Comma 39 2 2 2" xfId="27708" xr:uid="{00000000-0005-0000-0000-000028200000}"/>
    <cellStyle name="Comma 39 2 2 3" xfId="42431" xr:uid="{450CF65E-F345-46F1-9DE1-AF8BC26EAB26}"/>
    <cellStyle name="Comma 39 2 3" xfId="22625" xr:uid="{00000000-0005-0000-0000-000029200000}"/>
    <cellStyle name="Comma 39 2 4" xfId="8551" xr:uid="{00000000-0005-0000-0000-00002A200000}"/>
    <cellStyle name="Comma 39 2 5" xfId="42430" xr:uid="{CBF5556A-7526-48FE-BB5E-C7A5B1965FB1}"/>
    <cellStyle name="Comma 39 3" xfId="1134" xr:uid="{00000000-0005-0000-0000-00002B200000}"/>
    <cellStyle name="Comma 39 3 2" xfId="15878" xr:uid="{00000000-0005-0000-0000-00002C200000}"/>
    <cellStyle name="Comma 39 3 2 2" xfId="28519" xr:uid="{00000000-0005-0000-0000-00002D200000}"/>
    <cellStyle name="Comma 39 3 3" xfId="23494" xr:uid="{00000000-0005-0000-0000-00002E200000}"/>
    <cellStyle name="Comma 39 3 4" xfId="9508" xr:uid="{00000000-0005-0000-0000-00002F200000}"/>
    <cellStyle name="Comma 39 3 5" xfId="42432" xr:uid="{EEE520A7-90D9-4F51-A89A-2CDCC66E4FD8}"/>
    <cellStyle name="Comma 39 4" xfId="1435" xr:uid="{00000000-0005-0000-0000-000030200000}"/>
    <cellStyle name="Comma 39 4 2" xfId="9668" xr:uid="{00000000-0005-0000-0000-000031200000}"/>
    <cellStyle name="Comma 39 4 3" xfId="37534" xr:uid="{00000000-0005-0000-0000-000032200000}"/>
    <cellStyle name="Comma 39 4 4" xfId="42433" xr:uid="{5934348B-DAB2-4F3D-B698-42DA38E3144F}"/>
    <cellStyle name="Comma 39 5" xfId="11350" xr:uid="{00000000-0005-0000-0000-000033200000}"/>
    <cellStyle name="Comma 39 6" xfId="7650" xr:uid="{00000000-0005-0000-0000-000034200000}"/>
    <cellStyle name="Comma 39 6 2" xfId="14153" xr:uid="{00000000-0005-0000-0000-000035200000}"/>
    <cellStyle name="Comma 39 6 2 2" xfId="26881" xr:uid="{00000000-0005-0000-0000-000036200000}"/>
    <cellStyle name="Comma 39 6 3" xfId="22374" xr:uid="{00000000-0005-0000-0000-000037200000}"/>
    <cellStyle name="Comma 39 7" xfId="12957" xr:uid="{00000000-0005-0000-0000-000038200000}"/>
    <cellStyle name="Comma 39 7 2" xfId="25703" xr:uid="{00000000-0005-0000-0000-000039200000}"/>
    <cellStyle name="Comma 39 8" xfId="21083" xr:uid="{00000000-0005-0000-0000-00003A200000}"/>
    <cellStyle name="Comma 39 9" xfId="6048" xr:uid="{00000000-0005-0000-0000-00003B200000}"/>
    <cellStyle name="Comma 4" xfId="26" xr:uid="{00000000-0005-0000-0000-00003C200000}"/>
    <cellStyle name="Comma 4 10" xfId="737" xr:uid="{00000000-0005-0000-0000-00003D200000}"/>
    <cellStyle name="Comma 4 10 2" xfId="9669" xr:uid="{00000000-0005-0000-0000-00003E200000}"/>
    <cellStyle name="Comma 4 10 3" xfId="17682" xr:uid="{00000000-0005-0000-0000-00003F200000}"/>
    <cellStyle name="Comma 4 10 4" xfId="4000" xr:uid="{00000000-0005-0000-0000-000040200000}"/>
    <cellStyle name="Comma 4 10 5" xfId="42434" xr:uid="{1DFF8025-3835-47FE-901C-9851FB1E8370}"/>
    <cellStyle name="Comma 4 11" xfId="738" xr:uid="{00000000-0005-0000-0000-000041200000}"/>
    <cellStyle name="Comma 4 11 2" xfId="9670" xr:uid="{00000000-0005-0000-0000-000042200000}"/>
    <cellStyle name="Comma 4 11 3" xfId="17683" xr:uid="{00000000-0005-0000-0000-000043200000}"/>
    <cellStyle name="Comma 4 11 4" xfId="4001" xr:uid="{00000000-0005-0000-0000-000044200000}"/>
    <cellStyle name="Comma 4 11 5" xfId="42435" xr:uid="{C2FCCDF8-BFED-4AB4-8A86-6FE7CA91F17A}"/>
    <cellStyle name="Comma 4 12" xfId="739" xr:uid="{00000000-0005-0000-0000-000045200000}"/>
    <cellStyle name="Comma 4 12 2" xfId="9671" xr:uid="{00000000-0005-0000-0000-000046200000}"/>
    <cellStyle name="Comma 4 12 3" xfId="17684" xr:uid="{00000000-0005-0000-0000-000047200000}"/>
    <cellStyle name="Comma 4 12 4" xfId="4002" xr:uid="{00000000-0005-0000-0000-000048200000}"/>
    <cellStyle name="Comma 4 12 5" xfId="42436" xr:uid="{21200C76-4300-4726-ADEC-004952AE1CE5}"/>
    <cellStyle name="Comma 4 13" xfId="1227" xr:uid="{00000000-0005-0000-0000-000049200000}"/>
    <cellStyle name="Comma 4 13 2" xfId="10734" xr:uid="{00000000-0005-0000-0000-00004A200000}"/>
    <cellStyle name="Comma 4 13 3" xfId="4003" xr:uid="{00000000-0005-0000-0000-00004B200000}"/>
    <cellStyle name="Comma 4 13 4" xfId="42437" xr:uid="{B8FDAE32-62CC-439B-BAF8-A5B7FEB49C21}"/>
    <cellStyle name="Comma 4 14" xfId="740" xr:uid="{00000000-0005-0000-0000-00004C200000}"/>
    <cellStyle name="Comma 4 14 2" xfId="9672" xr:uid="{00000000-0005-0000-0000-00004D200000}"/>
    <cellStyle name="Comma 4 14 3" xfId="17685" xr:uid="{00000000-0005-0000-0000-00004E200000}"/>
    <cellStyle name="Comma 4 14 4" xfId="4004" xr:uid="{00000000-0005-0000-0000-00004F200000}"/>
    <cellStyle name="Comma 4 14 5" xfId="42438" xr:uid="{CADDE737-A240-4803-B4CB-5B55930ABCD8}"/>
    <cellStyle name="Comma 4 15" xfId="741" xr:uid="{00000000-0005-0000-0000-000050200000}"/>
    <cellStyle name="Comma 4 15 2" xfId="9673" xr:uid="{00000000-0005-0000-0000-000051200000}"/>
    <cellStyle name="Comma 4 15 3" xfId="17686" xr:uid="{00000000-0005-0000-0000-000052200000}"/>
    <cellStyle name="Comma 4 15 4" xfId="4005" xr:uid="{00000000-0005-0000-0000-000053200000}"/>
    <cellStyle name="Comma 4 15 5" xfId="42439" xr:uid="{F7F58AEA-C752-4ED6-A455-176A6CCB9AF8}"/>
    <cellStyle name="Comma 4 16" xfId="742" xr:uid="{00000000-0005-0000-0000-000054200000}"/>
    <cellStyle name="Comma 4 16 2" xfId="9674" xr:uid="{00000000-0005-0000-0000-000055200000}"/>
    <cellStyle name="Comma 4 16 3" xfId="17687" xr:uid="{00000000-0005-0000-0000-000056200000}"/>
    <cellStyle name="Comma 4 16 4" xfId="4006" xr:uid="{00000000-0005-0000-0000-000057200000}"/>
    <cellStyle name="Comma 4 16 5" xfId="42440" xr:uid="{4F7C973A-818A-41E7-BCC6-7156513BE922}"/>
    <cellStyle name="Comma 4 17" xfId="743" xr:uid="{00000000-0005-0000-0000-000058200000}"/>
    <cellStyle name="Comma 4 17 2" xfId="9675" xr:uid="{00000000-0005-0000-0000-000059200000}"/>
    <cellStyle name="Comma 4 17 3" xfId="17688" xr:uid="{00000000-0005-0000-0000-00005A200000}"/>
    <cellStyle name="Comma 4 17 4" xfId="4007" xr:uid="{00000000-0005-0000-0000-00005B200000}"/>
    <cellStyle name="Comma 4 17 5" xfId="42441" xr:uid="{946359BE-2A5C-400C-B723-47181D934381}"/>
    <cellStyle name="Comma 4 18" xfId="744" xr:uid="{00000000-0005-0000-0000-00005C200000}"/>
    <cellStyle name="Comma 4 18 2" xfId="9676" xr:uid="{00000000-0005-0000-0000-00005D200000}"/>
    <cellStyle name="Comma 4 18 3" xfId="17689" xr:uid="{00000000-0005-0000-0000-00005E200000}"/>
    <cellStyle name="Comma 4 18 4" xfId="4008" xr:uid="{00000000-0005-0000-0000-00005F200000}"/>
    <cellStyle name="Comma 4 19" xfId="745" xr:uid="{00000000-0005-0000-0000-000060200000}"/>
    <cellStyle name="Comma 4 19 2" xfId="9677" xr:uid="{00000000-0005-0000-0000-000061200000}"/>
    <cellStyle name="Comma 4 19 3" xfId="17690" xr:uid="{00000000-0005-0000-0000-000062200000}"/>
    <cellStyle name="Comma 4 19 4" xfId="4009" xr:uid="{00000000-0005-0000-0000-000063200000}"/>
    <cellStyle name="Comma 4 2" xfId="209" xr:uid="{00000000-0005-0000-0000-000064200000}"/>
    <cellStyle name="Comma 4 2 10" xfId="2705" xr:uid="{00000000-0005-0000-0000-000065200000}"/>
    <cellStyle name="Comma 4 2 2" xfId="746" xr:uid="{00000000-0005-0000-0000-000066200000}"/>
    <cellStyle name="Comma 4 2 2 2" xfId="4011" xr:uid="{00000000-0005-0000-0000-000067200000}"/>
    <cellStyle name="Comma 4 2 2 2 2" xfId="6098" xr:uid="{00000000-0005-0000-0000-000068200000}"/>
    <cellStyle name="Comma 4 2 2 2 2 2" xfId="42444" xr:uid="{D0966081-03EE-4694-B271-5739957EAAC2}"/>
    <cellStyle name="Comma 4 2 2 2 3" xfId="7913" xr:uid="{00000000-0005-0000-0000-000069200000}"/>
    <cellStyle name="Comma 4 2 2 2 3 2" xfId="14407" xr:uid="{00000000-0005-0000-0000-00006A200000}"/>
    <cellStyle name="Comma 4 2 2 2 3 2 2" xfId="27092" xr:uid="{00000000-0005-0000-0000-00006B200000}"/>
    <cellStyle name="Comma 4 2 2 2 3 3" xfId="22541" xr:uid="{00000000-0005-0000-0000-00006C200000}"/>
    <cellStyle name="Comma 4 2 2 2 4" xfId="8836" xr:uid="{00000000-0005-0000-0000-00006D200000}"/>
    <cellStyle name="Comma 4 2 2 2 4 2" xfId="15250" xr:uid="{00000000-0005-0000-0000-00006E200000}"/>
    <cellStyle name="Comma 4 2 2 2 4 2 2" xfId="27904" xr:uid="{00000000-0005-0000-0000-00006F200000}"/>
    <cellStyle name="Comma 4 2 2 2 4 3" xfId="22870" xr:uid="{00000000-0005-0000-0000-000070200000}"/>
    <cellStyle name="Comma 4 2 2 2 5" xfId="6760" xr:uid="{00000000-0005-0000-0000-000071200000}"/>
    <cellStyle name="Comma 4 2 2 2 5 2" xfId="13324" xr:uid="{00000000-0005-0000-0000-000072200000}"/>
    <cellStyle name="Comma 4 2 2 2 5 2 2" xfId="26059" xr:uid="{00000000-0005-0000-0000-000073200000}"/>
    <cellStyle name="Comma 4 2 2 2 5 3" xfId="21491" xr:uid="{00000000-0005-0000-0000-000074200000}"/>
    <cellStyle name="Comma 4 2 2 2 6" xfId="12263" xr:uid="{00000000-0005-0000-0000-000075200000}"/>
    <cellStyle name="Comma 4 2 2 2 6 2" xfId="25009" xr:uid="{00000000-0005-0000-0000-000076200000}"/>
    <cellStyle name="Comma 4 2 2 2 7" xfId="18771" xr:uid="{00000000-0005-0000-0000-000077200000}"/>
    <cellStyle name="Comma 4 2 2 2 8" xfId="21026" xr:uid="{00000000-0005-0000-0000-000078200000}"/>
    <cellStyle name="Comma 4 2 2 2 9" xfId="42443" xr:uid="{E98A0F9E-8E25-41B0-B551-CB76EDB46665}"/>
    <cellStyle name="Comma 4 2 2 3" xfId="10355" xr:uid="{00000000-0005-0000-0000-000079200000}"/>
    <cellStyle name="Comma 4 2 2 3 2" xfId="19174" xr:uid="{00000000-0005-0000-0000-00007A200000}"/>
    <cellStyle name="Comma 4 2 2 3 2 2" xfId="32292" xr:uid="{00000000-0005-0000-0000-00007B200000}"/>
    <cellStyle name="Comma 4 2 2 3 2 3" xfId="35310" xr:uid="{00000000-0005-0000-0000-00007C200000}"/>
    <cellStyle name="Comma 4 2 2 3 3" xfId="17692" xr:uid="{00000000-0005-0000-0000-00007D200000}"/>
    <cellStyle name="Comma 4 2 2 3 4" xfId="31033" xr:uid="{00000000-0005-0000-0000-00007E200000}"/>
    <cellStyle name="Comma 4 2 2 3 5" xfId="34443" xr:uid="{00000000-0005-0000-0000-00007F200000}"/>
    <cellStyle name="Comma 4 2 2 3 6" xfId="42445" xr:uid="{2F9E8342-987D-4A18-8BD1-6FE34F60FBE5}"/>
    <cellStyle name="Comma 4 2 2 4" xfId="10840" xr:uid="{00000000-0005-0000-0000-000080200000}"/>
    <cellStyle name="Comma 4 2 2 4 2" xfId="16346" xr:uid="{00000000-0005-0000-0000-000081200000}"/>
    <cellStyle name="Comma 4 2 2 4 2 2" xfId="28888" xr:uid="{00000000-0005-0000-0000-000082200000}"/>
    <cellStyle name="Comma 4 2 2 4 3" xfId="23806" xr:uid="{00000000-0005-0000-0000-000083200000}"/>
    <cellStyle name="Comma 4 2 2 4 4" xfId="42446" xr:uid="{6912C27C-D1CC-4E97-8503-96D259DB8637}"/>
    <cellStyle name="Comma 4 2 2 5" xfId="3123" xr:uid="{00000000-0005-0000-0000-000084200000}"/>
    <cellStyle name="Comma 4 2 2 6" xfId="42442" xr:uid="{D1EEDB5C-A8AC-4434-928F-DB3F14F84FBA}"/>
    <cellStyle name="Comma 4 2 3" xfId="1111" xr:uid="{00000000-0005-0000-0000-000085200000}"/>
    <cellStyle name="Comma 4 2 3 2" xfId="10754" xr:uid="{00000000-0005-0000-0000-000086200000}"/>
    <cellStyle name="Comma 4 2 3 2 2" xfId="42448" xr:uid="{6FB83522-EE4E-4762-A154-B3A12F5413C1}"/>
    <cellStyle name="Comma 4 2 3 3" xfId="10999" xr:uid="{00000000-0005-0000-0000-000087200000}"/>
    <cellStyle name="Comma 4 2 3 3 2" xfId="16445" xr:uid="{00000000-0005-0000-0000-000088200000}"/>
    <cellStyle name="Comma 4 2 3 3 2 2" xfId="28985" xr:uid="{00000000-0005-0000-0000-000089200000}"/>
    <cellStyle name="Comma 4 2 3 3 3" xfId="23895" xr:uid="{00000000-0005-0000-0000-00008A200000}"/>
    <cellStyle name="Comma 4 2 3 3 4" xfId="42449" xr:uid="{7EF2857B-6401-475B-BD8D-C363A1AD7A18}"/>
    <cellStyle name="Comma 4 2 3 4" xfId="4012" xr:uid="{00000000-0005-0000-0000-00008B200000}"/>
    <cellStyle name="Comma 4 2 3 5" xfId="42447" xr:uid="{EA4FDC86-4751-427C-ACAB-CA449AD502E3}"/>
    <cellStyle name="Comma 4 2 4" xfId="1303" xr:uid="{00000000-0005-0000-0000-00008C200000}"/>
    <cellStyle name="Comma 4 2 4 2" xfId="4013" xr:uid="{00000000-0005-0000-0000-00008D200000}"/>
    <cellStyle name="Comma 4 2 4 2 2" xfId="42451" xr:uid="{2932C60D-4086-4268-873A-A0DC5B5D94E2}"/>
    <cellStyle name="Comma 4 2 4 3" xfId="42452" xr:uid="{2E331FE5-78B6-46AD-AC2E-957866E5CD64}"/>
    <cellStyle name="Comma 4 2 4 4" xfId="42450" xr:uid="{66EF421A-A30D-447A-B46F-92B157EA29F1}"/>
    <cellStyle name="Comma 4 2 5" xfId="1436" xr:uid="{00000000-0005-0000-0000-00008E200000}"/>
    <cellStyle name="Comma 4 2 5 2" xfId="6097" xr:uid="{00000000-0005-0000-0000-00008F200000}"/>
    <cellStyle name="Comma 4 2 5 2 2" xfId="42454" xr:uid="{7A19109A-22F9-45D0-AC08-13E16980391A}"/>
    <cellStyle name="Comma 4 2 5 3" xfId="18639" xr:uid="{00000000-0005-0000-0000-000090200000}"/>
    <cellStyle name="Comma 4 2 5 4" xfId="4010" xr:uid="{00000000-0005-0000-0000-000091200000}"/>
    <cellStyle name="Comma 4 2 5 5" xfId="37535" xr:uid="{00000000-0005-0000-0000-000092200000}"/>
    <cellStyle name="Comma 4 2 5 6" xfId="37893" xr:uid="{00000000-0005-0000-0000-000093200000}"/>
    <cellStyle name="Comma 4 2 5 7" xfId="42453" xr:uid="{21D75800-618F-448D-9B84-CFB20D87459D}"/>
    <cellStyle name="Comma 4 2 6" xfId="6345" xr:uid="{00000000-0005-0000-0000-000094200000}"/>
    <cellStyle name="Comma 4 2 6 2" xfId="18918" xr:uid="{00000000-0005-0000-0000-000095200000}"/>
    <cellStyle name="Comma 4 2 6 3" xfId="42455" xr:uid="{13639E81-3F48-42D7-8547-7FC7A9A56A9A}"/>
    <cellStyle name="Comma 4 2 7" xfId="9678" xr:uid="{00000000-0005-0000-0000-000096200000}"/>
    <cellStyle name="Comma 4 2 7 2" xfId="17691" xr:uid="{00000000-0005-0000-0000-000097200000}"/>
    <cellStyle name="Comma 4 2 7 3" xfId="42456" xr:uid="{E761ED8D-8FC2-4E1D-86DD-57979402DCC5}"/>
    <cellStyle name="Comma 4 2 8" xfId="11138" xr:uid="{00000000-0005-0000-0000-000098200000}"/>
    <cellStyle name="Comma 4 2 8 2" xfId="42457" xr:uid="{66BC3342-30FC-4254-B403-328515A19317}"/>
    <cellStyle name="Comma 4 2 9" xfId="30583" xr:uid="{00000000-0005-0000-0000-000099200000}"/>
    <cellStyle name="Comma 4 20" xfId="747" xr:uid="{00000000-0005-0000-0000-00009A200000}"/>
    <cellStyle name="Comma 4 20 2" xfId="9679" xr:uid="{00000000-0005-0000-0000-00009B200000}"/>
    <cellStyle name="Comma 4 20 3" xfId="17693" xr:uid="{00000000-0005-0000-0000-00009C200000}"/>
    <cellStyle name="Comma 4 20 4" xfId="4014" xr:uid="{00000000-0005-0000-0000-00009D200000}"/>
    <cellStyle name="Comma 4 21" xfId="748" xr:uid="{00000000-0005-0000-0000-00009E200000}"/>
    <cellStyle name="Comma 4 21 2" xfId="9680" xr:uid="{00000000-0005-0000-0000-00009F200000}"/>
    <cellStyle name="Comma 4 21 3" xfId="17694" xr:uid="{00000000-0005-0000-0000-0000A0200000}"/>
    <cellStyle name="Comma 4 21 4" xfId="4015" xr:uid="{00000000-0005-0000-0000-0000A1200000}"/>
    <cellStyle name="Comma 4 22" xfId="749" xr:uid="{00000000-0005-0000-0000-0000A2200000}"/>
    <cellStyle name="Comma 4 22 2" xfId="9681" xr:uid="{00000000-0005-0000-0000-0000A3200000}"/>
    <cellStyle name="Comma 4 22 3" xfId="17695" xr:uid="{00000000-0005-0000-0000-0000A4200000}"/>
    <cellStyle name="Comma 4 22 4" xfId="4016" xr:uid="{00000000-0005-0000-0000-0000A5200000}"/>
    <cellStyle name="Comma 4 23" xfId="750" xr:uid="{00000000-0005-0000-0000-0000A6200000}"/>
    <cellStyle name="Comma 4 23 2" xfId="9682" xr:uid="{00000000-0005-0000-0000-0000A7200000}"/>
    <cellStyle name="Comma 4 23 3" xfId="17696" xr:uid="{00000000-0005-0000-0000-0000A8200000}"/>
    <cellStyle name="Comma 4 23 4" xfId="4017" xr:uid="{00000000-0005-0000-0000-0000A9200000}"/>
    <cellStyle name="Comma 4 24" xfId="751" xr:uid="{00000000-0005-0000-0000-0000AA200000}"/>
    <cellStyle name="Comma 4 24 2" xfId="9683" xr:uid="{00000000-0005-0000-0000-0000AB200000}"/>
    <cellStyle name="Comma 4 24 3" xfId="17697" xr:uid="{00000000-0005-0000-0000-0000AC200000}"/>
    <cellStyle name="Comma 4 24 4" xfId="4018" xr:uid="{00000000-0005-0000-0000-0000AD200000}"/>
    <cellStyle name="Comma 4 25" xfId="752" xr:uid="{00000000-0005-0000-0000-0000AE200000}"/>
    <cellStyle name="Comma 4 25 2" xfId="9684" xr:uid="{00000000-0005-0000-0000-0000AF200000}"/>
    <cellStyle name="Comma 4 25 3" xfId="17698" xr:uid="{00000000-0005-0000-0000-0000B0200000}"/>
    <cellStyle name="Comma 4 25 4" xfId="4019" xr:uid="{00000000-0005-0000-0000-0000B1200000}"/>
    <cellStyle name="Comma 4 26" xfId="753" xr:uid="{00000000-0005-0000-0000-0000B2200000}"/>
    <cellStyle name="Comma 4 26 2" xfId="9685" xr:uid="{00000000-0005-0000-0000-0000B3200000}"/>
    <cellStyle name="Comma 4 26 3" xfId="17699" xr:uid="{00000000-0005-0000-0000-0000B4200000}"/>
    <cellStyle name="Comma 4 26 4" xfId="4020" xr:uid="{00000000-0005-0000-0000-0000B5200000}"/>
    <cellStyle name="Comma 4 27" xfId="754" xr:uid="{00000000-0005-0000-0000-0000B6200000}"/>
    <cellStyle name="Comma 4 27 2" xfId="9686" xr:uid="{00000000-0005-0000-0000-0000B7200000}"/>
    <cellStyle name="Comma 4 27 3" xfId="17700" xr:uid="{00000000-0005-0000-0000-0000B8200000}"/>
    <cellStyle name="Comma 4 27 4" xfId="4021" xr:uid="{00000000-0005-0000-0000-0000B9200000}"/>
    <cellStyle name="Comma 4 28" xfId="755" xr:uid="{00000000-0005-0000-0000-0000BA200000}"/>
    <cellStyle name="Comma 4 28 2" xfId="9687" xr:uid="{00000000-0005-0000-0000-0000BB200000}"/>
    <cellStyle name="Comma 4 28 3" xfId="17701" xr:uid="{00000000-0005-0000-0000-0000BC200000}"/>
    <cellStyle name="Comma 4 28 4" xfId="4022" xr:uid="{00000000-0005-0000-0000-0000BD200000}"/>
    <cellStyle name="Comma 4 29" xfId="756" xr:uid="{00000000-0005-0000-0000-0000BE200000}"/>
    <cellStyle name="Comma 4 29 2" xfId="7914" xr:uid="{00000000-0005-0000-0000-0000BF200000}"/>
    <cellStyle name="Comma 4 29 2 2" xfId="14408" xr:uid="{00000000-0005-0000-0000-0000C0200000}"/>
    <cellStyle name="Comma 4 29 2 2 2" xfId="27093" xr:uid="{00000000-0005-0000-0000-0000C1200000}"/>
    <cellStyle name="Comma 4 29 2 3" xfId="18640" xr:uid="{00000000-0005-0000-0000-0000C2200000}"/>
    <cellStyle name="Comma 4 29 2 4" xfId="22542" xr:uid="{00000000-0005-0000-0000-0000C3200000}"/>
    <cellStyle name="Comma 4 29 3" xfId="8837" xr:uid="{00000000-0005-0000-0000-0000C4200000}"/>
    <cellStyle name="Comma 4 29 3 2" xfId="15251" xr:uid="{00000000-0005-0000-0000-0000C5200000}"/>
    <cellStyle name="Comma 4 29 3 2 2" xfId="19175" xr:uid="{00000000-0005-0000-0000-0000C6200000}"/>
    <cellStyle name="Comma 4 29 3 2 3" xfId="32293" xr:uid="{00000000-0005-0000-0000-0000C7200000}"/>
    <cellStyle name="Comma 4 29 3 2 4" xfId="35311" xr:uid="{00000000-0005-0000-0000-0000C8200000}"/>
    <cellStyle name="Comma 4 29 3 3" xfId="17702" xr:uid="{00000000-0005-0000-0000-0000C9200000}"/>
    <cellStyle name="Comma 4 29 3 4" xfId="31034" xr:uid="{00000000-0005-0000-0000-0000CA200000}"/>
    <cellStyle name="Comma 4 29 3 5" xfId="34444" xr:uid="{00000000-0005-0000-0000-0000CB200000}"/>
    <cellStyle name="Comma 4 29 4" xfId="9688" xr:uid="{00000000-0005-0000-0000-0000CC200000}"/>
    <cellStyle name="Comma 4 29 5" xfId="6772" xr:uid="{00000000-0005-0000-0000-0000CD200000}"/>
    <cellStyle name="Comma 4 29 5 2" xfId="13336" xr:uid="{00000000-0005-0000-0000-0000CE200000}"/>
    <cellStyle name="Comma 4 29 5 2 2" xfId="26071" xr:uid="{00000000-0005-0000-0000-0000CF200000}"/>
    <cellStyle name="Comma 4 29 5 3" xfId="21503" xr:uid="{00000000-0005-0000-0000-0000D0200000}"/>
    <cellStyle name="Comma 4 29 6" xfId="12264" xr:uid="{00000000-0005-0000-0000-0000D1200000}"/>
    <cellStyle name="Comma 4 29 6 2" xfId="25010" xr:uid="{00000000-0005-0000-0000-0000D2200000}"/>
    <cellStyle name="Comma 4 29 7" xfId="4023" xr:uid="{00000000-0005-0000-0000-0000D3200000}"/>
    <cellStyle name="Comma 4 3" xfId="500" xr:uid="{00000000-0005-0000-0000-0000D4200000}"/>
    <cellStyle name="Comma 4 3 10" xfId="4025" xr:uid="{00000000-0005-0000-0000-0000D5200000}"/>
    <cellStyle name="Comma 4 3 11" xfId="4026" xr:uid="{00000000-0005-0000-0000-0000D6200000}"/>
    <cellStyle name="Comma 4 3 12" xfId="4027" xr:uid="{00000000-0005-0000-0000-0000D7200000}"/>
    <cellStyle name="Comma 4 3 13" xfId="4028" xr:uid="{00000000-0005-0000-0000-0000D8200000}"/>
    <cellStyle name="Comma 4 3 14" xfId="4029" xr:uid="{00000000-0005-0000-0000-0000D9200000}"/>
    <cellStyle name="Comma 4 3 15" xfId="4030" xr:uid="{00000000-0005-0000-0000-0000DA200000}"/>
    <cellStyle name="Comma 4 3 16" xfId="4031" xr:uid="{00000000-0005-0000-0000-0000DB200000}"/>
    <cellStyle name="Comma 4 3 17" xfId="4032" xr:uid="{00000000-0005-0000-0000-0000DC200000}"/>
    <cellStyle name="Comma 4 3 18" xfId="4033" xr:uid="{00000000-0005-0000-0000-0000DD200000}"/>
    <cellStyle name="Comma 4 3 19" xfId="4034" xr:uid="{00000000-0005-0000-0000-0000DE200000}"/>
    <cellStyle name="Comma 4 3 2" xfId="757" xr:uid="{00000000-0005-0000-0000-0000DF200000}"/>
    <cellStyle name="Comma 4 3 2 2" xfId="6100" xr:uid="{00000000-0005-0000-0000-0000E0200000}"/>
    <cellStyle name="Comma 4 3 2 2 2" xfId="18772" xr:uid="{00000000-0005-0000-0000-0000E1200000}"/>
    <cellStyle name="Comma 4 3 2 2 3" xfId="42459" xr:uid="{167D5DFA-DF0F-4C0C-A319-1394C68E08BE}"/>
    <cellStyle name="Comma 4 3 2 3" xfId="10356" xr:uid="{00000000-0005-0000-0000-0000E2200000}"/>
    <cellStyle name="Comma 4 3 2 3 2" xfId="17704" xr:uid="{00000000-0005-0000-0000-0000E3200000}"/>
    <cellStyle name="Comma 4 3 2 4" xfId="11078" xr:uid="{00000000-0005-0000-0000-0000E4200000}"/>
    <cellStyle name="Comma 4 3 2 5" xfId="4035" xr:uid="{00000000-0005-0000-0000-0000E5200000}"/>
    <cellStyle name="Comma 4 3 2 6" xfId="42458" xr:uid="{6DEFA360-AB1D-40D2-8BC5-B63C7E60C3CD}"/>
    <cellStyle name="Comma 4 3 20" xfId="4024" xr:uid="{00000000-0005-0000-0000-0000E6200000}"/>
    <cellStyle name="Comma 4 3 20 2" xfId="6099" xr:uid="{00000000-0005-0000-0000-0000E7200000}"/>
    <cellStyle name="Comma 4 3 20 3" xfId="18641" xr:uid="{00000000-0005-0000-0000-0000E8200000}"/>
    <cellStyle name="Comma 4 3 21" xfId="9689" xr:uid="{00000000-0005-0000-0000-0000E9200000}"/>
    <cellStyle name="Comma 4 3 21 2" xfId="17703" xr:uid="{00000000-0005-0000-0000-0000EA200000}"/>
    <cellStyle name="Comma 4 3 22" xfId="10061" xr:uid="{00000000-0005-0000-0000-0000EB200000}"/>
    <cellStyle name="Comma 4 3 23" xfId="2706" xr:uid="{00000000-0005-0000-0000-0000EC200000}"/>
    <cellStyle name="Comma 4 3 3" xfId="1437" xr:uid="{00000000-0005-0000-0000-0000ED200000}"/>
    <cellStyle name="Comma 4 3 3 2" xfId="6189" xr:uid="{00000000-0005-0000-0000-0000EE200000}"/>
    <cellStyle name="Comma 4 3 3 2 2" xfId="42461" xr:uid="{A6E10DCF-CF5F-4699-A017-0D9BB463ED73}"/>
    <cellStyle name="Comma 4 3 3 3" xfId="4036" xr:uid="{00000000-0005-0000-0000-0000EF200000}"/>
    <cellStyle name="Comma 4 3 3 4" xfId="37645" xr:uid="{00000000-0005-0000-0000-0000F0200000}"/>
    <cellStyle name="Comma 4 3 3 5" xfId="37939" xr:uid="{00000000-0005-0000-0000-0000F1200000}"/>
    <cellStyle name="Comma 4 3 3 6" xfId="42460" xr:uid="{F956F9ED-1CDA-4582-9417-12F9914B9E14}"/>
    <cellStyle name="Comma 4 3 4" xfId="4037" xr:uid="{00000000-0005-0000-0000-0000F2200000}"/>
    <cellStyle name="Comma 4 3 4 2" xfId="42462" xr:uid="{A37CB4D7-D54A-43A5-9174-819BD3CDE4AB}"/>
    <cellStyle name="Comma 4 3 5" xfId="4038" xr:uid="{00000000-0005-0000-0000-0000F3200000}"/>
    <cellStyle name="Comma 4 3 6" xfId="4039" xr:uid="{00000000-0005-0000-0000-0000F4200000}"/>
    <cellStyle name="Comma 4 3 7" xfId="4040" xr:uid="{00000000-0005-0000-0000-0000F5200000}"/>
    <cellStyle name="Comma 4 3 8" xfId="4041" xr:uid="{00000000-0005-0000-0000-0000F6200000}"/>
    <cellStyle name="Comma 4 3 9" xfId="4042" xr:uid="{00000000-0005-0000-0000-0000F7200000}"/>
    <cellStyle name="Comma 4 30" xfId="758" xr:uid="{00000000-0005-0000-0000-0000F8200000}"/>
    <cellStyle name="Comma 4 30 2" xfId="7915" xr:uid="{00000000-0005-0000-0000-0000F9200000}"/>
    <cellStyle name="Comma 4 30 2 2" xfId="14409" xr:uid="{00000000-0005-0000-0000-0000FA200000}"/>
    <cellStyle name="Comma 4 30 2 2 2" xfId="27094" xr:uid="{00000000-0005-0000-0000-0000FB200000}"/>
    <cellStyle name="Comma 4 30 2 3" xfId="18642" xr:uid="{00000000-0005-0000-0000-0000FC200000}"/>
    <cellStyle name="Comma 4 30 2 4" xfId="22543" xr:uid="{00000000-0005-0000-0000-0000FD200000}"/>
    <cellStyle name="Comma 4 30 3" xfId="8838" xr:uid="{00000000-0005-0000-0000-0000FE200000}"/>
    <cellStyle name="Comma 4 30 3 2" xfId="15252" xr:uid="{00000000-0005-0000-0000-0000FF200000}"/>
    <cellStyle name="Comma 4 30 3 2 2" xfId="19176" xr:uid="{00000000-0005-0000-0000-000000210000}"/>
    <cellStyle name="Comma 4 30 3 2 3" xfId="32294" xr:uid="{00000000-0005-0000-0000-000001210000}"/>
    <cellStyle name="Comma 4 30 3 2 4" xfId="35312" xr:uid="{00000000-0005-0000-0000-000002210000}"/>
    <cellStyle name="Comma 4 30 3 3" xfId="17705" xr:uid="{00000000-0005-0000-0000-000003210000}"/>
    <cellStyle name="Comma 4 30 3 4" xfId="31035" xr:uid="{00000000-0005-0000-0000-000004210000}"/>
    <cellStyle name="Comma 4 30 3 5" xfId="34445" xr:uid="{00000000-0005-0000-0000-000005210000}"/>
    <cellStyle name="Comma 4 30 4" xfId="9690" xr:uid="{00000000-0005-0000-0000-000006210000}"/>
    <cellStyle name="Comma 4 30 5" xfId="6775" xr:uid="{00000000-0005-0000-0000-000007210000}"/>
    <cellStyle name="Comma 4 30 5 2" xfId="13339" xr:uid="{00000000-0005-0000-0000-000008210000}"/>
    <cellStyle name="Comma 4 30 5 2 2" xfId="26074" xr:uid="{00000000-0005-0000-0000-000009210000}"/>
    <cellStyle name="Comma 4 30 5 3" xfId="21506" xr:uid="{00000000-0005-0000-0000-00000A210000}"/>
    <cellStyle name="Comma 4 30 6" xfId="12265" xr:uid="{00000000-0005-0000-0000-00000B210000}"/>
    <cellStyle name="Comma 4 30 6 2" xfId="25011" xr:uid="{00000000-0005-0000-0000-00000C210000}"/>
    <cellStyle name="Comma 4 30 7" xfId="4043" xr:uid="{00000000-0005-0000-0000-00000D210000}"/>
    <cellStyle name="Comma 4 31" xfId="759" xr:uid="{00000000-0005-0000-0000-00000E210000}"/>
    <cellStyle name="Comma 4 31 2" xfId="9691" xr:uid="{00000000-0005-0000-0000-00000F210000}"/>
    <cellStyle name="Comma 4 31 3" xfId="17706" xr:uid="{00000000-0005-0000-0000-000010210000}"/>
    <cellStyle name="Comma 4 31 4" xfId="4044" xr:uid="{00000000-0005-0000-0000-000011210000}"/>
    <cellStyle name="Comma 4 32" xfId="760" xr:uid="{00000000-0005-0000-0000-000012210000}"/>
    <cellStyle name="Comma 4 32 2" xfId="9692" xr:uid="{00000000-0005-0000-0000-000013210000}"/>
    <cellStyle name="Comma 4 32 3" xfId="17707" xr:uid="{00000000-0005-0000-0000-000014210000}"/>
    <cellStyle name="Comma 4 32 4" xfId="4045" xr:uid="{00000000-0005-0000-0000-000015210000}"/>
    <cellStyle name="Comma 4 33" xfId="761" xr:uid="{00000000-0005-0000-0000-000016210000}"/>
    <cellStyle name="Comma 4 33 2" xfId="9693" xr:uid="{00000000-0005-0000-0000-000017210000}"/>
    <cellStyle name="Comma 4 33 3" xfId="17708" xr:uid="{00000000-0005-0000-0000-000018210000}"/>
    <cellStyle name="Comma 4 33 4" xfId="4046" xr:uid="{00000000-0005-0000-0000-000019210000}"/>
    <cellStyle name="Comma 4 34" xfId="762" xr:uid="{00000000-0005-0000-0000-00001A210000}"/>
    <cellStyle name="Comma 4 34 2" xfId="9694" xr:uid="{00000000-0005-0000-0000-00001B210000}"/>
    <cellStyle name="Comma 4 34 3" xfId="17709" xr:uid="{00000000-0005-0000-0000-00001C210000}"/>
    <cellStyle name="Comma 4 34 4" xfId="4047" xr:uid="{00000000-0005-0000-0000-00001D210000}"/>
    <cellStyle name="Comma 4 35" xfId="763" xr:uid="{00000000-0005-0000-0000-00001E210000}"/>
    <cellStyle name="Comma 4 35 2" xfId="9695" xr:uid="{00000000-0005-0000-0000-00001F210000}"/>
    <cellStyle name="Comma 4 35 3" xfId="17710" xr:uid="{00000000-0005-0000-0000-000020210000}"/>
    <cellStyle name="Comma 4 35 4" xfId="4048" xr:uid="{00000000-0005-0000-0000-000021210000}"/>
    <cellStyle name="Comma 4 36" xfId="764" xr:uid="{00000000-0005-0000-0000-000022210000}"/>
    <cellStyle name="Comma 4 36 2" xfId="9696" xr:uid="{00000000-0005-0000-0000-000023210000}"/>
    <cellStyle name="Comma 4 36 3" xfId="17711" xr:uid="{00000000-0005-0000-0000-000024210000}"/>
    <cellStyle name="Comma 4 36 4" xfId="4049" xr:uid="{00000000-0005-0000-0000-000025210000}"/>
    <cellStyle name="Comma 4 37" xfId="765" xr:uid="{00000000-0005-0000-0000-000026210000}"/>
    <cellStyle name="Comma 4 37 2" xfId="9697" xr:uid="{00000000-0005-0000-0000-000027210000}"/>
    <cellStyle name="Comma 4 37 3" xfId="17712" xr:uid="{00000000-0005-0000-0000-000028210000}"/>
    <cellStyle name="Comma 4 37 4" xfId="4050" xr:uid="{00000000-0005-0000-0000-000029210000}"/>
    <cellStyle name="Comma 4 38" xfId="1256" xr:uid="{00000000-0005-0000-0000-00002A210000}"/>
    <cellStyle name="Comma 4 38 2" xfId="10296" xr:uid="{00000000-0005-0000-0000-00002B210000}"/>
    <cellStyle name="Comma 4 38 3" xfId="4051" xr:uid="{00000000-0005-0000-0000-00002C210000}"/>
    <cellStyle name="Comma 4 38 4" xfId="37807" xr:uid="{00000000-0005-0000-0000-00002D210000}"/>
    <cellStyle name="Comma 4 38 5" xfId="38079" xr:uid="{00000000-0005-0000-0000-00002E210000}"/>
    <cellStyle name="Comma 4 39" xfId="1335" xr:uid="{00000000-0005-0000-0000-00002F210000}"/>
    <cellStyle name="Comma 4 39 2" xfId="4052" xr:uid="{00000000-0005-0000-0000-000030210000}"/>
    <cellStyle name="Comma 4 39 3" xfId="37410" xr:uid="{00000000-0005-0000-0000-000031210000}"/>
    <cellStyle name="Comma 4 4" xfId="766" xr:uid="{00000000-0005-0000-0000-000032210000}"/>
    <cellStyle name="Comma 4 4 10" xfId="4054" xr:uid="{00000000-0005-0000-0000-000033210000}"/>
    <cellStyle name="Comma 4 4 11" xfId="4055" xr:uid="{00000000-0005-0000-0000-000034210000}"/>
    <cellStyle name="Comma 4 4 12" xfId="4056" xr:uid="{00000000-0005-0000-0000-000035210000}"/>
    <cellStyle name="Comma 4 4 13" xfId="4057" xr:uid="{00000000-0005-0000-0000-000036210000}"/>
    <cellStyle name="Comma 4 4 14" xfId="4058" xr:uid="{00000000-0005-0000-0000-000037210000}"/>
    <cellStyle name="Comma 4 4 15" xfId="4059" xr:uid="{00000000-0005-0000-0000-000038210000}"/>
    <cellStyle name="Comma 4 4 16" xfId="4060" xr:uid="{00000000-0005-0000-0000-000039210000}"/>
    <cellStyle name="Comma 4 4 17" xfId="4061" xr:uid="{00000000-0005-0000-0000-00003A210000}"/>
    <cellStyle name="Comma 4 4 18" xfId="4062" xr:uid="{00000000-0005-0000-0000-00003B210000}"/>
    <cellStyle name="Comma 4 4 19" xfId="4063" xr:uid="{00000000-0005-0000-0000-00003C210000}"/>
    <cellStyle name="Comma 4 4 2" xfId="1438" xr:uid="{00000000-0005-0000-0000-00003D210000}"/>
    <cellStyle name="Comma 4 4 2 2" xfId="10354" xr:uid="{00000000-0005-0000-0000-00003E210000}"/>
    <cellStyle name="Comma 4 4 2 2 2" xfId="42465" xr:uid="{AF22F2C7-34F5-488A-9761-44FB7308C185}"/>
    <cellStyle name="Comma 4 4 2 2 3" xfId="42464" xr:uid="{44D0D2D2-496D-4C4D-A8FB-DFF90191B379}"/>
    <cellStyle name="Comma 4 4 2 3" xfId="17714" xr:uid="{00000000-0005-0000-0000-00003F210000}"/>
    <cellStyle name="Comma 4 4 2 3 2" xfId="42466" xr:uid="{8BC87DF7-09A1-48AE-9B22-21E5D6A1D03C}"/>
    <cellStyle name="Comma 4 4 2 4" xfId="4064" xr:uid="{00000000-0005-0000-0000-000040210000}"/>
    <cellStyle name="Comma 4 4 2 5" xfId="42463" xr:uid="{80EA25C0-6F4B-4FBA-9972-3A185AC5D321}"/>
    <cellStyle name="Comma 4 4 20" xfId="4053" xr:uid="{00000000-0005-0000-0000-000041210000}"/>
    <cellStyle name="Comma 4 4 20 2" xfId="6101" xr:uid="{00000000-0005-0000-0000-000042210000}"/>
    <cellStyle name="Comma 4 4 20 3" xfId="18643" xr:uid="{00000000-0005-0000-0000-000043210000}"/>
    <cellStyle name="Comma 4 4 21" xfId="9698" xr:uid="{00000000-0005-0000-0000-000044210000}"/>
    <cellStyle name="Comma 4 4 21 2" xfId="17713" xr:uid="{00000000-0005-0000-0000-000045210000}"/>
    <cellStyle name="Comma 4 4 22" xfId="10898" xr:uid="{00000000-0005-0000-0000-000046210000}"/>
    <cellStyle name="Comma 4 4 23" xfId="3118" xr:uid="{00000000-0005-0000-0000-000047210000}"/>
    <cellStyle name="Comma 4 4 3" xfId="4065" xr:uid="{00000000-0005-0000-0000-000048210000}"/>
    <cellStyle name="Comma 4 4 3 2" xfId="42468" xr:uid="{524DB7C8-F840-43F5-9573-9C338CDFEC40}"/>
    <cellStyle name="Comma 4 4 3 3" xfId="42467" xr:uid="{52E6435F-75B6-4EE2-8C5A-0E9896A22619}"/>
    <cellStyle name="Comma 4 4 4" xfId="4066" xr:uid="{00000000-0005-0000-0000-000049210000}"/>
    <cellStyle name="Comma 4 4 4 2" xfId="42469" xr:uid="{E9C2A40D-EA20-401E-BA13-20890A515A4A}"/>
    <cellStyle name="Comma 4 4 5" xfId="4067" xr:uid="{00000000-0005-0000-0000-00004A210000}"/>
    <cellStyle name="Comma 4 4 5 2" xfId="42470" xr:uid="{877A1112-1242-4B31-BB00-7F2533AEAF89}"/>
    <cellStyle name="Comma 4 4 6" xfId="4068" xr:uid="{00000000-0005-0000-0000-00004B210000}"/>
    <cellStyle name="Comma 4 4 6 2" xfId="42471" xr:uid="{D406A348-82A3-47FA-B2B2-E5152096450F}"/>
    <cellStyle name="Comma 4 4 7" xfId="4069" xr:uid="{00000000-0005-0000-0000-00004C210000}"/>
    <cellStyle name="Comma 4 4 8" xfId="4070" xr:uid="{00000000-0005-0000-0000-00004D210000}"/>
    <cellStyle name="Comma 4 4 9" xfId="4071" xr:uid="{00000000-0005-0000-0000-00004E210000}"/>
    <cellStyle name="Comma 4 40" xfId="4072" xr:uid="{00000000-0005-0000-0000-00004F210000}"/>
    <cellStyle name="Comma 4 41" xfId="4073" xr:uid="{00000000-0005-0000-0000-000050210000}"/>
    <cellStyle name="Comma 4 42" xfId="767" xr:uid="{00000000-0005-0000-0000-000051210000}"/>
    <cellStyle name="Comma 4 42 2" xfId="9699" xr:uid="{00000000-0005-0000-0000-000052210000}"/>
    <cellStyle name="Comma 4 42 3" xfId="17715" xr:uid="{00000000-0005-0000-0000-000053210000}"/>
    <cellStyle name="Comma 4 42 4" xfId="4074" xr:uid="{00000000-0005-0000-0000-000054210000}"/>
    <cellStyle name="Comma 4 43" xfId="4075" xr:uid="{00000000-0005-0000-0000-000055210000}"/>
    <cellStyle name="Comma 4 44" xfId="4076" xr:uid="{00000000-0005-0000-0000-000056210000}"/>
    <cellStyle name="Comma 4 45" xfId="4077" xr:uid="{00000000-0005-0000-0000-000057210000}"/>
    <cellStyle name="Comma 4 46" xfId="4078" xr:uid="{00000000-0005-0000-0000-000058210000}"/>
    <cellStyle name="Comma 4 47" xfId="4079" xr:uid="{00000000-0005-0000-0000-000059210000}"/>
    <cellStyle name="Comma 4 48" xfId="6061" xr:uid="{00000000-0005-0000-0000-00005A210000}"/>
    <cellStyle name="Comma 4 48 2" xfId="18570" xr:uid="{00000000-0005-0000-0000-00005B210000}"/>
    <cellStyle name="Comma 4 49" xfId="2704" xr:uid="{00000000-0005-0000-0000-00005C210000}"/>
    <cellStyle name="Comma 4 5" xfId="768" xr:uid="{00000000-0005-0000-0000-00005D210000}"/>
    <cellStyle name="Comma 4 5 2" xfId="1439" xr:uid="{00000000-0005-0000-0000-00005E210000}"/>
    <cellStyle name="Comma 4 5 2 2" xfId="18644" xr:uid="{00000000-0005-0000-0000-00005F210000}"/>
    <cellStyle name="Comma 4 5 2 3" xfId="6188" xr:uid="{00000000-0005-0000-0000-000060210000}"/>
    <cellStyle name="Comma 4 5 2 4" xfId="42472" xr:uid="{E89167A3-6958-41DC-813C-0D6E35A22121}"/>
    <cellStyle name="Comma 4 5 3" xfId="9700" xr:uid="{00000000-0005-0000-0000-000061210000}"/>
    <cellStyle name="Comma 4 5 3 2" xfId="17716" xr:uid="{00000000-0005-0000-0000-000062210000}"/>
    <cellStyle name="Comma 4 5 3 3" xfId="42473" xr:uid="{B629B829-26CC-4303-B08D-3B701B2F902C}"/>
    <cellStyle name="Comma 4 5 4" xfId="11200" xr:uid="{00000000-0005-0000-0000-000063210000}"/>
    <cellStyle name="Comma 4 5 4 2" xfId="42474" xr:uid="{26903922-1A0F-48D4-816E-7CD4A96CFF38}"/>
    <cellStyle name="Comma 4 5 5" xfId="4080" xr:uid="{00000000-0005-0000-0000-000064210000}"/>
    <cellStyle name="Comma 4 5 5 2" xfId="42475" xr:uid="{B3857D67-800A-400A-A637-87F1EE1FC961}"/>
    <cellStyle name="Comma 4 50" xfId="7769" xr:uid="{00000000-0005-0000-0000-000065210000}"/>
    <cellStyle name="Comma 4 50 2" xfId="14264" xr:uid="{00000000-0005-0000-0000-000066210000}"/>
    <cellStyle name="Comma 4 50 2 2" xfId="26978" xr:uid="{00000000-0005-0000-0000-000067210000}"/>
    <cellStyle name="Comma 4 50 3" xfId="22471" xr:uid="{00000000-0005-0000-0000-000068210000}"/>
    <cellStyle name="Comma 4 51" xfId="8616" xr:uid="{00000000-0005-0000-0000-000069210000}"/>
    <cellStyle name="Comma 4 51 2" xfId="15101" xr:uid="{00000000-0005-0000-0000-00006A210000}"/>
    <cellStyle name="Comma 4 51 2 2" xfId="27770" xr:uid="{00000000-0005-0000-0000-00006B210000}"/>
    <cellStyle name="Comma 4 51 3" xfId="22684" xr:uid="{00000000-0005-0000-0000-00006C210000}"/>
    <cellStyle name="Comma 4 52" xfId="9590" xr:uid="{00000000-0005-0000-0000-00006D210000}"/>
    <cellStyle name="Comma 4 53" xfId="6407" xr:uid="{00000000-0005-0000-0000-00006E210000}"/>
    <cellStyle name="Comma 4 53 2" xfId="13030" xr:uid="{00000000-0005-0000-0000-00006F210000}"/>
    <cellStyle name="Comma 4 53 2 2" xfId="25776" xr:uid="{00000000-0005-0000-0000-000070210000}"/>
    <cellStyle name="Comma 4 53 3" xfId="21156" xr:uid="{00000000-0005-0000-0000-000071210000}"/>
    <cellStyle name="Comma 4 54" xfId="12032" xr:uid="{00000000-0005-0000-0000-000072210000}"/>
    <cellStyle name="Comma 4 54 2" xfId="24777" xr:uid="{00000000-0005-0000-0000-000073210000}"/>
    <cellStyle name="Comma 4 55" xfId="30582" xr:uid="{00000000-0005-0000-0000-000074210000}"/>
    <cellStyle name="Comma 4 56" xfId="37037" xr:uid="{00000000-0005-0000-0000-000075210000}"/>
    <cellStyle name="Comma 4 57" xfId="2192" xr:uid="{00000000-0005-0000-0000-000076210000}"/>
    <cellStyle name="Comma 4 58" xfId="37321" xr:uid="{00000000-0005-0000-0000-000077210000}"/>
    <cellStyle name="Comma 4 59" xfId="38106" xr:uid="{00000000-0005-0000-0000-000078210000}"/>
    <cellStyle name="Comma 4 6" xfId="769" xr:uid="{00000000-0005-0000-0000-000079210000}"/>
    <cellStyle name="Comma 4 6 2" xfId="1440" xr:uid="{00000000-0005-0000-0000-00007A210000}"/>
    <cellStyle name="Comma 4 6 2 2" xfId="18645" xr:uid="{00000000-0005-0000-0000-00007B210000}"/>
    <cellStyle name="Comma 4 6 2 2 2" xfId="42477" xr:uid="{F8159439-9466-4332-BE09-694D91DE8A15}"/>
    <cellStyle name="Comma 4 6 2 3" xfId="6257" xr:uid="{00000000-0005-0000-0000-00007C210000}"/>
    <cellStyle name="Comma 4 6 2 4" xfId="42476" xr:uid="{E47AB94D-1917-4B8B-922F-736EA8A7D93E}"/>
    <cellStyle name="Comma 4 6 3" xfId="9701" xr:uid="{00000000-0005-0000-0000-00007D210000}"/>
    <cellStyle name="Comma 4 6 3 2" xfId="17717" xr:uid="{00000000-0005-0000-0000-00007E210000}"/>
    <cellStyle name="Comma 4 6 3 3" xfId="42478" xr:uid="{C7C5AD0E-0252-4B08-9F64-782BB2BCCC9D}"/>
    <cellStyle name="Comma 4 6 4" xfId="10815" xr:uid="{00000000-0005-0000-0000-00007F210000}"/>
    <cellStyle name="Comma 4 6 4 2" xfId="42479" xr:uid="{13543A8C-A10F-4E23-B00F-D0142C8C5D28}"/>
    <cellStyle name="Comma 4 6 5" xfId="4081" xr:uid="{00000000-0005-0000-0000-000080210000}"/>
    <cellStyle name="Comma 4 60" xfId="46751" xr:uid="{1AE08F2A-A521-4880-96A5-CCB844EB18C5}"/>
    <cellStyle name="Comma 4 7" xfId="770" xr:uid="{00000000-0005-0000-0000-000081210000}"/>
    <cellStyle name="Comma 4 7 2" xfId="6300" xr:uid="{00000000-0005-0000-0000-000082210000}"/>
    <cellStyle name="Comma 4 7 2 2" xfId="18646" xr:uid="{00000000-0005-0000-0000-000083210000}"/>
    <cellStyle name="Comma 4 7 2 3" xfId="42480" xr:uid="{B7EA1841-89A6-456F-83CA-23D8860F6F0B}"/>
    <cellStyle name="Comma 4 7 3" xfId="9702" xr:uid="{00000000-0005-0000-0000-000084210000}"/>
    <cellStyle name="Comma 4 7 3 2" xfId="17718" xr:uid="{00000000-0005-0000-0000-000085210000}"/>
    <cellStyle name="Comma 4 7 3 3" xfId="42481" xr:uid="{B349CC26-50CE-4341-BD79-0CD0B62C76FD}"/>
    <cellStyle name="Comma 4 7 4" xfId="4082" xr:uid="{00000000-0005-0000-0000-000086210000}"/>
    <cellStyle name="Comma 4 7 4 2" xfId="42482" xr:uid="{42B3AC79-454E-4974-8CEC-5F17A8DCCC92}"/>
    <cellStyle name="Comma 4 7 5" xfId="42483" xr:uid="{795DB6FD-0F66-414B-AD5A-5CC02968718B}"/>
    <cellStyle name="Comma 4 8" xfId="771" xr:uid="{00000000-0005-0000-0000-000087210000}"/>
    <cellStyle name="Comma 4 8 2" xfId="9703" xr:uid="{00000000-0005-0000-0000-000088210000}"/>
    <cellStyle name="Comma 4 8 2 2" xfId="42485" xr:uid="{14C345A3-9AA8-4377-87DB-C3D6F21E017B}"/>
    <cellStyle name="Comma 4 8 3" xfId="17719" xr:uid="{00000000-0005-0000-0000-000089210000}"/>
    <cellStyle name="Comma 4 8 4" xfId="4083" xr:uid="{00000000-0005-0000-0000-00008A210000}"/>
    <cellStyle name="Comma 4 8 5" xfId="42484" xr:uid="{44569389-6B87-487F-958C-E0C87EB77895}"/>
    <cellStyle name="Comma 4 9" xfId="736" xr:uid="{00000000-0005-0000-0000-00008B210000}"/>
    <cellStyle name="Comma 4 9 2" xfId="1301" xr:uid="{00000000-0005-0000-0000-00008C210000}"/>
    <cellStyle name="Comma 4 9 2 2" xfId="9922" xr:uid="{00000000-0005-0000-0000-00008D210000}"/>
    <cellStyle name="Comma 4 9 2 3" xfId="42487" xr:uid="{E002BD28-DF4B-4925-B86B-46149CBAC91C}"/>
    <cellStyle name="Comma 4 9 3" xfId="17720" xr:uid="{00000000-0005-0000-0000-00008E210000}"/>
    <cellStyle name="Comma 4 9 4" xfId="4084" xr:uid="{00000000-0005-0000-0000-00008F210000}"/>
    <cellStyle name="Comma 4 9 5" xfId="42486" xr:uid="{1DAAC2B7-84E9-4339-B3D1-392C4545CA8F}"/>
    <cellStyle name="Comma 4_BL_2010-04" xfId="10196" xr:uid="{00000000-0005-0000-0000-000090210000}"/>
    <cellStyle name="Comma 40" xfId="210" xr:uid="{00000000-0005-0000-0000-000091210000}"/>
    <cellStyle name="Comma 40 2" xfId="501" xr:uid="{00000000-0005-0000-0000-000092210000}"/>
    <cellStyle name="Comma 40 2 2" xfId="8553" xr:uid="{00000000-0005-0000-0000-000093210000}"/>
    <cellStyle name="Comma 40 2 2 2" xfId="15039" xr:uid="{00000000-0005-0000-0000-000094210000}"/>
    <cellStyle name="Comma 40 2 2 2 2" xfId="27710" xr:uid="{00000000-0005-0000-0000-000095210000}"/>
    <cellStyle name="Comma 40 2 2 3" xfId="22627" xr:uid="{00000000-0005-0000-0000-000096210000}"/>
    <cellStyle name="Comma 40 2 2 4" xfId="42489" xr:uid="{EBA4872E-AB9A-4245-A031-98C1CFC519FF}"/>
    <cellStyle name="Comma 40 2 3" xfId="9510" xr:uid="{00000000-0005-0000-0000-000097210000}"/>
    <cellStyle name="Comma 40 2 3 2" xfId="15880" xr:uid="{00000000-0005-0000-0000-000098210000}"/>
    <cellStyle name="Comma 40 2 3 2 2" xfId="28521" xr:uid="{00000000-0005-0000-0000-000099210000}"/>
    <cellStyle name="Comma 40 2 3 3" xfId="23496" xr:uid="{00000000-0005-0000-0000-00009A210000}"/>
    <cellStyle name="Comma 40 2 4" xfId="7654" xr:uid="{00000000-0005-0000-0000-00009B210000}"/>
    <cellStyle name="Comma 40 2 4 2" xfId="14157" xr:uid="{00000000-0005-0000-0000-00009C210000}"/>
    <cellStyle name="Comma 40 2 4 2 2" xfId="26885" xr:uid="{00000000-0005-0000-0000-00009D210000}"/>
    <cellStyle name="Comma 40 2 4 3" xfId="22378" xr:uid="{00000000-0005-0000-0000-00009E210000}"/>
    <cellStyle name="Comma 40 2 5" xfId="12960" xr:uid="{00000000-0005-0000-0000-00009F210000}"/>
    <cellStyle name="Comma 40 2 5 2" xfId="25706" xr:uid="{00000000-0005-0000-0000-0000A0210000}"/>
    <cellStyle name="Comma 40 2 6" xfId="21085" xr:uid="{00000000-0005-0000-0000-0000A1210000}"/>
    <cellStyle name="Comma 40 2 7" xfId="6065" xr:uid="{00000000-0005-0000-0000-0000A2210000}"/>
    <cellStyle name="Comma 40 2 8" xfId="42488" xr:uid="{791AB558-C74D-49B0-BF2C-8F86BFB9F0FF}"/>
    <cellStyle name="Comma 40 3" xfId="1135" xr:uid="{00000000-0005-0000-0000-0000A3210000}"/>
    <cellStyle name="Comma 40 3 2" xfId="9704" xr:uid="{00000000-0005-0000-0000-0000A4210000}"/>
    <cellStyle name="Comma 40 3 3" xfId="42490" xr:uid="{2E3B7B05-DD06-4716-AC8F-C2DFE6A2D928}"/>
    <cellStyle name="Comma 40 4" xfId="1441" xr:uid="{00000000-0005-0000-0000-0000A5210000}"/>
    <cellStyle name="Comma 40 4 2" xfId="37536" xr:uid="{00000000-0005-0000-0000-0000A6210000}"/>
    <cellStyle name="Comma 40 5" xfId="3188" xr:uid="{00000000-0005-0000-0000-0000A7210000}"/>
    <cellStyle name="Comma 41" xfId="211" xr:uid="{00000000-0005-0000-0000-0000A8210000}"/>
    <cellStyle name="Comma 41 2" xfId="502" xr:uid="{00000000-0005-0000-0000-0000A9210000}"/>
    <cellStyle name="Comma 41 2 2" xfId="42492" xr:uid="{65838BAF-B893-453A-8A88-03D7ADB179D8}"/>
    <cellStyle name="Comma 41 2 3" xfId="42491" xr:uid="{CBB8B9AF-5765-4859-8DF0-D8E2C81E0857}"/>
    <cellStyle name="Comma 41 3" xfId="1136" xr:uid="{00000000-0005-0000-0000-0000AA210000}"/>
    <cellStyle name="Comma 41 3 2" xfId="11217" xr:uid="{00000000-0005-0000-0000-0000AB210000}"/>
    <cellStyle name="Comma 41 3 3" xfId="42493" xr:uid="{83973D1E-7F52-40EA-BD7E-FF479D5F6A8D}"/>
    <cellStyle name="Comma 41 4" xfId="1442" xr:uid="{00000000-0005-0000-0000-0000AC210000}"/>
    <cellStyle name="Comma 41 4 2" xfId="37537" xr:uid="{00000000-0005-0000-0000-0000AD210000}"/>
    <cellStyle name="Comma 41 5" xfId="6062" xr:uid="{00000000-0005-0000-0000-0000AE210000}"/>
    <cellStyle name="Comma 42" xfId="212" xr:uid="{00000000-0005-0000-0000-0000AF210000}"/>
    <cellStyle name="Comma 42 2" xfId="503" xr:uid="{00000000-0005-0000-0000-0000B0210000}"/>
    <cellStyle name="Comma 42 2 2" xfId="15060" xr:uid="{00000000-0005-0000-0000-0000B1210000}"/>
    <cellStyle name="Comma 42 2 2 2" xfId="27731" xr:uid="{00000000-0005-0000-0000-0000B2210000}"/>
    <cellStyle name="Comma 42 2 2 3" xfId="42495" xr:uid="{CC274E2C-A295-4A8E-9D0D-A8E0D43E97C0}"/>
    <cellStyle name="Comma 42 2 3" xfId="22648" xr:uid="{00000000-0005-0000-0000-0000B3210000}"/>
    <cellStyle name="Comma 42 2 4" xfId="8575" xr:uid="{00000000-0005-0000-0000-0000B4210000}"/>
    <cellStyle name="Comma 42 2 5" xfId="42494" xr:uid="{E209CCFB-9923-4CA1-A6B0-85A8E5B61AA9}"/>
    <cellStyle name="Comma 42 3" xfId="1137" xr:uid="{00000000-0005-0000-0000-0000B5210000}"/>
    <cellStyle name="Comma 42 3 2" xfId="15901" xr:uid="{00000000-0005-0000-0000-0000B6210000}"/>
    <cellStyle name="Comma 42 3 2 2" xfId="28542" xr:uid="{00000000-0005-0000-0000-0000B7210000}"/>
    <cellStyle name="Comma 42 3 3" xfId="23526" xr:uid="{00000000-0005-0000-0000-0000B8210000}"/>
    <cellStyle name="Comma 42 3 4" xfId="9542" xr:uid="{00000000-0005-0000-0000-0000B9210000}"/>
    <cellStyle name="Comma 42 3 5" xfId="42496" xr:uid="{3E7074B4-6533-4EB4-8A5B-8FAA5D4F15D9}"/>
    <cellStyle name="Comma 42 4" xfId="1443" xr:uid="{00000000-0005-0000-0000-0000BA210000}"/>
    <cellStyle name="Comma 42 4 2" xfId="9705" xr:uid="{00000000-0005-0000-0000-0000BB210000}"/>
    <cellStyle name="Comma 42 4 3" xfId="37538" xr:uid="{00000000-0005-0000-0000-0000BC210000}"/>
    <cellStyle name="Comma 42 5" xfId="11305" xr:uid="{00000000-0005-0000-0000-0000BD210000}"/>
    <cellStyle name="Comma 42 6" xfId="7703" xr:uid="{00000000-0005-0000-0000-0000BE210000}"/>
    <cellStyle name="Comma 42 6 2" xfId="14201" xr:uid="{00000000-0005-0000-0000-0000BF210000}"/>
    <cellStyle name="Comma 42 6 2 2" xfId="26927" xr:uid="{00000000-0005-0000-0000-0000C0210000}"/>
    <cellStyle name="Comma 42 6 3" xfId="22423" xr:uid="{00000000-0005-0000-0000-0000C1210000}"/>
    <cellStyle name="Comma 42 7" xfId="12991" xr:uid="{00000000-0005-0000-0000-0000C2210000}"/>
    <cellStyle name="Comma 42 7 2" xfId="25737" xr:uid="{00000000-0005-0000-0000-0000C3210000}"/>
    <cellStyle name="Comma 42 8" xfId="21116" xr:uid="{00000000-0005-0000-0000-0000C4210000}"/>
    <cellStyle name="Comma 42 9" xfId="6334" xr:uid="{00000000-0005-0000-0000-0000C5210000}"/>
    <cellStyle name="Comma 43" xfId="213" xr:uid="{00000000-0005-0000-0000-0000C6210000}"/>
    <cellStyle name="Comma 43 2" xfId="504" xr:uid="{00000000-0005-0000-0000-0000C7210000}"/>
    <cellStyle name="Comma 43 2 2" xfId="15062" xr:uid="{00000000-0005-0000-0000-0000C8210000}"/>
    <cellStyle name="Comma 43 2 2 2" xfId="27733" xr:uid="{00000000-0005-0000-0000-0000C9210000}"/>
    <cellStyle name="Comma 43 2 3" xfId="22650" xr:uid="{00000000-0005-0000-0000-0000CA210000}"/>
    <cellStyle name="Comma 43 2 4" xfId="8577" xr:uid="{00000000-0005-0000-0000-0000CB210000}"/>
    <cellStyle name="Comma 43 2 5" xfId="42497" xr:uid="{2EC2BC58-EB8E-4895-8445-DAA3F00B6760}"/>
    <cellStyle name="Comma 43 3" xfId="1138" xr:uid="{00000000-0005-0000-0000-0000CC210000}"/>
    <cellStyle name="Comma 43 3 2" xfId="15903" xr:uid="{00000000-0005-0000-0000-0000CD210000}"/>
    <cellStyle name="Comma 43 3 2 2" xfId="28544" xr:uid="{00000000-0005-0000-0000-0000CE210000}"/>
    <cellStyle name="Comma 43 3 3" xfId="23528" xr:uid="{00000000-0005-0000-0000-0000CF210000}"/>
    <cellStyle name="Comma 43 3 4" xfId="9544" xr:uid="{00000000-0005-0000-0000-0000D0210000}"/>
    <cellStyle name="Comma 43 3 5" xfId="42498" xr:uid="{7781D37D-4074-478E-A7D6-9AA5B4B50397}"/>
    <cellStyle name="Comma 43 4" xfId="1444" xr:uid="{00000000-0005-0000-0000-0000D1210000}"/>
    <cellStyle name="Comma 43 4 2" xfId="9706" xr:uid="{00000000-0005-0000-0000-0000D2210000}"/>
    <cellStyle name="Comma 43 4 3" xfId="37539" xr:uid="{00000000-0005-0000-0000-0000D3210000}"/>
    <cellStyle name="Comma 43 5" xfId="11164" xr:uid="{00000000-0005-0000-0000-0000D4210000}"/>
    <cellStyle name="Comma 43 6" xfId="7705" xr:uid="{00000000-0005-0000-0000-0000D5210000}"/>
    <cellStyle name="Comma 43 6 2" xfId="14203" xr:uid="{00000000-0005-0000-0000-0000D6210000}"/>
    <cellStyle name="Comma 43 6 2 2" xfId="26929" xr:uid="{00000000-0005-0000-0000-0000D7210000}"/>
    <cellStyle name="Comma 43 6 3" xfId="22425" xr:uid="{00000000-0005-0000-0000-0000D8210000}"/>
    <cellStyle name="Comma 43 7" xfId="12993" xr:uid="{00000000-0005-0000-0000-0000D9210000}"/>
    <cellStyle name="Comma 43 7 2" xfId="25739" xr:uid="{00000000-0005-0000-0000-0000DA210000}"/>
    <cellStyle name="Comma 43 8" xfId="21118" xr:uid="{00000000-0005-0000-0000-0000DB210000}"/>
    <cellStyle name="Comma 43 9" xfId="6337" xr:uid="{00000000-0005-0000-0000-0000DC210000}"/>
    <cellStyle name="Comma 44" xfId="214" xr:uid="{00000000-0005-0000-0000-0000DD210000}"/>
    <cellStyle name="Comma 44 2" xfId="505" xr:uid="{00000000-0005-0000-0000-0000DE210000}"/>
    <cellStyle name="Comma 44 2 2" xfId="42499" xr:uid="{91E5C90F-95A6-4C38-9926-8A01D87B009A}"/>
    <cellStyle name="Comma 44 3" xfId="1139" xr:uid="{00000000-0005-0000-0000-0000DF210000}"/>
    <cellStyle name="Comma 44 3 2" xfId="11137" xr:uid="{00000000-0005-0000-0000-0000E0210000}"/>
    <cellStyle name="Comma 44 3 3" xfId="42500" xr:uid="{CAB42E4A-2C1D-4804-B9DA-E913F517D6B9}"/>
    <cellStyle name="Comma 44 4" xfId="1445" xr:uid="{00000000-0005-0000-0000-0000E1210000}"/>
    <cellStyle name="Comma 44 4 2" xfId="37540" xr:uid="{00000000-0005-0000-0000-0000E2210000}"/>
    <cellStyle name="Comma 44 5" xfId="6344" xr:uid="{00000000-0005-0000-0000-0000E3210000}"/>
    <cellStyle name="Comma 45" xfId="215" xr:uid="{00000000-0005-0000-0000-0000E4210000}"/>
    <cellStyle name="Comma 45 2" xfId="506" xr:uid="{00000000-0005-0000-0000-0000E5210000}"/>
    <cellStyle name="Comma 45 2 2" xfId="8585" xr:uid="{00000000-0005-0000-0000-0000E6210000}"/>
    <cellStyle name="Comma 45 2 2 2" xfId="15070" xr:uid="{00000000-0005-0000-0000-0000E7210000}"/>
    <cellStyle name="Comma 45 2 2 2 2" xfId="27741" xr:uid="{00000000-0005-0000-0000-0000E8210000}"/>
    <cellStyle name="Comma 45 2 2 3" xfId="22658" xr:uid="{00000000-0005-0000-0000-0000E9210000}"/>
    <cellStyle name="Comma 45 2 2 4" xfId="42502" xr:uid="{45FA1519-351B-4E76-9E21-1FAC368CB88C}"/>
    <cellStyle name="Comma 45 2 3" xfId="9552" xr:uid="{00000000-0005-0000-0000-0000EA210000}"/>
    <cellStyle name="Comma 45 2 3 2" xfId="15911" xr:uid="{00000000-0005-0000-0000-0000EB210000}"/>
    <cellStyle name="Comma 45 2 3 2 2" xfId="28552" xr:uid="{00000000-0005-0000-0000-0000EC210000}"/>
    <cellStyle name="Comma 45 2 3 3" xfId="23536" xr:uid="{00000000-0005-0000-0000-0000ED210000}"/>
    <cellStyle name="Comma 45 2 4" xfId="7717" xr:uid="{00000000-0005-0000-0000-0000EE210000}"/>
    <cellStyle name="Comma 45 2 4 2" xfId="14214" xr:uid="{00000000-0005-0000-0000-0000EF210000}"/>
    <cellStyle name="Comma 45 2 4 2 2" xfId="26940" xr:uid="{00000000-0005-0000-0000-0000F0210000}"/>
    <cellStyle name="Comma 45 2 4 3" xfId="22437" xr:uid="{00000000-0005-0000-0000-0000F1210000}"/>
    <cellStyle name="Comma 45 2 5" xfId="13001" xr:uid="{00000000-0005-0000-0000-0000F2210000}"/>
    <cellStyle name="Comma 45 2 5 2" xfId="25747" xr:uid="{00000000-0005-0000-0000-0000F3210000}"/>
    <cellStyle name="Comma 45 2 6" xfId="21126" xr:uid="{00000000-0005-0000-0000-0000F4210000}"/>
    <cellStyle name="Comma 45 2 7" xfId="6357" xr:uid="{00000000-0005-0000-0000-0000F5210000}"/>
    <cellStyle name="Comma 45 2 8" xfId="42501" xr:uid="{F90F1410-A91A-4446-BBA8-E2465A1BB0A1}"/>
    <cellStyle name="Comma 45 3" xfId="1140" xr:uid="{00000000-0005-0000-0000-0000F6210000}"/>
    <cellStyle name="Comma 45 3 2" xfId="9707" xr:uid="{00000000-0005-0000-0000-0000F7210000}"/>
    <cellStyle name="Comma 45 3 3" xfId="42503" xr:uid="{1986B0EF-A1D0-4BCB-B6E9-CDCEBA237942}"/>
    <cellStyle name="Comma 45 4" xfId="1304" xr:uid="{00000000-0005-0000-0000-0000F8210000}"/>
    <cellStyle name="Comma 45 4 2" xfId="11042" xr:uid="{00000000-0005-0000-0000-0000F9210000}"/>
    <cellStyle name="Comma 45 5" xfId="1446" xr:uid="{00000000-0005-0000-0000-0000FA210000}"/>
    <cellStyle name="Comma 45 5 2" xfId="30584" xr:uid="{00000000-0005-0000-0000-0000FB210000}"/>
    <cellStyle name="Comma 45 5 3" xfId="37541" xr:uid="{00000000-0005-0000-0000-0000FC210000}"/>
    <cellStyle name="Comma 45 6" xfId="5998" xr:uid="{00000000-0005-0000-0000-0000FD210000}"/>
    <cellStyle name="Comma 46" xfId="216" xr:uid="{00000000-0005-0000-0000-0000FE210000}"/>
    <cellStyle name="Comma 46 2" xfId="507" xr:uid="{00000000-0005-0000-0000-0000FF210000}"/>
    <cellStyle name="Comma 46 2 2" xfId="15071" xr:uid="{00000000-0005-0000-0000-000000220000}"/>
    <cellStyle name="Comma 46 2 2 2" xfId="27742" xr:uid="{00000000-0005-0000-0000-000001220000}"/>
    <cellStyle name="Comma 46 2 2 3" xfId="42505" xr:uid="{A1B3E63D-DD19-45D6-84B5-5449AE6800D0}"/>
    <cellStyle name="Comma 46 2 3" xfId="22659" xr:uid="{00000000-0005-0000-0000-000002220000}"/>
    <cellStyle name="Comma 46 2 4" xfId="8586" xr:uid="{00000000-0005-0000-0000-000003220000}"/>
    <cellStyle name="Comma 46 2 5" xfId="42504" xr:uid="{3A2BA5D3-B0FC-4146-B70D-852DBE4F7278}"/>
    <cellStyle name="Comma 46 3" xfId="1141" xr:uid="{00000000-0005-0000-0000-000004220000}"/>
    <cellStyle name="Comma 46 3 2" xfId="15912" xr:uid="{00000000-0005-0000-0000-000005220000}"/>
    <cellStyle name="Comma 46 3 2 2" xfId="28553" xr:uid="{00000000-0005-0000-0000-000006220000}"/>
    <cellStyle name="Comma 46 3 3" xfId="23537" xr:uid="{00000000-0005-0000-0000-000007220000}"/>
    <cellStyle name="Comma 46 3 4" xfId="9553" xr:uid="{00000000-0005-0000-0000-000008220000}"/>
    <cellStyle name="Comma 46 3 5" xfId="42506" xr:uid="{96C03096-9BC3-436A-89F1-7ADF00BA8D88}"/>
    <cellStyle name="Comma 46 4" xfId="1447" xr:uid="{00000000-0005-0000-0000-000009220000}"/>
    <cellStyle name="Comma 46 4 2" xfId="9708" xr:uid="{00000000-0005-0000-0000-00000A220000}"/>
    <cellStyle name="Comma 46 4 3" xfId="37542" xr:uid="{00000000-0005-0000-0000-00000B220000}"/>
    <cellStyle name="Comma 46 5" xfId="11289" xr:uid="{00000000-0005-0000-0000-00000C220000}"/>
    <cellStyle name="Comma 46 6" xfId="7718" xr:uid="{00000000-0005-0000-0000-00000D220000}"/>
    <cellStyle name="Comma 46 6 2" xfId="14215" xr:uid="{00000000-0005-0000-0000-00000E220000}"/>
    <cellStyle name="Comma 46 6 2 2" xfId="26941" xr:uid="{00000000-0005-0000-0000-00000F220000}"/>
    <cellStyle name="Comma 46 6 3" xfId="22438" xr:uid="{00000000-0005-0000-0000-000010220000}"/>
    <cellStyle name="Comma 46 7" xfId="13002" xr:uid="{00000000-0005-0000-0000-000011220000}"/>
    <cellStyle name="Comma 46 7 2" xfId="25748" xr:uid="{00000000-0005-0000-0000-000012220000}"/>
    <cellStyle name="Comma 46 8" xfId="21127" xr:uid="{00000000-0005-0000-0000-000013220000}"/>
    <cellStyle name="Comma 46 9" xfId="6359" xr:uid="{00000000-0005-0000-0000-000014220000}"/>
    <cellStyle name="Comma 47" xfId="217" xr:uid="{00000000-0005-0000-0000-000015220000}"/>
    <cellStyle name="Comma 47 2" xfId="508" xr:uid="{00000000-0005-0000-0000-000016220000}"/>
    <cellStyle name="Comma 47 2 2" xfId="15072" xr:uid="{00000000-0005-0000-0000-000017220000}"/>
    <cellStyle name="Comma 47 2 2 2" xfId="27743" xr:uid="{00000000-0005-0000-0000-000018220000}"/>
    <cellStyle name="Comma 47 2 2 3" xfId="42508" xr:uid="{2DE1E181-0CD4-4C70-B197-4E261FD32176}"/>
    <cellStyle name="Comma 47 2 3" xfId="22660" xr:uid="{00000000-0005-0000-0000-000019220000}"/>
    <cellStyle name="Comma 47 2 4" xfId="8587" xr:uid="{00000000-0005-0000-0000-00001A220000}"/>
    <cellStyle name="Comma 47 2 5" xfId="42507" xr:uid="{A2A7FD7D-C008-4BAA-A362-2A8B7AE15D78}"/>
    <cellStyle name="Comma 47 3" xfId="1142" xr:uid="{00000000-0005-0000-0000-00001B220000}"/>
    <cellStyle name="Comma 47 3 2" xfId="15913" xr:uid="{00000000-0005-0000-0000-00001C220000}"/>
    <cellStyle name="Comma 47 3 2 2" xfId="28554" xr:uid="{00000000-0005-0000-0000-00001D220000}"/>
    <cellStyle name="Comma 47 3 3" xfId="23538" xr:uid="{00000000-0005-0000-0000-00001E220000}"/>
    <cellStyle name="Comma 47 3 4" xfId="9554" xr:uid="{00000000-0005-0000-0000-00001F220000}"/>
    <cellStyle name="Comma 47 3 5" xfId="42509" xr:uid="{A2ACD4CA-C6F6-4B52-855A-4DA75CFBB66B}"/>
    <cellStyle name="Comma 47 4" xfId="1448" xr:uid="{00000000-0005-0000-0000-000020220000}"/>
    <cellStyle name="Comma 47 4 2" xfId="9709" xr:uid="{00000000-0005-0000-0000-000021220000}"/>
    <cellStyle name="Comma 47 4 3" xfId="37543" xr:uid="{00000000-0005-0000-0000-000022220000}"/>
    <cellStyle name="Comma 47 5" xfId="11256" xr:uid="{00000000-0005-0000-0000-000023220000}"/>
    <cellStyle name="Comma 47 6" xfId="7719" xr:uid="{00000000-0005-0000-0000-000024220000}"/>
    <cellStyle name="Comma 47 6 2" xfId="14216" xr:uid="{00000000-0005-0000-0000-000025220000}"/>
    <cellStyle name="Comma 47 6 2 2" xfId="26942" xr:uid="{00000000-0005-0000-0000-000026220000}"/>
    <cellStyle name="Comma 47 6 3" xfId="22439" xr:uid="{00000000-0005-0000-0000-000027220000}"/>
    <cellStyle name="Comma 47 7" xfId="13003" xr:uid="{00000000-0005-0000-0000-000028220000}"/>
    <cellStyle name="Comma 47 7 2" xfId="25749" xr:uid="{00000000-0005-0000-0000-000029220000}"/>
    <cellStyle name="Comma 47 8" xfId="21128" xr:uid="{00000000-0005-0000-0000-00002A220000}"/>
    <cellStyle name="Comma 47 9" xfId="6361" xr:uid="{00000000-0005-0000-0000-00002B220000}"/>
    <cellStyle name="Comma 48" xfId="218" xr:uid="{00000000-0005-0000-0000-00002C220000}"/>
    <cellStyle name="Comma 48 2" xfId="509" xr:uid="{00000000-0005-0000-0000-00002D220000}"/>
    <cellStyle name="Comma 48 2 2" xfId="42511" xr:uid="{58370822-61CB-4BB6-848A-13F5CA3C4B09}"/>
    <cellStyle name="Comma 48 2 3" xfId="42510" xr:uid="{0759DB52-82D0-4D86-84F9-E60002E7FB5B}"/>
    <cellStyle name="Comma 48 3" xfId="1143" xr:uid="{00000000-0005-0000-0000-00002E220000}"/>
    <cellStyle name="Comma 48 3 2" xfId="11092" xr:uid="{00000000-0005-0000-0000-00002F220000}"/>
    <cellStyle name="Comma 48 3 3" xfId="42512" xr:uid="{FCA86DDE-29B4-40E8-BC35-1B3AC668F43C}"/>
    <cellStyle name="Comma 48 4" xfId="1449" xr:uid="{00000000-0005-0000-0000-000030220000}"/>
    <cellStyle name="Comma 48 4 2" xfId="37544" xr:uid="{00000000-0005-0000-0000-000031220000}"/>
    <cellStyle name="Comma 48 5" xfId="6051" xr:uid="{00000000-0005-0000-0000-000032220000}"/>
    <cellStyle name="Comma 49" xfId="219" xr:uid="{00000000-0005-0000-0000-000033220000}"/>
    <cellStyle name="Comma 49 2" xfId="510" xr:uid="{00000000-0005-0000-0000-000034220000}"/>
    <cellStyle name="Comma 49 2 2" xfId="15074" xr:uid="{00000000-0005-0000-0000-000035220000}"/>
    <cellStyle name="Comma 49 2 2 2" xfId="27744" xr:uid="{00000000-0005-0000-0000-000036220000}"/>
    <cellStyle name="Comma 49 2 2 3" xfId="42514" xr:uid="{A040D30A-07C0-4E90-B5ED-64909EEFCBE6}"/>
    <cellStyle name="Comma 49 2 3" xfId="22661" xr:uid="{00000000-0005-0000-0000-000037220000}"/>
    <cellStyle name="Comma 49 2 4" xfId="8589" xr:uid="{00000000-0005-0000-0000-000038220000}"/>
    <cellStyle name="Comma 49 2 5" xfId="42513" xr:uid="{56039A84-0B49-4D60-87D7-4F51945E0C1C}"/>
    <cellStyle name="Comma 49 3" xfId="1144" xr:uid="{00000000-0005-0000-0000-000039220000}"/>
    <cellStyle name="Comma 49 3 2" xfId="15915" xr:uid="{00000000-0005-0000-0000-00003A220000}"/>
    <cellStyle name="Comma 49 3 2 2" xfId="28555" xr:uid="{00000000-0005-0000-0000-00003B220000}"/>
    <cellStyle name="Comma 49 3 3" xfId="23539" xr:uid="{00000000-0005-0000-0000-00003C220000}"/>
    <cellStyle name="Comma 49 3 4" xfId="9556" xr:uid="{00000000-0005-0000-0000-00003D220000}"/>
    <cellStyle name="Comma 49 3 5" xfId="42515" xr:uid="{853190AF-4B21-4D10-933D-8905E8141097}"/>
    <cellStyle name="Comma 49 4" xfId="1450" xr:uid="{00000000-0005-0000-0000-00003E220000}"/>
    <cellStyle name="Comma 49 4 2" xfId="9710" xr:uid="{00000000-0005-0000-0000-00003F220000}"/>
    <cellStyle name="Comma 49 4 3" xfId="37545" xr:uid="{00000000-0005-0000-0000-000040220000}"/>
    <cellStyle name="Comma 49 5" xfId="10284" xr:uid="{00000000-0005-0000-0000-000041220000}"/>
    <cellStyle name="Comma 49 6" xfId="7721" xr:uid="{00000000-0005-0000-0000-000042220000}"/>
    <cellStyle name="Comma 49 6 2" xfId="14218" xr:uid="{00000000-0005-0000-0000-000043220000}"/>
    <cellStyle name="Comma 49 6 2 2" xfId="26944" xr:uid="{00000000-0005-0000-0000-000044220000}"/>
    <cellStyle name="Comma 49 6 3" xfId="22441" xr:uid="{00000000-0005-0000-0000-000045220000}"/>
    <cellStyle name="Comma 49 7" xfId="13005" xr:uid="{00000000-0005-0000-0000-000046220000}"/>
    <cellStyle name="Comma 49 7 2" xfId="25751" xr:uid="{00000000-0005-0000-0000-000047220000}"/>
    <cellStyle name="Comma 49 8" xfId="21129" xr:uid="{00000000-0005-0000-0000-000048220000}"/>
    <cellStyle name="Comma 49 9" xfId="6364" xr:uid="{00000000-0005-0000-0000-000049220000}"/>
    <cellStyle name="Comma 5" xfId="220" xr:uid="{00000000-0005-0000-0000-00004A220000}"/>
    <cellStyle name="Comma 5 10" xfId="4085" xr:uid="{00000000-0005-0000-0000-00004B220000}"/>
    <cellStyle name="Comma 5 10 2" xfId="42517" xr:uid="{F14361D9-0C9C-4001-8965-B34968678740}"/>
    <cellStyle name="Comma 5 11" xfId="4086" xr:uid="{00000000-0005-0000-0000-00004C220000}"/>
    <cellStyle name="Comma 5 12" xfId="4087" xr:uid="{00000000-0005-0000-0000-00004D220000}"/>
    <cellStyle name="Comma 5 13" xfId="4088" xr:uid="{00000000-0005-0000-0000-00004E220000}"/>
    <cellStyle name="Comma 5 14" xfId="4089" xr:uid="{00000000-0005-0000-0000-00004F220000}"/>
    <cellStyle name="Comma 5 15" xfId="4090" xr:uid="{00000000-0005-0000-0000-000050220000}"/>
    <cellStyle name="Comma 5 16" xfId="4091" xr:uid="{00000000-0005-0000-0000-000051220000}"/>
    <cellStyle name="Comma 5 17" xfId="4092" xr:uid="{00000000-0005-0000-0000-000052220000}"/>
    <cellStyle name="Comma 5 18" xfId="4093" xr:uid="{00000000-0005-0000-0000-000053220000}"/>
    <cellStyle name="Comma 5 19" xfId="4094" xr:uid="{00000000-0005-0000-0000-000054220000}"/>
    <cellStyle name="Comma 5 2" xfId="773" xr:uid="{00000000-0005-0000-0000-000055220000}"/>
    <cellStyle name="Comma 5 2 10" xfId="4096" xr:uid="{00000000-0005-0000-0000-000056220000}"/>
    <cellStyle name="Comma 5 2 11" xfId="4097" xr:uid="{00000000-0005-0000-0000-000057220000}"/>
    <cellStyle name="Comma 5 2 12" xfId="4098" xr:uid="{00000000-0005-0000-0000-000058220000}"/>
    <cellStyle name="Comma 5 2 13" xfId="4099" xr:uid="{00000000-0005-0000-0000-000059220000}"/>
    <cellStyle name="Comma 5 2 14" xfId="4100" xr:uid="{00000000-0005-0000-0000-00005A220000}"/>
    <cellStyle name="Comma 5 2 15" xfId="4101" xr:uid="{00000000-0005-0000-0000-00005B220000}"/>
    <cellStyle name="Comma 5 2 16" xfId="4102" xr:uid="{00000000-0005-0000-0000-00005C220000}"/>
    <cellStyle name="Comma 5 2 17" xfId="4103" xr:uid="{00000000-0005-0000-0000-00005D220000}"/>
    <cellStyle name="Comma 5 2 18" xfId="4104" xr:uid="{00000000-0005-0000-0000-00005E220000}"/>
    <cellStyle name="Comma 5 2 19" xfId="4105" xr:uid="{00000000-0005-0000-0000-00005F220000}"/>
    <cellStyle name="Comma 5 2 2" xfId="1113" xr:uid="{00000000-0005-0000-0000-000060220000}"/>
    <cellStyle name="Comma 5 2 2 10" xfId="42518" xr:uid="{B4BCEA65-4F58-40A2-8EF1-078A020F66AE}"/>
    <cellStyle name="Comma 5 2 2 2" xfId="1452" xr:uid="{00000000-0005-0000-0000-000061220000}"/>
    <cellStyle name="Comma 5 2 2 2 2" xfId="1453" xr:uid="{00000000-0005-0000-0000-000062220000}"/>
    <cellStyle name="Comma 5 2 2 2 2 2" xfId="1454" xr:uid="{00000000-0005-0000-0000-000063220000}"/>
    <cellStyle name="Comma 5 2 2 2 2 2 2" xfId="16315" xr:uid="{00000000-0005-0000-0000-000064220000}"/>
    <cellStyle name="Comma 5 2 2 2 2 2 2 2" xfId="28857" xr:uid="{00000000-0005-0000-0000-000065220000}"/>
    <cellStyle name="Comma 5 2 2 2 2 2 2 3" xfId="42522" xr:uid="{CB02C672-20F8-4ECB-8BE0-CCA258FB8789}"/>
    <cellStyle name="Comma 5 2 2 2 2 2 3" xfId="23779" xr:uid="{00000000-0005-0000-0000-000066220000}"/>
    <cellStyle name="Comma 5 2 2 2 2 2 3 2" xfId="42523" xr:uid="{D667A907-E64D-4F48-8002-AFCB85E4C4F7}"/>
    <cellStyle name="Comma 5 2 2 2 2 2 4" xfId="10791" xr:uid="{00000000-0005-0000-0000-000067220000}"/>
    <cellStyle name="Comma 5 2 2 2 2 2 4 2" xfId="42524" xr:uid="{3DFEE95C-32BD-4FBB-B6E7-F41FFCC36BE1}"/>
    <cellStyle name="Comma 5 2 2 2 2 2 5" xfId="42525" xr:uid="{EBFFA949-088A-40FE-822F-D47D6D6A4106}"/>
    <cellStyle name="Comma 5 2 2 2 2 2 6" xfId="42521" xr:uid="{8ECAC941-2213-4424-8FFB-DEC4B9927F62}"/>
    <cellStyle name="Comma 5 2 2 2 2 3" xfId="11123" xr:uid="{00000000-0005-0000-0000-000068220000}"/>
    <cellStyle name="Comma 5 2 2 2 2 3 2" xfId="16526" xr:uid="{00000000-0005-0000-0000-000069220000}"/>
    <cellStyle name="Comma 5 2 2 2 2 3 2 2" xfId="29065" xr:uid="{00000000-0005-0000-0000-00006A220000}"/>
    <cellStyle name="Comma 5 2 2 2 2 3 3" xfId="23973" xr:uid="{00000000-0005-0000-0000-00006B220000}"/>
    <cellStyle name="Comma 5 2 2 2 2 3 4" xfId="42526" xr:uid="{A47C61C4-B625-433C-996B-7BE7A52C3895}"/>
    <cellStyle name="Comma 5 2 2 2 2 4" xfId="6191" xr:uid="{00000000-0005-0000-0000-00006C220000}"/>
    <cellStyle name="Comma 5 2 2 2 2 4 2" xfId="42527" xr:uid="{B205951A-3A74-4C14-8A9F-063EB870F0BD}"/>
    <cellStyle name="Comma 5 2 2 2 2 5" xfId="42528" xr:uid="{39E990F2-EE0D-4989-B8F7-B6900E9AE789}"/>
    <cellStyle name="Comma 5 2 2 2 2 6" xfId="42529" xr:uid="{EA11DBF7-A123-4414-890F-B214411E8C1B}"/>
    <cellStyle name="Comma 5 2 2 2 2 7" xfId="42520" xr:uid="{96BA9830-06D5-4336-A0ED-68535AEAFC18}"/>
    <cellStyle name="Comma 5 2 2 2 3" xfId="1455" xr:uid="{00000000-0005-0000-0000-00006D220000}"/>
    <cellStyle name="Comma 5 2 2 2 3 2" xfId="16089" xr:uid="{00000000-0005-0000-0000-00006E220000}"/>
    <cellStyle name="Comma 5 2 2 2 3 2 2" xfId="28715" xr:uid="{00000000-0005-0000-0000-00006F220000}"/>
    <cellStyle name="Comma 5 2 2 2 3 2 3" xfId="42531" xr:uid="{C64A0FE8-7E6B-488B-9929-59FD14C11C4F}"/>
    <cellStyle name="Comma 5 2 2 2 3 3" xfId="23677" xr:uid="{00000000-0005-0000-0000-000070220000}"/>
    <cellStyle name="Comma 5 2 2 2 3 3 2" xfId="42532" xr:uid="{822B730D-294B-446F-AA41-BC2F74BDF14A}"/>
    <cellStyle name="Comma 5 2 2 2 3 4" xfId="10337" xr:uid="{00000000-0005-0000-0000-000071220000}"/>
    <cellStyle name="Comma 5 2 2 2 3 4 2" xfId="42533" xr:uid="{B859AB07-F046-44DB-97A0-A1D6AB80A629}"/>
    <cellStyle name="Comma 5 2 2 2 3 5" xfId="42534" xr:uid="{31BAA047-070E-4F33-BE67-A7D8DE409D9D}"/>
    <cellStyle name="Comma 5 2 2 2 3 6" xfId="42530" xr:uid="{01FC9646-56FD-43B7-914E-18A1E3C6B225}"/>
    <cellStyle name="Comma 5 2 2 2 4" xfId="9924" xr:uid="{00000000-0005-0000-0000-000072220000}"/>
    <cellStyle name="Comma 5 2 2 2 4 2" xfId="15964" xr:uid="{00000000-0005-0000-0000-000073220000}"/>
    <cellStyle name="Comma 5 2 2 2 4 2 2" xfId="28600" xr:uid="{00000000-0005-0000-0000-000074220000}"/>
    <cellStyle name="Comma 5 2 2 2 4 3" xfId="23566" xr:uid="{00000000-0005-0000-0000-000075220000}"/>
    <cellStyle name="Comma 5 2 2 2 4 4" xfId="42535" xr:uid="{2F54B9BC-AAAA-40DE-B8F9-3CC7B52AD810}"/>
    <cellStyle name="Comma 5 2 2 2 5" xfId="4106" xr:uid="{00000000-0005-0000-0000-000076220000}"/>
    <cellStyle name="Comma 5 2 2 2 5 2" xfId="42536" xr:uid="{63BA1CA0-154D-42ED-B448-BF5757CFD72D}"/>
    <cellStyle name="Comma 5 2 2 2 6" xfId="42537" xr:uid="{FF0A54D6-F5CE-4A36-AB4B-EAA9BF620D88}"/>
    <cellStyle name="Comma 5 2 2 2 7" xfId="42538" xr:uid="{7750EC76-4F0C-4EFD-A3A0-E0A345CA3994}"/>
    <cellStyle name="Comma 5 2 2 2 8" xfId="42539" xr:uid="{0A32097C-A8AC-4522-97E8-944444A7A4F8}"/>
    <cellStyle name="Comma 5 2 2 2 9" xfId="42519" xr:uid="{2A27EAF0-EA64-4764-ACBA-70F664D6C6AC}"/>
    <cellStyle name="Comma 5 2 2 3" xfId="1456" xr:uid="{00000000-0005-0000-0000-000077220000}"/>
    <cellStyle name="Comma 5 2 2 3 2" xfId="1457" xr:uid="{00000000-0005-0000-0000-000078220000}"/>
    <cellStyle name="Comma 5 2 2 3 2 2" xfId="16452" xr:uid="{00000000-0005-0000-0000-000079220000}"/>
    <cellStyle name="Comma 5 2 2 3 2 2 2" xfId="28992" xr:uid="{00000000-0005-0000-0000-00007A220000}"/>
    <cellStyle name="Comma 5 2 2 3 2 2 3" xfId="42542" xr:uid="{4B512E80-849A-49D0-94FA-0812AE036792}"/>
    <cellStyle name="Comma 5 2 2 3 2 3" xfId="23903" xr:uid="{00000000-0005-0000-0000-00007B220000}"/>
    <cellStyle name="Comma 5 2 2 3 2 3 2" xfId="42543" xr:uid="{7B760721-0F6C-4499-9978-479101C1DF6A}"/>
    <cellStyle name="Comma 5 2 2 3 2 4" xfId="11008" xr:uid="{00000000-0005-0000-0000-00007C220000}"/>
    <cellStyle name="Comma 5 2 2 3 2 4 2" xfId="42544" xr:uid="{922DCF1A-7F1E-4781-95D1-45EAAF88E75B}"/>
    <cellStyle name="Comma 5 2 2 3 2 5" xfId="42545" xr:uid="{013C4BF4-350F-438F-8125-8E4B0135A243}"/>
    <cellStyle name="Comma 5 2 2 3 2 6" xfId="42541" xr:uid="{C5C7060F-9936-4A29-943E-C97398560056}"/>
    <cellStyle name="Comma 5 2 2 3 3" xfId="16461" xr:uid="{00000000-0005-0000-0000-00007D220000}"/>
    <cellStyle name="Comma 5 2 2 3 3 2" xfId="29001" xr:uid="{00000000-0005-0000-0000-00007E220000}"/>
    <cellStyle name="Comma 5 2 2 3 3 3" xfId="42546" xr:uid="{07C37C30-8649-45DD-B030-2B2D3FED03D8}"/>
    <cellStyle name="Comma 5 2 2 3 4" xfId="17722" xr:uid="{00000000-0005-0000-0000-00007F220000}"/>
    <cellStyle name="Comma 5 2 2 3 4 2" xfId="42547" xr:uid="{13710882-E8C9-4EF5-B74E-53B3C0C1D2E1}"/>
    <cellStyle name="Comma 5 2 2 3 5" xfId="23910" xr:uid="{00000000-0005-0000-0000-000080220000}"/>
    <cellStyle name="Comma 5 2 2 3 5 2" xfId="42548" xr:uid="{14C1B4A6-231A-4647-B83A-86230CEDD316}"/>
    <cellStyle name="Comma 5 2 2 3 6" xfId="11022" xr:uid="{00000000-0005-0000-0000-000081220000}"/>
    <cellStyle name="Comma 5 2 2 3 6 2" xfId="42549" xr:uid="{7335E95A-1BF8-4265-B39E-435E38883EBA}"/>
    <cellStyle name="Comma 5 2 2 3 7" xfId="42550" xr:uid="{323CE201-4677-450E-98E9-8DD0336629D3}"/>
    <cellStyle name="Comma 5 2 2 3 8" xfId="42540" xr:uid="{0BBF4A33-019F-415A-9053-636E387DE26C}"/>
    <cellStyle name="Comma 5 2 2 4" xfId="1458" xr:uid="{00000000-0005-0000-0000-000082220000}"/>
    <cellStyle name="Comma 5 2 2 4 2" xfId="16593" xr:uid="{00000000-0005-0000-0000-000083220000}"/>
    <cellStyle name="Comma 5 2 2 4 2 2" xfId="29132" xr:uid="{00000000-0005-0000-0000-000084220000}"/>
    <cellStyle name="Comma 5 2 2 4 2 3" xfId="42552" xr:uid="{52E441A8-1C60-42D2-A4EE-C61D96F6EA7A}"/>
    <cellStyle name="Comma 5 2 2 4 3" xfId="24040" xr:uid="{00000000-0005-0000-0000-000085220000}"/>
    <cellStyle name="Comma 5 2 2 4 3 2" xfId="42553" xr:uid="{A88B6E98-4384-4209-BA34-A2061D6D6454}"/>
    <cellStyle name="Comma 5 2 2 4 4" xfId="11237" xr:uid="{00000000-0005-0000-0000-000086220000}"/>
    <cellStyle name="Comma 5 2 2 4 4 2" xfId="42554" xr:uid="{5F727B9C-B461-4236-B252-93437893802F}"/>
    <cellStyle name="Comma 5 2 2 4 5" xfId="42555" xr:uid="{25CF45AC-B69A-4B5A-9A1F-473393AC3BFA}"/>
    <cellStyle name="Comma 5 2 2 4 6" xfId="42551" xr:uid="{B23A54C0-68C2-4247-9492-1C930EE43F8B}"/>
    <cellStyle name="Comma 5 2 2 5" xfId="1451" xr:uid="{00000000-0005-0000-0000-000087220000}"/>
    <cellStyle name="Comma 5 2 2 5 2" xfId="16050" xr:uid="{00000000-0005-0000-0000-000088220000}"/>
    <cellStyle name="Comma 5 2 2 5 2 2" xfId="28678" xr:uid="{00000000-0005-0000-0000-000089220000}"/>
    <cellStyle name="Comma 5 2 2 5 3" xfId="23642" xr:uid="{00000000-0005-0000-0000-00008A220000}"/>
    <cellStyle name="Comma 5 2 2 5 4" xfId="10191" xr:uid="{00000000-0005-0000-0000-00008B220000}"/>
    <cellStyle name="Comma 5 2 2 5 5" xfId="42556" xr:uid="{7AD156C3-D326-4457-97F9-6E6B6FF659A5}"/>
    <cellStyle name="Comma 5 2 2 6" xfId="3173" xr:uid="{00000000-0005-0000-0000-00008C220000}"/>
    <cellStyle name="Comma 5 2 2 6 2" xfId="42557" xr:uid="{6E354FE1-54C6-4E8C-9DD1-3BA7A82154CD}"/>
    <cellStyle name="Comma 5 2 2 7" xfId="42558" xr:uid="{CE298B4B-BA0F-4650-8D35-9B86F183E7FE}"/>
    <cellStyle name="Comma 5 2 2 8" xfId="42559" xr:uid="{92764C2D-3A85-4C33-9365-22DBFE8615CF}"/>
    <cellStyle name="Comma 5 2 2 9" xfId="42560" xr:uid="{EA66D554-BB57-4C37-9BF5-ACE8C6E67B84}"/>
    <cellStyle name="Comma 5 2 20" xfId="4095" xr:uid="{00000000-0005-0000-0000-00008D220000}"/>
    <cellStyle name="Comma 5 2 20 2" xfId="6103" xr:uid="{00000000-0005-0000-0000-00008E220000}"/>
    <cellStyle name="Comma 5 2 20 3" xfId="18647" xr:uid="{00000000-0005-0000-0000-00008F220000}"/>
    <cellStyle name="Comma 5 2 21" xfId="9711" xr:uid="{00000000-0005-0000-0000-000090220000}"/>
    <cellStyle name="Comma 5 2 21 2" xfId="17721" xr:uid="{00000000-0005-0000-0000-000091220000}"/>
    <cellStyle name="Comma 5 2 3" xfId="986" xr:uid="{00000000-0005-0000-0000-000092220000}"/>
    <cellStyle name="Comma 5 2 3 10" xfId="42561" xr:uid="{C1E7EDEE-E055-41FF-B912-D96B7824F7DE}"/>
    <cellStyle name="Comma 5 2 3 2" xfId="1460" xr:uid="{00000000-0005-0000-0000-000093220000}"/>
    <cellStyle name="Comma 5 2 3 2 2" xfId="1461" xr:uid="{00000000-0005-0000-0000-000094220000}"/>
    <cellStyle name="Comma 5 2 3 2 2 2" xfId="16044" xr:uid="{00000000-0005-0000-0000-000095220000}"/>
    <cellStyle name="Comma 5 2 3 2 2 2 2" xfId="28672" xr:uid="{00000000-0005-0000-0000-000096220000}"/>
    <cellStyle name="Comma 5 2 3 2 2 2 3" xfId="42564" xr:uid="{793B0780-3AC2-484C-87F6-E8002A17624A}"/>
    <cellStyle name="Comma 5 2 3 2 2 3" xfId="23637" xr:uid="{00000000-0005-0000-0000-000097220000}"/>
    <cellStyle name="Comma 5 2 3 2 2 3 2" xfId="42565" xr:uid="{32321AC6-BD1A-4481-B4BA-DF58C44A435A}"/>
    <cellStyle name="Comma 5 2 3 2 2 4" xfId="10171" xr:uid="{00000000-0005-0000-0000-000098220000}"/>
    <cellStyle name="Comma 5 2 3 2 2 4 2" xfId="42566" xr:uid="{62E2F247-EC3E-4449-839F-EC4E2E8E4D83}"/>
    <cellStyle name="Comma 5 2 3 2 2 5" xfId="42567" xr:uid="{ACB81D56-13C8-4C32-987B-BE69DB33C8E7}"/>
    <cellStyle name="Comma 5 2 3 2 2 6" xfId="42563" xr:uid="{A25A3DEE-B022-46EF-9E13-31CA4FD6F32D}"/>
    <cellStyle name="Comma 5 2 3 2 3" xfId="16371" xr:uid="{00000000-0005-0000-0000-000099220000}"/>
    <cellStyle name="Comma 5 2 3 2 3 2" xfId="28913" xr:uid="{00000000-0005-0000-0000-00009A220000}"/>
    <cellStyle name="Comma 5 2 3 2 3 3" xfId="42568" xr:uid="{61A1F8F0-054C-4E29-B7A7-27E4EA38E4A5}"/>
    <cellStyle name="Comma 5 2 3 2 4" xfId="23827" xr:uid="{00000000-0005-0000-0000-00009B220000}"/>
    <cellStyle name="Comma 5 2 3 2 4 2" xfId="42569" xr:uid="{07CBA346-BE5C-4238-ABFF-DE9266C8B083}"/>
    <cellStyle name="Comma 5 2 3 2 5" xfId="10879" xr:uid="{00000000-0005-0000-0000-00009C220000}"/>
    <cellStyle name="Comma 5 2 3 2 5 2" xfId="42570" xr:uid="{5E3BEC1A-5225-49F7-ADDA-9C7DD448D3F2}"/>
    <cellStyle name="Comma 5 2 3 2 6" xfId="42571" xr:uid="{D3C28B44-C650-46C2-A842-6EEEB05C063F}"/>
    <cellStyle name="Comma 5 2 3 2 7" xfId="42572" xr:uid="{EF6A4713-259D-4680-9D62-83E3615A6A59}"/>
    <cellStyle name="Comma 5 2 3 2 8" xfId="42562" xr:uid="{0FE5B6B4-ED29-4840-B1B5-8348EC7B7C7B}"/>
    <cellStyle name="Comma 5 2 3 3" xfId="1462" xr:uid="{00000000-0005-0000-0000-00009D220000}"/>
    <cellStyle name="Comma 5 2 3 3 2" xfId="16668" xr:uid="{00000000-0005-0000-0000-00009E220000}"/>
    <cellStyle name="Comma 5 2 3 3 2 2" xfId="29203" xr:uid="{00000000-0005-0000-0000-00009F220000}"/>
    <cellStyle name="Comma 5 2 3 3 2 3" xfId="42574" xr:uid="{C6F90154-A697-4578-A301-262F16FC1F2A}"/>
    <cellStyle name="Comma 5 2 3 3 3" xfId="24111" xr:uid="{00000000-0005-0000-0000-0000A0220000}"/>
    <cellStyle name="Comma 5 2 3 3 3 2" xfId="42575" xr:uid="{F9925F49-C006-4E0F-9E75-0D8A796B3D5F}"/>
    <cellStyle name="Comma 5 2 3 3 4" xfId="11346" xr:uid="{00000000-0005-0000-0000-0000A1220000}"/>
    <cellStyle name="Comma 5 2 3 3 4 2" xfId="42576" xr:uid="{E2C35B02-EF6C-488B-BDC3-6F0CCB1D8E70}"/>
    <cellStyle name="Comma 5 2 3 3 5" xfId="42577" xr:uid="{2FE724B6-E12C-4BBB-ACA4-E1528E19950D}"/>
    <cellStyle name="Comma 5 2 3 3 6" xfId="42573" xr:uid="{64DB80D7-63A6-44E5-B5ED-F334B0D51CBF}"/>
    <cellStyle name="Comma 5 2 3 4" xfId="1459" xr:uid="{00000000-0005-0000-0000-0000A2220000}"/>
    <cellStyle name="Comma 5 2 3 4 2" xfId="16197" xr:uid="{00000000-0005-0000-0000-0000A3220000}"/>
    <cellStyle name="Comma 5 2 3 4 2 2" xfId="28818" xr:uid="{00000000-0005-0000-0000-0000A4220000}"/>
    <cellStyle name="Comma 5 2 3 4 3" xfId="23764" xr:uid="{00000000-0005-0000-0000-0000A5220000}"/>
    <cellStyle name="Comma 5 2 3 4 4" xfId="10623" xr:uid="{00000000-0005-0000-0000-0000A6220000}"/>
    <cellStyle name="Comma 5 2 3 4 5" xfId="42578" xr:uid="{A75C33EF-BD68-4AB8-BA56-9EECE2172F8F}"/>
    <cellStyle name="Comma 5 2 3 5" xfId="4107" xr:uid="{00000000-0005-0000-0000-0000A7220000}"/>
    <cellStyle name="Comma 5 2 3 5 2" xfId="42579" xr:uid="{FF60504C-36D5-411A-A823-B44CD154A955}"/>
    <cellStyle name="Comma 5 2 3 6" xfId="42580" xr:uid="{6BF3FBA2-E2E0-4D22-A848-03E24D27E220}"/>
    <cellStyle name="Comma 5 2 3 7" xfId="42581" xr:uid="{B745BEF0-D940-4EC6-8930-F0757EC186D0}"/>
    <cellStyle name="Comma 5 2 3 8" xfId="42582" xr:uid="{6C957A62-4FA7-4343-9D9D-826C79A72C0C}"/>
    <cellStyle name="Comma 5 2 3 9" xfId="42583" xr:uid="{83D57365-F498-4B15-AEC0-BE9818305C5C}"/>
    <cellStyle name="Comma 5 2 4" xfId="1463" xr:uid="{00000000-0005-0000-0000-0000A8220000}"/>
    <cellStyle name="Comma 5 2 4 2" xfId="1464" xr:uid="{00000000-0005-0000-0000-0000A9220000}"/>
    <cellStyle name="Comma 5 2 4 2 2" xfId="16510" xr:uid="{00000000-0005-0000-0000-0000AA220000}"/>
    <cellStyle name="Comma 5 2 4 2 2 2" xfId="29050" xr:uid="{00000000-0005-0000-0000-0000AB220000}"/>
    <cellStyle name="Comma 5 2 4 2 2 3" xfId="42586" xr:uid="{DB01823C-1697-4E07-B906-9811E597479F}"/>
    <cellStyle name="Comma 5 2 4 2 3" xfId="23960" xr:uid="{00000000-0005-0000-0000-0000AC220000}"/>
    <cellStyle name="Comma 5 2 4 2 3 2" xfId="42587" xr:uid="{122B8072-6545-4C04-A894-64B02945870C}"/>
    <cellStyle name="Comma 5 2 4 2 4" xfId="11102" xr:uid="{00000000-0005-0000-0000-0000AD220000}"/>
    <cellStyle name="Comma 5 2 4 2 4 2" xfId="42588" xr:uid="{7B7798F4-1585-4394-8CFD-71AA89FF2195}"/>
    <cellStyle name="Comma 5 2 4 2 5" xfId="42589" xr:uid="{56B404E9-942A-4B7C-A993-8871EBF9B4DB}"/>
    <cellStyle name="Comma 5 2 4 2 6" xfId="42590" xr:uid="{96946DE2-BC33-4107-B642-4B66082D5B30}"/>
    <cellStyle name="Comma 5 2 4 2 7" xfId="42585" xr:uid="{CF1FE694-D358-4893-A63D-57C6E6A84909}"/>
    <cellStyle name="Comma 5 2 4 3" xfId="11010" xr:uid="{00000000-0005-0000-0000-0000AE220000}"/>
    <cellStyle name="Comma 5 2 4 3 2" xfId="16453" xr:uid="{00000000-0005-0000-0000-0000AF220000}"/>
    <cellStyle name="Comma 5 2 4 3 2 2" xfId="28993" xr:uid="{00000000-0005-0000-0000-0000B0220000}"/>
    <cellStyle name="Comma 5 2 4 3 3" xfId="23904" xr:uid="{00000000-0005-0000-0000-0000B1220000}"/>
    <cellStyle name="Comma 5 2 4 3 4" xfId="42591" xr:uid="{C7084910-A6B8-4C76-B23E-B8D5C886FCB4}"/>
    <cellStyle name="Comma 5 2 4 4" xfId="4108" xr:uid="{00000000-0005-0000-0000-0000B2220000}"/>
    <cellStyle name="Comma 5 2 4 4 2" xfId="42592" xr:uid="{740E450D-DC34-4E5D-A52A-DB49EAB2F6C6}"/>
    <cellStyle name="Comma 5 2 4 5" xfId="42593" xr:uid="{D3AF2BC3-7D61-4141-A88E-2FEBFE88DA1C}"/>
    <cellStyle name="Comma 5 2 4 6" xfId="42594" xr:uid="{F3D62E61-A0F9-4448-B0C3-F4D97C87FAF8}"/>
    <cellStyle name="Comma 5 2 4 7" xfId="42595" xr:uid="{9D350130-8CDB-4F5B-AA40-0DEE914DD464}"/>
    <cellStyle name="Comma 5 2 4 8" xfId="42584" xr:uid="{F5D7DA52-B88B-4275-B980-ADB0666C3111}"/>
    <cellStyle name="Comma 5 2 5" xfId="1465" xr:uid="{00000000-0005-0000-0000-0000B3220000}"/>
    <cellStyle name="Comma 5 2 5 2" xfId="11136" xr:uid="{00000000-0005-0000-0000-0000B4220000}"/>
    <cellStyle name="Comma 5 2 5 2 2" xfId="16536" xr:uid="{00000000-0005-0000-0000-0000B5220000}"/>
    <cellStyle name="Comma 5 2 5 2 2 2" xfId="29075" xr:uid="{00000000-0005-0000-0000-0000B6220000}"/>
    <cellStyle name="Comma 5 2 5 2 2 3" xfId="42598" xr:uid="{E80FDDBB-9BA6-4A9E-B52E-93E66EF4CF39}"/>
    <cellStyle name="Comma 5 2 5 2 3" xfId="23983" xr:uid="{00000000-0005-0000-0000-0000B7220000}"/>
    <cellStyle name="Comma 5 2 5 2 4" xfId="42597" xr:uid="{2D69FC7A-6B7D-4F2D-9129-D4CB8ACA1AB4}"/>
    <cellStyle name="Comma 5 2 5 3" xfId="4109" xr:uid="{00000000-0005-0000-0000-0000B8220000}"/>
    <cellStyle name="Comma 5 2 5 3 2" xfId="42599" xr:uid="{B71F1974-EC97-483B-B0AE-ED612CB61729}"/>
    <cellStyle name="Comma 5 2 5 4" xfId="42600" xr:uid="{B10CB075-818E-4B33-8460-49956FF10A7F}"/>
    <cellStyle name="Comma 5 2 5 5" xfId="42601" xr:uid="{4DB6E31D-9707-435F-94D8-D16E3FA55011}"/>
    <cellStyle name="Comma 5 2 5 6" xfId="42602" xr:uid="{758FD797-6551-4862-A6AD-A41C259FDAD1}"/>
    <cellStyle name="Comma 5 2 5 7" xfId="42596" xr:uid="{F667CACE-CF4E-40FC-9A88-61A7147D4E49}"/>
    <cellStyle name="Comma 5 2 6" xfId="1337" xr:uid="{00000000-0005-0000-0000-0000B9220000}"/>
    <cellStyle name="Comma 5 2 6 2" xfId="4110" xr:uid="{00000000-0005-0000-0000-0000BA220000}"/>
    <cellStyle name="Comma 5 2 6 2 2" xfId="42604" xr:uid="{D559895E-8534-4CC2-84A6-9448980BA8D1}"/>
    <cellStyle name="Comma 5 2 6 3" xfId="42603" xr:uid="{D3011501-89CB-4280-BA66-843022605E33}"/>
    <cellStyle name="Comma 5 2 7" xfId="4111" xr:uid="{00000000-0005-0000-0000-0000BB220000}"/>
    <cellStyle name="Comma 5 2 7 2" xfId="42605" xr:uid="{1D8983DA-13F0-4396-A96B-D4539BB9F0C1}"/>
    <cellStyle name="Comma 5 2 8" xfId="4112" xr:uid="{00000000-0005-0000-0000-0000BC220000}"/>
    <cellStyle name="Comma 5 2 9" xfId="4113" xr:uid="{00000000-0005-0000-0000-0000BD220000}"/>
    <cellStyle name="Comma 5 20" xfId="4114" xr:uid="{00000000-0005-0000-0000-0000BE220000}"/>
    <cellStyle name="Comma 5 21" xfId="4115" xr:uid="{00000000-0005-0000-0000-0000BF220000}"/>
    <cellStyle name="Comma 5 22" xfId="4116" xr:uid="{00000000-0005-0000-0000-0000C0220000}"/>
    <cellStyle name="Comma 5 23" xfId="4117" xr:uid="{00000000-0005-0000-0000-0000C1220000}"/>
    <cellStyle name="Comma 5 24" xfId="4118" xr:uid="{00000000-0005-0000-0000-0000C2220000}"/>
    <cellStyle name="Comma 5 25" xfId="3198" xr:uid="{00000000-0005-0000-0000-0000C3220000}"/>
    <cellStyle name="Comma 5 25 2" xfId="18571" xr:uid="{00000000-0005-0000-0000-0000C4220000}"/>
    <cellStyle name="Comma 5 26" xfId="6030" xr:uid="{00000000-0005-0000-0000-0000C5220000}"/>
    <cellStyle name="Comma 5 27" xfId="3192" xr:uid="{00000000-0005-0000-0000-0000C6220000}"/>
    <cellStyle name="Comma 5 27 2" xfId="6102" xr:uid="{00000000-0005-0000-0000-0000C7220000}"/>
    <cellStyle name="Comma 5 27 3" xfId="7844" xr:uid="{00000000-0005-0000-0000-0000C8220000}"/>
    <cellStyle name="Comma 5 27 3 2" xfId="14339" xr:uid="{00000000-0005-0000-0000-0000C9220000}"/>
    <cellStyle name="Comma 5 27 3 2 2" xfId="27027" xr:uid="{00000000-0005-0000-0000-0000CA220000}"/>
    <cellStyle name="Comma 5 27 3 3" xfId="22516" xr:uid="{00000000-0005-0000-0000-0000CB220000}"/>
    <cellStyle name="Comma 5 27 4" xfId="8766" xr:uid="{00000000-0005-0000-0000-0000CC220000}"/>
    <cellStyle name="Comma 5 27 4 2" xfId="15181" xr:uid="{00000000-0005-0000-0000-0000CD220000}"/>
    <cellStyle name="Comma 5 27 4 2 2" xfId="27839" xr:uid="{00000000-0005-0000-0000-0000CE220000}"/>
    <cellStyle name="Comma 5 27 4 3" xfId="22806" xr:uid="{00000000-0005-0000-0000-0000CF220000}"/>
    <cellStyle name="Comma 5 27 5" xfId="6627" xr:uid="{00000000-0005-0000-0000-0000D0220000}"/>
    <cellStyle name="Comma 5 27 5 2" xfId="13214" xr:uid="{00000000-0005-0000-0000-0000D1220000}"/>
    <cellStyle name="Comma 5 27 5 2 2" xfId="25958" xr:uid="{00000000-0005-0000-0000-0000D2220000}"/>
    <cellStyle name="Comma 5 27 5 3" xfId="21366" xr:uid="{00000000-0005-0000-0000-0000D3220000}"/>
    <cellStyle name="Comma 5 27 6" xfId="12145" xr:uid="{00000000-0005-0000-0000-0000D4220000}"/>
    <cellStyle name="Comma 5 27 6 2" xfId="24890" xr:uid="{00000000-0005-0000-0000-0000D5220000}"/>
    <cellStyle name="Comma 5 27 7" xfId="18912" xr:uid="{00000000-0005-0000-0000-0000D6220000}"/>
    <cellStyle name="Comma 5 27 8" xfId="21005" xr:uid="{00000000-0005-0000-0000-0000D7220000}"/>
    <cellStyle name="Comma 5 28" xfId="7799" xr:uid="{00000000-0005-0000-0000-0000D8220000}"/>
    <cellStyle name="Comma 5 28 2" xfId="14294" xr:uid="{00000000-0005-0000-0000-0000D9220000}"/>
    <cellStyle name="Comma 5 28 2 2" xfId="27007" xr:uid="{00000000-0005-0000-0000-0000DA220000}"/>
    <cellStyle name="Comma 5 28 3" xfId="17521" xr:uid="{00000000-0005-0000-0000-0000DB220000}"/>
    <cellStyle name="Comma 5 28 4" xfId="22499" xr:uid="{00000000-0005-0000-0000-0000DC220000}"/>
    <cellStyle name="Comma 5 29" xfId="8661" xr:uid="{00000000-0005-0000-0000-0000DD220000}"/>
    <cellStyle name="Comma 5 29 2" xfId="15132" xr:uid="{00000000-0005-0000-0000-0000DE220000}"/>
    <cellStyle name="Comma 5 29 2 2" xfId="27800" xr:uid="{00000000-0005-0000-0000-0000DF220000}"/>
    <cellStyle name="Comma 5 29 3" xfId="22727" xr:uid="{00000000-0005-0000-0000-0000E0220000}"/>
    <cellStyle name="Comma 5 3" xfId="772" xr:uid="{00000000-0005-0000-0000-0000E1220000}"/>
    <cellStyle name="Comma 5 3 2" xfId="1112" xr:uid="{00000000-0005-0000-0000-0000E2220000}"/>
    <cellStyle name="Comma 5 3 2 2" xfId="6104" xr:uid="{00000000-0005-0000-0000-0000E3220000}"/>
    <cellStyle name="Comma 5 3 2 2 2" xfId="10702" xr:uid="{00000000-0005-0000-0000-0000E4220000}"/>
    <cellStyle name="Comma 5 3 2 2 2 2" xfId="16247" xr:uid="{00000000-0005-0000-0000-0000E5220000}"/>
    <cellStyle name="Comma 5 3 2 2 2 2 2" xfId="20458" xr:uid="{00000000-0005-0000-0000-0000E6220000}"/>
    <cellStyle name="Comma 5 3 2 2 2 2 3" xfId="33711" xr:uid="{00000000-0005-0000-0000-0000E7220000}"/>
    <cellStyle name="Comma 5 3 2 2 2 2 4" xfId="36498" xr:uid="{00000000-0005-0000-0000-0000E8220000}"/>
    <cellStyle name="Comma 5 3 2 2 2 3" xfId="20159" xr:uid="{00000000-0005-0000-0000-0000E9220000}"/>
    <cellStyle name="Comma 5 3 2 2 2 3 2" xfId="33416" xr:uid="{00000000-0005-0000-0000-0000EA220000}"/>
    <cellStyle name="Comma 5 3 2 2 2 3 3" xfId="36204" xr:uid="{00000000-0005-0000-0000-0000EB220000}"/>
    <cellStyle name="Comma 5 3 2 2 2 4" xfId="19873" xr:uid="{00000000-0005-0000-0000-0000EC220000}"/>
    <cellStyle name="Comma 5 3 2 2 2 5" xfId="33012" xr:uid="{00000000-0005-0000-0000-0000ED220000}"/>
    <cellStyle name="Comma 5 3 2 2 2 6" xfId="35955" xr:uid="{00000000-0005-0000-0000-0000EE220000}"/>
    <cellStyle name="Comma 5 3 2 2 3" xfId="20311" xr:uid="{00000000-0005-0000-0000-0000EF220000}"/>
    <cellStyle name="Comma 5 3 2 2 3 2" xfId="33565" xr:uid="{00000000-0005-0000-0000-0000F0220000}"/>
    <cellStyle name="Comma 5 3 2 2 3 3" xfId="36352" xr:uid="{00000000-0005-0000-0000-0000F1220000}"/>
    <cellStyle name="Comma 5 3 2 2 4" xfId="20003" xr:uid="{00000000-0005-0000-0000-0000F2220000}"/>
    <cellStyle name="Comma 5 3 2 2 4 2" xfId="33267" xr:uid="{00000000-0005-0000-0000-0000F3220000}"/>
    <cellStyle name="Comma 5 3 2 2 4 3" xfId="36059" xr:uid="{00000000-0005-0000-0000-0000F4220000}"/>
    <cellStyle name="Comma 5 3 2 2 5" xfId="18773" xr:uid="{00000000-0005-0000-0000-0000F5220000}"/>
    <cellStyle name="Comma 5 3 2 2 6" xfId="32018" xr:uid="{00000000-0005-0000-0000-0000F6220000}"/>
    <cellStyle name="Comma 5 3 2 2 7" xfId="35109" xr:uid="{00000000-0005-0000-0000-0000F7220000}"/>
    <cellStyle name="Comma 5 3 2 2 8" xfId="42606" xr:uid="{230EAE56-6E51-464B-A4BE-CE52D566EA93}"/>
    <cellStyle name="Comma 5 3 2 3" xfId="10357" xr:uid="{00000000-0005-0000-0000-0000F8220000}"/>
    <cellStyle name="Comma 5 3 2 3 2" xfId="16095" xr:uid="{00000000-0005-0000-0000-0000F9220000}"/>
    <cellStyle name="Comma 5 3 2 3 2 2" xfId="20404" xr:uid="{00000000-0005-0000-0000-0000FA220000}"/>
    <cellStyle name="Comma 5 3 2 3 2 3" xfId="33657" xr:uid="{00000000-0005-0000-0000-0000FB220000}"/>
    <cellStyle name="Comma 5 3 2 3 2 4" xfId="36444" xr:uid="{00000000-0005-0000-0000-0000FC220000}"/>
    <cellStyle name="Comma 5 3 2 3 3" xfId="20105" xr:uid="{00000000-0005-0000-0000-0000FD220000}"/>
    <cellStyle name="Comma 5 3 2 3 3 2" xfId="33362" xr:uid="{00000000-0005-0000-0000-0000FE220000}"/>
    <cellStyle name="Comma 5 3 2 3 3 3" xfId="36150" xr:uid="{00000000-0005-0000-0000-0000FF220000}"/>
    <cellStyle name="Comma 5 3 2 3 4" xfId="19077" xr:uid="{00000000-0005-0000-0000-000000230000}"/>
    <cellStyle name="Comma 5 3 2 3 5" xfId="32199" xr:uid="{00000000-0005-0000-0000-000001230000}"/>
    <cellStyle name="Comma 5 3 2 3 6" xfId="35218" xr:uid="{00000000-0005-0000-0000-000002230000}"/>
    <cellStyle name="Comma 5 3 2 3 7" xfId="42607" xr:uid="{BA2F6A4E-52A4-4229-A707-7E8B148232F9}"/>
    <cellStyle name="Comma 5 3 2 4" xfId="18957" xr:uid="{00000000-0005-0000-0000-000003230000}"/>
    <cellStyle name="Comma 5 3 2 4 2" xfId="20257" xr:uid="{00000000-0005-0000-0000-000004230000}"/>
    <cellStyle name="Comma 5 3 2 4 2 2" xfId="33511" xr:uid="{00000000-0005-0000-0000-000005230000}"/>
    <cellStyle name="Comma 5 3 2 4 2 3" xfId="36298" xr:uid="{00000000-0005-0000-0000-000006230000}"/>
    <cellStyle name="Comma 5 3 2 4 3" xfId="32138" xr:uid="{00000000-0005-0000-0000-000007230000}"/>
    <cellStyle name="Comma 5 3 2 4 4" xfId="35158" xr:uid="{00000000-0005-0000-0000-000008230000}"/>
    <cellStyle name="Comma 5 3 2 5" xfId="19942" xr:uid="{00000000-0005-0000-0000-000009230000}"/>
    <cellStyle name="Comma 5 3 2 5 2" xfId="33152" xr:uid="{00000000-0005-0000-0000-00000A230000}"/>
    <cellStyle name="Comma 5 3 2 5 3" xfId="36004" xr:uid="{00000000-0005-0000-0000-00000B230000}"/>
    <cellStyle name="Comma 5 3 2 6" xfId="17460" xr:uid="{00000000-0005-0000-0000-00000C230000}"/>
    <cellStyle name="Comma 5 3 2 7" xfId="30780" xr:uid="{00000000-0005-0000-0000-00000D230000}"/>
    <cellStyle name="Comma 5 3 2 8" xfId="34333" xr:uid="{00000000-0005-0000-0000-00000E230000}"/>
    <cellStyle name="Comma 5 3 2 9" xfId="4119" xr:uid="{00000000-0005-0000-0000-00000F230000}"/>
    <cellStyle name="Comma 5 3 3" xfId="1466" xr:uid="{00000000-0005-0000-0000-000010230000}"/>
    <cellStyle name="Comma 5 3 3 2" xfId="42609" xr:uid="{05321BB9-62AB-4603-897D-E430F1015FC7}"/>
    <cellStyle name="Comma 5 3 3 3" xfId="42608" xr:uid="{339C12DE-C3EF-40D1-92AC-5669EA78555C}"/>
    <cellStyle name="Comma 5 3 4" xfId="17723" xr:uid="{00000000-0005-0000-0000-000011230000}"/>
    <cellStyle name="Comma 5 3 4 2" xfId="42610" xr:uid="{D7AC5031-7B46-4864-9F77-270C2B91F0E5}"/>
    <cellStyle name="Comma 5 3 5" xfId="3124" xr:uid="{00000000-0005-0000-0000-000012230000}"/>
    <cellStyle name="Comma 5 3 5 2" xfId="42611" xr:uid="{BB9ACE35-123B-42D8-8C4B-2EE585C07B1F}"/>
    <cellStyle name="Comma 5 30" xfId="9591" xr:uid="{00000000-0005-0000-0000-000013230000}"/>
    <cellStyle name="Comma 5 31" xfId="6487" xr:uid="{00000000-0005-0000-0000-000014230000}"/>
    <cellStyle name="Comma 5 31 2" xfId="13085" xr:uid="{00000000-0005-0000-0000-000015230000}"/>
    <cellStyle name="Comma 5 31 2 2" xfId="25830" xr:uid="{00000000-0005-0000-0000-000016230000}"/>
    <cellStyle name="Comma 5 31 3" xfId="21231" xr:uid="{00000000-0005-0000-0000-000017230000}"/>
    <cellStyle name="Comma 5 32" xfId="12075" xr:uid="{00000000-0005-0000-0000-000018230000}"/>
    <cellStyle name="Comma 5 32 2" xfId="24820" xr:uid="{00000000-0005-0000-0000-000019230000}"/>
    <cellStyle name="Comma 5 33" xfId="2707" xr:uid="{00000000-0005-0000-0000-00001A230000}"/>
    <cellStyle name="Comma 5 34" xfId="38110" xr:uid="{00000000-0005-0000-0000-00001B230000}"/>
    <cellStyle name="Comma 5 35" xfId="42516" xr:uid="{E7B41C87-A92F-4D9B-8311-6FDAAC16705C}"/>
    <cellStyle name="Comma 5 36" xfId="46754" xr:uid="{491B3E24-4EC8-4396-8074-28E7A8FC9190}"/>
    <cellStyle name="Comma 5 4" xfId="985" xr:uid="{00000000-0005-0000-0000-00001C230000}"/>
    <cellStyle name="Comma 5 4 10" xfId="3141" xr:uid="{00000000-0005-0000-0000-00001D230000}"/>
    <cellStyle name="Comma 5 4 2" xfId="1467" xr:uid="{00000000-0005-0000-0000-00001E230000}"/>
    <cellStyle name="Comma 5 4 2 2" xfId="6190" xr:uid="{00000000-0005-0000-0000-00001F230000}"/>
    <cellStyle name="Comma 5 4 2 3" xfId="4120" xr:uid="{00000000-0005-0000-0000-000020230000}"/>
    <cellStyle name="Comma 5 4 2 4" xfId="42612" xr:uid="{6EC796E5-F909-466E-9C73-409A626D512B}"/>
    <cellStyle name="Comma 5 4 3" xfId="7821" xr:uid="{00000000-0005-0000-0000-000021230000}"/>
    <cellStyle name="Comma 5 4 3 2" xfId="14316" xr:uid="{00000000-0005-0000-0000-000022230000}"/>
    <cellStyle name="Comma 5 4 3 2 2" xfId="27016" xr:uid="{00000000-0005-0000-0000-000023230000}"/>
    <cellStyle name="Comma 5 4 3 3" xfId="22508" xr:uid="{00000000-0005-0000-0000-000024230000}"/>
    <cellStyle name="Comma 5 4 3 4" xfId="42613" xr:uid="{9C1B6066-3DE6-46A2-BB2B-DCF565B0FC72}"/>
    <cellStyle name="Comma 5 4 4" xfId="8743" xr:uid="{00000000-0005-0000-0000-000025230000}"/>
    <cellStyle name="Comma 5 4 4 2" xfId="15158" xr:uid="{00000000-0005-0000-0000-000026230000}"/>
    <cellStyle name="Comma 5 4 4 2 2" xfId="27820" xr:uid="{00000000-0005-0000-0000-000027230000}"/>
    <cellStyle name="Comma 5 4 4 3" xfId="22797" xr:uid="{00000000-0005-0000-0000-000028230000}"/>
    <cellStyle name="Comma 5 4 4 4" xfId="42614" xr:uid="{DBBA3AC6-FE40-4C6B-B60D-C5D6D2A0CF99}"/>
    <cellStyle name="Comma 5 4 5" xfId="10652" xr:uid="{00000000-0005-0000-0000-000029230000}"/>
    <cellStyle name="Comma 5 4 5 2" xfId="42615" xr:uid="{CB4C0CB7-B1C3-458B-A45E-90FF1BF9B737}"/>
    <cellStyle name="Comma 5 4 6" xfId="10097" xr:uid="{00000000-0005-0000-0000-00002A230000}"/>
    <cellStyle name="Comma 5 4 7" xfId="6600" xr:uid="{00000000-0005-0000-0000-00002B230000}"/>
    <cellStyle name="Comma 5 4 7 2" xfId="13188" xr:uid="{00000000-0005-0000-0000-00002C230000}"/>
    <cellStyle name="Comma 5 4 7 2 2" xfId="25932" xr:uid="{00000000-0005-0000-0000-00002D230000}"/>
    <cellStyle name="Comma 5 4 7 3" xfId="21341" xr:uid="{00000000-0005-0000-0000-00002E230000}"/>
    <cellStyle name="Comma 5 4 8" xfId="12120" xr:uid="{00000000-0005-0000-0000-00002F230000}"/>
    <cellStyle name="Comma 5 4 8 2" xfId="24865" xr:uid="{00000000-0005-0000-0000-000030230000}"/>
    <cellStyle name="Comma 5 4 9" xfId="20997" xr:uid="{00000000-0005-0000-0000-000031230000}"/>
    <cellStyle name="Comma 5 5" xfId="1286" xr:uid="{00000000-0005-0000-0000-000032230000}"/>
    <cellStyle name="Comma 5 5 2" xfId="1468" xr:uid="{00000000-0005-0000-0000-000033230000}"/>
    <cellStyle name="Comma 5 5 2 2" xfId="20046" xr:uid="{00000000-0005-0000-0000-000034230000}"/>
    <cellStyle name="Comma 5 5 2 2 2" xfId="42617" xr:uid="{750B2984-F8F4-4F08-B7AA-09AE83A62678}"/>
    <cellStyle name="Comma 5 5 2 3" xfId="6225" xr:uid="{00000000-0005-0000-0000-000035230000}"/>
    <cellStyle name="Comma 5 5 2 4" xfId="42616" xr:uid="{A21FFD26-68BD-4880-8BE4-3F085371595D}"/>
    <cellStyle name="Comma 5 5 3" xfId="10750" xr:uid="{00000000-0005-0000-0000-000036230000}"/>
    <cellStyle name="Comma 5 5 3 2" xfId="42618" xr:uid="{F138BEE0-978D-49FA-93C7-71B6AA3D6CF1}"/>
    <cellStyle name="Comma 5 5 4" xfId="10927" xr:uid="{00000000-0005-0000-0000-000037230000}"/>
    <cellStyle name="Comma 5 5 4 2" xfId="42619" xr:uid="{0C0FF354-E007-41C8-82D9-D3A619C4F1BB}"/>
    <cellStyle name="Comma 5 5 5" xfId="4121" xr:uid="{00000000-0005-0000-0000-000038230000}"/>
    <cellStyle name="Comma 5 6" xfId="1336" xr:uid="{00000000-0005-0000-0000-000039230000}"/>
    <cellStyle name="Comma 5 6 2" xfId="6301" xr:uid="{00000000-0005-0000-0000-00003A230000}"/>
    <cellStyle name="Comma 5 6 2 2" xfId="42620" xr:uid="{85CAC94C-3A16-4830-9230-15BA068D8E19}"/>
    <cellStyle name="Comma 5 6 3" xfId="37546" xr:uid="{00000000-0005-0000-0000-00003B230000}"/>
    <cellStyle name="Comma 5 6 3 2" xfId="42621" xr:uid="{85308B84-A023-4729-A774-8B177EC88D69}"/>
    <cellStyle name="Comma 5 6 4" xfId="42622" xr:uid="{239A5E61-54D8-4197-9FDA-36CE54A0526D}"/>
    <cellStyle name="Comma 5 6 5" xfId="42623" xr:uid="{98AEC410-A41C-41AA-BA0B-7C7D04FF3636}"/>
    <cellStyle name="Comma 5 7" xfId="4122" xr:uid="{00000000-0005-0000-0000-00003C230000}"/>
    <cellStyle name="Comma 5 7 2" xfId="42625" xr:uid="{A264C8B6-8B6C-438D-B05E-34F0DBD6C196}"/>
    <cellStyle name="Comma 5 7 3" xfId="42626" xr:uid="{8DD5265A-FAB7-411C-BACC-3630160A965C}"/>
    <cellStyle name="Comma 5 7 4" xfId="42627" xr:uid="{444C3B21-EBDE-47AC-B469-211955469DAC}"/>
    <cellStyle name="Comma 5 7 5" xfId="42624" xr:uid="{FDF60468-9D25-41AB-B3B4-4B288C8C332D}"/>
    <cellStyle name="Comma 5 8" xfId="4123" xr:uid="{00000000-0005-0000-0000-00003D230000}"/>
    <cellStyle name="Comma 5 8 2" xfId="42628" xr:uid="{A9BA43B2-93F2-4D9A-A754-1BC41F5FD832}"/>
    <cellStyle name="Comma 5 9" xfId="4124" xr:uid="{00000000-0005-0000-0000-00003E230000}"/>
    <cellStyle name="Comma 5 9 2" xfId="42629" xr:uid="{09F73751-F14A-4A9F-94D3-8746FAFC0BFE}"/>
    <cellStyle name="Comma 50" xfId="221" xr:uid="{00000000-0005-0000-0000-00003F230000}"/>
    <cellStyle name="Comma 50 2" xfId="511" xr:uid="{00000000-0005-0000-0000-000040230000}"/>
    <cellStyle name="Comma 50 2 2" xfId="42630" xr:uid="{2C5E93AB-77F2-4C2E-B191-21163C75C0CF}"/>
    <cellStyle name="Comma 50 3" xfId="1145" xr:uid="{00000000-0005-0000-0000-000041230000}"/>
    <cellStyle name="Comma 50 3 2" xfId="11204" xr:uid="{00000000-0005-0000-0000-000042230000}"/>
    <cellStyle name="Comma 50 3 3" xfId="42631" xr:uid="{D457967E-F87A-4ECF-8A80-1D6D0126F69F}"/>
    <cellStyle name="Comma 50 4" xfId="1469" xr:uid="{00000000-0005-0000-0000-000043230000}"/>
    <cellStyle name="Comma 50 4 2" xfId="37547" xr:uid="{00000000-0005-0000-0000-000044230000}"/>
    <cellStyle name="Comma 50 5" xfId="2207" xr:uid="{00000000-0005-0000-0000-000045230000}"/>
    <cellStyle name="Comma 51" xfId="222" xr:uid="{00000000-0005-0000-0000-000046230000}"/>
    <cellStyle name="Comma 51 2" xfId="512" xr:uid="{00000000-0005-0000-0000-000047230000}"/>
    <cellStyle name="Comma 51 2 2" xfId="42633" xr:uid="{A7F23091-E4E4-4586-8391-C7B704C9CC80}"/>
    <cellStyle name="Comma 51 2 3" xfId="42632" xr:uid="{F0329F8D-7BC1-4792-A280-F5633C3AEF67}"/>
    <cellStyle name="Comma 51 3" xfId="1146" xr:uid="{00000000-0005-0000-0000-000048230000}"/>
    <cellStyle name="Comma 51 3 2" xfId="9979" xr:uid="{00000000-0005-0000-0000-000049230000}"/>
    <cellStyle name="Comma 51 3 3" xfId="42634" xr:uid="{6A813661-471F-4C48-815C-AE478C8FF8FD}"/>
    <cellStyle name="Comma 51 4" xfId="1470" xr:uid="{00000000-0005-0000-0000-00004A230000}"/>
    <cellStyle name="Comma 51 4 2" xfId="37548" xr:uid="{00000000-0005-0000-0000-00004B230000}"/>
    <cellStyle name="Comma 51 5" xfId="6366" xr:uid="{00000000-0005-0000-0000-00004C230000}"/>
    <cellStyle name="Comma 52" xfId="223" xr:uid="{00000000-0005-0000-0000-00004D230000}"/>
    <cellStyle name="Comma 52 2" xfId="513" xr:uid="{00000000-0005-0000-0000-00004E230000}"/>
    <cellStyle name="Comma 52 2 2" xfId="42635" xr:uid="{CC08A32E-C853-45C3-AF8C-486386E7D520}"/>
    <cellStyle name="Comma 52 3" xfId="1125" xr:uid="{00000000-0005-0000-0000-00004F230000}"/>
    <cellStyle name="Comma 52 3 2" xfId="10201" xr:uid="{00000000-0005-0000-0000-000050230000}"/>
    <cellStyle name="Comma 52 3 3" xfId="42636" xr:uid="{BBB1F2FF-AB93-4385-9436-A93A6646883D}"/>
    <cellStyle name="Comma 52 4" xfId="1471" xr:uid="{00000000-0005-0000-0000-000051230000}"/>
    <cellStyle name="Comma 52 4 2" xfId="37549" xr:uid="{00000000-0005-0000-0000-000052230000}"/>
    <cellStyle name="Comma 52 5" xfId="6379" xr:uid="{00000000-0005-0000-0000-000053230000}"/>
    <cellStyle name="Comma 53" xfId="224" xr:uid="{00000000-0005-0000-0000-000054230000}"/>
    <cellStyle name="Comma 53 2" xfId="514" xr:uid="{00000000-0005-0000-0000-000055230000}"/>
    <cellStyle name="Comma 53 2 2" xfId="42638" xr:uid="{50FF36DC-5ED1-4E09-B3BB-EC7CCEC71997}"/>
    <cellStyle name="Comma 53 2 3" xfId="42637" xr:uid="{DFE5E947-7A93-406B-8FB1-808304C98207}"/>
    <cellStyle name="Comma 53 3" xfId="1149" xr:uid="{00000000-0005-0000-0000-000056230000}"/>
    <cellStyle name="Comma 53 3 2" xfId="11241" xr:uid="{00000000-0005-0000-0000-000057230000}"/>
    <cellStyle name="Comma 53 3 3" xfId="42639" xr:uid="{5421D609-1E82-4664-8367-0E8DA0A92E22}"/>
    <cellStyle name="Comma 53 4" xfId="1472" xr:uid="{00000000-0005-0000-0000-000058230000}"/>
    <cellStyle name="Comma 53 4 2" xfId="37550" xr:uid="{00000000-0005-0000-0000-000059230000}"/>
    <cellStyle name="Comma 53 5" xfId="6372" xr:uid="{00000000-0005-0000-0000-00005A230000}"/>
    <cellStyle name="Comma 54" xfId="225" xr:uid="{00000000-0005-0000-0000-00005B230000}"/>
    <cellStyle name="Comma 54 2" xfId="515" xr:uid="{00000000-0005-0000-0000-00005C230000}"/>
    <cellStyle name="Comma 54 2 2" xfId="11009" xr:uid="{00000000-0005-0000-0000-00005D230000}"/>
    <cellStyle name="Comma 54 2 2 2" xfId="42641" xr:uid="{94E603F9-B4AF-4399-85E3-A6C0FB644231}"/>
    <cellStyle name="Comma 54 2 3" xfId="42640" xr:uid="{06CBF20D-28CF-40D5-B395-1BC582329FE0}"/>
    <cellStyle name="Comma 54 3" xfId="1147" xr:uid="{00000000-0005-0000-0000-00005E230000}"/>
    <cellStyle name="Comma 54 3 2" xfId="42642" xr:uid="{02F9BFE3-8A3A-4BFB-AF6C-172A7C7BBD14}"/>
    <cellStyle name="Comma 54 4" xfId="1283" xr:uid="{00000000-0005-0000-0000-00005F230000}"/>
    <cellStyle name="Comma 54 5" xfId="1473" xr:uid="{00000000-0005-0000-0000-000060230000}"/>
    <cellStyle name="Comma 54 5 2" xfId="37551" xr:uid="{00000000-0005-0000-0000-000061230000}"/>
    <cellStyle name="Comma 55" xfId="226" xr:uid="{00000000-0005-0000-0000-000062230000}"/>
    <cellStyle name="Comma 55 2" xfId="516" xr:uid="{00000000-0005-0000-0000-000063230000}"/>
    <cellStyle name="Comma 55 2 2" xfId="11276" xr:uid="{00000000-0005-0000-0000-000064230000}"/>
    <cellStyle name="Comma 55 2 2 2" xfId="42644" xr:uid="{B400C4C4-994B-4713-96A5-AD64F5C539FD}"/>
    <cellStyle name="Comma 55 2 3" xfId="42643" xr:uid="{F6139D65-BA3A-4F17-A469-565944F545FF}"/>
    <cellStyle name="Comma 55 3" xfId="1148" xr:uid="{00000000-0005-0000-0000-000065230000}"/>
    <cellStyle name="Comma 55 3 2" xfId="9712" xr:uid="{00000000-0005-0000-0000-000066230000}"/>
    <cellStyle name="Comma 55 3 3" xfId="42645" xr:uid="{43BF4506-E50D-4788-91B2-129BD2E596F9}"/>
    <cellStyle name="Comma 55 4" xfId="1474" xr:uid="{00000000-0005-0000-0000-000067230000}"/>
    <cellStyle name="Comma 55 4 2" xfId="37552" xr:uid="{00000000-0005-0000-0000-000068230000}"/>
    <cellStyle name="Comma 55 5" xfId="6391" xr:uid="{00000000-0005-0000-0000-000069230000}"/>
    <cellStyle name="Comma 56" xfId="227" xr:uid="{00000000-0005-0000-0000-00006A230000}"/>
    <cellStyle name="Comma 56 2" xfId="517" xr:uid="{00000000-0005-0000-0000-00006B230000}"/>
    <cellStyle name="Comma 56 2 2" xfId="10589" xr:uid="{00000000-0005-0000-0000-00006C230000}"/>
    <cellStyle name="Comma 56 2 2 2" xfId="42647" xr:uid="{5C6E68F5-D1E9-4DB7-BF7E-981C14FC3ECB}"/>
    <cellStyle name="Comma 56 2 3" xfId="42646" xr:uid="{3EEABB19-C2AD-45D8-ACF4-A07E82DE522C}"/>
    <cellStyle name="Comma 56 3" xfId="1119" xr:uid="{00000000-0005-0000-0000-00006D230000}"/>
    <cellStyle name="Comma 56 3 2" xfId="42648" xr:uid="{F7F25338-FF2A-4CA6-884F-023D61F762C1}"/>
    <cellStyle name="Comma 56 4" xfId="1475" xr:uid="{00000000-0005-0000-0000-00006E230000}"/>
    <cellStyle name="Comma 56 4 2" xfId="37553" xr:uid="{00000000-0005-0000-0000-00006F230000}"/>
    <cellStyle name="Comma 57" xfId="228" xr:uid="{00000000-0005-0000-0000-000070230000}"/>
    <cellStyle name="Comma 57 2" xfId="518" xr:uid="{00000000-0005-0000-0000-000071230000}"/>
    <cellStyle name="Comma 57 2 2" xfId="11112" xr:uid="{00000000-0005-0000-0000-000072230000}"/>
    <cellStyle name="Comma 57 2 2 2" xfId="42650" xr:uid="{B903D255-86FD-48EA-9521-5F03C1BE3D69}"/>
    <cellStyle name="Comma 57 2 3" xfId="42649" xr:uid="{D3F55F40-F281-44FA-AE9A-E1A9BF2DF79D}"/>
    <cellStyle name="Comma 57 3" xfId="1150" xr:uid="{00000000-0005-0000-0000-000073230000}"/>
    <cellStyle name="Comma 57 3 2" xfId="42651" xr:uid="{629B1519-FC5A-4786-85D0-3982FBFBC9A6}"/>
    <cellStyle name="Comma 57 4" xfId="1476" xr:uid="{00000000-0005-0000-0000-000074230000}"/>
    <cellStyle name="Comma 57 4 2" xfId="37554" xr:uid="{00000000-0005-0000-0000-000075230000}"/>
    <cellStyle name="Comma 58" xfId="229" xr:uid="{00000000-0005-0000-0000-000076230000}"/>
    <cellStyle name="Comma 58 2" xfId="519" xr:uid="{00000000-0005-0000-0000-000077230000}"/>
    <cellStyle name="Comma 58 2 2" xfId="10825" xr:uid="{00000000-0005-0000-0000-000078230000}"/>
    <cellStyle name="Comma 58 2 2 2" xfId="42653" xr:uid="{7A00C7C9-F1A0-417D-A3BD-A6095D29E5D4}"/>
    <cellStyle name="Comma 58 2 3" xfId="42652" xr:uid="{6B221E4E-60FE-40B6-9383-D86EA729431B}"/>
    <cellStyle name="Comma 58 3" xfId="1153" xr:uid="{00000000-0005-0000-0000-000079230000}"/>
    <cellStyle name="Comma 58 3 2" xfId="42654" xr:uid="{A917F748-2DD0-42AD-A296-4D917A83661D}"/>
    <cellStyle name="Comma 58 4" xfId="1477" xr:uid="{00000000-0005-0000-0000-00007A230000}"/>
    <cellStyle name="Comma 58 4 2" xfId="37555" xr:uid="{00000000-0005-0000-0000-00007B230000}"/>
    <cellStyle name="Comma 59" xfId="230" xr:uid="{00000000-0005-0000-0000-00007C230000}"/>
    <cellStyle name="Comma 59 2" xfId="520" xr:uid="{00000000-0005-0000-0000-00007D230000}"/>
    <cellStyle name="Comma 59 2 2" xfId="10192" xr:uid="{00000000-0005-0000-0000-00007E230000}"/>
    <cellStyle name="Comma 59 2 3" xfId="42655" xr:uid="{2C4EF2F5-73FC-4891-B7C7-661A4551E5E9}"/>
    <cellStyle name="Comma 59 3" xfId="1151" xr:uid="{00000000-0005-0000-0000-00007F230000}"/>
    <cellStyle name="Comma 59 3 2" xfId="42656" xr:uid="{B87769AA-84AE-438C-BA7B-996F54BDC61A}"/>
    <cellStyle name="Comma 59 4" xfId="1478" xr:uid="{00000000-0005-0000-0000-000080230000}"/>
    <cellStyle name="Comma 59 4 2" xfId="37556" xr:uid="{00000000-0005-0000-0000-000081230000}"/>
    <cellStyle name="Comma 6" xfId="231" xr:uid="{00000000-0005-0000-0000-000082230000}"/>
    <cellStyle name="Comma 6 10" xfId="4126" xr:uid="{00000000-0005-0000-0000-000083230000}"/>
    <cellStyle name="Comma 6 10 2" xfId="42658" xr:uid="{92197D94-91BD-4212-A548-35ADDFB2DEAF}"/>
    <cellStyle name="Comma 6 11" xfId="4127" xr:uid="{00000000-0005-0000-0000-000084230000}"/>
    <cellStyle name="Comma 6 11 2" xfId="42659" xr:uid="{75D35B1C-39EA-4F6C-93F7-32B2267E3EB7}"/>
    <cellStyle name="Comma 6 12" xfId="4128" xr:uid="{00000000-0005-0000-0000-000085230000}"/>
    <cellStyle name="Comma 6 13" xfId="4129" xr:uid="{00000000-0005-0000-0000-000086230000}"/>
    <cellStyle name="Comma 6 14" xfId="4130" xr:uid="{00000000-0005-0000-0000-000087230000}"/>
    <cellStyle name="Comma 6 15" xfId="4131" xr:uid="{00000000-0005-0000-0000-000088230000}"/>
    <cellStyle name="Comma 6 15 2" xfId="7917" xr:uid="{00000000-0005-0000-0000-000089230000}"/>
    <cellStyle name="Comma 6 15 2 2" xfId="14411" xr:uid="{00000000-0005-0000-0000-00008A230000}"/>
    <cellStyle name="Comma 6 15 2 2 2" xfId="27096" xr:uid="{00000000-0005-0000-0000-00008B230000}"/>
    <cellStyle name="Comma 6 15 2 3" xfId="19178" xr:uid="{00000000-0005-0000-0000-00008C230000}"/>
    <cellStyle name="Comma 6 15 2 4" xfId="32296" xr:uid="{00000000-0005-0000-0000-00008D230000}"/>
    <cellStyle name="Comma 6 15 2 5" xfId="35314" xr:uid="{00000000-0005-0000-0000-00008E230000}"/>
    <cellStyle name="Comma 6 15 3" xfId="8840" xr:uid="{00000000-0005-0000-0000-00008F230000}"/>
    <cellStyle name="Comma 6 15 3 2" xfId="15254" xr:uid="{00000000-0005-0000-0000-000090230000}"/>
    <cellStyle name="Comma 6 15 3 2 2" xfId="27906" xr:uid="{00000000-0005-0000-0000-000091230000}"/>
    <cellStyle name="Comma 6 15 3 3" xfId="22872" xr:uid="{00000000-0005-0000-0000-000092230000}"/>
    <cellStyle name="Comma 6 15 4" xfId="6784" xr:uid="{00000000-0005-0000-0000-000093230000}"/>
    <cellStyle name="Comma 6 15 4 2" xfId="13342" xr:uid="{00000000-0005-0000-0000-000094230000}"/>
    <cellStyle name="Comma 6 15 4 2 2" xfId="26077" xr:uid="{00000000-0005-0000-0000-000095230000}"/>
    <cellStyle name="Comma 6 15 4 3" xfId="21515" xr:uid="{00000000-0005-0000-0000-000096230000}"/>
    <cellStyle name="Comma 6 15 5" xfId="12275" xr:uid="{00000000-0005-0000-0000-000097230000}"/>
    <cellStyle name="Comma 6 15 5 2" xfId="25021" xr:uid="{00000000-0005-0000-0000-000098230000}"/>
    <cellStyle name="Comma 6 15 6" xfId="17725" xr:uid="{00000000-0005-0000-0000-000099230000}"/>
    <cellStyle name="Comma 6 15 7" xfId="31039" xr:uid="{00000000-0005-0000-0000-00009A230000}"/>
    <cellStyle name="Comma 6 15 8" xfId="34448" xr:uid="{00000000-0005-0000-0000-00009B230000}"/>
    <cellStyle name="Comma 6 16" xfId="4132" xr:uid="{00000000-0005-0000-0000-00009C230000}"/>
    <cellStyle name="Comma 6 17" xfId="4133" xr:uid="{00000000-0005-0000-0000-00009D230000}"/>
    <cellStyle name="Comma 6 18" xfId="4134" xr:uid="{00000000-0005-0000-0000-00009E230000}"/>
    <cellStyle name="Comma 6 19" xfId="4135" xr:uid="{00000000-0005-0000-0000-00009F230000}"/>
    <cellStyle name="Comma 6 2" xfId="775" xr:uid="{00000000-0005-0000-0000-0000A0230000}"/>
    <cellStyle name="Comma 6 2 10" xfId="42661" xr:uid="{2E86F9F0-BD8E-4DB4-B40B-D0828BC16D46}"/>
    <cellStyle name="Comma 6 2 11" xfId="42660" xr:uid="{56FC93B6-6DCB-4770-87C6-6147294EB098}"/>
    <cellStyle name="Comma 6 2 2" xfId="1309" xr:uid="{00000000-0005-0000-0000-0000A1230000}"/>
    <cellStyle name="Comma 6 2 2 2" xfId="1481" xr:uid="{00000000-0005-0000-0000-0000A2230000}"/>
    <cellStyle name="Comma 6 2 2 2 2" xfId="1482" xr:uid="{00000000-0005-0000-0000-0000A3230000}"/>
    <cellStyle name="Comma 6 2 2 2 2 2" xfId="1483" xr:uid="{00000000-0005-0000-0000-0000A4230000}"/>
    <cellStyle name="Comma 6 2 2 2 2 2 2" xfId="16096" xr:uid="{00000000-0005-0000-0000-0000A5230000}"/>
    <cellStyle name="Comma 6 2 2 2 2 2 2 2" xfId="28719" xr:uid="{00000000-0005-0000-0000-0000A6230000}"/>
    <cellStyle name="Comma 6 2 2 2 2 2 2 3" xfId="42666" xr:uid="{C0D7D6BD-45FB-457C-93CD-0C1F0B9DE28E}"/>
    <cellStyle name="Comma 6 2 2 2 2 2 3" xfId="23680" xr:uid="{00000000-0005-0000-0000-0000A7230000}"/>
    <cellStyle name="Comma 6 2 2 2 2 2 3 2" xfId="42667" xr:uid="{A6DCC1ED-22DF-47C9-81A7-AC7793EC7081}"/>
    <cellStyle name="Comma 6 2 2 2 2 2 4" xfId="10358" xr:uid="{00000000-0005-0000-0000-0000A8230000}"/>
    <cellStyle name="Comma 6 2 2 2 2 2 4 2" xfId="42668" xr:uid="{6DFBF45F-55BE-4879-8EAD-61ED5B9C33F8}"/>
    <cellStyle name="Comma 6 2 2 2 2 2 5" xfId="42665" xr:uid="{72774246-5A5B-443A-871B-6B7B63941244}"/>
    <cellStyle name="Comma 6 2 2 2 2 3" xfId="16090" xr:uid="{00000000-0005-0000-0000-0000A9230000}"/>
    <cellStyle name="Comma 6 2 2 2 2 3 2" xfId="28716" xr:uid="{00000000-0005-0000-0000-0000AA230000}"/>
    <cellStyle name="Comma 6 2 2 2 2 3 3" xfId="42669" xr:uid="{85A63DEA-A47B-4D93-8EEF-D9E5B46B909D}"/>
    <cellStyle name="Comma 6 2 2 2 2 4" xfId="23678" xr:uid="{00000000-0005-0000-0000-0000AB230000}"/>
    <cellStyle name="Comma 6 2 2 2 2 4 2" xfId="42670" xr:uid="{64ABD3D8-15C7-4E4C-9129-823A1B0BDBDA}"/>
    <cellStyle name="Comma 6 2 2 2 2 5" xfId="10345" xr:uid="{00000000-0005-0000-0000-0000AC230000}"/>
    <cellStyle name="Comma 6 2 2 2 2 5 2" xfId="42671" xr:uid="{19CBEAFD-332B-4F06-ABA2-1D8A15970C43}"/>
    <cellStyle name="Comma 6 2 2 2 2 6" xfId="42664" xr:uid="{1813D6F6-E467-4A28-B7F5-68910B2C6798}"/>
    <cellStyle name="Comma 6 2 2 2 3" xfId="1484" xr:uid="{00000000-0005-0000-0000-0000AD230000}"/>
    <cellStyle name="Comma 6 2 2 2 3 2" xfId="16003" xr:uid="{00000000-0005-0000-0000-0000AE230000}"/>
    <cellStyle name="Comma 6 2 2 2 3 2 2" xfId="28631" xr:uid="{00000000-0005-0000-0000-0000AF230000}"/>
    <cellStyle name="Comma 6 2 2 2 3 2 3" xfId="42673" xr:uid="{79DA9CCF-1505-409F-9D1F-110E48846BDA}"/>
    <cellStyle name="Comma 6 2 2 2 3 3" xfId="23600" xr:uid="{00000000-0005-0000-0000-0000B0230000}"/>
    <cellStyle name="Comma 6 2 2 2 3 3 2" xfId="42674" xr:uid="{24F1C889-6E57-4F2B-9663-F05003B943F2}"/>
    <cellStyle name="Comma 6 2 2 2 3 4" xfId="10069" xr:uid="{00000000-0005-0000-0000-0000B1230000}"/>
    <cellStyle name="Comma 6 2 2 2 3 4 2" xfId="42675" xr:uid="{014FA423-AFD1-4595-8F81-47F79448ECC8}"/>
    <cellStyle name="Comma 6 2 2 2 3 5" xfId="42672" xr:uid="{5581B23B-9B9C-4C22-9AED-D0815C2A2158}"/>
    <cellStyle name="Comma 6 2 2 2 4" xfId="10988" xr:uid="{00000000-0005-0000-0000-0000B2230000}"/>
    <cellStyle name="Comma 6 2 2 2 4 2" xfId="16439" xr:uid="{00000000-0005-0000-0000-0000B3230000}"/>
    <cellStyle name="Comma 6 2 2 2 4 2 2" xfId="28979" xr:uid="{00000000-0005-0000-0000-0000B4230000}"/>
    <cellStyle name="Comma 6 2 2 2 4 3" xfId="23889" xr:uid="{00000000-0005-0000-0000-0000B5230000}"/>
    <cellStyle name="Comma 6 2 2 2 4 4" xfId="42676" xr:uid="{639571C1-9A41-42C4-8AF9-1DC00637C838}"/>
    <cellStyle name="Comma 6 2 2 2 5" xfId="6107" xr:uid="{00000000-0005-0000-0000-0000B6230000}"/>
    <cellStyle name="Comma 6 2 2 2 5 2" xfId="42677" xr:uid="{8175773F-9BF0-4D17-9014-1D6B1D37C00F}"/>
    <cellStyle name="Comma 6 2 2 2 6" xfId="42678" xr:uid="{BB00BFB0-A958-4BEA-88A6-2D705BCED9DC}"/>
    <cellStyle name="Comma 6 2 2 2 7" xfId="42663" xr:uid="{66EEF2DB-0F87-4E2A-95BE-E0143AD7829A}"/>
    <cellStyle name="Comma 6 2 2 3" xfId="1485" xr:uid="{00000000-0005-0000-0000-0000B7230000}"/>
    <cellStyle name="Comma 6 2 2 3 2" xfId="1486" xr:uid="{00000000-0005-0000-0000-0000B8230000}"/>
    <cellStyle name="Comma 6 2 2 3 2 2" xfId="16519" xr:uid="{00000000-0005-0000-0000-0000B9230000}"/>
    <cellStyle name="Comma 6 2 2 3 2 2 2" xfId="29058" xr:uid="{00000000-0005-0000-0000-0000BA230000}"/>
    <cellStyle name="Comma 6 2 2 3 2 2 3" xfId="42681" xr:uid="{400C35DA-3AE2-46CF-AAC0-19FC70841917}"/>
    <cellStyle name="Comma 6 2 2 3 2 3" xfId="19179" xr:uid="{00000000-0005-0000-0000-0000BB230000}"/>
    <cellStyle name="Comma 6 2 2 3 2 3 2" xfId="42682" xr:uid="{3238F9EB-1D74-48F2-A34B-F7AA708064D7}"/>
    <cellStyle name="Comma 6 2 2 3 2 4" xfId="23967" xr:uid="{00000000-0005-0000-0000-0000BC230000}"/>
    <cellStyle name="Comma 6 2 2 3 2 4 2" xfId="42683" xr:uid="{01A51AD7-64E9-4610-9A91-935291AFD121}"/>
    <cellStyle name="Comma 6 2 2 3 2 5" xfId="32297" xr:uid="{00000000-0005-0000-0000-0000BD230000}"/>
    <cellStyle name="Comma 6 2 2 3 2 6" xfId="35315" xr:uid="{00000000-0005-0000-0000-0000BE230000}"/>
    <cellStyle name="Comma 6 2 2 3 2 7" xfId="11116" xr:uid="{00000000-0005-0000-0000-0000BF230000}"/>
    <cellStyle name="Comma 6 2 2 3 2 8" xfId="42680" xr:uid="{79F3847D-9A85-414D-B568-8D1A480D73E2}"/>
    <cellStyle name="Comma 6 2 2 3 3" xfId="10448" xr:uid="{00000000-0005-0000-0000-0000C0230000}"/>
    <cellStyle name="Comma 6 2 2 3 3 2" xfId="16132" xr:uid="{00000000-0005-0000-0000-0000C1230000}"/>
    <cellStyle name="Comma 6 2 2 3 3 2 2" xfId="28754" xr:uid="{00000000-0005-0000-0000-0000C2230000}"/>
    <cellStyle name="Comma 6 2 2 3 3 3" xfId="23711" xr:uid="{00000000-0005-0000-0000-0000C3230000}"/>
    <cellStyle name="Comma 6 2 2 3 3 4" xfId="42684" xr:uid="{46A3F7B7-973A-4E08-99DC-97E8C87B00DF}"/>
    <cellStyle name="Comma 6 2 2 3 4" xfId="14412" xr:uid="{00000000-0005-0000-0000-0000C4230000}"/>
    <cellStyle name="Comma 6 2 2 3 4 2" xfId="27097" xr:uid="{00000000-0005-0000-0000-0000C5230000}"/>
    <cellStyle name="Comma 6 2 2 3 4 3" xfId="42685" xr:uid="{92417C7B-0AB8-478F-848A-CFD53802B6B8}"/>
    <cellStyle name="Comma 6 2 2 3 5" xfId="17727" xr:uid="{00000000-0005-0000-0000-0000C6230000}"/>
    <cellStyle name="Comma 6 2 2 3 5 2" xfId="42686" xr:uid="{D1F00815-1BB5-4E1A-9E9C-803C5E2CE56F}"/>
    <cellStyle name="Comma 6 2 2 3 6" xfId="31042" xr:uid="{00000000-0005-0000-0000-0000C7230000}"/>
    <cellStyle name="Comma 6 2 2 3 7" xfId="34449" xr:uid="{00000000-0005-0000-0000-0000C8230000}"/>
    <cellStyle name="Comma 6 2 2 3 8" xfId="7918" xr:uid="{00000000-0005-0000-0000-0000C9230000}"/>
    <cellStyle name="Comma 6 2 2 3 9" xfId="42679" xr:uid="{68BBC90A-465F-44E2-9BCE-C0642DDD1BB2}"/>
    <cellStyle name="Comma 6 2 2 4" xfId="1487" xr:uid="{00000000-0005-0000-0000-0000CA230000}"/>
    <cellStyle name="Comma 6 2 2 4 2" xfId="10628" xr:uid="{00000000-0005-0000-0000-0000CB230000}"/>
    <cellStyle name="Comma 6 2 2 4 2 2" xfId="16199" xr:uid="{00000000-0005-0000-0000-0000CC230000}"/>
    <cellStyle name="Comma 6 2 2 4 2 2 2" xfId="28820" xr:uid="{00000000-0005-0000-0000-0000CD230000}"/>
    <cellStyle name="Comma 6 2 2 4 2 3" xfId="23766" xr:uid="{00000000-0005-0000-0000-0000CE230000}"/>
    <cellStyle name="Comma 6 2 2 4 2 4" xfId="42688" xr:uid="{89095BA8-D640-4633-BBCD-1FDDF8524EC8}"/>
    <cellStyle name="Comma 6 2 2 4 3" xfId="15255" xr:uid="{00000000-0005-0000-0000-0000CF230000}"/>
    <cellStyle name="Comma 6 2 2 4 3 2" xfId="27907" xr:uid="{00000000-0005-0000-0000-0000D0230000}"/>
    <cellStyle name="Comma 6 2 2 4 3 3" xfId="42689" xr:uid="{0A0C174A-6B6F-4E99-A297-E708CA311D9F}"/>
    <cellStyle name="Comma 6 2 2 4 4" xfId="22873" xr:uid="{00000000-0005-0000-0000-0000D1230000}"/>
    <cellStyle name="Comma 6 2 2 4 4 2" xfId="42690" xr:uid="{E9ADCA6B-C221-4BCE-812D-F3493D040FD5}"/>
    <cellStyle name="Comma 6 2 2 4 5" xfId="8841" xr:uid="{00000000-0005-0000-0000-0000D2230000}"/>
    <cellStyle name="Comma 6 2 2 4 6" xfId="42687" xr:uid="{2A8A95DB-8920-4B58-8C3C-967483E62CBD}"/>
    <cellStyle name="Comma 6 2 2 5" xfId="1480" xr:uid="{00000000-0005-0000-0000-0000D3230000}"/>
    <cellStyle name="Comma 6 2 2 5 2" xfId="16579" xr:uid="{00000000-0005-0000-0000-0000D4230000}"/>
    <cellStyle name="Comma 6 2 2 5 2 2" xfId="29118" xr:uid="{00000000-0005-0000-0000-0000D5230000}"/>
    <cellStyle name="Comma 6 2 2 5 3" xfId="24026" xr:uid="{00000000-0005-0000-0000-0000D6230000}"/>
    <cellStyle name="Comma 6 2 2 5 4" xfId="11214" xr:uid="{00000000-0005-0000-0000-0000D7230000}"/>
    <cellStyle name="Comma 6 2 2 5 5" xfId="42691" xr:uid="{BBADDFBF-C50E-4CE7-BA01-692A631DB8BE}"/>
    <cellStyle name="Comma 6 2 2 6" xfId="6785" xr:uid="{00000000-0005-0000-0000-0000D8230000}"/>
    <cellStyle name="Comma 6 2 2 6 2" xfId="13343" xr:uid="{00000000-0005-0000-0000-0000D9230000}"/>
    <cellStyle name="Comma 6 2 2 6 2 2" xfId="26078" xr:uid="{00000000-0005-0000-0000-0000DA230000}"/>
    <cellStyle name="Comma 6 2 2 6 3" xfId="21516" xr:uid="{00000000-0005-0000-0000-0000DB230000}"/>
    <cellStyle name="Comma 6 2 2 6 4" xfId="42692" xr:uid="{1A4A85EA-D8BE-4209-8487-FB43FCB6CFF9}"/>
    <cellStyle name="Comma 6 2 2 7" xfId="12277" xr:uid="{00000000-0005-0000-0000-0000DC230000}"/>
    <cellStyle name="Comma 6 2 2 7 2" xfId="25023" xr:uid="{00000000-0005-0000-0000-0000DD230000}"/>
    <cellStyle name="Comma 6 2 2 7 3" xfId="42693" xr:uid="{D87A826C-C2E0-43FC-97B1-2458E4C23DDF}"/>
    <cellStyle name="Comma 6 2 2 8" xfId="4137" xr:uid="{00000000-0005-0000-0000-0000DE230000}"/>
    <cellStyle name="Comma 6 2 2 8 2" xfId="42694" xr:uid="{96429488-F4EF-4DB0-AE26-CF0BEA627E5C}"/>
    <cellStyle name="Comma 6 2 2 9" xfId="42662" xr:uid="{E7538192-DCBB-4D73-BBBA-7645E8C992E7}"/>
    <cellStyle name="Comma 6 2 3" xfId="1488" xr:uid="{00000000-0005-0000-0000-0000DF230000}"/>
    <cellStyle name="Comma 6 2 3 2" xfId="1489" xr:uid="{00000000-0005-0000-0000-0000E0230000}"/>
    <cellStyle name="Comma 6 2 3 2 2" xfId="1490" xr:uid="{00000000-0005-0000-0000-0000E1230000}"/>
    <cellStyle name="Comma 6 2 3 2 2 2" xfId="16540" xr:uid="{00000000-0005-0000-0000-0000E2230000}"/>
    <cellStyle name="Comma 6 2 3 2 2 2 2" xfId="29079" xr:uid="{00000000-0005-0000-0000-0000E3230000}"/>
    <cellStyle name="Comma 6 2 3 2 2 2 2 2" xfId="42700" xr:uid="{8E0CFBE7-2DF5-4EEA-B726-AB2B1547FD7A}"/>
    <cellStyle name="Comma 6 2 3 2 2 2 2 2 2" xfId="42701" xr:uid="{21893C1D-9565-47A9-95B4-B2223B1EC957}"/>
    <cellStyle name="Comma 6 2 3 2 2 2 2 2 2 2" xfId="42702" xr:uid="{77F59F9B-04A6-4994-94D0-45E5C2FA452F}"/>
    <cellStyle name="Comma 6 2 3 2 2 2 2 2 2 2 2" xfId="42703" xr:uid="{9798BD91-ACCE-4EE2-8A6E-C5CEC010C376}"/>
    <cellStyle name="Comma 6 2 3 2 2 2 2 2 2 2 2 2" xfId="42704" xr:uid="{6FD82F0E-9A74-4A13-9245-366BB82914DA}"/>
    <cellStyle name="Comma 6 2 3 2 2 2 2 2 2 2 2 2 2" xfId="42705" xr:uid="{17C15BD2-E397-4BFD-8929-E4AF691D18AB}"/>
    <cellStyle name="Comma 6 2 3 2 2 2 2 2 2 2 2 2 2 2" xfId="42706" xr:uid="{2EAC418F-F47A-4659-A83B-13407E05E6CB}"/>
    <cellStyle name="Comma 6 2 3 2 2 2 2 3" xfId="42699" xr:uid="{142A777C-B2DF-4B73-827B-B15DD9BF873D}"/>
    <cellStyle name="Comma 6 2 3 2 2 2 3" xfId="42698" xr:uid="{8FD9B845-403F-4C7F-BE99-D5D91D946C6B}"/>
    <cellStyle name="Comma 6 2 3 2 2 3" xfId="23986" xr:uid="{00000000-0005-0000-0000-0000E4230000}"/>
    <cellStyle name="Comma 6 2 3 2 2 3 2" xfId="42707" xr:uid="{196CF145-2091-4A0C-BBA1-84B92B9DA9DB}"/>
    <cellStyle name="Comma 6 2 3 2 2 4" xfId="11144" xr:uid="{00000000-0005-0000-0000-0000E5230000}"/>
    <cellStyle name="Comma 6 2 3 2 2 4 2" xfId="42708" xr:uid="{ED0B07AE-675F-4BE3-93A1-B460DA076324}"/>
    <cellStyle name="Comma 6 2 3 2 2 5" xfId="42709" xr:uid="{07D257A9-C0E1-4BE9-84D1-E55188B855D6}"/>
    <cellStyle name="Comma 6 2 3 2 2 6" xfId="42710" xr:uid="{A5102A02-4185-4073-8A80-C22ABC464CF2}"/>
    <cellStyle name="Comma 6 2 3 2 2 7" xfId="42697" xr:uid="{ECB57FFF-EF16-478E-BBC4-65E907ED02DF}"/>
    <cellStyle name="Comma 6 2 3 2 3" xfId="10996" xr:uid="{00000000-0005-0000-0000-0000E6230000}"/>
    <cellStyle name="Comma 6 2 3 2 3 2" xfId="16443" xr:uid="{00000000-0005-0000-0000-0000E7230000}"/>
    <cellStyle name="Comma 6 2 3 2 3 2 2" xfId="28983" xr:uid="{00000000-0005-0000-0000-0000E8230000}"/>
    <cellStyle name="Comma 6 2 3 2 3 3" xfId="23893" xr:uid="{00000000-0005-0000-0000-0000E9230000}"/>
    <cellStyle name="Comma 6 2 3 2 3 4" xfId="42711" xr:uid="{7E4BE3DE-FBC3-4A1B-A1FC-7808C923A271}"/>
    <cellStyle name="Comma 6 2 3 2 4" xfId="6258" xr:uid="{00000000-0005-0000-0000-0000EA230000}"/>
    <cellStyle name="Comma 6 2 3 2 4 2" xfId="42712" xr:uid="{DB17C04E-62EC-4015-BCE2-457F93D71C8B}"/>
    <cellStyle name="Comma 6 2 3 2 5" xfId="42713" xr:uid="{A0FDDCE8-B6D7-4006-8A72-2384487DED3A}"/>
    <cellStyle name="Comma 6 2 3 2 6" xfId="42714" xr:uid="{DFA71E36-6095-4A53-B081-E1A787327D4F}"/>
    <cellStyle name="Comma 6 2 3 2 7" xfId="42696" xr:uid="{61F3CC86-FBBD-4DCA-A482-F9B40B91BF08}"/>
    <cellStyle name="Comma 6 2 3 3" xfId="1491" xr:uid="{00000000-0005-0000-0000-0000EB230000}"/>
    <cellStyle name="Comma 6 2 3 3 2" xfId="16509" xr:uid="{00000000-0005-0000-0000-0000EC230000}"/>
    <cellStyle name="Comma 6 2 3 3 2 2" xfId="29049" xr:uid="{00000000-0005-0000-0000-0000ED230000}"/>
    <cellStyle name="Comma 6 2 3 3 2 3" xfId="42716" xr:uid="{7DA99BC6-20A6-4C5A-8A4F-26D6FE2F2FE9}"/>
    <cellStyle name="Comma 6 2 3 3 3" xfId="23959" xr:uid="{00000000-0005-0000-0000-0000EE230000}"/>
    <cellStyle name="Comma 6 2 3 3 3 2" xfId="42717" xr:uid="{EC1066AD-7312-4A76-8E86-8152F312640F}"/>
    <cellStyle name="Comma 6 2 3 3 4" xfId="11101" xr:uid="{00000000-0005-0000-0000-0000EF230000}"/>
    <cellStyle name="Comma 6 2 3 3 4 2" xfId="42718" xr:uid="{CB5DDEF2-636A-4A58-96B3-AA79B23CF2F2}"/>
    <cellStyle name="Comma 6 2 3 3 5" xfId="42715" xr:uid="{031C5914-7473-4FB1-A10B-BFD82F612F95}"/>
    <cellStyle name="Comma 6 2 3 4" xfId="10157" xr:uid="{00000000-0005-0000-0000-0000F0230000}"/>
    <cellStyle name="Comma 6 2 3 4 2" xfId="16039" xr:uid="{00000000-0005-0000-0000-0000F1230000}"/>
    <cellStyle name="Comma 6 2 3 4 2 2" xfId="28667" xr:uid="{00000000-0005-0000-0000-0000F2230000}"/>
    <cellStyle name="Comma 6 2 3 4 3" xfId="23632" xr:uid="{00000000-0005-0000-0000-0000F3230000}"/>
    <cellStyle name="Comma 6 2 3 4 4" xfId="42719" xr:uid="{D123D131-168A-4D3A-86DD-41F5DC9E640A}"/>
    <cellStyle name="Comma 6 2 3 5" xfId="4138" xr:uid="{00000000-0005-0000-0000-0000F4230000}"/>
    <cellStyle name="Comma 6 2 3 5 2" xfId="42720" xr:uid="{0D3A4DB0-8ED8-4F77-8546-20EB526AF098}"/>
    <cellStyle name="Comma 6 2 3 6" xfId="42721" xr:uid="{5FA95721-C757-4739-AE85-CE4890CAA026}"/>
    <cellStyle name="Comma 6 2 3 7" xfId="42722" xr:uid="{6D0A7985-5D13-4056-B505-0E17443B5C89}"/>
    <cellStyle name="Comma 6 2 3 8" xfId="42695" xr:uid="{E70ABB58-50C7-4CEC-AAAD-DF043C62D4DC}"/>
    <cellStyle name="Comma 6 2 4" xfId="1492" xr:uid="{00000000-0005-0000-0000-0000F5230000}"/>
    <cellStyle name="Comma 6 2 4 2" xfId="1493" xr:uid="{00000000-0005-0000-0000-0000F6230000}"/>
    <cellStyle name="Comma 6 2 4 2 2" xfId="10395" xr:uid="{00000000-0005-0000-0000-0000F7230000}"/>
    <cellStyle name="Comma 6 2 4 2 2 2" xfId="16108" xr:uid="{00000000-0005-0000-0000-0000F8230000}"/>
    <cellStyle name="Comma 6 2 4 2 2 2 2" xfId="28730" xr:uid="{00000000-0005-0000-0000-0000F9230000}"/>
    <cellStyle name="Comma 6 2 4 2 2 3" xfId="23688" xr:uid="{00000000-0005-0000-0000-0000FA230000}"/>
    <cellStyle name="Comma 6 2 4 2 2 4" xfId="42725" xr:uid="{7CF3C557-AA0E-41BA-A89C-ABC0E0ABF5C9}"/>
    <cellStyle name="Comma 6 2 4 2 3" xfId="6302" xr:uid="{00000000-0005-0000-0000-0000FB230000}"/>
    <cellStyle name="Comma 6 2 4 2 3 2" xfId="42726" xr:uid="{43733204-009B-423D-BF27-207C63BE279A}"/>
    <cellStyle name="Comma 6 2 4 2 4" xfId="42727" xr:uid="{E1CEA352-CCA4-4BB2-AAC8-8151BCE21C09}"/>
    <cellStyle name="Comma 6 2 4 2 5" xfId="42724" xr:uid="{E3755A1D-8572-405C-A23C-F651AD9E6597}"/>
    <cellStyle name="Comma 6 2 4 3" xfId="10970" xr:uid="{00000000-0005-0000-0000-0000FC230000}"/>
    <cellStyle name="Comma 6 2 4 3 2" xfId="16426" xr:uid="{00000000-0005-0000-0000-0000FD230000}"/>
    <cellStyle name="Comma 6 2 4 3 2 2" xfId="28967" xr:uid="{00000000-0005-0000-0000-0000FE230000}"/>
    <cellStyle name="Comma 6 2 4 3 3" xfId="23877" xr:uid="{00000000-0005-0000-0000-0000FF230000}"/>
    <cellStyle name="Comma 6 2 4 3 4" xfId="42728" xr:uid="{3E448BA3-C169-4733-88B7-E2C071A23096}"/>
    <cellStyle name="Comma 6 2 4 4" xfId="4139" xr:uid="{00000000-0005-0000-0000-000000240000}"/>
    <cellStyle name="Comma 6 2 4 4 2" xfId="42729" xr:uid="{0306196B-8906-44A2-836A-168758A05949}"/>
    <cellStyle name="Comma 6 2 4 5" xfId="42730" xr:uid="{2D2EADB4-9BF0-4F9B-B8DE-E9F0D7E7D212}"/>
    <cellStyle name="Comma 6 2 4 6" xfId="42731" xr:uid="{1DE09D32-5BF2-4876-9C89-449329B9253F}"/>
    <cellStyle name="Comma 6 2 4 7" xfId="42723" xr:uid="{E5B160A2-3EE7-4916-A768-8F5B4569DCCD}"/>
    <cellStyle name="Comma 6 2 5" xfId="1494" xr:uid="{00000000-0005-0000-0000-000001240000}"/>
    <cellStyle name="Comma 6 2 5 2" xfId="6106" xr:uid="{00000000-0005-0000-0000-000002240000}"/>
    <cellStyle name="Comma 6 2 5 2 2" xfId="42733" xr:uid="{39FF03F9-72A7-4AA6-BAE9-8DA0FCC0B049}"/>
    <cellStyle name="Comma 6 2 5 3" xfId="10386" xr:uid="{00000000-0005-0000-0000-000003240000}"/>
    <cellStyle name="Comma 6 2 5 3 2" xfId="16103" xr:uid="{00000000-0005-0000-0000-000004240000}"/>
    <cellStyle name="Comma 6 2 5 3 2 2" xfId="28726" xr:uid="{00000000-0005-0000-0000-000005240000}"/>
    <cellStyle name="Comma 6 2 5 3 3" xfId="23685" xr:uid="{00000000-0005-0000-0000-000006240000}"/>
    <cellStyle name="Comma 6 2 5 3 4" xfId="42734" xr:uid="{AE7BA7D6-23A2-4F58-A4E0-902C245BCA8B}"/>
    <cellStyle name="Comma 6 2 5 4" xfId="18648" xr:uid="{00000000-0005-0000-0000-000007240000}"/>
    <cellStyle name="Comma 6 2 5 4 2" xfId="42735" xr:uid="{E5D6ABC8-65D5-47EC-BA6F-7E6BF9535A79}"/>
    <cellStyle name="Comma 6 2 5 5" xfId="4136" xr:uid="{00000000-0005-0000-0000-000008240000}"/>
    <cellStyle name="Comma 6 2 5 6" xfId="42732" xr:uid="{D3847032-AD37-47AD-AF4E-82298CBD20BE}"/>
    <cellStyle name="Comma 6 2 6" xfId="1479" xr:uid="{00000000-0005-0000-0000-000009240000}"/>
    <cellStyle name="Comma 6 2 6 2" xfId="10180" xr:uid="{00000000-0005-0000-0000-00000A240000}"/>
    <cellStyle name="Comma 6 2 6 3" xfId="17726" xr:uid="{00000000-0005-0000-0000-00000B240000}"/>
    <cellStyle name="Comma 6 2 6 4" xfId="9713" xr:uid="{00000000-0005-0000-0000-00000C240000}"/>
    <cellStyle name="Comma 6 2 6 5" xfId="42736" xr:uid="{95B7FB5D-4012-4E90-8BA4-B40EDA5F59DA}"/>
    <cellStyle name="Comma 6 2 7" xfId="10431" xr:uid="{00000000-0005-0000-0000-00000D240000}"/>
    <cellStyle name="Comma 6 2 7 2" xfId="16123" xr:uid="{00000000-0005-0000-0000-00000E240000}"/>
    <cellStyle name="Comma 6 2 7 2 2" xfId="28745" xr:uid="{00000000-0005-0000-0000-00000F240000}"/>
    <cellStyle name="Comma 6 2 7 3" xfId="23703" xr:uid="{00000000-0005-0000-0000-000010240000}"/>
    <cellStyle name="Comma 6 2 7 4" xfId="42737" xr:uid="{112573FC-DAEE-4EA4-A602-078F5FD0504F}"/>
    <cellStyle name="Comma 6 2 8" xfId="3170" xr:uid="{00000000-0005-0000-0000-000011240000}"/>
    <cellStyle name="Comma 6 2 8 2" xfId="42738" xr:uid="{DD12637F-4565-4DAD-9264-6979B7DD8362}"/>
    <cellStyle name="Comma 6 2 9" xfId="42739" xr:uid="{F79FD13B-3D53-440E-BBBB-89EE87F2FD01}"/>
    <cellStyle name="Comma 6 20" xfId="4140" xr:uid="{00000000-0005-0000-0000-000012240000}"/>
    <cellStyle name="Comma 6 21" xfId="4141" xr:uid="{00000000-0005-0000-0000-000013240000}"/>
    <cellStyle name="Comma 6 22" xfId="4142" xr:uid="{00000000-0005-0000-0000-000014240000}"/>
    <cellStyle name="Comma 6 23" xfId="4143" xr:uid="{00000000-0005-0000-0000-000015240000}"/>
    <cellStyle name="Comma 6 24" xfId="4144" xr:uid="{00000000-0005-0000-0000-000016240000}"/>
    <cellStyle name="Comma 6 25" xfId="4145" xr:uid="{00000000-0005-0000-0000-000017240000}"/>
    <cellStyle name="Comma 6 26" xfId="4146" xr:uid="{00000000-0005-0000-0000-000018240000}"/>
    <cellStyle name="Comma 6 27" xfId="4147" xr:uid="{00000000-0005-0000-0000-000019240000}"/>
    <cellStyle name="Comma 6 28" xfId="4148" xr:uid="{00000000-0005-0000-0000-00001A240000}"/>
    <cellStyle name="Comma 6 29" xfId="4149" xr:uid="{00000000-0005-0000-0000-00001B240000}"/>
    <cellStyle name="Comma 6 3" xfId="774" xr:uid="{00000000-0005-0000-0000-00001C240000}"/>
    <cellStyle name="Comma 6 3 10" xfId="4151" xr:uid="{00000000-0005-0000-0000-00001D240000}"/>
    <cellStyle name="Comma 6 3 10 2" xfId="7919" xr:uid="{00000000-0005-0000-0000-00001E240000}"/>
    <cellStyle name="Comma 6 3 10 2 2" xfId="14413" xr:uid="{00000000-0005-0000-0000-00001F240000}"/>
    <cellStyle name="Comma 6 3 10 2 2 2" xfId="27098" xr:uid="{00000000-0005-0000-0000-000020240000}"/>
    <cellStyle name="Comma 6 3 10 2 3" xfId="19180" xr:uid="{00000000-0005-0000-0000-000021240000}"/>
    <cellStyle name="Comma 6 3 10 2 4" xfId="32298" xr:uid="{00000000-0005-0000-0000-000022240000}"/>
    <cellStyle name="Comma 6 3 10 2 5" xfId="35316" xr:uid="{00000000-0005-0000-0000-000023240000}"/>
    <cellStyle name="Comma 6 3 10 3" xfId="8842" xr:uid="{00000000-0005-0000-0000-000024240000}"/>
    <cellStyle name="Comma 6 3 10 3 2" xfId="15256" xr:uid="{00000000-0005-0000-0000-000025240000}"/>
    <cellStyle name="Comma 6 3 10 3 2 2" xfId="27908" xr:uid="{00000000-0005-0000-0000-000026240000}"/>
    <cellStyle name="Comma 6 3 10 3 3" xfId="22874" xr:uid="{00000000-0005-0000-0000-000027240000}"/>
    <cellStyle name="Comma 6 3 10 4" xfId="6786" xr:uid="{00000000-0005-0000-0000-000028240000}"/>
    <cellStyle name="Comma 6 3 10 4 2" xfId="13344" xr:uid="{00000000-0005-0000-0000-000029240000}"/>
    <cellStyle name="Comma 6 3 10 4 2 2" xfId="26079" xr:uid="{00000000-0005-0000-0000-00002A240000}"/>
    <cellStyle name="Comma 6 3 10 4 3" xfId="21517" xr:uid="{00000000-0005-0000-0000-00002B240000}"/>
    <cellStyle name="Comma 6 3 10 5" xfId="12278" xr:uid="{00000000-0005-0000-0000-00002C240000}"/>
    <cellStyle name="Comma 6 3 10 5 2" xfId="25024" xr:uid="{00000000-0005-0000-0000-00002D240000}"/>
    <cellStyle name="Comma 6 3 10 6" xfId="17729" xr:uid="{00000000-0005-0000-0000-00002E240000}"/>
    <cellStyle name="Comma 6 3 10 7" xfId="31046" xr:uid="{00000000-0005-0000-0000-00002F240000}"/>
    <cellStyle name="Comma 6 3 10 8" xfId="34450" xr:uid="{00000000-0005-0000-0000-000030240000}"/>
    <cellStyle name="Comma 6 3 11" xfId="4152" xr:uid="{00000000-0005-0000-0000-000031240000}"/>
    <cellStyle name="Comma 6 3 11 2" xfId="7920" xr:uid="{00000000-0005-0000-0000-000032240000}"/>
    <cellStyle name="Comma 6 3 11 2 2" xfId="14414" xr:uid="{00000000-0005-0000-0000-000033240000}"/>
    <cellStyle name="Comma 6 3 11 2 2 2" xfId="27099" xr:uid="{00000000-0005-0000-0000-000034240000}"/>
    <cellStyle name="Comma 6 3 11 2 3" xfId="19181" xr:uid="{00000000-0005-0000-0000-000035240000}"/>
    <cellStyle name="Comma 6 3 11 2 4" xfId="32299" xr:uid="{00000000-0005-0000-0000-000036240000}"/>
    <cellStyle name="Comma 6 3 11 2 5" xfId="35317" xr:uid="{00000000-0005-0000-0000-000037240000}"/>
    <cellStyle name="Comma 6 3 11 3" xfId="8843" xr:uid="{00000000-0005-0000-0000-000038240000}"/>
    <cellStyle name="Comma 6 3 11 3 2" xfId="15257" xr:uid="{00000000-0005-0000-0000-000039240000}"/>
    <cellStyle name="Comma 6 3 11 3 2 2" xfId="27909" xr:uid="{00000000-0005-0000-0000-00003A240000}"/>
    <cellStyle name="Comma 6 3 11 3 3" xfId="22875" xr:uid="{00000000-0005-0000-0000-00003B240000}"/>
    <cellStyle name="Comma 6 3 11 4" xfId="6787" xr:uid="{00000000-0005-0000-0000-00003C240000}"/>
    <cellStyle name="Comma 6 3 11 4 2" xfId="13345" xr:uid="{00000000-0005-0000-0000-00003D240000}"/>
    <cellStyle name="Comma 6 3 11 4 2 2" xfId="26080" xr:uid="{00000000-0005-0000-0000-00003E240000}"/>
    <cellStyle name="Comma 6 3 11 4 3" xfId="21518" xr:uid="{00000000-0005-0000-0000-00003F240000}"/>
    <cellStyle name="Comma 6 3 11 5" xfId="12279" xr:uid="{00000000-0005-0000-0000-000040240000}"/>
    <cellStyle name="Comma 6 3 11 5 2" xfId="25025" xr:uid="{00000000-0005-0000-0000-000041240000}"/>
    <cellStyle name="Comma 6 3 11 6" xfId="17730" xr:uid="{00000000-0005-0000-0000-000042240000}"/>
    <cellStyle name="Comma 6 3 11 7" xfId="31047" xr:uid="{00000000-0005-0000-0000-000043240000}"/>
    <cellStyle name="Comma 6 3 11 8" xfId="34451" xr:uid="{00000000-0005-0000-0000-000044240000}"/>
    <cellStyle name="Comma 6 3 12" xfId="4153" xr:uid="{00000000-0005-0000-0000-000045240000}"/>
    <cellStyle name="Comma 6 3 12 2" xfId="7921" xr:uid="{00000000-0005-0000-0000-000046240000}"/>
    <cellStyle name="Comma 6 3 12 2 2" xfId="14415" xr:uid="{00000000-0005-0000-0000-000047240000}"/>
    <cellStyle name="Comma 6 3 12 2 2 2" xfId="27100" xr:uid="{00000000-0005-0000-0000-000048240000}"/>
    <cellStyle name="Comma 6 3 12 2 3" xfId="19182" xr:uid="{00000000-0005-0000-0000-000049240000}"/>
    <cellStyle name="Comma 6 3 12 2 4" xfId="32300" xr:uid="{00000000-0005-0000-0000-00004A240000}"/>
    <cellStyle name="Comma 6 3 12 2 5" xfId="35318" xr:uid="{00000000-0005-0000-0000-00004B240000}"/>
    <cellStyle name="Comma 6 3 12 3" xfId="8844" xr:uid="{00000000-0005-0000-0000-00004C240000}"/>
    <cellStyle name="Comma 6 3 12 3 2" xfId="15258" xr:uid="{00000000-0005-0000-0000-00004D240000}"/>
    <cellStyle name="Comma 6 3 12 3 2 2" xfId="27910" xr:uid="{00000000-0005-0000-0000-00004E240000}"/>
    <cellStyle name="Comma 6 3 12 3 3" xfId="22876" xr:uid="{00000000-0005-0000-0000-00004F240000}"/>
    <cellStyle name="Comma 6 3 12 4" xfId="6788" xr:uid="{00000000-0005-0000-0000-000050240000}"/>
    <cellStyle name="Comma 6 3 12 4 2" xfId="13346" xr:uid="{00000000-0005-0000-0000-000051240000}"/>
    <cellStyle name="Comma 6 3 12 4 2 2" xfId="26081" xr:uid="{00000000-0005-0000-0000-000052240000}"/>
    <cellStyle name="Comma 6 3 12 4 3" xfId="21519" xr:uid="{00000000-0005-0000-0000-000053240000}"/>
    <cellStyle name="Comma 6 3 12 5" xfId="12280" xr:uid="{00000000-0005-0000-0000-000054240000}"/>
    <cellStyle name="Comma 6 3 12 5 2" xfId="25026" xr:uid="{00000000-0005-0000-0000-000055240000}"/>
    <cellStyle name="Comma 6 3 12 6" xfId="17731" xr:uid="{00000000-0005-0000-0000-000056240000}"/>
    <cellStyle name="Comma 6 3 12 7" xfId="31048" xr:uid="{00000000-0005-0000-0000-000057240000}"/>
    <cellStyle name="Comma 6 3 12 8" xfId="34452" xr:uid="{00000000-0005-0000-0000-000058240000}"/>
    <cellStyle name="Comma 6 3 13" xfId="4154" xr:uid="{00000000-0005-0000-0000-000059240000}"/>
    <cellStyle name="Comma 6 3 13 2" xfId="7922" xr:uid="{00000000-0005-0000-0000-00005A240000}"/>
    <cellStyle name="Comma 6 3 13 2 2" xfId="14416" xr:uid="{00000000-0005-0000-0000-00005B240000}"/>
    <cellStyle name="Comma 6 3 13 2 2 2" xfId="27101" xr:uid="{00000000-0005-0000-0000-00005C240000}"/>
    <cellStyle name="Comma 6 3 13 2 3" xfId="19183" xr:uid="{00000000-0005-0000-0000-00005D240000}"/>
    <cellStyle name="Comma 6 3 13 2 4" xfId="32301" xr:uid="{00000000-0005-0000-0000-00005E240000}"/>
    <cellStyle name="Comma 6 3 13 2 5" xfId="35319" xr:uid="{00000000-0005-0000-0000-00005F240000}"/>
    <cellStyle name="Comma 6 3 13 3" xfId="8845" xr:uid="{00000000-0005-0000-0000-000060240000}"/>
    <cellStyle name="Comma 6 3 13 3 2" xfId="15259" xr:uid="{00000000-0005-0000-0000-000061240000}"/>
    <cellStyle name="Comma 6 3 13 3 2 2" xfId="27911" xr:uid="{00000000-0005-0000-0000-000062240000}"/>
    <cellStyle name="Comma 6 3 13 3 3" xfId="22877" xr:uid="{00000000-0005-0000-0000-000063240000}"/>
    <cellStyle name="Comma 6 3 13 4" xfId="6789" xr:uid="{00000000-0005-0000-0000-000064240000}"/>
    <cellStyle name="Comma 6 3 13 4 2" xfId="13347" xr:uid="{00000000-0005-0000-0000-000065240000}"/>
    <cellStyle name="Comma 6 3 13 4 2 2" xfId="26082" xr:uid="{00000000-0005-0000-0000-000066240000}"/>
    <cellStyle name="Comma 6 3 13 4 3" xfId="21520" xr:uid="{00000000-0005-0000-0000-000067240000}"/>
    <cellStyle name="Comma 6 3 13 5" xfId="12281" xr:uid="{00000000-0005-0000-0000-000068240000}"/>
    <cellStyle name="Comma 6 3 13 5 2" xfId="25027" xr:uid="{00000000-0005-0000-0000-000069240000}"/>
    <cellStyle name="Comma 6 3 13 6" xfId="17732" xr:uid="{00000000-0005-0000-0000-00006A240000}"/>
    <cellStyle name="Comma 6 3 13 7" xfId="31049" xr:uid="{00000000-0005-0000-0000-00006B240000}"/>
    <cellStyle name="Comma 6 3 13 8" xfId="34453" xr:uid="{00000000-0005-0000-0000-00006C240000}"/>
    <cellStyle name="Comma 6 3 14" xfId="4155" xr:uid="{00000000-0005-0000-0000-00006D240000}"/>
    <cellStyle name="Comma 6 3 14 2" xfId="7923" xr:uid="{00000000-0005-0000-0000-00006E240000}"/>
    <cellStyle name="Comma 6 3 14 2 2" xfId="14417" xr:uid="{00000000-0005-0000-0000-00006F240000}"/>
    <cellStyle name="Comma 6 3 14 2 2 2" xfId="27102" xr:uid="{00000000-0005-0000-0000-000070240000}"/>
    <cellStyle name="Comma 6 3 14 2 3" xfId="19184" xr:uid="{00000000-0005-0000-0000-000071240000}"/>
    <cellStyle name="Comma 6 3 14 2 4" xfId="32302" xr:uid="{00000000-0005-0000-0000-000072240000}"/>
    <cellStyle name="Comma 6 3 14 2 5" xfId="35320" xr:uid="{00000000-0005-0000-0000-000073240000}"/>
    <cellStyle name="Comma 6 3 14 3" xfId="8846" xr:uid="{00000000-0005-0000-0000-000074240000}"/>
    <cellStyle name="Comma 6 3 14 3 2" xfId="15260" xr:uid="{00000000-0005-0000-0000-000075240000}"/>
    <cellStyle name="Comma 6 3 14 3 2 2" xfId="27912" xr:uid="{00000000-0005-0000-0000-000076240000}"/>
    <cellStyle name="Comma 6 3 14 3 3" xfId="22878" xr:uid="{00000000-0005-0000-0000-000077240000}"/>
    <cellStyle name="Comma 6 3 14 4" xfId="6790" xr:uid="{00000000-0005-0000-0000-000078240000}"/>
    <cellStyle name="Comma 6 3 14 4 2" xfId="13348" xr:uid="{00000000-0005-0000-0000-000079240000}"/>
    <cellStyle name="Comma 6 3 14 4 2 2" xfId="26083" xr:uid="{00000000-0005-0000-0000-00007A240000}"/>
    <cellStyle name="Comma 6 3 14 4 3" xfId="21521" xr:uid="{00000000-0005-0000-0000-00007B240000}"/>
    <cellStyle name="Comma 6 3 14 5" xfId="12282" xr:uid="{00000000-0005-0000-0000-00007C240000}"/>
    <cellStyle name="Comma 6 3 14 5 2" xfId="25028" xr:uid="{00000000-0005-0000-0000-00007D240000}"/>
    <cellStyle name="Comma 6 3 14 6" xfId="17733" xr:uid="{00000000-0005-0000-0000-00007E240000}"/>
    <cellStyle name="Comma 6 3 14 7" xfId="31050" xr:uid="{00000000-0005-0000-0000-00007F240000}"/>
    <cellStyle name="Comma 6 3 14 8" xfId="34454" xr:uid="{00000000-0005-0000-0000-000080240000}"/>
    <cellStyle name="Comma 6 3 15" xfId="4156" xr:uid="{00000000-0005-0000-0000-000081240000}"/>
    <cellStyle name="Comma 6 3 15 2" xfId="7924" xr:uid="{00000000-0005-0000-0000-000082240000}"/>
    <cellStyle name="Comma 6 3 15 2 2" xfId="14418" xr:uid="{00000000-0005-0000-0000-000083240000}"/>
    <cellStyle name="Comma 6 3 15 2 2 2" xfId="27103" xr:uid="{00000000-0005-0000-0000-000084240000}"/>
    <cellStyle name="Comma 6 3 15 2 3" xfId="19185" xr:uid="{00000000-0005-0000-0000-000085240000}"/>
    <cellStyle name="Comma 6 3 15 2 4" xfId="32303" xr:uid="{00000000-0005-0000-0000-000086240000}"/>
    <cellStyle name="Comma 6 3 15 2 5" xfId="35321" xr:uid="{00000000-0005-0000-0000-000087240000}"/>
    <cellStyle name="Comma 6 3 15 3" xfId="8847" xr:uid="{00000000-0005-0000-0000-000088240000}"/>
    <cellStyle name="Comma 6 3 15 3 2" xfId="15261" xr:uid="{00000000-0005-0000-0000-000089240000}"/>
    <cellStyle name="Comma 6 3 15 3 2 2" xfId="27913" xr:uid="{00000000-0005-0000-0000-00008A240000}"/>
    <cellStyle name="Comma 6 3 15 3 3" xfId="22879" xr:uid="{00000000-0005-0000-0000-00008B240000}"/>
    <cellStyle name="Comma 6 3 15 4" xfId="6791" xr:uid="{00000000-0005-0000-0000-00008C240000}"/>
    <cellStyle name="Comma 6 3 15 4 2" xfId="13349" xr:uid="{00000000-0005-0000-0000-00008D240000}"/>
    <cellStyle name="Comma 6 3 15 4 2 2" xfId="26084" xr:uid="{00000000-0005-0000-0000-00008E240000}"/>
    <cellStyle name="Comma 6 3 15 4 3" xfId="21522" xr:uid="{00000000-0005-0000-0000-00008F240000}"/>
    <cellStyle name="Comma 6 3 15 5" xfId="12283" xr:uid="{00000000-0005-0000-0000-000090240000}"/>
    <cellStyle name="Comma 6 3 15 5 2" xfId="25029" xr:uid="{00000000-0005-0000-0000-000091240000}"/>
    <cellStyle name="Comma 6 3 15 6" xfId="17734" xr:uid="{00000000-0005-0000-0000-000092240000}"/>
    <cellStyle name="Comma 6 3 15 7" xfId="31051" xr:uid="{00000000-0005-0000-0000-000093240000}"/>
    <cellStyle name="Comma 6 3 15 8" xfId="34455" xr:uid="{00000000-0005-0000-0000-000094240000}"/>
    <cellStyle name="Comma 6 3 16" xfId="4157" xr:uid="{00000000-0005-0000-0000-000095240000}"/>
    <cellStyle name="Comma 6 3 16 2" xfId="7925" xr:uid="{00000000-0005-0000-0000-000096240000}"/>
    <cellStyle name="Comma 6 3 16 2 2" xfId="14419" xr:uid="{00000000-0005-0000-0000-000097240000}"/>
    <cellStyle name="Comma 6 3 16 2 2 2" xfId="27104" xr:uid="{00000000-0005-0000-0000-000098240000}"/>
    <cellStyle name="Comma 6 3 16 2 3" xfId="19186" xr:uid="{00000000-0005-0000-0000-000099240000}"/>
    <cellStyle name="Comma 6 3 16 2 4" xfId="32304" xr:uid="{00000000-0005-0000-0000-00009A240000}"/>
    <cellStyle name="Comma 6 3 16 2 5" xfId="35322" xr:uid="{00000000-0005-0000-0000-00009B240000}"/>
    <cellStyle name="Comma 6 3 16 3" xfId="8848" xr:uid="{00000000-0005-0000-0000-00009C240000}"/>
    <cellStyle name="Comma 6 3 16 3 2" xfId="15262" xr:uid="{00000000-0005-0000-0000-00009D240000}"/>
    <cellStyle name="Comma 6 3 16 3 2 2" xfId="27914" xr:uid="{00000000-0005-0000-0000-00009E240000}"/>
    <cellStyle name="Comma 6 3 16 3 3" xfId="22880" xr:uid="{00000000-0005-0000-0000-00009F240000}"/>
    <cellStyle name="Comma 6 3 16 4" xfId="6792" xr:uid="{00000000-0005-0000-0000-0000A0240000}"/>
    <cellStyle name="Comma 6 3 16 4 2" xfId="13350" xr:uid="{00000000-0005-0000-0000-0000A1240000}"/>
    <cellStyle name="Comma 6 3 16 4 2 2" xfId="26085" xr:uid="{00000000-0005-0000-0000-0000A2240000}"/>
    <cellStyle name="Comma 6 3 16 4 3" xfId="21523" xr:uid="{00000000-0005-0000-0000-0000A3240000}"/>
    <cellStyle name="Comma 6 3 16 5" xfId="12284" xr:uid="{00000000-0005-0000-0000-0000A4240000}"/>
    <cellStyle name="Comma 6 3 16 5 2" xfId="25030" xr:uid="{00000000-0005-0000-0000-0000A5240000}"/>
    <cellStyle name="Comma 6 3 16 6" xfId="17735" xr:uid="{00000000-0005-0000-0000-0000A6240000}"/>
    <cellStyle name="Comma 6 3 16 7" xfId="31052" xr:uid="{00000000-0005-0000-0000-0000A7240000}"/>
    <cellStyle name="Comma 6 3 16 8" xfId="34456" xr:uid="{00000000-0005-0000-0000-0000A8240000}"/>
    <cellStyle name="Comma 6 3 17" xfId="4158" xr:uid="{00000000-0005-0000-0000-0000A9240000}"/>
    <cellStyle name="Comma 6 3 17 2" xfId="7926" xr:uid="{00000000-0005-0000-0000-0000AA240000}"/>
    <cellStyle name="Comma 6 3 17 2 2" xfId="14420" xr:uid="{00000000-0005-0000-0000-0000AB240000}"/>
    <cellStyle name="Comma 6 3 17 2 2 2" xfId="27105" xr:uid="{00000000-0005-0000-0000-0000AC240000}"/>
    <cellStyle name="Comma 6 3 17 2 3" xfId="19187" xr:uid="{00000000-0005-0000-0000-0000AD240000}"/>
    <cellStyle name="Comma 6 3 17 2 4" xfId="32305" xr:uid="{00000000-0005-0000-0000-0000AE240000}"/>
    <cellStyle name="Comma 6 3 17 2 5" xfId="35323" xr:uid="{00000000-0005-0000-0000-0000AF240000}"/>
    <cellStyle name="Comma 6 3 17 3" xfId="8849" xr:uid="{00000000-0005-0000-0000-0000B0240000}"/>
    <cellStyle name="Comma 6 3 17 3 2" xfId="15263" xr:uid="{00000000-0005-0000-0000-0000B1240000}"/>
    <cellStyle name="Comma 6 3 17 3 2 2" xfId="27915" xr:uid="{00000000-0005-0000-0000-0000B2240000}"/>
    <cellStyle name="Comma 6 3 17 3 3" xfId="22881" xr:uid="{00000000-0005-0000-0000-0000B3240000}"/>
    <cellStyle name="Comma 6 3 17 4" xfId="6793" xr:uid="{00000000-0005-0000-0000-0000B4240000}"/>
    <cellStyle name="Comma 6 3 17 4 2" xfId="13351" xr:uid="{00000000-0005-0000-0000-0000B5240000}"/>
    <cellStyle name="Comma 6 3 17 4 2 2" xfId="26086" xr:uid="{00000000-0005-0000-0000-0000B6240000}"/>
    <cellStyle name="Comma 6 3 17 4 3" xfId="21524" xr:uid="{00000000-0005-0000-0000-0000B7240000}"/>
    <cellStyle name="Comma 6 3 17 5" xfId="12285" xr:uid="{00000000-0005-0000-0000-0000B8240000}"/>
    <cellStyle name="Comma 6 3 17 5 2" xfId="25031" xr:uid="{00000000-0005-0000-0000-0000B9240000}"/>
    <cellStyle name="Comma 6 3 17 6" xfId="17736" xr:uid="{00000000-0005-0000-0000-0000BA240000}"/>
    <cellStyle name="Comma 6 3 17 7" xfId="31053" xr:uid="{00000000-0005-0000-0000-0000BB240000}"/>
    <cellStyle name="Comma 6 3 17 8" xfId="34457" xr:uid="{00000000-0005-0000-0000-0000BC240000}"/>
    <cellStyle name="Comma 6 3 18" xfId="4159" xr:uid="{00000000-0005-0000-0000-0000BD240000}"/>
    <cellStyle name="Comma 6 3 18 2" xfId="7927" xr:uid="{00000000-0005-0000-0000-0000BE240000}"/>
    <cellStyle name="Comma 6 3 18 2 2" xfId="14421" xr:uid="{00000000-0005-0000-0000-0000BF240000}"/>
    <cellStyle name="Comma 6 3 18 2 2 2" xfId="27106" xr:uid="{00000000-0005-0000-0000-0000C0240000}"/>
    <cellStyle name="Comma 6 3 18 2 3" xfId="19188" xr:uid="{00000000-0005-0000-0000-0000C1240000}"/>
    <cellStyle name="Comma 6 3 18 2 4" xfId="32306" xr:uid="{00000000-0005-0000-0000-0000C2240000}"/>
    <cellStyle name="Comma 6 3 18 2 5" xfId="35324" xr:uid="{00000000-0005-0000-0000-0000C3240000}"/>
    <cellStyle name="Comma 6 3 18 3" xfId="8850" xr:uid="{00000000-0005-0000-0000-0000C4240000}"/>
    <cellStyle name="Comma 6 3 18 3 2" xfId="15264" xr:uid="{00000000-0005-0000-0000-0000C5240000}"/>
    <cellStyle name="Comma 6 3 18 3 2 2" xfId="27916" xr:uid="{00000000-0005-0000-0000-0000C6240000}"/>
    <cellStyle name="Comma 6 3 18 3 3" xfId="22882" xr:uid="{00000000-0005-0000-0000-0000C7240000}"/>
    <cellStyle name="Comma 6 3 18 4" xfId="6794" xr:uid="{00000000-0005-0000-0000-0000C8240000}"/>
    <cellStyle name="Comma 6 3 18 4 2" xfId="13352" xr:uid="{00000000-0005-0000-0000-0000C9240000}"/>
    <cellStyle name="Comma 6 3 18 4 2 2" xfId="26087" xr:uid="{00000000-0005-0000-0000-0000CA240000}"/>
    <cellStyle name="Comma 6 3 18 4 3" xfId="21525" xr:uid="{00000000-0005-0000-0000-0000CB240000}"/>
    <cellStyle name="Comma 6 3 18 5" xfId="12286" xr:uid="{00000000-0005-0000-0000-0000CC240000}"/>
    <cellStyle name="Comma 6 3 18 5 2" xfId="25032" xr:uid="{00000000-0005-0000-0000-0000CD240000}"/>
    <cellStyle name="Comma 6 3 18 6" xfId="17737" xr:uid="{00000000-0005-0000-0000-0000CE240000}"/>
    <cellStyle name="Comma 6 3 18 7" xfId="31054" xr:uid="{00000000-0005-0000-0000-0000CF240000}"/>
    <cellStyle name="Comma 6 3 18 8" xfId="34458" xr:uid="{00000000-0005-0000-0000-0000D0240000}"/>
    <cellStyle name="Comma 6 3 19" xfId="4160" xr:uid="{00000000-0005-0000-0000-0000D1240000}"/>
    <cellStyle name="Comma 6 3 19 2" xfId="7928" xr:uid="{00000000-0005-0000-0000-0000D2240000}"/>
    <cellStyle name="Comma 6 3 19 2 2" xfId="14422" xr:uid="{00000000-0005-0000-0000-0000D3240000}"/>
    <cellStyle name="Comma 6 3 19 2 2 2" xfId="27107" xr:uid="{00000000-0005-0000-0000-0000D4240000}"/>
    <cellStyle name="Comma 6 3 19 2 3" xfId="19189" xr:uid="{00000000-0005-0000-0000-0000D5240000}"/>
    <cellStyle name="Comma 6 3 19 2 4" xfId="32307" xr:uid="{00000000-0005-0000-0000-0000D6240000}"/>
    <cellStyle name="Comma 6 3 19 2 5" xfId="35325" xr:uid="{00000000-0005-0000-0000-0000D7240000}"/>
    <cellStyle name="Comma 6 3 19 3" xfId="8851" xr:uid="{00000000-0005-0000-0000-0000D8240000}"/>
    <cellStyle name="Comma 6 3 19 3 2" xfId="15265" xr:uid="{00000000-0005-0000-0000-0000D9240000}"/>
    <cellStyle name="Comma 6 3 19 3 2 2" xfId="27917" xr:uid="{00000000-0005-0000-0000-0000DA240000}"/>
    <cellStyle name="Comma 6 3 19 3 3" xfId="22883" xr:uid="{00000000-0005-0000-0000-0000DB240000}"/>
    <cellStyle name="Comma 6 3 19 4" xfId="6795" xr:uid="{00000000-0005-0000-0000-0000DC240000}"/>
    <cellStyle name="Comma 6 3 19 4 2" xfId="13353" xr:uid="{00000000-0005-0000-0000-0000DD240000}"/>
    <cellStyle name="Comma 6 3 19 4 2 2" xfId="26088" xr:uid="{00000000-0005-0000-0000-0000DE240000}"/>
    <cellStyle name="Comma 6 3 19 4 3" xfId="21526" xr:uid="{00000000-0005-0000-0000-0000DF240000}"/>
    <cellStyle name="Comma 6 3 19 5" xfId="12287" xr:uid="{00000000-0005-0000-0000-0000E0240000}"/>
    <cellStyle name="Comma 6 3 19 5 2" xfId="25033" xr:uid="{00000000-0005-0000-0000-0000E1240000}"/>
    <cellStyle name="Comma 6 3 19 6" xfId="17738" xr:uid="{00000000-0005-0000-0000-0000E2240000}"/>
    <cellStyle name="Comma 6 3 19 7" xfId="31055" xr:uid="{00000000-0005-0000-0000-0000E3240000}"/>
    <cellStyle name="Comma 6 3 19 8" xfId="34459" xr:uid="{00000000-0005-0000-0000-0000E4240000}"/>
    <cellStyle name="Comma 6 3 2" xfId="1495" xr:uid="{00000000-0005-0000-0000-0000E5240000}"/>
    <cellStyle name="Comma 6 3 2 10" xfId="42740" xr:uid="{E7D8308F-8A9A-47C2-AF4C-C15198E45C25}"/>
    <cellStyle name="Comma 6 3 2 2" xfId="7929" xr:uid="{00000000-0005-0000-0000-0000E6240000}"/>
    <cellStyle name="Comma 6 3 2 2 2" xfId="14423" xr:uid="{00000000-0005-0000-0000-0000E7240000}"/>
    <cellStyle name="Comma 6 3 2 2 2 2" xfId="27108" xr:uid="{00000000-0005-0000-0000-0000E8240000}"/>
    <cellStyle name="Comma 6 3 2 2 3" xfId="19190" xr:uid="{00000000-0005-0000-0000-0000E9240000}"/>
    <cellStyle name="Comma 6 3 2 2 4" xfId="32308" xr:uid="{00000000-0005-0000-0000-0000EA240000}"/>
    <cellStyle name="Comma 6 3 2 2 5" xfId="35326" xr:uid="{00000000-0005-0000-0000-0000EB240000}"/>
    <cellStyle name="Comma 6 3 2 2 6" xfId="42741" xr:uid="{D27F8C60-E369-4897-9EBA-16B52D691413}"/>
    <cellStyle name="Comma 6 3 2 3" xfId="8852" xr:uid="{00000000-0005-0000-0000-0000EC240000}"/>
    <cellStyle name="Comma 6 3 2 3 2" xfId="15266" xr:uid="{00000000-0005-0000-0000-0000ED240000}"/>
    <cellStyle name="Comma 6 3 2 3 2 2" xfId="27918" xr:uid="{00000000-0005-0000-0000-0000EE240000}"/>
    <cellStyle name="Comma 6 3 2 3 3" xfId="22884" xr:uid="{00000000-0005-0000-0000-0000EF240000}"/>
    <cellStyle name="Comma 6 3 2 4" xfId="6796" xr:uid="{00000000-0005-0000-0000-0000F0240000}"/>
    <cellStyle name="Comma 6 3 2 4 2" xfId="13354" xr:uid="{00000000-0005-0000-0000-0000F1240000}"/>
    <cellStyle name="Comma 6 3 2 4 2 2" xfId="26089" xr:uid="{00000000-0005-0000-0000-0000F2240000}"/>
    <cellStyle name="Comma 6 3 2 4 3" xfId="21527" xr:uid="{00000000-0005-0000-0000-0000F3240000}"/>
    <cellStyle name="Comma 6 3 2 5" xfId="12288" xr:uid="{00000000-0005-0000-0000-0000F4240000}"/>
    <cellStyle name="Comma 6 3 2 5 2" xfId="25034" xr:uid="{00000000-0005-0000-0000-0000F5240000}"/>
    <cellStyle name="Comma 6 3 2 6" xfId="17739" xr:uid="{00000000-0005-0000-0000-0000F6240000}"/>
    <cellStyle name="Comma 6 3 2 7" xfId="31056" xr:uid="{00000000-0005-0000-0000-0000F7240000}"/>
    <cellStyle name="Comma 6 3 2 8" xfId="34460" xr:uid="{00000000-0005-0000-0000-0000F8240000}"/>
    <cellStyle name="Comma 6 3 2 9" xfId="4161" xr:uid="{00000000-0005-0000-0000-0000F9240000}"/>
    <cellStyle name="Comma 6 3 20" xfId="4150" xr:uid="{00000000-0005-0000-0000-0000FA240000}"/>
    <cellStyle name="Comma 6 3 20 2" xfId="6108" xr:uid="{00000000-0005-0000-0000-0000FB240000}"/>
    <cellStyle name="Comma 6 3 20 3" xfId="18698" xr:uid="{00000000-0005-0000-0000-0000FC240000}"/>
    <cellStyle name="Comma 6 3 21" xfId="7840" xr:uid="{00000000-0005-0000-0000-0000FD240000}"/>
    <cellStyle name="Comma 6 3 21 2" xfId="14335" xr:uid="{00000000-0005-0000-0000-0000FE240000}"/>
    <cellStyle name="Comma 6 3 21 2 2" xfId="27024" xr:uid="{00000000-0005-0000-0000-0000FF240000}"/>
    <cellStyle name="Comma 6 3 21 3" xfId="17728" xr:uid="{00000000-0005-0000-0000-000000250000}"/>
    <cellStyle name="Comma 6 3 21 4" xfId="22513" xr:uid="{00000000-0005-0000-0000-000001250000}"/>
    <cellStyle name="Comma 6 3 22" xfId="8762" xr:uid="{00000000-0005-0000-0000-000002250000}"/>
    <cellStyle name="Comma 6 3 22 2" xfId="15177" xr:uid="{00000000-0005-0000-0000-000003250000}"/>
    <cellStyle name="Comma 6 3 22 2 2" xfId="27835" xr:uid="{00000000-0005-0000-0000-000004250000}"/>
    <cellStyle name="Comma 6 3 22 3" xfId="22803" xr:uid="{00000000-0005-0000-0000-000005250000}"/>
    <cellStyle name="Comma 6 3 23" xfId="9925" xr:uid="{00000000-0005-0000-0000-000006250000}"/>
    <cellStyle name="Comma 6 3 24" xfId="6621" xr:uid="{00000000-0005-0000-0000-000007250000}"/>
    <cellStyle name="Comma 6 3 24 2" xfId="13208" xr:uid="{00000000-0005-0000-0000-000008250000}"/>
    <cellStyle name="Comma 6 3 24 2 2" xfId="25952" xr:uid="{00000000-0005-0000-0000-000009250000}"/>
    <cellStyle name="Comma 6 3 24 3" xfId="21360" xr:uid="{00000000-0005-0000-0000-00000A250000}"/>
    <cellStyle name="Comma 6 3 25" xfId="12140" xr:uid="{00000000-0005-0000-0000-00000B250000}"/>
    <cellStyle name="Comma 6 3 25 2" xfId="24885" xr:uid="{00000000-0005-0000-0000-00000C250000}"/>
    <cellStyle name="Comma 6 3 26" xfId="21002" xr:uid="{00000000-0005-0000-0000-00000D250000}"/>
    <cellStyle name="Comma 6 3 27" xfId="3180" xr:uid="{00000000-0005-0000-0000-00000E250000}"/>
    <cellStyle name="Comma 6 3 28" xfId="37753" xr:uid="{00000000-0005-0000-0000-00000F250000}"/>
    <cellStyle name="Comma 6 3 29" xfId="38031" xr:uid="{00000000-0005-0000-0000-000010250000}"/>
    <cellStyle name="Comma 6 3 3" xfId="4162" xr:uid="{00000000-0005-0000-0000-000011250000}"/>
    <cellStyle name="Comma 6 3 3 2" xfId="7930" xr:uid="{00000000-0005-0000-0000-000012250000}"/>
    <cellStyle name="Comma 6 3 3 2 2" xfId="14424" xr:uid="{00000000-0005-0000-0000-000013250000}"/>
    <cellStyle name="Comma 6 3 3 2 2 2" xfId="27109" xr:uid="{00000000-0005-0000-0000-000014250000}"/>
    <cellStyle name="Comma 6 3 3 2 3" xfId="19191" xr:uid="{00000000-0005-0000-0000-000015250000}"/>
    <cellStyle name="Comma 6 3 3 2 4" xfId="32309" xr:uid="{00000000-0005-0000-0000-000016250000}"/>
    <cellStyle name="Comma 6 3 3 2 5" xfId="35327" xr:uid="{00000000-0005-0000-0000-000017250000}"/>
    <cellStyle name="Comma 6 3 3 3" xfId="8853" xr:uid="{00000000-0005-0000-0000-000018250000}"/>
    <cellStyle name="Comma 6 3 3 3 2" xfId="15267" xr:uid="{00000000-0005-0000-0000-000019250000}"/>
    <cellStyle name="Comma 6 3 3 3 2 2" xfId="27919" xr:uid="{00000000-0005-0000-0000-00001A250000}"/>
    <cellStyle name="Comma 6 3 3 3 3" xfId="22885" xr:uid="{00000000-0005-0000-0000-00001B250000}"/>
    <cellStyle name="Comma 6 3 3 4" xfId="6797" xr:uid="{00000000-0005-0000-0000-00001C250000}"/>
    <cellStyle name="Comma 6 3 3 4 2" xfId="13355" xr:uid="{00000000-0005-0000-0000-00001D250000}"/>
    <cellStyle name="Comma 6 3 3 4 2 2" xfId="26090" xr:uid="{00000000-0005-0000-0000-00001E250000}"/>
    <cellStyle name="Comma 6 3 3 4 3" xfId="21528" xr:uid="{00000000-0005-0000-0000-00001F250000}"/>
    <cellStyle name="Comma 6 3 3 5" xfId="12289" xr:uid="{00000000-0005-0000-0000-000020250000}"/>
    <cellStyle name="Comma 6 3 3 5 2" xfId="25035" xr:uid="{00000000-0005-0000-0000-000021250000}"/>
    <cellStyle name="Comma 6 3 3 6" xfId="17740" xr:uid="{00000000-0005-0000-0000-000022250000}"/>
    <cellStyle name="Comma 6 3 3 7" xfId="31057" xr:uid="{00000000-0005-0000-0000-000023250000}"/>
    <cellStyle name="Comma 6 3 3 8" xfId="34461" xr:uid="{00000000-0005-0000-0000-000024250000}"/>
    <cellStyle name="Comma 6 3 3 9" xfId="42742" xr:uid="{4BA33E4A-C549-43EE-A3CD-DA6E38A63810}"/>
    <cellStyle name="Comma 6 3 4" xfId="4163" xr:uid="{00000000-0005-0000-0000-000025250000}"/>
    <cellStyle name="Comma 6 3 4 2" xfId="7931" xr:uid="{00000000-0005-0000-0000-000026250000}"/>
    <cellStyle name="Comma 6 3 4 2 2" xfId="14425" xr:uid="{00000000-0005-0000-0000-000027250000}"/>
    <cellStyle name="Comma 6 3 4 2 2 2" xfId="27110" xr:uid="{00000000-0005-0000-0000-000028250000}"/>
    <cellStyle name="Comma 6 3 4 2 3" xfId="19192" xr:uid="{00000000-0005-0000-0000-000029250000}"/>
    <cellStyle name="Comma 6 3 4 2 4" xfId="32310" xr:uid="{00000000-0005-0000-0000-00002A250000}"/>
    <cellStyle name="Comma 6 3 4 2 5" xfId="35328" xr:uid="{00000000-0005-0000-0000-00002B250000}"/>
    <cellStyle name="Comma 6 3 4 3" xfId="8854" xr:uid="{00000000-0005-0000-0000-00002C250000}"/>
    <cellStyle name="Comma 6 3 4 3 2" xfId="15268" xr:uid="{00000000-0005-0000-0000-00002D250000}"/>
    <cellStyle name="Comma 6 3 4 3 2 2" xfId="27920" xr:uid="{00000000-0005-0000-0000-00002E250000}"/>
    <cellStyle name="Comma 6 3 4 3 3" xfId="22886" xr:uid="{00000000-0005-0000-0000-00002F250000}"/>
    <cellStyle name="Comma 6 3 4 4" xfId="6798" xr:uid="{00000000-0005-0000-0000-000030250000}"/>
    <cellStyle name="Comma 6 3 4 4 2" xfId="13356" xr:uid="{00000000-0005-0000-0000-000031250000}"/>
    <cellStyle name="Comma 6 3 4 4 2 2" xfId="26091" xr:uid="{00000000-0005-0000-0000-000032250000}"/>
    <cellStyle name="Comma 6 3 4 4 3" xfId="21529" xr:uid="{00000000-0005-0000-0000-000033250000}"/>
    <cellStyle name="Comma 6 3 4 5" xfId="12290" xr:uid="{00000000-0005-0000-0000-000034250000}"/>
    <cellStyle name="Comma 6 3 4 5 2" xfId="25036" xr:uid="{00000000-0005-0000-0000-000035250000}"/>
    <cellStyle name="Comma 6 3 4 6" xfId="17741" xr:uid="{00000000-0005-0000-0000-000036250000}"/>
    <cellStyle name="Comma 6 3 4 7" xfId="31058" xr:uid="{00000000-0005-0000-0000-000037250000}"/>
    <cellStyle name="Comma 6 3 4 8" xfId="34462" xr:uid="{00000000-0005-0000-0000-000038250000}"/>
    <cellStyle name="Comma 6 3 4 9" xfId="42743" xr:uid="{C85FB55F-AEBA-41E1-8511-B8F2575E5A46}"/>
    <cellStyle name="Comma 6 3 5" xfId="4164" xr:uid="{00000000-0005-0000-0000-000039250000}"/>
    <cellStyle name="Comma 6 3 5 2" xfId="7932" xr:uid="{00000000-0005-0000-0000-00003A250000}"/>
    <cellStyle name="Comma 6 3 5 2 2" xfId="14426" xr:uid="{00000000-0005-0000-0000-00003B250000}"/>
    <cellStyle name="Comma 6 3 5 2 2 2" xfId="27111" xr:uid="{00000000-0005-0000-0000-00003C250000}"/>
    <cellStyle name="Comma 6 3 5 2 3" xfId="19193" xr:uid="{00000000-0005-0000-0000-00003D250000}"/>
    <cellStyle name="Comma 6 3 5 2 4" xfId="32311" xr:uid="{00000000-0005-0000-0000-00003E250000}"/>
    <cellStyle name="Comma 6 3 5 2 5" xfId="35329" xr:uid="{00000000-0005-0000-0000-00003F250000}"/>
    <cellStyle name="Comma 6 3 5 3" xfId="8855" xr:uid="{00000000-0005-0000-0000-000040250000}"/>
    <cellStyle name="Comma 6 3 5 3 2" xfId="15269" xr:uid="{00000000-0005-0000-0000-000041250000}"/>
    <cellStyle name="Comma 6 3 5 3 2 2" xfId="27921" xr:uid="{00000000-0005-0000-0000-000042250000}"/>
    <cellStyle name="Comma 6 3 5 3 3" xfId="22887" xr:uid="{00000000-0005-0000-0000-000043250000}"/>
    <cellStyle name="Comma 6 3 5 4" xfId="6799" xr:uid="{00000000-0005-0000-0000-000044250000}"/>
    <cellStyle name="Comma 6 3 5 4 2" xfId="13357" xr:uid="{00000000-0005-0000-0000-000045250000}"/>
    <cellStyle name="Comma 6 3 5 4 2 2" xfId="26092" xr:uid="{00000000-0005-0000-0000-000046250000}"/>
    <cellStyle name="Comma 6 3 5 4 3" xfId="21530" xr:uid="{00000000-0005-0000-0000-000047250000}"/>
    <cellStyle name="Comma 6 3 5 5" xfId="12291" xr:uid="{00000000-0005-0000-0000-000048250000}"/>
    <cellStyle name="Comma 6 3 5 5 2" xfId="25037" xr:uid="{00000000-0005-0000-0000-000049250000}"/>
    <cellStyle name="Comma 6 3 5 6" xfId="17742" xr:uid="{00000000-0005-0000-0000-00004A250000}"/>
    <cellStyle name="Comma 6 3 5 7" xfId="31059" xr:uid="{00000000-0005-0000-0000-00004B250000}"/>
    <cellStyle name="Comma 6 3 5 8" xfId="34463" xr:uid="{00000000-0005-0000-0000-00004C250000}"/>
    <cellStyle name="Comma 6 3 5 9" xfId="42744" xr:uid="{74573338-A794-40B1-97C0-F935FC765E52}"/>
    <cellStyle name="Comma 6 3 6" xfId="4165" xr:uid="{00000000-0005-0000-0000-00004D250000}"/>
    <cellStyle name="Comma 6 3 6 2" xfId="7933" xr:uid="{00000000-0005-0000-0000-00004E250000}"/>
    <cellStyle name="Comma 6 3 6 2 2" xfId="14427" xr:uid="{00000000-0005-0000-0000-00004F250000}"/>
    <cellStyle name="Comma 6 3 6 2 2 2" xfId="27112" xr:uid="{00000000-0005-0000-0000-000050250000}"/>
    <cellStyle name="Comma 6 3 6 2 3" xfId="19194" xr:uid="{00000000-0005-0000-0000-000051250000}"/>
    <cellStyle name="Comma 6 3 6 2 4" xfId="32312" xr:uid="{00000000-0005-0000-0000-000052250000}"/>
    <cellStyle name="Comma 6 3 6 2 5" xfId="35330" xr:uid="{00000000-0005-0000-0000-000053250000}"/>
    <cellStyle name="Comma 6 3 6 3" xfId="8856" xr:uid="{00000000-0005-0000-0000-000054250000}"/>
    <cellStyle name="Comma 6 3 6 3 2" xfId="15270" xr:uid="{00000000-0005-0000-0000-000055250000}"/>
    <cellStyle name="Comma 6 3 6 3 2 2" xfId="27922" xr:uid="{00000000-0005-0000-0000-000056250000}"/>
    <cellStyle name="Comma 6 3 6 3 3" xfId="22888" xr:uid="{00000000-0005-0000-0000-000057250000}"/>
    <cellStyle name="Comma 6 3 6 4" xfId="6800" xr:uid="{00000000-0005-0000-0000-000058250000}"/>
    <cellStyle name="Comma 6 3 6 4 2" xfId="13358" xr:uid="{00000000-0005-0000-0000-000059250000}"/>
    <cellStyle name="Comma 6 3 6 4 2 2" xfId="26093" xr:uid="{00000000-0005-0000-0000-00005A250000}"/>
    <cellStyle name="Comma 6 3 6 4 3" xfId="21531" xr:uid="{00000000-0005-0000-0000-00005B250000}"/>
    <cellStyle name="Comma 6 3 6 5" xfId="12292" xr:uid="{00000000-0005-0000-0000-00005C250000}"/>
    <cellStyle name="Comma 6 3 6 5 2" xfId="25038" xr:uid="{00000000-0005-0000-0000-00005D250000}"/>
    <cellStyle name="Comma 6 3 6 6" xfId="17743" xr:uid="{00000000-0005-0000-0000-00005E250000}"/>
    <cellStyle name="Comma 6 3 6 7" xfId="31060" xr:uid="{00000000-0005-0000-0000-00005F250000}"/>
    <cellStyle name="Comma 6 3 6 8" xfId="34464" xr:uid="{00000000-0005-0000-0000-000060250000}"/>
    <cellStyle name="Comma 6 3 7" xfId="4166" xr:uid="{00000000-0005-0000-0000-000061250000}"/>
    <cellStyle name="Comma 6 3 7 2" xfId="7934" xr:uid="{00000000-0005-0000-0000-000062250000}"/>
    <cellStyle name="Comma 6 3 7 2 2" xfId="14428" xr:uid="{00000000-0005-0000-0000-000063250000}"/>
    <cellStyle name="Comma 6 3 7 2 2 2" xfId="27113" xr:uid="{00000000-0005-0000-0000-000064250000}"/>
    <cellStyle name="Comma 6 3 7 2 3" xfId="19195" xr:uid="{00000000-0005-0000-0000-000065250000}"/>
    <cellStyle name="Comma 6 3 7 2 4" xfId="32313" xr:uid="{00000000-0005-0000-0000-000066250000}"/>
    <cellStyle name="Comma 6 3 7 2 5" xfId="35331" xr:uid="{00000000-0005-0000-0000-000067250000}"/>
    <cellStyle name="Comma 6 3 7 3" xfId="8857" xr:uid="{00000000-0005-0000-0000-000068250000}"/>
    <cellStyle name="Comma 6 3 7 3 2" xfId="15271" xr:uid="{00000000-0005-0000-0000-000069250000}"/>
    <cellStyle name="Comma 6 3 7 3 2 2" xfId="27923" xr:uid="{00000000-0005-0000-0000-00006A250000}"/>
    <cellStyle name="Comma 6 3 7 3 3" xfId="22889" xr:uid="{00000000-0005-0000-0000-00006B250000}"/>
    <cellStyle name="Comma 6 3 7 4" xfId="6801" xr:uid="{00000000-0005-0000-0000-00006C250000}"/>
    <cellStyle name="Comma 6 3 7 4 2" xfId="13359" xr:uid="{00000000-0005-0000-0000-00006D250000}"/>
    <cellStyle name="Comma 6 3 7 4 2 2" xfId="26094" xr:uid="{00000000-0005-0000-0000-00006E250000}"/>
    <cellStyle name="Comma 6 3 7 4 3" xfId="21532" xr:uid="{00000000-0005-0000-0000-00006F250000}"/>
    <cellStyle name="Comma 6 3 7 5" xfId="12293" xr:uid="{00000000-0005-0000-0000-000070250000}"/>
    <cellStyle name="Comma 6 3 7 5 2" xfId="25039" xr:uid="{00000000-0005-0000-0000-000071250000}"/>
    <cellStyle name="Comma 6 3 7 6" xfId="17744" xr:uid="{00000000-0005-0000-0000-000072250000}"/>
    <cellStyle name="Comma 6 3 7 7" xfId="31061" xr:uid="{00000000-0005-0000-0000-000073250000}"/>
    <cellStyle name="Comma 6 3 7 8" xfId="34465" xr:uid="{00000000-0005-0000-0000-000074250000}"/>
    <cellStyle name="Comma 6 3 8" xfId="4167" xr:uid="{00000000-0005-0000-0000-000075250000}"/>
    <cellStyle name="Comma 6 3 8 2" xfId="7935" xr:uid="{00000000-0005-0000-0000-000076250000}"/>
    <cellStyle name="Comma 6 3 8 2 2" xfId="14429" xr:uid="{00000000-0005-0000-0000-000077250000}"/>
    <cellStyle name="Comma 6 3 8 2 2 2" xfId="27114" xr:uid="{00000000-0005-0000-0000-000078250000}"/>
    <cellStyle name="Comma 6 3 8 2 3" xfId="19196" xr:uid="{00000000-0005-0000-0000-000079250000}"/>
    <cellStyle name="Comma 6 3 8 2 4" xfId="32314" xr:uid="{00000000-0005-0000-0000-00007A250000}"/>
    <cellStyle name="Comma 6 3 8 2 5" xfId="35332" xr:uid="{00000000-0005-0000-0000-00007B250000}"/>
    <cellStyle name="Comma 6 3 8 3" xfId="8858" xr:uid="{00000000-0005-0000-0000-00007C250000}"/>
    <cellStyle name="Comma 6 3 8 3 2" xfId="15272" xr:uid="{00000000-0005-0000-0000-00007D250000}"/>
    <cellStyle name="Comma 6 3 8 3 2 2" xfId="27924" xr:uid="{00000000-0005-0000-0000-00007E250000}"/>
    <cellStyle name="Comma 6 3 8 3 3" xfId="22890" xr:uid="{00000000-0005-0000-0000-00007F250000}"/>
    <cellStyle name="Comma 6 3 8 4" xfId="6802" xr:uid="{00000000-0005-0000-0000-000080250000}"/>
    <cellStyle name="Comma 6 3 8 4 2" xfId="13360" xr:uid="{00000000-0005-0000-0000-000081250000}"/>
    <cellStyle name="Comma 6 3 8 4 2 2" xfId="26095" xr:uid="{00000000-0005-0000-0000-000082250000}"/>
    <cellStyle name="Comma 6 3 8 4 3" xfId="21533" xr:uid="{00000000-0005-0000-0000-000083250000}"/>
    <cellStyle name="Comma 6 3 8 5" xfId="12294" xr:uid="{00000000-0005-0000-0000-000084250000}"/>
    <cellStyle name="Comma 6 3 8 5 2" xfId="25040" xr:uid="{00000000-0005-0000-0000-000085250000}"/>
    <cellStyle name="Comma 6 3 8 6" xfId="17745" xr:uid="{00000000-0005-0000-0000-000086250000}"/>
    <cellStyle name="Comma 6 3 8 7" xfId="31062" xr:uid="{00000000-0005-0000-0000-000087250000}"/>
    <cellStyle name="Comma 6 3 8 8" xfId="34466" xr:uid="{00000000-0005-0000-0000-000088250000}"/>
    <cellStyle name="Comma 6 3 9" xfId="4168" xr:uid="{00000000-0005-0000-0000-000089250000}"/>
    <cellStyle name="Comma 6 3 9 2" xfId="7936" xr:uid="{00000000-0005-0000-0000-00008A250000}"/>
    <cellStyle name="Comma 6 3 9 2 2" xfId="14430" xr:uid="{00000000-0005-0000-0000-00008B250000}"/>
    <cellStyle name="Comma 6 3 9 2 2 2" xfId="27115" xr:uid="{00000000-0005-0000-0000-00008C250000}"/>
    <cellStyle name="Comma 6 3 9 2 3" xfId="19197" xr:uid="{00000000-0005-0000-0000-00008D250000}"/>
    <cellStyle name="Comma 6 3 9 2 4" xfId="32315" xr:uid="{00000000-0005-0000-0000-00008E250000}"/>
    <cellStyle name="Comma 6 3 9 2 5" xfId="35333" xr:uid="{00000000-0005-0000-0000-00008F250000}"/>
    <cellStyle name="Comma 6 3 9 3" xfId="8859" xr:uid="{00000000-0005-0000-0000-000090250000}"/>
    <cellStyle name="Comma 6 3 9 3 2" xfId="15273" xr:uid="{00000000-0005-0000-0000-000091250000}"/>
    <cellStyle name="Comma 6 3 9 3 2 2" xfId="27925" xr:uid="{00000000-0005-0000-0000-000092250000}"/>
    <cellStyle name="Comma 6 3 9 3 3" xfId="22891" xr:uid="{00000000-0005-0000-0000-000093250000}"/>
    <cellStyle name="Comma 6 3 9 4" xfId="6803" xr:uid="{00000000-0005-0000-0000-000094250000}"/>
    <cellStyle name="Comma 6 3 9 4 2" xfId="13361" xr:uid="{00000000-0005-0000-0000-000095250000}"/>
    <cellStyle name="Comma 6 3 9 4 2 2" xfId="26096" xr:uid="{00000000-0005-0000-0000-000096250000}"/>
    <cellStyle name="Comma 6 3 9 4 3" xfId="21534" xr:uid="{00000000-0005-0000-0000-000097250000}"/>
    <cellStyle name="Comma 6 3 9 5" xfId="12295" xr:uid="{00000000-0005-0000-0000-000098250000}"/>
    <cellStyle name="Comma 6 3 9 5 2" xfId="25041" xr:uid="{00000000-0005-0000-0000-000099250000}"/>
    <cellStyle name="Comma 6 3 9 6" xfId="17746" xr:uid="{00000000-0005-0000-0000-00009A250000}"/>
    <cellStyle name="Comma 6 3 9 7" xfId="31063" xr:uid="{00000000-0005-0000-0000-00009B250000}"/>
    <cellStyle name="Comma 6 3 9 8" xfId="34467" xr:uid="{00000000-0005-0000-0000-00009C250000}"/>
    <cellStyle name="Comma 6 30" xfId="4169" xr:uid="{00000000-0005-0000-0000-00009D250000}"/>
    <cellStyle name="Comma 6 31" xfId="4170" xr:uid="{00000000-0005-0000-0000-00009E250000}"/>
    <cellStyle name="Comma 6 32" xfId="4171" xr:uid="{00000000-0005-0000-0000-00009F250000}"/>
    <cellStyle name="Comma 6 33" xfId="3196" xr:uid="{00000000-0005-0000-0000-0000A0250000}"/>
    <cellStyle name="Comma 6 34" xfId="4125" xr:uid="{00000000-0005-0000-0000-0000A1250000}"/>
    <cellStyle name="Comma 6 34 2" xfId="6105" xr:uid="{00000000-0005-0000-0000-0000A2250000}"/>
    <cellStyle name="Comma 6 34 2 2" xfId="19177" xr:uid="{00000000-0005-0000-0000-0000A3250000}"/>
    <cellStyle name="Comma 6 34 2 3" xfId="32295" xr:uid="{00000000-0005-0000-0000-0000A4250000}"/>
    <cellStyle name="Comma 6 34 2 4" xfId="35313" xr:uid="{00000000-0005-0000-0000-0000A5250000}"/>
    <cellStyle name="Comma 6 34 3" xfId="7916" xr:uid="{00000000-0005-0000-0000-0000A6250000}"/>
    <cellStyle name="Comma 6 34 3 2" xfId="14410" xr:uid="{00000000-0005-0000-0000-0000A7250000}"/>
    <cellStyle name="Comma 6 34 3 2 2" xfId="27095" xr:uid="{00000000-0005-0000-0000-0000A8250000}"/>
    <cellStyle name="Comma 6 34 3 3" xfId="22544" xr:uid="{00000000-0005-0000-0000-0000A9250000}"/>
    <cellStyle name="Comma 6 34 4" xfId="8839" xr:uid="{00000000-0005-0000-0000-0000AA250000}"/>
    <cellStyle name="Comma 6 34 4 2" xfId="15253" xr:uid="{00000000-0005-0000-0000-0000AB250000}"/>
    <cellStyle name="Comma 6 34 4 2 2" xfId="27905" xr:uid="{00000000-0005-0000-0000-0000AC250000}"/>
    <cellStyle name="Comma 6 34 4 3" xfId="22871" xr:uid="{00000000-0005-0000-0000-0000AD250000}"/>
    <cellStyle name="Comma 6 34 5" xfId="6783" xr:uid="{00000000-0005-0000-0000-0000AE250000}"/>
    <cellStyle name="Comma 6 34 5 2" xfId="13341" xr:uid="{00000000-0005-0000-0000-0000AF250000}"/>
    <cellStyle name="Comma 6 34 5 2 2" xfId="26076" xr:uid="{00000000-0005-0000-0000-0000B0250000}"/>
    <cellStyle name="Comma 6 34 5 3" xfId="21514" xr:uid="{00000000-0005-0000-0000-0000B1250000}"/>
    <cellStyle name="Comma 6 34 6" xfId="12273" xr:uid="{00000000-0005-0000-0000-0000B2250000}"/>
    <cellStyle name="Comma 6 34 6 2" xfId="25019" xr:uid="{00000000-0005-0000-0000-0000B3250000}"/>
    <cellStyle name="Comma 6 34 7" xfId="17724" xr:uid="{00000000-0005-0000-0000-0000B4250000}"/>
    <cellStyle name="Comma 6 34 8" xfId="31038" xr:uid="{00000000-0005-0000-0000-0000B5250000}"/>
    <cellStyle name="Comma 6 34 9" xfId="34447" xr:uid="{00000000-0005-0000-0000-0000B6250000}"/>
    <cellStyle name="Comma 6 35" xfId="9589" xr:uid="{00000000-0005-0000-0000-0000B7250000}"/>
    <cellStyle name="Comma 6 35 2" xfId="15935" xr:uid="{00000000-0005-0000-0000-0000B8250000}"/>
    <cellStyle name="Comma 6 35 2 2" xfId="28575" xr:uid="{00000000-0005-0000-0000-0000B9250000}"/>
    <cellStyle name="Comma 6 35 3" xfId="19002" xr:uid="{00000000-0005-0000-0000-0000BA250000}"/>
    <cellStyle name="Comma 6 35 4" xfId="32174" xr:uid="{00000000-0005-0000-0000-0000BB250000}"/>
    <cellStyle name="Comma 6 35 5" xfId="35193" xr:uid="{00000000-0005-0000-0000-0000BC250000}"/>
    <cellStyle name="Comma 6 36" xfId="18932" xr:uid="{00000000-0005-0000-0000-0000BD250000}"/>
    <cellStyle name="Comma 6 36 2" xfId="32113" xr:uid="{00000000-0005-0000-0000-0000BE250000}"/>
    <cellStyle name="Comma 6 36 3" xfId="35132" xr:uid="{00000000-0005-0000-0000-0000BF250000}"/>
    <cellStyle name="Comma 6 37" xfId="19913" xr:uid="{00000000-0005-0000-0000-0000C0250000}"/>
    <cellStyle name="Comma 6 37 2" xfId="33094" xr:uid="{00000000-0005-0000-0000-0000C1250000}"/>
    <cellStyle name="Comma 6 37 3" xfId="35979" xr:uid="{00000000-0005-0000-0000-0000C2250000}"/>
    <cellStyle name="Comma 6 38" xfId="17417" xr:uid="{00000000-0005-0000-0000-0000C3250000}"/>
    <cellStyle name="Comma 6 39" xfId="30598" xr:uid="{00000000-0005-0000-0000-0000C4250000}"/>
    <cellStyle name="Comma 6 4" xfId="1274" xr:uid="{00000000-0005-0000-0000-0000C5250000}"/>
    <cellStyle name="Comma 6 4 10" xfId="4173" xr:uid="{00000000-0005-0000-0000-0000C6250000}"/>
    <cellStyle name="Comma 6 4 11" xfId="4174" xr:uid="{00000000-0005-0000-0000-0000C7250000}"/>
    <cellStyle name="Comma 6 4 12" xfId="4175" xr:uid="{00000000-0005-0000-0000-0000C8250000}"/>
    <cellStyle name="Comma 6 4 13" xfId="4176" xr:uid="{00000000-0005-0000-0000-0000C9250000}"/>
    <cellStyle name="Comma 6 4 14" xfId="4177" xr:uid="{00000000-0005-0000-0000-0000CA250000}"/>
    <cellStyle name="Comma 6 4 15" xfId="4178" xr:uid="{00000000-0005-0000-0000-0000CB250000}"/>
    <cellStyle name="Comma 6 4 16" xfId="4179" xr:uid="{00000000-0005-0000-0000-0000CC250000}"/>
    <cellStyle name="Comma 6 4 17" xfId="4180" xr:uid="{00000000-0005-0000-0000-0000CD250000}"/>
    <cellStyle name="Comma 6 4 18" xfId="4181" xr:uid="{00000000-0005-0000-0000-0000CE250000}"/>
    <cellStyle name="Comma 6 4 19" xfId="4182" xr:uid="{00000000-0005-0000-0000-0000CF250000}"/>
    <cellStyle name="Comma 6 4 2" xfId="1496" xr:uid="{00000000-0005-0000-0000-0000D0250000}"/>
    <cellStyle name="Comma 6 4 2 2" xfId="10696" xr:uid="{00000000-0005-0000-0000-0000D1250000}"/>
    <cellStyle name="Comma 6 4 2 2 2" xfId="16241" xr:uid="{00000000-0005-0000-0000-0000D2250000}"/>
    <cellStyle name="Comma 6 4 2 2 2 2" xfId="20452" xr:uid="{00000000-0005-0000-0000-0000D3250000}"/>
    <cellStyle name="Comma 6 4 2 2 2 3" xfId="33705" xr:uid="{00000000-0005-0000-0000-0000D4250000}"/>
    <cellStyle name="Comma 6 4 2 2 2 4" xfId="36492" xr:uid="{00000000-0005-0000-0000-0000D5250000}"/>
    <cellStyle name="Comma 6 4 2 2 3" xfId="20153" xr:uid="{00000000-0005-0000-0000-0000D6250000}"/>
    <cellStyle name="Comma 6 4 2 2 4" xfId="33410" xr:uid="{00000000-0005-0000-0000-0000D7250000}"/>
    <cellStyle name="Comma 6 4 2 2 5" xfId="36198" xr:uid="{00000000-0005-0000-0000-0000D8250000}"/>
    <cellStyle name="Comma 6 4 2 2 6" xfId="42746" xr:uid="{DCD1844E-236D-42D1-8AFC-9EB7314124A2}"/>
    <cellStyle name="Comma 6 4 2 3" xfId="20305" xr:uid="{00000000-0005-0000-0000-0000D9250000}"/>
    <cellStyle name="Comma 6 4 2 3 2" xfId="33559" xr:uid="{00000000-0005-0000-0000-0000DA250000}"/>
    <cellStyle name="Comma 6 4 2 3 3" xfId="36346" xr:uid="{00000000-0005-0000-0000-0000DB250000}"/>
    <cellStyle name="Comma 6 4 2 4" xfId="19997" xr:uid="{00000000-0005-0000-0000-0000DC250000}"/>
    <cellStyle name="Comma 6 4 2 4 2" xfId="33261" xr:uid="{00000000-0005-0000-0000-0000DD250000}"/>
    <cellStyle name="Comma 6 4 2 4 3" xfId="36053" xr:uid="{00000000-0005-0000-0000-0000DE250000}"/>
    <cellStyle name="Comma 6 4 2 5" xfId="4183" xr:uid="{00000000-0005-0000-0000-0000DF250000}"/>
    <cellStyle name="Comma 6 4 2 6" xfId="42745" xr:uid="{131D0DC7-B671-4FFD-B83A-74A7793865F0}"/>
    <cellStyle name="Comma 6 4 20" xfId="6192" xr:uid="{00000000-0005-0000-0000-0000E0250000}"/>
    <cellStyle name="Comma 6 4 20 2" xfId="19865" xr:uid="{00000000-0005-0000-0000-0000E1250000}"/>
    <cellStyle name="Comma 6 4 20 2 2" xfId="32990" xr:uid="{00000000-0005-0000-0000-0000E2250000}"/>
    <cellStyle name="Comma 6 4 20 2 3" xfId="35948" xr:uid="{00000000-0005-0000-0000-0000E3250000}"/>
    <cellStyle name="Comma 6 4 20 3" xfId="18738" xr:uid="{00000000-0005-0000-0000-0000E4250000}"/>
    <cellStyle name="Comma 6 4 20 4" xfId="31996" xr:uid="{00000000-0005-0000-0000-0000E5250000}"/>
    <cellStyle name="Comma 6 4 20 5" xfId="35102" xr:uid="{00000000-0005-0000-0000-0000E6250000}"/>
    <cellStyle name="Comma 6 4 21" xfId="10041" xr:uid="{00000000-0005-0000-0000-0000E7250000}"/>
    <cellStyle name="Comma 6 4 21 2" xfId="15990" xr:uid="{00000000-0005-0000-0000-0000E8250000}"/>
    <cellStyle name="Comma 6 4 21 2 2" xfId="28619" xr:uid="{00000000-0005-0000-0000-0000E9250000}"/>
    <cellStyle name="Comma 6 4 21 3" xfId="17747" xr:uid="{00000000-0005-0000-0000-0000EA250000}"/>
    <cellStyle name="Comma 6 4 21 4" xfId="23590" xr:uid="{00000000-0005-0000-0000-0000EB250000}"/>
    <cellStyle name="Comma 6 4 22" xfId="11242" xr:uid="{00000000-0005-0000-0000-0000EC250000}"/>
    <cellStyle name="Comma 6 4 22 2" xfId="19071" xr:uid="{00000000-0005-0000-0000-0000ED250000}"/>
    <cellStyle name="Comma 6 4 22 3" xfId="32193" xr:uid="{00000000-0005-0000-0000-0000EE250000}"/>
    <cellStyle name="Comma 6 4 22 4" xfId="35212" xr:uid="{00000000-0005-0000-0000-0000EF250000}"/>
    <cellStyle name="Comma 6 4 23" xfId="18951" xr:uid="{00000000-0005-0000-0000-0000F0250000}"/>
    <cellStyle name="Comma 6 4 23 2" xfId="32132" xr:uid="{00000000-0005-0000-0000-0000F1250000}"/>
    <cellStyle name="Comma 6 4 23 3" xfId="35152" xr:uid="{00000000-0005-0000-0000-0000F2250000}"/>
    <cellStyle name="Comma 6 4 24" xfId="19935" xr:uid="{00000000-0005-0000-0000-0000F3250000}"/>
    <cellStyle name="Comma 6 4 24 2" xfId="33131" xr:uid="{00000000-0005-0000-0000-0000F4250000}"/>
    <cellStyle name="Comma 6 4 24 3" xfId="35998" xr:uid="{00000000-0005-0000-0000-0000F5250000}"/>
    <cellStyle name="Comma 6 4 25" xfId="17454" xr:uid="{00000000-0005-0000-0000-0000F6250000}"/>
    <cellStyle name="Comma 6 4 26" xfId="30708" xr:uid="{00000000-0005-0000-0000-0000F7250000}"/>
    <cellStyle name="Comma 6 4 27" xfId="34320" xr:uid="{00000000-0005-0000-0000-0000F8250000}"/>
    <cellStyle name="Comma 6 4 28" xfId="4172" xr:uid="{00000000-0005-0000-0000-0000F9250000}"/>
    <cellStyle name="Comma 6 4 3" xfId="4184" xr:uid="{00000000-0005-0000-0000-0000FA250000}"/>
    <cellStyle name="Comma 6 4 3 2" xfId="20398" xr:uid="{00000000-0005-0000-0000-0000FB250000}"/>
    <cellStyle name="Comma 6 4 3 2 2" xfId="33651" xr:uid="{00000000-0005-0000-0000-0000FC250000}"/>
    <cellStyle name="Comma 6 4 3 2 3" xfId="36438" xr:uid="{00000000-0005-0000-0000-0000FD250000}"/>
    <cellStyle name="Comma 6 4 3 3" xfId="20099" xr:uid="{00000000-0005-0000-0000-0000FE250000}"/>
    <cellStyle name="Comma 6 4 3 3 2" xfId="33356" xr:uid="{00000000-0005-0000-0000-0000FF250000}"/>
    <cellStyle name="Comma 6 4 3 3 3" xfId="36144" xr:uid="{00000000-0005-0000-0000-000000260000}"/>
    <cellStyle name="Comma 6 4 3 4" xfId="42747" xr:uid="{22369E55-0EB2-4E34-9315-15D33B6327F3}"/>
    <cellStyle name="Comma 6 4 4" xfId="4185" xr:uid="{00000000-0005-0000-0000-000001260000}"/>
    <cellStyle name="Comma 6 4 4 2" xfId="20251" xr:uid="{00000000-0005-0000-0000-000002260000}"/>
    <cellStyle name="Comma 6 4 4 2 2" xfId="33505" xr:uid="{00000000-0005-0000-0000-000003260000}"/>
    <cellStyle name="Comma 6 4 4 2 3" xfId="36292" xr:uid="{00000000-0005-0000-0000-000004260000}"/>
    <cellStyle name="Comma 6 4 4 3" xfId="42748" xr:uid="{D4EE29EC-6434-4B70-A9BD-F30C53B6BFEC}"/>
    <cellStyle name="Comma 6 4 5" xfId="4186" xr:uid="{00000000-0005-0000-0000-000005260000}"/>
    <cellStyle name="Comma 6 4 5 2" xfId="42749" xr:uid="{9C1CF34C-0542-4502-9389-54D7EAD31989}"/>
    <cellStyle name="Comma 6 4 6" xfId="4187" xr:uid="{00000000-0005-0000-0000-000006260000}"/>
    <cellStyle name="Comma 6 4 7" xfId="4188" xr:uid="{00000000-0005-0000-0000-000007260000}"/>
    <cellStyle name="Comma 6 4 8" xfId="4189" xr:uid="{00000000-0005-0000-0000-000008260000}"/>
    <cellStyle name="Comma 6 4 9" xfId="4190" xr:uid="{00000000-0005-0000-0000-000009260000}"/>
    <cellStyle name="Comma 6 40" xfId="34295" xr:uid="{00000000-0005-0000-0000-00000A260000}"/>
    <cellStyle name="Comma 6 41" xfId="37359" xr:uid="{00000000-0005-0000-0000-00000B260000}"/>
    <cellStyle name="Comma 6 42" xfId="37843" xr:uid="{00000000-0005-0000-0000-00000C260000}"/>
    <cellStyle name="Comma 6 43" xfId="38113" xr:uid="{00000000-0005-0000-0000-00000D260000}"/>
    <cellStyle name="Comma 6 44" xfId="42657" xr:uid="{7E3739B7-5999-4910-8073-BD7C877E6233}"/>
    <cellStyle name="Comma 6 45" xfId="46755" xr:uid="{182C6297-1335-4362-AF35-63C08083D652}"/>
    <cellStyle name="Comma 6 5" xfId="1338" xr:uid="{00000000-0005-0000-0000-00000E260000}"/>
    <cellStyle name="Comma 6 5 2" xfId="10677" xr:uid="{00000000-0005-0000-0000-00000F260000}"/>
    <cellStyle name="Comma 6 5 2 2" xfId="16223" xr:uid="{00000000-0005-0000-0000-000010260000}"/>
    <cellStyle name="Comma 6 5 2 2 2" xfId="20434" xr:uid="{00000000-0005-0000-0000-000011260000}"/>
    <cellStyle name="Comma 6 5 2 2 3" xfId="33687" xr:uid="{00000000-0005-0000-0000-000012260000}"/>
    <cellStyle name="Comma 6 5 2 2 4" xfId="36474" xr:uid="{00000000-0005-0000-0000-000013260000}"/>
    <cellStyle name="Comma 6 5 2 3" xfId="20135" xr:uid="{00000000-0005-0000-0000-000014260000}"/>
    <cellStyle name="Comma 6 5 2 4" xfId="33392" xr:uid="{00000000-0005-0000-0000-000015260000}"/>
    <cellStyle name="Comma 6 5 2 5" xfId="36180" xr:uid="{00000000-0005-0000-0000-000016260000}"/>
    <cellStyle name="Comma 6 5 2 6" xfId="42750" xr:uid="{B14214D7-B656-4E84-A82B-4C8D926C7F77}"/>
    <cellStyle name="Comma 6 5 3" xfId="20287" xr:uid="{00000000-0005-0000-0000-000017260000}"/>
    <cellStyle name="Comma 6 5 3 2" xfId="33541" xr:uid="{00000000-0005-0000-0000-000018260000}"/>
    <cellStyle name="Comma 6 5 3 3" xfId="36328" xr:uid="{00000000-0005-0000-0000-000019260000}"/>
    <cellStyle name="Comma 6 5 3 4" xfId="42751" xr:uid="{813A16DF-59A2-4A9A-A716-0DF133B6BFAD}"/>
    <cellStyle name="Comma 6 5 4" xfId="19979" xr:uid="{00000000-0005-0000-0000-00001A260000}"/>
    <cellStyle name="Comma 6 5 4 2" xfId="33243" xr:uid="{00000000-0005-0000-0000-00001B260000}"/>
    <cellStyle name="Comma 6 5 4 3" xfId="36035" xr:uid="{00000000-0005-0000-0000-00001C260000}"/>
    <cellStyle name="Comma 6 5 4 4" xfId="42752" xr:uid="{1ED4E8FE-4CFE-4912-A3F8-E7D8E55A06D2}"/>
    <cellStyle name="Comma 6 5 5" xfId="4191" xr:uid="{00000000-0005-0000-0000-00001D260000}"/>
    <cellStyle name="Comma 6 5 5 2" xfId="42753" xr:uid="{85387DC0-B47D-4D37-9376-772017ADDF68}"/>
    <cellStyle name="Comma 6 5 6" xfId="42754" xr:uid="{32EDB1F6-5B97-4D5A-99B8-A69DB63C228A}"/>
    <cellStyle name="Comma 6 6" xfId="4192" xr:uid="{00000000-0005-0000-0000-00001E260000}"/>
    <cellStyle name="Comma 6 6 2" xfId="10740" xr:uid="{00000000-0005-0000-0000-00001F260000}"/>
    <cellStyle name="Comma 6 6 2 2" xfId="42756" xr:uid="{DDF79656-611F-4388-B8A8-B5E72901C210}"/>
    <cellStyle name="Comma 6 6 3" xfId="42757" xr:uid="{17DF2860-8BFD-43F3-AB90-FD9431437160}"/>
    <cellStyle name="Comma 6 6 4" xfId="42755" xr:uid="{E7A1C749-20A3-4FCE-BE55-08CB030BAB4C}"/>
    <cellStyle name="Comma 6 7" xfId="4193" xr:uid="{00000000-0005-0000-0000-000020260000}"/>
    <cellStyle name="Comma 6 7 2" xfId="20380" xr:uid="{00000000-0005-0000-0000-000021260000}"/>
    <cellStyle name="Comma 6 7 2 2" xfId="33633" xr:uid="{00000000-0005-0000-0000-000022260000}"/>
    <cellStyle name="Comma 6 7 2 3" xfId="36420" xr:uid="{00000000-0005-0000-0000-000023260000}"/>
    <cellStyle name="Comma 6 7 2 4" xfId="42759" xr:uid="{CDC45ED4-C2E7-44AC-944B-66C3DAE71F93}"/>
    <cellStyle name="Comma 6 7 3" xfId="20081" xr:uid="{00000000-0005-0000-0000-000024260000}"/>
    <cellStyle name="Comma 6 7 3 2" xfId="33338" xr:uid="{00000000-0005-0000-0000-000025260000}"/>
    <cellStyle name="Comma 6 7 3 3" xfId="36126" xr:uid="{00000000-0005-0000-0000-000026260000}"/>
    <cellStyle name="Comma 6 7 3 4" xfId="42760" xr:uid="{7E291005-EB15-4FEF-B8B8-92963C82B8F2}"/>
    <cellStyle name="Comma 6 7 4" xfId="42758" xr:uid="{173CD7B1-F5C1-4F97-B4D0-9EA1DD4647B1}"/>
    <cellStyle name="Comma 6 8" xfId="4194" xr:uid="{00000000-0005-0000-0000-000027260000}"/>
    <cellStyle name="Comma 6 8 2" xfId="20233" xr:uid="{00000000-0005-0000-0000-000028260000}"/>
    <cellStyle name="Comma 6 8 2 2" xfId="33487" xr:uid="{00000000-0005-0000-0000-000029260000}"/>
    <cellStyle name="Comma 6 8 2 3" xfId="36274" xr:uid="{00000000-0005-0000-0000-00002A260000}"/>
    <cellStyle name="Comma 6 8 3" xfId="42761" xr:uid="{B283DE38-89AD-4B87-8C97-6F77B18570BC}"/>
    <cellStyle name="Comma 6 9" xfId="4195" xr:uid="{00000000-0005-0000-0000-00002B260000}"/>
    <cellStyle name="Comma 6 9 2" xfId="42763" xr:uid="{E2FD9DC6-6D01-4042-A68D-57C6DBC92F29}"/>
    <cellStyle name="Comma 6 9 3" xfId="42762" xr:uid="{5EF0DBCD-7904-48CA-A462-012CD9E10E17}"/>
    <cellStyle name="Comma 60" xfId="232" xr:uid="{00000000-0005-0000-0000-00002C260000}"/>
    <cellStyle name="Comma 60 2" xfId="521" xr:uid="{00000000-0005-0000-0000-00002D260000}"/>
    <cellStyle name="Comma 60 2 2" xfId="11172" xr:uid="{00000000-0005-0000-0000-00002E260000}"/>
    <cellStyle name="Comma 60 2 3" xfId="42764" xr:uid="{E03BD075-245C-4343-9E46-034C41B47F6D}"/>
    <cellStyle name="Comma 60 3" xfId="1154" xr:uid="{00000000-0005-0000-0000-00002F260000}"/>
    <cellStyle name="Comma 60 4" xfId="1497" xr:uid="{00000000-0005-0000-0000-000030260000}"/>
    <cellStyle name="Comma 60 4 2" xfId="37557" xr:uid="{00000000-0005-0000-0000-000031260000}"/>
    <cellStyle name="Comma 61" xfId="233" xr:uid="{00000000-0005-0000-0000-000032260000}"/>
    <cellStyle name="Comma 61 2" xfId="522" xr:uid="{00000000-0005-0000-0000-000033260000}"/>
    <cellStyle name="Comma 61 2 2" xfId="10405" xr:uid="{00000000-0005-0000-0000-000034260000}"/>
    <cellStyle name="Comma 61 2 3" xfId="42765" xr:uid="{9E0F4589-4DA8-4B55-8172-68FD0A4E169D}"/>
    <cellStyle name="Comma 61 3" xfId="1155" xr:uid="{00000000-0005-0000-0000-000035260000}"/>
    <cellStyle name="Comma 61 3 2" xfId="42766" xr:uid="{5EB46929-A747-4FB5-ADC7-F888C45E30C3}"/>
    <cellStyle name="Comma 61 4" xfId="1498" xr:uid="{00000000-0005-0000-0000-000036260000}"/>
    <cellStyle name="Comma 61 4 2" xfId="37558" xr:uid="{00000000-0005-0000-0000-000037260000}"/>
    <cellStyle name="Comma 62" xfId="234" xr:uid="{00000000-0005-0000-0000-000038260000}"/>
    <cellStyle name="Comma 62 2" xfId="1156" xr:uid="{00000000-0005-0000-0000-000039260000}"/>
    <cellStyle name="Comma 62 2 2" xfId="11303" xr:uid="{00000000-0005-0000-0000-00003A260000}"/>
    <cellStyle name="Comma 62 2 3" xfId="42767" xr:uid="{C1A93A11-90FB-45C2-A1E7-41D309ADCCAC}"/>
    <cellStyle name="Comma 62 3" xfId="1499" xr:uid="{00000000-0005-0000-0000-00003B260000}"/>
    <cellStyle name="Comma 62 3 2" xfId="42768" xr:uid="{8D5E243E-6FD5-4E08-B341-8A5ACB1A1AD0}"/>
    <cellStyle name="Comma 63" xfId="235" xr:uid="{00000000-0005-0000-0000-00003C260000}"/>
    <cellStyle name="Comma 63 2" xfId="523" xr:uid="{00000000-0005-0000-0000-00003D260000}"/>
    <cellStyle name="Comma 63 2 2" xfId="11160" xr:uid="{00000000-0005-0000-0000-00003E260000}"/>
    <cellStyle name="Comma 63 2 3" xfId="42769" xr:uid="{58D9FB7E-617B-498F-8BB6-93A76F871224}"/>
    <cellStyle name="Comma 63 3" xfId="1157" xr:uid="{00000000-0005-0000-0000-00003F260000}"/>
    <cellStyle name="Comma 63 3 2" xfId="42770" xr:uid="{92117C00-B030-47ED-9DD2-369D460C3B3E}"/>
    <cellStyle name="Comma 63 4" xfId="1500" xr:uid="{00000000-0005-0000-0000-000040260000}"/>
    <cellStyle name="Comma 63 4 2" xfId="37559" xr:uid="{00000000-0005-0000-0000-000041260000}"/>
    <cellStyle name="Comma 64" xfId="236" xr:uid="{00000000-0005-0000-0000-000042260000}"/>
    <cellStyle name="Comma 64 2" xfId="524" xr:uid="{00000000-0005-0000-0000-000043260000}"/>
    <cellStyle name="Comma 64 2 2" xfId="15975" xr:uid="{00000000-0005-0000-0000-000044260000}"/>
    <cellStyle name="Comma 64 2 2 2" xfId="28611" xr:uid="{00000000-0005-0000-0000-000045260000}"/>
    <cellStyle name="Comma 64 2 3" xfId="23582" xr:uid="{00000000-0005-0000-0000-000046260000}"/>
    <cellStyle name="Comma 64 2 4" xfId="10007" xr:uid="{00000000-0005-0000-0000-000047260000}"/>
    <cellStyle name="Comma 64 2 5" xfId="42772" xr:uid="{F7D9E797-C75B-454E-99E7-690E941505A1}"/>
    <cellStyle name="Comma 64 3" xfId="1158" xr:uid="{00000000-0005-0000-0000-000048260000}"/>
    <cellStyle name="Comma 64 3 2" xfId="42773" xr:uid="{94FE3631-10C1-4336-91D5-3E0BCB774CE2}"/>
    <cellStyle name="Comma 64 4" xfId="1501" xr:uid="{00000000-0005-0000-0000-000049260000}"/>
    <cellStyle name="Comma 64 4 2" xfId="37560" xr:uid="{00000000-0005-0000-0000-00004A260000}"/>
    <cellStyle name="Comma 64 4 3" xfId="42774" xr:uid="{565DCC2D-9DC9-4D51-925D-895EBCD22987}"/>
    <cellStyle name="Comma 64 5" xfId="42775" xr:uid="{3234418B-BA35-484A-AA3E-0469E93F427B}"/>
    <cellStyle name="Comma 64 6" xfId="42776" xr:uid="{C5940138-DE4D-495C-944E-2FEC49FF9EC3}"/>
    <cellStyle name="Comma 64 7" xfId="42771" xr:uid="{13835301-7119-4F90-9D90-6A56DBDB1782}"/>
    <cellStyle name="Comma 65" xfId="237" xr:uid="{00000000-0005-0000-0000-00004B260000}"/>
    <cellStyle name="Comma 65 2" xfId="525" xr:uid="{00000000-0005-0000-0000-00004C260000}"/>
    <cellStyle name="Comma 65 2 2" xfId="11236" xr:uid="{00000000-0005-0000-0000-00004D260000}"/>
    <cellStyle name="Comma 65 2 3" xfId="42777" xr:uid="{B82770D9-6642-402B-8D99-C6FADE87D8C1}"/>
    <cellStyle name="Comma 65 3" xfId="1159" xr:uid="{00000000-0005-0000-0000-00004E260000}"/>
    <cellStyle name="Comma 65 4" xfId="1502" xr:uid="{00000000-0005-0000-0000-00004F260000}"/>
    <cellStyle name="Comma 65 4 2" xfId="37561" xr:uid="{00000000-0005-0000-0000-000050260000}"/>
    <cellStyle name="Comma 66" xfId="238" xr:uid="{00000000-0005-0000-0000-000051260000}"/>
    <cellStyle name="Comma 66 2" xfId="526" xr:uid="{00000000-0005-0000-0000-000052260000}"/>
    <cellStyle name="Comma 66 2 2" xfId="11167" xr:uid="{00000000-0005-0000-0000-000053260000}"/>
    <cellStyle name="Comma 66 2 3" xfId="42778" xr:uid="{1E628B87-A61D-4761-9C2C-8DC5830DD946}"/>
    <cellStyle name="Comma 66 3" xfId="1160" xr:uid="{00000000-0005-0000-0000-000054260000}"/>
    <cellStyle name="Comma 66 3 2" xfId="42779" xr:uid="{D1016016-67E5-45BE-BB15-6DF127829DF9}"/>
    <cellStyle name="Comma 66 4" xfId="2169" xr:uid="{00000000-0005-0000-0000-000055260000}"/>
    <cellStyle name="Comma 66 4 2" xfId="37562" xr:uid="{00000000-0005-0000-0000-000056260000}"/>
    <cellStyle name="Comma 67" xfId="239" xr:uid="{00000000-0005-0000-0000-000057260000}"/>
    <cellStyle name="Comma 67 2" xfId="527" xr:uid="{00000000-0005-0000-0000-000058260000}"/>
    <cellStyle name="Comma 67 2 2" xfId="10976" xr:uid="{00000000-0005-0000-0000-000059260000}"/>
    <cellStyle name="Comma 67 2 3" xfId="42780" xr:uid="{A81925B5-B4FD-4EF7-BF9C-9BE9F44B5B1C}"/>
    <cellStyle name="Comma 67 3" xfId="1161" xr:uid="{00000000-0005-0000-0000-00005A260000}"/>
    <cellStyle name="Comma 67 3 2" xfId="42781" xr:uid="{400AE65B-2AEF-4581-8E1B-FC4FE3549BA1}"/>
    <cellStyle name="Comma 67 4" xfId="1317" xr:uid="{00000000-0005-0000-0000-00005B260000}"/>
    <cellStyle name="Comma 67 4 2" xfId="37563" xr:uid="{00000000-0005-0000-0000-00005C260000}"/>
    <cellStyle name="Comma 68" xfId="240" xr:uid="{00000000-0005-0000-0000-00005D260000}"/>
    <cellStyle name="Comma 68 2" xfId="528" xr:uid="{00000000-0005-0000-0000-00005E260000}"/>
    <cellStyle name="Comma 68 2 2" xfId="11336" xr:uid="{00000000-0005-0000-0000-00005F260000}"/>
    <cellStyle name="Comma 68 2 3" xfId="42782" xr:uid="{CC663125-62A6-411B-9679-468BEF284B76}"/>
    <cellStyle name="Comma 68 3" xfId="1162" xr:uid="{00000000-0005-0000-0000-000060260000}"/>
    <cellStyle name="Comma 68 3 2" xfId="42783" xr:uid="{81AB228C-CB06-41E6-B8AD-C0BA798C7BDD}"/>
    <cellStyle name="Comma 68 4" xfId="2171" xr:uid="{00000000-0005-0000-0000-000061260000}"/>
    <cellStyle name="Comma 68 4 2" xfId="37564" xr:uid="{00000000-0005-0000-0000-000062260000}"/>
    <cellStyle name="Comma 69" xfId="241" xr:uid="{00000000-0005-0000-0000-000063260000}"/>
    <cellStyle name="Comma 69 2" xfId="529" xr:uid="{00000000-0005-0000-0000-000064260000}"/>
    <cellStyle name="Comma 69 2 2" xfId="10241" xr:uid="{00000000-0005-0000-0000-000065260000}"/>
    <cellStyle name="Comma 69 2 3" xfId="42784" xr:uid="{879D9ACC-33E3-4513-9DE7-0B99DB5C2D28}"/>
    <cellStyle name="Comma 69 3" xfId="1163" xr:uid="{00000000-0005-0000-0000-000066260000}"/>
    <cellStyle name="Comma 69 3 2" xfId="42785" xr:uid="{7D7F28E7-FF3D-460E-8247-B81CBF638544}"/>
    <cellStyle name="Comma 69 4" xfId="2172" xr:uid="{00000000-0005-0000-0000-000067260000}"/>
    <cellStyle name="Comma 69 4 2" xfId="37565" xr:uid="{00000000-0005-0000-0000-000068260000}"/>
    <cellStyle name="Comma 7" xfId="242" xr:uid="{00000000-0005-0000-0000-000069260000}"/>
    <cellStyle name="Comma 7 10" xfId="4197" xr:uid="{00000000-0005-0000-0000-00006A260000}"/>
    <cellStyle name="Comma 7 10 2" xfId="7937" xr:uid="{00000000-0005-0000-0000-00006B260000}"/>
    <cellStyle name="Comma 7 10 2 2" xfId="14431" xr:uid="{00000000-0005-0000-0000-00006C260000}"/>
    <cellStyle name="Comma 7 10 2 2 2" xfId="27116" xr:uid="{00000000-0005-0000-0000-00006D260000}"/>
    <cellStyle name="Comma 7 10 2 3" xfId="19198" xr:uid="{00000000-0005-0000-0000-00006E260000}"/>
    <cellStyle name="Comma 7 10 2 4" xfId="32316" xr:uid="{00000000-0005-0000-0000-00006F260000}"/>
    <cellStyle name="Comma 7 10 2 5" xfId="35334" xr:uid="{00000000-0005-0000-0000-000070260000}"/>
    <cellStyle name="Comma 7 10 3" xfId="8860" xr:uid="{00000000-0005-0000-0000-000071260000}"/>
    <cellStyle name="Comma 7 10 3 2" xfId="15274" xr:uid="{00000000-0005-0000-0000-000072260000}"/>
    <cellStyle name="Comma 7 10 3 2 2" xfId="27926" xr:uid="{00000000-0005-0000-0000-000073260000}"/>
    <cellStyle name="Comma 7 10 3 3" xfId="22892" xr:uid="{00000000-0005-0000-0000-000074260000}"/>
    <cellStyle name="Comma 7 10 4" xfId="6804" xr:uid="{00000000-0005-0000-0000-000075260000}"/>
    <cellStyle name="Comma 7 10 4 2" xfId="13362" xr:uid="{00000000-0005-0000-0000-000076260000}"/>
    <cellStyle name="Comma 7 10 4 2 2" xfId="26097" xr:uid="{00000000-0005-0000-0000-000077260000}"/>
    <cellStyle name="Comma 7 10 4 3" xfId="21535" xr:uid="{00000000-0005-0000-0000-000078260000}"/>
    <cellStyle name="Comma 7 10 5" xfId="12297" xr:uid="{00000000-0005-0000-0000-000079260000}"/>
    <cellStyle name="Comma 7 10 5 2" xfId="25043" xr:uid="{00000000-0005-0000-0000-00007A260000}"/>
    <cellStyle name="Comma 7 10 6" xfId="17749" xr:uid="{00000000-0005-0000-0000-00007B260000}"/>
    <cellStyle name="Comma 7 10 7" xfId="31071" xr:uid="{00000000-0005-0000-0000-00007C260000}"/>
    <cellStyle name="Comma 7 10 8" xfId="34468" xr:uid="{00000000-0005-0000-0000-00007D260000}"/>
    <cellStyle name="Comma 7 11" xfId="4198" xr:uid="{00000000-0005-0000-0000-00007E260000}"/>
    <cellStyle name="Comma 7 11 2" xfId="7938" xr:uid="{00000000-0005-0000-0000-00007F260000}"/>
    <cellStyle name="Comma 7 11 2 2" xfId="14432" xr:uid="{00000000-0005-0000-0000-000080260000}"/>
    <cellStyle name="Comma 7 11 2 2 2" xfId="27117" xr:uid="{00000000-0005-0000-0000-000081260000}"/>
    <cellStyle name="Comma 7 11 2 3" xfId="19199" xr:uid="{00000000-0005-0000-0000-000082260000}"/>
    <cellStyle name="Comma 7 11 2 4" xfId="32317" xr:uid="{00000000-0005-0000-0000-000083260000}"/>
    <cellStyle name="Comma 7 11 2 5" xfId="35335" xr:uid="{00000000-0005-0000-0000-000084260000}"/>
    <cellStyle name="Comma 7 11 3" xfId="8861" xr:uid="{00000000-0005-0000-0000-000085260000}"/>
    <cellStyle name="Comma 7 11 3 2" xfId="15275" xr:uid="{00000000-0005-0000-0000-000086260000}"/>
    <cellStyle name="Comma 7 11 3 2 2" xfId="27927" xr:uid="{00000000-0005-0000-0000-000087260000}"/>
    <cellStyle name="Comma 7 11 3 3" xfId="22893" xr:uid="{00000000-0005-0000-0000-000088260000}"/>
    <cellStyle name="Comma 7 11 4" xfId="6805" xr:uid="{00000000-0005-0000-0000-000089260000}"/>
    <cellStyle name="Comma 7 11 4 2" xfId="13363" xr:uid="{00000000-0005-0000-0000-00008A260000}"/>
    <cellStyle name="Comma 7 11 4 2 2" xfId="26098" xr:uid="{00000000-0005-0000-0000-00008B260000}"/>
    <cellStyle name="Comma 7 11 4 3" xfId="21536" xr:uid="{00000000-0005-0000-0000-00008C260000}"/>
    <cellStyle name="Comma 7 11 5" xfId="12298" xr:uid="{00000000-0005-0000-0000-00008D260000}"/>
    <cellStyle name="Comma 7 11 5 2" xfId="25044" xr:uid="{00000000-0005-0000-0000-00008E260000}"/>
    <cellStyle name="Comma 7 11 6" xfId="17750" xr:uid="{00000000-0005-0000-0000-00008F260000}"/>
    <cellStyle name="Comma 7 11 7" xfId="31072" xr:uid="{00000000-0005-0000-0000-000090260000}"/>
    <cellStyle name="Comma 7 11 8" xfId="34469" xr:uid="{00000000-0005-0000-0000-000091260000}"/>
    <cellStyle name="Comma 7 12" xfId="4199" xr:uid="{00000000-0005-0000-0000-000092260000}"/>
    <cellStyle name="Comma 7 12 2" xfId="7939" xr:uid="{00000000-0005-0000-0000-000093260000}"/>
    <cellStyle name="Comma 7 12 2 2" xfId="14433" xr:uid="{00000000-0005-0000-0000-000094260000}"/>
    <cellStyle name="Comma 7 12 2 2 2" xfId="27118" xr:uid="{00000000-0005-0000-0000-000095260000}"/>
    <cellStyle name="Comma 7 12 2 3" xfId="19200" xr:uid="{00000000-0005-0000-0000-000096260000}"/>
    <cellStyle name="Comma 7 12 2 4" xfId="32318" xr:uid="{00000000-0005-0000-0000-000097260000}"/>
    <cellStyle name="Comma 7 12 2 5" xfId="35336" xr:uid="{00000000-0005-0000-0000-000098260000}"/>
    <cellStyle name="Comma 7 12 3" xfId="8862" xr:uid="{00000000-0005-0000-0000-000099260000}"/>
    <cellStyle name="Comma 7 12 3 2" xfId="15276" xr:uid="{00000000-0005-0000-0000-00009A260000}"/>
    <cellStyle name="Comma 7 12 3 2 2" xfId="27928" xr:uid="{00000000-0005-0000-0000-00009B260000}"/>
    <cellStyle name="Comma 7 12 3 3" xfId="22894" xr:uid="{00000000-0005-0000-0000-00009C260000}"/>
    <cellStyle name="Comma 7 12 4" xfId="6806" xr:uid="{00000000-0005-0000-0000-00009D260000}"/>
    <cellStyle name="Comma 7 12 4 2" xfId="13364" xr:uid="{00000000-0005-0000-0000-00009E260000}"/>
    <cellStyle name="Comma 7 12 4 2 2" xfId="26099" xr:uid="{00000000-0005-0000-0000-00009F260000}"/>
    <cellStyle name="Comma 7 12 4 3" xfId="21537" xr:uid="{00000000-0005-0000-0000-0000A0260000}"/>
    <cellStyle name="Comma 7 12 5" xfId="12299" xr:uid="{00000000-0005-0000-0000-0000A1260000}"/>
    <cellStyle name="Comma 7 12 5 2" xfId="25045" xr:uid="{00000000-0005-0000-0000-0000A2260000}"/>
    <cellStyle name="Comma 7 12 6" xfId="17751" xr:uid="{00000000-0005-0000-0000-0000A3260000}"/>
    <cellStyle name="Comma 7 12 7" xfId="31073" xr:uid="{00000000-0005-0000-0000-0000A4260000}"/>
    <cellStyle name="Comma 7 12 8" xfId="34470" xr:uid="{00000000-0005-0000-0000-0000A5260000}"/>
    <cellStyle name="Comma 7 13" xfId="4200" xr:uid="{00000000-0005-0000-0000-0000A6260000}"/>
    <cellStyle name="Comma 7 13 2" xfId="7940" xr:uid="{00000000-0005-0000-0000-0000A7260000}"/>
    <cellStyle name="Comma 7 13 2 2" xfId="14434" xr:uid="{00000000-0005-0000-0000-0000A8260000}"/>
    <cellStyle name="Comma 7 13 2 2 2" xfId="27119" xr:uid="{00000000-0005-0000-0000-0000A9260000}"/>
    <cellStyle name="Comma 7 13 2 3" xfId="19201" xr:uid="{00000000-0005-0000-0000-0000AA260000}"/>
    <cellStyle name="Comma 7 13 2 4" xfId="32319" xr:uid="{00000000-0005-0000-0000-0000AB260000}"/>
    <cellStyle name="Comma 7 13 2 5" xfId="35337" xr:uid="{00000000-0005-0000-0000-0000AC260000}"/>
    <cellStyle name="Comma 7 13 3" xfId="8863" xr:uid="{00000000-0005-0000-0000-0000AD260000}"/>
    <cellStyle name="Comma 7 13 3 2" xfId="15277" xr:uid="{00000000-0005-0000-0000-0000AE260000}"/>
    <cellStyle name="Comma 7 13 3 2 2" xfId="27929" xr:uid="{00000000-0005-0000-0000-0000AF260000}"/>
    <cellStyle name="Comma 7 13 3 3" xfId="22895" xr:uid="{00000000-0005-0000-0000-0000B0260000}"/>
    <cellStyle name="Comma 7 13 4" xfId="6807" xr:uid="{00000000-0005-0000-0000-0000B1260000}"/>
    <cellStyle name="Comma 7 13 4 2" xfId="13365" xr:uid="{00000000-0005-0000-0000-0000B2260000}"/>
    <cellStyle name="Comma 7 13 4 2 2" xfId="26100" xr:uid="{00000000-0005-0000-0000-0000B3260000}"/>
    <cellStyle name="Comma 7 13 4 3" xfId="21538" xr:uid="{00000000-0005-0000-0000-0000B4260000}"/>
    <cellStyle name="Comma 7 13 5" xfId="12300" xr:uid="{00000000-0005-0000-0000-0000B5260000}"/>
    <cellStyle name="Comma 7 13 5 2" xfId="25046" xr:uid="{00000000-0005-0000-0000-0000B6260000}"/>
    <cellStyle name="Comma 7 13 6" xfId="17752" xr:uid="{00000000-0005-0000-0000-0000B7260000}"/>
    <cellStyle name="Comma 7 13 7" xfId="31074" xr:uid="{00000000-0005-0000-0000-0000B8260000}"/>
    <cellStyle name="Comma 7 13 8" xfId="34471" xr:uid="{00000000-0005-0000-0000-0000B9260000}"/>
    <cellStyle name="Comma 7 14" xfId="4201" xr:uid="{00000000-0005-0000-0000-0000BA260000}"/>
    <cellStyle name="Comma 7 14 2" xfId="7941" xr:uid="{00000000-0005-0000-0000-0000BB260000}"/>
    <cellStyle name="Comma 7 14 2 2" xfId="14435" xr:uid="{00000000-0005-0000-0000-0000BC260000}"/>
    <cellStyle name="Comma 7 14 2 2 2" xfId="27120" xr:uid="{00000000-0005-0000-0000-0000BD260000}"/>
    <cellStyle name="Comma 7 14 2 3" xfId="19202" xr:uid="{00000000-0005-0000-0000-0000BE260000}"/>
    <cellStyle name="Comma 7 14 2 4" xfId="32320" xr:uid="{00000000-0005-0000-0000-0000BF260000}"/>
    <cellStyle name="Comma 7 14 2 5" xfId="35338" xr:uid="{00000000-0005-0000-0000-0000C0260000}"/>
    <cellStyle name="Comma 7 14 3" xfId="8864" xr:uid="{00000000-0005-0000-0000-0000C1260000}"/>
    <cellStyle name="Comma 7 14 3 2" xfId="15278" xr:uid="{00000000-0005-0000-0000-0000C2260000}"/>
    <cellStyle name="Comma 7 14 3 2 2" xfId="27930" xr:uid="{00000000-0005-0000-0000-0000C3260000}"/>
    <cellStyle name="Comma 7 14 3 3" xfId="22896" xr:uid="{00000000-0005-0000-0000-0000C4260000}"/>
    <cellStyle name="Comma 7 14 4" xfId="6808" xr:uid="{00000000-0005-0000-0000-0000C5260000}"/>
    <cellStyle name="Comma 7 14 4 2" xfId="13366" xr:uid="{00000000-0005-0000-0000-0000C6260000}"/>
    <cellStyle name="Comma 7 14 4 2 2" xfId="26101" xr:uid="{00000000-0005-0000-0000-0000C7260000}"/>
    <cellStyle name="Comma 7 14 4 3" xfId="21539" xr:uid="{00000000-0005-0000-0000-0000C8260000}"/>
    <cellStyle name="Comma 7 14 5" xfId="12301" xr:uid="{00000000-0005-0000-0000-0000C9260000}"/>
    <cellStyle name="Comma 7 14 5 2" xfId="25047" xr:uid="{00000000-0005-0000-0000-0000CA260000}"/>
    <cellStyle name="Comma 7 14 6" xfId="17753" xr:uid="{00000000-0005-0000-0000-0000CB260000}"/>
    <cellStyle name="Comma 7 14 7" xfId="31075" xr:uid="{00000000-0005-0000-0000-0000CC260000}"/>
    <cellStyle name="Comma 7 14 8" xfId="34472" xr:uid="{00000000-0005-0000-0000-0000CD260000}"/>
    <cellStyle name="Comma 7 15" xfId="4202" xr:uid="{00000000-0005-0000-0000-0000CE260000}"/>
    <cellStyle name="Comma 7 15 2" xfId="7942" xr:uid="{00000000-0005-0000-0000-0000CF260000}"/>
    <cellStyle name="Comma 7 15 2 2" xfId="14436" xr:uid="{00000000-0005-0000-0000-0000D0260000}"/>
    <cellStyle name="Comma 7 15 2 2 2" xfId="27121" xr:uid="{00000000-0005-0000-0000-0000D1260000}"/>
    <cellStyle name="Comma 7 15 2 3" xfId="19203" xr:uid="{00000000-0005-0000-0000-0000D2260000}"/>
    <cellStyle name="Comma 7 15 2 4" xfId="32321" xr:uid="{00000000-0005-0000-0000-0000D3260000}"/>
    <cellStyle name="Comma 7 15 2 5" xfId="35339" xr:uid="{00000000-0005-0000-0000-0000D4260000}"/>
    <cellStyle name="Comma 7 15 3" xfId="8865" xr:uid="{00000000-0005-0000-0000-0000D5260000}"/>
    <cellStyle name="Comma 7 15 3 2" xfId="15279" xr:uid="{00000000-0005-0000-0000-0000D6260000}"/>
    <cellStyle name="Comma 7 15 3 2 2" xfId="27931" xr:uid="{00000000-0005-0000-0000-0000D7260000}"/>
    <cellStyle name="Comma 7 15 3 3" xfId="22897" xr:uid="{00000000-0005-0000-0000-0000D8260000}"/>
    <cellStyle name="Comma 7 15 4" xfId="6809" xr:uid="{00000000-0005-0000-0000-0000D9260000}"/>
    <cellStyle name="Comma 7 15 4 2" xfId="13367" xr:uid="{00000000-0005-0000-0000-0000DA260000}"/>
    <cellStyle name="Comma 7 15 4 2 2" xfId="26102" xr:uid="{00000000-0005-0000-0000-0000DB260000}"/>
    <cellStyle name="Comma 7 15 4 3" xfId="21540" xr:uid="{00000000-0005-0000-0000-0000DC260000}"/>
    <cellStyle name="Comma 7 15 5" xfId="12302" xr:uid="{00000000-0005-0000-0000-0000DD260000}"/>
    <cellStyle name="Comma 7 15 5 2" xfId="25048" xr:uid="{00000000-0005-0000-0000-0000DE260000}"/>
    <cellStyle name="Comma 7 15 6" xfId="17754" xr:uid="{00000000-0005-0000-0000-0000DF260000}"/>
    <cellStyle name="Comma 7 15 7" xfId="31076" xr:uid="{00000000-0005-0000-0000-0000E0260000}"/>
    <cellStyle name="Comma 7 15 8" xfId="34473" xr:uid="{00000000-0005-0000-0000-0000E1260000}"/>
    <cellStyle name="Comma 7 16" xfId="4203" xr:uid="{00000000-0005-0000-0000-0000E2260000}"/>
    <cellStyle name="Comma 7 16 2" xfId="7943" xr:uid="{00000000-0005-0000-0000-0000E3260000}"/>
    <cellStyle name="Comma 7 16 2 2" xfId="14437" xr:uid="{00000000-0005-0000-0000-0000E4260000}"/>
    <cellStyle name="Comma 7 16 2 2 2" xfId="27122" xr:uid="{00000000-0005-0000-0000-0000E5260000}"/>
    <cellStyle name="Comma 7 16 2 3" xfId="19204" xr:uid="{00000000-0005-0000-0000-0000E6260000}"/>
    <cellStyle name="Comma 7 16 2 4" xfId="32322" xr:uid="{00000000-0005-0000-0000-0000E7260000}"/>
    <cellStyle name="Comma 7 16 2 5" xfId="35340" xr:uid="{00000000-0005-0000-0000-0000E8260000}"/>
    <cellStyle name="Comma 7 16 3" xfId="8866" xr:uid="{00000000-0005-0000-0000-0000E9260000}"/>
    <cellStyle name="Comma 7 16 3 2" xfId="15280" xr:uid="{00000000-0005-0000-0000-0000EA260000}"/>
    <cellStyle name="Comma 7 16 3 2 2" xfId="27932" xr:uid="{00000000-0005-0000-0000-0000EB260000}"/>
    <cellStyle name="Comma 7 16 3 3" xfId="22898" xr:uid="{00000000-0005-0000-0000-0000EC260000}"/>
    <cellStyle name="Comma 7 16 4" xfId="6810" xr:uid="{00000000-0005-0000-0000-0000ED260000}"/>
    <cellStyle name="Comma 7 16 4 2" xfId="13368" xr:uid="{00000000-0005-0000-0000-0000EE260000}"/>
    <cellStyle name="Comma 7 16 4 2 2" xfId="26103" xr:uid="{00000000-0005-0000-0000-0000EF260000}"/>
    <cellStyle name="Comma 7 16 4 3" xfId="21541" xr:uid="{00000000-0005-0000-0000-0000F0260000}"/>
    <cellStyle name="Comma 7 16 5" xfId="12303" xr:uid="{00000000-0005-0000-0000-0000F1260000}"/>
    <cellStyle name="Comma 7 16 5 2" xfId="25049" xr:uid="{00000000-0005-0000-0000-0000F2260000}"/>
    <cellStyle name="Comma 7 16 6" xfId="17755" xr:uid="{00000000-0005-0000-0000-0000F3260000}"/>
    <cellStyle name="Comma 7 16 7" xfId="31077" xr:uid="{00000000-0005-0000-0000-0000F4260000}"/>
    <cellStyle name="Comma 7 16 8" xfId="34474" xr:uid="{00000000-0005-0000-0000-0000F5260000}"/>
    <cellStyle name="Comma 7 17" xfId="4204" xr:uid="{00000000-0005-0000-0000-0000F6260000}"/>
    <cellStyle name="Comma 7 17 2" xfId="7944" xr:uid="{00000000-0005-0000-0000-0000F7260000}"/>
    <cellStyle name="Comma 7 17 2 2" xfId="14438" xr:uid="{00000000-0005-0000-0000-0000F8260000}"/>
    <cellStyle name="Comma 7 17 2 2 2" xfId="27123" xr:uid="{00000000-0005-0000-0000-0000F9260000}"/>
    <cellStyle name="Comma 7 17 2 3" xfId="19205" xr:uid="{00000000-0005-0000-0000-0000FA260000}"/>
    <cellStyle name="Comma 7 17 2 4" xfId="32323" xr:uid="{00000000-0005-0000-0000-0000FB260000}"/>
    <cellStyle name="Comma 7 17 2 5" xfId="35341" xr:uid="{00000000-0005-0000-0000-0000FC260000}"/>
    <cellStyle name="Comma 7 17 3" xfId="8867" xr:uid="{00000000-0005-0000-0000-0000FD260000}"/>
    <cellStyle name="Comma 7 17 3 2" xfId="15281" xr:uid="{00000000-0005-0000-0000-0000FE260000}"/>
    <cellStyle name="Comma 7 17 3 2 2" xfId="27933" xr:uid="{00000000-0005-0000-0000-0000FF260000}"/>
    <cellStyle name="Comma 7 17 3 3" xfId="22899" xr:uid="{00000000-0005-0000-0000-000000270000}"/>
    <cellStyle name="Comma 7 17 4" xfId="6811" xr:uid="{00000000-0005-0000-0000-000001270000}"/>
    <cellStyle name="Comma 7 17 4 2" xfId="13369" xr:uid="{00000000-0005-0000-0000-000002270000}"/>
    <cellStyle name="Comma 7 17 4 2 2" xfId="26104" xr:uid="{00000000-0005-0000-0000-000003270000}"/>
    <cellStyle name="Comma 7 17 4 3" xfId="21542" xr:uid="{00000000-0005-0000-0000-000004270000}"/>
    <cellStyle name="Comma 7 17 5" xfId="12304" xr:uid="{00000000-0005-0000-0000-000005270000}"/>
    <cellStyle name="Comma 7 17 5 2" xfId="25050" xr:uid="{00000000-0005-0000-0000-000006270000}"/>
    <cellStyle name="Comma 7 17 6" xfId="17756" xr:uid="{00000000-0005-0000-0000-000007270000}"/>
    <cellStyle name="Comma 7 17 7" xfId="31078" xr:uid="{00000000-0005-0000-0000-000008270000}"/>
    <cellStyle name="Comma 7 17 8" xfId="34475" xr:uid="{00000000-0005-0000-0000-000009270000}"/>
    <cellStyle name="Comma 7 18" xfId="4205" xr:uid="{00000000-0005-0000-0000-00000A270000}"/>
    <cellStyle name="Comma 7 18 2" xfId="7945" xr:uid="{00000000-0005-0000-0000-00000B270000}"/>
    <cellStyle name="Comma 7 18 2 2" xfId="14439" xr:uid="{00000000-0005-0000-0000-00000C270000}"/>
    <cellStyle name="Comma 7 18 2 2 2" xfId="27124" xr:uid="{00000000-0005-0000-0000-00000D270000}"/>
    <cellStyle name="Comma 7 18 2 3" xfId="19206" xr:uid="{00000000-0005-0000-0000-00000E270000}"/>
    <cellStyle name="Comma 7 18 2 4" xfId="32324" xr:uid="{00000000-0005-0000-0000-00000F270000}"/>
    <cellStyle name="Comma 7 18 2 5" xfId="35342" xr:uid="{00000000-0005-0000-0000-000010270000}"/>
    <cellStyle name="Comma 7 18 3" xfId="8868" xr:uid="{00000000-0005-0000-0000-000011270000}"/>
    <cellStyle name="Comma 7 18 3 2" xfId="15282" xr:uid="{00000000-0005-0000-0000-000012270000}"/>
    <cellStyle name="Comma 7 18 3 2 2" xfId="27934" xr:uid="{00000000-0005-0000-0000-000013270000}"/>
    <cellStyle name="Comma 7 18 3 3" xfId="22900" xr:uid="{00000000-0005-0000-0000-000014270000}"/>
    <cellStyle name="Comma 7 18 4" xfId="6812" xr:uid="{00000000-0005-0000-0000-000015270000}"/>
    <cellStyle name="Comma 7 18 4 2" xfId="13370" xr:uid="{00000000-0005-0000-0000-000016270000}"/>
    <cellStyle name="Comma 7 18 4 2 2" xfId="26105" xr:uid="{00000000-0005-0000-0000-000017270000}"/>
    <cellStyle name="Comma 7 18 4 3" xfId="21543" xr:uid="{00000000-0005-0000-0000-000018270000}"/>
    <cellStyle name="Comma 7 18 5" xfId="12305" xr:uid="{00000000-0005-0000-0000-000019270000}"/>
    <cellStyle name="Comma 7 18 5 2" xfId="25051" xr:uid="{00000000-0005-0000-0000-00001A270000}"/>
    <cellStyle name="Comma 7 18 6" xfId="17757" xr:uid="{00000000-0005-0000-0000-00001B270000}"/>
    <cellStyle name="Comma 7 18 7" xfId="31079" xr:uid="{00000000-0005-0000-0000-00001C270000}"/>
    <cellStyle name="Comma 7 18 8" xfId="34476" xr:uid="{00000000-0005-0000-0000-00001D270000}"/>
    <cellStyle name="Comma 7 19" xfId="4206" xr:uid="{00000000-0005-0000-0000-00001E270000}"/>
    <cellStyle name="Comma 7 19 2" xfId="7946" xr:uid="{00000000-0005-0000-0000-00001F270000}"/>
    <cellStyle name="Comma 7 19 2 2" xfId="14440" xr:uid="{00000000-0005-0000-0000-000020270000}"/>
    <cellStyle name="Comma 7 19 2 2 2" xfId="27125" xr:uid="{00000000-0005-0000-0000-000021270000}"/>
    <cellStyle name="Comma 7 19 2 3" xfId="19207" xr:uid="{00000000-0005-0000-0000-000022270000}"/>
    <cellStyle name="Comma 7 19 2 4" xfId="32325" xr:uid="{00000000-0005-0000-0000-000023270000}"/>
    <cellStyle name="Comma 7 19 2 5" xfId="35343" xr:uid="{00000000-0005-0000-0000-000024270000}"/>
    <cellStyle name="Comma 7 19 3" xfId="8869" xr:uid="{00000000-0005-0000-0000-000025270000}"/>
    <cellStyle name="Comma 7 19 3 2" xfId="15283" xr:uid="{00000000-0005-0000-0000-000026270000}"/>
    <cellStyle name="Comma 7 19 3 2 2" xfId="27935" xr:uid="{00000000-0005-0000-0000-000027270000}"/>
    <cellStyle name="Comma 7 19 3 3" xfId="22901" xr:uid="{00000000-0005-0000-0000-000028270000}"/>
    <cellStyle name="Comma 7 19 4" xfId="6813" xr:uid="{00000000-0005-0000-0000-000029270000}"/>
    <cellStyle name="Comma 7 19 4 2" xfId="13371" xr:uid="{00000000-0005-0000-0000-00002A270000}"/>
    <cellStyle name="Comma 7 19 4 2 2" xfId="26106" xr:uid="{00000000-0005-0000-0000-00002B270000}"/>
    <cellStyle name="Comma 7 19 4 3" xfId="21544" xr:uid="{00000000-0005-0000-0000-00002C270000}"/>
    <cellStyle name="Comma 7 19 5" xfId="12306" xr:uid="{00000000-0005-0000-0000-00002D270000}"/>
    <cellStyle name="Comma 7 19 5 2" xfId="25052" xr:uid="{00000000-0005-0000-0000-00002E270000}"/>
    <cellStyle name="Comma 7 19 6" xfId="17758" xr:uid="{00000000-0005-0000-0000-00002F270000}"/>
    <cellStyle name="Comma 7 19 7" xfId="31080" xr:uid="{00000000-0005-0000-0000-000030270000}"/>
    <cellStyle name="Comma 7 19 8" xfId="34477" xr:uid="{00000000-0005-0000-0000-000031270000}"/>
    <cellStyle name="Comma 7 2" xfId="1114" xr:uid="{00000000-0005-0000-0000-000032270000}"/>
    <cellStyle name="Comma 7 2 10" xfId="4208" xr:uid="{00000000-0005-0000-0000-000033270000}"/>
    <cellStyle name="Comma 7 2 11" xfId="4209" xr:uid="{00000000-0005-0000-0000-000034270000}"/>
    <cellStyle name="Comma 7 2 12" xfId="4210" xr:uid="{00000000-0005-0000-0000-000035270000}"/>
    <cellStyle name="Comma 7 2 13" xfId="4211" xr:uid="{00000000-0005-0000-0000-000036270000}"/>
    <cellStyle name="Comma 7 2 14" xfId="4212" xr:uid="{00000000-0005-0000-0000-000037270000}"/>
    <cellStyle name="Comma 7 2 15" xfId="4213" xr:uid="{00000000-0005-0000-0000-000038270000}"/>
    <cellStyle name="Comma 7 2 16" xfId="4214" xr:uid="{00000000-0005-0000-0000-000039270000}"/>
    <cellStyle name="Comma 7 2 17" xfId="4215" xr:uid="{00000000-0005-0000-0000-00003A270000}"/>
    <cellStyle name="Comma 7 2 18" xfId="4216" xr:uid="{00000000-0005-0000-0000-00003B270000}"/>
    <cellStyle name="Comma 7 2 19" xfId="4217" xr:uid="{00000000-0005-0000-0000-00003C270000}"/>
    <cellStyle name="Comma 7 2 2" xfId="1504" xr:uid="{00000000-0005-0000-0000-00003D270000}"/>
    <cellStyle name="Comma 7 2 2 2" xfId="6260" xr:uid="{00000000-0005-0000-0000-00003E270000}"/>
    <cellStyle name="Comma 7 2 2 2 2" xfId="42787" xr:uid="{BA51B1D7-52E9-40DD-AB1C-7F6909E6E94F}"/>
    <cellStyle name="Comma 7 2 2 3" xfId="4218" xr:uid="{00000000-0005-0000-0000-00003F270000}"/>
    <cellStyle name="Comma 7 2 2 4" xfId="42786" xr:uid="{BE3CC936-1E6A-410B-AE88-AC8523720850}"/>
    <cellStyle name="Comma 7 2 20" xfId="4207" xr:uid="{00000000-0005-0000-0000-000040270000}"/>
    <cellStyle name="Comma 7 2 20 2" xfId="6110" xr:uid="{00000000-0005-0000-0000-000041270000}"/>
    <cellStyle name="Comma 7 2 21" xfId="17759" xr:uid="{00000000-0005-0000-0000-000042270000}"/>
    <cellStyle name="Comma 7 2 22" xfId="3167" xr:uid="{00000000-0005-0000-0000-000043270000}"/>
    <cellStyle name="Comma 7 2 3" xfId="4219" xr:uid="{00000000-0005-0000-0000-000044270000}"/>
    <cellStyle name="Comma 7 2 3 2" xfId="42788" xr:uid="{AE964CA3-F7A0-4443-8D86-43F2C3B4AB5B}"/>
    <cellStyle name="Comma 7 2 4" xfId="4220" xr:uid="{00000000-0005-0000-0000-000045270000}"/>
    <cellStyle name="Comma 7 2 5" xfId="4221" xr:uid="{00000000-0005-0000-0000-000046270000}"/>
    <cellStyle name="Comma 7 2 6" xfId="4222" xr:uid="{00000000-0005-0000-0000-000047270000}"/>
    <cellStyle name="Comma 7 2 7" xfId="4223" xr:uid="{00000000-0005-0000-0000-000048270000}"/>
    <cellStyle name="Comma 7 2 8" xfId="4224" xr:uid="{00000000-0005-0000-0000-000049270000}"/>
    <cellStyle name="Comma 7 2 9" xfId="4225" xr:uid="{00000000-0005-0000-0000-00004A270000}"/>
    <cellStyle name="Comma 7 20" xfId="4226" xr:uid="{00000000-0005-0000-0000-00004B270000}"/>
    <cellStyle name="Comma 7 20 2" xfId="7947" xr:uid="{00000000-0005-0000-0000-00004C270000}"/>
    <cellStyle name="Comma 7 20 2 2" xfId="14441" xr:uid="{00000000-0005-0000-0000-00004D270000}"/>
    <cellStyle name="Comma 7 20 2 2 2" xfId="27126" xr:uid="{00000000-0005-0000-0000-00004E270000}"/>
    <cellStyle name="Comma 7 20 2 3" xfId="19208" xr:uid="{00000000-0005-0000-0000-00004F270000}"/>
    <cellStyle name="Comma 7 20 2 4" xfId="32326" xr:uid="{00000000-0005-0000-0000-000050270000}"/>
    <cellStyle name="Comma 7 20 2 5" xfId="35344" xr:uid="{00000000-0005-0000-0000-000051270000}"/>
    <cellStyle name="Comma 7 20 3" xfId="8870" xr:uid="{00000000-0005-0000-0000-000052270000}"/>
    <cellStyle name="Comma 7 20 3 2" xfId="15284" xr:uid="{00000000-0005-0000-0000-000053270000}"/>
    <cellStyle name="Comma 7 20 3 2 2" xfId="27936" xr:uid="{00000000-0005-0000-0000-000054270000}"/>
    <cellStyle name="Comma 7 20 3 3" xfId="22902" xr:uid="{00000000-0005-0000-0000-000055270000}"/>
    <cellStyle name="Comma 7 20 4" xfId="6814" xr:uid="{00000000-0005-0000-0000-000056270000}"/>
    <cellStyle name="Comma 7 20 4 2" xfId="13372" xr:uid="{00000000-0005-0000-0000-000057270000}"/>
    <cellStyle name="Comma 7 20 4 2 2" xfId="26107" xr:uid="{00000000-0005-0000-0000-000058270000}"/>
    <cellStyle name="Comma 7 20 4 3" xfId="21545" xr:uid="{00000000-0005-0000-0000-000059270000}"/>
    <cellStyle name="Comma 7 20 5" xfId="12307" xr:uid="{00000000-0005-0000-0000-00005A270000}"/>
    <cellStyle name="Comma 7 20 5 2" xfId="25053" xr:uid="{00000000-0005-0000-0000-00005B270000}"/>
    <cellStyle name="Comma 7 20 6" xfId="17760" xr:uid="{00000000-0005-0000-0000-00005C270000}"/>
    <cellStyle name="Comma 7 20 7" xfId="31081" xr:uid="{00000000-0005-0000-0000-00005D270000}"/>
    <cellStyle name="Comma 7 20 8" xfId="34478" xr:uid="{00000000-0005-0000-0000-00005E270000}"/>
    <cellStyle name="Comma 7 21" xfId="4227" xr:uid="{00000000-0005-0000-0000-00005F270000}"/>
    <cellStyle name="Comma 7 21 2" xfId="7948" xr:uid="{00000000-0005-0000-0000-000060270000}"/>
    <cellStyle name="Comma 7 21 2 2" xfId="14442" xr:uid="{00000000-0005-0000-0000-000061270000}"/>
    <cellStyle name="Comma 7 21 2 2 2" xfId="27127" xr:uid="{00000000-0005-0000-0000-000062270000}"/>
    <cellStyle name="Comma 7 21 2 3" xfId="19209" xr:uid="{00000000-0005-0000-0000-000063270000}"/>
    <cellStyle name="Comma 7 21 2 4" xfId="32327" xr:uid="{00000000-0005-0000-0000-000064270000}"/>
    <cellStyle name="Comma 7 21 2 5" xfId="35345" xr:uid="{00000000-0005-0000-0000-000065270000}"/>
    <cellStyle name="Comma 7 21 3" xfId="8871" xr:uid="{00000000-0005-0000-0000-000066270000}"/>
    <cellStyle name="Comma 7 21 3 2" xfId="15285" xr:uid="{00000000-0005-0000-0000-000067270000}"/>
    <cellStyle name="Comma 7 21 3 2 2" xfId="27937" xr:uid="{00000000-0005-0000-0000-000068270000}"/>
    <cellStyle name="Comma 7 21 3 3" xfId="22903" xr:uid="{00000000-0005-0000-0000-000069270000}"/>
    <cellStyle name="Comma 7 21 4" xfId="6815" xr:uid="{00000000-0005-0000-0000-00006A270000}"/>
    <cellStyle name="Comma 7 21 4 2" xfId="13373" xr:uid="{00000000-0005-0000-0000-00006B270000}"/>
    <cellStyle name="Comma 7 21 4 2 2" xfId="26108" xr:uid="{00000000-0005-0000-0000-00006C270000}"/>
    <cellStyle name="Comma 7 21 4 3" xfId="21546" xr:uid="{00000000-0005-0000-0000-00006D270000}"/>
    <cellStyle name="Comma 7 21 5" xfId="12308" xr:uid="{00000000-0005-0000-0000-00006E270000}"/>
    <cellStyle name="Comma 7 21 5 2" xfId="25054" xr:uid="{00000000-0005-0000-0000-00006F270000}"/>
    <cellStyle name="Comma 7 21 6" xfId="17761" xr:uid="{00000000-0005-0000-0000-000070270000}"/>
    <cellStyle name="Comma 7 21 7" xfId="31082" xr:uid="{00000000-0005-0000-0000-000071270000}"/>
    <cellStyle name="Comma 7 21 8" xfId="34479" xr:uid="{00000000-0005-0000-0000-000072270000}"/>
    <cellStyle name="Comma 7 22" xfId="6029" xr:uid="{00000000-0005-0000-0000-000073270000}"/>
    <cellStyle name="Comma 7 22 2" xfId="18649" xr:uid="{00000000-0005-0000-0000-000074270000}"/>
    <cellStyle name="Comma 7 23" xfId="4196" xr:uid="{00000000-0005-0000-0000-000075270000}"/>
    <cellStyle name="Comma 7 23 2" xfId="6109" xr:uid="{00000000-0005-0000-0000-000076270000}"/>
    <cellStyle name="Comma 7 23 3" xfId="18884" xr:uid="{00000000-0005-0000-0000-000077270000}"/>
    <cellStyle name="Comma 7 24" xfId="9714" xr:uid="{00000000-0005-0000-0000-000078270000}"/>
    <cellStyle name="Comma 7 24 2" xfId="17748" xr:uid="{00000000-0005-0000-0000-000079270000}"/>
    <cellStyle name="Comma 7 25" xfId="11100" xr:uid="{00000000-0005-0000-0000-00007A270000}"/>
    <cellStyle name="Comma 7 26" xfId="38116" xr:uid="{00000000-0005-0000-0000-00007B270000}"/>
    <cellStyle name="Comma 7 3" xfId="987" xr:uid="{00000000-0005-0000-0000-00007C270000}"/>
    <cellStyle name="Comma 7 3 10" xfId="4229" xr:uid="{00000000-0005-0000-0000-00007D270000}"/>
    <cellStyle name="Comma 7 3 11" xfId="4230" xr:uid="{00000000-0005-0000-0000-00007E270000}"/>
    <cellStyle name="Comma 7 3 12" xfId="4231" xr:uid="{00000000-0005-0000-0000-00007F270000}"/>
    <cellStyle name="Comma 7 3 13" xfId="4232" xr:uid="{00000000-0005-0000-0000-000080270000}"/>
    <cellStyle name="Comma 7 3 14" xfId="4233" xr:uid="{00000000-0005-0000-0000-000081270000}"/>
    <cellStyle name="Comma 7 3 15" xfId="4234" xr:uid="{00000000-0005-0000-0000-000082270000}"/>
    <cellStyle name="Comma 7 3 16" xfId="4235" xr:uid="{00000000-0005-0000-0000-000083270000}"/>
    <cellStyle name="Comma 7 3 17" xfId="4236" xr:uid="{00000000-0005-0000-0000-000084270000}"/>
    <cellStyle name="Comma 7 3 18" xfId="4237" xr:uid="{00000000-0005-0000-0000-000085270000}"/>
    <cellStyle name="Comma 7 3 19" xfId="4238" xr:uid="{00000000-0005-0000-0000-000086270000}"/>
    <cellStyle name="Comma 7 3 2" xfId="1505" xr:uid="{00000000-0005-0000-0000-000087270000}"/>
    <cellStyle name="Comma 7 3 2 2" xfId="20195" xr:uid="{00000000-0005-0000-0000-000088270000}"/>
    <cellStyle name="Comma 7 3 2 3" xfId="4239" xr:uid="{00000000-0005-0000-0000-000089270000}"/>
    <cellStyle name="Comma 7 3 2 4" xfId="42789" xr:uid="{144D9A44-2355-4352-9E47-66F710EED897}"/>
    <cellStyle name="Comma 7 3 20" xfId="6226" xr:uid="{00000000-0005-0000-0000-00008A270000}"/>
    <cellStyle name="Comma 7 3 20 2" xfId="20040" xr:uid="{00000000-0005-0000-0000-00008B270000}"/>
    <cellStyle name="Comma 7 3 21" xfId="10742" xr:uid="{00000000-0005-0000-0000-00008C270000}"/>
    <cellStyle name="Comma 7 3 22" xfId="10619" xr:uid="{00000000-0005-0000-0000-00008D270000}"/>
    <cellStyle name="Comma 7 3 23" xfId="4228" xr:uid="{00000000-0005-0000-0000-00008E270000}"/>
    <cellStyle name="Comma 7 3 3" xfId="4240" xr:uid="{00000000-0005-0000-0000-00008F270000}"/>
    <cellStyle name="Comma 7 3 3 2" xfId="42790" xr:uid="{12005677-DD83-48CB-9197-2DE2B5BE86A8}"/>
    <cellStyle name="Comma 7 3 4" xfId="4241" xr:uid="{00000000-0005-0000-0000-000090270000}"/>
    <cellStyle name="Comma 7 3 4 2" xfId="42791" xr:uid="{73F09E8F-12D5-4B32-844D-3F3D86B76FE6}"/>
    <cellStyle name="Comma 7 3 5" xfId="4242" xr:uid="{00000000-0005-0000-0000-000091270000}"/>
    <cellStyle name="Comma 7 3 6" xfId="4243" xr:uid="{00000000-0005-0000-0000-000092270000}"/>
    <cellStyle name="Comma 7 3 7" xfId="4244" xr:uid="{00000000-0005-0000-0000-000093270000}"/>
    <cellStyle name="Comma 7 3 8" xfId="4245" xr:uid="{00000000-0005-0000-0000-000094270000}"/>
    <cellStyle name="Comma 7 3 9" xfId="4246" xr:uid="{00000000-0005-0000-0000-000095270000}"/>
    <cellStyle name="Comma 7 4" xfId="1506" xr:uid="{00000000-0005-0000-0000-000096270000}"/>
    <cellStyle name="Comma 7 4 2" xfId="6259" xr:uid="{00000000-0005-0000-0000-000097270000}"/>
    <cellStyle name="Comma 7 4 2 2" xfId="42792" xr:uid="{295D7153-0AA5-4DA2-BF8B-57FDFAE2CF02}"/>
    <cellStyle name="Comma 7 4 3" xfId="11207" xr:uid="{00000000-0005-0000-0000-000098270000}"/>
    <cellStyle name="Comma 7 4 3 2" xfId="42793" xr:uid="{D99DBA99-479C-4FAA-B940-4490DA70A98B}"/>
    <cellStyle name="Comma 7 4 4" xfId="4247" xr:uid="{00000000-0005-0000-0000-000099270000}"/>
    <cellStyle name="Comma 7 5" xfId="1503" xr:uid="{00000000-0005-0000-0000-00009A270000}"/>
    <cellStyle name="Comma 7 5 10" xfId="4248" xr:uid="{00000000-0005-0000-0000-00009B270000}"/>
    <cellStyle name="Comma 7 5 2" xfId="7949" xr:uid="{00000000-0005-0000-0000-00009C270000}"/>
    <cellStyle name="Comma 7 5 2 2" xfId="14443" xr:uid="{00000000-0005-0000-0000-00009D270000}"/>
    <cellStyle name="Comma 7 5 2 2 2" xfId="27128" xr:uid="{00000000-0005-0000-0000-00009E270000}"/>
    <cellStyle name="Comma 7 5 2 3" xfId="19210" xr:uid="{00000000-0005-0000-0000-00009F270000}"/>
    <cellStyle name="Comma 7 5 2 4" xfId="32328" xr:uid="{00000000-0005-0000-0000-0000A0270000}"/>
    <cellStyle name="Comma 7 5 2 5" xfId="35346" xr:uid="{00000000-0005-0000-0000-0000A1270000}"/>
    <cellStyle name="Comma 7 5 2 6" xfId="42794" xr:uid="{388BCB17-F56D-4640-A814-1A57B5C73966}"/>
    <cellStyle name="Comma 7 5 3" xfId="8872" xr:uid="{00000000-0005-0000-0000-0000A2270000}"/>
    <cellStyle name="Comma 7 5 3 2" xfId="15286" xr:uid="{00000000-0005-0000-0000-0000A3270000}"/>
    <cellStyle name="Comma 7 5 3 2 2" xfId="27938" xr:uid="{00000000-0005-0000-0000-0000A4270000}"/>
    <cellStyle name="Comma 7 5 3 3" xfId="22904" xr:uid="{00000000-0005-0000-0000-0000A5270000}"/>
    <cellStyle name="Comma 7 5 4" xfId="11065" xr:uid="{00000000-0005-0000-0000-0000A6270000}"/>
    <cellStyle name="Comma 7 5 5" xfId="6816" xr:uid="{00000000-0005-0000-0000-0000A7270000}"/>
    <cellStyle name="Comma 7 5 5 2" xfId="13374" xr:uid="{00000000-0005-0000-0000-0000A8270000}"/>
    <cellStyle name="Comma 7 5 5 2 2" xfId="26109" xr:uid="{00000000-0005-0000-0000-0000A9270000}"/>
    <cellStyle name="Comma 7 5 5 3" xfId="21547" xr:uid="{00000000-0005-0000-0000-0000AA270000}"/>
    <cellStyle name="Comma 7 5 6" xfId="12309" xr:uid="{00000000-0005-0000-0000-0000AB270000}"/>
    <cellStyle name="Comma 7 5 6 2" xfId="25055" xr:uid="{00000000-0005-0000-0000-0000AC270000}"/>
    <cellStyle name="Comma 7 5 7" xfId="17762" xr:uid="{00000000-0005-0000-0000-0000AD270000}"/>
    <cellStyle name="Comma 7 5 8" xfId="31091" xr:uid="{00000000-0005-0000-0000-0000AE270000}"/>
    <cellStyle name="Comma 7 5 9" xfId="34480" xr:uid="{00000000-0005-0000-0000-0000AF270000}"/>
    <cellStyle name="Comma 7 6" xfId="4249" xr:uid="{00000000-0005-0000-0000-0000B0270000}"/>
    <cellStyle name="Comma 7 6 2" xfId="7950" xr:uid="{00000000-0005-0000-0000-0000B1270000}"/>
    <cellStyle name="Comma 7 6 2 2" xfId="14444" xr:uid="{00000000-0005-0000-0000-0000B2270000}"/>
    <cellStyle name="Comma 7 6 2 2 2" xfId="27129" xr:uid="{00000000-0005-0000-0000-0000B3270000}"/>
    <cellStyle name="Comma 7 6 2 3" xfId="19211" xr:uid="{00000000-0005-0000-0000-0000B4270000}"/>
    <cellStyle name="Comma 7 6 2 4" xfId="32329" xr:uid="{00000000-0005-0000-0000-0000B5270000}"/>
    <cellStyle name="Comma 7 6 2 5" xfId="35347" xr:uid="{00000000-0005-0000-0000-0000B6270000}"/>
    <cellStyle name="Comma 7 6 3" xfId="8873" xr:uid="{00000000-0005-0000-0000-0000B7270000}"/>
    <cellStyle name="Comma 7 6 3 2" xfId="15287" xr:uid="{00000000-0005-0000-0000-0000B8270000}"/>
    <cellStyle name="Comma 7 6 3 2 2" xfId="27939" xr:uid="{00000000-0005-0000-0000-0000B9270000}"/>
    <cellStyle name="Comma 7 6 3 3" xfId="22905" xr:uid="{00000000-0005-0000-0000-0000BA270000}"/>
    <cellStyle name="Comma 7 6 4" xfId="6817" xr:uid="{00000000-0005-0000-0000-0000BB270000}"/>
    <cellStyle name="Comma 7 6 4 2" xfId="13375" xr:uid="{00000000-0005-0000-0000-0000BC270000}"/>
    <cellStyle name="Comma 7 6 4 2 2" xfId="26110" xr:uid="{00000000-0005-0000-0000-0000BD270000}"/>
    <cellStyle name="Comma 7 6 4 3" xfId="21548" xr:uid="{00000000-0005-0000-0000-0000BE270000}"/>
    <cellStyle name="Comma 7 6 5" xfId="12310" xr:uid="{00000000-0005-0000-0000-0000BF270000}"/>
    <cellStyle name="Comma 7 6 5 2" xfId="25056" xr:uid="{00000000-0005-0000-0000-0000C0270000}"/>
    <cellStyle name="Comma 7 6 6" xfId="17763" xr:uid="{00000000-0005-0000-0000-0000C1270000}"/>
    <cellStyle name="Comma 7 6 7" xfId="31092" xr:uid="{00000000-0005-0000-0000-0000C2270000}"/>
    <cellStyle name="Comma 7 6 8" xfId="34481" xr:uid="{00000000-0005-0000-0000-0000C3270000}"/>
    <cellStyle name="Comma 7 6 9" xfId="42795" xr:uid="{6AA1CF70-08A1-4F02-BA60-BD7DC5439D60}"/>
    <cellStyle name="Comma 7 7" xfId="4250" xr:uid="{00000000-0005-0000-0000-0000C4270000}"/>
    <cellStyle name="Comma 7 7 2" xfId="7951" xr:uid="{00000000-0005-0000-0000-0000C5270000}"/>
    <cellStyle name="Comma 7 7 2 2" xfId="14445" xr:uid="{00000000-0005-0000-0000-0000C6270000}"/>
    <cellStyle name="Comma 7 7 2 2 2" xfId="27130" xr:uid="{00000000-0005-0000-0000-0000C7270000}"/>
    <cellStyle name="Comma 7 7 2 3" xfId="19212" xr:uid="{00000000-0005-0000-0000-0000C8270000}"/>
    <cellStyle name="Comma 7 7 2 4" xfId="32330" xr:uid="{00000000-0005-0000-0000-0000C9270000}"/>
    <cellStyle name="Comma 7 7 2 5" xfId="35348" xr:uid="{00000000-0005-0000-0000-0000CA270000}"/>
    <cellStyle name="Comma 7 7 3" xfId="8874" xr:uid="{00000000-0005-0000-0000-0000CB270000}"/>
    <cellStyle name="Comma 7 7 3 2" xfId="15288" xr:uid="{00000000-0005-0000-0000-0000CC270000}"/>
    <cellStyle name="Comma 7 7 3 2 2" xfId="27940" xr:uid="{00000000-0005-0000-0000-0000CD270000}"/>
    <cellStyle name="Comma 7 7 3 3" xfId="22906" xr:uid="{00000000-0005-0000-0000-0000CE270000}"/>
    <cellStyle name="Comma 7 7 4" xfId="6818" xr:uid="{00000000-0005-0000-0000-0000CF270000}"/>
    <cellStyle name="Comma 7 7 4 2" xfId="13376" xr:uid="{00000000-0005-0000-0000-0000D0270000}"/>
    <cellStyle name="Comma 7 7 4 2 2" xfId="26111" xr:uid="{00000000-0005-0000-0000-0000D1270000}"/>
    <cellStyle name="Comma 7 7 4 3" xfId="21549" xr:uid="{00000000-0005-0000-0000-0000D2270000}"/>
    <cellStyle name="Comma 7 7 5" xfId="12311" xr:uid="{00000000-0005-0000-0000-0000D3270000}"/>
    <cellStyle name="Comma 7 7 5 2" xfId="25057" xr:uid="{00000000-0005-0000-0000-0000D4270000}"/>
    <cellStyle name="Comma 7 7 6" xfId="17764" xr:uid="{00000000-0005-0000-0000-0000D5270000}"/>
    <cellStyle name="Comma 7 7 7" xfId="31093" xr:uid="{00000000-0005-0000-0000-0000D6270000}"/>
    <cellStyle name="Comma 7 7 8" xfId="34482" xr:uid="{00000000-0005-0000-0000-0000D7270000}"/>
    <cellStyle name="Comma 7 7 9" xfId="42796" xr:uid="{EC068743-B50F-4989-9BE3-6D141A61920F}"/>
    <cellStyle name="Comma 7 8" xfId="4251" xr:uid="{00000000-0005-0000-0000-0000D8270000}"/>
    <cellStyle name="Comma 7 8 2" xfId="7952" xr:uid="{00000000-0005-0000-0000-0000D9270000}"/>
    <cellStyle name="Comma 7 8 2 2" xfId="14446" xr:uid="{00000000-0005-0000-0000-0000DA270000}"/>
    <cellStyle name="Comma 7 8 2 2 2" xfId="27131" xr:uid="{00000000-0005-0000-0000-0000DB270000}"/>
    <cellStyle name="Comma 7 8 2 3" xfId="19213" xr:uid="{00000000-0005-0000-0000-0000DC270000}"/>
    <cellStyle name="Comma 7 8 2 4" xfId="32331" xr:uid="{00000000-0005-0000-0000-0000DD270000}"/>
    <cellStyle name="Comma 7 8 2 5" xfId="35349" xr:uid="{00000000-0005-0000-0000-0000DE270000}"/>
    <cellStyle name="Comma 7 8 3" xfId="8875" xr:uid="{00000000-0005-0000-0000-0000DF270000}"/>
    <cellStyle name="Comma 7 8 3 2" xfId="15289" xr:uid="{00000000-0005-0000-0000-0000E0270000}"/>
    <cellStyle name="Comma 7 8 3 2 2" xfId="27941" xr:uid="{00000000-0005-0000-0000-0000E1270000}"/>
    <cellStyle name="Comma 7 8 3 3" xfId="22907" xr:uid="{00000000-0005-0000-0000-0000E2270000}"/>
    <cellStyle name="Comma 7 8 4" xfId="6819" xr:uid="{00000000-0005-0000-0000-0000E3270000}"/>
    <cellStyle name="Comma 7 8 4 2" xfId="13377" xr:uid="{00000000-0005-0000-0000-0000E4270000}"/>
    <cellStyle name="Comma 7 8 4 2 2" xfId="26112" xr:uid="{00000000-0005-0000-0000-0000E5270000}"/>
    <cellStyle name="Comma 7 8 4 3" xfId="21550" xr:uid="{00000000-0005-0000-0000-0000E6270000}"/>
    <cellStyle name="Comma 7 8 5" xfId="12312" xr:uid="{00000000-0005-0000-0000-0000E7270000}"/>
    <cellStyle name="Comma 7 8 5 2" xfId="25058" xr:uid="{00000000-0005-0000-0000-0000E8270000}"/>
    <cellStyle name="Comma 7 8 6" xfId="17765" xr:uid="{00000000-0005-0000-0000-0000E9270000}"/>
    <cellStyle name="Comma 7 8 7" xfId="31094" xr:uid="{00000000-0005-0000-0000-0000EA270000}"/>
    <cellStyle name="Comma 7 8 8" xfId="34483" xr:uid="{00000000-0005-0000-0000-0000EB270000}"/>
    <cellStyle name="Comma 7 9" xfId="4252" xr:uid="{00000000-0005-0000-0000-0000EC270000}"/>
    <cellStyle name="Comma 7 9 2" xfId="7953" xr:uid="{00000000-0005-0000-0000-0000ED270000}"/>
    <cellStyle name="Comma 7 9 2 2" xfId="14447" xr:uid="{00000000-0005-0000-0000-0000EE270000}"/>
    <cellStyle name="Comma 7 9 2 2 2" xfId="27132" xr:uid="{00000000-0005-0000-0000-0000EF270000}"/>
    <cellStyle name="Comma 7 9 2 3" xfId="19214" xr:uid="{00000000-0005-0000-0000-0000F0270000}"/>
    <cellStyle name="Comma 7 9 2 4" xfId="32332" xr:uid="{00000000-0005-0000-0000-0000F1270000}"/>
    <cellStyle name="Comma 7 9 2 5" xfId="35350" xr:uid="{00000000-0005-0000-0000-0000F2270000}"/>
    <cellStyle name="Comma 7 9 3" xfId="8876" xr:uid="{00000000-0005-0000-0000-0000F3270000}"/>
    <cellStyle name="Comma 7 9 3 2" xfId="15290" xr:uid="{00000000-0005-0000-0000-0000F4270000}"/>
    <cellStyle name="Comma 7 9 3 2 2" xfId="27942" xr:uid="{00000000-0005-0000-0000-0000F5270000}"/>
    <cellStyle name="Comma 7 9 3 3" xfId="22908" xr:uid="{00000000-0005-0000-0000-0000F6270000}"/>
    <cellStyle name="Comma 7 9 4" xfId="6820" xr:uid="{00000000-0005-0000-0000-0000F7270000}"/>
    <cellStyle name="Comma 7 9 4 2" xfId="13378" xr:uid="{00000000-0005-0000-0000-0000F8270000}"/>
    <cellStyle name="Comma 7 9 4 2 2" xfId="26113" xr:uid="{00000000-0005-0000-0000-0000F9270000}"/>
    <cellStyle name="Comma 7 9 4 3" xfId="21551" xr:uid="{00000000-0005-0000-0000-0000FA270000}"/>
    <cellStyle name="Comma 7 9 5" xfId="12313" xr:uid="{00000000-0005-0000-0000-0000FB270000}"/>
    <cellStyle name="Comma 7 9 5 2" xfId="25059" xr:uid="{00000000-0005-0000-0000-0000FC270000}"/>
    <cellStyle name="Comma 7 9 6" xfId="17766" xr:uid="{00000000-0005-0000-0000-0000FD270000}"/>
    <cellStyle name="Comma 7 9 7" xfId="31095" xr:uid="{00000000-0005-0000-0000-0000FE270000}"/>
    <cellStyle name="Comma 7 9 8" xfId="34484" xr:uid="{00000000-0005-0000-0000-0000FF270000}"/>
    <cellStyle name="Comma 70" xfId="243" xr:uid="{00000000-0005-0000-0000-000000280000}"/>
    <cellStyle name="Comma 70 2" xfId="530" xr:uid="{00000000-0005-0000-0000-000001280000}"/>
    <cellStyle name="Comma 70 2 2" xfId="10306" xr:uid="{00000000-0005-0000-0000-000002280000}"/>
    <cellStyle name="Comma 70 2 3" xfId="42797" xr:uid="{11388C82-3090-4342-B638-2972BC68E0A0}"/>
    <cellStyle name="Comma 70 3" xfId="1164" xr:uid="{00000000-0005-0000-0000-000003280000}"/>
    <cellStyle name="Comma 70 3 2" xfId="42798" xr:uid="{7B381D0F-81E4-4DBB-8913-68C20CAA4368}"/>
    <cellStyle name="Comma 70 4" xfId="2174" xr:uid="{00000000-0005-0000-0000-000004280000}"/>
    <cellStyle name="Comma 70 4 2" xfId="37566" xr:uid="{00000000-0005-0000-0000-000005280000}"/>
    <cellStyle name="Comma 71" xfId="244" xr:uid="{00000000-0005-0000-0000-000006280000}"/>
    <cellStyle name="Comma 71 2" xfId="531" xr:uid="{00000000-0005-0000-0000-000007280000}"/>
    <cellStyle name="Comma 71 2 2" xfId="11072" xr:uid="{00000000-0005-0000-0000-000008280000}"/>
    <cellStyle name="Comma 71 2 3" xfId="42799" xr:uid="{C501C022-255C-437B-A95C-59D96FC84F5B}"/>
    <cellStyle name="Comma 71 3" xfId="1165" xr:uid="{00000000-0005-0000-0000-000009280000}"/>
    <cellStyle name="Comma 71 3 2" xfId="42800" xr:uid="{321B996D-304F-4F58-A228-3E0A9D70FC3A}"/>
    <cellStyle name="Comma 71 4" xfId="2175" xr:uid="{00000000-0005-0000-0000-00000A280000}"/>
    <cellStyle name="Comma 71 4 2" xfId="37567" xr:uid="{00000000-0005-0000-0000-00000B280000}"/>
    <cellStyle name="Comma 72" xfId="245" xr:uid="{00000000-0005-0000-0000-00000C280000}"/>
    <cellStyle name="Comma 72 2" xfId="532" xr:uid="{00000000-0005-0000-0000-00000D280000}"/>
    <cellStyle name="Comma 72 2 2" xfId="10152" xr:uid="{00000000-0005-0000-0000-00000E280000}"/>
    <cellStyle name="Comma 72 2 3" xfId="42802" xr:uid="{01DFFC13-5261-480B-B7AE-DAD1BDE2CA5A}"/>
    <cellStyle name="Comma 72 3" xfId="1166" xr:uid="{00000000-0005-0000-0000-00000F280000}"/>
    <cellStyle name="Comma 72 3 2" xfId="42803" xr:uid="{BB7599BB-1E63-476F-AD4B-586AAB2E81E3}"/>
    <cellStyle name="Comma 72 4" xfId="37568" xr:uid="{00000000-0005-0000-0000-000010280000}"/>
    <cellStyle name="Comma 72 5" xfId="42801" xr:uid="{49901AB9-CEB9-4E02-8AF5-976769188A62}"/>
    <cellStyle name="Comma 73" xfId="246" xr:uid="{00000000-0005-0000-0000-000011280000}"/>
    <cellStyle name="Comma 73 2" xfId="533" xr:uid="{00000000-0005-0000-0000-000012280000}"/>
    <cellStyle name="Comma 73 2 2" xfId="11089" xr:uid="{00000000-0005-0000-0000-000013280000}"/>
    <cellStyle name="Comma 73 2 3" xfId="42805" xr:uid="{662EC80C-C1EE-4F65-A8BC-71C35482866B}"/>
    <cellStyle name="Comma 73 3" xfId="1167" xr:uid="{00000000-0005-0000-0000-000014280000}"/>
    <cellStyle name="Comma 73 3 2" xfId="42806" xr:uid="{F2465407-34C6-45EC-B907-1C1F5F87FA4D}"/>
    <cellStyle name="Comma 73 4" xfId="37569" xr:uid="{00000000-0005-0000-0000-000015280000}"/>
    <cellStyle name="Comma 73 5" xfId="42804" xr:uid="{21A46002-745A-4873-937D-D96EACFDAF81}"/>
    <cellStyle name="Comma 74" xfId="247" xr:uid="{00000000-0005-0000-0000-000016280000}"/>
    <cellStyle name="Comma 74 2" xfId="534" xr:uid="{00000000-0005-0000-0000-000017280000}"/>
    <cellStyle name="Comma 74 2 2" xfId="10586" xr:uid="{00000000-0005-0000-0000-000018280000}"/>
    <cellStyle name="Comma 74 2 3" xfId="42808" xr:uid="{4F879FFC-CB82-42EC-AC3B-1EA1068C700A}"/>
    <cellStyle name="Comma 74 3" xfId="1168" xr:uid="{00000000-0005-0000-0000-000019280000}"/>
    <cellStyle name="Comma 74 3 2" xfId="42809" xr:uid="{8D130E1B-0870-487C-9002-B8C9DC9A6C96}"/>
    <cellStyle name="Comma 74 4" xfId="37570" xr:uid="{00000000-0005-0000-0000-00001A280000}"/>
    <cellStyle name="Comma 74 5" xfId="42807" xr:uid="{5E4AD1CB-43DE-4858-9AFF-5C25DEFC3BA4}"/>
    <cellStyle name="Comma 75" xfId="248" xr:uid="{00000000-0005-0000-0000-00001B280000}"/>
    <cellStyle name="Comma 75 2" xfId="535" xr:uid="{00000000-0005-0000-0000-00001C280000}"/>
    <cellStyle name="Comma 75 2 2" xfId="10641" xr:uid="{00000000-0005-0000-0000-00001D280000}"/>
    <cellStyle name="Comma 75 2 3" xfId="42811" xr:uid="{08EAF2B3-7D86-4044-AAE5-2B611B93693F}"/>
    <cellStyle name="Comma 75 3" xfId="1169" xr:uid="{00000000-0005-0000-0000-00001E280000}"/>
    <cellStyle name="Comma 75 3 2" xfId="42812" xr:uid="{6BDA04DF-D3C9-44DC-BB5F-8C1B0A2DC920}"/>
    <cellStyle name="Comma 75 4" xfId="37571" xr:uid="{00000000-0005-0000-0000-00001F280000}"/>
    <cellStyle name="Comma 75 5" xfId="42810" xr:uid="{3E314C05-04CD-41B2-B75E-28970751FDCC}"/>
    <cellStyle name="Comma 76" xfId="249" xr:uid="{00000000-0005-0000-0000-000020280000}"/>
    <cellStyle name="Comma 76 2" xfId="536" xr:uid="{00000000-0005-0000-0000-000021280000}"/>
    <cellStyle name="Comma 76 2 2" xfId="10608" xr:uid="{00000000-0005-0000-0000-000022280000}"/>
    <cellStyle name="Comma 76 2 3" xfId="42814" xr:uid="{8BFCD04F-2B7A-4323-A0BD-3D7B5F2D603C}"/>
    <cellStyle name="Comma 76 3" xfId="1170" xr:uid="{00000000-0005-0000-0000-000023280000}"/>
    <cellStyle name="Comma 76 3 2" xfId="42815" xr:uid="{014A0ABF-FE7B-4B6F-810C-A31954739056}"/>
    <cellStyle name="Comma 76 4" xfId="37572" xr:uid="{00000000-0005-0000-0000-000024280000}"/>
    <cellStyle name="Comma 76 5" xfId="42813" xr:uid="{D62864E0-E724-4A13-82DB-DE7A97F13E8C}"/>
    <cellStyle name="Comma 77" xfId="250" xr:uid="{00000000-0005-0000-0000-000025280000}"/>
    <cellStyle name="Comma 77 2" xfId="537" xr:uid="{00000000-0005-0000-0000-000026280000}"/>
    <cellStyle name="Comma 77 2 2" xfId="10181" xr:uid="{00000000-0005-0000-0000-000027280000}"/>
    <cellStyle name="Comma 77 2 3" xfId="42817" xr:uid="{EEC0D3C3-8480-4CEC-B045-AD8F4E52FDD5}"/>
    <cellStyle name="Comma 77 3" xfId="1171" xr:uid="{00000000-0005-0000-0000-000028280000}"/>
    <cellStyle name="Comma 77 3 2" xfId="42818" xr:uid="{3F4D715B-2FA5-4871-BA82-335AFC17BB9D}"/>
    <cellStyle name="Comma 77 4" xfId="37573" xr:uid="{00000000-0005-0000-0000-000029280000}"/>
    <cellStyle name="Comma 77 5" xfId="42816" xr:uid="{E19719B5-CC37-4110-BFA0-D66C3993955F}"/>
    <cellStyle name="Comma 78" xfId="251" xr:uid="{00000000-0005-0000-0000-00002A280000}"/>
    <cellStyle name="Comma 78 2" xfId="538" xr:uid="{00000000-0005-0000-0000-00002B280000}"/>
    <cellStyle name="Comma 78 2 2" xfId="10607" xr:uid="{00000000-0005-0000-0000-00002C280000}"/>
    <cellStyle name="Comma 78 2 3" xfId="42820" xr:uid="{A38E8907-281C-4AAF-A51C-77A431397613}"/>
    <cellStyle name="Comma 78 3" xfId="1172" xr:uid="{00000000-0005-0000-0000-00002D280000}"/>
    <cellStyle name="Comma 78 3 2" xfId="42821" xr:uid="{C2E2041A-8B08-4641-8A5F-9383F4D099B3}"/>
    <cellStyle name="Comma 78 4" xfId="37574" xr:uid="{00000000-0005-0000-0000-00002E280000}"/>
    <cellStyle name="Comma 78 5" xfId="42819" xr:uid="{B6001FE6-05F0-4436-9315-7833E3D22513}"/>
    <cellStyle name="Comma 79" xfId="252" xr:uid="{00000000-0005-0000-0000-00002F280000}"/>
    <cellStyle name="Comma 79 2" xfId="539" xr:uid="{00000000-0005-0000-0000-000030280000}"/>
    <cellStyle name="Comma 79 2 2" xfId="10574" xr:uid="{00000000-0005-0000-0000-000031280000}"/>
    <cellStyle name="Comma 79 2 3" xfId="42823" xr:uid="{5B497296-DC96-43DE-967E-975E235C8AA4}"/>
    <cellStyle name="Comma 79 3" xfId="1173" xr:uid="{00000000-0005-0000-0000-000032280000}"/>
    <cellStyle name="Comma 79 3 2" xfId="42824" xr:uid="{CB67FE97-9D60-4D74-AC6A-31D4A898AE1E}"/>
    <cellStyle name="Comma 79 4" xfId="37575" xr:uid="{00000000-0005-0000-0000-000033280000}"/>
    <cellStyle name="Comma 79 5" xfId="42822" xr:uid="{F0C6804C-DC7E-4D30-AB31-54F790340BE2}"/>
    <cellStyle name="Comma 8" xfId="253" xr:uid="{00000000-0005-0000-0000-000034280000}"/>
    <cellStyle name="Comma 8 10" xfId="4254" xr:uid="{00000000-0005-0000-0000-000035280000}"/>
    <cellStyle name="Comma 8 11" xfId="4255" xr:uid="{00000000-0005-0000-0000-000036280000}"/>
    <cellStyle name="Comma 8 12" xfId="4256" xr:uid="{00000000-0005-0000-0000-000037280000}"/>
    <cellStyle name="Comma 8 13" xfId="4257" xr:uid="{00000000-0005-0000-0000-000038280000}"/>
    <cellStyle name="Comma 8 14" xfId="4258" xr:uid="{00000000-0005-0000-0000-000039280000}"/>
    <cellStyle name="Comma 8 15" xfId="4259" xr:uid="{00000000-0005-0000-0000-00003A280000}"/>
    <cellStyle name="Comma 8 16" xfId="4260" xr:uid="{00000000-0005-0000-0000-00003B280000}"/>
    <cellStyle name="Comma 8 17" xfId="4261" xr:uid="{00000000-0005-0000-0000-00003C280000}"/>
    <cellStyle name="Comma 8 18" xfId="4262" xr:uid="{00000000-0005-0000-0000-00003D280000}"/>
    <cellStyle name="Comma 8 19" xfId="4263" xr:uid="{00000000-0005-0000-0000-00003E280000}"/>
    <cellStyle name="Comma 8 2" xfId="540" xr:uid="{00000000-0005-0000-0000-00003F280000}"/>
    <cellStyle name="Comma 8 2 2" xfId="1507" xr:uid="{00000000-0005-0000-0000-000040280000}"/>
    <cellStyle name="Comma 8 2 2 2" xfId="6113" xr:uid="{00000000-0005-0000-0000-000041280000}"/>
    <cellStyle name="Comma 8 2 2 2 2" xfId="42826" xr:uid="{C4299945-DD9F-4496-8D51-4A7598BB47AB}"/>
    <cellStyle name="Comma 8 2 2 3" xfId="4264" xr:uid="{00000000-0005-0000-0000-000042280000}"/>
    <cellStyle name="Comma 8 2 2 3 2" xfId="42827" xr:uid="{EF8E9C1B-2D40-4012-BF6C-EBC247F97FDA}"/>
    <cellStyle name="Comma 8 2 2 4" xfId="42825" xr:uid="{47BFFE21-7DC2-4815-97E2-C285DBCCD7D2}"/>
    <cellStyle name="Comma 8 2 3" xfId="6112" xr:uid="{00000000-0005-0000-0000-000043280000}"/>
    <cellStyle name="Comma 8 2 3 2" xfId="17768" xr:uid="{00000000-0005-0000-0000-000044280000}"/>
    <cellStyle name="Comma 8 2 3 3" xfId="42828" xr:uid="{D9553F63-AFFC-427B-B782-11230A11A010}"/>
    <cellStyle name="Comma 8 2 4" xfId="10168" xr:uid="{00000000-0005-0000-0000-000045280000}"/>
    <cellStyle name="Comma 8 2 4 2" xfId="42829" xr:uid="{8854F725-168B-44FE-BCF5-7E8446701731}"/>
    <cellStyle name="Comma 8 2 5" xfId="3165" xr:uid="{00000000-0005-0000-0000-000046280000}"/>
    <cellStyle name="Comma 8 20" xfId="4265" xr:uid="{00000000-0005-0000-0000-000047280000}"/>
    <cellStyle name="Comma 8 21" xfId="4266" xr:uid="{00000000-0005-0000-0000-000048280000}"/>
    <cellStyle name="Comma 8 22" xfId="6034" xr:uid="{00000000-0005-0000-0000-000049280000}"/>
    <cellStyle name="Comma 8 22 2" xfId="18650" xr:uid="{00000000-0005-0000-0000-00004A280000}"/>
    <cellStyle name="Comma 8 23" xfId="4253" xr:uid="{00000000-0005-0000-0000-00004B280000}"/>
    <cellStyle name="Comma 8 23 2" xfId="6111" xr:uid="{00000000-0005-0000-0000-00004C280000}"/>
    <cellStyle name="Comma 8 23 3" xfId="18886" xr:uid="{00000000-0005-0000-0000-00004D280000}"/>
    <cellStyle name="Comma 8 24" xfId="9715" xr:uid="{00000000-0005-0000-0000-00004E280000}"/>
    <cellStyle name="Comma 8 24 2" xfId="18903" xr:uid="{00000000-0005-0000-0000-00004F280000}"/>
    <cellStyle name="Comma 8 25" xfId="17767" xr:uid="{00000000-0005-0000-0000-000050280000}"/>
    <cellStyle name="Comma 8 3" xfId="988" xr:uid="{00000000-0005-0000-0000-000051280000}"/>
    <cellStyle name="Comma 8 3 2" xfId="1508" xr:uid="{00000000-0005-0000-0000-000052280000}"/>
    <cellStyle name="Comma 8 3 2 2" xfId="18740" xr:uid="{00000000-0005-0000-0000-000053280000}"/>
    <cellStyle name="Comma 8 3 2 3" xfId="6114" xr:uid="{00000000-0005-0000-0000-000054280000}"/>
    <cellStyle name="Comma 8 3 2 4" xfId="42830" xr:uid="{D3764892-9682-4CC2-8148-C11950AC94D9}"/>
    <cellStyle name="Comma 8 3 3" xfId="10043" xr:uid="{00000000-0005-0000-0000-000055280000}"/>
    <cellStyle name="Comma 8 3 3 2" xfId="17769" xr:uid="{00000000-0005-0000-0000-000056280000}"/>
    <cellStyle name="Comma 8 3 3 3" xfId="42831" xr:uid="{337132B0-8A7D-4F31-925A-33E0E39F9BA5}"/>
    <cellStyle name="Comma 8 3 4" xfId="11302" xr:uid="{00000000-0005-0000-0000-000057280000}"/>
    <cellStyle name="Comma 8 3 5" xfId="4267" xr:uid="{00000000-0005-0000-0000-000058280000}"/>
    <cellStyle name="Comma 8 4" xfId="1310" xr:uid="{00000000-0005-0000-0000-000059280000}"/>
    <cellStyle name="Comma 8 4 2" xfId="1509" xr:uid="{00000000-0005-0000-0000-00005A280000}"/>
    <cellStyle name="Comma 8 4 2 2" xfId="6261" xr:uid="{00000000-0005-0000-0000-00005B280000}"/>
    <cellStyle name="Comma 8 4 2 3" xfId="42832" xr:uid="{49C2B21E-5E57-4C6A-8D30-DB810E07F534}"/>
    <cellStyle name="Comma 8 4 3" xfId="11111" xr:uid="{00000000-0005-0000-0000-00005C280000}"/>
    <cellStyle name="Comma 8 4 3 2" xfId="42833" xr:uid="{1A6FD199-1480-4E5A-AD37-11C110CE99D7}"/>
    <cellStyle name="Comma 8 4 4" xfId="4268" xr:uid="{00000000-0005-0000-0000-00005D280000}"/>
    <cellStyle name="Comma 8 5" xfId="4269" xr:uid="{00000000-0005-0000-0000-00005E280000}"/>
    <cellStyle name="Comma 8 5 2" xfId="37576" xr:uid="{00000000-0005-0000-0000-00005F280000}"/>
    <cellStyle name="Comma 8 5 2 2" xfId="42835" xr:uid="{A4CDF2E6-6D80-4E81-AF60-0BBA48D67656}"/>
    <cellStyle name="Comma 8 5 3" xfId="42834" xr:uid="{9F8B9D91-ECC2-4415-9F48-ED834DB1AF93}"/>
    <cellStyle name="Comma 8 6" xfId="4270" xr:uid="{00000000-0005-0000-0000-000060280000}"/>
    <cellStyle name="Comma 8 6 2" xfId="42837" xr:uid="{6B7D0B80-86E3-4E3A-BDDE-558CB9234F5B}"/>
    <cellStyle name="Comma 8 6 3" xfId="42836" xr:uid="{8149F740-50D1-43BA-9606-8F7DA5598574}"/>
    <cellStyle name="Comma 8 7" xfId="4271" xr:uid="{00000000-0005-0000-0000-000061280000}"/>
    <cellStyle name="Comma 8 7 2" xfId="42838" xr:uid="{DAD32CA7-BB4E-404A-B002-C27CDA362B02}"/>
    <cellStyle name="Comma 8 8" xfId="4272" xr:uid="{00000000-0005-0000-0000-000062280000}"/>
    <cellStyle name="Comma 8 9" xfId="4273" xr:uid="{00000000-0005-0000-0000-000063280000}"/>
    <cellStyle name="Comma 80" xfId="254" xr:uid="{00000000-0005-0000-0000-000064280000}"/>
    <cellStyle name="Comma 80 2" xfId="541" xr:uid="{00000000-0005-0000-0000-000065280000}"/>
    <cellStyle name="Comma 80 2 2" xfId="11017" xr:uid="{00000000-0005-0000-0000-000066280000}"/>
    <cellStyle name="Comma 80 3" xfId="1174" xr:uid="{00000000-0005-0000-0000-000067280000}"/>
    <cellStyle name="Comma 80 3 2" xfId="42840" xr:uid="{9333310B-C17A-4129-86E3-21E9D4D22F26}"/>
    <cellStyle name="Comma 80 4" xfId="37577" xr:uid="{00000000-0005-0000-0000-000068280000}"/>
    <cellStyle name="Comma 80 5" xfId="42839" xr:uid="{1899790D-918B-4547-BA18-647F78957283}"/>
    <cellStyle name="Comma 81" xfId="255" xr:uid="{00000000-0005-0000-0000-000069280000}"/>
    <cellStyle name="Comma 81 2" xfId="542" xr:uid="{00000000-0005-0000-0000-00006A280000}"/>
    <cellStyle name="Comma 81 2 2" xfId="42842" xr:uid="{C53E61D5-D972-4824-AF5A-833941321508}"/>
    <cellStyle name="Comma 81 3" xfId="1176" xr:uid="{00000000-0005-0000-0000-00006B280000}"/>
    <cellStyle name="Comma 81 3 2" xfId="42843" xr:uid="{58D1CB58-B8B3-4C26-B197-87E459902BA4}"/>
    <cellStyle name="Comma 81 4" xfId="37578" xr:uid="{00000000-0005-0000-0000-00006C280000}"/>
    <cellStyle name="Comma 81 5" xfId="42841" xr:uid="{5C980AF3-F5DE-488E-9BE0-570F6654CEA6}"/>
    <cellStyle name="Comma 82" xfId="256" xr:uid="{00000000-0005-0000-0000-00006D280000}"/>
    <cellStyle name="Comma 82 2" xfId="543" xr:uid="{00000000-0005-0000-0000-00006E280000}"/>
    <cellStyle name="Comma 82 2 2" xfId="42845" xr:uid="{DEF43AFD-8FCD-47E5-A18B-7662B04A432E}"/>
    <cellStyle name="Comma 82 3" xfId="1175" xr:uid="{00000000-0005-0000-0000-00006F280000}"/>
    <cellStyle name="Comma 82 4" xfId="37579" xr:uid="{00000000-0005-0000-0000-000070280000}"/>
    <cellStyle name="Comma 82 5" xfId="42844" xr:uid="{ABD9D245-A9F6-4170-8042-FB787E88FDB3}"/>
    <cellStyle name="Comma 83" xfId="257" xr:uid="{00000000-0005-0000-0000-000071280000}"/>
    <cellStyle name="Comma 83 2" xfId="544" xr:uid="{00000000-0005-0000-0000-000072280000}"/>
    <cellStyle name="Comma 83 2 2" xfId="42847" xr:uid="{0CF348F8-570A-445C-A49D-B0FCCA1BD656}"/>
    <cellStyle name="Comma 83 3" xfId="1177" xr:uid="{00000000-0005-0000-0000-000073280000}"/>
    <cellStyle name="Comma 83 4" xfId="37580" xr:uid="{00000000-0005-0000-0000-000074280000}"/>
    <cellStyle name="Comma 83 5" xfId="42846" xr:uid="{87087F8B-CD5A-4674-812E-6206DB1635E9}"/>
    <cellStyle name="Comma 84" xfId="258" xr:uid="{00000000-0005-0000-0000-000075280000}"/>
    <cellStyle name="Comma 84 10" xfId="37360" xr:uid="{00000000-0005-0000-0000-000076280000}"/>
    <cellStyle name="Comma 84 11" xfId="37844" xr:uid="{00000000-0005-0000-0000-000077280000}"/>
    <cellStyle name="Comma 84 12" xfId="42848" xr:uid="{98D76137-6D6F-4104-B19A-0ADCC33CCD10}"/>
    <cellStyle name="Comma 84 2" xfId="545" xr:uid="{00000000-0005-0000-0000-000078280000}"/>
    <cellStyle name="Comma 84 2 10" xfId="37940" xr:uid="{00000000-0005-0000-0000-000079280000}"/>
    <cellStyle name="Comma 84 2 11" xfId="42849" xr:uid="{DF508E3A-A86B-40DA-ABB7-3AFD8B99FBC4}"/>
    <cellStyle name="Comma 84 2 2" xfId="16224" xr:uid="{00000000-0005-0000-0000-00007A280000}"/>
    <cellStyle name="Comma 84 2 2 2" xfId="20435" xr:uid="{00000000-0005-0000-0000-00007B280000}"/>
    <cellStyle name="Comma 84 2 2 2 2" xfId="33688" xr:uid="{00000000-0005-0000-0000-00007C280000}"/>
    <cellStyle name="Comma 84 2 2 2 3" xfId="36475" xr:uid="{00000000-0005-0000-0000-00007D280000}"/>
    <cellStyle name="Comma 84 2 2 3" xfId="20136" xr:uid="{00000000-0005-0000-0000-00007E280000}"/>
    <cellStyle name="Comma 84 2 2 3 2" xfId="33393" xr:uid="{00000000-0005-0000-0000-00007F280000}"/>
    <cellStyle name="Comma 84 2 2 3 3" xfId="36181" xr:uid="{00000000-0005-0000-0000-000080280000}"/>
    <cellStyle name="Comma 84 2 2 4" xfId="19847" xr:uid="{00000000-0005-0000-0000-000081280000}"/>
    <cellStyle name="Comma 84 2 2 5" xfId="32960" xr:uid="{00000000-0005-0000-0000-000082280000}"/>
    <cellStyle name="Comma 84 2 2 6" xfId="35935" xr:uid="{00000000-0005-0000-0000-000083280000}"/>
    <cellStyle name="Comma 84 2 3" xfId="20288" xr:uid="{00000000-0005-0000-0000-000084280000}"/>
    <cellStyle name="Comma 84 2 3 2" xfId="33542" xr:uid="{00000000-0005-0000-0000-000085280000}"/>
    <cellStyle name="Comma 84 2 3 3" xfId="36329" xr:uid="{00000000-0005-0000-0000-000086280000}"/>
    <cellStyle name="Comma 84 2 4" xfId="19980" xr:uid="{00000000-0005-0000-0000-000087280000}"/>
    <cellStyle name="Comma 84 2 4 2" xfId="33244" xr:uid="{00000000-0005-0000-0000-000088280000}"/>
    <cellStyle name="Comma 84 2 4 3" xfId="36036" xr:uid="{00000000-0005-0000-0000-000089280000}"/>
    <cellStyle name="Comma 84 2 5" xfId="18651" xr:uid="{00000000-0005-0000-0000-00008A280000}"/>
    <cellStyle name="Comma 84 2 6" xfId="31939" xr:uid="{00000000-0005-0000-0000-00008B280000}"/>
    <cellStyle name="Comma 84 2 7" xfId="35089" xr:uid="{00000000-0005-0000-0000-00008C280000}"/>
    <cellStyle name="Comma 84 2 8" xfId="10678" xr:uid="{00000000-0005-0000-0000-00008D280000}"/>
    <cellStyle name="Comma 84 2 9" xfId="37646" xr:uid="{00000000-0005-0000-0000-00008E280000}"/>
    <cellStyle name="Comma 84 3" xfId="776" xr:uid="{00000000-0005-0000-0000-00008F280000}"/>
    <cellStyle name="Comma 84 3 2" xfId="20381" xr:uid="{00000000-0005-0000-0000-000090280000}"/>
    <cellStyle name="Comma 84 3 2 2" xfId="33634" xr:uid="{00000000-0005-0000-0000-000091280000}"/>
    <cellStyle name="Comma 84 3 2 3" xfId="36421" xr:uid="{00000000-0005-0000-0000-000092280000}"/>
    <cellStyle name="Comma 84 3 3" xfId="20082" xr:uid="{00000000-0005-0000-0000-000093280000}"/>
    <cellStyle name="Comma 84 3 3 2" xfId="33339" xr:uid="{00000000-0005-0000-0000-000094280000}"/>
    <cellStyle name="Comma 84 3 3 3" xfId="36127" xr:uid="{00000000-0005-0000-0000-000095280000}"/>
    <cellStyle name="Comma 84 3 4" xfId="19047" xr:uid="{00000000-0005-0000-0000-000096280000}"/>
    <cellStyle name="Comma 84 3 5" xfId="32175" xr:uid="{00000000-0005-0000-0000-000097280000}"/>
    <cellStyle name="Comma 84 3 6" xfId="35195" xr:uid="{00000000-0005-0000-0000-000098280000}"/>
    <cellStyle name="Comma 84 3 7" xfId="15948" xr:uid="{00000000-0005-0000-0000-000099280000}"/>
    <cellStyle name="Comma 84 3 8" xfId="37754" xr:uid="{00000000-0005-0000-0000-00009A280000}"/>
    <cellStyle name="Comma 84 3 9" xfId="38032" xr:uid="{00000000-0005-0000-0000-00009B280000}"/>
    <cellStyle name="Comma 84 4" xfId="1178" xr:uid="{00000000-0005-0000-0000-00009C280000}"/>
    <cellStyle name="Comma 84 4 2" xfId="20234" xr:uid="{00000000-0005-0000-0000-00009D280000}"/>
    <cellStyle name="Comma 84 4 2 2" xfId="33488" xr:uid="{00000000-0005-0000-0000-00009E280000}"/>
    <cellStyle name="Comma 84 4 2 3" xfId="36275" xr:uid="{00000000-0005-0000-0000-00009F280000}"/>
    <cellStyle name="Comma 84 4 3" xfId="32114" xr:uid="{00000000-0005-0000-0000-0000A0280000}"/>
    <cellStyle name="Comma 84 4 4" xfId="35134" xr:uid="{00000000-0005-0000-0000-0000A1280000}"/>
    <cellStyle name="Comma 84 4 5" xfId="18933" xr:uid="{00000000-0005-0000-0000-0000A2280000}"/>
    <cellStyle name="Comma 84 5" xfId="19914" xr:uid="{00000000-0005-0000-0000-0000A3280000}"/>
    <cellStyle name="Comma 84 5 2" xfId="33095" xr:uid="{00000000-0005-0000-0000-0000A4280000}"/>
    <cellStyle name="Comma 84 5 3" xfId="35980" xr:uid="{00000000-0005-0000-0000-0000A5280000}"/>
    <cellStyle name="Comma 84 5 4" xfId="37581" xr:uid="{00000000-0005-0000-0000-0000A6280000}"/>
    <cellStyle name="Comma 84 5 5" xfId="37894" xr:uid="{00000000-0005-0000-0000-0000A7280000}"/>
    <cellStyle name="Comma 84 6" xfId="17424" xr:uid="{00000000-0005-0000-0000-0000A8280000}"/>
    <cellStyle name="Comma 84 7" xfId="30620" xr:uid="{00000000-0005-0000-0000-0000A9280000}"/>
    <cellStyle name="Comma 84 8" xfId="34299" xr:uid="{00000000-0005-0000-0000-0000AA280000}"/>
    <cellStyle name="Comma 84 9" xfId="9716" xr:uid="{00000000-0005-0000-0000-0000AB280000}"/>
    <cellStyle name="Comma 85" xfId="259" xr:uid="{00000000-0005-0000-0000-0000AC280000}"/>
    <cellStyle name="Comma 85 2" xfId="546" xr:uid="{00000000-0005-0000-0000-0000AD280000}"/>
    <cellStyle name="Comma 85 2 2" xfId="42851" xr:uid="{73C5C565-9A3D-4452-AFDE-5DF5991592DB}"/>
    <cellStyle name="Comma 85 3" xfId="1179" xr:uid="{00000000-0005-0000-0000-0000AE280000}"/>
    <cellStyle name="Comma 85 4" xfId="37582" xr:uid="{00000000-0005-0000-0000-0000AF280000}"/>
    <cellStyle name="Comma 85 5" xfId="42850" xr:uid="{563D9846-977C-4C89-A34B-79535AA68263}"/>
    <cellStyle name="Comma 86" xfId="260" xr:uid="{00000000-0005-0000-0000-0000B0280000}"/>
    <cellStyle name="Comma 86 2" xfId="547" xr:uid="{00000000-0005-0000-0000-0000B1280000}"/>
    <cellStyle name="Comma 86 2 2" xfId="42853" xr:uid="{769C758B-AA11-427E-A5EC-5CE8DA0744A2}"/>
    <cellStyle name="Comma 86 3" xfId="1180" xr:uid="{00000000-0005-0000-0000-0000B2280000}"/>
    <cellStyle name="Comma 86 4" xfId="37583" xr:uid="{00000000-0005-0000-0000-0000B3280000}"/>
    <cellStyle name="Comma 86 5" xfId="42852" xr:uid="{A325E83E-D8F1-4AC0-AE7A-9C0CC8936550}"/>
    <cellStyle name="Comma 87" xfId="261" xr:uid="{00000000-0005-0000-0000-0000B4280000}"/>
    <cellStyle name="Comma 87 2" xfId="548" xr:uid="{00000000-0005-0000-0000-0000B5280000}"/>
    <cellStyle name="Comma 87 2 2" xfId="42855" xr:uid="{45211FA5-43D8-4336-977D-629867CA167B}"/>
    <cellStyle name="Comma 87 3" xfId="1181" xr:uid="{00000000-0005-0000-0000-0000B6280000}"/>
    <cellStyle name="Comma 87 4" xfId="37584" xr:uid="{00000000-0005-0000-0000-0000B7280000}"/>
    <cellStyle name="Comma 87 5" xfId="42854" xr:uid="{F54D56D5-151D-4497-8AB4-07B301ACEECB}"/>
    <cellStyle name="Comma 88" xfId="262" xr:uid="{00000000-0005-0000-0000-0000B8280000}"/>
    <cellStyle name="Comma 88 2" xfId="549" xr:uid="{00000000-0005-0000-0000-0000B9280000}"/>
    <cellStyle name="Comma 88 2 2" xfId="42857" xr:uid="{711E6F59-577B-4732-83E6-6259A0FC2CE7}"/>
    <cellStyle name="Comma 88 3" xfId="1182" xr:uid="{00000000-0005-0000-0000-0000BA280000}"/>
    <cellStyle name="Comma 88 4" xfId="37585" xr:uid="{00000000-0005-0000-0000-0000BB280000}"/>
    <cellStyle name="Comma 88 5" xfId="42856" xr:uid="{9F3CB6CB-A435-4488-90AE-CA1200D5B088}"/>
    <cellStyle name="Comma 89" xfId="263" xr:uid="{00000000-0005-0000-0000-0000BC280000}"/>
    <cellStyle name="Comma 89 2" xfId="550" xr:uid="{00000000-0005-0000-0000-0000BD280000}"/>
    <cellStyle name="Comma 89 2 2" xfId="42859" xr:uid="{4E6C00DF-30EC-4FFC-BA49-E3F0093A103E}"/>
    <cellStyle name="Comma 89 3" xfId="1183" xr:uid="{00000000-0005-0000-0000-0000BE280000}"/>
    <cellStyle name="Comma 89 4" xfId="37586" xr:uid="{00000000-0005-0000-0000-0000BF280000}"/>
    <cellStyle name="Comma 89 5" xfId="42858" xr:uid="{83C2EBFE-F96A-4C95-8D2B-21CC5F65B24D}"/>
    <cellStyle name="Comma 9" xfId="264" xr:uid="{00000000-0005-0000-0000-0000C0280000}"/>
    <cellStyle name="Comma 9 2" xfId="551" xr:uid="{00000000-0005-0000-0000-0000C1280000}"/>
    <cellStyle name="Comma 9 2 10" xfId="4276" xr:uid="{00000000-0005-0000-0000-0000C2280000}"/>
    <cellStyle name="Comma 9 2 10 2" xfId="7955" xr:uid="{00000000-0005-0000-0000-0000C3280000}"/>
    <cellStyle name="Comma 9 2 10 2 2" xfId="14449" xr:uid="{00000000-0005-0000-0000-0000C4280000}"/>
    <cellStyle name="Comma 9 2 10 2 2 2" xfId="27134" xr:uid="{00000000-0005-0000-0000-0000C5280000}"/>
    <cellStyle name="Comma 9 2 10 2 3" xfId="19216" xr:uid="{00000000-0005-0000-0000-0000C6280000}"/>
    <cellStyle name="Comma 9 2 10 2 4" xfId="32334" xr:uid="{00000000-0005-0000-0000-0000C7280000}"/>
    <cellStyle name="Comma 9 2 10 2 5" xfId="35352" xr:uid="{00000000-0005-0000-0000-0000C8280000}"/>
    <cellStyle name="Comma 9 2 10 3" xfId="8878" xr:uid="{00000000-0005-0000-0000-0000C9280000}"/>
    <cellStyle name="Comma 9 2 10 3 2" xfId="15292" xr:uid="{00000000-0005-0000-0000-0000CA280000}"/>
    <cellStyle name="Comma 9 2 10 3 2 2" xfId="27944" xr:uid="{00000000-0005-0000-0000-0000CB280000}"/>
    <cellStyle name="Comma 9 2 10 3 3" xfId="22910" xr:uid="{00000000-0005-0000-0000-0000CC280000}"/>
    <cellStyle name="Comma 9 2 10 4" xfId="6828" xr:uid="{00000000-0005-0000-0000-0000CD280000}"/>
    <cellStyle name="Comma 9 2 10 4 2" xfId="13380" xr:uid="{00000000-0005-0000-0000-0000CE280000}"/>
    <cellStyle name="Comma 9 2 10 4 2 2" xfId="26115" xr:uid="{00000000-0005-0000-0000-0000CF280000}"/>
    <cellStyle name="Comma 9 2 10 4 3" xfId="21559" xr:uid="{00000000-0005-0000-0000-0000D0280000}"/>
    <cellStyle name="Comma 9 2 10 5" xfId="12317" xr:uid="{00000000-0005-0000-0000-0000D1280000}"/>
    <cellStyle name="Comma 9 2 10 5 2" xfId="25063" xr:uid="{00000000-0005-0000-0000-0000D2280000}"/>
    <cellStyle name="Comma 9 2 10 6" xfId="17772" xr:uid="{00000000-0005-0000-0000-0000D3280000}"/>
    <cellStyle name="Comma 9 2 10 7" xfId="31108" xr:uid="{00000000-0005-0000-0000-0000D4280000}"/>
    <cellStyle name="Comma 9 2 10 8" xfId="34486" xr:uid="{00000000-0005-0000-0000-0000D5280000}"/>
    <cellStyle name="Comma 9 2 11" xfId="4277" xr:uid="{00000000-0005-0000-0000-0000D6280000}"/>
    <cellStyle name="Comma 9 2 11 2" xfId="7956" xr:uid="{00000000-0005-0000-0000-0000D7280000}"/>
    <cellStyle name="Comma 9 2 11 2 2" xfId="14450" xr:uid="{00000000-0005-0000-0000-0000D8280000}"/>
    <cellStyle name="Comma 9 2 11 2 2 2" xfId="27135" xr:uid="{00000000-0005-0000-0000-0000D9280000}"/>
    <cellStyle name="Comma 9 2 11 2 3" xfId="19217" xr:uid="{00000000-0005-0000-0000-0000DA280000}"/>
    <cellStyle name="Comma 9 2 11 2 4" xfId="32335" xr:uid="{00000000-0005-0000-0000-0000DB280000}"/>
    <cellStyle name="Comma 9 2 11 2 5" xfId="35353" xr:uid="{00000000-0005-0000-0000-0000DC280000}"/>
    <cellStyle name="Comma 9 2 11 3" xfId="8879" xr:uid="{00000000-0005-0000-0000-0000DD280000}"/>
    <cellStyle name="Comma 9 2 11 3 2" xfId="15293" xr:uid="{00000000-0005-0000-0000-0000DE280000}"/>
    <cellStyle name="Comma 9 2 11 3 2 2" xfId="27945" xr:uid="{00000000-0005-0000-0000-0000DF280000}"/>
    <cellStyle name="Comma 9 2 11 3 3" xfId="22911" xr:uid="{00000000-0005-0000-0000-0000E0280000}"/>
    <cellStyle name="Comma 9 2 11 4" xfId="6829" xr:uid="{00000000-0005-0000-0000-0000E1280000}"/>
    <cellStyle name="Comma 9 2 11 4 2" xfId="13381" xr:uid="{00000000-0005-0000-0000-0000E2280000}"/>
    <cellStyle name="Comma 9 2 11 4 2 2" xfId="26116" xr:uid="{00000000-0005-0000-0000-0000E3280000}"/>
    <cellStyle name="Comma 9 2 11 4 3" xfId="21560" xr:uid="{00000000-0005-0000-0000-0000E4280000}"/>
    <cellStyle name="Comma 9 2 11 5" xfId="12318" xr:uid="{00000000-0005-0000-0000-0000E5280000}"/>
    <cellStyle name="Comma 9 2 11 5 2" xfId="25064" xr:uid="{00000000-0005-0000-0000-0000E6280000}"/>
    <cellStyle name="Comma 9 2 11 6" xfId="17773" xr:uid="{00000000-0005-0000-0000-0000E7280000}"/>
    <cellStyle name="Comma 9 2 11 7" xfId="31109" xr:uid="{00000000-0005-0000-0000-0000E8280000}"/>
    <cellStyle name="Comma 9 2 11 8" xfId="34487" xr:uid="{00000000-0005-0000-0000-0000E9280000}"/>
    <cellStyle name="Comma 9 2 12" xfId="4278" xr:uid="{00000000-0005-0000-0000-0000EA280000}"/>
    <cellStyle name="Comma 9 2 12 2" xfId="7957" xr:uid="{00000000-0005-0000-0000-0000EB280000}"/>
    <cellStyle name="Comma 9 2 12 2 2" xfId="14451" xr:uid="{00000000-0005-0000-0000-0000EC280000}"/>
    <cellStyle name="Comma 9 2 12 2 2 2" xfId="27136" xr:uid="{00000000-0005-0000-0000-0000ED280000}"/>
    <cellStyle name="Comma 9 2 12 2 3" xfId="19218" xr:uid="{00000000-0005-0000-0000-0000EE280000}"/>
    <cellStyle name="Comma 9 2 12 2 4" xfId="32336" xr:uid="{00000000-0005-0000-0000-0000EF280000}"/>
    <cellStyle name="Comma 9 2 12 2 5" xfId="35354" xr:uid="{00000000-0005-0000-0000-0000F0280000}"/>
    <cellStyle name="Comma 9 2 12 3" xfId="8880" xr:uid="{00000000-0005-0000-0000-0000F1280000}"/>
    <cellStyle name="Comma 9 2 12 3 2" xfId="15294" xr:uid="{00000000-0005-0000-0000-0000F2280000}"/>
    <cellStyle name="Comma 9 2 12 3 2 2" xfId="27946" xr:uid="{00000000-0005-0000-0000-0000F3280000}"/>
    <cellStyle name="Comma 9 2 12 3 3" xfId="22912" xr:uid="{00000000-0005-0000-0000-0000F4280000}"/>
    <cellStyle name="Comma 9 2 12 4" xfId="6830" xr:uid="{00000000-0005-0000-0000-0000F5280000}"/>
    <cellStyle name="Comma 9 2 12 4 2" xfId="13382" xr:uid="{00000000-0005-0000-0000-0000F6280000}"/>
    <cellStyle name="Comma 9 2 12 4 2 2" xfId="26117" xr:uid="{00000000-0005-0000-0000-0000F7280000}"/>
    <cellStyle name="Comma 9 2 12 4 3" xfId="21561" xr:uid="{00000000-0005-0000-0000-0000F8280000}"/>
    <cellStyle name="Comma 9 2 12 5" xfId="12319" xr:uid="{00000000-0005-0000-0000-0000F9280000}"/>
    <cellStyle name="Comma 9 2 12 5 2" xfId="25065" xr:uid="{00000000-0005-0000-0000-0000FA280000}"/>
    <cellStyle name="Comma 9 2 12 6" xfId="17774" xr:uid="{00000000-0005-0000-0000-0000FB280000}"/>
    <cellStyle name="Comma 9 2 12 7" xfId="31110" xr:uid="{00000000-0005-0000-0000-0000FC280000}"/>
    <cellStyle name="Comma 9 2 12 8" xfId="34488" xr:uid="{00000000-0005-0000-0000-0000FD280000}"/>
    <cellStyle name="Comma 9 2 13" xfId="4279" xr:uid="{00000000-0005-0000-0000-0000FE280000}"/>
    <cellStyle name="Comma 9 2 13 2" xfId="7958" xr:uid="{00000000-0005-0000-0000-0000FF280000}"/>
    <cellStyle name="Comma 9 2 13 2 2" xfId="14452" xr:uid="{00000000-0005-0000-0000-000000290000}"/>
    <cellStyle name="Comma 9 2 13 2 2 2" xfId="27137" xr:uid="{00000000-0005-0000-0000-000001290000}"/>
    <cellStyle name="Comma 9 2 13 2 3" xfId="19219" xr:uid="{00000000-0005-0000-0000-000002290000}"/>
    <cellStyle name="Comma 9 2 13 2 4" xfId="32337" xr:uid="{00000000-0005-0000-0000-000003290000}"/>
    <cellStyle name="Comma 9 2 13 2 5" xfId="35355" xr:uid="{00000000-0005-0000-0000-000004290000}"/>
    <cellStyle name="Comma 9 2 13 3" xfId="8881" xr:uid="{00000000-0005-0000-0000-000005290000}"/>
    <cellStyle name="Comma 9 2 13 3 2" xfId="15295" xr:uid="{00000000-0005-0000-0000-000006290000}"/>
    <cellStyle name="Comma 9 2 13 3 2 2" xfId="27947" xr:uid="{00000000-0005-0000-0000-000007290000}"/>
    <cellStyle name="Comma 9 2 13 3 3" xfId="22913" xr:uid="{00000000-0005-0000-0000-000008290000}"/>
    <cellStyle name="Comma 9 2 13 4" xfId="6831" xr:uid="{00000000-0005-0000-0000-000009290000}"/>
    <cellStyle name="Comma 9 2 13 4 2" xfId="13383" xr:uid="{00000000-0005-0000-0000-00000A290000}"/>
    <cellStyle name="Comma 9 2 13 4 2 2" xfId="26118" xr:uid="{00000000-0005-0000-0000-00000B290000}"/>
    <cellStyle name="Comma 9 2 13 4 3" xfId="21562" xr:uid="{00000000-0005-0000-0000-00000C290000}"/>
    <cellStyle name="Comma 9 2 13 5" xfId="12320" xr:uid="{00000000-0005-0000-0000-00000D290000}"/>
    <cellStyle name="Comma 9 2 13 5 2" xfId="25066" xr:uid="{00000000-0005-0000-0000-00000E290000}"/>
    <cellStyle name="Comma 9 2 13 6" xfId="17775" xr:uid="{00000000-0005-0000-0000-00000F290000}"/>
    <cellStyle name="Comma 9 2 13 7" xfId="31111" xr:uid="{00000000-0005-0000-0000-000010290000}"/>
    <cellStyle name="Comma 9 2 13 8" xfId="34489" xr:uid="{00000000-0005-0000-0000-000011290000}"/>
    <cellStyle name="Comma 9 2 14" xfId="4280" xr:uid="{00000000-0005-0000-0000-000012290000}"/>
    <cellStyle name="Comma 9 2 14 2" xfId="7959" xr:uid="{00000000-0005-0000-0000-000013290000}"/>
    <cellStyle name="Comma 9 2 14 2 2" xfId="14453" xr:uid="{00000000-0005-0000-0000-000014290000}"/>
    <cellStyle name="Comma 9 2 14 2 2 2" xfId="27138" xr:uid="{00000000-0005-0000-0000-000015290000}"/>
    <cellStyle name="Comma 9 2 14 2 3" xfId="19220" xr:uid="{00000000-0005-0000-0000-000016290000}"/>
    <cellStyle name="Comma 9 2 14 2 4" xfId="32338" xr:uid="{00000000-0005-0000-0000-000017290000}"/>
    <cellStyle name="Comma 9 2 14 2 5" xfId="35356" xr:uid="{00000000-0005-0000-0000-000018290000}"/>
    <cellStyle name="Comma 9 2 14 3" xfId="8882" xr:uid="{00000000-0005-0000-0000-000019290000}"/>
    <cellStyle name="Comma 9 2 14 3 2" xfId="15296" xr:uid="{00000000-0005-0000-0000-00001A290000}"/>
    <cellStyle name="Comma 9 2 14 3 2 2" xfId="27948" xr:uid="{00000000-0005-0000-0000-00001B290000}"/>
    <cellStyle name="Comma 9 2 14 3 3" xfId="22914" xr:uid="{00000000-0005-0000-0000-00001C290000}"/>
    <cellStyle name="Comma 9 2 14 4" xfId="6832" xr:uid="{00000000-0005-0000-0000-00001D290000}"/>
    <cellStyle name="Comma 9 2 14 4 2" xfId="13384" xr:uid="{00000000-0005-0000-0000-00001E290000}"/>
    <cellStyle name="Comma 9 2 14 4 2 2" xfId="26119" xr:uid="{00000000-0005-0000-0000-00001F290000}"/>
    <cellStyle name="Comma 9 2 14 4 3" xfId="21563" xr:uid="{00000000-0005-0000-0000-000020290000}"/>
    <cellStyle name="Comma 9 2 14 5" xfId="12321" xr:uid="{00000000-0005-0000-0000-000021290000}"/>
    <cellStyle name="Comma 9 2 14 5 2" xfId="25067" xr:uid="{00000000-0005-0000-0000-000022290000}"/>
    <cellStyle name="Comma 9 2 14 6" xfId="17776" xr:uid="{00000000-0005-0000-0000-000023290000}"/>
    <cellStyle name="Comma 9 2 14 7" xfId="31112" xr:uid="{00000000-0005-0000-0000-000024290000}"/>
    <cellStyle name="Comma 9 2 14 8" xfId="34490" xr:uid="{00000000-0005-0000-0000-000025290000}"/>
    <cellStyle name="Comma 9 2 15" xfId="4281" xr:uid="{00000000-0005-0000-0000-000026290000}"/>
    <cellStyle name="Comma 9 2 15 2" xfId="7960" xr:uid="{00000000-0005-0000-0000-000027290000}"/>
    <cellStyle name="Comma 9 2 15 2 2" xfId="14454" xr:uid="{00000000-0005-0000-0000-000028290000}"/>
    <cellStyle name="Comma 9 2 15 2 2 2" xfId="27139" xr:uid="{00000000-0005-0000-0000-000029290000}"/>
    <cellStyle name="Comma 9 2 15 2 3" xfId="19221" xr:uid="{00000000-0005-0000-0000-00002A290000}"/>
    <cellStyle name="Comma 9 2 15 2 4" xfId="32339" xr:uid="{00000000-0005-0000-0000-00002B290000}"/>
    <cellStyle name="Comma 9 2 15 2 5" xfId="35357" xr:uid="{00000000-0005-0000-0000-00002C290000}"/>
    <cellStyle name="Comma 9 2 15 3" xfId="8883" xr:uid="{00000000-0005-0000-0000-00002D290000}"/>
    <cellStyle name="Comma 9 2 15 3 2" xfId="15297" xr:uid="{00000000-0005-0000-0000-00002E290000}"/>
    <cellStyle name="Comma 9 2 15 3 2 2" xfId="27949" xr:uid="{00000000-0005-0000-0000-00002F290000}"/>
    <cellStyle name="Comma 9 2 15 3 3" xfId="22915" xr:uid="{00000000-0005-0000-0000-000030290000}"/>
    <cellStyle name="Comma 9 2 15 4" xfId="6833" xr:uid="{00000000-0005-0000-0000-000031290000}"/>
    <cellStyle name="Comma 9 2 15 4 2" xfId="13385" xr:uid="{00000000-0005-0000-0000-000032290000}"/>
    <cellStyle name="Comma 9 2 15 4 2 2" xfId="26120" xr:uid="{00000000-0005-0000-0000-000033290000}"/>
    <cellStyle name="Comma 9 2 15 4 3" xfId="21564" xr:uid="{00000000-0005-0000-0000-000034290000}"/>
    <cellStyle name="Comma 9 2 15 5" xfId="12322" xr:uid="{00000000-0005-0000-0000-000035290000}"/>
    <cellStyle name="Comma 9 2 15 5 2" xfId="25068" xr:uid="{00000000-0005-0000-0000-000036290000}"/>
    <cellStyle name="Comma 9 2 15 6" xfId="17777" xr:uid="{00000000-0005-0000-0000-000037290000}"/>
    <cellStyle name="Comma 9 2 15 7" xfId="31113" xr:uid="{00000000-0005-0000-0000-000038290000}"/>
    <cellStyle name="Comma 9 2 15 8" xfId="34491" xr:uid="{00000000-0005-0000-0000-000039290000}"/>
    <cellStyle name="Comma 9 2 16" xfId="4282" xr:uid="{00000000-0005-0000-0000-00003A290000}"/>
    <cellStyle name="Comma 9 2 16 2" xfId="7961" xr:uid="{00000000-0005-0000-0000-00003B290000}"/>
    <cellStyle name="Comma 9 2 16 2 2" xfId="14455" xr:uid="{00000000-0005-0000-0000-00003C290000}"/>
    <cellStyle name="Comma 9 2 16 2 2 2" xfId="27140" xr:uid="{00000000-0005-0000-0000-00003D290000}"/>
    <cellStyle name="Comma 9 2 16 2 3" xfId="19222" xr:uid="{00000000-0005-0000-0000-00003E290000}"/>
    <cellStyle name="Comma 9 2 16 2 4" xfId="32340" xr:uid="{00000000-0005-0000-0000-00003F290000}"/>
    <cellStyle name="Comma 9 2 16 2 5" xfId="35358" xr:uid="{00000000-0005-0000-0000-000040290000}"/>
    <cellStyle name="Comma 9 2 16 3" xfId="8884" xr:uid="{00000000-0005-0000-0000-000041290000}"/>
    <cellStyle name="Comma 9 2 16 3 2" xfId="15298" xr:uid="{00000000-0005-0000-0000-000042290000}"/>
    <cellStyle name="Comma 9 2 16 3 2 2" xfId="27950" xr:uid="{00000000-0005-0000-0000-000043290000}"/>
    <cellStyle name="Comma 9 2 16 3 3" xfId="22916" xr:uid="{00000000-0005-0000-0000-000044290000}"/>
    <cellStyle name="Comma 9 2 16 4" xfId="6834" xr:uid="{00000000-0005-0000-0000-000045290000}"/>
    <cellStyle name="Comma 9 2 16 4 2" xfId="13386" xr:uid="{00000000-0005-0000-0000-000046290000}"/>
    <cellStyle name="Comma 9 2 16 4 2 2" xfId="26121" xr:uid="{00000000-0005-0000-0000-000047290000}"/>
    <cellStyle name="Comma 9 2 16 4 3" xfId="21565" xr:uid="{00000000-0005-0000-0000-000048290000}"/>
    <cellStyle name="Comma 9 2 16 5" xfId="12323" xr:uid="{00000000-0005-0000-0000-000049290000}"/>
    <cellStyle name="Comma 9 2 16 5 2" xfId="25069" xr:uid="{00000000-0005-0000-0000-00004A290000}"/>
    <cellStyle name="Comma 9 2 16 6" xfId="17778" xr:uid="{00000000-0005-0000-0000-00004B290000}"/>
    <cellStyle name="Comma 9 2 16 7" xfId="31114" xr:uid="{00000000-0005-0000-0000-00004C290000}"/>
    <cellStyle name="Comma 9 2 16 8" xfId="34492" xr:uid="{00000000-0005-0000-0000-00004D290000}"/>
    <cellStyle name="Comma 9 2 17" xfId="4283" xr:uid="{00000000-0005-0000-0000-00004E290000}"/>
    <cellStyle name="Comma 9 2 17 2" xfId="7962" xr:uid="{00000000-0005-0000-0000-00004F290000}"/>
    <cellStyle name="Comma 9 2 17 2 2" xfId="14456" xr:uid="{00000000-0005-0000-0000-000050290000}"/>
    <cellStyle name="Comma 9 2 17 2 2 2" xfId="27141" xr:uid="{00000000-0005-0000-0000-000051290000}"/>
    <cellStyle name="Comma 9 2 17 2 3" xfId="19223" xr:uid="{00000000-0005-0000-0000-000052290000}"/>
    <cellStyle name="Comma 9 2 17 2 4" xfId="32341" xr:uid="{00000000-0005-0000-0000-000053290000}"/>
    <cellStyle name="Comma 9 2 17 2 5" xfId="35359" xr:uid="{00000000-0005-0000-0000-000054290000}"/>
    <cellStyle name="Comma 9 2 17 3" xfId="8885" xr:uid="{00000000-0005-0000-0000-000055290000}"/>
    <cellStyle name="Comma 9 2 17 3 2" xfId="15299" xr:uid="{00000000-0005-0000-0000-000056290000}"/>
    <cellStyle name="Comma 9 2 17 3 2 2" xfId="27951" xr:uid="{00000000-0005-0000-0000-000057290000}"/>
    <cellStyle name="Comma 9 2 17 3 3" xfId="22917" xr:uid="{00000000-0005-0000-0000-000058290000}"/>
    <cellStyle name="Comma 9 2 17 4" xfId="6835" xr:uid="{00000000-0005-0000-0000-000059290000}"/>
    <cellStyle name="Comma 9 2 17 4 2" xfId="13387" xr:uid="{00000000-0005-0000-0000-00005A290000}"/>
    <cellStyle name="Comma 9 2 17 4 2 2" xfId="26122" xr:uid="{00000000-0005-0000-0000-00005B290000}"/>
    <cellStyle name="Comma 9 2 17 4 3" xfId="21566" xr:uid="{00000000-0005-0000-0000-00005C290000}"/>
    <cellStyle name="Comma 9 2 17 5" xfId="12324" xr:uid="{00000000-0005-0000-0000-00005D290000}"/>
    <cellStyle name="Comma 9 2 17 5 2" xfId="25070" xr:uid="{00000000-0005-0000-0000-00005E290000}"/>
    <cellStyle name="Comma 9 2 17 6" xfId="17779" xr:uid="{00000000-0005-0000-0000-00005F290000}"/>
    <cellStyle name="Comma 9 2 17 7" xfId="31115" xr:uid="{00000000-0005-0000-0000-000060290000}"/>
    <cellStyle name="Comma 9 2 17 8" xfId="34493" xr:uid="{00000000-0005-0000-0000-000061290000}"/>
    <cellStyle name="Comma 9 2 18" xfId="4284" xr:uid="{00000000-0005-0000-0000-000062290000}"/>
    <cellStyle name="Comma 9 2 18 2" xfId="7963" xr:uid="{00000000-0005-0000-0000-000063290000}"/>
    <cellStyle name="Comma 9 2 18 2 2" xfId="14457" xr:uid="{00000000-0005-0000-0000-000064290000}"/>
    <cellStyle name="Comma 9 2 18 2 2 2" xfId="27142" xr:uid="{00000000-0005-0000-0000-000065290000}"/>
    <cellStyle name="Comma 9 2 18 2 3" xfId="19224" xr:uid="{00000000-0005-0000-0000-000066290000}"/>
    <cellStyle name="Comma 9 2 18 2 4" xfId="32342" xr:uid="{00000000-0005-0000-0000-000067290000}"/>
    <cellStyle name="Comma 9 2 18 2 5" xfId="35360" xr:uid="{00000000-0005-0000-0000-000068290000}"/>
    <cellStyle name="Comma 9 2 18 3" xfId="8886" xr:uid="{00000000-0005-0000-0000-000069290000}"/>
    <cellStyle name="Comma 9 2 18 3 2" xfId="15300" xr:uid="{00000000-0005-0000-0000-00006A290000}"/>
    <cellStyle name="Comma 9 2 18 3 2 2" xfId="27952" xr:uid="{00000000-0005-0000-0000-00006B290000}"/>
    <cellStyle name="Comma 9 2 18 3 3" xfId="22918" xr:uid="{00000000-0005-0000-0000-00006C290000}"/>
    <cellStyle name="Comma 9 2 18 4" xfId="6836" xr:uid="{00000000-0005-0000-0000-00006D290000}"/>
    <cellStyle name="Comma 9 2 18 4 2" xfId="13388" xr:uid="{00000000-0005-0000-0000-00006E290000}"/>
    <cellStyle name="Comma 9 2 18 4 2 2" xfId="26123" xr:uid="{00000000-0005-0000-0000-00006F290000}"/>
    <cellStyle name="Comma 9 2 18 4 3" xfId="21567" xr:uid="{00000000-0005-0000-0000-000070290000}"/>
    <cellStyle name="Comma 9 2 18 5" xfId="12325" xr:uid="{00000000-0005-0000-0000-000071290000}"/>
    <cellStyle name="Comma 9 2 18 5 2" xfId="25071" xr:uid="{00000000-0005-0000-0000-000072290000}"/>
    <cellStyle name="Comma 9 2 18 6" xfId="17780" xr:uid="{00000000-0005-0000-0000-000073290000}"/>
    <cellStyle name="Comma 9 2 18 7" xfId="31116" xr:uid="{00000000-0005-0000-0000-000074290000}"/>
    <cellStyle name="Comma 9 2 18 8" xfId="34494" xr:uid="{00000000-0005-0000-0000-000075290000}"/>
    <cellStyle name="Comma 9 2 19" xfId="4285" xr:uid="{00000000-0005-0000-0000-000076290000}"/>
    <cellStyle name="Comma 9 2 19 2" xfId="7964" xr:uid="{00000000-0005-0000-0000-000077290000}"/>
    <cellStyle name="Comma 9 2 19 2 2" xfId="14458" xr:uid="{00000000-0005-0000-0000-000078290000}"/>
    <cellStyle name="Comma 9 2 19 2 2 2" xfId="27143" xr:uid="{00000000-0005-0000-0000-000079290000}"/>
    <cellStyle name="Comma 9 2 19 2 3" xfId="19225" xr:uid="{00000000-0005-0000-0000-00007A290000}"/>
    <cellStyle name="Comma 9 2 19 2 4" xfId="32343" xr:uid="{00000000-0005-0000-0000-00007B290000}"/>
    <cellStyle name="Comma 9 2 19 2 5" xfId="35361" xr:uid="{00000000-0005-0000-0000-00007C290000}"/>
    <cellStyle name="Comma 9 2 19 3" xfId="8887" xr:uid="{00000000-0005-0000-0000-00007D290000}"/>
    <cellStyle name="Comma 9 2 19 3 2" xfId="15301" xr:uid="{00000000-0005-0000-0000-00007E290000}"/>
    <cellStyle name="Comma 9 2 19 3 2 2" xfId="27953" xr:uid="{00000000-0005-0000-0000-00007F290000}"/>
    <cellStyle name="Comma 9 2 19 3 3" xfId="22919" xr:uid="{00000000-0005-0000-0000-000080290000}"/>
    <cellStyle name="Comma 9 2 19 4" xfId="6837" xr:uid="{00000000-0005-0000-0000-000081290000}"/>
    <cellStyle name="Comma 9 2 19 4 2" xfId="13389" xr:uid="{00000000-0005-0000-0000-000082290000}"/>
    <cellStyle name="Comma 9 2 19 4 2 2" xfId="26124" xr:uid="{00000000-0005-0000-0000-000083290000}"/>
    <cellStyle name="Comma 9 2 19 4 3" xfId="21568" xr:uid="{00000000-0005-0000-0000-000084290000}"/>
    <cellStyle name="Comma 9 2 19 5" xfId="12326" xr:uid="{00000000-0005-0000-0000-000085290000}"/>
    <cellStyle name="Comma 9 2 19 5 2" xfId="25072" xr:uid="{00000000-0005-0000-0000-000086290000}"/>
    <cellStyle name="Comma 9 2 19 6" xfId="17781" xr:uid="{00000000-0005-0000-0000-000087290000}"/>
    <cellStyle name="Comma 9 2 19 7" xfId="31117" xr:uid="{00000000-0005-0000-0000-000088290000}"/>
    <cellStyle name="Comma 9 2 19 8" xfId="34495" xr:uid="{00000000-0005-0000-0000-000089290000}"/>
    <cellStyle name="Comma 9 2 2" xfId="4286" xr:uid="{00000000-0005-0000-0000-00008A290000}"/>
    <cellStyle name="Comma 9 2 2 10" xfId="34496" xr:uid="{00000000-0005-0000-0000-00008B290000}"/>
    <cellStyle name="Comma 9 2 2 11" xfId="42861" xr:uid="{7711A308-B3B4-45B7-8C6D-F775141E346B}"/>
    <cellStyle name="Comma 9 2 2 2" xfId="6263" xr:uid="{00000000-0005-0000-0000-00008C290000}"/>
    <cellStyle name="Comma 9 2 2 2 2" xfId="19226" xr:uid="{00000000-0005-0000-0000-00008D290000}"/>
    <cellStyle name="Comma 9 2 2 2 3" xfId="32344" xr:uid="{00000000-0005-0000-0000-00008E290000}"/>
    <cellStyle name="Comma 9 2 2 2 4" xfId="35362" xr:uid="{00000000-0005-0000-0000-00008F290000}"/>
    <cellStyle name="Comma 9 2 2 3" xfId="7965" xr:uid="{00000000-0005-0000-0000-000090290000}"/>
    <cellStyle name="Comma 9 2 2 3 2" xfId="14459" xr:uid="{00000000-0005-0000-0000-000091290000}"/>
    <cellStyle name="Comma 9 2 2 3 2 2" xfId="27144" xr:uid="{00000000-0005-0000-0000-000092290000}"/>
    <cellStyle name="Comma 9 2 2 3 3" xfId="22546" xr:uid="{00000000-0005-0000-0000-000093290000}"/>
    <cellStyle name="Comma 9 2 2 4" xfId="8888" xr:uid="{00000000-0005-0000-0000-000094290000}"/>
    <cellStyle name="Comma 9 2 2 4 2" xfId="15302" xr:uid="{00000000-0005-0000-0000-000095290000}"/>
    <cellStyle name="Comma 9 2 2 4 2 2" xfId="27954" xr:uid="{00000000-0005-0000-0000-000096290000}"/>
    <cellStyle name="Comma 9 2 2 4 3" xfId="22920" xr:uid="{00000000-0005-0000-0000-000097290000}"/>
    <cellStyle name="Comma 9 2 2 5" xfId="10407" xr:uid="{00000000-0005-0000-0000-000098290000}"/>
    <cellStyle name="Comma 9 2 2 5 2" xfId="16111" xr:uid="{00000000-0005-0000-0000-000099290000}"/>
    <cellStyle name="Comma 9 2 2 5 2 2" xfId="28733" xr:uid="{00000000-0005-0000-0000-00009A290000}"/>
    <cellStyle name="Comma 9 2 2 5 3" xfId="23691" xr:uid="{00000000-0005-0000-0000-00009B290000}"/>
    <cellStyle name="Comma 9 2 2 6" xfId="6838" xr:uid="{00000000-0005-0000-0000-00009C290000}"/>
    <cellStyle name="Comma 9 2 2 6 2" xfId="13390" xr:uid="{00000000-0005-0000-0000-00009D290000}"/>
    <cellStyle name="Comma 9 2 2 6 2 2" xfId="26125" xr:uid="{00000000-0005-0000-0000-00009E290000}"/>
    <cellStyle name="Comma 9 2 2 6 3" xfId="21569" xr:uid="{00000000-0005-0000-0000-00009F290000}"/>
    <cellStyle name="Comma 9 2 2 7" xfId="12327" xr:uid="{00000000-0005-0000-0000-0000A0290000}"/>
    <cellStyle name="Comma 9 2 2 7 2" xfId="25073" xr:uid="{00000000-0005-0000-0000-0000A1290000}"/>
    <cellStyle name="Comma 9 2 2 8" xfId="17782" xr:uid="{00000000-0005-0000-0000-0000A2290000}"/>
    <cellStyle name="Comma 9 2 2 9" xfId="31118" xr:uid="{00000000-0005-0000-0000-0000A3290000}"/>
    <cellStyle name="Comma 9 2 20" xfId="4275" xr:uid="{00000000-0005-0000-0000-0000A4290000}"/>
    <cellStyle name="Comma 9 2 20 2" xfId="6116" xr:uid="{00000000-0005-0000-0000-0000A5290000}"/>
    <cellStyle name="Comma 9 2 20 3" xfId="7954" xr:uid="{00000000-0005-0000-0000-0000A6290000}"/>
    <cellStyle name="Comma 9 2 20 3 2" xfId="14448" xr:uid="{00000000-0005-0000-0000-0000A7290000}"/>
    <cellStyle name="Comma 9 2 20 3 2 2" xfId="27133" xr:uid="{00000000-0005-0000-0000-0000A8290000}"/>
    <cellStyle name="Comma 9 2 20 3 3" xfId="22545" xr:uid="{00000000-0005-0000-0000-0000A9290000}"/>
    <cellStyle name="Comma 9 2 20 4" xfId="8877" xr:uid="{00000000-0005-0000-0000-0000AA290000}"/>
    <cellStyle name="Comma 9 2 20 4 2" xfId="15291" xr:uid="{00000000-0005-0000-0000-0000AB290000}"/>
    <cellStyle name="Comma 9 2 20 4 2 2" xfId="27943" xr:uid="{00000000-0005-0000-0000-0000AC290000}"/>
    <cellStyle name="Comma 9 2 20 4 3" xfId="22909" xr:uid="{00000000-0005-0000-0000-0000AD290000}"/>
    <cellStyle name="Comma 9 2 20 5" xfId="6827" xr:uid="{00000000-0005-0000-0000-0000AE290000}"/>
    <cellStyle name="Comma 9 2 20 5 2" xfId="13379" xr:uid="{00000000-0005-0000-0000-0000AF290000}"/>
    <cellStyle name="Comma 9 2 20 5 2 2" xfId="26114" xr:uid="{00000000-0005-0000-0000-0000B0290000}"/>
    <cellStyle name="Comma 9 2 20 5 3" xfId="21558" xr:uid="{00000000-0005-0000-0000-0000B1290000}"/>
    <cellStyle name="Comma 9 2 20 6" xfId="12316" xr:uid="{00000000-0005-0000-0000-0000B2290000}"/>
    <cellStyle name="Comma 9 2 20 6 2" xfId="25062" xr:uid="{00000000-0005-0000-0000-0000B3290000}"/>
    <cellStyle name="Comma 9 2 20 7" xfId="18774" xr:uid="{00000000-0005-0000-0000-0000B4290000}"/>
    <cellStyle name="Comma 9 2 20 8" xfId="21027" xr:uid="{00000000-0005-0000-0000-0000B5290000}"/>
    <cellStyle name="Comma 9 2 21" xfId="10597" xr:uid="{00000000-0005-0000-0000-0000B6290000}"/>
    <cellStyle name="Comma 9 2 21 2" xfId="16189" xr:uid="{00000000-0005-0000-0000-0000B7290000}"/>
    <cellStyle name="Comma 9 2 21 2 2" xfId="19215" xr:uid="{00000000-0005-0000-0000-0000B8290000}"/>
    <cellStyle name="Comma 9 2 21 2 3" xfId="32333" xr:uid="{00000000-0005-0000-0000-0000B9290000}"/>
    <cellStyle name="Comma 9 2 21 2 4" xfId="35351" xr:uid="{00000000-0005-0000-0000-0000BA290000}"/>
    <cellStyle name="Comma 9 2 21 3" xfId="17771" xr:uid="{00000000-0005-0000-0000-0000BB290000}"/>
    <cellStyle name="Comma 9 2 21 4" xfId="31107" xr:uid="{00000000-0005-0000-0000-0000BC290000}"/>
    <cellStyle name="Comma 9 2 21 5" xfId="34485" xr:uid="{00000000-0005-0000-0000-0000BD290000}"/>
    <cellStyle name="Comma 9 2 22" xfId="3164" xr:uid="{00000000-0005-0000-0000-0000BE290000}"/>
    <cellStyle name="Comma 9 2 23" xfId="42860" xr:uid="{C12412D6-75F9-45F4-9034-9308C79E6BBE}"/>
    <cellStyle name="Comma 9 2 3" xfId="4287" xr:uid="{00000000-0005-0000-0000-0000BF290000}"/>
    <cellStyle name="Comma 9 2 3 2" xfId="7966" xr:uid="{00000000-0005-0000-0000-0000C0290000}"/>
    <cellStyle name="Comma 9 2 3 2 2" xfId="14460" xr:uid="{00000000-0005-0000-0000-0000C1290000}"/>
    <cellStyle name="Comma 9 2 3 2 2 2" xfId="27145" xr:uid="{00000000-0005-0000-0000-0000C2290000}"/>
    <cellStyle name="Comma 9 2 3 2 3" xfId="19227" xr:uid="{00000000-0005-0000-0000-0000C3290000}"/>
    <cellStyle name="Comma 9 2 3 2 4" xfId="32345" xr:uid="{00000000-0005-0000-0000-0000C4290000}"/>
    <cellStyle name="Comma 9 2 3 2 5" xfId="35363" xr:uid="{00000000-0005-0000-0000-0000C5290000}"/>
    <cellStyle name="Comma 9 2 3 3" xfId="8889" xr:uid="{00000000-0005-0000-0000-0000C6290000}"/>
    <cellStyle name="Comma 9 2 3 3 2" xfId="15303" xr:uid="{00000000-0005-0000-0000-0000C7290000}"/>
    <cellStyle name="Comma 9 2 3 3 2 2" xfId="27955" xr:uid="{00000000-0005-0000-0000-0000C8290000}"/>
    <cellStyle name="Comma 9 2 3 3 3" xfId="22921" xr:uid="{00000000-0005-0000-0000-0000C9290000}"/>
    <cellStyle name="Comma 9 2 3 4" xfId="6839" xr:uid="{00000000-0005-0000-0000-0000CA290000}"/>
    <cellStyle name="Comma 9 2 3 4 2" xfId="13391" xr:uid="{00000000-0005-0000-0000-0000CB290000}"/>
    <cellStyle name="Comma 9 2 3 4 2 2" xfId="26126" xr:uid="{00000000-0005-0000-0000-0000CC290000}"/>
    <cellStyle name="Comma 9 2 3 4 3" xfId="21570" xr:uid="{00000000-0005-0000-0000-0000CD290000}"/>
    <cellStyle name="Comma 9 2 3 5" xfId="12328" xr:uid="{00000000-0005-0000-0000-0000CE290000}"/>
    <cellStyle name="Comma 9 2 3 5 2" xfId="25074" xr:uid="{00000000-0005-0000-0000-0000CF290000}"/>
    <cellStyle name="Comma 9 2 3 6" xfId="17783" xr:uid="{00000000-0005-0000-0000-0000D0290000}"/>
    <cellStyle name="Comma 9 2 3 7" xfId="31119" xr:uid="{00000000-0005-0000-0000-0000D1290000}"/>
    <cellStyle name="Comma 9 2 3 8" xfId="34497" xr:uid="{00000000-0005-0000-0000-0000D2290000}"/>
    <cellStyle name="Comma 9 2 3 9" xfId="42862" xr:uid="{98B45BA7-5906-466D-A4C1-4763EB2AE4AA}"/>
    <cellStyle name="Comma 9 2 4" xfId="4288" xr:uid="{00000000-0005-0000-0000-0000D3290000}"/>
    <cellStyle name="Comma 9 2 4 2" xfId="7967" xr:uid="{00000000-0005-0000-0000-0000D4290000}"/>
    <cellStyle name="Comma 9 2 4 2 2" xfId="14461" xr:uid="{00000000-0005-0000-0000-0000D5290000}"/>
    <cellStyle name="Comma 9 2 4 2 2 2" xfId="27146" xr:uid="{00000000-0005-0000-0000-0000D6290000}"/>
    <cellStyle name="Comma 9 2 4 2 3" xfId="19228" xr:uid="{00000000-0005-0000-0000-0000D7290000}"/>
    <cellStyle name="Comma 9 2 4 2 4" xfId="32346" xr:uid="{00000000-0005-0000-0000-0000D8290000}"/>
    <cellStyle name="Comma 9 2 4 2 5" xfId="35364" xr:uid="{00000000-0005-0000-0000-0000D9290000}"/>
    <cellStyle name="Comma 9 2 4 3" xfId="8890" xr:uid="{00000000-0005-0000-0000-0000DA290000}"/>
    <cellStyle name="Comma 9 2 4 3 2" xfId="15304" xr:uid="{00000000-0005-0000-0000-0000DB290000}"/>
    <cellStyle name="Comma 9 2 4 3 2 2" xfId="27956" xr:uid="{00000000-0005-0000-0000-0000DC290000}"/>
    <cellStyle name="Comma 9 2 4 3 3" xfId="22922" xr:uid="{00000000-0005-0000-0000-0000DD290000}"/>
    <cellStyle name="Comma 9 2 4 4" xfId="6840" xr:uid="{00000000-0005-0000-0000-0000DE290000}"/>
    <cellStyle name="Comma 9 2 4 4 2" xfId="13392" xr:uid="{00000000-0005-0000-0000-0000DF290000}"/>
    <cellStyle name="Comma 9 2 4 4 2 2" xfId="26127" xr:uid="{00000000-0005-0000-0000-0000E0290000}"/>
    <cellStyle name="Comma 9 2 4 4 3" xfId="21571" xr:uid="{00000000-0005-0000-0000-0000E1290000}"/>
    <cellStyle name="Comma 9 2 4 5" xfId="12329" xr:uid="{00000000-0005-0000-0000-0000E2290000}"/>
    <cellStyle name="Comma 9 2 4 5 2" xfId="25075" xr:uid="{00000000-0005-0000-0000-0000E3290000}"/>
    <cellStyle name="Comma 9 2 4 6" xfId="17784" xr:uid="{00000000-0005-0000-0000-0000E4290000}"/>
    <cellStyle name="Comma 9 2 4 7" xfId="31120" xr:uid="{00000000-0005-0000-0000-0000E5290000}"/>
    <cellStyle name="Comma 9 2 4 8" xfId="34498" xr:uid="{00000000-0005-0000-0000-0000E6290000}"/>
    <cellStyle name="Comma 9 2 5" xfId="4289" xr:uid="{00000000-0005-0000-0000-0000E7290000}"/>
    <cellStyle name="Comma 9 2 5 2" xfId="7968" xr:uid="{00000000-0005-0000-0000-0000E8290000}"/>
    <cellStyle name="Comma 9 2 5 2 2" xfId="14462" xr:uid="{00000000-0005-0000-0000-0000E9290000}"/>
    <cellStyle name="Comma 9 2 5 2 2 2" xfId="27147" xr:uid="{00000000-0005-0000-0000-0000EA290000}"/>
    <cellStyle name="Comma 9 2 5 2 3" xfId="19229" xr:uid="{00000000-0005-0000-0000-0000EB290000}"/>
    <cellStyle name="Comma 9 2 5 2 4" xfId="32347" xr:uid="{00000000-0005-0000-0000-0000EC290000}"/>
    <cellStyle name="Comma 9 2 5 2 5" xfId="35365" xr:uid="{00000000-0005-0000-0000-0000ED290000}"/>
    <cellStyle name="Comma 9 2 5 3" xfId="8891" xr:uid="{00000000-0005-0000-0000-0000EE290000}"/>
    <cellStyle name="Comma 9 2 5 3 2" xfId="15305" xr:uid="{00000000-0005-0000-0000-0000EF290000}"/>
    <cellStyle name="Comma 9 2 5 3 2 2" xfId="27957" xr:uid="{00000000-0005-0000-0000-0000F0290000}"/>
    <cellStyle name="Comma 9 2 5 3 3" xfId="22923" xr:uid="{00000000-0005-0000-0000-0000F1290000}"/>
    <cellStyle name="Comma 9 2 5 4" xfId="6841" xr:uid="{00000000-0005-0000-0000-0000F2290000}"/>
    <cellStyle name="Comma 9 2 5 4 2" xfId="13393" xr:uid="{00000000-0005-0000-0000-0000F3290000}"/>
    <cellStyle name="Comma 9 2 5 4 2 2" xfId="26128" xr:uid="{00000000-0005-0000-0000-0000F4290000}"/>
    <cellStyle name="Comma 9 2 5 4 3" xfId="21572" xr:uid="{00000000-0005-0000-0000-0000F5290000}"/>
    <cellStyle name="Comma 9 2 5 5" xfId="12330" xr:uid="{00000000-0005-0000-0000-0000F6290000}"/>
    <cellStyle name="Comma 9 2 5 5 2" xfId="25076" xr:uid="{00000000-0005-0000-0000-0000F7290000}"/>
    <cellStyle name="Comma 9 2 5 6" xfId="17785" xr:uid="{00000000-0005-0000-0000-0000F8290000}"/>
    <cellStyle name="Comma 9 2 5 7" xfId="31121" xr:uid="{00000000-0005-0000-0000-0000F9290000}"/>
    <cellStyle name="Comma 9 2 5 8" xfId="34499" xr:uid="{00000000-0005-0000-0000-0000FA290000}"/>
    <cellStyle name="Comma 9 2 6" xfId="4290" xr:uid="{00000000-0005-0000-0000-0000FB290000}"/>
    <cellStyle name="Comma 9 2 6 2" xfId="7969" xr:uid="{00000000-0005-0000-0000-0000FC290000}"/>
    <cellStyle name="Comma 9 2 6 2 2" xfId="14463" xr:uid="{00000000-0005-0000-0000-0000FD290000}"/>
    <cellStyle name="Comma 9 2 6 2 2 2" xfId="27148" xr:uid="{00000000-0005-0000-0000-0000FE290000}"/>
    <cellStyle name="Comma 9 2 6 2 3" xfId="19230" xr:uid="{00000000-0005-0000-0000-0000FF290000}"/>
    <cellStyle name="Comma 9 2 6 2 4" xfId="32348" xr:uid="{00000000-0005-0000-0000-0000002A0000}"/>
    <cellStyle name="Comma 9 2 6 2 5" xfId="35366" xr:uid="{00000000-0005-0000-0000-0000012A0000}"/>
    <cellStyle name="Comma 9 2 6 3" xfId="8892" xr:uid="{00000000-0005-0000-0000-0000022A0000}"/>
    <cellStyle name="Comma 9 2 6 3 2" xfId="15306" xr:uid="{00000000-0005-0000-0000-0000032A0000}"/>
    <cellStyle name="Comma 9 2 6 3 2 2" xfId="27958" xr:uid="{00000000-0005-0000-0000-0000042A0000}"/>
    <cellStyle name="Comma 9 2 6 3 3" xfId="22924" xr:uid="{00000000-0005-0000-0000-0000052A0000}"/>
    <cellStyle name="Comma 9 2 6 4" xfId="6842" xr:uid="{00000000-0005-0000-0000-0000062A0000}"/>
    <cellStyle name="Comma 9 2 6 4 2" xfId="13394" xr:uid="{00000000-0005-0000-0000-0000072A0000}"/>
    <cellStyle name="Comma 9 2 6 4 2 2" xfId="26129" xr:uid="{00000000-0005-0000-0000-0000082A0000}"/>
    <cellStyle name="Comma 9 2 6 4 3" xfId="21573" xr:uid="{00000000-0005-0000-0000-0000092A0000}"/>
    <cellStyle name="Comma 9 2 6 5" xfId="12331" xr:uid="{00000000-0005-0000-0000-00000A2A0000}"/>
    <cellStyle name="Comma 9 2 6 5 2" xfId="25077" xr:uid="{00000000-0005-0000-0000-00000B2A0000}"/>
    <cellStyle name="Comma 9 2 6 6" xfId="17786" xr:uid="{00000000-0005-0000-0000-00000C2A0000}"/>
    <cellStyle name="Comma 9 2 6 7" xfId="31122" xr:uid="{00000000-0005-0000-0000-00000D2A0000}"/>
    <cellStyle name="Comma 9 2 6 8" xfId="34500" xr:uid="{00000000-0005-0000-0000-00000E2A0000}"/>
    <cellStyle name="Comma 9 2 7" xfId="4291" xr:uid="{00000000-0005-0000-0000-00000F2A0000}"/>
    <cellStyle name="Comma 9 2 7 2" xfId="7970" xr:uid="{00000000-0005-0000-0000-0000102A0000}"/>
    <cellStyle name="Comma 9 2 7 2 2" xfId="14464" xr:uid="{00000000-0005-0000-0000-0000112A0000}"/>
    <cellStyle name="Comma 9 2 7 2 2 2" xfId="27149" xr:uid="{00000000-0005-0000-0000-0000122A0000}"/>
    <cellStyle name="Comma 9 2 7 2 3" xfId="19231" xr:uid="{00000000-0005-0000-0000-0000132A0000}"/>
    <cellStyle name="Comma 9 2 7 2 4" xfId="32349" xr:uid="{00000000-0005-0000-0000-0000142A0000}"/>
    <cellStyle name="Comma 9 2 7 2 5" xfId="35367" xr:uid="{00000000-0005-0000-0000-0000152A0000}"/>
    <cellStyle name="Comma 9 2 7 3" xfId="8893" xr:uid="{00000000-0005-0000-0000-0000162A0000}"/>
    <cellStyle name="Comma 9 2 7 3 2" xfId="15307" xr:uid="{00000000-0005-0000-0000-0000172A0000}"/>
    <cellStyle name="Comma 9 2 7 3 2 2" xfId="27959" xr:uid="{00000000-0005-0000-0000-0000182A0000}"/>
    <cellStyle name="Comma 9 2 7 3 3" xfId="22925" xr:uid="{00000000-0005-0000-0000-0000192A0000}"/>
    <cellStyle name="Comma 9 2 7 4" xfId="6843" xr:uid="{00000000-0005-0000-0000-00001A2A0000}"/>
    <cellStyle name="Comma 9 2 7 4 2" xfId="13395" xr:uid="{00000000-0005-0000-0000-00001B2A0000}"/>
    <cellStyle name="Comma 9 2 7 4 2 2" xfId="26130" xr:uid="{00000000-0005-0000-0000-00001C2A0000}"/>
    <cellStyle name="Comma 9 2 7 4 3" xfId="21574" xr:uid="{00000000-0005-0000-0000-00001D2A0000}"/>
    <cellStyle name="Comma 9 2 7 5" xfId="12332" xr:uid="{00000000-0005-0000-0000-00001E2A0000}"/>
    <cellStyle name="Comma 9 2 7 5 2" xfId="25078" xr:uid="{00000000-0005-0000-0000-00001F2A0000}"/>
    <cellStyle name="Comma 9 2 7 6" xfId="17787" xr:uid="{00000000-0005-0000-0000-0000202A0000}"/>
    <cellStyle name="Comma 9 2 7 7" xfId="31123" xr:uid="{00000000-0005-0000-0000-0000212A0000}"/>
    <cellStyle name="Comma 9 2 7 8" xfId="34501" xr:uid="{00000000-0005-0000-0000-0000222A0000}"/>
    <cellStyle name="Comma 9 2 8" xfId="4292" xr:uid="{00000000-0005-0000-0000-0000232A0000}"/>
    <cellStyle name="Comma 9 2 8 2" xfId="7971" xr:uid="{00000000-0005-0000-0000-0000242A0000}"/>
    <cellStyle name="Comma 9 2 8 2 2" xfId="14465" xr:uid="{00000000-0005-0000-0000-0000252A0000}"/>
    <cellStyle name="Comma 9 2 8 2 2 2" xfId="27150" xr:uid="{00000000-0005-0000-0000-0000262A0000}"/>
    <cellStyle name="Comma 9 2 8 2 3" xfId="19232" xr:uid="{00000000-0005-0000-0000-0000272A0000}"/>
    <cellStyle name="Comma 9 2 8 2 4" xfId="32350" xr:uid="{00000000-0005-0000-0000-0000282A0000}"/>
    <cellStyle name="Comma 9 2 8 2 5" xfId="35368" xr:uid="{00000000-0005-0000-0000-0000292A0000}"/>
    <cellStyle name="Comma 9 2 8 3" xfId="8894" xr:uid="{00000000-0005-0000-0000-00002A2A0000}"/>
    <cellStyle name="Comma 9 2 8 3 2" xfId="15308" xr:uid="{00000000-0005-0000-0000-00002B2A0000}"/>
    <cellStyle name="Comma 9 2 8 3 2 2" xfId="27960" xr:uid="{00000000-0005-0000-0000-00002C2A0000}"/>
    <cellStyle name="Comma 9 2 8 3 3" xfId="22926" xr:uid="{00000000-0005-0000-0000-00002D2A0000}"/>
    <cellStyle name="Comma 9 2 8 4" xfId="6844" xr:uid="{00000000-0005-0000-0000-00002E2A0000}"/>
    <cellStyle name="Comma 9 2 8 4 2" xfId="13396" xr:uid="{00000000-0005-0000-0000-00002F2A0000}"/>
    <cellStyle name="Comma 9 2 8 4 2 2" xfId="26131" xr:uid="{00000000-0005-0000-0000-0000302A0000}"/>
    <cellStyle name="Comma 9 2 8 4 3" xfId="21575" xr:uid="{00000000-0005-0000-0000-0000312A0000}"/>
    <cellStyle name="Comma 9 2 8 5" xfId="12333" xr:uid="{00000000-0005-0000-0000-0000322A0000}"/>
    <cellStyle name="Comma 9 2 8 5 2" xfId="25079" xr:uid="{00000000-0005-0000-0000-0000332A0000}"/>
    <cellStyle name="Comma 9 2 8 6" xfId="17788" xr:uid="{00000000-0005-0000-0000-0000342A0000}"/>
    <cellStyle name="Comma 9 2 8 7" xfId="31124" xr:uid="{00000000-0005-0000-0000-0000352A0000}"/>
    <cellStyle name="Comma 9 2 8 8" xfId="34502" xr:uid="{00000000-0005-0000-0000-0000362A0000}"/>
    <cellStyle name="Comma 9 2 9" xfId="4293" xr:uid="{00000000-0005-0000-0000-0000372A0000}"/>
    <cellStyle name="Comma 9 2 9 2" xfId="7972" xr:uid="{00000000-0005-0000-0000-0000382A0000}"/>
    <cellStyle name="Comma 9 2 9 2 2" xfId="14466" xr:uid="{00000000-0005-0000-0000-0000392A0000}"/>
    <cellStyle name="Comma 9 2 9 2 2 2" xfId="27151" xr:uid="{00000000-0005-0000-0000-00003A2A0000}"/>
    <cellStyle name="Comma 9 2 9 2 3" xfId="19233" xr:uid="{00000000-0005-0000-0000-00003B2A0000}"/>
    <cellStyle name="Comma 9 2 9 2 4" xfId="32351" xr:uid="{00000000-0005-0000-0000-00003C2A0000}"/>
    <cellStyle name="Comma 9 2 9 2 5" xfId="35369" xr:uid="{00000000-0005-0000-0000-00003D2A0000}"/>
    <cellStyle name="Comma 9 2 9 3" xfId="8895" xr:uid="{00000000-0005-0000-0000-00003E2A0000}"/>
    <cellStyle name="Comma 9 2 9 3 2" xfId="15309" xr:uid="{00000000-0005-0000-0000-00003F2A0000}"/>
    <cellStyle name="Comma 9 2 9 3 2 2" xfId="27961" xr:uid="{00000000-0005-0000-0000-0000402A0000}"/>
    <cellStyle name="Comma 9 2 9 3 3" xfId="22927" xr:uid="{00000000-0005-0000-0000-0000412A0000}"/>
    <cellStyle name="Comma 9 2 9 4" xfId="6845" xr:uid="{00000000-0005-0000-0000-0000422A0000}"/>
    <cellStyle name="Comma 9 2 9 4 2" xfId="13397" xr:uid="{00000000-0005-0000-0000-0000432A0000}"/>
    <cellStyle name="Comma 9 2 9 4 2 2" xfId="26132" xr:uid="{00000000-0005-0000-0000-0000442A0000}"/>
    <cellStyle name="Comma 9 2 9 4 3" xfId="21576" xr:uid="{00000000-0005-0000-0000-0000452A0000}"/>
    <cellStyle name="Comma 9 2 9 5" xfId="12334" xr:uid="{00000000-0005-0000-0000-0000462A0000}"/>
    <cellStyle name="Comma 9 2 9 5 2" xfId="25080" xr:uid="{00000000-0005-0000-0000-0000472A0000}"/>
    <cellStyle name="Comma 9 2 9 6" xfId="17789" xr:uid="{00000000-0005-0000-0000-0000482A0000}"/>
    <cellStyle name="Comma 9 2 9 7" xfId="31125" xr:uid="{00000000-0005-0000-0000-0000492A0000}"/>
    <cellStyle name="Comma 9 2 9 8" xfId="34503" xr:uid="{00000000-0005-0000-0000-00004A2A0000}"/>
    <cellStyle name="Comma 9 3" xfId="989" xr:uid="{00000000-0005-0000-0000-00004B2A0000}"/>
    <cellStyle name="Comma 9 3 2" xfId="6262" xr:uid="{00000000-0005-0000-0000-00004C2A0000}"/>
    <cellStyle name="Comma 9 3 2 2" xfId="42864" xr:uid="{F4EF4A36-E7A5-4227-8572-444B97D31FA5}"/>
    <cellStyle name="Comma 9 3 3" xfId="11264" xr:uid="{00000000-0005-0000-0000-00004D2A0000}"/>
    <cellStyle name="Comma 9 3 3 2" xfId="16606" xr:uid="{00000000-0005-0000-0000-00004E2A0000}"/>
    <cellStyle name="Comma 9 3 3 2 2" xfId="29142" xr:uid="{00000000-0005-0000-0000-00004F2A0000}"/>
    <cellStyle name="Comma 9 3 3 3" xfId="24050" xr:uid="{00000000-0005-0000-0000-0000502A0000}"/>
    <cellStyle name="Comma 9 3 4" xfId="18652" xr:uid="{00000000-0005-0000-0000-0000512A0000}"/>
    <cellStyle name="Comma 9 3 5" xfId="6033" xr:uid="{00000000-0005-0000-0000-0000522A0000}"/>
    <cellStyle name="Comma 9 3 6" xfId="42863" xr:uid="{C8AAB962-9E20-49F1-9ACF-40B9586AED94}"/>
    <cellStyle name="Comma 9 4" xfId="1510" xr:uid="{00000000-0005-0000-0000-0000532A0000}"/>
    <cellStyle name="Comma 9 4 2" xfId="6115" xr:uid="{00000000-0005-0000-0000-0000542A0000}"/>
    <cellStyle name="Comma 9 4 3" xfId="10488" xr:uid="{00000000-0005-0000-0000-0000552A0000}"/>
    <cellStyle name="Comma 9 4 3 2" xfId="16150" xr:uid="{00000000-0005-0000-0000-0000562A0000}"/>
    <cellStyle name="Comma 9 4 3 2 2" xfId="28772" xr:uid="{00000000-0005-0000-0000-0000572A0000}"/>
    <cellStyle name="Comma 9 4 3 3" xfId="23725" xr:uid="{00000000-0005-0000-0000-0000582A0000}"/>
    <cellStyle name="Comma 9 4 4" xfId="18887" xr:uid="{00000000-0005-0000-0000-0000592A0000}"/>
    <cellStyle name="Comma 9 4 5" xfId="4274" xr:uid="{00000000-0005-0000-0000-00005A2A0000}"/>
    <cellStyle name="Comma 9 4 6" xfId="37587" xr:uid="{00000000-0005-0000-0000-00005B2A0000}"/>
    <cellStyle name="Comma 9 4 7" xfId="42865" xr:uid="{F645BBA7-771F-487E-874A-F6C633593F01}"/>
    <cellStyle name="Comma 9 5" xfId="9717" xr:uid="{00000000-0005-0000-0000-00005C2A0000}"/>
    <cellStyle name="Comma 9 5 2" xfId="18900" xr:uid="{00000000-0005-0000-0000-00005D2A0000}"/>
    <cellStyle name="Comma 9 5 3" xfId="42866" xr:uid="{35537604-A1D4-42EB-88E0-558E2BDF70FC}"/>
    <cellStyle name="Comma 9 6" xfId="17770" xr:uid="{00000000-0005-0000-0000-00005E2A0000}"/>
    <cellStyle name="Comma 9 6 2" xfId="42867" xr:uid="{874B8B1B-7D6D-470C-BDA8-4D91AB9D8B9A}"/>
    <cellStyle name="Comma 9 7" xfId="42868" xr:uid="{5863D91B-639A-47BE-8181-1C2D98E4AA2B}"/>
    <cellStyle name="Comma 90" xfId="265" xr:uid="{00000000-0005-0000-0000-00005F2A0000}"/>
    <cellStyle name="Comma 90 2" xfId="552" xr:uid="{00000000-0005-0000-0000-0000602A0000}"/>
    <cellStyle name="Comma 90 2 2" xfId="42870" xr:uid="{88A6FC74-ED19-4750-B237-D9E7EFC23255}"/>
    <cellStyle name="Comma 90 3" xfId="1184" xr:uid="{00000000-0005-0000-0000-0000612A0000}"/>
    <cellStyle name="Comma 90 4" xfId="37588" xr:uid="{00000000-0005-0000-0000-0000622A0000}"/>
    <cellStyle name="Comma 90 5" xfId="42869" xr:uid="{F29980D5-D0FE-4641-A332-39908271B8DE}"/>
    <cellStyle name="Comma 91" xfId="266" xr:uid="{00000000-0005-0000-0000-0000632A0000}"/>
    <cellStyle name="Comma 91 2" xfId="553" xr:uid="{00000000-0005-0000-0000-0000642A0000}"/>
    <cellStyle name="Comma 91 2 2" xfId="42872" xr:uid="{5F16AA97-C6DA-42CF-A5AF-B7E53C969C60}"/>
    <cellStyle name="Comma 91 3" xfId="1185" xr:uid="{00000000-0005-0000-0000-0000652A0000}"/>
    <cellStyle name="Comma 91 4" xfId="37589" xr:uid="{00000000-0005-0000-0000-0000662A0000}"/>
    <cellStyle name="Comma 91 5" xfId="42871" xr:uid="{44AF1286-0FF4-42FA-9098-996D1263C8EC}"/>
    <cellStyle name="Comma 92" xfId="267" xr:uid="{00000000-0005-0000-0000-0000672A0000}"/>
    <cellStyle name="Comma 92 2" xfId="554" xr:uid="{00000000-0005-0000-0000-0000682A0000}"/>
    <cellStyle name="Comma 92 2 2" xfId="42874" xr:uid="{E174BF9B-3336-415F-B779-2A20378411BE}"/>
    <cellStyle name="Comma 92 3" xfId="1186" xr:uid="{00000000-0005-0000-0000-0000692A0000}"/>
    <cellStyle name="Comma 92 4" xfId="37590" xr:uid="{00000000-0005-0000-0000-00006A2A0000}"/>
    <cellStyle name="Comma 92 5" xfId="42873" xr:uid="{F56F6F9B-1296-44D5-A90C-D0C9FA92D74A}"/>
    <cellStyle name="Comma 93" xfId="268" xr:uid="{00000000-0005-0000-0000-00006B2A0000}"/>
    <cellStyle name="Comma 93 2" xfId="1187" xr:uid="{00000000-0005-0000-0000-00006C2A0000}"/>
    <cellStyle name="Comma 93 2 2" xfId="18653" xr:uid="{00000000-0005-0000-0000-00006D2A0000}"/>
    <cellStyle name="Comma 93 2 3" xfId="42876" xr:uid="{AD42747E-F25C-4219-B22F-B8E9AFE4604B}"/>
    <cellStyle name="Comma 93 3" xfId="19048" xr:uid="{00000000-0005-0000-0000-00006E2A0000}"/>
    <cellStyle name="Comma 93 3 2" xfId="42877" xr:uid="{184EA12F-030E-4AA2-B263-B331E424D869}"/>
    <cellStyle name="Comma 93 4" xfId="9718" xr:uid="{00000000-0005-0000-0000-00006F2A0000}"/>
    <cellStyle name="Comma 93 5" xfId="42875" xr:uid="{E0A9C0A2-1C80-4925-84BF-6CF7CA10CB1F}"/>
    <cellStyle name="Comma 94" xfId="18" xr:uid="{00000000-0005-0000-0000-0000702A0000}"/>
    <cellStyle name="Comma 94 2" xfId="269" xr:uid="{00000000-0005-0000-0000-0000712A0000}"/>
    <cellStyle name="Comma 94 2 2" xfId="42879" xr:uid="{FC3A9616-11E3-4D7C-9BE8-74B22AB99265}"/>
    <cellStyle name="Comma 94 3" xfId="1188" xr:uid="{00000000-0005-0000-0000-0000722A0000}"/>
    <cellStyle name="Comma 94 3 2" xfId="19049" xr:uid="{00000000-0005-0000-0000-0000732A0000}"/>
    <cellStyle name="Comma 94 3 3" xfId="42880" xr:uid="{074AD325-E828-4E4E-8A9A-74DE36B28829}"/>
    <cellStyle name="Comma 94 4" xfId="9719" xr:uid="{00000000-0005-0000-0000-0000742A0000}"/>
    <cellStyle name="Comma 94 4 2" xfId="37403" xr:uid="{00000000-0005-0000-0000-0000752A0000}"/>
    <cellStyle name="Comma 94 4 3" xfId="37881" xr:uid="{00000000-0005-0000-0000-0000762A0000}"/>
    <cellStyle name="Comma 94 5" xfId="42878" xr:uid="{ED37C506-4D54-48D3-8940-812601D1D63C}"/>
    <cellStyle name="Comma 95" xfId="270" xr:uid="{00000000-0005-0000-0000-0000772A0000}"/>
    <cellStyle name="Comma 95 2" xfId="1189" xr:uid="{00000000-0005-0000-0000-0000782A0000}"/>
    <cellStyle name="Comma 95 2 2" xfId="18654" xr:uid="{00000000-0005-0000-0000-0000792A0000}"/>
    <cellStyle name="Comma 95 2 3" xfId="42882" xr:uid="{C3011B18-BE49-414B-8B88-117B7E8ADC2B}"/>
    <cellStyle name="Comma 95 3" xfId="19050" xr:uid="{00000000-0005-0000-0000-00007A2A0000}"/>
    <cellStyle name="Comma 95 3 2" xfId="42883" xr:uid="{F610E43C-462B-41CF-AD67-3BAC99F35A63}"/>
    <cellStyle name="Comma 95 4" xfId="9720" xr:uid="{00000000-0005-0000-0000-00007B2A0000}"/>
    <cellStyle name="Comma 95 5" xfId="42881" xr:uid="{D8CA74F4-7EA4-4ED4-901D-781245ED36D3}"/>
    <cellStyle name="Comma 96" xfId="271" xr:uid="{00000000-0005-0000-0000-00007C2A0000}"/>
    <cellStyle name="Comma 96 2" xfId="1190" xr:uid="{00000000-0005-0000-0000-00007D2A0000}"/>
    <cellStyle name="Comma 96 2 2" xfId="18655" xr:uid="{00000000-0005-0000-0000-00007E2A0000}"/>
    <cellStyle name="Comma 96 2 3" xfId="42885" xr:uid="{A8739ACD-D085-4E73-A81C-505FBC9F17F8}"/>
    <cellStyle name="Comma 96 3" xfId="19051" xr:uid="{00000000-0005-0000-0000-00007F2A0000}"/>
    <cellStyle name="Comma 96 3 2" xfId="42886" xr:uid="{CEEDDAEF-A56F-4C6E-8BED-C6EDF7B26E83}"/>
    <cellStyle name="Comma 96 4" xfId="9721" xr:uid="{00000000-0005-0000-0000-0000802A0000}"/>
    <cellStyle name="Comma 96 5" xfId="42884" xr:uid="{9B6A00D1-1560-4740-AA3D-2DDE25C17865}"/>
    <cellStyle name="Comma 97" xfId="272" xr:uid="{00000000-0005-0000-0000-0000812A0000}"/>
    <cellStyle name="Comma 97 2" xfId="1191" xr:uid="{00000000-0005-0000-0000-0000822A0000}"/>
    <cellStyle name="Comma 97 2 2" xfId="18656" xr:uid="{00000000-0005-0000-0000-0000832A0000}"/>
    <cellStyle name="Comma 97 2 3" xfId="42888" xr:uid="{DA190C63-7638-49BE-9A65-37EBEC9A0E6B}"/>
    <cellStyle name="Comma 97 3" xfId="19052" xr:uid="{00000000-0005-0000-0000-0000842A0000}"/>
    <cellStyle name="Comma 97 3 2" xfId="42889" xr:uid="{5853A28C-D440-4E03-951F-5BF179D81A07}"/>
    <cellStyle name="Comma 97 4" xfId="9722" xr:uid="{00000000-0005-0000-0000-0000852A0000}"/>
    <cellStyle name="Comma 97 5" xfId="42887" xr:uid="{B720E908-0D4C-4C49-B3E4-444F9E9D5C4A}"/>
    <cellStyle name="Comma 98" xfId="273" xr:uid="{00000000-0005-0000-0000-0000862A0000}"/>
    <cellStyle name="Comma 98 2" xfId="1192" xr:uid="{00000000-0005-0000-0000-0000872A0000}"/>
    <cellStyle name="Comma 98 2 2" xfId="18657" xr:uid="{00000000-0005-0000-0000-0000882A0000}"/>
    <cellStyle name="Comma 98 2 3" xfId="42891" xr:uid="{B72ED90D-9357-48E0-BEB5-E120B679CBDE}"/>
    <cellStyle name="Comma 98 3" xfId="19053" xr:uid="{00000000-0005-0000-0000-0000892A0000}"/>
    <cellStyle name="Comma 98 3 2" xfId="42892" xr:uid="{983D450E-B5BF-4620-96B8-54317DC0F287}"/>
    <cellStyle name="Comma 98 4" xfId="9723" xr:uid="{00000000-0005-0000-0000-00008A2A0000}"/>
    <cellStyle name="Comma 98 5" xfId="42890" xr:uid="{76D74F93-64DF-4C70-8901-675154CAB028}"/>
    <cellStyle name="Comma 99" xfId="274" xr:uid="{00000000-0005-0000-0000-00008B2A0000}"/>
    <cellStyle name="Comma 99 2" xfId="1193" xr:uid="{00000000-0005-0000-0000-00008C2A0000}"/>
    <cellStyle name="Comma 99 2 2" xfId="18658" xr:uid="{00000000-0005-0000-0000-00008D2A0000}"/>
    <cellStyle name="Comma 99 2 3" xfId="42894" xr:uid="{1649C059-BD75-4E3D-A3BA-6E5FAC263D70}"/>
    <cellStyle name="Comma 99 3" xfId="19054" xr:uid="{00000000-0005-0000-0000-00008E2A0000}"/>
    <cellStyle name="Comma 99 3 2" xfId="42895" xr:uid="{8DE6E856-BFB3-4583-995C-A88447B4E9F9}"/>
    <cellStyle name="Comma 99 4" xfId="9724" xr:uid="{00000000-0005-0000-0000-00008F2A0000}"/>
    <cellStyle name="Comma 99 5" xfId="42893" xr:uid="{9841BC36-FD2E-47C2-A7A6-850176183E53}"/>
    <cellStyle name="comma zerodec" xfId="4294" xr:uid="{00000000-0005-0000-0000-0000902A0000}"/>
    <cellStyle name="Comma^ODCOS " xfId="42896" xr:uid="{94210272-D679-4BC3-9A3B-B9070E982033}"/>
    <cellStyle name="Comma0" xfId="275" xr:uid="{00000000-0005-0000-0000-0000912A0000}"/>
    <cellStyle name="Comma0 2" xfId="9725" xr:uid="{00000000-0005-0000-0000-0000922A0000}"/>
    <cellStyle name="Comma0 2 2" xfId="42897" xr:uid="{48EB09F2-66A4-4DA9-AC89-1E31EA80D68C}"/>
    <cellStyle name="Comma0 3" xfId="17790" xr:uid="{00000000-0005-0000-0000-0000932A0000}"/>
    <cellStyle name="Comma0 4" xfId="4295" xr:uid="{00000000-0005-0000-0000-0000942A0000}"/>
    <cellStyle name="Comma1" xfId="4296" xr:uid="{00000000-0005-0000-0000-0000952A0000}"/>
    <cellStyle name="Comma2" xfId="4297" xr:uid="{00000000-0005-0000-0000-0000962A0000}"/>
    <cellStyle name="Comments" xfId="4298" xr:uid="{00000000-0005-0000-0000-0000972A0000}"/>
    <cellStyle name="Company Name" xfId="42898" xr:uid="{3475296A-2B9B-4D3E-BCAD-2C1515FEB27B}"/>
    <cellStyle name="Constant" xfId="6193" xr:uid="{00000000-0005-0000-0000-0000982A0000}"/>
    <cellStyle name="Constant 10" xfId="12272" xr:uid="{00000000-0005-0000-0000-0000992A0000}"/>
    <cellStyle name="Constant 10 2" xfId="25018" xr:uid="{00000000-0005-0000-0000-00009A2A0000}"/>
    <cellStyle name="Constant 11" xfId="17252" xr:uid="{00000000-0005-0000-0000-00009B2A0000}"/>
    <cellStyle name="Constant 11 2" xfId="29783" xr:uid="{00000000-0005-0000-0000-00009C2A0000}"/>
    <cellStyle name="Constant 12" xfId="17290" xr:uid="{00000000-0005-0000-0000-00009D2A0000}"/>
    <cellStyle name="Constant 12 2" xfId="29821" xr:uid="{00000000-0005-0000-0000-00009E2A0000}"/>
    <cellStyle name="Constant 13" xfId="17351" xr:uid="{00000000-0005-0000-0000-00009F2A0000}"/>
    <cellStyle name="Constant 13 2" xfId="29882" xr:uid="{00000000-0005-0000-0000-0000A02A0000}"/>
    <cellStyle name="Constant 2" xfId="6367" xr:uid="{00000000-0005-0000-0000-0000A12A0000}"/>
    <cellStyle name="Constant 2 10" xfId="15937" xr:uid="{00000000-0005-0000-0000-0000A22A0000}"/>
    <cellStyle name="Constant 2 10 2" xfId="28577" xr:uid="{00000000-0005-0000-0000-0000A32A0000}"/>
    <cellStyle name="Constant 2 11" xfId="12233" xr:uid="{00000000-0005-0000-0000-0000A42A0000}"/>
    <cellStyle name="Constant 2 11 2" xfId="24979" xr:uid="{00000000-0005-0000-0000-0000A52A0000}"/>
    <cellStyle name="Constant 2 12" xfId="12245" xr:uid="{00000000-0005-0000-0000-0000A62A0000}"/>
    <cellStyle name="Constant 2 12 2" xfId="24991" xr:uid="{00000000-0005-0000-0000-0000A72A0000}"/>
    <cellStyle name="Constant 2 2" xfId="9557" xr:uid="{00000000-0005-0000-0000-0000A82A0000}"/>
    <cellStyle name="Constant 2 2 10" xfId="12084" xr:uid="{00000000-0005-0000-0000-0000A92A0000}"/>
    <cellStyle name="Constant 2 2 10 2" xfId="24829" xr:uid="{00000000-0005-0000-0000-0000AA2A0000}"/>
    <cellStyle name="Constant 2 2 2" xfId="11770" xr:uid="{00000000-0005-0000-0000-0000AB2A0000}"/>
    <cellStyle name="Constant 2 2 2 10" xfId="15147" xr:uid="{00000000-0005-0000-0000-0000AC2A0000}"/>
    <cellStyle name="Constant 2 2 2 10 2" xfId="27811" xr:uid="{00000000-0005-0000-0000-0000AD2A0000}"/>
    <cellStyle name="Constant 2 2 2 11" xfId="17372" xr:uid="{00000000-0005-0000-0000-0000AE2A0000}"/>
    <cellStyle name="Constant 2 2 2 11 2" xfId="29903" xr:uid="{00000000-0005-0000-0000-0000AF2A0000}"/>
    <cellStyle name="Constant 2 2 2 12" xfId="12344" xr:uid="{00000000-0005-0000-0000-0000B02A0000}"/>
    <cellStyle name="Constant 2 2 2 12 2" xfId="25090" xr:uid="{00000000-0005-0000-0000-0000B12A0000}"/>
    <cellStyle name="Constant 2 2 2 13" xfId="24520" xr:uid="{00000000-0005-0000-0000-0000B22A0000}"/>
    <cellStyle name="Constant 2 2 2 2" xfId="17002" xr:uid="{00000000-0005-0000-0000-0000B32A0000}"/>
    <cellStyle name="Constant 2 2 2 2 2" xfId="29535" xr:uid="{00000000-0005-0000-0000-0000B42A0000}"/>
    <cellStyle name="Constant 2 2 2 3" xfId="17364" xr:uid="{00000000-0005-0000-0000-0000B52A0000}"/>
    <cellStyle name="Constant 2 2 2 3 2" xfId="29895" xr:uid="{00000000-0005-0000-0000-0000B62A0000}"/>
    <cellStyle name="Constant 2 2 2 4" xfId="17270" xr:uid="{00000000-0005-0000-0000-0000B72A0000}"/>
    <cellStyle name="Constant 2 2 2 4 2" xfId="29801" xr:uid="{00000000-0005-0000-0000-0000B82A0000}"/>
    <cellStyle name="Constant 2 2 2 5" xfId="17299" xr:uid="{00000000-0005-0000-0000-0000B92A0000}"/>
    <cellStyle name="Constant 2 2 2 5 2" xfId="29830" xr:uid="{00000000-0005-0000-0000-0000BA2A0000}"/>
    <cellStyle name="Constant 2 2 2 6" xfId="17208" xr:uid="{00000000-0005-0000-0000-0000BB2A0000}"/>
    <cellStyle name="Constant 2 2 2 6 2" xfId="29739" xr:uid="{00000000-0005-0000-0000-0000BC2A0000}"/>
    <cellStyle name="Constant 2 2 2 7" xfId="12267" xr:uid="{00000000-0005-0000-0000-0000BD2A0000}"/>
    <cellStyle name="Constant 2 2 2 7 2" xfId="25013" xr:uid="{00000000-0005-0000-0000-0000BE2A0000}"/>
    <cellStyle name="Constant 2 2 2 8" xfId="12979" xr:uid="{00000000-0005-0000-0000-0000BF2A0000}"/>
    <cellStyle name="Constant 2 2 2 8 2" xfId="25725" xr:uid="{00000000-0005-0000-0000-0000C02A0000}"/>
    <cellStyle name="Constant 2 2 2 9" xfId="17165" xr:uid="{00000000-0005-0000-0000-0000C12A0000}"/>
    <cellStyle name="Constant 2 2 2 9 2" xfId="29696" xr:uid="{00000000-0005-0000-0000-0000C22A0000}"/>
    <cellStyle name="Constant 2 2 3" xfId="11859" xr:uid="{00000000-0005-0000-0000-0000C32A0000}"/>
    <cellStyle name="Constant 2 2 3 10" xfId="12061" xr:uid="{00000000-0005-0000-0000-0000C42A0000}"/>
    <cellStyle name="Constant 2 2 3 10 2" xfId="24806" xr:uid="{00000000-0005-0000-0000-0000C52A0000}"/>
    <cellStyle name="Constant 2 2 3 11" xfId="12196" xr:uid="{00000000-0005-0000-0000-0000C62A0000}"/>
    <cellStyle name="Constant 2 2 3 11 2" xfId="24942" xr:uid="{00000000-0005-0000-0000-0000C72A0000}"/>
    <cellStyle name="Constant 2 2 3 12" xfId="17229" xr:uid="{00000000-0005-0000-0000-0000C82A0000}"/>
    <cellStyle name="Constant 2 2 3 12 2" xfId="29760" xr:uid="{00000000-0005-0000-0000-0000C92A0000}"/>
    <cellStyle name="Constant 2 2 3 13" xfId="24608" xr:uid="{00000000-0005-0000-0000-0000CA2A0000}"/>
    <cellStyle name="Constant 2 2 3 2" xfId="17060" xr:uid="{00000000-0005-0000-0000-0000CB2A0000}"/>
    <cellStyle name="Constant 2 2 3 2 2" xfId="29591" xr:uid="{00000000-0005-0000-0000-0000CC2A0000}"/>
    <cellStyle name="Constant 2 2 3 3" xfId="17375" xr:uid="{00000000-0005-0000-0000-0000CD2A0000}"/>
    <cellStyle name="Constant 2 2 3 3 2" xfId="29906" xr:uid="{00000000-0005-0000-0000-0000CE2A0000}"/>
    <cellStyle name="Constant 2 2 3 4" xfId="16372" xr:uid="{00000000-0005-0000-0000-0000CF2A0000}"/>
    <cellStyle name="Constant 2 2 3 4 2" xfId="28914" xr:uid="{00000000-0005-0000-0000-0000D02A0000}"/>
    <cellStyle name="Constant 2 2 3 5" xfId="12107" xr:uid="{00000000-0005-0000-0000-0000D12A0000}"/>
    <cellStyle name="Constant 2 2 3 5 2" xfId="24852" xr:uid="{00000000-0005-0000-0000-0000D22A0000}"/>
    <cellStyle name="Constant 2 2 3 6" xfId="15960" xr:uid="{00000000-0005-0000-0000-0000D32A0000}"/>
    <cellStyle name="Constant 2 2 3 6 2" xfId="28596" xr:uid="{00000000-0005-0000-0000-0000D42A0000}"/>
    <cellStyle name="Constant 2 2 3 7" xfId="12525" xr:uid="{00000000-0005-0000-0000-0000D52A0000}"/>
    <cellStyle name="Constant 2 2 3 7 2" xfId="25271" xr:uid="{00000000-0005-0000-0000-0000D62A0000}"/>
    <cellStyle name="Constant 2 2 3 8" xfId="17267" xr:uid="{00000000-0005-0000-0000-0000D72A0000}"/>
    <cellStyle name="Constant 2 2 3 8 2" xfId="29798" xr:uid="{00000000-0005-0000-0000-0000D82A0000}"/>
    <cellStyle name="Constant 2 2 3 9" xfId="16075" xr:uid="{00000000-0005-0000-0000-0000D92A0000}"/>
    <cellStyle name="Constant 2 2 3 9 2" xfId="28702" xr:uid="{00000000-0005-0000-0000-0000DA2A0000}"/>
    <cellStyle name="Constant 2 2 4" xfId="17240" xr:uid="{00000000-0005-0000-0000-0000DB2A0000}"/>
    <cellStyle name="Constant 2 2 4 2" xfId="29771" xr:uid="{00000000-0005-0000-0000-0000DC2A0000}"/>
    <cellStyle name="Constant 2 2 5" xfId="15885" xr:uid="{00000000-0005-0000-0000-0000DD2A0000}"/>
    <cellStyle name="Constant 2 2 5 2" xfId="28526" xr:uid="{00000000-0005-0000-0000-0000DE2A0000}"/>
    <cellStyle name="Constant 2 2 6" xfId="12228" xr:uid="{00000000-0005-0000-0000-0000DF2A0000}"/>
    <cellStyle name="Constant 2 2 6 2" xfId="24974" xr:uid="{00000000-0005-0000-0000-0000E02A0000}"/>
    <cellStyle name="Constant 2 2 7" xfId="17224" xr:uid="{00000000-0005-0000-0000-0000E12A0000}"/>
    <cellStyle name="Constant 2 2 7 2" xfId="29755" xr:uid="{00000000-0005-0000-0000-0000E22A0000}"/>
    <cellStyle name="Constant 2 2 8" xfId="17180" xr:uid="{00000000-0005-0000-0000-0000E32A0000}"/>
    <cellStyle name="Constant 2 2 8 2" xfId="29711" xr:uid="{00000000-0005-0000-0000-0000E42A0000}"/>
    <cellStyle name="Constant 2 2 9" xfId="12057" xr:uid="{00000000-0005-0000-0000-0000E52A0000}"/>
    <cellStyle name="Constant 2 2 9 2" xfId="24802" xr:uid="{00000000-0005-0000-0000-0000E62A0000}"/>
    <cellStyle name="Constant 2 3" xfId="7722" xr:uid="{00000000-0005-0000-0000-0000E72A0000}"/>
    <cellStyle name="Constant 2 3 10" xfId="15941" xr:uid="{00000000-0005-0000-0000-0000E82A0000}"/>
    <cellStyle name="Constant 2 3 10 2" xfId="28581" xr:uid="{00000000-0005-0000-0000-0000E92A0000}"/>
    <cellStyle name="Constant 2 3 11" xfId="16163" xr:uid="{00000000-0005-0000-0000-0000EA2A0000}"/>
    <cellStyle name="Constant 2 3 11 2" xfId="28785" xr:uid="{00000000-0005-0000-0000-0000EB2A0000}"/>
    <cellStyle name="Constant 2 3 2" xfId="14219" xr:uid="{00000000-0005-0000-0000-0000EC2A0000}"/>
    <cellStyle name="Constant 2 3 2 2" xfId="26945" xr:uid="{00000000-0005-0000-0000-0000ED2A0000}"/>
    <cellStyle name="Constant 2 3 3" xfId="17150" xr:uid="{00000000-0005-0000-0000-0000EE2A0000}"/>
    <cellStyle name="Constant 2 3 3 2" xfId="29681" xr:uid="{00000000-0005-0000-0000-0000EF2A0000}"/>
    <cellStyle name="Constant 2 3 4" xfId="17247" xr:uid="{00000000-0005-0000-0000-0000F02A0000}"/>
    <cellStyle name="Constant 2 3 4 2" xfId="29778" xr:uid="{00000000-0005-0000-0000-0000F12A0000}"/>
    <cellStyle name="Constant 2 3 5" xfId="12238" xr:uid="{00000000-0005-0000-0000-0000F22A0000}"/>
    <cellStyle name="Constant 2 3 5 2" xfId="24984" xr:uid="{00000000-0005-0000-0000-0000F32A0000}"/>
    <cellStyle name="Constant 2 3 6" xfId="17198" xr:uid="{00000000-0005-0000-0000-0000F42A0000}"/>
    <cellStyle name="Constant 2 3 6 2" xfId="29729" xr:uid="{00000000-0005-0000-0000-0000F52A0000}"/>
    <cellStyle name="Constant 2 3 7" xfId="12199" xr:uid="{00000000-0005-0000-0000-0000F62A0000}"/>
    <cellStyle name="Constant 2 3 7 2" xfId="24945" xr:uid="{00000000-0005-0000-0000-0000F72A0000}"/>
    <cellStyle name="Constant 2 3 8" xfId="12072" xr:uid="{00000000-0005-0000-0000-0000F82A0000}"/>
    <cellStyle name="Constant 2 3 8 2" xfId="24817" xr:uid="{00000000-0005-0000-0000-0000F92A0000}"/>
    <cellStyle name="Constant 2 3 9" xfId="12202" xr:uid="{00000000-0005-0000-0000-0000FA2A0000}"/>
    <cellStyle name="Constant 2 3 9 2" xfId="24948" xr:uid="{00000000-0005-0000-0000-0000FB2A0000}"/>
    <cellStyle name="Constant 2 4" xfId="11496" xr:uid="{00000000-0005-0000-0000-0000FC2A0000}"/>
    <cellStyle name="Constant 2 4 10" xfId="17295" xr:uid="{00000000-0005-0000-0000-0000FD2A0000}"/>
    <cellStyle name="Constant 2 4 10 2" xfId="29826" xr:uid="{00000000-0005-0000-0000-0000FE2A0000}"/>
    <cellStyle name="Constant 2 4 11" xfId="17230" xr:uid="{00000000-0005-0000-0000-0000FF2A0000}"/>
    <cellStyle name="Constant 2 4 11 2" xfId="29761" xr:uid="{00000000-0005-0000-0000-0000002B0000}"/>
    <cellStyle name="Constant 2 4 12" xfId="12252" xr:uid="{00000000-0005-0000-0000-0000012B0000}"/>
    <cellStyle name="Constant 2 4 12 2" xfId="24998" xr:uid="{00000000-0005-0000-0000-0000022B0000}"/>
    <cellStyle name="Constant 2 4 13" xfId="24251" xr:uid="{00000000-0005-0000-0000-0000032B0000}"/>
    <cellStyle name="Constant 2 4 2" xfId="16782" xr:uid="{00000000-0005-0000-0000-0000042B0000}"/>
    <cellStyle name="Constant 2 4 2 2" xfId="29317" xr:uid="{00000000-0005-0000-0000-0000052B0000}"/>
    <cellStyle name="Constant 2 4 3" xfId="17344" xr:uid="{00000000-0005-0000-0000-0000062B0000}"/>
    <cellStyle name="Constant 2 4 3 2" xfId="29875" xr:uid="{00000000-0005-0000-0000-0000072B0000}"/>
    <cellStyle name="Constant 2 4 4" xfId="12195" xr:uid="{00000000-0005-0000-0000-0000082B0000}"/>
    <cellStyle name="Constant 2 4 4 2" xfId="24941" xr:uid="{00000000-0005-0000-0000-0000092B0000}"/>
    <cellStyle name="Constant 2 4 5" xfId="16028" xr:uid="{00000000-0005-0000-0000-00000A2B0000}"/>
    <cellStyle name="Constant 2 4 5 2" xfId="28656" xr:uid="{00000000-0005-0000-0000-00000B2B0000}"/>
    <cellStyle name="Constant 2 4 6" xfId="17218" xr:uid="{00000000-0005-0000-0000-00000C2B0000}"/>
    <cellStyle name="Constant 2 4 6 2" xfId="29749" xr:uid="{00000000-0005-0000-0000-00000D2B0000}"/>
    <cellStyle name="Constant 2 4 7" xfId="17292" xr:uid="{00000000-0005-0000-0000-00000E2B0000}"/>
    <cellStyle name="Constant 2 4 7 2" xfId="29823" xr:uid="{00000000-0005-0000-0000-00000F2B0000}"/>
    <cellStyle name="Constant 2 4 8" xfId="17168" xr:uid="{00000000-0005-0000-0000-0000102B0000}"/>
    <cellStyle name="Constant 2 4 8 2" xfId="29699" xr:uid="{00000000-0005-0000-0000-0000112B0000}"/>
    <cellStyle name="Constant 2 4 9" xfId="12271" xr:uid="{00000000-0005-0000-0000-0000122B0000}"/>
    <cellStyle name="Constant 2 4 9 2" xfId="25017" xr:uid="{00000000-0005-0000-0000-0000132B0000}"/>
    <cellStyle name="Constant 2 5" xfId="12197" xr:uid="{00000000-0005-0000-0000-0000142B0000}"/>
    <cellStyle name="Constant 2 5 2" xfId="24943" xr:uid="{00000000-0005-0000-0000-0000152B0000}"/>
    <cellStyle name="Constant 2 6" xfId="16026" xr:uid="{00000000-0005-0000-0000-0000162B0000}"/>
    <cellStyle name="Constant 2 6 2" xfId="28654" xr:uid="{00000000-0005-0000-0000-0000172B0000}"/>
    <cellStyle name="Constant 2 7" xfId="12058" xr:uid="{00000000-0005-0000-0000-0000182B0000}"/>
    <cellStyle name="Constant 2 7 2" xfId="24803" xr:uid="{00000000-0005-0000-0000-0000192B0000}"/>
    <cellStyle name="Constant 2 8" xfId="17197" xr:uid="{00000000-0005-0000-0000-00001A2B0000}"/>
    <cellStyle name="Constant 2 8 2" xfId="29728" xr:uid="{00000000-0005-0000-0000-00001B2B0000}"/>
    <cellStyle name="Constant 2 9" xfId="17262" xr:uid="{00000000-0005-0000-0000-00001C2B0000}"/>
    <cellStyle name="Constant 2 9 2" xfId="29793" xr:uid="{00000000-0005-0000-0000-00001D2B0000}"/>
    <cellStyle name="Constant 3" xfId="9522" xr:uid="{00000000-0005-0000-0000-00001E2B0000}"/>
    <cellStyle name="Constant 3 10" xfId="12348" xr:uid="{00000000-0005-0000-0000-00001F2B0000}"/>
    <cellStyle name="Constant 3 10 2" xfId="25094" xr:uid="{00000000-0005-0000-0000-0000202B0000}"/>
    <cellStyle name="Constant 3 2" xfId="11763" xr:uid="{00000000-0005-0000-0000-0000212B0000}"/>
    <cellStyle name="Constant 3 2 10" xfId="12050" xr:uid="{00000000-0005-0000-0000-0000222B0000}"/>
    <cellStyle name="Constant 3 2 10 2" xfId="24795" xr:uid="{00000000-0005-0000-0000-0000232B0000}"/>
    <cellStyle name="Constant 3 2 11" xfId="12068" xr:uid="{00000000-0005-0000-0000-0000242B0000}"/>
    <cellStyle name="Constant 3 2 11 2" xfId="24813" xr:uid="{00000000-0005-0000-0000-0000252B0000}"/>
    <cellStyle name="Constant 3 2 12" xfId="17147" xr:uid="{00000000-0005-0000-0000-0000262B0000}"/>
    <cellStyle name="Constant 3 2 12 2" xfId="29678" xr:uid="{00000000-0005-0000-0000-0000272B0000}"/>
    <cellStyle name="Constant 3 2 13" xfId="24513" xr:uid="{00000000-0005-0000-0000-0000282B0000}"/>
    <cellStyle name="Constant 3 2 2" xfId="16996" xr:uid="{00000000-0005-0000-0000-0000292B0000}"/>
    <cellStyle name="Constant 3 2 2 2" xfId="29529" xr:uid="{00000000-0005-0000-0000-00002A2B0000}"/>
    <cellStyle name="Constant 3 2 3" xfId="17363" xr:uid="{00000000-0005-0000-0000-00002B2B0000}"/>
    <cellStyle name="Constant 3 2 3 2" xfId="29894" xr:uid="{00000000-0005-0000-0000-00002C2B0000}"/>
    <cellStyle name="Constant 3 2 4" xfId="16460" xr:uid="{00000000-0005-0000-0000-00002D2B0000}"/>
    <cellStyle name="Constant 3 2 4 2" xfId="29000" xr:uid="{00000000-0005-0000-0000-00002E2B0000}"/>
    <cellStyle name="Constant 3 2 5" xfId="16486" xr:uid="{00000000-0005-0000-0000-00002F2B0000}"/>
    <cellStyle name="Constant 3 2 5 2" xfId="29026" xr:uid="{00000000-0005-0000-0000-0000302B0000}"/>
    <cellStyle name="Constant 3 2 6" xfId="12237" xr:uid="{00000000-0005-0000-0000-0000312B0000}"/>
    <cellStyle name="Constant 3 2 6 2" xfId="24983" xr:uid="{00000000-0005-0000-0000-0000322B0000}"/>
    <cellStyle name="Constant 3 2 7" xfId="17266" xr:uid="{00000000-0005-0000-0000-0000332B0000}"/>
    <cellStyle name="Constant 3 2 7 2" xfId="29797" xr:uid="{00000000-0005-0000-0000-0000342B0000}"/>
    <cellStyle name="Constant 3 2 8" xfId="17181" xr:uid="{00000000-0005-0000-0000-0000352B0000}"/>
    <cellStyle name="Constant 3 2 8 2" xfId="29712" xr:uid="{00000000-0005-0000-0000-0000362B0000}"/>
    <cellStyle name="Constant 3 2 9" xfId="15947" xr:uid="{00000000-0005-0000-0000-0000372B0000}"/>
    <cellStyle name="Constant 3 2 9 2" xfId="28587" xr:uid="{00000000-0005-0000-0000-0000382B0000}"/>
    <cellStyle name="Constant 3 3" xfId="6879" xr:uid="{00000000-0005-0000-0000-0000392B0000}"/>
    <cellStyle name="Constant 3 3 10" xfId="17360" xr:uid="{00000000-0005-0000-0000-00003A2B0000}"/>
    <cellStyle name="Constant 3 3 10 2" xfId="29891" xr:uid="{00000000-0005-0000-0000-00003B2B0000}"/>
    <cellStyle name="Constant 3 3 11" xfId="12078" xr:uid="{00000000-0005-0000-0000-00003C2B0000}"/>
    <cellStyle name="Constant 3 3 11 2" xfId="24823" xr:uid="{00000000-0005-0000-0000-00003D2B0000}"/>
    <cellStyle name="Constant 3 3 12" xfId="17184" xr:uid="{00000000-0005-0000-0000-00003E2B0000}"/>
    <cellStyle name="Constant 3 3 12 2" xfId="29715" xr:uid="{00000000-0005-0000-0000-00003F2B0000}"/>
    <cellStyle name="Constant 3 3 13" xfId="21610" xr:uid="{00000000-0005-0000-0000-0000402B0000}"/>
    <cellStyle name="Constant 3 3 2" xfId="13431" xr:uid="{00000000-0005-0000-0000-0000412B0000}"/>
    <cellStyle name="Constant 3 3 2 2" xfId="26166" xr:uid="{00000000-0005-0000-0000-0000422B0000}"/>
    <cellStyle name="Constant 3 3 3" xfId="12063" xr:uid="{00000000-0005-0000-0000-0000432B0000}"/>
    <cellStyle name="Constant 3 3 3 2" xfId="24808" xr:uid="{00000000-0005-0000-0000-0000442B0000}"/>
    <cellStyle name="Constant 3 3 4" xfId="17178" xr:uid="{00000000-0005-0000-0000-0000452B0000}"/>
    <cellStyle name="Constant 3 3 4 2" xfId="29709" xr:uid="{00000000-0005-0000-0000-0000462B0000}"/>
    <cellStyle name="Constant 3 3 5" xfId="17352" xr:uid="{00000000-0005-0000-0000-0000472B0000}"/>
    <cellStyle name="Constant 3 3 5 2" xfId="29883" xr:uid="{00000000-0005-0000-0000-0000482B0000}"/>
    <cellStyle name="Constant 3 3 6" xfId="17065" xr:uid="{00000000-0005-0000-0000-0000492B0000}"/>
    <cellStyle name="Constant 3 3 6 2" xfId="29596" xr:uid="{00000000-0005-0000-0000-00004A2B0000}"/>
    <cellStyle name="Constant 3 3 7" xfId="16182" xr:uid="{00000000-0005-0000-0000-00004B2B0000}"/>
    <cellStyle name="Constant 3 3 7 2" xfId="28804" xr:uid="{00000000-0005-0000-0000-00004C2B0000}"/>
    <cellStyle name="Constant 3 3 8" xfId="17277" xr:uid="{00000000-0005-0000-0000-00004D2B0000}"/>
    <cellStyle name="Constant 3 3 8 2" xfId="29808" xr:uid="{00000000-0005-0000-0000-00004E2B0000}"/>
    <cellStyle name="Constant 3 3 9" xfId="12204" xr:uid="{00000000-0005-0000-0000-00004F2B0000}"/>
    <cellStyle name="Constant 3 3 9 2" xfId="24950" xr:uid="{00000000-0005-0000-0000-0000502B0000}"/>
    <cellStyle name="Constant 3 4" xfId="17237" xr:uid="{00000000-0005-0000-0000-0000512B0000}"/>
    <cellStyle name="Constant 3 4 2" xfId="29768" xr:uid="{00000000-0005-0000-0000-0000522B0000}"/>
    <cellStyle name="Constant 3 5" xfId="12232" xr:uid="{00000000-0005-0000-0000-0000532B0000}"/>
    <cellStyle name="Constant 3 5 2" xfId="24978" xr:uid="{00000000-0005-0000-0000-0000542B0000}"/>
    <cellStyle name="Constant 3 6" xfId="12296" xr:uid="{00000000-0005-0000-0000-0000552B0000}"/>
    <cellStyle name="Constant 3 6 2" xfId="25042" xr:uid="{00000000-0005-0000-0000-0000562B0000}"/>
    <cellStyle name="Constant 3 7" xfId="17146" xr:uid="{00000000-0005-0000-0000-0000572B0000}"/>
    <cellStyle name="Constant 3 7 2" xfId="29677" xr:uid="{00000000-0005-0000-0000-0000582B0000}"/>
    <cellStyle name="Constant 3 8" xfId="12203" xr:uid="{00000000-0005-0000-0000-0000592B0000}"/>
    <cellStyle name="Constant 3 8 2" xfId="24949" xr:uid="{00000000-0005-0000-0000-00005A2B0000}"/>
    <cellStyle name="Constant 3 9" xfId="12205" xr:uid="{00000000-0005-0000-0000-00005B2B0000}"/>
    <cellStyle name="Constant 3 9 2" xfId="24951" xr:uid="{00000000-0005-0000-0000-00005C2B0000}"/>
    <cellStyle name="Constant 4" xfId="7675" xr:uid="{00000000-0005-0000-0000-00005D2B0000}"/>
    <cellStyle name="Constant 4 10" xfId="15961" xr:uid="{00000000-0005-0000-0000-00005E2B0000}"/>
    <cellStyle name="Constant 4 10 2" xfId="28597" xr:uid="{00000000-0005-0000-0000-00005F2B0000}"/>
    <cellStyle name="Constant 4 11" xfId="17293" xr:uid="{00000000-0005-0000-0000-0000602B0000}"/>
    <cellStyle name="Constant 4 11 2" xfId="29824" xr:uid="{00000000-0005-0000-0000-0000612B0000}"/>
    <cellStyle name="Constant 4 2" xfId="14174" xr:uid="{00000000-0005-0000-0000-0000622B0000}"/>
    <cellStyle name="Constant 4 2 2" xfId="26901" xr:uid="{00000000-0005-0000-0000-0000632B0000}"/>
    <cellStyle name="Constant 4 3" xfId="17144" xr:uid="{00000000-0005-0000-0000-0000642B0000}"/>
    <cellStyle name="Constant 4 3 2" xfId="29675" xr:uid="{00000000-0005-0000-0000-0000652B0000}"/>
    <cellStyle name="Constant 4 4" xfId="17275" xr:uid="{00000000-0005-0000-0000-0000662B0000}"/>
    <cellStyle name="Constant 4 4 2" xfId="29806" xr:uid="{00000000-0005-0000-0000-0000672B0000}"/>
    <cellStyle name="Constant 4 5" xfId="15970" xr:uid="{00000000-0005-0000-0000-0000682B0000}"/>
    <cellStyle name="Constant 4 5 2" xfId="28606" xr:uid="{00000000-0005-0000-0000-0000692B0000}"/>
    <cellStyle name="Constant 4 6" xfId="17202" xr:uid="{00000000-0005-0000-0000-00006A2B0000}"/>
    <cellStyle name="Constant 4 6 2" xfId="29733" xr:uid="{00000000-0005-0000-0000-00006B2B0000}"/>
    <cellStyle name="Constant 4 7" xfId="12079" xr:uid="{00000000-0005-0000-0000-00006C2B0000}"/>
    <cellStyle name="Constant 4 7 2" xfId="24824" xr:uid="{00000000-0005-0000-0000-00006D2B0000}"/>
    <cellStyle name="Constant 4 8" xfId="12139" xr:uid="{00000000-0005-0000-0000-00006E2B0000}"/>
    <cellStyle name="Constant 4 8 2" xfId="24884" xr:uid="{00000000-0005-0000-0000-00006F2B0000}"/>
    <cellStyle name="Constant 4 9" xfId="17250" xr:uid="{00000000-0005-0000-0000-0000702B0000}"/>
    <cellStyle name="Constant 4 9 2" xfId="29781" xr:uid="{00000000-0005-0000-0000-0000712B0000}"/>
    <cellStyle name="Constant 5" xfId="11477" xr:uid="{00000000-0005-0000-0000-0000722B0000}"/>
    <cellStyle name="Constant 5 10" xfId="17333" xr:uid="{00000000-0005-0000-0000-0000732B0000}"/>
    <cellStyle name="Constant 5 10 2" xfId="29864" xr:uid="{00000000-0005-0000-0000-0000742B0000}"/>
    <cellStyle name="Constant 5 11" xfId="17284" xr:uid="{00000000-0005-0000-0000-0000752B0000}"/>
    <cellStyle name="Constant 5 11 2" xfId="29815" xr:uid="{00000000-0005-0000-0000-0000762B0000}"/>
    <cellStyle name="Constant 5 12" xfId="17380" xr:uid="{00000000-0005-0000-0000-0000772B0000}"/>
    <cellStyle name="Constant 5 12 2" xfId="29911" xr:uid="{00000000-0005-0000-0000-0000782B0000}"/>
    <cellStyle name="Constant 5 13" xfId="24232" xr:uid="{00000000-0005-0000-0000-0000792B0000}"/>
    <cellStyle name="Constant 5 2" xfId="16767" xr:uid="{00000000-0005-0000-0000-00007A2B0000}"/>
    <cellStyle name="Constant 5 2 2" xfId="29302" xr:uid="{00000000-0005-0000-0000-00007B2B0000}"/>
    <cellStyle name="Constant 5 3" xfId="17342" xr:uid="{00000000-0005-0000-0000-00007C2B0000}"/>
    <cellStyle name="Constant 5 3 2" xfId="29873" xr:uid="{00000000-0005-0000-0000-00007D2B0000}"/>
    <cellStyle name="Constant 5 4" xfId="17193" xr:uid="{00000000-0005-0000-0000-00007E2B0000}"/>
    <cellStyle name="Constant 5 4 2" xfId="29724" xr:uid="{00000000-0005-0000-0000-00007F2B0000}"/>
    <cellStyle name="Constant 5 5" xfId="12352" xr:uid="{00000000-0005-0000-0000-0000802B0000}"/>
    <cellStyle name="Constant 5 5 2" xfId="25098" xr:uid="{00000000-0005-0000-0000-0000812B0000}"/>
    <cellStyle name="Constant 5 6" xfId="17226" xr:uid="{00000000-0005-0000-0000-0000822B0000}"/>
    <cellStyle name="Constant 5 6 2" xfId="29757" xr:uid="{00000000-0005-0000-0000-0000832B0000}"/>
    <cellStyle name="Constant 5 7" xfId="12968" xr:uid="{00000000-0005-0000-0000-0000842B0000}"/>
    <cellStyle name="Constant 5 7 2" xfId="25714" xr:uid="{00000000-0005-0000-0000-0000852B0000}"/>
    <cellStyle name="Constant 5 8" xfId="17210" xr:uid="{00000000-0005-0000-0000-0000862B0000}"/>
    <cellStyle name="Constant 5 8 2" xfId="29741" xr:uid="{00000000-0005-0000-0000-0000872B0000}"/>
    <cellStyle name="Constant 5 9" xfId="17188" xr:uid="{00000000-0005-0000-0000-0000882B0000}"/>
    <cellStyle name="Constant 5 9 2" xfId="29719" xr:uid="{00000000-0005-0000-0000-0000892B0000}"/>
    <cellStyle name="Constant 6" xfId="16334" xr:uid="{00000000-0005-0000-0000-00008A2B0000}"/>
    <cellStyle name="Constant 6 2" xfId="28876" xr:uid="{00000000-0005-0000-0000-00008B2B0000}"/>
    <cellStyle name="Constant 7" xfId="12206" xr:uid="{00000000-0005-0000-0000-00008C2B0000}"/>
    <cellStyle name="Constant 7 2" xfId="24952" xr:uid="{00000000-0005-0000-0000-00008D2B0000}"/>
    <cellStyle name="Constant 8" xfId="12076" xr:uid="{00000000-0005-0000-0000-00008E2B0000}"/>
    <cellStyle name="Constant 8 2" xfId="24821" xr:uid="{00000000-0005-0000-0000-00008F2B0000}"/>
    <cellStyle name="Constant 9" xfId="12102" xr:uid="{00000000-0005-0000-0000-0000902B0000}"/>
    <cellStyle name="Constant 9 2" xfId="24847" xr:uid="{00000000-0005-0000-0000-0000912B0000}"/>
    <cellStyle name="Copied" xfId="4299" xr:uid="{00000000-0005-0000-0000-0000922B0000}"/>
    <cellStyle name="Copied 2" xfId="42899" xr:uid="{5E54633E-35E4-47A6-BF69-4186F0642551}"/>
    <cellStyle name="COST1" xfId="4300" xr:uid="{00000000-0005-0000-0000-0000932B0000}"/>
    <cellStyle name="Cross Check" xfId="4301" xr:uid="{00000000-0005-0000-0000-0000942B0000}"/>
    <cellStyle name="Currency [0]?1" xfId="42900" xr:uid="{06CFD26B-AFA6-46A5-B2E8-91ACC2A77D61}"/>
    <cellStyle name="Currency [00]" xfId="4302" xr:uid="{00000000-0005-0000-0000-0000952B0000}"/>
    <cellStyle name="Currency [00] 2" xfId="42901" xr:uid="{4CCA3ECB-DB76-4BA6-A501-59E0AFEE4057}"/>
    <cellStyle name="Currency 0.0" xfId="42902" xr:uid="{2E53C359-5072-4415-A907-E22A378AD185}"/>
    <cellStyle name="Currency 0.00" xfId="42903" xr:uid="{3B43A514-E20B-44EC-9A81-B43D947134FA}"/>
    <cellStyle name="Currency 0.000" xfId="42904" xr:uid="{A2416E36-E00F-4AEC-AFD4-C2AE1AE41818}"/>
    <cellStyle name="Currency 2" xfId="276" xr:uid="{00000000-0005-0000-0000-0000962B0000}"/>
    <cellStyle name="Currency 2 10" xfId="4304" xr:uid="{00000000-0005-0000-0000-0000972B0000}"/>
    <cellStyle name="Currency 2 11" xfId="4305" xr:uid="{00000000-0005-0000-0000-0000982B0000}"/>
    <cellStyle name="Currency 2 12" xfId="4306" xr:uid="{00000000-0005-0000-0000-0000992B0000}"/>
    <cellStyle name="Currency 2 13" xfId="4307" xr:uid="{00000000-0005-0000-0000-00009A2B0000}"/>
    <cellStyle name="Currency 2 14" xfId="4308" xr:uid="{00000000-0005-0000-0000-00009B2B0000}"/>
    <cellStyle name="Currency 2 15" xfId="4309" xr:uid="{00000000-0005-0000-0000-00009C2B0000}"/>
    <cellStyle name="Currency 2 16" xfId="4310" xr:uid="{00000000-0005-0000-0000-00009D2B0000}"/>
    <cellStyle name="Currency 2 17" xfId="4311" xr:uid="{00000000-0005-0000-0000-00009E2B0000}"/>
    <cellStyle name="Currency 2 18" xfId="4312" xr:uid="{00000000-0005-0000-0000-00009F2B0000}"/>
    <cellStyle name="Currency 2 19" xfId="4313" xr:uid="{00000000-0005-0000-0000-0000A02B0000}"/>
    <cellStyle name="Currency 2 2" xfId="555" xr:uid="{00000000-0005-0000-0000-0000A12B0000}"/>
    <cellStyle name="Currency 2 2 10" xfId="37647" xr:uid="{00000000-0005-0000-0000-0000A22B0000}"/>
    <cellStyle name="Currency 2 2 11" xfId="37941" xr:uid="{00000000-0005-0000-0000-0000A32B0000}"/>
    <cellStyle name="Currency 2 2 12" xfId="42906" xr:uid="{BFEDC8D3-5734-4923-A2BB-B09A6199B4CC}"/>
    <cellStyle name="Currency 2 2 2" xfId="6303" xr:uid="{00000000-0005-0000-0000-0000A42B0000}"/>
    <cellStyle name="Currency 2 2 2 2" xfId="10722" xr:uid="{00000000-0005-0000-0000-0000A52B0000}"/>
    <cellStyle name="Currency 2 2 2 2 2" xfId="16267" xr:uid="{00000000-0005-0000-0000-0000A62B0000}"/>
    <cellStyle name="Currency 2 2 2 2 2 2" xfId="20478" xr:uid="{00000000-0005-0000-0000-0000A72B0000}"/>
    <cellStyle name="Currency 2 2 2 2 2 3" xfId="33731" xr:uid="{00000000-0005-0000-0000-0000A82B0000}"/>
    <cellStyle name="Currency 2 2 2 2 2 4" xfId="36518" xr:uid="{00000000-0005-0000-0000-0000A92B0000}"/>
    <cellStyle name="Currency 2 2 2 2 3" xfId="20179" xr:uid="{00000000-0005-0000-0000-0000AA2B0000}"/>
    <cellStyle name="Currency 2 2 2 2 4" xfId="33436" xr:uid="{00000000-0005-0000-0000-0000AB2B0000}"/>
    <cellStyle name="Currency 2 2 2 2 5" xfId="36224" xr:uid="{00000000-0005-0000-0000-0000AC2B0000}"/>
    <cellStyle name="Currency 2 2 2 3" xfId="20331" xr:uid="{00000000-0005-0000-0000-0000AD2B0000}"/>
    <cellStyle name="Currency 2 2 2 3 2" xfId="33585" xr:uid="{00000000-0005-0000-0000-0000AE2B0000}"/>
    <cellStyle name="Currency 2 2 2 3 3" xfId="36372" xr:uid="{00000000-0005-0000-0000-0000AF2B0000}"/>
    <cellStyle name="Currency 2 2 2 4" xfId="20023" xr:uid="{00000000-0005-0000-0000-0000B02B0000}"/>
    <cellStyle name="Currency 2 2 2 4 2" xfId="33287" xr:uid="{00000000-0005-0000-0000-0000B12B0000}"/>
    <cellStyle name="Currency 2 2 2 4 3" xfId="36079" xr:uid="{00000000-0005-0000-0000-0000B22B0000}"/>
    <cellStyle name="Currency 2 2 2 5" xfId="17792" xr:uid="{00000000-0005-0000-0000-0000B32B0000}"/>
    <cellStyle name="Currency 2 2 2 6" xfId="42907" xr:uid="{B175ED44-17FC-434A-B9D5-2CE5CB7F4038}"/>
    <cellStyle name="Currency 2 2 3" xfId="10663" xr:uid="{00000000-0005-0000-0000-0000B42B0000}"/>
    <cellStyle name="Currency 2 2 3 2" xfId="16213" xr:uid="{00000000-0005-0000-0000-0000B52B0000}"/>
    <cellStyle name="Currency 2 2 3 2 2" xfId="20424" xr:uid="{00000000-0005-0000-0000-0000B62B0000}"/>
    <cellStyle name="Currency 2 2 3 2 3" xfId="33677" xr:uid="{00000000-0005-0000-0000-0000B72B0000}"/>
    <cellStyle name="Currency 2 2 3 2 4" xfId="36464" xr:uid="{00000000-0005-0000-0000-0000B82B0000}"/>
    <cellStyle name="Currency 2 2 3 3" xfId="20125" xr:uid="{00000000-0005-0000-0000-0000B92B0000}"/>
    <cellStyle name="Currency 2 2 3 3 2" xfId="33382" xr:uid="{00000000-0005-0000-0000-0000BA2B0000}"/>
    <cellStyle name="Currency 2 2 3 3 3" xfId="36170" xr:uid="{00000000-0005-0000-0000-0000BB2B0000}"/>
    <cellStyle name="Currency 2 2 3 4" xfId="19095" xr:uid="{00000000-0005-0000-0000-0000BC2B0000}"/>
    <cellStyle name="Currency 2 2 3 5" xfId="32217" xr:uid="{00000000-0005-0000-0000-0000BD2B0000}"/>
    <cellStyle name="Currency 2 2 3 6" xfId="35236" xr:uid="{00000000-0005-0000-0000-0000BE2B0000}"/>
    <cellStyle name="Currency 2 2 4" xfId="10997" xr:uid="{00000000-0005-0000-0000-0000BF2B0000}"/>
    <cellStyle name="Currency 2 2 4 2" xfId="20277" xr:uid="{00000000-0005-0000-0000-0000C02B0000}"/>
    <cellStyle name="Currency 2 2 4 2 2" xfId="33531" xr:uid="{00000000-0005-0000-0000-0000C12B0000}"/>
    <cellStyle name="Currency 2 2 4 2 3" xfId="36318" xr:uid="{00000000-0005-0000-0000-0000C22B0000}"/>
    <cellStyle name="Currency 2 2 4 3" xfId="18983" xr:uid="{00000000-0005-0000-0000-0000C32B0000}"/>
    <cellStyle name="Currency 2 2 4 4" xfId="32160" xr:uid="{00000000-0005-0000-0000-0000C42B0000}"/>
    <cellStyle name="Currency 2 2 4 5" xfId="35179" xr:uid="{00000000-0005-0000-0000-0000C52B0000}"/>
    <cellStyle name="Currency 2 2 5" xfId="19969" xr:uid="{00000000-0005-0000-0000-0000C62B0000}"/>
    <cellStyle name="Currency 2 2 5 2" xfId="33233" xr:uid="{00000000-0005-0000-0000-0000C72B0000}"/>
    <cellStyle name="Currency 2 2 5 3" xfId="36025" xr:uid="{00000000-0005-0000-0000-0000C82B0000}"/>
    <cellStyle name="Currency 2 2 6" xfId="17513" xr:uid="{00000000-0005-0000-0000-0000C92B0000}"/>
    <cellStyle name="Currency 2 2 7" xfId="30938" xr:uid="{00000000-0005-0000-0000-0000CA2B0000}"/>
    <cellStyle name="Currency 2 2 8" xfId="34358" xr:uid="{00000000-0005-0000-0000-0000CB2B0000}"/>
    <cellStyle name="Currency 2 2 9" xfId="4314" xr:uid="{00000000-0005-0000-0000-0000CC2B0000}"/>
    <cellStyle name="Currency 2 20" xfId="4315" xr:uid="{00000000-0005-0000-0000-0000CD2B0000}"/>
    <cellStyle name="Currency 2 21" xfId="4316" xr:uid="{00000000-0005-0000-0000-0000CE2B0000}"/>
    <cellStyle name="Currency 2 22" xfId="4317" xr:uid="{00000000-0005-0000-0000-0000CF2B0000}"/>
    <cellStyle name="Currency 2 23" xfId="4318" xr:uid="{00000000-0005-0000-0000-0000D02B0000}"/>
    <cellStyle name="Currency 2 24" xfId="4319" xr:uid="{00000000-0005-0000-0000-0000D12B0000}"/>
    <cellStyle name="Currency 2 25" xfId="4320" xr:uid="{00000000-0005-0000-0000-0000D22B0000}"/>
    <cellStyle name="Currency 2 26" xfId="4321" xr:uid="{00000000-0005-0000-0000-0000D32B0000}"/>
    <cellStyle name="Currency 2 27" xfId="4322" xr:uid="{00000000-0005-0000-0000-0000D42B0000}"/>
    <cellStyle name="Currency 2 28" xfId="4323" xr:uid="{00000000-0005-0000-0000-0000D52B0000}"/>
    <cellStyle name="Currency 2 29" xfId="4303" xr:uid="{00000000-0005-0000-0000-0000D62B0000}"/>
    <cellStyle name="Currency 2 29 2" xfId="6117" xr:uid="{00000000-0005-0000-0000-0000D72B0000}"/>
    <cellStyle name="Currency 2 29 3" xfId="7973" xr:uid="{00000000-0005-0000-0000-0000D82B0000}"/>
    <cellStyle name="Currency 2 29 3 2" xfId="14467" xr:uid="{00000000-0005-0000-0000-0000D92B0000}"/>
    <cellStyle name="Currency 2 29 3 2 2" xfId="27152" xr:uid="{00000000-0005-0000-0000-0000DA2B0000}"/>
    <cellStyle name="Currency 2 29 3 3" xfId="22547" xr:uid="{00000000-0005-0000-0000-0000DB2B0000}"/>
    <cellStyle name="Currency 2 29 4" xfId="8896" xr:uid="{00000000-0005-0000-0000-0000DC2B0000}"/>
    <cellStyle name="Currency 2 29 4 2" xfId="15310" xr:uid="{00000000-0005-0000-0000-0000DD2B0000}"/>
    <cellStyle name="Currency 2 29 4 2 2" xfId="27962" xr:uid="{00000000-0005-0000-0000-0000DE2B0000}"/>
    <cellStyle name="Currency 2 29 4 3" xfId="22928" xr:uid="{00000000-0005-0000-0000-0000DF2B0000}"/>
    <cellStyle name="Currency 2 29 5" xfId="6846" xr:uid="{00000000-0005-0000-0000-0000E02B0000}"/>
    <cellStyle name="Currency 2 29 5 2" xfId="13398" xr:uid="{00000000-0005-0000-0000-0000E12B0000}"/>
    <cellStyle name="Currency 2 29 5 2 2" xfId="26133" xr:uid="{00000000-0005-0000-0000-0000E22B0000}"/>
    <cellStyle name="Currency 2 29 5 3" xfId="21577" xr:uid="{00000000-0005-0000-0000-0000E32B0000}"/>
    <cellStyle name="Currency 2 29 6" xfId="12335" xr:uid="{00000000-0005-0000-0000-0000E42B0000}"/>
    <cellStyle name="Currency 2 29 6 2" xfId="25081" xr:uid="{00000000-0005-0000-0000-0000E52B0000}"/>
    <cellStyle name="Currency 2 29 7" xfId="18775" xr:uid="{00000000-0005-0000-0000-0000E62B0000}"/>
    <cellStyle name="Currency 2 29 8" xfId="21028" xr:uid="{00000000-0005-0000-0000-0000E72B0000}"/>
    <cellStyle name="Currency 2 3" xfId="1511" xr:uid="{00000000-0005-0000-0000-0000E82B0000}"/>
    <cellStyle name="Currency 2 3 2" xfId="10733" xr:uid="{00000000-0005-0000-0000-0000E92B0000}"/>
    <cellStyle name="Currency 2 3 2 2" xfId="16278" xr:uid="{00000000-0005-0000-0000-0000EA2B0000}"/>
    <cellStyle name="Currency 2 3 2 2 2" xfId="20489" xr:uid="{00000000-0005-0000-0000-0000EB2B0000}"/>
    <cellStyle name="Currency 2 3 2 2 3" xfId="33742" xr:uid="{00000000-0005-0000-0000-0000EC2B0000}"/>
    <cellStyle name="Currency 2 3 2 2 4" xfId="36529" xr:uid="{00000000-0005-0000-0000-0000ED2B0000}"/>
    <cellStyle name="Currency 2 3 2 3" xfId="20190" xr:uid="{00000000-0005-0000-0000-0000EE2B0000}"/>
    <cellStyle name="Currency 2 3 2 4" xfId="33447" xr:uid="{00000000-0005-0000-0000-0000EF2B0000}"/>
    <cellStyle name="Currency 2 3 2 5" xfId="36235" xr:uid="{00000000-0005-0000-0000-0000F02B0000}"/>
    <cellStyle name="Currency 2 3 3" xfId="20342" xr:uid="{00000000-0005-0000-0000-0000F12B0000}"/>
    <cellStyle name="Currency 2 3 3 2" xfId="33596" xr:uid="{00000000-0005-0000-0000-0000F22B0000}"/>
    <cellStyle name="Currency 2 3 3 3" xfId="36383" xr:uid="{00000000-0005-0000-0000-0000F32B0000}"/>
    <cellStyle name="Currency 2 3 4" xfId="20034" xr:uid="{00000000-0005-0000-0000-0000F42B0000}"/>
    <cellStyle name="Currency 2 3 4 2" xfId="33298" xr:uid="{00000000-0005-0000-0000-0000F52B0000}"/>
    <cellStyle name="Currency 2 3 4 3" xfId="36090" xr:uid="{00000000-0005-0000-0000-0000F62B0000}"/>
    <cellStyle name="Currency 2 3 5" xfId="4324" xr:uid="{00000000-0005-0000-0000-0000F72B0000}"/>
    <cellStyle name="Currency 2 3 6" xfId="42908" xr:uid="{A5F6AC44-DBBB-4E1A-B471-7552BCAC174B}"/>
    <cellStyle name="Currency 2 30" xfId="6346" xr:uid="{00000000-0005-0000-0000-0000F82B0000}"/>
    <cellStyle name="Currency 2 30 2" xfId="18914" xr:uid="{00000000-0005-0000-0000-0000F92B0000}"/>
    <cellStyle name="Currency 2 31" xfId="17791" xr:uid="{00000000-0005-0000-0000-0000FA2B0000}"/>
    <cellStyle name="Currency 2 31 2" xfId="19234" xr:uid="{00000000-0005-0000-0000-0000FB2B0000}"/>
    <cellStyle name="Currency 2 31 2 2" xfId="32352" xr:uid="{00000000-0005-0000-0000-0000FC2B0000}"/>
    <cellStyle name="Currency 2 31 2 3" xfId="35370" xr:uid="{00000000-0005-0000-0000-0000FD2B0000}"/>
    <cellStyle name="Currency 2 31 3" xfId="31127" xr:uid="{00000000-0005-0000-0000-0000FE2B0000}"/>
    <cellStyle name="Currency 2 31 4" xfId="34504" xr:uid="{00000000-0005-0000-0000-0000FF2B0000}"/>
    <cellStyle name="Currency 2 32" xfId="2708" xr:uid="{00000000-0005-0000-0000-0000002C0000}"/>
    <cellStyle name="Currency 2 33" xfId="37591" xr:uid="{00000000-0005-0000-0000-0000012C0000}"/>
    <cellStyle name="Currency 2 34" xfId="37895" xr:uid="{00000000-0005-0000-0000-0000022C0000}"/>
    <cellStyle name="Currency 2 35" xfId="42905" xr:uid="{7DA1506A-0576-4017-A158-5484A0086062}"/>
    <cellStyle name="Currency 2 4" xfId="4325" xr:uid="{00000000-0005-0000-0000-0000032C0000}"/>
    <cellStyle name="Currency 2 4 2" xfId="10774" xr:uid="{00000000-0005-0000-0000-0000042C0000}"/>
    <cellStyle name="Currency 2 4 2 2" xfId="16303" xr:uid="{00000000-0005-0000-0000-0000052C0000}"/>
    <cellStyle name="Currency 2 4 2 2 2" xfId="20513" xr:uid="{00000000-0005-0000-0000-0000062C0000}"/>
    <cellStyle name="Currency 2 4 2 2 3" xfId="33766" xr:uid="{00000000-0005-0000-0000-0000072C0000}"/>
    <cellStyle name="Currency 2 4 2 2 4" xfId="36553" xr:uid="{00000000-0005-0000-0000-0000082C0000}"/>
    <cellStyle name="Currency 2 4 2 3" xfId="20216" xr:uid="{00000000-0005-0000-0000-0000092C0000}"/>
    <cellStyle name="Currency 2 4 2 4" xfId="33472" xr:uid="{00000000-0005-0000-0000-00000A2C0000}"/>
    <cellStyle name="Currency 2 4 2 5" xfId="36259" xr:uid="{00000000-0005-0000-0000-00000B2C0000}"/>
    <cellStyle name="Currency 2 4 3" xfId="20366" xr:uid="{00000000-0005-0000-0000-00000C2C0000}"/>
    <cellStyle name="Currency 2 4 3 2" xfId="33620" xr:uid="{00000000-0005-0000-0000-00000D2C0000}"/>
    <cellStyle name="Currency 2 4 3 3" xfId="36407" xr:uid="{00000000-0005-0000-0000-00000E2C0000}"/>
    <cellStyle name="Currency 2 4 4" xfId="20067" xr:uid="{00000000-0005-0000-0000-00000F2C0000}"/>
    <cellStyle name="Currency 2 4 4 2" xfId="33325" xr:uid="{00000000-0005-0000-0000-0000102C0000}"/>
    <cellStyle name="Currency 2 4 4 3" xfId="36113" xr:uid="{00000000-0005-0000-0000-0000112C0000}"/>
    <cellStyle name="Currency 2 4 5" xfId="42909" xr:uid="{319889F0-C168-4BCA-9B02-0B6EEEB3F608}"/>
    <cellStyle name="Currency 2 5" xfId="4326" xr:uid="{00000000-0005-0000-0000-0000122C0000}"/>
    <cellStyle name="Currency 2 5 2" xfId="42910" xr:uid="{1F09C183-5364-43B8-9B23-CE91F7266119}"/>
    <cellStyle name="Currency 2 6" xfId="4327" xr:uid="{00000000-0005-0000-0000-0000132C0000}"/>
    <cellStyle name="Currency 2 6 2" xfId="42911" xr:uid="{89B2BD18-121A-4A1B-A886-6E54BF79AC8F}"/>
    <cellStyle name="Currency 2 7" xfId="4328" xr:uid="{00000000-0005-0000-0000-0000142C0000}"/>
    <cellStyle name="Currency 2 7 2" xfId="42912" xr:uid="{DC9C1E7C-AEF7-426C-B185-841DC4BD19ED}"/>
    <cellStyle name="Currency 2 8" xfId="4329" xr:uid="{00000000-0005-0000-0000-0000152C0000}"/>
    <cellStyle name="Currency 2 8 2" xfId="42913" xr:uid="{33870E7C-C349-45B7-893B-410FAD02B77A}"/>
    <cellStyle name="Currency 2 9" xfId="4330" xr:uid="{00000000-0005-0000-0000-0000162C0000}"/>
    <cellStyle name="Currency 3" xfId="277" xr:uid="{00000000-0005-0000-0000-0000172C0000}"/>
    <cellStyle name="Currency 3 10" xfId="4332" xr:uid="{00000000-0005-0000-0000-0000182C0000}"/>
    <cellStyle name="Currency 3 11" xfId="4333" xr:uid="{00000000-0005-0000-0000-0000192C0000}"/>
    <cellStyle name="Currency 3 12" xfId="4334" xr:uid="{00000000-0005-0000-0000-00001A2C0000}"/>
    <cellStyle name="Currency 3 13" xfId="4335" xr:uid="{00000000-0005-0000-0000-00001B2C0000}"/>
    <cellStyle name="Currency 3 14" xfId="4336" xr:uid="{00000000-0005-0000-0000-00001C2C0000}"/>
    <cellStyle name="Currency 3 15" xfId="4337" xr:uid="{00000000-0005-0000-0000-00001D2C0000}"/>
    <cellStyle name="Currency 3 16" xfId="4338" xr:uid="{00000000-0005-0000-0000-00001E2C0000}"/>
    <cellStyle name="Currency 3 17" xfId="4339" xr:uid="{00000000-0005-0000-0000-00001F2C0000}"/>
    <cellStyle name="Currency 3 18" xfId="4340" xr:uid="{00000000-0005-0000-0000-0000202C0000}"/>
    <cellStyle name="Currency 3 19" xfId="4341" xr:uid="{00000000-0005-0000-0000-0000212C0000}"/>
    <cellStyle name="Currency 3 2" xfId="556" xr:uid="{00000000-0005-0000-0000-0000222C0000}"/>
    <cellStyle name="Currency 3 2 10" xfId="34505" xr:uid="{00000000-0005-0000-0000-0000232C0000}"/>
    <cellStyle name="Currency 3 2 11" xfId="4342" xr:uid="{00000000-0005-0000-0000-0000242C0000}"/>
    <cellStyle name="Currency 3 2 12" xfId="37648" xr:uid="{00000000-0005-0000-0000-0000252C0000}"/>
    <cellStyle name="Currency 3 2 13" xfId="37942" xr:uid="{00000000-0005-0000-0000-0000262C0000}"/>
    <cellStyle name="Currency 3 2 14" xfId="42915" xr:uid="{F8EDBD69-8D42-41AA-A97B-0A0B81047CA4}"/>
    <cellStyle name="Currency 3 2 2" xfId="6264" xr:uid="{00000000-0005-0000-0000-0000272C0000}"/>
    <cellStyle name="Currency 3 2 2 2" xfId="20479" xr:uid="{00000000-0005-0000-0000-0000282C0000}"/>
    <cellStyle name="Currency 3 2 2 2 2" xfId="33732" xr:uid="{00000000-0005-0000-0000-0000292C0000}"/>
    <cellStyle name="Currency 3 2 2 2 3" xfId="36519" xr:uid="{00000000-0005-0000-0000-00002A2C0000}"/>
    <cellStyle name="Currency 3 2 2 3" xfId="20180" xr:uid="{00000000-0005-0000-0000-00002B2C0000}"/>
    <cellStyle name="Currency 3 2 2 3 2" xfId="33437" xr:uid="{00000000-0005-0000-0000-00002C2C0000}"/>
    <cellStyle name="Currency 3 2 2 3 3" xfId="36225" xr:uid="{00000000-0005-0000-0000-00002D2C0000}"/>
    <cellStyle name="Currency 3 2 2 4" xfId="19235" xr:uid="{00000000-0005-0000-0000-00002E2C0000}"/>
    <cellStyle name="Currency 3 2 2 5" xfId="32353" xr:uid="{00000000-0005-0000-0000-00002F2C0000}"/>
    <cellStyle name="Currency 3 2 2 6" xfId="35371" xr:uid="{00000000-0005-0000-0000-0000302C0000}"/>
    <cellStyle name="Currency 3 2 3" xfId="7974" xr:uid="{00000000-0005-0000-0000-0000312C0000}"/>
    <cellStyle name="Currency 3 2 3 2" xfId="14468" xr:uid="{00000000-0005-0000-0000-0000322C0000}"/>
    <cellStyle name="Currency 3 2 3 2 2" xfId="27153" xr:uid="{00000000-0005-0000-0000-0000332C0000}"/>
    <cellStyle name="Currency 3 2 3 3" xfId="20332" xr:uid="{00000000-0005-0000-0000-0000342C0000}"/>
    <cellStyle name="Currency 3 2 3 4" xfId="33586" xr:uid="{00000000-0005-0000-0000-0000352C0000}"/>
    <cellStyle name="Currency 3 2 3 5" xfId="36373" xr:uid="{00000000-0005-0000-0000-0000362C0000}"/>
    <cellStyle name="Currency 3 2 4" xfId="8897" xr:uid="{00000000-0005-0000-0000-0000372C0000}"/>
    <cellStyle name="Currency 3 2 4 2" xfId="15311" xr:uid="{00000000-0005-0000-0000-0000382C0000}"/>
    <cellStyle name="Currency 3 2 4 2 2" xfId="27963" xr:uid="{00000000-0005-0000-0000-0000392C0000}"/>
    <cellStyle name="Currency 3 2 4 3" xfId="20024" xr:uid="{00000000-0005-0000-0000-00003A2C0000}"/>
    <cellStyle name="Currency 3 2 4 4" xfId="33288" xr:uid="{00000000-0005-0000-0000-00003B2C0000}"/>
    <cellStyle name="Currency 3 2 4 5" xfId="36080" xr:uid="{00000000-0005-0000-0000-00003C2C0000}"/>
    <cellStyle name="Currency 3 2 5" xfId="10723" xr:uid="{00000000-0005-0000-0000-00003D2C0000}"/>
    <cellStyle name="Currency 3 2 5 2" xfId="16268" xr:uid="{00000000-0005-0000-0000-00003E2C0000}"/>
    <cellStyle name="Currency 3 2 5 2 2" xfId="28846" xr:uid="{00000000-0005-0000-0000-00003F2C0000}"/>
    <cellStyle name="Currency 3 2 5 3" xfId="23773" xr:uid="{00000000-0005-0000-0000-0000402C0000}"/>
    <cellStyle name="Currency 3 2 6" xfId="6870" xr:uid="{00000000-0005-0000-0000-0000412C0000}"/>
    <cellStyle name="Currency 3 2 6 2" xfId="13422" xr:uid="{00000000-0005-0000-0000-0000422C0000}"/>
    <cellStyle name="Currency 3 2 6 2 2" xfId="26157" xr:uid="{00000000-0005-0000-0000-0000432C0000}"/>
    <cellStyle name="Currency 3 2 6 3" xfId="21601" xr:uid="{00000000-0005-0000-0000-0000442C0000}"/>
    <cellStyle name="Currency 3 2 7" xfId="12338" xr:uid="{00000000-0005-0000-0000-0000452C0000}"/>
    <cellStyle name="Currency 3 2 7 2" xfId="25084" xr:uid="{00000000-0005-0000-0000-0000462C0000}"/>
    <cellStyle name="Currency 3 2 8" xfId="17794" xr:uid="{00000000-0005-0000-0000-0000472C0000}"/>
    <cellStyle name="Currency 3 2 9" xfId="31128" xr:uid="{00000000-0005-0000-0000-0000482C0000}"/>
    <cellStyle name="Currency 3 20" xfId="6118" xr:uid="{00000000-0005-0000-0000-0000492C0000}"/>
    <cellStyle name="Currency 3 20 2" xfId="17793" xr:uid="{00000000-0005-0000-0000-00004A2C0000}"/>
    <cellStyle name="Currency 3 21" xfId="10664" xr:uid="{00000000-0005-0000-0000-00004B2C0000}"/>
    <cellStyle name="Currency 3 21 2" xfId="16214" xr:uid="{00000000-0005-0000-0000-00004C2C0000}"/>
    <cellStyle name="Currency 3 21 2 2" xfId="28827" xr:uid="{00000000-0005-0000-0000-00004D2C0000}"/>
    <cellStyle name="Currency 3 21 3" xfId="19096" xr:uid="{00000000-0005-0000-0000-00004E2C0000}"/>
    <cellStyle name="Currency 3 21 4" xfId="32218" xr:uid="{00000000-0005-0000-0000-00004F2C0000}"/>
    <cellStyle name="Currency 3 21 5" xfId="35237" xr:uid="{00000000-0005-0000-0000-0000502C0000}"/>
    <cellStyle name="Currency 3 22" xfId="10936" xr:uid="{00000000-0005-0000-0000-0000512C0000}"/>
    <cellStyle name="Currency 3 22 2" xfId="18984" xr:uid="{00000000-0005-0000-0000-0000522C0000}"/>
    <cellStyle name="Currency 3 22 3" xfId="32161" xr:uid="{00000000-0005-0000-0000-0000532C0000}"/>
    <cellStyle name="Currency 3 22 4" xfId="35180" xr:uid="{00000000-0005-0000-0000-0000542C0000}"/>
    <cellStyle name="Currency 3 23" xfId="19970" xr:uid="{00000000-0005-0000-0000-0000552C0000}"/>
    <cellStyle name="Currency 3 23 2" xfId="33234" xr:uid="{00000000-0005-0000-0000-0000562C0000}"/>
    <cellStyle name="Currency 3 23 3" xfId="36026" xr:uid="{00000000-0005-0000-0000-0000572C0000}"/>
    <cellStyle name="Currency 3 24" xfId="17514" xr:uid="{00000000-0005-0000-0000-0000582C0000}"/>
    <cellStyle name="Currency 3 25" xfId="30939" xr:uid="{00000000-0005-0000-0000-0000592C0000}"/>
    <cellStyle name="Currency 3 26" xfId="34359" xr:uid="{00000000-0005-0000-0000-00005A2C0000}"/>
    <cellStyle name="Currency 3 27" xfId="4331" xr:uid="{00000000-0005-0000-0000-00005B2C0000}"/>
    <cellStyle name="Currency 3 28" xfId="37592" xr:uid="{00000000-0005-0000-0000-00005C2C0000}"/>
    <cellStyle name="Currency 3 29" xfId="37896" xr:uid="{00000000-0005-0000-0000-00005D2C0000}"/>
    <cellStyle name="Currency 3 3" xfId="4343" xr:uid="{00000000-0005-0000-0000-00005E2C0000}"/>
    <cellStyle name="Currency 3 3 2" xfId="10738" xr:uid="{00000000-0005-0000-0000-00005F2C0000}"/>
    <cellStyle name="Currency 3 3 2 2" xfId="16280" xr:uid="{00000000-0005-0000-0000-0000602C0000}"/>
    <cellStyle name="Currency 3 3 2 2 2" xfId="20491" xr:uid="{00000000-0005-0000-0000-0000612C0000}"/>
    <cellStyle name="Currency 3 3 2 2 3" xfId="33744" xr:uid="{00000000-0005-0000-0000-0000622C0000}"/>
    <cellStyle name="Currency 3 3 2 2 4" xfId="36531" xr:uid="{00000000-0005-0000-0000-0000632C0000}"/>
    <cellStyle name="Currency 3 3 2 3" xfId="20192" xr:uid="{00000000-0005-0000-0000-0000642C0000}"/>
    <cellStyle name="Currency 3 3 2 4" xfId="33449" xr:uid="{00000000-0005-0000-0000-0000652C0000}"/>
    <cellStyle name="Currency 3 3 2 5" xfId="36237" xr:uid="{00000000-0005-0000-0000-0000662C0000}"/>
    <cellStyle name="Currency 3 3 3" xfId="20344" xr:uid="{00000000-0005-0000-0000-0000672C0000}"/>
    <cellStyle name="Currency 3 3 3 2" xfId="33598" xr:uid="{00000000-0005-0000-0000-0000682C0000}"/>
    <cellStyle name="Currency 3 3 3 3" xfId="36385" xr:uid="{00000000-0005-0000-0000-0000692C0000}"/>
    <cellStyle name="Currency 3 3 4" xfId="20038" xr:uid="{00000000-0005-0000-0000-00006A2C0000}"/>
    <cellStyle name="Currency 3 3 4 2" xfId="33301" xr:uid="{00000000-0005-0000-0000-00006B2C0000}"/>
    <cellStyle name="Currency 3 3 4 3" xfId="36092" xr:uid="{00000000-0005-0000-0000-00006C2C0000}"/>
    <cellStyle name="Currency 3 30" xfId="42914" xr:uid="{42319EA2-E695-494B-B3D1-986506BB4783}"/>
    <cellStyle name="Currency 3 4" xfId="4344" xr:uid="{00000000-0005-0000-0000-00006D2C0000}"/>
    <cellStyle name="Currency 3 4 2" xfId="10778" xr:uid="{00000000-0005-0000-0000-00006E2C0000}"/>
    <cellStyle name="Currency 3 4 2 2" xfId="16307" xr:uid="{00000000-0005-0000-0000-00006F2C0000}"/>
    <cellStyle name="Currency 3 4 2 2 2" xfId="20517" xr:uid="{00000000-0005-0000-0000-0000702C0000}"/>
    <cellStyle name="Currency 3 4 2 2 3" xfId="33770" xr:uid="{00000000-0005-0000-0000-0000712C0000}"/>
    <cellStyle name="Currency 3 4 2 2 4" xfId="36557" xr:uid="{00000000-0005-0000-0000-0000722C0000}"/>
    <cellStyle name="Currency 3 4 2 3" xfId="20220" xr:uid="{00000000-0005-0000-0000-0000732C0000}"/>
    <cellStyle name="Currency 3 4 2 4" xfId="33476" xr:uid="{00000000-0005-0000-0000-0000742C0000}"/>
    <cellStyle name="Currency 3 4 2 5" xfId="36263" xr:uid="{00000000-0005-0000-0000-0000752C0000}"/>
    <cellStyle name="Currency 3 4 3" xfId="20370" xr:uid="{00000000-0005-0000-0000-0000762C0000}"/>
    <cellStyle name="Currency 3 4 3 2" xfId="33624" xr:uid="{00000000-0005-0000-0000-0000772C0000}"/>
    <cellStyle name="Currency 3 4 3 3" xfId="36411" xr:uid="{00000000-0005-0000-0000-0000782C0000}"/>
    <cellStyle name="Currency 3 4 4" xfId="20071" xr:uid="{00000000-0005-0000-0000-0000792C0000}"/>
    <cellStyle name="Currency 3 4 4 2" xfId="33329" xr:uid="{00000000-0005-0000-0000-00007A2C0000}"/>
    <cellStyle name="Currency 3 4 4 3" xfId="36117" xr:uid="{00000000-0005-0000-0000-00007B2C0000}"/>
    <cellStyle name="Currency 3 5" xfId="4345" xr:uid="{00000000-0005-0000-0000-00007C2C0000}"/>
    <cellStyle name="Currency 3 5 2" xfId="20425" xr:uid="{00000000-0005-0000-0000-00007D2C0000}"/>
    <cellStyle name="Currency 3 5 2 2" xfId="33678" xr:uid="{00000000-0005-0000-0000-00007E2C0000}"/>
    <cellStyle name="Currency 3 5 2 3" xfId="36465" xr:uid="{00000000-0005-0000-0000-00007F2C0000}"/>
    <cellStyle name="Currency 3 5 3" xfId="20126" xr:uid="{00000000-0005-0000-0000-0000802C0000}"/>
    <cellStyle name="Currency 3 5 3 2" xfId="33383" xr:uid="{00000000-0005-0000-0000-0000812C0000}"/>
    <cellStyle name="Currency 3 5 3 3" xfId="36171" xr:uid="{00000000-0005-0000-0000-0000822C0000}"/>
    <cellStyle name="Currency 3 6" xfId="4346" xr:uid="{00000000-0005-0000-0000-0000832C0000}"/>
    <cellStyle name="Currency 3 6 2" xfId="20278" xr:uid="{00000000-0005-0000-0000-0000842C0000}"/>
    <cellStyle name="Currency 3 6 2 2" xfId="33532" xr:uid="{00000000-0005-0000-0000-0000852C0000}"/>
    <cellStyle name="Currency 3 6 2 3" xfId="36319" xr:uid="{00000000-0005-0000-0000-0000862C0000}"/>
    <cellStyle name="Currency 3 7" xfId="4347" xr:uid="{00000000-0005-0000-0000-0000872C0000}"/>
    <cellStyle name="Currency 3 8" xfId="4348" xr:uid="{00000000-0005-0000-0000-0000882C0000}"/>
    <cellStyle name="Currency 3 9" xfId="4349" xr:uid="{00000000-0005-0000-0000-0000892C0000}"/>
    <cellStyle name="Currency 3*" xfId="6119" xr:uid="{00000000-0005-0000-0000-00008A2C0000}"/>
    <cellStyle name="Currency 4" xfId="4350" xr:uid="{00000000-0005-0000-0000-00008B2C0000}"/>
    <cellStyle name="Currency 4 2" xfId="6265" xr:uid="{00000000-0005-0000-0000-00008C2C0000}"/>
    <cellStyle name="Currency 4 2 2" xfId="19236" xr:uid="{00000000-0005-0000-0000-00008D2C0000}"/>
    <cellStyle name="Currency 4 3" xfId="18993" xr:uid="{00000000-0005-0000-0000-00008E2C0000}"/>
    <cellStyle name="Currency 4 4" xfId="42916" xr:uid="{27B6588D-7F38-4B3C-9932-CF02DD97ED46}"/>
    <cellStyle name="Currency 5" xfId="4351" xr:uid="{00000000-0005-0000-0000-00008F2C0000}"/>
    <cellStyle name="Currency 5 2" xfId="6266" xr:uid="{00000000-0005-0000-0000-0000902C0000}"/>
    <cellStyle name="Currency 6" xfId="4352" xr:uid="{00000000-0005-0000-0000-0000912C0000}"/>
    <cellStyle name="Currency 6 2" xfId="6304" xr:uid="{00000000-0005-0000-0000-0000922C0000}"/>
    <cellStyle name="Currency 7" xfId="4353" xr:uid="{00000000-0005-0000-0000-0000932C0000}"/>
    <cellStyle name="Currency0" xfId="278" xr:uid="{00000000-0005-0000-0000-0000942C0000}"/>
    <cellStyle name="Currency0 2" xfId="990" xr:uid="{00000000-0005-0000-0000-0000952C0000}"/>
    <cellStyle name="Currency0 2 2" xfId="10505" xr:uid="{00000000-0005-0000-0000-0000962C0000}"/>
    <cellStyle name="Currency0 2 3" xfId="42917" xr:uid="{CF82B9A2-3920-4B47-A738-336D684384CF}"/>
    <cellStyle name="Currency0 3" xfId="9726" xr:uid="{00000000-0005-0000-0000-0000972C0000}"/>
    <cellStyle name="Currency0 4" xfId="17795" xr:uid="{00000000-0005-0000-0000-0000982C0000}"/>
    <cellStyle name="Currency0 5" xfId="4354" xr:uid="{00000000-0005-0000-0000-0000992C0000}"/>
    <cellStyle name="Currency1" xfId="4355" xr:uid="{00000000-0005-0000-0000-00009A2C0000}"/>
    <cellStyle name="Currency1 2" xfId="42918" xr:uid="{74220567-346C-45F3-B9A0-BB8470C91CF1}"/>
    <cellStyle name="custom" xfId="4356" xr:uid="{00000000-0005-0000-0000-00009B2C0000}"/>
    <cellStyle name="Custom - Style1" xfId="4357" xr:uid="{00000000-0005-0000-0000-00009C2C0000}"/>
    <cellStyle name="Custom - Style8" xfId="4358" xr:uid="{00000000-0005-0000-0000-00009D2C0000}"/>
    <cellStyle name="Custom - Style8 10" xfId="4359" xr:uid="{00000000-0005-0000-0000-00009E2C0000}"/>
    <cellStyle name="Custom - Style8 11" xfId="4360" xr:uid="{00000000-0005-0000-0000-00009F2C0000}"/>
    <cellStyle name="Custom - Style8 12" xfId="4361" xr:uid="{00000000-0005-0000-0000-0000A02C0000}"/>
    <cellStyle name="Custom - Style8 13" xfId="4362" xr:uid="{00000000-0005-0000-0000-0000A12C0000}"/>
    <cellStyle name="Custom - Style8 14" xfId="4363" xr:uid="{00000000-0005-0000-0000-0000A22C0000}"/>
    <cellStyle name="Custom - Style8 15" xfId="4364" xr:uid="{00000000-0005-0000-0000-0000A32C0000}"/>
    <cellStyle name="Custom - Style8 16" xfId="4365" xr:uid="{00000000-0005-0000-0000-0000A42C0000}"/>
    <cellStyle name="Custom - Style8 17" xfId="4366" xr:uid="{00000000-0005-0000-0000-0000A52C0000}"/>
    <cellStyle name="Custom - Style8 18" xfId="4367" xr:uid="{00000000-0005-0000-0000-0000A62C0000}"/>
    <cellStyle name="Custom - Style8 19" xfId="4368" xr:uid="{00000000-0005-0000-0000-0000A72C0000}"/>
    <cellStyle name="Custom - Style8 2" xfId="4369" xr:uid="{00000000-0005-0000-0000-0000A82C0000}"/>
    <cellStyle name="Custom - Style8 2 10" xfId="4370" xr:uid="{00000000-0005-0000-0000-0000A92C0000}"/>
    <cellStyle name="Custom - Style8 2 11" xfId="4371" xr:uid="{00000000-0005-0000-0000-0000AA2C0000}"/>
    <cellStyle name="Custom - Style8 2 12" xfId="4372" xr:uid="{00000000-0005-0000-0000-0000AB2C0000}"/>
    <cellStyle name="Custom - Style8 2 13" xfId="4373" xr:uid="{00000000-0005-0000-0000-0000AC2C0000}"/>
    <cellStyle name="Custom - Style8 2 14" xfId="4374" xr:uid="{00000000-0005-0000-0000-0000AD2C0000}"/>
    <cellStyle name="Custom - Style8 2 15" xfId="4375" xr:uid="{00000000-0005-0000-0000-0000AE2C0000}"/>
    <cellStyle name="Custom - Style8 2 16" xfId="4376" xr:uid="{00000000-0005-0000-0000-0000AF2C0000}"/>
    <cellStyle name="Custom - Style8 2 17" xfId="4377" xr:uid="{00000000-0005-0000-0000-0000B02C0000}"/>
    <cellStyle name="Custom - Style8 2 18" xfId="4378" xr:uid="{00000000-0005-0000-0000-0000B12C0000}"/>
    <cellStyle name="Custom - Style8 2 19" xfId="4379" xr:uid="{00000000-0005-0000-0000-0000B22C0000}"/>
    <cellStyle name="Custom - Style8 2 2" xfId="4380" xr:uid="{00000000-0005-0000-0000-0000B32C0000}"/>
    <cellStyle name="Custom - Style8 2 2 2" xfId="4381" xr:uid="{00000000-0005-0000-0000-0000B42C0000}"/>
    <cellStyle name="Custom - Style8 2 20" xfId="4382" xr:uid="{00000000-0005-0000-0000-0000B52C0000}"/>
    <cellStyle name="Custom - Style8 2 21" xfId="4383" xr:uid="{00000000-0005-0000-0000-0000B62C0000}"/>
    <cellStyle name="Custom - Style8 2 3" xfId="4384" xr:uid="{00000000-0005-0000-0000-0000B72C0000}"/>
    <cellStyle name="Custom - Style8 2 3 10" xfId="4385" xr:uid="{00000000-0005-0000-0000-0000B82C0000}"/>
    <cellStyle name="Custom - Style8 2 3 11" xfId="4386" xr:uid="{00000000-0005-0000-0000-0000B92C0000}"/>
    <cellStyle name="Custom - Style8 2 3 12" xfId="4387" xr:uid="{00000000-0005-0000-0000-0000BA2C0000}"/>
    <cellStyle name="Custom - Style8 2 3 13" xfId="4388" xr:uid="{00000000-0005-0000-0000-0000BB2C0000}"/>
    <cellStyle name="Custom - Style8 2 3 14" xfId="4389" xr:uid="{00000000-0005-0000-0000-0000BC2C0000}"/>
    <cellStyle name="Custom - Style8 2 3 15" xfId="4390" xr:uid="{00000000-0005-0000-0000-0000BD2C0000}"/>
    <cellStyle name="Custom - Style8 2 3 16" xfId="4391" xr:uid="{00000000-0005-0000-0000-0000BE2C0000}"/>
    <cellStyle name="Custom - Style8 2 3 17" xfId="4392" xr:uid="{00000000-0005-0000-0000-0000BF2C0000}"/>
    <cellStyle name="Custom - Style8 2 3 18" xfId="4393" xr:uid="{00000000-0005-0000-0000-0000C02C0000}"/>
    <cellStyle name="Custom - Style8 2 3 19" xfId="4394" xr:uid="{00000000-0005-0000-0000-0000C12C0000}"/>
    <cellStyle name="Custom - Style8 2 3 2" xfId="4395" xr:uid="{00000000-0005-0000-0000-0000C22C0000}"/>
    <cellStyle name="Custom - Style8 2 3 3" xfId="4396" xr:uid="{00000000-0005-0000-0000-0000C32C0000}"/>
    <cellStyle name="Custom - Style8 2 3 4" xfId="4397" xr:uid="{00000000-0005-0000-0000-0000C42C0000}"/>
    <cellStyle name="Custom - Style8 2 3 5" xfId="4398" xr:uid="{00000000-0005-0000-0000-0000C52C0000}"/>
    <cellStyle name="Custom - Style8 2 3 6" xfId="4399" xr:uid="{00000000-0005-0000-0000-0000C62C0000}"/>
    <cellStyle name="Custom - Style8 2 3 7" xfId="4400" xr:uid="{00000000-0005-0000-0000-0000C72C0000}"/>
    <cellStyle name="Custom - Style8 2 3 8" xfId="4401" xr:uid="{00000000-0005-0000-0000-0000C82C0000}"/>
    <cellStyle name="Custom - Style8 2 3 9" xfId="4402" xr:uid="{00000000-0005-0000-0000-0000C92C0000}"/>
    <cellStyle name="Custom - Style8 2 4" xfId="4403" xr:uid="{00000000-0005-0000-0000-0000CA2C0000}"/>
    <cellStyle name="Custom - Style8 2 5" xfId="4404" xr:uid="{00000000-0005-0000-0000-0000CB2C0000}"/>
    <cellStyle name="Custom - Style8 2 6" xfId="4405" xr:uid="{00000000-0005-0000-0000-0000CC2C0000}"/>
    <cellStyle name="Custom - Style8 2 7" xfId="4406" xr:uid="{00000000-0005-0000-0000-0000CD2C0000}"/>
    <cellStyle name="Custom - Style8 2 8" xfId="4407" xr:uid="{00000000-0005-0000-0000-0000CE2C0000}"/>
    <cellStyle name="Custom - Style8 2 9" xfId="4408" xr:uid="{00000000-0005-0000-0000-0000CF2C0000}"/>
    <cellStyle name="Custom - Style8 20" xfId="4409" xr:uid="{00000000-0005-0000-0000-0000D02C0000}"/>
    <cellStyle name="Custom - Style8 21" xfId="4410" xr:uid="{00000000-0005-0000-0000-0000D12C0000}"/>
    <cellStyle name="Custom - Style8 22" xfId="4411" xr:uid="{00000000-0005-0000-0000-0000D22C0000}"/>
    <cellStyle name="Custom - Style8 23" xfId="4412" xr:uid="{00000000-0005-0000-0000-0000D32C0000}"/>
    <cellStyle name="Custom - Style8 24" xfId="4413" xr:uid="{00000000-0005-0000-0000-0000D42C0000}"/>
    <cellStyle name="Custom - Style8 25" xfId="4414" xr:uid="{00000000-0005-0000-0000-0000D52C0000}"/>
    <cellStyle name="Custom - Style8 26" xfId="4415" xr:uid="{00000000-0005-0000-0000-0000D62C0000}"/>
    <cellStyle name="Custom - Style8 27" xfId="4416" xr:uid="{00000000-0005-0000-0000-0000D72C0000}"/>
    <cellStyle name="Custom - Style8 3" xfId="4417" xr:uid="{00000000-0005-0000-0000-0000D82C0000}"/>
    <cellStyle name="Custom - Style8 3 10" xfId="4418" xr:uid="{00000000-0005-0000-0000-0000D92C0000}"/>
    <cellStyle name="Custom - Style8 3 11" xfId="4419" xr:uid="{00000000-0005-0000-0000-0000DA2C0000}"/>
    <cellStyle name="Custom - Style8 3 12" xfId="4420" xr:uid="{00000000-0005-0000-0000-0000DB2C0000}"/>
    <cellStyle name="Custom - Style8 3 13" xfId="4421" xr:uid="{00000000-0005-0000-0000-0000DC2C0000}"/>
    <cellStyle name="Custom - Style8 3 14" xfId="4422" xr:uid="{00000000-0005-0000-0000-0000DD2C0000}"/>
    <cellStyle name="Custom - Style8 3 15" xfId="4423" xr:uid="{00000000-0005-0000-0000-0000DE2C0000}"/>
    <cellStyle name="Custom - Style8 3 16" xfId="4424" xr:uid="{00000000-0005-0000-0000-0000DF2C0000}"/>
    <cellStyle name="Custom - Style8 3 17" xfId="4425" xr:uid="{00000000-0005-0000-0000-0000E02C0000}"/>
    <cellStyle name="Custom - Style8 3 18" xfId="4426" xr:uid="{00000000-0005-0000-0000-0000E12C0000}"/>
    <cellStyle name="Custom - Style8 3 19" xfId="4427" xr:uid="{00000000-0005-0000-0000-0000E22C0000}"/>
    <cellStyle name="Custom - Style8 3 2" xfId="4428" xr:uid="{00000000-0005-0000-0000-0000E32C0000}"/>
    <cellStyle name="Custom - Style8 3 2 10" xfId="4429" xr:uid="{00000000-0005-0000-0000-0000E42C0000}"/>
    <cellStyle name="Custom - Style8 3 2 11" xfId="4430" xr:uid="{00000000-0005-0000-0000-0000E52C0000}"/>
    <cellStyle name="Custom - Style8 3 2 12" xfId="4431" xr:uid="{00000000-0005-0000-0000-0000E62C0000}"/>
    <cellStyle name="Custom - Style8 3 2 13" xfId="4432" xr:uid="{00000000-0005-0000-0000-0000E72C0000}"/>
    <cellStyle name="Custom - Style8 3 2 14" xfId="4433" xr:uid="{00000000-0005-0000-0000-0000E82C0000}"/>
    <cellStyle name="Custom - Style8 3 2 15" xfId="4434" xr:uid="{00000000-0005-0000-0000-0000E92C0000}"/>
    <cellStyle name="Custom - Style8 3 2 16" xfId="4435" xr:uid="{00000000-0005-0000-0000-0000EA2C0000}"/>
    <cellStyle name="Custom - Style8 3 2 17" xfId="4436" xr:uid="{00000000-0005-0000-0000-0000EB2C0000}"/>
    <cellStyle name="Custom - Style8 3 2 18" xfId="4437" xr:uid="{00000000-0005-0000-0000-0000EC2C0000}"/>
    <cellStyle name="Custom - Style8 3 2 19" xfId="4438" xr:uid="{00000000-0005-0000-0000-0000ED2C0000}"/>
    <cellStyle name="Custom - Style8 3 2 2" xfId="4439" xr:uid="{00000000-0005-0000-0000-0000EE2C0000}"/>
    <cellStyle name="Custom - Style8 3 2 3" xfId="4440" xr:uid="{00000000-0005-0000-0000-0000EF2C0000}"/>
    <cellStyle name="Custom - Style8 3 2 4" xfId="4441" xr:uid="{00000000-0005-0000-0000-0000F02C0000}"/>
    <cellStyle name="Custom - Style8 3 2 5" xfId="4442" xr:uid="{00000000-0005-0000-0000-0000F12C0000}"/>
    <cellStyle name="Custom - Style8 3 2 6" xfId="4443" xr:uid="{00000000-0005-0000-0000-0000F22C0000}"/>
    <cellStyle name="Custom - Style8 3 2 7" xfId="4444" xr:uid="{00000000-0005-0000-0000-0000F32C0000}"/>
    <cellStyle name="Custom - Style8 3 2 8" xfId="4445" xr:uid="{00000000-0005-0000-0000-0000F42C0000}"/>
    <cellStyle name="Custom - Style8 3 2 9" xfId="4446" xr:uid="{00000000-0005-0000-0000-0000F52C0000}"/>
    <cellStyle name="Custom - Style8 3 20" xfId="4447" xr:uid="{00000000-0005-0000-0000-0000F62C0000}"/>
    <cellStyle name="Custom - Style8 3 21" xfId="4448" xr:uid="{00000000-0005-0000-0000-0000F72C0000}"/>
    <cellStyle name="Custom - Style8 3 3" xfId="4449" xr:uid="{00000000-0005-0000-0000-0000F82C0000}"/>
    <cellStyle name="Custom - Style8 3 3 10" xfId="4450" xr:uid="{00000000-0005-0000-0000-0000F92C0000}"/>
    <cellStyle name="Custom - Style8 3 3 11" xfId="4451" xr:uid="{00000000-0005-0000-0000-0000FA2C0000}"/>
    <cellStyle name="Custom - Style8 3 3 12" xfId="4452" xr:uid="{00000000-0005-0000-0000-0000FB2C0000}"/>
    <cellStyle name="Custom - Style8 3 3 13" xfId="4453" xr:uid="{00000000-0005-0000-0000-0000FC2C0000}"/>
    <cellStyle name="Custom - Style8 3 3 14" xfId="4454" xr:uid="{00000000-0005-0000-0000-0000FD2C0000}"/>
    <cellStyle name="Custom - Style8 3 3 15" xfId="4455" xr:uid="{00000000-0005-0000-0000-0000FE2C0000}"/>
    <cellStyle name="Custom - Style8 3 3 16" xfId="4456" xr:uid="{00000000-0005-0000-0000-0000FF2C0000}"/>
    <cellStyle name="Custom - Style8 3 3 17" xfId="4457" xr:uid="{00000000-0005-0000-0000-0000002D0000}"/>
    <cellStyle name="Custom - Style8 3 3 18" xfId="4458" xr:uid="{00000000-0005-0000-0000-0000012D0000}"/>
    <cellStyle name="Custom - Style8 3 3 19" xfId="4459" xr:uid="{00000000-0005-0000-0000-0000022D0000}"/>
    <cellStyle name="Custom - Style8 3 3 2" xfId="4460" xr:uid="{00000000-0005-0000-0000-0000032D0000}"/>
    <cellStyle name="Custom - Style8 3 3 3" xfId="4461" xr:uid="{00000000-0005-0000-0000-0000042D0000}"/>
    <cellStyle name="Custom - Style8 3 3 4" xfId="4462" xr:uid="{00000000-0005-0000-0000-0000052D0000}"/>
    <cellStyle name="Custom - Style8 3 3 5" xfId="4463" xr:uid="{00000000-0005-0000-0000-0000062D0000}"/>
    <cellStyle name="Custom - Style8 3 3 6" xfId="4464" xr:uid="{00000000-0005-0000-0000-0000072D0000}"/>
    <cellStyle name="Custom - Style8 3 3 7" xfId="4465" xr:uid="{00000000-0005-0000-0000-0000082D0000}"/>
    <cellStyle name="Custom - Style8 3 3 8" xfId="4466" xr:uid="{00000000-0005-0000-0000-0000092D0000}"/>
    <cellStyle name="Custom - Style8 3 3 9" xfId="4467" xr:uid="{00000000-0005-0000-0000-00000A2D0000}"/>
    <cellStyle name="Custom - Style8 3 4" xfId="4468" xr:uid="{00000000-0005-0000-0000-00000B2D0000}"/>
    <cellStyle name="Custom - Style8 3 5" xfId="4469" xr:uid="{00000000-0005-0000-0000-00000C2D0000}"/>
    <cellStyle name="Custom - Style8 3 6" xfId="4470" xr:uid="{00000000-0005-0000-0000-00000D2D0000}"/>
    <cellStyle name="Custom - Style8 3 7" xfId="4471" xr:uid="{00000000-0005-0000-0000-00000E2D0000}"/>
    <cellStyle name="Custom - Style8 3 8" xfId="4472" xr:uid="{00000000-0005-0000-0000-00000F2D0000}"/>
    <cellStyle name="Custom - Style8 3 9" xfId="4473" xr:uid="{00000000-0005-0000-0000-0000102D0000}"/>
    <cellStyle name="Custom - Style8 4" xfId="4474" xr:uid="{00000000-0005-0000-0000-0000112D0000}"/>
    <cellStyle name="Custom - Style8 4 2" xfId="4475" xr:uid="{00000000-0005-0000-0000-0000122D0000}"/>
    <cellStyle name="Custom - Style8 4 2 2" xfId="4476" xr:uid="{00000000-0005-0000-0000-0000132D0000}"/>
    <cellStyle name="Custom - Style8 4 2 3" xfId="4477" xr:uid="{00000000-0005-0000-0000-0000142D0000}"/>
    <cellStyle name="Custom - Style8 4 2 4" xfId="4478" xr:uid="{00000000-0005-0000-0000-0000152D0000}"/>
    <cellStyle name="Custom - Style8 4 2 5" xfId="4479" xr:uid="{00000000-0005-0000-0000-0000162D0000}"/>
    <cellStyle name="Custom - Style8 4 3" xfId="4480" xr:uid="{00000000-0005-0000-0000-0000172D0000}"/>
    <cellStyle name="Custom - Style8 4 3 10" xfId="4481" xr:uid="{00000000-0005-0000-0000-0000182D0000}"/>
    <cellStyle name="Custom - Style8 4 3 11" xfId="4482" xr:uid="{00000000-0005-0000-0000-0000192D0000}"/>
    <cellStyle name="Custom - Style8 4 3 12" xfId="4483" xr:uid="{00000000-0005-0000-0000-00001A2D0000}"/>
    <cellStyle name="Custom - Style8 4 3 13" xfId="4484" xr:uid="{00000000-0005-0000-0000-00001B2D0000}"/>
    <cellStyle name="Custom - Style8 4 3 14" xfId="4485" xr:uid="{00000000-0005-0000-0000-00001C2D0000}"/>
    <cellStyle name="Custom - Style8 4 3 15" xfId="4486" xr:uid="{00000000-0005-0000-0000-00001D2D0000}"/>
    <cellStyle name="Custom - Style8 4 3 16" xfId="4487" xr:uid="{00000000-0005-0000-0000-00001E2D0000}"/>
    <cellStyle name="Custom - Style8 4 3 17" xfId="4488" xr:uid="{00000000-0005-0000-0000-00001F2D0000}"/>
    <cellStyle name="Custom - Style8 4 3 18" xfId="4489" xr:uid="{00000000-0005-0000-0000-0000202D0000}"/>
    <cellStyle name="Custom - Style8 4 3 19" xfId="4490" xr:uid="{00000000-0005-0000-0000-0000212D0000}"/>
    <cellStyle name="Custom - Style8 4 3 2" xfId="4491" xr:uid="{00000000-0005-0000-0000-0000222D0000}"/>
    <cellStyle name="Custom - Style8 4 3 2 2" xfId="4492" xr:uid="{00000000-0005-0000-0000-0000232D0000}"/>
    <cellStyle name="Custom - Style8 4 3 20" xfId="4493" xr:uid="{00000000-0005-0000-0000-0000242D0000}"/>
    <cellStyle name="Custom - Style8 4 3 3" xfId="4494" xr:uid="{00000000-0005-0000-0000-0000252D0000}"/>
    <cellStyle name="Custom - Style8 4 3 4" xfId="4495" xr:uid="{00000000-0005-0000-0000-0000262D0000}"/>
    <cellStyle name="Custom - Style8 4 3 5" xfId="4496" xr:uid="{00000000-0005-0000-0000-0000272D0000}"/>
    <cellStyle name="Custom - Style8 4 3 6" xfId="4497" xr:uid="{00000000-0005-0000-0000-0000282D0000}"/>
    <cellStyle name="Custom - Style8 4 3 7" xfId="4498" xr:uid="{00000000-0005-0000-0000-0000292D0000}"/>
    <cellStyle name="Custom - Style8 4 3 8" xfId="4499" xr:uid="{00000000-0005-0000-0000-00002A2D0000}"/>
    <cellStyle name="Custom - Style8 4 3 9" xfId="4500" xr:uid="{00000000-0005-0000-0000-00002B2D0000}"/>
    <cellStyle name="Custom - Style8 4 4" xfId="4501" xr:uid="{00000000-0005-0000-0000-00002C2D0000}"/>
    <cellStyle name="Custom - Style8 4 4 2" xfId="4502" xr:uid="{00000000-0005-0000-0000-00002D2D0000}"/>
    <cellStyle name="Custom - Style8 4 5" xfId="4503" xr:uid="{00000000-0005-0000-0000-00002E2D0000}"/>
    <cellStyle name="Custom - Style8 4 5 2" xfId="4504" xr:uid="{00000000-0005-0000-0000-00002F2D0000}"/>
    <cellStyle name="Custom - Style8 5" xfId="4505" xr:uid="{00000000-0005-0000-0000-0000302D0000}"/>
    <cellStyle name="Custom - Style8 5 2" xfId="4506" xr:uid="{00000000-0005-0000-0000-0000312D0000}"/>
    <cellStyle name="Custom - Style8 6" xfId="4507" xr:uid="{00000000-0005-0000-0000-0000322D0000}"/>
    <cellStyle name="Custom - Style8 6 10" xfId="4508" xr:uid="{00000000-0005-0000-0000-0000332D0000}"/>
    <cellStyle name="Custom - Style8 6 11" xfId="4509" xr:uid="{00000000-0005-0000-0000-0000342D0000}"/>
    <cellStyle name="Custom - Style8 6 12" xfId="4510" xr:uid="{00000000-0005-0000-0000-0000352D0000}"/>
    <cellStyle name="Custom - Style8 6 13" xfId="4511" xr:uid="{00000000-0005-0000-0000-0000362D0000}"/>
    <cellStyle name="Custom - Style8 6 14" xfId="4512" xr:uid="{00000000-0005-0000-0000-0000372D0000}"/>
    <cellStyle name="Custom - Style8 6 15" xfId="4513" xr:uid="{00000000-0005-0000-0000-0000382D0000}"/>
    <cellStyle name="Custom - Style8 6 16" xfId="4514" xr:uid="{00000000-0005-0000-0000-0000392D0000}"/>
    <cellStyle name="Custom - Style8 6 17" xfId="4515" xr:uid="{00000000-0005-0000-0000-00003A2D0000}"/>
    <cellStyle name="Custom - Style8 6 18" xfId="4516" xr:uid="{00000000-0005-0000-0000-00003B2D0000}"/>
    <cellStyle name="Custom - Style8 6 19" xfId="4517" xr:uid="{00000000-0005-0000-0000-00003C2D0000}"/>
    <cellStyle name="Custom - Style8 6 2" xfId="4518" xr:uid="{00000000-0005-0000-0000-00003D2D0000}"/>
    <cellStyle name="Custom - Style8 6 2 2" xfId="4519" xr:uid="{00000000-0005-0000-0000-00003E2D0000}"/>
    <cellStyle name="Custom - Style8 6 2 3" xfId="4520" xr:uid="{00000000-0005-0000-0000-00003F2D0000}"/>
    <cellStyle name="Custom - Style8 6 2 4" xfId="4521" xr:uid="{00000000-0005-0000-0000-0000402D0000}"/>
    <cellStyle name="Custom - Style8 6 2 5" xfId="4522" xr:uid="{00000000-0005-0000-0000-0000412D0000}"/>
    <cellStyle name="Custom - Style8 6 20" xfId="4523" xr:uid="{00000000-0005-0000-0000-0000422D0000}"/>
    <cellStyle name="Custom - Style8 6 21" xfId="4524" xr:uid="{00000000-0005-0000-0000-0000432D0000}"/>
    <cellStyle name="Custom - Style8 6 22" xfId="4525" xr:uid="{00000000-0005-0000-0000-0000442D0000}"/>
    <cellStyle name="Custom - Style8 6 23" xfId="4526" xr:uid="{00000000-0005-0000-0000-0000452D0000}"/>
    <cellStyle name="Custom - Style8 6 24" xfId="4527" xr:uid="{00000000-0005-0000-0000-0000462D0000}"/>
    <cellStyle name="Custom - Style8 6 25" xfId="4528" xr:uid="{00000000-0005-0000-0000-0000472D0000}"/>
    <cellStyle name="Custom - Style8 6 26" xfId="4529" xr:uid="{00000000-0005-0000-0000-0000482D0000}"/>
    <cellStyle name="Custom - Style8 6 27" xfId="4530" xr:uid="{00000000-0005-0000-0000-0000492D0000}"/>
    <cellStyle name="Custom - Style8 6 3" xfId="4531" xr:uid="{00000000-0005-0000-0000-00004A2D0000}"/>
    <cellStyle name="Custom - Style8 6 4" xfId="4532" xr:uid="{00000000-0005-0000-0000-00004B2D0000}"/>
    <cellStyle name="Custom - Style8 6 5" xfId="4533" xr:uid="{00000000-0005-0000-0000-00004C2D0000}"/>
    <cellStyle name="Custom - Style8 6 6" xfId="4534" xr:uid="{00000000-0005-0000-0000-00004D2D0000}"/>
    <cellStyle name="Custom - Style8 6 7" xfId="4535" xr:uid="{00000000-0005-0000-0000-00004E2D0000}"/>
    <cellStyle name="Custom - Style8 6 8" xfId="4536" xr:uid="{00000000-0005-0000-0000-00004F2D0000}"/>
    <cellStyle name="Custom - Style8 6 9" xfId="4537" xr:uid="{00000000-0005-0000-0000-0000502D0000}"/>
    <cellStyle name="Custom - Style8 7" xfId="4538" xr:uid="{00000000-0005-0000-0000-0000512D0000}"/>
    <cellStyle name="Custom - Style8 8" xfId="4539" xr:uid="{00000000-0005-0000-0000-0000522D0000}"/>
    <cellStyle name="Custom - Style8 8 10" xfId="4540" xr:uid="{00000000-0005-0000-0000-0000532D0000}"/>
    <cellStyle name="Custom - Style8 8 11" xfId="4541" xr:uid="{00000000-0005-0000-0000-0000542D0000}"/>
    <cellStyle name="Custom - Style8 8 12" xfId="4542" xr:uid="{00000000-0005-0000-0000-0000552D0000}"/>
    <cellStyle name="Custom - Style8 8 13" xfId="4543" xr:uid="{00000000-0005-0000-0000-0000562D0000}"/>
    <cellStyle name="Custom - Style8 8 14" xfId="4544" xr:uid="{00000000-0005-0000-0000-0000572D0000}"/>
    <cellStyle name="Custom - Style8 8 15" xfId="4545" xr:uid="{00000000-0005-0000-0000-0000582D0000}"/>
    <cellStyle name="Custom - Style8 8 16" xfId="4546" xr:uid="{00000000-0005-0000-0000-0000592D0000}"/>
    <cellStyle name="Custom - Style8 8 17" xfId="4547" xr:uid="{00000000-0005-0000-0000-00005A2D0000}"/>
    <cellStyle name="Custom - Style8 8 18" xfId="4548" xr:uid="{00000000-0005-0000-0000-00005B2D0000}"/>
    <cellStyle name="Custom - Style8 8 19" xfId="4549" xr:uid="{00000000-0005-0000-0000-00005C2D0000}"/>
    <cellStyle name="Custom - Style8 8 2" xfId="4550" xr:uid="{00000000-0005-0000-0000-00005D2D0000}"/>
    <cellStyle name="Custom - Style8 8 20" xfId="4551" xr:uid="{00000000-0005-0000-0000-00005E2D0000}"/>
    <cellStyle name="Custom - Style8 8 21" xfId="4552" xr:uid="{00000000-0005-0000-0000-00005F2D0000}"/>
    <cellStyle name="Custom - Style8 8 3" xfId="4553" xr:uid="{00000000-0005-0000-0000-0000602D0000}"/>
    <cellStyle name="Custom - Style8 8 4" xfId="4554" xr:uid="{00000000-0005-0000-0000-0000612D0000}"/>
    <cellStyle name="Custom - Style8 8 5" xfId="4555" xr:uid="{00000000-0005-0000-0000-0000622D0000}"/>
    <cellStyle name="Custom - Style8 8 6" xfId="4556" xr:uid="{00000000-0005-0000-0000-0000632D0000}"/>
    <cellStyle name="Custom - Style8 8 7" xfId="4557" xr:uid="{00000000-0005-0000-0000-0000642D0000}"/>
    <cellStyle name="Custom - Style8 8 8" xfId="4558" xr:uid="{00000000-0005-0000-0000-0000652D0000}"/>
    <cellStyle name="Custom - Style8 8 9" xfId="4559" xr:uid="{00000000-0005-0000-0000-0000662D0000}"/>
    <cellStyle name="Custom - Style8 9" xfId="4560" xr:uid="{00000000-0005-0000-0000-0000672D0000}"/>
    <cellStyle name="Custom - Style8_2008Tailanformat" xfId="4561" xr:uid="{00000000-0005-0000-0000-0000682D0000}"/>
    <cellStyle name="d" xfId="42919" xr:uid="{FDB21AB1-278F-45CC-8CBB-C15483281335}"/>
    <cellStyle name="Data   - Draw lines around data in range" xfId="4562" xr:uid="{00000000-0005-0000-0000-0000692D0000}"/>
    <cellStyle name="Data   - Draw lines around data in range 2" xfId="7975" xr:uid="{00000000-0005-0000-0000-00006A2D0000}"/>
    <cellStyle name="Data   - Draw lines around data in range 2 2" xfId="6724" xr:uid="{00000000-0005-0000-0000-00006B2D0000}"/>
    <cellStyle name="Data   - Draw lines around data in range 2 2 2" xfId="13301" xr:uid="{00000000-0005-0000-0000-00006C2D0000}"/>
    <cellStyle name="Data   - Draw lines around data in range 2 3" xfId="6454" xr:uid="{00000000-0005-0000-0000-00006D2D0000}"/>
    <cellStyle name="Data   - Draw lines around data in range 3" xfId="6896" xr:uid="{00000000-0005-0000-0000-00006E2D0000}"/>
    <cellStyle name="Data   - Draw lines around data in range 3 2" xfId="13438" xr:uid="{00000000-0005-0000-0000-00006F2D0000}"/>
    <cellStyle name="Data   - Draw lines around data in range 4" xfId="6650" xr:uid="{00000000-0005-0000-0000-0000702D0000}"/>
    <cellStyle name="Data   - Draw lines around data in range 4 2" xfId="13237" xr:uid="{00000000-0005-0000-0000-0000712D0000}"/>
    <cellStyle name="Data   - Draw lines around data in range 5" xfId="34510" xr:uid="{00000000-0005-0000-0000-0000722D0000}"/>
    <cellStyle name="Data   - Style2" xfId="4563" xr:uid="{00000000-0005-0000-0000-0000732D0000}"/>
    <cellStyle name="Data   - Style2 10" xfId="31022" xr:uid="{00000000-0005-0000-0000-0000742D0000}"/>
    <cellStyle name="Data   - Style2 11" xfId="33850" xr:uid="{00000000-0005-0000-0000-0000752D0000}"/>
    <cellStyle name="Data   - Style2 2" xfId="8898" xr:uid="{00000000-0005-0000-0000-0000762D0000}"/>
    <cellStyle name="Data   - Style2 2 2" xfId="11658" xr:uid="{00000000-0005-0000-0000-0000772D0000}"/>
    <cellStyle name="Data   - Style2 2 2 2" xfId="16914" xr:uid="{00000000-0005-0000-0000-0000782D0000}"/>
    <cellStyle name="Data   - Style2 2 2 2 2" xfId="29447" xr:uid="{00000000-0005-0000-0000-0000792D0000}"/>
    <cellStyle name="Data   - Style2 2 2 3" xfId="24409" xr:uid="{00000000-0005-0000-0000-00007A2D0000}"/>
    <cellStyle name="Data   - Style2 2 3" xfId="6625" xr:uid="{00000000-0005-0000-0000-00007B2D0000}"/>
    <cellStyle name="Data   - Style2 2 3 2" xfId="13212" xr:uid="{00000000-0005-0000-0000-00007C2D0000}"/>
    <cellStyle name="Data   - Style2 2 3 2 2" xfId="25956" xr:uid="{00000000-0005-0000-0000-00007D2D0000}"/>
    <cellStyle name="Data   - Style2 2 3 3" xfId="21364" xr:uid="{00000000-0005-0000-0000-00007E2D0000}"/>
    <cellStyle name="Data   - Style2 2 4" xfId="6892" xr:uid="{00000000-0005-0000-0000-00007F2D0000}"/>
    <cellStyle name="Data   - Style2 2 4 2" xfId="21623" xr:uid="{00000000-0005-0000-0000-0000802D0000}"/>
    <cellStyle name="Data   - Style2 2 5" xfId="19238" xr:uid="{00000000-0005-0000-0000-0000812D0000}"/>
    <cellStyle name="Data   - Style2 2 5 2" xfId="30124" xr:uid="{00000000-0005-0000-0000-0000822D0000}"/>
    <cellStyle name="Data   - Style2 2 6" xfId="20661" xr:uid="{00000000-0005-0000-0000-0000832D0000}"/>
    <cellStyle name="Data   - Style2 2 6 2" xfId="30339" xr:uid="{00000000-0005-0000-0000-0000842D0000}"/>
    <cellStyle name="Data   - Style2 2 7" xfId="32355" xr:uid="{00000000-0005-0000-0000-0000852D0000}"/>
    <cellStyle name="Data   - Style2 2 8" xfId="33964" xr:uid="{00000000-0005-0000-0000-0000862D0000}"/>
    <cellStyle name="Data   - Style2 2 9" xfId="31132" xr:uid="{00000000-0005-0000-0000-0000872D0000}"/>
    <cellStyle name="Data   - Style2 3" xfId="6897" xr:uid="{00000000-0005-0000-0000-0000882D0000}"/>
    <cellStyle name="Data   - Style2 3 2" xfId="13439" xr:uid="{00000000-0005-0000-0000-0000892D0000}"/>
    <cellStyle name="Data   - Style2 3 2 2" xfId="26173" xr:uid="{00000000-0005-0000-0000-00008A2D0000}"/>
    <cellStyle name="Data   - Style2 3 3" xfId="21627" xr:uid="{00000000-0005-0000-0000-00008B2D0000}"/>
    <cellStyle name="Data   - Style2 4" xfId="6722" xr:uid="{00000000-0005-0000-0000-00008C2D0000}"/>
    <cellStyle name="Data   - Style2 4 2" xfId="13299" xr:uid="{00000000-0005-0000-0000-00008D2D0000}"/>
    <cellStyle name="Data   - Style2 4 2 2" xfId="26041" xr:uid="{00000000-0005-0000-0000-00008E2D0000}"/>
    <cellStyle name="Data   - Style2 4 3" xfId="21460" xr:uid="{00000000-0005-0000-0000-00008F2D0000}"/>
    <cellStyle name="Data   - Style2 5" xfId="6455" xr:uid="{00000000-0005-0000-0000-0000902D0000}"/>
    <cellStyle name="Data   - Style2 5 2" xfId="13062" xr:uid="{00000000-0005-0000-0000-0000912D0000}"/>
    <cellStyle name="Data   - Style2 5 2 2" xfId="25808" xr:uid="{00000000-0005-0000-0000-0000922D0000}"/>
    <cellStyle name="Data   - Style2 5 3" xfId="21200" xr:uid="{00000000-0005-0000-0000-0000932D0000}"/>
    <cellStyle name="Data   - Style2 6" xfId="11558" xr:uid="{00000000-0005-0000-0000-0000942D0000}"/>
    <cellStyle name="Data   - Style2 6 2" xfId="24310" xr:uid="{00000000-0005-0000-0000-0000952D0000}"/>
    <cellStyle name="Data   - Style2 7" xfId="17798" xr:uid="{00000000-0005-0000-0000-0000962D0000}"/>
    <cellStyle name="Data   - Style2 7 2" xfId="30006" xr:uid="{00000000-0005-0000-0000-0000972D0000}"/>
    <cellStyle name="Data   - Style2 8" xfId="17423" xr:uid="{00000000-0005-0000-0000-0000982D0000}"/>
    <cellStyle name="Data   - Style2 8 2" xfId="29945" xr:uid="{00000000-0005-0000-0000-0000992D0000}"/>
    <cellStyle name="Data   - Style2 9" xfId="31143" xr:uid="{00000000-0005-0000-0000-00009A2D0000}"/>
    <cellStyle name="Data Labels" xfId="279" xr:uid="{00000000-0005-0000-0000-00009B2D0000}"/>
    <cellStyle name="Data Labels 2" xfId="557" xr:uid="{00000000-0005-0000-0000-00009C2D0000}"/>
    <cellStyle name="DATA_ENT" xfId="4564" xr:uid="{00000000-0005-0000-0000-00009D2D0000}"/>
    <cellStyle name="Date" xfId="280" xr:uid="{00000000-0005-0000-0000-00009E2D0000}"/>
    <cellStyle name="Date 2" xfId="6267" xr:uid="{00000000-0005-0000-0000-00009F2D0000}"/>
    <cellStyle name="Date 2 2" xfId="18659" xr:uid="{00000000-0005-0000-0000-0000A02D0000}"/>
    <cellStyle name="Date 2 3" xfId="42920" xr:uid="{23D0E1EC-9140-4079-B6D4-5A5B6E613273}"/>
    <cellStyle name="Date 3" xfId="9727" xr:uid="{00000000-0005-0000-0000-0000A12D0000}"/>
    <cellStyle name="Date 3 2" xfId="17799" xr:uid="{00000000-0005-0000-0000-0000A22D0000}"/>
    <cellStyle name="Date 4" xfId="4565" xr:uid="{00000000-0005-0000-0000-0000A32D0000}"/>
    <cellStyle name="Date Short" xfId="4566" xr:uid="{00000000-0005-0000-0000-0000A42D0000}"/>
    <cellStyle name="Date Short 2" xfId="42921" xr:uid="{BA5C506E-7793-4BD9-A2D5-32AFCC7B4164}"/>
    <cellStyle name="Date_~8749426" xfId="42922" xr:uid="{FCE91B18-910E-4ECD-A944-EDDC75D63A75}"/>
    <cellStyle name="Define your own named style" xfId="4567" xr:uid="{00000000-0005-0000-0000-0000A62D0000}"/>
    <cellStyle name="DELTA" xfId="4568" xr:uid="{00000000-0005-0000-0000-0000A72D0000}"/>
    <cellStyle name="DELTA 2" xfId="4569" xr:uid="{00000000-0005-0000-0000-0000A82D0000}"/>
    <cellStyle name="DELTA 2 2" xfId="34512" xr:uid="{00000000-0005-0000-0000-0000A92D0000}"/>
    <cellStyle name="DELTA 2 3" xfId="42924" xr:uid="{0BFEB598-4202-46AB-A403-A45A8DB61F75}"/>
    <cellStyle name="DELTA 3" xfId="34511" xr:uid="{00000000-0005-0000-0000-0000AA2D0000}"/>
    <cellStyle name="DELTA 4" xfId="42923" xr:uid="{ECE861EC-623E-47D1-AC49-2287269A89ED}"/>
    <cellStyle name="DELTA_Audit Adjustments - MCSH (220409)" xfId="4570" xr:uid="{00000000-0005-0000-0000-0000AB2D0000}"/>
    <cellStyle name="Dezimal [0]_1999-2003 tools set plan 01- Nov PO präsent" xfId="4571" xr:uid="{00000000-0005-0000-0000-0000AC2D0000}"/>
    <cellStyle name="Dezimal_1999-2003 tools set plan 01- Nov PO präsent" xfId="4572" xr:uid="{00000000-0005-0000-0000-0000AD2D0000}"/>
    <cellStyle name="Dollar (zero dec)" xfId="4573" xr:uid="{00000000-0005-0000-0000-0000AE2D0000}"/>
    <cellStyle name="Dollar (zero dec) 2" xfId="42925" xr:uid="{101C05E1-BEBC-404F-B5D1-328FBA807FAF}"/>
    <cellStyle name="DOWNFOOT" xfId="4574" xr:uid="{00000000-0005-0000-0000-0000AF2D0000}"/>
    <cellStyle name="DOWNFOOT 2" xfId="6376" xr:uid="{00000000-0005-0000-0000-0000B02D0000}"/>
    <cellStyle name="DOWNFOOT 2 2" xfId="9562" xr:uid="{00000000-0005-0000-0000-0000B12D0000}"/>
    <cellStyle name="DOWNFOOT 2 2 2" xfId="11775" xr:uid="{00000000-0005-0000-0000-0000B22D0000}"/>
    <cellStyle name="DOWNFOOT 2 2 2 2" xfId="17007" xr:uid="{00000000-0005-0000-0000-0000B32D0000}"/>
    <cellStyle name="DOWNFOOT 2 2 2 2 2" xfId="29540" xr:uid="{00000000-0005-0000-0000-0000B42D0000}"/>
    <cellStyle name="DOWNFOOT 2 2 2 3" xfId="24525" xr:uid="{00000000-0005-0000-0000-0000B52D0000}"/>
    <cellStyle name="DOWNFOOT 2 2 3" xfId="11566" xr:uid="{00000000-0005-0000-0000-0000B62D0000}"/>
    <cellStyle name="DOWNFOOT 2 2 3 2" xfId="16826" xr:uid="{00000000-0005-0000-0000-0000B72D0000}"/>
    <cellStyle name="DOWNFOOT 2 2 3 2 2" xfId="29360" xr:uid="{00000000-0005-0000-0000-0000B82D0000}"/>
    <cellStyle name="DOWNFOOT 2 2 3 3" xfId="24318" xr:uid="{00000000-0005-0000-0000-0000B92D0000}"/>
    <cellStyle name="DOWNFOOT 2 2 4" xfId="11375" xr:uid="{00000000-0005-0000-0000-0000BA2D0000}"/>
    <cellStyle name="DOWNFOOT 2 2 4 2" xfId="24130" xr:uid="{00000000-0005-0000-0000-0000BB2D0000}"/>
    <cellStyle name="DOWNFOOT 2 2 5" xfId="23543" xr:uid="{00000000-0005-0000-0000-0000BC2D0000}"/>
    <cellStyle name="DOWNFOOT 2 3" xfId="7727" xr:uid="{00000000-0005-0000-0000-0000BD2D0000}"/>
    <cellStyle name="DOWNFOOT 2 3 2" xfId="14224" xr:uid="{00000000-0005-0000-0000-0000BE2D0000}"/>
    <cellStyle name="DOWNFOOT 2 3 2 2" xfId="26950" xr:uid="{00000000-0005-0000-0000-0000BF2D0000}"/>
    <cellStyle name="DOWNFOOT 2 3 3" xfId="22445" xr:uid="{00000000-0005-0000-0000-0000C02D0000}"/>
    <cellStyle name="DOWNFOOT 2 4" xfId="11501" xr:uid="{00000000-0005-0000-0000-0000C12D0000}"/>
    <cellStyle name="DOWNFOOT 2 4 2" xfId="16787" xr:uid="{00000000-0005-0000-0000-0000C22D0000}"/>
    <cellStyle name="DOWNFOOT 2 4 2 2" xfId="29322" xr:uid="{00000000-0005-0000-0000-0000C32D0000}"/>
    <cellStyle name="DOWNFOOT 2 4 3" xfId="24256" xr:uid="{00000000-0005-0000-0000-0000C42D0000}"/>
    <cellStyle name="DOWNFOOT 2 5" xfId="6714" xr:uid="{00000000-0005-0000-0000-0000C52D0000}"/>
    <cellStyle name="DOWNFOOT 2 5 2" xfId="13292" xr:uid="{00000000-0005-0000-0000-0000C62D0000}"/>
    <cellStyle name="DOWNFOOT 2 5 2 2" xfId="26034" xr:uid="{00000000-0005-0000-0000-0000C72D0000}"/>
    <cellStyle name="DOWNFOOT 2 5 3" xfId="21452" xr:uid="{00000000-0005-0000-0000-0000C82D0000}"/>
    <cellStyle name="DOWNFOOT 2 6" xfId="11683" xr:uid="{00000000-0005-0000-0000-0000C92D0000}"/>
    <cellStyle name="DOWNFOOT 2 6 2" xfId="24434" xr:uid="{00000000-0005-0000-0000-0000CA2D0000}"/>
    <cellStyle name="DOWNFOOT 2 7" xfId="21133" xr:uid="{00000000-0005-0000-0000-0000CB2D0000}"/>
    <cellStyle name="DOWNFOOT 3" xfId="21029" xr:uid="{00000000-0005-0000-0000-0000CC2D0000}"/>
    <cellStyle name="Draw lines around data in range" xfId="4575" xr:uid="{00000000-0005-0000-0000-0000CD2D0000}"/>
    <cellStyle name="Draw lines around data in range 10" xfId="31021" xr:uid="{00000000-0005-0000-0000-0000CE2D0000}"/>
    <cellStyle name="Draw lines around data in range 11" xfId="30837" xr:uid="{00000000-0005-0000-0000-0000CF2D0000}"/>
    <cellStyle name="Draw lines around data in range 2" xfId="8899" xr:uid="{00000000-0005-0000-0000-0000D02D0000}"/>
    <cellStyle name="Draw lines around data in range 2 2" xfId="11659" xr:uid="{00000000-0005-0000-0000-0000D12D0000}"/>
    <cellStyle name="Draw lines around data in range 2 2 2" xfId="16915" xr:uid="{00000000-0005-0000-0000-0000D22D0000}"/>
    <cellStyle name="Draw lines around data in range 2 2 2 2" xfId="29448" xr:uid="{00000000-0005-0000-0000-0000D32D0000}"/>
    <cellStyle name="Draw lines around data in range 2 2 3" xfId="24410" xr:uid="{00000000-0005-0000-0000-0000D42D0000}"/>
    <cellStyle name="Draw lines around data in range 2 3" xfId="7653" xr:uid="{00000000-0005-0000-0000-0000D52D0000}"/>
    <cellStyle name="Draw lines around data in range 2 3 2" xfId="14156" xr:uid="{00000000-0005-0000-0000-0000D62D0000}"/>
    <cellStyle name="Draw lines around data in range 2 3 2 2" xfId="26884" xr:uid="{00000000-0005-0000-0000-0000D72D0000}"/>
    <cellStyle name="Draw lines around data in range 2 3 3" xfId="22377" xr:uid="{00000000-0005-0000-0000-0000D82D0000}"/>
    <cellStyle name="Draw lines around data in range 2 4" xfId="11474" xr:uid="{00000000-0005-0000-0000-0000D92D0000}"/>
    <cellStyle name="Draw lines around data in range 2 4 2" xfId="24229" xr:uid="{00000000-0005-0000-0000-0000DA2D0000}"/>
    <cellStyle name="Draw lines around data in range 2 5" xfId="19240" xr:uid="{00000000-0005-0000-0000-0000DB2D0000}"/>
    <cellStyle name="Draw lines around data in range 2 5 2" xfId="30126" xr:uid="{00000000-0005-0000-0000-0000DC2D0000}"/>
    <cellStyle name="Draw lines around data in range 2 6" xfId="20663" xr:uid="{00000000-0005-0000-0000-0000DD2D0000}"/>
    <cellStyle name="Draw lines around data in range 2 6 2" xfId="30341" xr:uid="{00000000-0005-0000-0000-0000DE2D0000}"/>
    <cellStyle name="Draw lines around data in range 2 7" xfId="32357" xr:uid="{00000000-0005-0000-0000-0000DF2D0000}"/>
    <cellStyle name="Draw lines around data in range 2 8" xfId="33966" xr:uid="{00000000-0005-0000-0000-0000E02D0000}"/>
    <cellStyle name="Draw lines around data in range 2 9" xfId="31134" xr:uid="{00000000-0005-0000-0000-0000E12D0000}"/>
    <cellStyle name="Draw lines around data in range 3" xfId="6898" xr:uid="{00000000-0005-0000-0000-0000E22D0000}"/>
    <cellStyle name="Draw lines around data in range 3 2" xfId="13440" xr:uid="{00000000-0005-0000-0000-0000E32D0000}"/>
    <cellStyle name="Draw lines around data in range 3 2 2" xfId="26174" xr:uid="{00000000-0005-0000-0000-0000E42D0000}"/>
    <cellStyle name="Draw lines around data in range 3 3" xfId="21628" xr:uid="{00000000-0005-0000-0000-0000E52D0000}"/>
    <cellStyle name="Draw lines around data in range 4" xfId="6721" xr:uid="{00000000-0005-0000-0000-0000E62D0000}"/>
    <cellStyle name="Draw lines around data in range 4 2" xfId="13298" xr:uid="{00000000-0005-0000-0000-0000E72D0000}"/>
    <cellStyle name="Draw lines around data in range 4 2 2" xfId="26040" xr:uid="{00000000-0005-0000-0000-0000E82D0000}"/>
    <cellStyle name="Draw lines around data in range 4 3" xfId="21459" xr:uid="{00000000-0005-0000-0000-0000E92D0000}"/>
    <cellStyle name="Draw lines around data in range 5" xfId="11688" xr:uid="{00000000-0005-0000-0000-0000EA2D0000}"/>
    <cellStyle name="Draw lines around data in range 5 2" xfId="16935" xr:uid="{00000000-0005-0000-0000-0000EB2D0000}"/>
    <cellStyle name="Draw lines around data in range 5 2 2" xfId="29468" xr:uid="{00000000-0005-0000-0000-0000EC2D0000}"/>
    <cellStyle name="Draw lines around data in range 5 3" xfId="24438" xr:uid="{00000000-0005-0000-0000-0000ED2D0000}"/>
    <cellStyle name="Draw lines around data in range 6" xfId="11507" xr:uid="{00000000-0005-0000-0000-0000EE2D0000}"/>
    <cellStyle name="Draw lines around data in range 6 2" xfId="24262" xr:uid="{00000000-0005-0000-0000-0000EF2D0000}"/>
    <cellStyle name="Draw lines around data in range 7" xfId="17800" xr:uid="{00000000-0005-0000-0000-0000F02D0000}"/>
    <cellStyle name="Draw lines around data in range 7 2" xfId="30007" xr:uid="{00000000-0005-0000-0000-0000F12D0000}"/>
    <cellStyle name="Draw lines around data in range 8" xfId="17422" xr:uid="{00000000-0005-0000-0000-0000F22D0000}"/>
    <cellStyle name="Draw lines around data in range 8 2" xfId="29944" xr:uid="{00000000-0005-0000-0000-0000F32D0000}"/>
    <cellStyle name="Draw lines around data in range 9" xfId="31144" xr:uid="{00000000-0005-0000-0000-0000F42D0000}"/>
    <cellStyle name="Draw shadow and lines within range" xfId="4576" xr:uid="{00000000-0005-0000-0000-0000F52D0000}"/>
    <cellStyle name="Draw shadow and lines within range 10" xfId="31020" xr:uid="{00000000-0005-0000-0000-0000F62D0000}"/>
    <cellStyle name="Draw shadow and lines within range 11" xfId="31929" xr:uid="{00000000-0005-0000-0000-0000F72D0000}"/>
    <cellStyle name="Draw shadow and lines within range 2" xfId="8900" xr:uid="{00000000-0005-0000-0000-0000F82D0000}"/>
    <cellStyle name="Draw shadow and lines within range 2 2" xfId="11660" xr:uid="{00000000-0005-0000-0000-0000F92D0000}"/>
    <cellStyle name="Draw shadow and lines within range 2 2 2" xfId="16916" xr:uid="{00000000-0005-0000-0000-0000FA2D0000}"/>
    <cellStyle name="Draw shadow and lines within range 2 2 2 2" xfId="29449" xr:uid="{00000000-0005-0000-0000-0000FB2D0000}"/>
    <cellStyle name="Draw shadow and lines within range 2 2 3" xfId="24411" xr:uid="{00000000-0005-0000-0000-0000FC2D0000}"/>
    <cellStyle name="Draw shadow and lines within range 2 3" xfId="7710" xr:uid="{00000000-0005-0000-0000-0000FD2D0000}"/>
    <cellStyle name="Draw shadow and lines within range 2 3 2" xfId="14207" xr:uid="{00000000-0005-0000-0000-0000FE2D0000}"/>
    <cellStyle name="Draw shadow and lines within range 2 3 2 2" xfId="26933" xr:uid="{00000000-0005-0000-0000-0000FF2D0000}"/>
    <cellStyle name="Draw shadow and lines within range 2 3 3" xfId="22430" xr:uid="{00000000-0005-0000-0000-0000002E0000}"/>
    <cellStyle name="Draw shadow and lines within range 2 4" xfId="6436" xr:uid="{00000000-0005-0000-0000-0000012E0000}"/>
    <cellStyle name="Draw shadow and lines within range 2 4 2" xfId="21185" xr:uid="{00000000-0005-0000-0000-0000022E0000}"/>
    <cellStyle name="Draw shadow and lines within range 2 5" xfId="19241" xr:uid="{00000000-0005-0000-0000-0000032E0000}"/>
    <cellStyle name="Draw shadow and lines within range 2 5 2" xfId="30127" xr:uid="{00000000-0005-0000-0000-0000042E0000}"/>
    <cellStyle name="Draw shadow and lines within range 2 6" xfId="20664" xr:uid="{00000000-0005-0000-0000-0000052E0000}"/>
    <cellStyle name="Draw shadow and lines within range 2 6 2" xfId="30342" xr:uid="{00000000-0005-0000-0000-0000062E0000}"/>
    <cellStyle name="Draw shadow and lines within range 2 7" xfId="32358" xr:uid="{00000000-0005-0000-0000-0000072E0000}"/>
    <cellStyle name="Draw shadow and lines within range 2 8" xfId="33967" xr:uid="{00000000-0005-0000-0000-0000082E0000}"/>
    <cellStyle name="Draw shadow and lines within range 2 9" xfId="31135" xr:uid="{00000000-0005-0000-0000-0000092E0000}"/>
    <cellStyle name="Draw shadow and lines within range 3" xfId="6899" xr:uid="{00000000-0005-0000-0000-00000A2E0000}"/>
    <cellStyle name="Draw shadow and lines within range 3 2" xfId="13441" xr:uid="{00000000-0005-0000-0000-00000B2E0000}"/>
    <cellStyle name="Draw shadow and lines within range 3 2 2" xfId="26175" xr:uid="{00000000-0005-0000-0000-00000C2E0000}"/>
    <cellStyle name="Draw shadow and lines within range 3 3" xfId="21629" xr:uid="{00000000-0005-0000-0000-00000D2E0000}"/>
    <cellStyle name="Draw shadow and lines within range 4" xfId="6720" xr:uid="{00000000-0005-0000-0000-00000E2E0000}"/>
    <cellStyle name="Draw shadow and lines within range 4 2" xfId="13297" xr:uid="{00000000-0005-0000-0000-00000F2E0000}"/>
    <cellStyle name="Draw shadow and lines within range 4 2 2" xfId="26039" xr:uid="{00000000-0005-0000-0000-0000102E0000}"/>
    <cellStyle name="Draw shadow and lines within range 4 3" xfId="21458" xr:uid="{00000000-0005-0000-0000-0000112E0000}"/>
    <cellStyle name="Draw shadow and lines within range 5" xfId="11940" xr:uid="{00000000-0005-0000-0000-0000122E0000}"/>
    <cellStyle name="Draw shadow and lines within range 5 2" xfId="17106" xr:uid="{00000000-0005-0000-0000-0000132E0000}"/>
    <cellStyle name="Draw shadow and lines within range 5 2 2" xfId="29637" xr:uid="{00000000-0005-0000-0000-0000142E0000}"/>
    <cellStyle name="Draw shadow and lines within range 5 3" xfId="24689" xr:uid="{00000000-0005-0000-0000-0000152E0000}"/>
    <cellStyle name="Draw shadow and lines within range 6" xfId="11977" xr:uid="{00000000-0005-0000-0000-0000162E0000}"/>
    <cellStyle name="Draw shadow and lines within range 6 2" xfId="24725" xr:uid="{00000000-0005-0000-0000-0000172E0000}"/>
    <cellStyle name="Draw shadow and lines within range 7" xfId="17801" xr:uid="{00000000-0005-0000-0000-0000182E0000}"/>
    <cellStyle name="Draw shadow and lines within range 7 2" xfId="30008" xr:uid="{00000000-0005-0000-0000-0000192E0000}"/>
    <cellStyle name="Draw shadow and lines within range 8" xfId="17421" xr:uid="{00000000-0005-0000-0000-00001A2E0000}"/>
    <cellStyle name="Draw shadow and lines within range 8 2" xfId="29943" xr:uid="{00000000-0005-0000-0000-00001B2E0000}"/>
    <cellStyle name="Draw shadow and lines within range 9" xfId="31145" xr:uid="{00000000-0005-0000-0000-00001C2E0000}"/>
    <cellStyle name="E&amp;Y House" xfId="4577" xr:uid="{00000000-0005-0000-0000-00001D2E0000}"/>
    <cellStyle name="Enlarge title text, yellow on blue" xfId="4578" xr:uid="{00000000-0005-0000-0000-00001E2E0000}"/>
    <cellStyle name="Enter Currency (0)" xfId="4579" xr:uid="{00000000-0005-0000-0000-00001F2E0000}"/>
    <cellStyle name="Enter Currency (0) 2" xfId="4580" xr:uid="{00000000-0005-0000-0000-0000202E0000}"/>
    <cellStyle name="Enter Currency (0) 3" xfId="42926" xr:uid="{32E73183-FCB5-47D0-B2AD-77884AD4AA0C}"/>
    <cellStyle name="Enter Currency (0)_13A.Recv-08" xfId="4581" xr:uid="{00000000-0005-0000-0000-0000212E0000}"/>
    <cellStyle name="Enter Currency (2)" xfId="4582" xr:uid="{00000000-0005-0000-0000-0000222E0000}"/>
    <cellStyle name="Enter Currency (2) 2" xfId="42927" xr:uid="{9E901138-2801-44BA-8AC0-4B3DA08E4328}"/>
    <cellStyle name="Enter Units (0)" xfId="4583" xr:uid="{00000000-0005-0000-0000-0000232E0000}"/>
    <cellStyle name="Enter Units (0) 2" xfId="4584" xr:uid="{00000000-0005-0000-0000-0000242E0000}"/>
    <cellStyle name="Enter Units (0) 3" xfId="42928" xr:uid="{1DE768B0-E320-4FBE-973D-2C07BDD9E05F}"/>
    <cellStyle name="Enter Units (0)_13A.Recv-08" xfId="4585" xr:uid="{00000000-0005-0000-0000-0000252E0000}"/>
    <cellStyle name="Enter Units (1)" xfId="4586" xr:uid="{00000000-0005-0000-0000-0000262E0000}"/>
    <cellStyle name="Enter Units (1) 2" xfId="4587" xr:uid="{00000000-0005-0000-0000-0000272E0000}"/>
    <cellStyle name="Enter Units (1) 3" xfId="42929" xr:uid="{4462FF7F-2FD0-4BB8-9D3F-C51FE283DAA9}"/>
    <cellStyle name="Enter Units (1)_13A.Recv-08" xfId="4588" xr:uid="{00000000-0005-0000-0000-0000282E0000}"/>
    <cellStyle name="Enter Units (2)" xfId="4589" xr:uid="{00000000-0005-0000-0000-0000292E0000}"/>
    <cellStyle name="Enter Units (2) 2" xfId="42930" xr:uid="{8955AA85-22FF-48D9-927F-CC91BB630EF4}"/>
    <cellStyle name="Entered" xfId="4590" xr:uid="{00000000-0005-0000-0000-00002A2E0000}"/>
    <cellStyle name="Entered 2" xfId="42931" xr:uid="{66323F94-168E-4882-85F1-0F46AE43E6B2}"/>
    <cellStyle name="Euro" xfId="4591" xr:uid="{00000000-0005-0000-0000-00002B2E0000}"/>
    <cellStyle name="Euro 2" xfId="42932" xr:uid="{EE530D84-431A-43AD-8B70-253B0B7D7ED3}"/>
    <cellStyle name="Explanatory Text" xfId="665" builtinId="53" customBuiltin="1"/>
    <cellStyle name="Explanatory Text 10" xfId="2709" xr:uid="{00000000-0005-0000-0000-00002D2E0000}"/>
    <cellStyle name="Explanatory Text 10 2" xfId="37038" xr:uid="{00000000-0005-0000-0000-00002E2E0000}"/>
    <cellStyle name="Explanatory Text 11" xfId="2710" xr:uid="{00000000-0005-0000-0000-00002F2E0000}"/>
    <cellStyle name="Explanatory Text 11 2" xfId="37039" xr:uid="{00000000-0005-0000-0000-0000302E0000}"/>
    <cellStyle name="Explanatory Text 12" xfId="2711" xr:uid="{00000000-0005-0000-0000-0000312E0000}"/>
    <cellStyle name="Explanatory Text 12 2" xfId="37040" xr:uid="{00000000-0005-0000-0000-0000322E0000}"/>
    <cellStyle name="Explanatory Text 13" xfId="37041" xr:uid="{00000000-0005-0000-0000-0000332E0000}"/>
    <cellStyle name="Explanatory Text 14" xfId="37042" xr:uid="{00000000-0005-0000-0000-0000342E0000}"/>
    <cellStyle name="Explanatory Text 15" xfId="37043" xr:uid="{00000000-0005-0000-0000-0000352E0000}"/>
    <cellStyle name="Explanatory Text 16" xfId="37044" xr:uid="{00000000-0005-0000-0000-0000362E0000}"/>
    <cellStyle name="Explanatory Text 17" xfId="37045" xr:uid="{00000000-0005-0000-0000-0000372E0000}"/>
    <cellStyle name="Explanatory Text 2" xfId="991" xr:uid="{00000000-0005-0000-0000-0000382E0000}"/>
    <cellStyle name="Explanatory Text 2 2" xfId="2713" xr:uid="{00000000-0005-0000-0000-0000392E0000}"/>
    <cellStyle name="Explanatory Text 2 2 2" xfId="42933" xr:uid="{C4B4004D-B9AF-4135-9823-12BA2261C72D}"/>
    <cellStyle name="Explanatory Text 2 3" xfId="2714" xr:uid="{00000000-0005-0000-0000-00003A2E0000}"/>
    <cellStyle name="Explanatory Text 2 4" xfId="10362" xr:uid="{00000000-0005-0000-0000-00003B2E0000}"/>
    <cellStyle name="Explanatory Text 2 5" xfId="9926" xr:uid="{00000000-0005-0000-0000-00003C2E0000}"/>
    <cellStyle name="Explanatory Text 2 6" xfId="37046" xr:uid="{00000000-0005-0000-0000-00003D2E0000}"/>
    <cellStyle name="Explanatory Text 2 7" xfId="2712" xr:uid="{00000000-0005-0000-0000-00003E2E0000}"/>
    <cellStyle name="Explanatory Text 3" xfId="992" xr:uid="{00000000-0005-0000-0000-00003F2E0000}"/>
    <cellStyle name="Explanatory Text 3 2" xfId="2716" xr:uid="{00000000-0005-0000-0000-0000402E0000}"/>
    <cellStyle name="Explanatory Text 3 2 2" xfId="42934" xr:uid="{71B8DA3D-9020-4372-9103-2F7DA5BE499D}"/>
    <cellStyle name="Explanatory Text 3 3" xfId="10365" xr:uid="{00000000-0005-0000-0000-0000412E0000}"/>
    <cellStyle name="Explanatory Text 3 4" xfId="9927" xr:uid="{00000000-0005-0000-0000-0000422E0000}"/>
    <cellStyle name="Explanatory Text 3 5" xfId="37047" xr:uid="{00000000-0005-0000-0000-0000432E0000}"/>
    <cellStyle name="Explanatory Text 3 6" xfId="2715" xr:uid="{00000000-0005-0000-0000-0000442E0000}"/>
    <cellStyle name="Explanatory Text 4" xfId="993" xr:uid="{00000000-0005-0000-0000-0000452E0000}"/>
    <cellStyle name="Explanatory Text 4 2" xfId="2718" xr:uid="{00000000-0005-0000-0000-0000462E0000}"/>
    <cellStyle name="Explanatory Text 4 3" xfId="10367" xr:uid="{00000000-0005-0000-0000-0000472E0000}"/>
    <cellStyle name="Explanatory Text 4 4" xfId="9928" xr:uid="{00000000-0005-0000-0000-0000482E0000}"/>
    <cellStyle name="Explanatory Text 4 5" xfId="37048" xr:uid="{00000000-0005-0000-0000-0000492E0000}"/>
    <cellStyle name="Explanatory Text 4 6" xfId="2717" xr:uid="{00000000-0005-0000-0000-00004A2E0000}"/>
    <cellStyle name="Explanatory Text 5" xfId="994" xr:uid="{00000000-0005-0000-0000-00004B2E0000}"/>
    <cellStyle name="Explanatory Text 5 2" xfId="10368" xr:uid="{00000000-0005-0000-0000-00004C2E0000}"/>
    <cellStyle name="Explanatory Text 5 3" xfId="9929" xr:uid="{00000000-0005-0000-0000-00004D2E0000}"/>
    <cellStyle name="Explanatory Text 5 4" xfId="37049" xr:uid="{00000000-0005-0000-0000-00004E2E0000}"/>
    <cellStyle name="Explanatory Text 5 5" xfId="2719" xr:uid="{00000000-0005-0000-0000-00004F2E0000}"/>
    <cellStyle name="Explanatory Text 6" xfId="2720" xr:uid="{00000000-0005-0000-0000-0000502E0000}"/>
    <cellStyle name="Explanatory Text 6 2" xfId="37050" xr:uid="{00000000-0005-0000-0000-0000512E0000}"/>
    <cellStyle name="Explanatory Text 6 2 2" xfId="42936" xr:uid="{F2CDCCAF-6957-49C6-9706-692683147C4B}"/>
    <cellStyle name="Explanatory Text 6 3" xfId="42935" xr:uid="{7BDFB16B-2883-4709-B49B-110B4AC9C7D6}"/>
    <cellStyle name="Explanatory Text 7" xfId="2721" xr:uid="{00000000-0005-0000-0000-0000522E0000}"/>
    <cellStyle name="Explanatory Text 7 2" xfId="37051" xr:uid="{00000000-0005-0000-0000-0000532E0000}"/>
    <cellStyle name="Explanatory Text 8" xfId="2722" xr:uid="{00000000-0005-0000-0000-0000542E0000}"/>
    <cellStyle name="Explanatory Text 8 2" xfId="37052" xr:uid="{00000000-0005-0000-0000-0000552E0000}"/>
    <cellStyle name="Explanatory Text 9" xfId="2723" xr:uid="{00000000-0005-0000-0000-0000562E0000}"/>
    <cellStyle name="Explanatory Text 9 2" xfId="37053" xr:uid="{00000000-0005-0000-0000-0000572E0000}"/>
    <cellStyle name="Fixed" xfId="281" xr:uid="{00000000-0005-0000-0000-0000582E0000}"/>
    <cellStyle name="Fixed 2" xfId="4593" xr:uid="{00000000-0005-0000-0000-0000592E0000}"/>
    <cellStyle name="Fixed 2 2" xfId="42937" xr:uid="{43CA2B38-05F2-4F7E-AC40-2F8D04F41C27}"/>
    <cellStyle name="Fixed 3" xfId="6268" xr:uid="{00000000-0005-0000-0000-00005A2E0000}"/>
    <cellStyle name="Fixed 3 2" xfId="18660" xr:uid="{00000000-0005-0000-0000-00005B2E0000}"/>
    <cellStyle name="Fixed 4" xfId="9728" xr:uid="{00000000-0005-0000-0000-00005C2E0000}"/>
    <cellStyle name="Fixed 4 2" xfId="17803" xr:uid="{00000000-0005-0000-0000-00005D2E0000}"/>
    <cellStyle name="Fixed 5" xfId="4592" xr:uid="{00000000-0005-0000-0000-00005E2E0000}"/>
    <cellStyle name="Fixed_Audit Adjustments - MCSH (220409)" xfId="4594" xr:uid="{00000000-0005-0000-0000-00005F2E0000}"/>
    <cellStyle name="ƒnƒCƒp[ƒŠƒ“ƒN" xfId="4595" xr:uid="{00000000-0005-0000-0000-0000602E0000}"/>
    <cellStyle name="FONT" xfId="4596" xr:uid="{00000000-0005-0000-0000-0000612E0000}"/>
    <cellStyle name="Format a column of totals" xfId="4597" xr:uid="{00000000-0005-0000-0000-0000622E0000}"/>
    <cellStyle name="Format a row of totals" xfId="4598" xr:uid="{00000000-0005-0000-0000-0000632E0000}"/>
    <cellStyle name="Format a row of totals 10" xfId="30777" xr:uid="{00000000-0005-0000-0000-0000642E0000}"/>
    <cellStyle name="Format a row of totals 11" xfId="33849" xr:uid="{00000000-0005-0000-0000-0000652E0000}"/>
    <cellStyle name="Format a row of totals 2" xfId="8901" xr:uid="{00000000-0005-0000-0000-0000662E0000}"/>
    <cellStyle name="Format a row of totals 2 2" xfId="11661" xr:uid="{00000000-0005-0000-0000-0000672E0000}"/>
    <cellStyle name="Format a row of totals 2 2 2" xfId="16917" xr:uid="{00000000-0005-0000-0000-0000682E0000}"/>
    <cellStyle name="Format a row of totals 2 2 2 2" xfId="29450" xr:uid="{00000000-0005-0000-0000-0000692E0000}"/>
    <cellStyle name="Format a row of totals 2 2 3" xfId="24412" xr:uid="{00000000-0005-0000-0000-00006A2E0000}"/>
    <cellStyle name="Format a row of totals 2 3" xfId="7631" xr:uid="{00000000-0005-0000-0000-00006B2E0000}"/>
    <cellStyle name="Format a row of totals 2 3 2" xfId="14136" xr:uid="{00000000-0005-0000-0000-00006C2E0000}"/>
    <cellStyle name="Format a row of totals 2 3 2 2" xfId="26865" xr:uid="{00000000-0005-0000-0000-00006D2E0000}"/>
    <cellStyle name="Format a row of totals 2 3 3" xfId="22356" xr:uid="{00000000-0005-0000-0000-00006E2E0000}"/>
    <cellStyle name="Format a row of totals 2 4" xfId="11803" xr:uid="{00000000-0005-0000-0000-00006F2E0000}"/>
    <cellStyle name="Format a row of totals 2 4 2" xfId="24552" xr:uid="{00000000-0005-0000-0000-0000702E0000}"/>
    <cellStyle name="Format a row of totals 2 5" xfId="19242" xr:uid="{00000000-0005-0000-0000-0000712E0000}"/>
    <cellStyle name="Format a row of totals 2 5 2" xfId="30128" xr:uid="{00000000-0005-0000-0000-0000722E0000}"/>
    <cellStyle name="Format a row of totals 2 6" xfId="20665" xr:uid="{00000000-0005-0000-0000-0000732E0000}"/>
    <cellStyle name="Format a row of totals 2 6 2" xfId="30343" xr:uid="{00000000-0005-0000-0000-0000742E0000}"/>
    <cellStyle name="Format a row of totals 2 7" xfId="32359" xr:uid="{00000000-0005-0000-0000-0000752E0000}"/>
    <cellStyle name="Format a row of totals 2 8" xfId="33968" xr:uid="{00000000-0005-0000-0000-0000762E0000}"/>
    <cellStyle name="Format a row of totals 2 9" xfId="31136" xr:uid="{00000000-0005-0000-0000-0000772E0000}"/>
    <cellStyle name="Format a row of totals 3" xfId="6900" xr:uid="{00000000-0005-0000-0000-0000782E0000}"/>
    <cellStyle name="Format a row of totals 3 2" xfId="13442" xr:uid="{00000000-0005-0000-0000-0000792E0000}"/>
    <cellStyle name="Format a row of totals 3 2 2" xfId="26176" xr:uid="{00000000-0005-0000-0000-00007A2E0000}"/>
    <cellStyle name="Format a row of totals 3 3" xfId="21630" xr:uid="{00000000-0005-0000-0000-00007B2E0000}"/>
    <cellStyle name="Format a row of totals 4" xfId="6719" xr:uid="{00000000-0005-0000-0000-00007C2E0000}"/>
    <cellStyle name="Format a row of totals 4 2" xfId="13296" xr:uid="{00000000-0005-0000-0000-00007D2E0000}"/>
    <cellStyle name="Format a row of totals 4 2 2" xfId="26038" xr:uid="{00000000-0005-0000-0000-00007E2E0000}"/>
    <cellStyle name="Format a row of totals 4 3" xfId="21457" xr:uid="{00000000-0005-0000-0000-00007F2E0000}"/>
    <cellStyle name="Format a row of totals 5" xfId="11687" xr:uid="{00000000-0005-0000-0000-0000802E0000}"/>
    <cellStyle name="Format a row of totals 5 2" xfId="16934" xr:uid="{00000000-0005-0000-0000-0000812E0000}"/>
    <cellStyle name="Format a row of totals 5 2 2" xfId="29467" xr:uid="{00000000-0005-0000-0000-0000822E0000}"/>
    <cellStyle name="Format a row of totals 5 3" xfId="24437" xr:uid="{00000000-0005-0000-0000-0000832E0000}"/>
    <cellStyle name="Format a row of totals 6" xfId="11985" xr:uid="{00000000-0005-0000-0000-0000842E0000}"/>
    <cellStyle name="Format a row of totals 6 2" xfId="24733" xr:uid="{00000000-0005-0000-0000-0000852E0000}"/>
    <cellStyle name="Format a row of totals 7" xfId="17804" xr:uid="{00000000-0005-0000-0000-0000862E0000}"/>
    <cellStyle name="Format a row of totals 7 2" xfId="30010" xr:uid="{00000000-0005-0000-0000-0000872E0000}"/>
    <cellStyle name="Format a row of totals 8" xfId="17587" xr:uid="{00000000-0005-0000-0000-0000882E0000}"/>
    <cellStyle name="Format a row of totals 8 2" xfId="30003" xr:uid="{00000000-0005-0000-0000-0000892E0000}"/>
    <cellStyle name="Format a row of totals 9" xfId="31153" xr:uid="{00000000-0005-0000-0000-00008A2E0000}"/>
    <cellStyle name="Format text as bold, black on yello" xfId="4599" xr:uid="{00000000-0005-0000-0000-00008B2E0000}"/>
    <cellStyle name="Format text as bold, black on yello 10" xfId="30657" xr:uid="{00000000-0005-0000-0000-00008C2E0000}"/>
    <cellStyle name="Format text as bold, black on yello 11" xfId="31940" xr:uid="{00000000-0005-0000-0000-00008D2E0000}"/>
    <cellStyle name="Format text as bold, black on yello 2" xfId="8902" xr:uid="{00000000-0005-0000-0000-00008E2E0000}"/>
    <cellStyle name="Format text as bold, black on yello 2 2" xfId="11662" xr:uid="{00000000-0005-0000-0000-00008F2E0000}"/>
    <cellStyle name="Format text as bold, black on yello 2 2 2" xfId="16918" xr:uid="{00000000-0005-0000-0000-0000902E0000}"/>
    <cellStyle name="Format text as bold, black on yello 2 2 2 2" xfId="29451" xr:uid="{00000000-0005-0000-0000-0000912E0000}"/>
    <cellStyle name="Format text as bold, black on yello 2 2 3" xfId="24413" xr:uid="{00000000-0005-0000-0000-0000922E0000}"/>
    <cellStyle name="Format text as bold, black on yello 2 3" xfId="11475" xr:uid="{00000000-0005-0000-0000-0000932E0000}"/>
    <cellStyle name="Format text as bold, black on yello 2 3 2" xfId="16765" xr:uid="{00000000-0005-0000-0000-0000942E0000}"/>
    <cellStyle name="Format text as bold, black on yello 2 3 2 2" xfId="29300" xr:uid="{00000000-0005-0000-0000-0000952E0000}"/>
    <cellStyle name="Format text as bold, black on yello 2 3 3" xfId="24230" xr:uid="{00000000-0005-0000-0000-0000962E0000}"/>
    <cellStyle name="Format text as bold, black on yello 2 4" xfId="11912" xr:uid="{00000000-0005-0000-0000-0000972E0000}"/>
    <cellStyle name="Format text as bold, black on yello 2 4 2" xfId="24661" xr:uid="{00000000-0005-0000-0000-0000982E0000}"/>
    <cellStyle name="Format text as bold, black on yello 2 5" xfId="19243" xr:uid="{00000000-0005-0000-0000-0000992E0000}"/>
    <cellStyle name="Format text as bold, black on yello 2 5 2" xfId="30129" xr:uid="{00000000-0005-0000-0000-00009A2E0000}"/>
    <cellStyle name="Format text as bold, black on yello 2 6" xfId="20666" xr:uid="{00000000-0005-0000-0000-00009B2E0000}"/>
    <cellStyle name="Format text as bold, black on yello 2 6 2" xfId="30344" xr:uid="{00000000-0005-0000-0000-00009C2E0000}"/>
    <cellStyle name="Format text as bold, black on yello 2 7" xfId="32360" xr:uid="{00000000-0005-0000-0000-00009D2E0000}"/>
    <cellStyle name="Format text as bold, black on yello 2 8" xfId="33969" xr:uid="{00000000-0005-0000-0000-00009E2E0000}"/>
    <cellStyle name="Format text as bold, black on yello 2 9" xfId="31137" xr:uid="{00000000-0005-0000-0000-00009F2E0000}"/>
    <cellStyle name="Format text as bold, black on yello 3" xfId="6901" xr:uid="{00000000-0005-0000-0000-0000A02E0000}"/>
    <cellStyle name="Format text as bold, black on yello 3 2" xfId="13443" xr:uid="{00000000-0005-0000-0000-0000A12E0000}"/>
    <cellStyle name="Format text as bold, black on yello 3 2 2" xfId="26177" xr:uid="{00000000-0005-0000-0000-0000A22E0000}"/>
    <cellStyle name="Format text as bold, black on yello 3 3" xfId="21631" xr:uid="{00000000-0005-0000-0000-0000A32E0000}"/>
    <cellStyle name="Format text as bold, black on yello 4" xfId="6718" xr:uid="{00000000-0005-0000-0000-0000A42E0000}"/>
    <cellStyle name="Format text as bold, black on yello 4 2" xfId="13295" xr:uid="{00000000-0005-0000-0000-0000A52E0000}"/>
    <cellStyle name="Format text as bold, black on yello 4 2 2" xfId="26037" xr:uid="{00000000-0005-0000-0000-0000A62E0000}"/>
    <cellStyle name="Format text as bold, black on yello 4 3" xfId="21456" xr:uid="{00000000-0005-0000-0000-0000A72E0000}"/>
    <cellStyle name="Format text as bold, black on yello 5" xfId="11910" xr:uid="{00000000-0005-0000-0000-0000A82E0000}"/>
    <cellStyle name="Format text as bold, black on yello 5 2" xfId="17088" xr:uid="{00000000-0005-0000-0000-0000A92E0000}"/>
    <cellStyle name="Format text as bold, black on yello 5 2 2" xfId="29619" xr:uid="{00000000-0005-0000-0000-0000AA2E0000}"/>
    <cellStyle name="Format text as bold, black on yello 5 3" xfId="24659" xr:uid="{00000000-0005-0000-0000-0000AB2E0000}"/>
    <cellStyle name="Format text as bold, black on yello 6" xfId="7585" xr:uid="{00000000-0005-0000-0000-0000AC2E0000}"/>
    <cellStyle name="Format text as bold, black on yello 6 2" xfId="22312" xr:uid="{00000000-0005-0000-0000-0000AD2E0000}"/>
    <cellStyle name="Format text as bold, black on yello 7" xfId="17805" xr:uid="{00000000-0005-0000-0000-0000AE2E0000}"/>
    <cellStyle name="Format text as bold, black on yello 7 2" xfId="30011" xr:uid="{00000000-0005-0000-0000-0000AF2E0000}"/>
    <cellStyle name="Format text as bold, black on yello 8" xfId="17586" xr:uid="{00000000-0005-0000-0000-0000B02E0000}"/>
    <cellStyle name="Format text as bold, black on yello 8 2" xfId="30002" xr:uid="{00000000-0005-0000-0000-0000B12E0000}"/>
    <cellStyle name="Format text as bold, black on yello 9" xfId="31154" xr:uid="{00000000-0005-0000-0000-0000B22E0000}"/>
    <cellStyle name="Format text as bold, black on yellow" xfId="4600" xr:uid="{00000000-0005-0000-0000-0000B32E0000}"/>
    <cellStyle name="Format text as bold, black on yellow 10" xfId="31019" xr:uid="{00000000-0005-0000-0000-0000B42E0000}"/>
    <cellStyle name="Format text as bold, black on yellow 11" xfId="30838" xr:uid="{00000000-0005-0000-0000-0000B52E0000}"/>
    <cellStyle name="Format text as bold, black on yellow 2" xfId="8903" xr:uid="{00000000-0005-0000-0000-0000B62E0000}"/>
    <cellStyle name="Format text as bold, black on yellow 2 2" xfId="11663" xr:uid="{00000000-0005-0000-0000-0000B72E0000}"/>
    <cellStyle name="Format text as bold, black on yellow 2 2 2" xfId="16919" xr:uid="{00000000-0005-0000-0000-0000B82E0000}"/>
    <cellStyle name="Format text as bold, black on yellow 2 2 2 2" xfId="29452" xr:uid="{00000000-0005-0000-0000-0000B92E0000}"/>
    <cellStyle name="Format text as bold, black on yellow 2 2 3" xfId="24414" xr:uid="{00000000-0005-0000-0000-0000BA2E0000}"/>
    <cellStyle name="Format text as bold, black on yellow 2 3" xfId="7651" xr:uid="{00000000-0005-0000-0000-0000BB2E0000}"/>
    <cellStyle name="Format text as bold, black on yellow 2 3 2" xfId="14154" xr:uid="{00000000-0005-0000-0000-0000BC2E0000}"/>
    <cellStyle name="Format text as bold, black on yellow 2 3 2 2" xfId="26882" xr:uid="{00000000-0005-0000-0000-0000BD2E0000}"/>
    <cellStyle name="Format text as bold, black on yellow 2 3 3" xfId="22375" xr:uid="{00000000-0005-0000-0000-0000BE2E0000}"/>
    <cellStyle name="Format text as bold, black on yellow 2 4" xfId="7281" xr:uid="{00000000-0005-0000-0000-0000BF2E0000}"/>
    <cellStyle name="Format text as bold, black on yellow 2 4 2" xfId="22009" xr:uid="{00000000-0005-0000-0000-0000C02E0000}"/>
    <cellStyle name="Format text as bold, black on yellow 2 5" xfId="19244" xr:uid="{00000000-0005-0000-0000-0000C12E0000}"/>
    <cellStyle name="Format text as bold, black on yellow 2 5 2" xfId="30130" xr:uid="{00000000-0005-0000-0000-0000C22E0000}"/>
    <cellStyle name="Format text as bold, black on yellow 2 6" xfId="20667" xr:uid="{00000000-0005-0000-0000-0000C32E0000}"/>
    <cellStyle name="Format text as bold, black on yellow 2 6 2" xfId="30345" xr:uid="{00000000-0005-0000-0000-0000C42E0000}"/>
    <cellStyle name="Format text as bold, black on yellow 2 7" xfId="32361" xr:uid="{00000000-0005-0000-0000-0000C52E0000}"/>
    <cellStyle name="Format text as bold, black on yellow 2 8" xfId="33970" xr:uid="{00000000-0005-0000-0000-0000C62E0000}"/>
    <cellStyle name="Format text as bold, black on yellow 2 9" xfId="31138" xr:uid="{00000000-0005-0000-0000-0000C72E0000}"/>
    <cellStyle name="Format text as bold, black on yellow 3" xfId="6902" xr:uid="{00000000-0005-0000-0000-0000C82E0000}"/>
    <cellStyle name="Format text as bold, black on yellow 3 2" xfId="13444" xr:uid="{00000000-0005-0000-0000-0000C92E0000}"/>
    <cellStyle name="Format text as bold, black on yellow 3 2 2" xfId="26178" xr:uid="{00000000-0005-0000-0000-0000CA2E0000}"/>
    <cellStyle name="Format text as bold, black on yellow 3 3" xfId="21632" xr:uid="{00000000-0005-0000-0000-0000CB2E0000}"/>
    <cellStyle name="Format text as bold, black on yellow 4" xfId="6717" xr:uid="{00000000-0005-0000-0000-0000CC2E0000}"/>
    <cellStyle name="Format text as bold, black on yellow 4 2" xfId="13294" xr:uid="{00000000-0005-0000-0000-0000CD2E0000}"/>
    <cellStyle name="Format text as bold, black on yellow 4 2 2" xfId="26036" xr:uid="{00000000-0005-0000-0000-0000CE2E0000}"/>
    <cellStyle name="Format text as bold, black on yellow 4 3" xfId="21455" xr:uid="{00000000-0005-0000-0000-0000CF2E0000}"/>
    <cellStyle name="Format text as bold, black on yellow 5" xfId="11911" xr:uid="{00000000-0005-0000-0000-0000D02E0000}"/>
    <cellStyle name="Format text as bold, black on yellow 5 2" xfId="17089" xr:uid="{00000000-0005-0000-0000-0000D12E0000}"/>
    <cellStyle name="Format text as bold, black on yellow 5 2 2" xfId="29620" xr:uid="{00000000-0005-0000-0000-0000D22E0000}"/>
    <cellStyle name="Format text as bold, black on yellow 5 3" xfId="24660" xr:uid="{00000000-0005-0000-0000-0000D32E0000}"/>
    <cellStyle name="Format text as bold, black on yellow 6" xfId="6891" xr:uid="{00000000-0005-0000-0000-0000D42E0000}"/>
    <cellStyle name="Format text as bold, black on yellow 6 2" xfId="21622" xr:uid="{00000000-0005-0000-0000-0000D52E0000}"/>
    <cellStyle name="Format text as bold, black on yellow 7" xfId="17806" xr:uid="{00000000-0005-0000-0000-0000D62E0000}"/>
    <cellStyle name="Format text as bold, black on yellow 7 2" xfId="30012" xr:uid="{00000000-0005-0000-0000-0000D72E0000}"/>
    <cellStyle name="Format text as bold, black on yellow 8" xfId="17585" xr:uid="{00000000-0005-0000-0000-0000D82E0000}"/>
    <cellStyle name="Format text as bold, black on yellow 8 2" xfId="30001" xr:uid="{00000000-0005-0000-0000-0000D92E0000}"/>
    <cellStyle name="Format text as bold, black on yellow 9" xfId="31155" xr:uid="{00000000-0005-0000-0000-0000DA2E0000}"/>
    <cellStyle name="GEMS_COMMENT_ROW" xfId="6120" xr:uid="{00000000-0005-0000-0000-0000DB2E0000}"/>
    <cellStyle name="Good" xfId="656" builtinId="26" customBuiltin="1"/>
    <cellStyle name="Good 10" xfId="2724" xr:uid="{00000000-0005-0000-0000-0000DD2E0000}"/>
    <cellStyle name="Good 10 2" xfId="37054" xr:uid="{00000000-0005-0000-0000-0000DE2E0000}"/>
    <cellStyle name="Good 11" xfId="2725" xr:uid="{00000000-0005-0000-0000-0000DF2E0000}"/>
    <cellStyle name="Good 11 2" xfId="37055" xr:uid="{00000000-0005-0000-0000-0000E02E0000}"/>
    <cellStyle name="Good 12" xfId="2726" xr:uid="{00000000-0005-0000-0000-0000E12E0000}"/>
    <cellStyle name="Good 12 2" xfId="37056" xr:uid="{00000000-0005-0000-0000-0000E22E0000}"/>
    <cellStyle name="Good 13" xfId="37057" xr:uid="{00000000-0005-0000-0000-0000E32E0000}"/>
    <cellStyle name="Good 14" xfId="37058" xr:uid="{00000000-0005-0000-0000-0000E42E0000}"/>
    <cellStyle name="Good 15" xfId="37059" xr:uid="{00000000-0005-0000-0000-0000E52E0000}"/>
    <cellStyle name="Good 16" xfId="37060" xr:uid="{00000000-0005-0000-0000-0000E62E0000}"/>
    <cellStyle name="Good 17" xfId="37061" xr:uid="{00000000-0005-0000-0000-0000E72E0000}"/>
    <cellStyle name="Good 2" xfId="995" xr:uid="{00000000-0005-0000-0000-0000E82E0000}"/>
    <cellStyle name="Good 2 2" xfId="2728" xr:uid="{00000000-0005-0000-0000-0000E92E0000}"/>
    <cellStyle name="Good 2 2 2" xfId="42938" xr:uid="{755B20A4-70F6-4879-A3AE-9A6B6C04EA44}"/>
    <cellStyle name="Good 2 3" xfId="2729" xr:uid="{00000000-0005-0000-0000-0000EA2E0000}"/>
    <cellStyle name="Good 2 4" xfId="4601" xr:uid="{00000000-0005-0000-0000-0000EB2E0000}"/>
    <cellStyle name="Good 2 4 2" xfId="10371" xr:uid="{00000000-0005-0000-0000-0000EC2E0000}"/>
    <cellStyle name="Good 2 5" xfId="9930" xr:uid="{00000000-0005-0000-0000-0000ED2E0000}"/>
    <cellStyle name="Good 2 6" xfId="17807" xr:uid="{00000000-0005-0000-0000-0000EE2E0000}"/>
    <cellStyle name="Good 2 7" xfId="37062" xr:uid="{00000000-0005-0000-0000-0000EF2E0000}"/>
    <cellStyle name="Good 2 8" xfId="2727" xr:uid="{00000000-0005-0000-0000-0000F02E0000}"/>
    <cellStyle name="Good 3" xfId="996" xr:uid="{00000000-0005-0000-0000-0000F12E0000}"/>
    <cellStyle name="Good 3 2" xfId="2731" xr:uid="{00000000-0005-0000-0000-0000F22E0000}"/>
    <cellStyle name="Good 3 2 2" xfId="42939" xr:uid="{4A582602-CAB5-4FF0-AB79-EB29E014134E}"/>
    <cellStyle name="Good 3 3" xfId="4602" xr:uid="{00000000-0005-0000-0000-0000F32E0000}"/>
    <cellStyle name="Good 3 3 2" xfId="10372" xr:uid="{00000000-0005-0000-0000-0000F42E0000}"/>
    <cellStyle name="Good 3 4" xfId="9931" xr:uid="{00000000-0005-0000-0000-0000F52E0000}"/>
    <cellStyle name="Good 3 5" xfId="17808" xr:uid="{00000000-0005-0000-0000-0000F62E0000}"/>
    <cellStyle name="Good 3 6" xfId="37063" xr:uid="{00000000-0005-0000-0000-0000F72E0000}"/>
    <cellStyle name="Good 3 7" xfId="2730" xr:uid="{00000000-0005-0000-0000-0000F82E0000}"/>
    <cellStyle name="Good 4" xfId="997" xr:uid="{00000000-0005-0000-0000-0000F92E0000}"/>
    <cellStyle name="Good 4 2" xfId="2733" xr:uid="{00000000-0005-0000-0000-0000FA2E0000}"/>
    <cellStyle name="Good 4 3" xfId="4603" xr:uid="{00000000-0005-0000-0000-0000FB2E0000}"/>
    <cellStyle name="Good 4 3 2" xfId="10374" xr:uid="{00000000-0005-0000-0000-0000FC2E0000}"/>
    <cellStyle name="Good 4 4" xfId="9932" xr:uid="{00000000-0005-0000-0000-0000FD2E0000}"/>
    <cellStyle name="Good 4 5" xfId="17809" xr:uid="{00000000-0005-0000-0000-0000FE2E0000}"/>
    <cellStyle name="Good 4 6" xfId="37064" xr:uid="{00000000-0005-0000-0000-0000FF2E0000}"/>
    <cellStyle name="Good 4 7" xfId="2732" xr:uid="{00000000-0005-0000-0000-0000002F0000}"/>
    <cellStyle name="Good 5" xfId="998" xr:uid="{00000000-0005-0000-0000-0000012F0000}"/>
    <cellStyle name="Good 5 2" xfId="10375" xr:uid="{00000000-0005-0000-0000-0000022F0000}"/>
    <cellStyle name="Good 5 3" xfId="9933" xr:uid="{00000000-0005-0000-0000-0000032F0000}"/>
    <cellStyle name="Good 5 4" xfId="37065" xr:uid="{00000000-0005-0000-0000-0000042F0000}"/>
    <cellStyle name="Good 5 5" xfId="2734" xr:uid="{00000000-0005-0000-0000-0000052F0000}"/>
    <cellStyle name="Good 6" xfId="2735" xr:uid="{00000000-0005-0000-0000-0000062F0000}"/>
    <cellStyle name="Good 6 2" xfId="37066" xr:uid="{00000000-0005-0000-0000-0000072F0000}"/>
    <cellStyle name="Good 6 2 2" xfId="42941" xr:uid="{7E3FB01C-E1E5-4C20-825F-8001350AD579}"/>
    <cellStyle name="Good 6 3" xfId="42940" xr:uid="{54C56026-8BBA-43FA-AF3D-8C74194228DD}"/>
    <cellStyle name="Good 7" xfId="2736" xr:uid="{00000000-0005-0000-0000-0000082F0000}"/>
    <cellStyle name="Good 7 2" xfId="37067" xr:uid="{00000000-0005-0000-0000-0000092F0000}"/>
    <cellStyle name="Good 7 3" xfId="42942" xr:uid="{E2B0693C-10B1-43EE-BD41-5A7FCDEE127F}"/>
    <cellStyle name="Good 8" xfId="2737" xr:uid="{00000000-0005-0000-0000-00000A2F0000}"/>
    <cellStyle name="Good 8 2" xfId="37068" xr:uid="{00000000-0005-0000-0000-00000B2F0000}"/>
    <cellStyle name="Good 9" xfId="2738" xr:uid="{00000000-0005-0000-0000-00000C2F0000}"/>
    <cellStyle name="Good 9 2" xfId="37069" xr:uid="{00000000-0005-0000-0000-00000D2F0000}"/>
    <cellStyle name="Grey" xfId="4604" xr:uid="{00000000-0005-0000-0000-00000E2F0000}"/>
    <cellStyle name="Grey 2" xfId="42944" xr:uid="{9C21BD0A-6F50-42C0-8DF7-A6965BCA999A}"/>
    <cellStyle name="Grey 3" xfId="42943" xr:uid="{28A33B66-991C-4E2F-9DCD-80712DACB3DF}"/>
    <cellStyle name="HEADER" xfId="42945" xr:uid="{5762BC0F-07A5-4C18-B75F-D49E5222C7AC}"/>
    <cellStyle name="Header1" xfId="4605" xr:uid="{00000000-0005-0000-0000-00000F2F0000}"/>
    <cellStyle name="Header1 10" xfId="42946" xr:uid="{2B011848-4533-42E8-B4E8-BC29810DEE01}"/>
    <cellStyle name="Header1 11" xfId="46715" xr:uid="{DDFED678-EC63-4601-A776-B0EA5BAA88E1}"/>
    <cellStyle name="Header1 2" xfId="6050" xr:uid="{00000000-0005-0000-0000-0000102F0000}"/>
    <cellStyle name="Header1 2 2" xfId="6369" xr:uid="{00000000-0005-0000-0000-0000112F0000}"/>
    <cellStyle name="Header1 2 2 2" xfId="9559" xr:uid="{00000000-0005-0000-0000-0000122F0000}"/>
    <cellStyle name="Header1 2 2 2 10" xfId="23540" xr:uid="{00000000-0005-0000-0000-0000132F0000}"/>
    <cellStyle name="Header1 2 2 2 2" xfId="11772" xr:uid="{00000000-0005-0000-0000-0000142F0000}"/>
    <cellStyle name="Header1 2 2 2 2 10" xfId="17189" xr:uid="{00000000-0005-0000-0000-0000152F0000}"/>
    <cellStyle name="Header1 2 2 2 2 10 2" xfId="29720" xr:uid="{00000000-0005-0000-0000-0000162F0000}"/>
    <cellStyle name="Header1 2 2 2 2 11" xfId="16552" xr:uid="{00000000-0005-0000-0000-0000172F0000}"/>
    <cellStyle name="Header1 2 2 2 2 11 2" xfId="29091" xr:uid="{00000000-0005-0000-0000-0000182F0000}"/>
    <cellStyle name="Header1 2 2 2 2 12" xfId="17148" xr:uid="{00000000-0005-0000-0000-0000192F0000}"/>
    <cellStyle name="Header1 2 2 2 2 12 2" xfId="29679" xr:uid="{00000000-0005-0000-0000-00001A2F0000}"/>
    <cellStyle name="Header1 2 2 2 2 13" xfId="24522" xr:uid="{00000000-0005-0000-0000-00001B2F0000}"/>
    <cellStyle name="Header1 2 2 2 2 2" xfId="17004" xr:uid="{00000000-0005-0000-0000-00001C2F0000}"/>
    <cellStyle name="Header1 2 2 2 2 2 2" xfId="29537" xr:uid="{00000000-0005-0000-0000-00001D2F0000}"/>
    <cellStyle name="Header1 2 2 2 2 3" xfId="17366" xr:uid="{00000000-0005-0000-0000-00001E2F0000}"/>
    <cellStyle name="Header1 2 2 2 2 3 2" xfId="29897" xr:uid="{00000000-0005-0000-0000-00001F2F0000}"/>
    <cellStyle name="Header1 2 2 2 2 4" xfId="16458" xr:uid="{00000000-0005-0000-0000-0000202F0000}"/>
    <cellStyle name="Header1 2 2 2 2 4 2" xfId="28998" xr:uid="{00000000-0005-0000-0000-0000212F0000}"/>
    <cellStyle name="Header1 2 2 2 2 5" xfId="17318" xr:uid="{00000000-0005-0000-0000-0000222F0000}"/>
    <cellStyle name="Header1 2 2 2 2 5 2" xfId="29849" xr:uid="{00000000-0005-0000-0000-0000232F0000}"/>
    <cellStyle name="Header1 2 2 2 2 6" xfId="17279" xr:uid="{00000000-0005-0000-0000-0000242F0000}"/>
    <cellStyle name="Header1 2 2 2 2 6 2" xfId="29810" xr:uid="{00000000-0005-0000-0000-0000252F0000}"/>
    <cellStyle name="Header1 2 2 2 2 7" xfId="17161" xr:uid="{00000000-0005-0000-0000-0000262F0000}"/>
    <cellStyle name="Header1 2 2 2 2 7 2" xfId="29692" xr:uid="{00000000-0005-0000-0000-0000272F0000}"/>
    <cellStyle name="Header1 2 2 2 2 8" xfId="16171" xr:uid="{00000000-0005-0000-0000-0000282F0000}"/>
    <cellStyle name="Header1 2 2 2 2 8 2" xfId="28793" xr:uid="{00000000-0005-0000-0000-0000292F0000}"/>
    <cellStyle name="Header1 2 2 2 2 9" xfId="12938" xr:uid="{00000000-0005-0000-0000-00002A2F0000}"/>
    <cellStyle name="Header1 2 2 2 2 9 2" xfId="25684" xr:uid="{00000000-0005-0000-0000-00002B2F0000}"/>
    <cellStyle name="Header1 2 2 2 3" xfId="7147" xr:uid="{00000000-0005-0000-0000-00002C2F0000}"/>
    <cellStyle name="Header1 2 2 2 3 10" xfId="17205" xr:uid="{00000000-0005-0000-0000-00002D2F0000}"/>
    <cellStyle name="Header1 2 2 2 3 10 2" xfId="29736" xr:uid="{00000000-0005-0000-0000-00002E2F0000}"/>
    <cellStyle name="Header1 2 2 2 3 11" xfId="12959" xr:uid="{00000000-0005-0000-0000-00002F2F0000}"/>
    <cellStyle name="Header1 2 2 2 3 11 2" xfId="25705" xr:uid="{00000000-0005-0000-0000-0000302F0000}"/>
    <cellStyle name="Header1 2 2 2 3 12" xfId="12112" xr:uid="{00000000-0005-0000-0000-0000312F0000}"/>
    <cellStyle name="Header1 2 2 2 3 12 2" xfId="24857" xr:uid="{00000000-0005-0000-0000-0000322F0000}"/>
    <cellStyle name="Header1 2 2 2 3 13" xfId="21875" xr:uid="{00000000-0005-0000-0000-0000332F0000}"/>
    <cellStyle name="Header1 2 2 2 3 2" xfId="13682" xr:uid="{00000000-0005-0000-0000-0000342F0000}"/>
    <cellStyle name="Header1 2 2 2 3 2 2" xfId="26413" xr:uid="{00000000-0005-0000-0000-0000352F0000}"/>
    <cellStyle name="Header1 2 2 2 3 3" xfId="12052" xr:uid="{00000000-0005-0000-0000-0000362F0000}"/>
    <cellStyle name="Header1 2 2 2 3 3 2" xfId="24797" xr:uid="{00000000-0005-0000-0000-0000372F0000}"/>
    <cellStyle name="Header1 2 2 2 3 4" xfId="17219" xr:uid="{00000000-0005-0000-0000-0000382F0000}"/>
    <cellStyle name="Header1 2 2 2 3 4 2" xfId="29750" xr:uid="{00000000-0005-0000-0000-0000392F0000}"/>
    <cellStyle name="Header1 2 2 2 3 5" xfId="17332" xr:uid="{00000000-0005-0000-0000-00003A2F0000}"/>
    <cellStyle name="Header1 2 2 2 3 5 2" xfId="29863" xr:uid="{00000000-0005-0000-0000-00003B2F0000}"/>
    <cellStyle name="Header1 2 2 2 3 6" xfId="17273" xr:uid="{00000000-0005-0000-0000-00003C2F0000}"/>
    <cellStyle name="Header1 2 2 2 3 6 2" xfId="29804" xr:uid="{00000000-0005-0000-0000-00003D2F0000}"/>
    <cellStyle name="Header1 2 2 2 3 7" xfId="12314" xr:uid="{00000000-0005-0000-0000-00003E2F0000}"/>
    <cellStyle name="Header1 2 2 2 3 7 2" xfId="25060" xr:uid="{00000000-0005-0000-0000-00003F2F0000}"/>
    <cellStyle name="Header1 2 2 2 3 8" xfId="16911" xr:uid="{00000000-0005-0000-0000-0000402F0000}"/>
    <cellStyle name="Header1 2 2 2 3 8 2" xfId="29445" xr:uid="{00000000-0005-0000-0000-0000412F0000}"/>
    <cellStyle name="Header1 2 2 2 3 9" xfId="12737" xr:uid="{00000000-0005-0000-0000-0000422F0000}"/>
    <cellStyle name="Header1 2 2 2 3 9 2" xfId="25483" xr:uid="{00000000-0005-0000-0000-0000432F0000}"/>
    <cellStyle name="Header1 2 2 2 4" xfId="17242" xr:uid="{00000000-0005-0000-0000-0000442F0000}"/>
    <cellStyle name="Header1 2 2 2 4 2" xfId="29773" xr:uid="{00000000-0005-0000-0000-0000452F0000}"/>
    <cellStyle name="Header1 2 2 2 5" xfId="17334" xr:uid="{00000000-0005-0000-0000-0000462F0000}"/>
    <cellStyle name="Header1 2 2 2 5 2" xfId="29865" xr:uid="{00000000-0005-0000-0000-0000472F0000}"/>
    <cellStyle name="Header1 2 2 2 6" xfId="17096" xr:uid="{00000000-0005-0000-0000-0000482F0000}"/>
    <cellStyle name="Header1 2 2 2 6 2" xfId="29627" xr:uid="{00000000-0005-0000-0000-0000492F0000}"/>
    <cellStyle name="Header1 2 2 2 7" xfId="17253" xr:uid="{00000000-0005-0000-0000-00004A2F0000}"/>
    <cellStyle name="Header1 2 2 2 7 2" xfId="29784" xr:uid="{00000000-0005-0000-0000-00004B2F0000}"/>
    <cellStyle name="Header1 2 2 2 8" xfId="17227" xr:uid="{00000000-0005-0000-0000-00004C2F0000}"/>
    <cellStyle name="Header1 2 2 2 8 2" xfId="29758" xr:uid="{00000000-0005-0000-0000-00004D2F0000}"/>
    <cellStyle name="Header1 2 2 2 9" xfId="17029" xr:uid="{00000000-0005-0000-0000-00004E2F0000}"/>
    <cellStyle name="Header1 2 2 2 9 2" xfId="29560" xr:uid="{00000000-0005-0000-0000-00004F2F0000}"/>
    <cellStyle name="Header1 2 2 3" xfId="7724" xr:uid="{00000000-0005-0000-0000-0000502F0000}"/>
    <cellStyle name="Header1 2 2 3 10" xfId="12342" xr:uid="{00000000-0005-0000-0000-0000512F0000}"/>
    <cellStyle name="Header1 2 2 3 10 2" xfId="25088" xr:uid="{00000000-0005-0000-0000-0000522F0000}"/>
    <cellStyle name="Header1 2 2 3 11" xfId="12734" xr:uid="{00000000-0005-0000-0000-0000532F0000}"/>
    <cellStyle name="Header1 2 2 3 11 2" xfId="25480" xr:uid="{00000000-0005-0000-0000-0000542F0000}"/>
    <cellStyle name="Header1 2 2 3 12" xfId="17236" xr:uid="{00000000-0005-0000-0000-0000552F0000}"/>
    <cellStyle name="Header1 2 2 3 12 2" xfId="29767" xr:uid="{00000000-0005-0000-0000-0000562F0000}"/>
    <cellStyle name="Header1 2 2 3 13" xfId="22442" xr:uid="{00000000-0005-0000-0000-0000572F0000}"/>
    <cellStyle name="Header1 2 2 3 2" xfId="14221" xr:uid="{00000000-0005-0000-0000-0000582F0000}"/>
    <cellStyle name="Header1 2 2 3 2 2" xfId="26947" xr:uid="{00000000-0005-0000-0000-0000592F0000}"/>
    <cellStyle name="Header1 2 2 3 3" xfId="17152" xr:uid="{00000000-0005-0000-0000-00005A2F0000}"/>
    <cellStyle name="Header1 2 2 3 3 2" xfId="29683" xr:uid="{00000000-0005-0000-0000-00005B2F0000}"/>
    <cellStyle name="Header1 2 2 3 4" xfId="12230" xr:uid="{00000000-0005-0000-0000-00005C2F0000}"/>
    <cellStyle name="Header1 2 2 3 4 2" xfId="24976" xr:uid="{00000000-0005-0000-0000-00005D2F0000}"/>
    <cellStyle name="Header1 2 2 3 5" xfId="17320" xr:uid="{00000000-0005-0000-0000-00005E2F0000}"/>
    <cellStyle name="Header1 2 2 3 5 2" xfId="29851" xr:uid="{00000000-0005-0000-0000-00005F2F0000}"/>
    <cellStyle name="Header1 2 2 3 6" xfId="12936" xr:uid="{00000000-0005-0000-0000-0000602F0000}"/>
    <cellStyle name="Header1 2 2 3 6 2" xfId="25682" xr:uid="{00000000-0005-0000-0000-0000612F0000}"/>
    <cellStyle name="Header1 2 2 3 7" xfId="17134" xr:uid="{00000000-0005-0000-0000-0000622F0000}"/>
    <cellStyle name="Header1 2 2 3 7 2" xfId="29665" xr:uid="{00000000-0005-0000-0000-0000632F0000}"/>
    <cellStyle name="Header1 2 2 3 8" xfId="17149" xr:uid="{00000000-0005-0000-0000-0000642F0000}"/>
    <cellStyle name="Header1 2 2 3 8 2" xfId="29680" xr:uid="{00000000-0005-0000-0000-0000652F0000}"/>
    <cellStyle name="Header1 2 2 3 9" xfId="17287" xr:uid="{00000000-0005-0000-0000-0000662F0000}"/>
    <cellStyle name="Header1 2 2 3 9 2" xfId="29818" xr:uid="{00000000-0005-0000-0000-0000672F0000}"/>
    <cellStyle name="Header1 2 2 4" xfId="11498" xr:uid="{00000000-0005-0000-0000-0000682F0000}"/>
    <cellStyle name="Header1 2 2 4 10" xfId="17358" xr:uid="{00000000-0005-0000-0000-0000692F0000}"/>
    <cellStyle name="Header1 2 2 4 10 2" xfId="29889" xr:uid="{00000000-0005-0000-0000-00006A2F0000}"/>
    <cellStyle name="Header1 2 2 4 11" xfId="12143" xr:uid="{00000000-0005-0000-0000-00006B2F0000}"/>
    <cellStyle name="Header1 2 2 4 11 2" xfId="24888" xr:uid="{00000000-0005-0000-0000-00006C2F0000}"/>
    <cellStyle name="Header1 2 2 4 12" xfId="17175" xr:uid="{00000000-0005-0000-0000-00006D2F0000}"/>
    <cellStyle name="Header1 2 2 4 12 2" xfId="29706" xr:uid="{00000000-0005-0000-0000-00006E2F0000}"/>
    <cellStyle name="Header1 2 2 4 13" xfId="24253" xr:uid="{00000000-0005-0000-0000-00006F2F0000}"/>
    <cellStyle name="Header1 2 2 4 2" xfId="16784" xr:uid="{00000000-0005-0000-0000-0000702F0000}"/>
    <cellStyle name="Header1 2 2 4 2 2" xfId="29319" xr:uid="{00000000-0005-0000-0000-0000712F0000}"/>
    <cellStyle name="Header1 2 2 4 3" xfId="17346" xr:uid="{00000000-0005-0000-0000-0000722F0000}"/>
    <cellStyle name="Header1 2 2 4 3 2" xfId="29877" xr:uid="{00000000-0005-0000-0000-0000732F0000}"/>
    <cellStyle name="Header1 2 2 4 4" xfId="17156" xr:uid="{00000000-0005-0000-0000-0000742F0000}"/>
    <cellStyle name="Header1 2 2 4 4 2" xfId="29687" xr:uid="{00000000-0005-0000-0000-0000752F0000}"/>
    <cellStyle name="Header1 2 2 4 5" xfId="12349" xr:uid="{00000000-0005-0000-0000-0000762F0000}"/>
    <cellStyle name="Header1 2 2 4 5 2" xfId="25095" xr:uid="{00000000-0005-0000-0000-0000772F0000}"/>
    <cellStyle name="Header1 2 2 4 6" xfId="17286" xr:uid="{00000000-0005-0000-0000-0000782F0000}"/>
    <cellStyle name="Header1 2 2 4 6 2" xfId="29817" xr:uid="{00000000-0005-0000-0000-0000792F0000}"/>
    <cellStyle name="Header1 2 2 4 7" xfId="12070" xr:uid="{00000000-0005-0000-0000-00007A2F0000}"/>
    <cellStyle name="Header1 2 2 4 7 2" xfId="24815" xr:uid="{00000000-0005-0000-0000-00007B2F0000}"/>
    <cellStyle name="Header1 2 2 4 8" xfId="17248" xr:uid="{00000000-0005-0000-0000-00007C2F0000}"/>
    <cellStyle name="Header1 2 2 4 8 2" xfId="29779" xr:uid="{00000000-0005-0000-0000-00007D2F0000}"/>
    <cellStyle name="Header1 2 2 4 9" xfId="12201" xr:uid="{00000000-0005-0000-0000-00007E2F0000}"/>
    <cellStyle name="Header1 2 2 4 9 2" xfId="24947" xr:uid="{00000000-0005-0000-0000-00007F2F0000}"/>
    <cellStyle name="Header1 2 2 5" xfId="21130" xr:uid="{00000000-0005-0000-0000-0000802F0000}"/>
    <cellStyle name="Header1 2 3" xfId="20668" xr:uid="{00000000-0005-0000-0000-0000812F0000}"/>
    <cellStyle name="Header1 2 3 2" xfId="30346" xr:uid="{00000000-0005-0000-0000-0000822F0000}"/>
    <cellStyle name="Header1 2 4" xfId="33971" xr:uid="{00000000-0005-0000-0000-0000832F0000}"/>
    <cellStyle name="Header1 2 5" xfId="36576" xr:uid="{00000000-0005-0000-0000-0000842F0000}"/>
    <cellStyle name="Header1 2 6" xfId="34350" xr:uid="{00000000-0005-0000-0000-0000852F0000}"/>
    <cellStyle name="Header1 2 7" xfId="36563" xr:uid="{00000000-0005-0000-0000-0000862F0000}"/>
    <cellStyle name="Header1 2 8" xfId="36568" xr:uid="{00000000-0005-0000-0000-0000872F0000}"/>
    <cellStyle name="Header1 2 9" xfId="36586" xr:uid="{00000000-0005-0000-0000-0000882F0000}"/>
    <cellStyle name="Header1 3" xfId="17583" xr:uid="{00000000-0005-0000-0000-0000892F0000}"/>
    <cellStyle name="Header1 3 2" xfId="30000" xr:uid="{00000000-0005-0000-0000-00008A2F0000}"/>
    <cellStyle name="Header1 4" xfId="30600" xr:uid="{00000000-0005-0000-0000-00008B2F0000}"/>
    <cellStyle name="Header1 5" xfId="34435" xr:uid="{00000000-0005-0000-0000-00008C2F0000}"/>
    <cellStyle name="Header1 6" xfId="34865" xr:uid="{00000000-0005-0000-0000-00008D2F0000}"/>
    <cellStyle name="Header1 7" xfId="34824" xr:uid="{00000000-0005-0000-0000-00008E2F0000}"/>
    <cellStyle name="Header1 8" xfId="36583" xr:uid="{00000000-0005-0000-0000-00008F2F0000}"/>
    <cellStyle name="Header1 9" xfId="34302" xr:uid="{00000000-0005-0000-0000-0000902F0000}"/>
    <cellStyle name="Header2" xfId="4606" xr:uid="{00000000-0005-0000-0000-0000912F0000}"/>
    <cellStyle name="Header2 10" xfId="42947" xr:uid="{BA8E971F-ED5E-4355-B244-297966ABBCF6}"/>
    <cellStyle name="Header2 2" xfId="7976" xr:uid="{00000000-0005-0000-0000-0000922F0000}"/>
    <cellStyle name="Header2 2 2" xfId="6725" xr:uid="{00000000-0005-0000-0000-0000932F0000}"/>
    <cellStyle name="Header2 2 2 2" xfId="13302" xr:uid="{00000000-0005-0000-0000-0000942F0000}"/>
    <cellStyle name="Header2 2 2 2 2" xfId="26043" xr:uid="{00000000-0005-0000-0000-0000952F0000}"/>
    <cellStyle name="Header2 2 2 3" xfId="21462" xr:uid="{00000000-0005-0000-0000-0000962F0000}"/>
    <cellStyle name="Header2 2 3" xfId="11539" xr:uid="{00000000-0005-0000-0000-0000972F0000}"/>
    <cellStyle name="Header2 2 3 2" xfId="24293" xr:uid="{00000000-0005-0000-0000-0000982F0000}"/>
    <cellStyle name="Header2 2 4" xfId="22548" xr:uid="{00000000-0005-0000-0000-0000992F0000}"/>
    <cellStyle name="Header2 3" xfId="6903" xr:uid="{00000000-0005-0000-0000-00009A2F0000}"/>
    <cellStyle name="Header2 3 2" xfId="13445" xr:uid="{00000000-0005-0000-0000-00009B2F0000}"/>
    <cellStyle name="Header2 3 2 2" xfId="26179" xr:uid="{00000000-0005-0000-0000-00009C2F0000}"/>
    <cellStyle name="Header2 3 3" xfId="21633" xr:uid="{00000000-0005-0000-0000-00009D2F0000}"/>
    <cellStyle name="Header2 4" xfId="7682" xr:uid="{00000000-0005-0000-0000-00009E2F0000}"/>
    <cellStyle name="Header2 4 2" xfId="14181" xr:uid="{00000000-0005-0000-0000-00009F2F0000}"/>
    <cellStyle name="Header2 4 2 2" xfId="26907" xr:uid="{00000000-0005-0000-0000-0000A02F0000}"/>
    <cellStyle name="Header2 4 3" xfId="22402" xr:uid="{00000000-0005-0000-0000-0000A12F0000}"/>
    <cellStyle name="Header2 5" xfId="17810" xr:uid="{00000000-0005-0000-0000-0000A22F0000}"/>
    <cellStyle name="Header2 6" xfId="17582" xr:uid="{00000000-0005-0000-0000-0000A32F0000}"/>
    <cellStyle name="Header2 6 2" xfId="29999" xr:uid="{00000000-0005-0000-0000-0000A42F0000}"/>
    <cellStyle name="Header2 7" xfId="31156" xr:uid="{00000000-0005-0000-0000-0000A52F0000}"/>
    <cellStyle name="Header2 8" xfId="31018" xr:uid="{00000000-0005-0000-0000-0000A62F0000}"/>
    <cellStyle name="Header2 9" xfId="31012" xr:uid="{00000000-0005-0000-0000-0000A72F0000}"/>
    <cellStyle name="Headin" xfId="42948" xr:uid="{3F6CF5AE-0DA1-43B4-8A6F-0DF38758EEC2}"/>
    <cellStyle name="HEADING" xfId="6121" xr:uid="{00000000-0005-0000-0000-0000A82F0000}"/>
    <cellStyle name="Heading 1" xfId="652" builtinId="16" customBuiltin="1"/>
    <cellStyle name="Heading 1 10" xfId="2739" xr:uid="{00000000-0005-0000-0000-0000AA2F0000}"/>
    <cellStyle name="Heading 1 10 2" xfId="37070" xr:uid="{00000000-0005-0000-0000-0000AB2F0000}"/>
    <cellStyle name="Heading 1 11" xfId="2740" xr:uid="{00000000-0005-0000-0000-0000AC2F0000}"/>
    <cellStyle name="Heading 1 11 2" xfId="37071" xr:uid="{00000000-0005-0000-0000-0000AD2F0000}"/>
    <cellStyle name="Heading 1 12" xfId="2741" xr:uid="{00000000-0005-0000-0000-0000AE2F0000}"/>
    <cellStyle name="Heading 1 12 2" xfId="37072" xr:uid="{00000000-0005-0000-0000-0000AF2F0000}"/>
    <cellStyle name="Heading 1 13" xfId="37073" xr:uid="{00000000-0005-0000-0000-0000B02F0000}"/>
    <cellStyle name="Heading 1 14" xfId="37074" xr:uid="{00000000-0005-0000-0000-0000B12F0000}"/>
    <cellStyle name="Heading 1 15" xfId="37075" xr:uid="{00000000-0005-0000-0000-0000B22F0000}"/>
    <cellStyle name="Heading 1 16" xfId="37076" xr:uid="{00000000-0005-0000-0000-0000B32F0000}"/>
    <cellStyle name="Heading 1 17" xfId="37077" xr:uid="{00000000-0005-0000-0000-0000B42F0000}"/>
    <cellStyle name="Heading 1 2" xfId="999" xr:uid="{00000000-0005-0000-0000-0000B52F0000}"/>
    <cellStyle name="Heading 1 2 2" xfId="2743" xr:uid="{00000000-0005-0000-0000-0000B62F0000}"/>
    <cellStyle name="Heading 1 2 2 2" xfId="10837" xr:uid="{00000000-0005-0000-0000-0000B72F0000}"/>
    <cellStyle name="Heading 1 2 2 3" xfId="42950" xr:uid="{961ECB59-919E-4E48-BDBF-1EC7B981AE0B}"/>
    <cellStyle name="Heading 1 2 3" xfId="2744" xr:uid="{00000000-0005-0000-0000-0000B82F0000}"/>
    <cellStyle name="Heading 1 2 3 2" xfId="10883" xr:uid="{00000000-0005-0000-0000-0000B92F0000}"/>
    <cellStyle name="Heading 1 2 4" xfId="10380" xr:uid="{00000000-0005-0000-0000-0000BA2F0000}"/>
    <cellStyle name="Heading 1 2 5" xfId="9935" xr:uid="{00000000-0005-0000-0000-0000BB2F0000}"/>
    <cellStyle name="Heading 1 2 6" xfId="37078" xr:uid="{00000000-0005-0000-0000-0000BC2F0000}"/>
    <cellStyle name="Heading 1 2 7" xfId="2742" xr:uid="{00000000-0005-0000-0000-0000BD2F0000}"/>
    <cellStyle name="Heading 1 3" xfId="1000" xr:uid="{00000000-0005-0000-0000-0000BE2F0000}"/>
    <cellStyle name="Heading 1 3 2" xfId="2746" xr:uid="{00000000-0005-0000-0000-0000BF2F0000}"/>
    <cellStyle name="Heading 1 3 2 2" xfId="42951" xr:uid="{2E6A542C-895A-4838-AB05-FFE312582920}"/>
    <cellStyle name="Heading 1 3 3" xfId="10383" xr:uid="{00000000-0005-0000-0000-0000C02F0000}"/>
    <cellStyle name="Heading 1 3 4" xfId="9936" xr:uid="{00000000-0005-0000-0000-0000C12F0000}"/>
    <cellStyle name="Heading 1 3 5" xfId="37079" xr:uid="{00000000-0005-0000-0000-0000C22F0000}"/>
    <cellStyle name="Heading 1 3 6" xfId="2745" xr:uid="{00000000-0005-0000-0000-0000C32F0000}"/>
    <cellStyle name="Heading 1 4" xfId="1001" xr:uid="{00000000-0005-0000-0000-0000C42F0000}"/>
    <cellStyle name="Heading 1 4 2" xfId="2748" xr:uid="{00000000-0005-0000-0000-0000C52F0000}"/>
    <cellStyle name="Heading 1 4 3" xfId="6195" xr:uid="{00000000-0005-0000-0000-0000C62F0000}"/>
    <cellStyle name="Heading 1 4 3 2" xfId="6374" xr:uid="{00000000-0005-0000-0000-0000C72F0000}"/>
    <cellStyle name="Heading 1 4 3 2 2" xfId="9561" xr:uid="{00000000-0005-0000-0000-0000C82F0000}"/>
    <cellStyle name="Heading 1 4 3 2 2 10" xfId="23542" xr:uid="{00000000-0005-0000-0000-0000C92F0000}"/>
    <cellStyle name="Heading 1 4 3 2 2 2" xfId="11774" xr:uid="{00000000-0005-0000-0000-0000CA2F0000}"/>
    <cellStyle name="Heading 1 4 3 2 2 2 10" xfId="12611" xr:uid="{00000000-0005-0000-0000-0000CB2F0000}"/>
    <cellStyle name="Heading 1 4 3 2 2 2 10 2" xfId="25357" xr:uid="{00000000-0005-0000-0000-0000CC2F0000}"/>
    <cellStyle name="Heading 1 4 3 2 2 2 11" xfId="17211" xr:uid="{00000000-0005-0000-0000-0000CD2F0000}"/>
    <cellStyle name="Heading 1 4 3 2 2 2 11 2" xfId="29742" xr:uid="{00000000-0005-0000-0000-0000CE2F0000}"/>
    <cellStyle name="Heading 1 4 3 2 2 2 12" xfId="12346" xr:uid="{00000000-0005-0000-0000-0000CF2F0000}"/>
    <cellStyle name="Heading 1 4 3 2 2 2 12 2" xfId="25092" xr:uid="{00000000-0005-0000-0000-0000D02F0000}"/>
    <cellStyle name="Heading 1 4 3 2 2 2 13" xfId="24524" xr:uid="{00000000-0005-0000-0000-0000D12F0000}"/>
    <cellStyle name="Heading 1 4 3 2 2 2 2" xfId="17006" xr:uid="{00000000-0005-0000-0000-0000D22F0000}"/>
    <cellStyle name="Heading 1 4 3 2 2 2 2 2" xfId="29539" xr:uid="{00000000-0005-0000-0000-0000D32F0000}"/>
    <cellStyle name="Heading 1 4 3 2 2 2 3" xfId="17368" xr:uid="{00000000-0005-0000-0000-0000D42F0000}"/>
    <cellStyle name="Heading 1 4 3 2 2 2 3 2" xfId="29899" xr:uid="{00000000-0005-0000-0000-0000D52F0000}"/>
    <cellStyle name="Heading 1 4 3 2 2 2 4" xfId="15129" xr:uid="{00000000-0005-0000-0000-0000D62F0000}"/>
    <cellStyle name="Heading 1 4 3 2 2 2 4 2" xfId="27797" xr:uid="{00000000-0005-0000-0000-0000D72F0000}"/>
    <cellStyle name="Heading 1 4 3 2 2 2 5" xfId="12053" xr:uid="{00000000-0005-0000-0000-0000D82F0000}"/>
    <cellStyle name="Heading 1 4 3 2 2 2 5 2" xfId="24798" xr:uid="{00000000-0005-0000-0000-0000D92F0000}"/>
    <cellStyle name="Heading 1 4 3 2 2 2 6" xfId="17307" xr:uid="{00000000-0005-0000-0000-0000DA2F0000}"/>
    <cellStyle name="Heading 1 4 3 2 2 2 6 2" xfId="29838" xr:uid="{00000000-0005-0000-0000-0000DB2F0000}"/>
    <cellStyle name="Heading 1 4 3 2 2 2 7" xfId="12246" xr:uid="{00000000-0005-0000-0000-0000DC2F0000}"/>
    <cellStyle name="Heading 1 4 3 2 2 2 7 2" xfId="24992" xr:uid="{00000000-0005-0000-0000-0000DD2F0000}"/>
    <cellStyle name="Heading 1 4 3 2 2 2 8" xfId="17300" xr:uid="{00000000-0005-0000-0000-0000DE2F0000}"/>
    <cellStyle name="Heading 1 4 3 2 2 2 8 2" xfId="29831" xr:uid="{00000000-0005-0000-0000-0000DF2F0000}"/>
    <cellStyle name="Heading 1 4 3 2 2 2 9" xfId="12167" xr:uid="{00000000-0005-0000-0000-0000E02F0000}"/>
    <cellStyle name="Heading 1 4 3 2 2 2 9 2" xfId="24913" xr:uid="{00000000-0005-0000-0000-0000E12F0000}"/>
    <cellStyle name="Heading 1 4 3 2 2 3" xfId="11809" xr:uid="{00000000-0005-0000-0000-0000E22F0000}"/>
    <cellStyle name="Heading 1 4 3 2 2 3 10" xfId="12089" xr:uid="{00000000-0005-0000-0000-0000E32F0000}"/>
    <cellStyle name="Heading 1 4 3 2 2 3 10 2" xfId="24834" xr:uid="{00000000-0005-0000-0000-0000E42F0000}"/>
    <cellStyle name="Heading 1 4 3 2 2 3 11" xfId="17200" xr:uid="{00000000-0005-0000-0000-0000E52F0000}"/>
    <cellStyle name="Heading 1 4 3 2 2 3 11 2" xfId="29731" xr:uid="{00000000-0005-0000-0000-0000E62F0000}"/>
    <cellStyle name="Heading 1 4 3 2 2 3 12" xfId="17249" xr:uid="{00000000-0005-0000-0000-0000E72F0000}"/>
    <cellStyle name="Heading 1 4 3 2 2 3 12 2" xfId="29780" xr:uid="{00000000-0005-0000-0000-0000E82F0000}"/>
    <cellStyle name="Heading 1 4 3 2 2 3 13" xfId="24558" xr:uid="{00000000-0005-0000-0000-0000E92F0000}"/>
    <cellStyle name="Heading 1 4 3 2 2 3 2" xfId="17028" xr:uid="{00000000-0005-0000-0000-0000EA2F0000}"/>
    <cellStyle name="Heading 1 4 3 2 2 3 2 2" xfId="29559" xr:uid="{00000000-0005-0000-0000-0000EB2F0000}"/>
    <cellStyle name="Heading 1 4 3 2 2 3 3" xfId="17371" xr:uid="{00000000-0005-0000-0000-0000EC2F0000}"/>
    <cellStyle name="Heading 1 4 3 2 2 3 3 2" xfId="29902" xr:uid="{00000000-0005-0000-0000-0000ED2F0000}"/>
    <cellStyle name="Heading 1 4 3 2 2 3 4" xfId="17269" xr:uid="{00000000-0005-0000-0000-0000EE2F0000}"/>
    <cellStyle name="Heading 1 4 3 2 2 3 4 2" xfId="29800" xr:uid="{00000000-0005-0000-0000-0000EF2F0000}"/>
    <cellStyle name="Heading 1 4 3 2 2 3 5" xfId="17311" xr:uid="{00000000-0005-0000-0000-0000F02F0000}"/>
    <cellStyle name="Heading 1 4 3 2 2 3 5 2" xfId="29842" xr:uid="{00000000-0005-0000-0000-0000F12F0000}"/>
    <cellStyle name="Heading 1 4 3 2 2 3 6" xfId="12969" xr:uid="{00000000-0005-0000-0000-0000F22F0000}"/>
    <cellStyle name="Heading 1 4 3 2 2 3 6 2" xfId="25715" xr:uid="{00000000-0005-0000-0000-0000F32F0000}"/>
    <cellStyle name="Heading 1 4 3 2 2 3 7" xfId="17303" xr:uid="{00000000-0005-0000-0000-0000F42F0000}"/>
    <cellStyle name="Heading 1 4 3 2 2 3 7 2" xfId="29834" xr:uid="{00000000-0005-0000-0000-0000F52F0000}"/>
    <cellStyle name="Heading 1 4 3 2 2 3 8" xfId="12254" xr:uid="{00000000-0005-0000-0000-0000F62F0000}"/>
    <cellStyle name="Heading 1 4 3 2 2 3 8 2" xfId="25000" xr:uid="{00000000-0005-0000-0000-0000F72F0000}"/>
    <cellStyle name="Heading 1 4 3 2 2 3 9" xfId="15940" xr:uid="{00000000-0005-0000-0000-0000F82F0000}"/>
    <cellStyle name="Heading 1 4 3 2 2 3 9 2" xfId="28580" xr:uid="{00000000-0005-0000-0000-0000F92F0000}"/>
    <cellStyle name="Heading 1 4 3 2 2 4" xfId="17244" xr:uid="{00000000-0005-0000-0000-0000FA2F0000}"/>
    <cellStyle name="Heading 1 4 3 2 2 4 2" xfId="29775" xr:uid="{00000000-0005-0000-0000-0000FB2F0000}"/>
    <cellStyle name="Heading 1 4 3 2 2 5" xfId="17234" xr:uid="{00000000-0005-0000-0000-0000FC2F0000}"/>
    <cellStyle name="Heading 1 4 3 2 2 5 2" xfId="29765" xr:uid="{00000000-0005-0000-0000-0000FD2F0000}"/>
    <cellStyle name="Heading 1 4 3 2 2 6" xfId="12567" xr:uid="{00000000-0005-0000-0000-0000FE2F0000}"/>
    <cellStyle name="Heading 1 4 3 2 2 6 2" xfId="25313" xr:uid="{00000000-0005-0000-0000-0000FF2F0000}"/>
    <cellStyle name="Heading 1 4 3 2 2 7" xfId="17283" xr:uid="{00000000-0005-0000-0000-000000300000}"/>
    <cellStyle name="Heading 1 4 3 2 2 7 2" xfId="29814" xr:uid="{00000000-0005-0000-0000-000001300000}"/>
    <cellStyle name="Heading 1 4 3 2 2 8" xfId="16555" xr:uid="{00000000-0005-0000-0000-000002300000}"/>
    <cellStyle name="Heading 1 4 3 2 2 8 2" xfId="29094" xr:uid="{00000000-0005-0000-0000-000003300000}"/>
    <cellStyle name="Heading 1 4 3 2 2 9" xfId="12251" xr:uid="{00000000-0005-0000-0000-000004300000}"/>
    <cellStyle name="Heading 1 4 3 2 2 9 2" xfId="24997" xr:uid="{00000000-0005-0000-0000-000005300000}"/>
    <cellStyle name="Heading 1 4 3 2 3" xfId="7726" xr:uid="{00000000-0005-0000-0000-000006300000}"/>
    <cellStyle name="Heading 1 4 3 2 3 10" xfId="17397" xr:uid="{00000000-0005-0000-0000-000007300000}"/>
    <cellStyle name="Heading 1 4 3 2 3 10 2" xfId="29928" xr:uid="{00000000-0005-0000-0000-000008300000}"/>
    <cellStyle name="Heading 1 4 3 2 3 11" xfId="17402" xr:uid="{00000000-0005-0000-0000-000009300000}"/>
    <cellStyle name="Heading 1 4 3 2 3 11 2" xfId="29933" xr:uid="{00000000-0005-0000-0000-00000A300000}"/>
    <cellStyle name="Heading 1 4 3 2 3 12" xfId="17394" xr:uid="{00000000-0005-0000-0000-00000B300000}"/>
    <cellStyle name="Heading 1 4 3 2 3 12 2" xfId="29925" xr:uid="{00000000-0005-0000-0000-00000C300000}"/>
    <cellStyle name="Heading 1 4 3 2 3 13" xfId="22444" xr:uid="{00000000-0005-0000-0000-00000D300000}"/>
    <cellStyle name="Heading 1 4 3 2 3 2" xfId="14223" xr:uid="{00000000-0005-0000-0000-00000E300000}"/>
    <cellStyle name="Heading 1 4 3 2 3 2 2" xfId="26949" xr:uid="{00000000-0005-0000-0000-00000F300000}"/>
    <cellStyle name="Heading 1 4 3 2 3 3" xfId="17154" xr:uid="{00000000-0005-0000-0000-000010300000}"/>
    <cellStyle name="Heading 1 4 3 2 3 3 2" xfId="29685" xr:uid="{00000000-0005-0000-0000-000011300000}"/>
    <cellStyle name="Heading 1 4 3 2 3 4" xfId="12060" xr:uid="{00000000-0005-0000-0000-000012300000}"/>
    <cellStyle name="Heading 1 4 3 2 3 4 2" xfId="24805" xr:uid="{00000000-0005-0000-0000-000013300000}"/>
    <cellStyle name="Heading 1 4 3 2 3 5" xfId="17383" xr:uid="{00000000-0005-0000-0000-000014300000}"/>
    <cellStyle name="Heading 1 4 3 2 3 5 2" xfId="29914" xr:uid="{00000000-0005-0000-0000-000015300000}"/>
    <cellStyle name="Heading 1 4 3 2 3 6" xfId="17388" xr:uid="{00000000-0005-0000-0000-000016300000}"/>
    <cellStyle name="Heading 1 4 3 2 3 6 2" xfId="29919" xr:uid="{00000000-0005-0000-0000-000017300000}"/>
    <cellStyle name="Heading 1 4 3 2 3 7" xfId="15134" xr:uid="{00000000-0005-0000-0000-000018300000}"/>
    <cellStyle name="Heading 1 4 3 2 3 7 2" xfId="27802" xr:uid="{00000000-0005-0000-0000-000019300000}"/>
    <cellStyle name="Heading 1 4 3 2 3 8" xfId="17158" xr:uid="{00000000-0005-0000-0000-00001A300000}"/>
    <cellStyle name="Heading 1 4 3 2 3 8 2" xfId="29689" xr:uid="{00000000-0005-0000-0000-00001B300000}"/>
    <cellStyle name="Heading 1 4 3 2 3 9" xfId="17182" xr:uid="{00000000-0005-0000-0000-00001C300000}"/>
    <cellStyle name="Heading 1 4 3 2 3 9 2" xfId="29713" xr:uid="{00000000-0005-0000-0000-00001D300000}"/>
    <cellStyle name="Heading 1 4 3 2 4" xfId="11500" xr:uid="{00000000-0005-0000-0000-00001E300000}"/>
    <cellStyle name="Heading 1 4 3 2 4 10" xfId="17172" xr:uid="{00000000-0005-0000-0000-00001F300000}"/>
    <cellStyle name="Heading 1 4 3 2 4 10 2" xfId="29703" xr:uid="{00000000-0005-0000-0000-000020300000}"/>
    <cellStyle name="Heading 1 4 3 2 4 11" xfId="12193" xr:uid="{00000000-0005-0000-0000-000021300000}"/>
    <cellStyle name="Heading 1 4 3 2 4 11 2" xfId="24939" xr:uid="{00000000-0005-0000-0000-000022300000}"/>
    <cellStyle name="Heading 1 4 3 2 4 12" xfId="17133" xr:uid="{00000000-0005-0000-0000-000023300000}"/>
    <cellStyle name="Heading 1 4 3 2 4 12 2" xfId="29664" xr:uid="{00000000-0005-0000-0000-000024300000}"/>
    <cellStyle name="Heading 1 4 3 2 4 13" xfId="24255" xr:uid="{00000000-0005-0000-0000-000025300000}"/>
    <cellStyle name="Heading 1 4 3 2 4 2" xfId="16786" xr:uid="{00000000-0005-0000-0000-000026300000}"/>
    <cellStyle name="Heading 1 4 3 2 4 2 2" xfId="29321" xr:uid="{00000000-0005-0000-0000-000027300000}"/>
    <cellStyle name="Heading 1 4 3 2 4 3" xfId="17348" xr:uid="{00000000-0005-0000-0000-000028300000}"/>
    <cellStyle name="Heading 1 4 3 2 4 3 2" xfId="29879" xr:uid="{00000000-0005-0000-0000-000029300000}"/>
    <cellStyle name="Heading 1 4 3 2 4 4" xfId="12105" xr:uid="{00000000-0005-0000-0000-00002A300000}"/>
    <cellStyle name="Heading 1 4 3 2 4 4 2" xfId="24850" xr:uid="{00000000-0005-0000-0000-00002B300000}"/>
    <cellStyle name="Heading 1 4 3 2 4 5" xfId="16023" xr:uid="{00000000-0005-0000-0000-00002C300000}"/>
    <cellStyle name="Heading 1 4 3 2 4 5 2" xfId="28651" xr:uid="{00000000-0005-0000-0000-00002D300000}"/>
    <cellStyle name="Heading 1 4 3 2 4 6" xfId="17310" xr:uid="{00000000-0005-0000-0000-00002E300000}"/>
    <cellStyle name="Heading 1 4 3 2 4 6 2" xfId="29841" xr:uid="{00000000-0005-0000-0000-00002F300000}"/>
    <cellStyle name="Heading 1 4 3 2 4 7" xfId="16082" xr:uid="{00000000-0005-0000-0000-000030300000}"/>
    <cellStyle name="Heading 1 4 3 2 4 7 2" xfId="28709" xr:uid="{00000000-0005-0000-0000-000031300000}"/>
    <cellStyle name="Heading 1 4 3 2 4 8" xfId="12932" xr:uid="{00000000-0005-0000-0000-000032300000}"/>
    <cellStyle name="Heading 1 4 3 2 4 8 2" xfId="25678" xr:uid="{00000000-0005-0000-0000-000033300000}"/>
    <cellStyle name="Heading 1 4 3 2 4 9" xfId="12716" xr:uid="{00000000-0005-0000-0000-000034300000}"/>
    <cellStyle name="Heading 1 4 3 2 4 9 2" xfId="25462" xr:uid="{00000000-0005-0000-0000-000035300000}"/>
    <cellStyle name="Heading 1 4 3 2 5" xfId="21132" xr:uid="{00000000-0005-0000-0000-000036300000}"/>
    <cellStyle name="Heading 1 4 3 3" xfId="10385" xr:uid="{00000000-0005-0000-0000-000037300000}"/>
    <cellStyle name="Heading 1 4 3 4" xfId="21096" xr:uid="{00000000-0005-0000-0000-000038300000}"/>
    <cellStyle name="Heading 1 4 4" xfId="9937" xr:uid="{00000000-0005-0000-0000-000039300000}"/>
    <cellStyle name="Heading 1 4 5" xfId="37080" xr:uid="{00000000-0005-0000-0000-00003A300000}"/>
    <cellStyle name="Heading 1 4 6" xfId="2747" xr:uid="{00000000-0005-0000-0000-00003B300000}"/>
    <cellStyle name="Heading 1 5" xfId="1002" xr:uid="{00000000-0005-0000-0000-00003C300000}"/>
    <cellStyle name="Heading 1 5 2" xfId="6194" xr:uid="{00000000-0005-0000-0000-00003D300000}"/>
    <cellStyle name="Heading 1 5 2 2" xfId="10387" xr:uid="{00000000-0005-0000-0000-00003E300000}"/>
    <cellStyle name="Heading 1 5 3" xfId="9938" xr:uid="{00000000-0005-0000-0000-00003F300000}"/>
    <cellStyle name="Heading 1 5 4" xfId="37081" xr:uid="{00000000-0005-0000-0000-000040300000}"/>
    <cellStyle name="Heading 1 5 5" xfId="2749" xr:uid="{00000000-0005-0000-0000-000041300000}"/>
    <cellStyle name="Heading 1 6" xfId="1339" xr:uid="{00000000-0005-0000-0000-000042300000}"/>
    <cellStyle name="Heading 1 6 2" xfId="10388" xr:uid="{00000000-0005-0000-0000-000043300000}"/>
    <cellStyle name="Heading 1 6 2 2" xfId="42952" xr:uid="{29FAF87A-252E-4DC1-83A8-D628C2B2538F}"/>
    <cellStyle name="Heading 1 6 3" xfId="9934" xr:uid="{00000000-0005-0000-0000-000044300000}"/>
    <cellStyle name="Heading 1 6 3 2" xfId="42953" xr:uid="{7E25AC90-9A1F-450A-B8F7-4B59911F3DAB}"/>
    <cellStyle name="Heading 1 6 4" xfId="37082" xr:uid="{00000000-0005-0000-0000-000045300000}"/>
    <cellStyle name="Heading 1 6 5" xfId="2750" xr:uid="{00000000-0005-0000-0000-000046300000}"/>
    <cellStyle name="Heading 1 7" xfId="2751" xr:uid="{00000000-0005-0000-0000-000047300000}"/>
    <cellStyle name="Heading 1 7 2" xfId="37083" xr:uid="{00000000-0005-0000-0000-000048300000}"/>
    <cellStyle name="Heading 1 7 3" xfId="42954" xr:uid="{60328140-0BC1-40D5-B654-817EBE0AB243}"/>
    <cellStyle name="Heading 1 8" xfId="2752" xr:uid="{00000000-0005-0000-0000-000049300000}"/>
    <cellStyle name="Heading 1 8 2" xfId="37084" xr:uid="{00000000-0005-0000-0000-00004A300000}"/>
    <cellStyle name="Heading 1 9" xfId="2753" xr:uid="{00000000-0005-0000-0000-00004B300000}"/>
    <cellStyle name="Heading 1 9 2" xfId="37085" xr:uid="{00000000-0005-0000-0000-00004C300000}"/>
    <cellStyle name="Heading 2" xfId="653" builtinId="17" customBuiltin="1"/>
    <cellStyle name="Heading 2 10" xfId="2754" xr:uid="{00000000-0005-0000-0000-00004E300000}"/>
    <cellStyle name="Heading 2 10 2" xfId="37086" xr:uid="{00000000-0005-0000-0000-00004F300000}"/>
    <cellStyle name="Heading 2 11" xfId="2755" xr:uid="{00000000-0005-0000-0000-000050300000}"/>
    <cellStyle name="Heading 2 11 2" xfId="37087" xr:uid="{00000000-0005-0000-0000-000051300000}"/>
    <cellStyle name="Heading 2 12" xfId="2756" xr:uid="{00000000-0005-0000-0000-000052300000}"/>
    <cellStyle name="Heading 2 12 2" xfId="37088" xr:uid="{00000000-0005-0000-0000-000053300000}"/>
    <cellStyle name="Heading 2 13" xfId="37089" xr:uid="{00000000-0005-0000-0000-000054300000}"/>
    <cellStyle name="Heading 2 14" xfId="37090" xr:uid="{00000000-0005-0000-0000-000055300000}"/>
    <cellStyle name="Heading 2 15" xfId="37091" xr:uid="{00000000-0005-0000-0000-000056300000}"/>
    <cellStyle name="Heading 2 16" xfId="37092" xr:uid="{00000000-0005-0000-0000-000057300000}"/>
    <cellStyle name="Heading 2 17" xfId="37093" xr:uid="{00000000-0005-0000-0000-000058300000}"/>
    <cellStyle name="Heading 2 2" xfId="1003" xr:uid="{00000000-0005-0000-0000-000059300000}"/>
    <cellStyle name="Heading 2 2 2" xfId="2758" xr:uid="{00000000-0005-0000-0000-00005A300000}"/>
    <cellStyle name="Heading 2 2 2 2" xfId="10266" xr:uid="{00000000-0005-0000-0000-00005B300000}"/>
    <cellStyle name="Heading 2 2 2 3" xfId="42955" xr:uid="{710BD83B-A71E-4AB2-9F4B-42E52D4B411B}"/>
    <cellStyle name="Heading 2 2 3" xfId="2759" xr:uid="{00000000-0005-0000-0000-00005C300000}"/>
    <cellStyle name="Heading 2 2 3 2" xfId="11031" xr:uid="{00000000-0005-0000-0000-00005D300000}"/>
    <cellStyle name="Heading 2 2 4" xfId="10391" xr:uid="{00000000-0005-0000-0000-00005E300000}"/>
    <cellStyle name="Heading 2 2 5" xfId="9940" xr:uid="{00000000-0005-0000-0000-00005F300000}"/>
    <cellStyle name="Heading 2 2 6" xfId="37094" xr:uid="{00000000-0005-0000-0000-000060300000}"/>
    <cellStyle name="Heading 2 2 7" xfId="2757" xr:uid="{00000000-0005-0000-0000-000061300000}"/>
    <cellStyle name="Heading 2 3" xfId="1004" xr:uid="{00000000-0005-0000-0000-000062300000}"/>
    <cellStyle name="Heading 2 3 2" xfId="2761" xr:uid="{00000000-0005-0000-0000-000063300000}"/>
    <cellStyle name="Heading 2 3 2 2" xfId="42956" xr:uid="{53B0F971-DF9E-4005-A536-516175F6B84B}"/>
    <cellStyle name="Heading 2 3 3" xfId="10394" xr:uid="{00000000-0005-0000-0000-000064300000}"/>
    <cellStyle name="Heading 2 3 4" xfId="9941" xr:uid="{00000000-0005-0000-0000-000065300000}"/>
    <cellStyle name="Heading 2 3 5" xfId="37095" xr:uid="{00000000-0005-0000-0000-000066300000}"/>
    <cellStyle name="Heading 2 3 6" xfId="2760" xr:uid="{00000000-0005-0000-0000-000067300000}"/>
    <cellStyle name="Heading 2 4" xfId="1005" xr:uid="{00000000-0005-0000-0000-000068300000}"/>
    <cellStyle name="Heading 2 4 2" xfId="2763" xr:uid="{00000000-0005-0000-0000-000069300000}"/>
    <cellStyle name="Heading 2 4 3" xfId="10396" xr:uid="{00000000-0005-0000-0000-00006A300000}"/>
    <cellStyle name="Heading 2 4 4" xfId="9942" xr:uid="{00000000-0005-0000-0000-00006B300000}"/>
    <cellStyle name="Heading 2 4 5" xfId="37096" xr:uid="{00000000-0005-0000-0000-00006C300000}"/>
    <cellStyle name="Heading 2 4 6" xfId="2762" xr:uid="{00000000-0005-0000-0000-00006D300000}"/>
    <cellStyle name="Heading 2 5" xfId="1006" xr:uid="{00000000-0005-0000-0000-00006E300000}"/>
    <cellStyle name="Heading 2 5 2" xfId="10397" xr:uid="{00000000-0005-0000-0000-00006F300000}"/>
    <cellStyle name="Heading 2 5 3" xfId="9943" xr:uid="{00000000-0005-0000-0000-000070300000}"/>
    <cellStyle name="Heading 2 5 4" xfId="37097" xr:uid="{00000000-0005-0000-0000-000071300000}"/>
    <cellStyle name="Heading 2 5 5" xfId="2764" xr:uid="{00000000-0005-0000-0000-000072300000}"/>
    <cellStyle name="Heading 2 6" xfId="1340" xr:uid="{00000000-0005-0000-0000-000073300000}"/>
    <cellStyle name="Heading 2 6 2" xfId="10398" xr:uid="{00000000-0005-0000-0000-000074300000}"/>
    <cellStyle name="Heading 2 6 2 2" xfId="42957" xr:uid="{D19E74BD-6A7C-4B9F-82C7-96F0B489F3D1}"/>
    <cellStyle name="Heading 2 6 3" xfId="9939" xr:uid="{00000000-0005-0000-0000-000075300000}"/>
    <cellStyle name="Heading 2 6 3 2" xfId="42958" xr:uid="{A723E642-F0F4-48FC-9F08-792E196EDDCF}"/>
    <cellStyle name="Heading 2 6 4" xfId="37098" xr:uid="{00000000-0005-0000-0000-000076300000}"/>
    <cellStyle name="Heading 2 6 5" xfId="2765" xr:uid="{00000000-0005-0000-0000-000077300000}"/>
    <cellStyle name="Heading 2 7" xfId="2766" xr:uid="{00000000-0005-0000-0000-000078300000}"/>
    <cellStyle name="Heading 2 7 2" xfId="37099" xr:uid="{00000000-0005-0000-0000-000079300000}"/>
    <cellStyle name="Heading 2 7 3" xfId="42959" xr:uid="{99B7CF8E-9389-4EA1-895D-2238C841D518}"/>
    <cellStyle name="Heading 2 8" xfId="2767" xr:uid="{00000000-0005-0000-0000-00007A300000}"/>
    <cellStyle name="Heading 2 8 2" xfId="37100" xr:uid="{00000000-0005-0000-0000-00007B300000}"/>
    <cellStyle name="Heading 2 9" xfId="2768" xr:uid="{00000000-0005-0000-0000-00007C300000}"/>
    <cellStyle name="Heading 2 9 2" xfId="37101" xr:uid="{00000000-0005-0000-0000-00007D300000}"/>
    <cellStyle name="Heading 3" xfId="654" builtinId="18" customBuiltin="1"/>
    <cellStyle name="Heading 3 10" xfId="2769" xr:uid="{00000000-0005-0000-0000-00007F300000}"/>
    <cellStyle name="Heading 3 10 2" xfId="30795" xr:uid="{00000000-0005-0000-0000-000080300000}"/>
    <cellStyle name="Heading 3 10 3" xfId="37102" xr:uid="{00000000-0005-0000-0000-000081300000}"/>
    <cellStyle name="Heading 3 11" xfId="2770" xr:uid="{00000000-0005-0000-0000-000082300000}"/>
    <cellStyle name="Heading 3 11 2" xfId="30796" xr:uid="{00000000-0005-0000-0000-000083300000}"/>
    <cellStyle name="Heading 3 11 3" xfId="37103" xr:uid="{00000000-0005-0000-0000-000084300000}"/>
    <cellStyle name="Heading 3 12" xfId="2771" xr:uid="{00000000-0005-0000-0000-000085300000}"/>
    <cellStyle name="Heading 3 12 2" xfId="30797" xr:uid="{00000000-0005-0000-0000-000086300000}"/>
    <cellStyle name="Heading 3 12 3" xfId="37104" xr:uid="{00000000-0005-0000-0000-000087300000}"/>
    <cellStyle name="Heading 3 13" xfId="37105" xr:uid="{00000000-0005-0000-0000-000088300000}"/>
    <cellStyle name="Heading 3 14" xfId="37106" xr:uid="{00000000-0005-0000-0000-000089300000}"/>
    <cellStyle name="Heading 3 15" xfId="37107" xr:uid="{00000000-0005-0000-0000-00008A300000}"/>
    <cellStyle name="Heading 3 16" xfId="37108" xr:uid="{00000000-0005-0000-0000-00008B300000}"/>
    <cellStyle name="Heading 3 17" xfId="37109" xr:uid="{00000000-0005-0000-0000-00008C300000}"/>
    <cellStyle name="Heading 3 2" xfId="282" xr:uid="{00000000-0005-0000-0000-00008D300000}"/>
    <cellStyle name="Heading 3 2 2" xfId="558" xr:uid="{00000000-0005-0000-0000-00008E300000}"/>
    <cellStyle name="Heading 3 2 2 2" xfId="30799" xr:uid="{00000000-0005-0000-0000-00008F300000}"/>
    <cellStyle name="Heading 3 2 2 2 2" xfId="42961" xr:uid="{541609E8-3B1C-437E-99F7-9D940C19F62B}"/>
    <cellStyle name="Heading 3 2 2 3" xfId="2773" xr:uid="{00000000-0005-0000-0000-000090300000}"/>
    <cellStyle name="Heading 3 2 2 3 2" xfId="42962" xr:uid="{32D7B2B9-65D6-4E27-AD39-44D3C9878BBE}"/>
    <cellStyle name="Heading 3 2 2 4" xfId="42960" xr:uid="{35FCF5A7-76BF-4441-87F9-2C4E594354DB}"/>
    <cellStyle name="Heading 3 2 3" xfId="1007" xr:uid="{00000000-0005-0000-0000-000091300000}"/>
    <cellStyle name="Heading 3 2 3 2" xfId="30800" xr:uid="{00000000-0005-0000-0000-000092300000}"/>
    <cellStyle name="Heading 3 2 3 2 2" xfId="42964" xr:uid="{E09AB21D-F72C-4BBA-9295-15C0F4C500FD}"/>
    <cellStyle name="Heading 3 2 3 3" xfId="2774" xr:uid="{00000000-0005-0000-0000-000093300000}"/>
    <cellStyle name="Heading 3 2 3 4" xfId="42963" xr:uid="{4BD625A2-232A-4BF3-A362-9D96C9F3B1FE}"/>
    <cellStyle name="Heading 3 2 4" xfId="10401" xr:uid="{00000000-0005-0000-0000-000094300000}"/>
    <cellStyle name="Heading 3 2 4 2" xfId="30798" xr:uid="{00000000-0005-0000-0000-000095300000}"/>
    <cellStyle name="Heading 3 2 4 3" xfId="42965" xr:uid="{84542012-D9DB-45BF-96F1-858D8E15141E}"/>
    <cellStyle name="Heading 3 2 5" xfId="9944" xr:uid="{00000000-0005-0000-0000-000096300000}"/>
    <cellStyle name="Heading 3 2 5 2" xfId="31966" xr:uid="{00000000-0005-0000-0000-000097300000}"/>
    <cellStyle name="Heading 3 2 6" xfId="30666" xr:uid="{00000000-0005-0000-0000-000098300000}"/>
    <cellStyle name="Heading 3 2 7" xfId="37110" xr:uid="{00000000-0005-0000-0000-000099300000}"/>
    <cellStyle name="Heading 3 2 8" xfId="2772" xr:uid="{00000000-0005-0000-0000-00009A300000}"/>
    <cellStyle name="Heading 3 3" xfId="1008" xr:uid="{00000000-0005-0000-0000-00009B300000}"/>
    <cellStyle name="Heading 3 3 2" xfId="2776" xr:uid="{00000000-0005-0000-0000-00009C300000}"/>
    <cellStyle name="Heading 3 3 2 2" xfId="30802" xr:uid="{00000000-0005-0000-0000-00009D300000}"/>
    <cellStyle name="Heading 3 3 2 2 2" xfId="42967" xr:uid="{1E2AA42C-6770-4389-9483-87A8B2A10928}"/>
    <cellStyle name="Heading 3 3 2 3" xfId="42966" xr:uid="{549BB7EE-4B1C-408E-A6E8-BB0AB79A68C6}"/>
    <cellStyle name="Heading 3 3 3" xfId="10404" xr:uid="{00000000-0005-0000-0000-00009E300000}"/>
    <cellStyle name="Heading 3 3 3 2" xfId="30801" xr:uid="{00000000-0005-0000-0000-00009F300000}"/>
    <cellStyle name="Heading 3 3 3 3" xfId="42968" xr:uid="{3EA1EF6E-6EDF-4E1A-8890-485802DA5467}"/>
    <cellStyle name="Heading 3 3 4" xfId="9945" xr:uid="{00000000-0005-0000-0000-0000A0300000}"/>
    <cellStyle name="Heading 3 3 5" xfId="30667" xr:uid="{00000000-0005-0000-0000-0000A1300000}"/>
    <cellStyle name="Heading 3 3 6" xfId="37111" xr:uid="{00000000-0005-0000-0000-0000A2300000}"/>
    <cellStyle name="Heading 3 3 7" xfId="2775" xr:uid="{00000000-0005-0000-0000-0000A3300000}"/>
    <cellStyle name="Heading 3 4" xfId="1009" xr:uid="{00000000-0005-0000-0000-0000A4300000}"/>
    <cellStyle name="Heading 3 4 2" xfId="2778" xr:uid="{00000000-0005-0000-0000-0000A5300000}"/>
    <cellStyle name="Heading 3 4 2 2" xfId="30804" xr:uid="{00000000-0005-0000-0000-0000A6300000}"/>
    <cellStyle name="Heading 3 4 2 3" xfId="42969" xr:uid="{F944CBD1-CD18-4CF9-8C2B-0DE1784FA9D4}"/>
    <cellStyle name="Heading 3 4 3" xfId="10406" xr:uid="{00000000-0005-0000-0000-0000A7300000}"/>
    <cellStyle name="Heading 3 4 3 2" xfId="30803" xr:uid="{00000000-0005-0000-0000-0000A8300000}"/>
    <cellStyle name="Heading 3 4 3 3" xfId="42970" xr:uid="{C3FEAED3-40F8-47B7-9D02-E53B96EB7A58}"/>
    <cellStyle name="Heading 3 4 4" xfId="9946" xr:uid="{00000000-0005-0000-0000-0000A9300000}"/>
    <cellStyle name="Heading 3 4 5" xfId="30668" xr:uid="{00000000-0005-0000-0000-0000AA300000}"/>
    <cellStyle name="Heading 3 4 6" xfId="37112" xr:uid="{00000000-0005-0000-0000-0000AB300000}"/>
    <cellStyle name="Heading 3 4 7" xfId="2777" xr:uid="{00000000-0005-0000-0000-0000AC300000}"/>
    <cellStyle name="Heading 3 5" xfId="1010" xr:uid="{00000000-0005-0000-0000-0000AD300000}"/>
    <cellStyle name="Heading 3 5 2" xfId="10408" xr:uid="{00000000-0005-0000-0000-0000AE300000}"/>
    <cellStyle name="Heading 3 5 2 2" xfId="30805" xr:uid="{00000000-0005-0000-0000-0000AF300000}"/>
    <cellStyle name="Heading 3 5 2 3" xfId="42971" xr:uid="{BD6BA339-1FAD-4016-B83B-FE1361F2F377}"/>
    <cellStyle name="Heading 3 5 3" xfId="9947" xr:uid="{00000000-0005-0000-0000-0000B0300000}"/>
    <cellStyle name="Heading 3 5 4" xfId="30669" xr:uid="{00000000-0005-0000-0000-0000B1300000}"/>
    <cellStyle name="Heading 3 5 5" xfId="37113" xr:uid="{00000000-0005-0000-0000-0000B2300000}"/>
    <cellStyle name="Heading 3 5 6" xfId="2779" xr:uid="{00000000-0005-0000-0000-0000B3300000}"/>
    <cellStyle name="Heading 3 6" xfId="2780" xr:uid="{00000000-0005-0000-0000-0000B4300000}"/>
    <cellStyle name="Heading 3 6 2" xfId="30806" xr:uid="{00000000-0005-0000-0000-0000B5300000}"/>
    <cellStyle name="Heading 3 6 2 2" xfId="42974" xr:uid="{653F36CB-CA46-4619-8056-B88D4FB7DAD1}"/>
    <cellStyle name="Heading 3 6 2 3" xfId="42975" xr:uid="{47827864-548C-4DAE-B43E-DD5ED17151CE}"/>
    <cellStyle name="Heading 3 6 2 4" xfId="42973" xr:uid="{417A2B28-1EE2-441C-9433-A0187DB52039}"/>
    <cellStyle name="Heading 3 6 3" xfId="37114" xr:uid="{00000000-0005-0000-0000-0000B6300000}"/>
    <cellStyle name="Heading 3 6 4" xfId="42972" xr:uid="{ADD9B082-BC0B-4916-BC24-74F3B392438A}"/>
    <cellStyle name="Heading 3 7" xfId="2781" xr:uid="{00000000-0005-0000-0000-0000B7300000}"/>
    <cellStyle name="Heading 3 7 2" xfId="30807" xr:uid="{00000000-0005-0000-0000-0000B8300000}"/>
    <cellStyle name="Heading 3 7 2 2" xfId="42977" xr:uid="{31C60BF6-9463-420D-8517-49EADE1071FC}"/>
    <cellStyle name="Heading 3 7 3" xfId="37115" xr:uid="{00000000-0005-0000-0000-0000B9300000}"/>
    <cellStyle name="Heading 3 7 3 2" xfId="42978" xr:uid="{28D96358-07BA-4784-8206-0418FF0B389F}"/>
    <cellStyle name="Heading 3 7 4" xfId="42976" xr:uid="{57CFE503-8D72-4B58-B12E-1203D3510644}"/>
    <cellStyle name="Heading 3 8" xfId="2782" xr:uid="{00000000-0005-0000-0000-0000BA300000}"/>
    <cellStyle name="Heading 3 8 2" xfId="30808" xr:uid="{00000000-0005-0000-0000-0000BB300000}"/>
    <cellStyle name="Heading 3 8 3" xfId="37116" xr:uid="{00000000-0005-0000-0000-0000BC300000}"/>
    <cellStyle name="Heading 3 9" xfId="2783" xr:uid="{00000000-0005-0000-0000-0000BD300000}"/>
    <cellStyle name="Heading 3 9 2" xfId="30809" xr:uid="{00000000-0005-0000-0000-0000BE300000}"/>
    <cellStyle name="Heading 3 9 3" xfId="37117" xr:uid="{00000000-0005-0000-0000-0000BF300000}"/>
    <cellStyle name="Heading 4" xfId="655" builtinId="19" customBuiltin="1"/>
    <cellStyle name="Heading 4 10" xfId="2784" xr:uid="{00000000-0005-0000-0000-0000C1300000}"/>
    <cellStyle name="Heading 4 10 2" xfId="37118" xr:uid="{00000000-0005-0000-0000-0000C2300000}"/>
    <cellStyle name="Heading 4 11" xfId="2785" xr:uid="{00000000-0005-0000-0000-0000C3300000}"/>
    <cellStyle name="Heading 4 11 2" xfId="37119" xr:uid="{00000000-0005-0000-0000-0000C4300000}"/>
    <cellStyle name="Heading 4 12" xfId="2786" xr:uid="{00000000-0005-0000-0000-0000C5300000}"/>
    <cellStyle name="Heading 4 12 2" xfId="37120" xr:uid="{00000000-0005-0000-0000-0000C6300000}"/>
    <cellStyle name="Heading 4 13" xfId="37121" xr:uid="{00000000-0005-0000-0000-0000C7300000}"/>
    <cellStyle name="Heading 4 14" xfId="37122" xr:uid="{00000000-0005-0000-0000-0000C8300000}"/>
    <cellStyle name="Heading 4 15" xfId="37123" xr:uid="{00000000-0005-0000-0000-0000C9300000}"/>
    <cellStyle name="Heading 4 16" xfId="37124" xr:uid="{00000000-0005-0000-0000-0000CA300000}"/>
    <cellStyle name="Heading 4 17" xfId="37125" xr:uid="{00000000-0005-0000-0000-0000CB300000}"/>
    <cellStyle name="Heading 4 2" xfId="1011" xr:uid="{00000000-0005-0000-0000-0000CC300000}"/>
    <cellStyle name="Heading 4 2 2" xfId="2788" xr:uid="{00000000-0005-0000-0000-0000CD300000}"/>
    <cellStyle name="Heading 4 2 2 2" xfId="42979" xr:uid="{60A078A0-8D9B-40F8-9A32-9DA11F88E784}"/>
    <cellStyle name="Heading 4 2 3" xfId="2789" xr:uid="{00000000-0005-0000-0000-0000CE300000}"/>
    <cellStyle name="Heading 4 2 4" xfId="10411" xr:uid="{00000000-0005-0000-0000-0000CF300000}"/>
    <cellStyle name="Heading 4 2 5" xfId="9948" xr:uid="{00000000-0005-0000-0000-0000D0300000}"/>
    <cellStyle name="Heading 4 2 6" xfId="37126" xr:uid="{00000000-0005-0000-0000-0000D1300000}"/>
    <cellStyle name="Heading 4 2 7" xfId="2787" xr:uid="{00000000-0005-0000-0000-0000D2300000}"/>
    <cellStyle name="Heading 4 3" xfId="1012" xr:uid="{00000000-0005-0000-0000-0000D3300000}"/>
    <cellStyle name="Heading 4 3 2" xfId="2791" xr:uid="{00000000-0005-0000-0000-0000D4300000}"/>
    <cellStyle name="Heading 4 3 2 2" xfId="42980" xr:uid="{478BD676-7A48-436F-AB0C-6062833BDBC1}"/>
    <cellStyle name="Heading 4 3 3" xfId="10413" xr:uid="{00000000-0005-0000-0000-0000D5300000}"/>
    <cellStyle name="Heading 4 3 4" xfId="9949" xr:uid="{00000000-0005-0000-0000-0000D6300000}"/>
    <cellStyle name="Heading 4 3 5" xfId="37127" xr:uid="{00000000-0005-0000-0000-0000D7300000}"/>
    <cellStyle name="Heading 4 3 6" xfId="2790" xr:uid="{00000000-0005-0000-0000-0000D8300000}"/>
    <cellStyle name="Heading 4 4" xfId="1013" xr:uid="{00000000-0005-0000-0000-0000D9300000}"/>
    <cellStyle name="Heading 4 4 2" xfId="2793" xr:uid="{00000000-0005-0000-0000-0000DA300000}"/>
    <cellStyle name="Heading 4 4 3" xfId="10414" xr:uid="{00000000-0005-0000-0000-0000DB300000}"/>
    <cellStyle name="Heading 4 4 4" xfId="9950" xr:uid="{00000000-0005-0000-0000-0000DC300000}"/>
    <cellStyle name="Heading 4 4 5" xfId="37128" xr:uid="{00000000-0005-0000-0000-0000DD300000}"/>
    <cellStyle name="Heading 4 4 6" xfId="2792" xr:uid="{00000000-0005-0000-0000-0000DE300000}"/>
    <cellStyle name="Heading 4 5" xfId="1014" xr:uid="{00000000-0005-0000-0000-0000DF300000}"/>
    <cellStyle name="Heading 4 5 2" xfId="10416" xr:uid="{00000000-0005-0000-0000-0000E0300000}"/>
    <cellStyle name="Heading 4 5 3" xfId="9951" xr:uid="{00000000-0005-0000-0000-0000E1300000}"/>
    <cellStyle name="Heading 4 5 4" xfId="37129" xr:uid="{00000000-0005-0000-0000-0000E2300000}"/>
    <cellStyle name="Heading 4 5 5" xfId="2794" xr:uid="{00000000-0005-0000-0000-0000E3300000}"/>
    <cellStyle name="Heading 4 6" xfId="2795" xr:uid="{00000000-0005-0000-0000-0000E4300000}"/>
    <cellStyle name="Heading 4 6 2" xfId="37130" xr:uid="{00000000-0005-0000-0000-0000E5300000}"/>
    <cellStyle name="Heading 4 6 2 2" xfId="42982" xr:uid="{C7C27A22-28DB-45E2-8416-73F21B1D7BF5}"/>
    <cellStyle name="Heading 4 6 3" xfId="42981" xr:uid="{BF868698-8EA2-4B29-BDE3-37219C430E74}"/>
    <cellStyle name="Heading 4 7" xfId="2796" xr:uid="{00000000-0005-0000-0000-0000E6300000}"/>
    <cellStyle name="Heading 4 7 2" xfId="37131" xr:uid="{00000000-0005-0000-0000-0000E7300000}"/>
    <cellStyle name="Heading 4 7 3" xfId="42983" xr:uid="{5F6C66E4-424D-4B17-8498-3612C6BEF8D8}"/>
    <cellStyle name="Heading 4 8" xfId="2797" xr:uid="{00000000-0005-0000-0000-0000E8300000}"/>
    <cellStyle name="Heading 4 8 2" xfId="37132" xr:uid="{00000000-0005-0000-0000-0000E9300000}"/>
    <cellStyle name="Heading 4 9" xfId="2798" xr:uid="{00000000-0005-0000-0000-0000EA300000}"/>
    <cellStyle name="Heading 4 9 2" xfId="37133" xr:uid="{00000000-0005-0000-0000-0000EB300000}"/>
    <cellStyle name="Heading 5" xfId="42949" xr:uid="{4950A315-A947-4A58-9BE0-FDDE60D7A3F0}"/>
    <cellStyle name="Heading No Underline" xfId="42984" xr:uid="{EB346C60-42D9-4910-B19C-AEE9E4E49672}"/>
    <cellStyle name="Heading With Underline" xfId="42985" xr:uid="{C31DC7F8-23D2-4134-A6EC-6E7C7F3A7311}"/>
    <cellStyle name="Heading With Underline 2" xfId="42986" xr:uid="{6DC04072-59F2-4B34-A54F-D38FF1FA6845}"/>
    <cellStyle name="heading, 1,A MAJOR/BOLD" xfId="42987" xr:uid="{67C8113D-DBB2-49F2-A63C-68446C4BCC51}"/>
    <cellStyle name="Heading1" xfId="4607" xr:uid="{00000000-0005-0000-0000-0000EC300000}"/>
    <cellStyle name="HEADING1 10" xfId="46712" xr:uid="{74C9C583-9177-4590-BDE6-0F0154EF288C}"/>
    <cellStyle name="Heading1 2" xfId="4608" xr:uid="{00000000-0005-0000-0000-0000ED300000}"/>
    <cellStyle name="Heading1 3" xfId="6269" xr:uid="{00000000-0005-0000-0000-0000EE300000}"/>
    <cellStyle name="HEADING1 4" xfId="42988" xr:uid="{135C8FE8-E00F-46F2-A83C-243E1F645C5A}"/>
    <cellStyle name="HEADING1 5" xfId="46719" xr:uid="{41738DC6-86C3-42AA-8BA0-46A0200FC28E}"/>
    <cellStyle name="HEADING1 6" xfId="46714" xr:uid="{50755272-5BFA-44CE-B4B7-16723B9AECF4}"/>
    <cellStyle name="HEADING1 7" xfId="46717" xr:uid="{419AC4F0-F44C-4E25-99B4-54AFCE50C4FC}"/>
    <cellStyle name="HEADING1 8" xfId="46740" xr:uid="{8B7EC2BE-C2F3-4860-AD1B-3D3920C885AF}"/>
    <cellStyle name="HEADING1 9" xfId="46716" xr:uid="{47BBFB37-6807-4079-B323-BE127810251A}"/>
    <cellStyle name="Heading1_Audit Adjustments - MCSH (220409)" xfId="4609" xr:uid="{00000000-0005-0000-0000-0000EF300000}"/>
    <cellStyle name="Heading2" xfId="4610" xr:uid="{00000000-0005-0000-0000-0000F0300000}"/>
    <cellStyle name="HEADING2 10" xfId="46711" xr:uid="{AE8F233E-711E-4375-93DC-B8C450EB4AFF}"/>
    <cellStyle name="Heading2 2" xfId="4611" xr:uid="{00000000-0005-0000-0000-0000F1300000}"/>
    <cellStyle name="Heading2 3" xfId="6270" xr:uid="{00000000-0005-0000-0000-0000F2300000}"/>
    <cellStyle name="HEADING2 4" xfId="42989" xr:uid="{2166B4AD-8D48-4BEA-8627-78F535F97B91}"/>
    <cellStyle name="HEADING2 5" xfId="46720" xr:uid="{DD481D00-79DD-436C-B8B8-0C42DD20599A}"/>
    <cellStyle name="HEADING2 6" xfId="46713" xr:uid="{BB22C111-14F5-4F8D-9056-625D770493F4}"/>
    <cellStyle name="HEADING2 7" xfId="46718" xr:uid="{AEBAA7CB-FF79-46A8-A1D2-AA8E615DD087}"/>
    <cellStyle name="HEADING2 8" xfId="46739" xr:uid="{AADACC92-B074-4780-8331-6F447B22CA68}"/>
    <cellStyle name="HEADING2 9" xfId="46741" xr:uid="{9FF8C104-E7F7-422A-81CD-7507FE09638C}"/>
    <cellStyle name="Heading2_Audit Adjustments - MCSH (220409)" xfId="4612" xr:uid="{00000000-0005-0000-0000-0000F3300000}"/>
    <cellStyle name="Historical" xfId="4613" xr:uid="{00000000-0005-0000-0000-0000F4300000}"/>
    <cellStyle name="Hohe Zelle" xfId="4614" xr:uid="{00000000-0005-0000-0000-0000F5300000}"/>
    <cellStyle name="Hohe Zelle 10" xfId="34513" xr:uid="{00000000-0005-0000-0000-0000F6300000}"/>
    <cellStyle name="Hohe Zelle 2" xfId="7977" xr:uid="{00000000-0005-0000-0000-0000F7300000}"/>
    <cellStyle name="Hohe Zelle 2 2" xfId="11520" xr:uid="{00000000-0005-0000-0000-0000F8300000}"/>
    <cellStyle name="Hohe Zelle 2 2 2" xfId="16797" xr:uid="{00000000-0005-0000-0000-0000F9300000}"/>
    <cellStyle name="Hohe Zelle 2 2 2 2" xfId="29332" xr:uid="{00000000-0005-0000-0000-0000FA300000}"/>
    <cellStyle name="Hohe Zelle 2 2 3" xfId="24275" xr:uid="{00000000-0005-0000-0000-0000FB300000}"/>
    <cellStyle name="Hohe Zelle 2 3" xfId="6723" xr:uid="{00000000-0005-0000-0000-0000FC300000}"/>
    <cellStyle name="Hohe Zelle 2 3 2" xfId="13300" xr:uid="{00000000-0005-0000-0000-0000FD300000}"/>
    <cellStyle name="Hohe Zelle 2 3 2 2" xfId="26042" xr:uid="{00000000-0005-0000-0000-0000FE300000}"/>
    <cellStyle name="Hohe Zelle 2 3 3" xfId="21461" xr:uid="{00000000-0005-0000-0000-0000FF300000}"/>
    <cellStyle name="Hohe Zelle 2 4" xfId="11689" xr:uid="{00000000-0005-0000-0000-000000310000}"/>
    <cellStyle name="Hohe Zelle 2 4 2" xfId="24439" xr:uid="{00000000-0005-0000-0000-000001310000}"/>
    <cellStyle name="Hohe Zelle 2 5" xfId="22549" xr:uid="{00000000-0005-0000-0000-000002310000}"/>
    <cellStyle name="Hohe Zelle 3" xfId="6905" xr:uid="{00000000-0005-0000-0000-000003310000}"/>
    <cellStyle name="Hohe Zelle 3 2" xfId="13447" xr:uid="{00000000-0005-0000-0000-000004310000}"/>
    <cellStyle name="Hohe Zelle 3 2 2" xfId="26181" xr:uid="{00000000-0005-0000-0000-000005310000}"/>
    <cellStyle name="Hohe Zelle 3 3" xfId="21635" xr:uid="{00000000-0005-0000-0000-000006310000}"/>
    <cellStyle name="Hohe Zelle 4" xfId="11685" xr:uid="{00000000-0005-0000-0000-000007310000}"/>
    <cellStyle name="Hohe Zelle 4 2" xfId="16933" xr:uid="{00000000-0005-0000-0000-000008310000}"/>
    <cellStyle name="Hohe Zelle 4 2 2" xfId="29466" xr:uid="{00000000-0005-0000-0000-000009310000}"/>
    <cellStyle name="Hohe Zelle 4 3" xfId="24436" xr:uid="{00000000-0005-0000-0000-00000A310000}"/>
    <cellStyle name="Hohe Zelle 5" xfId="17817" xr:uid="{00000000-0005-0000-0000-00000B310000}"/>
    <cellStyle name="Hohe Zelle 6" xfId="17420" xr:uid="{00000000-0005-0000-0000-00000C310000}"/>
    <cellStyle name="Hohe Zelle 6 2" xfId="29942" xr:uid="{00000000-0005-0000-0000-00000D310000}"/>
    <cellStyle name="Hohe Zelle 7" xfId="31164" xr:uid="{00000000-0005-0000-0000-00000E310000}"/>
    <cellStyle name="Hohe Zelle 8" xfId="31017" xr:uid="{00000000-0005-0000-0000-00000F310000}"/>
    <cellStyle name="Hohe Zelle 9" xfId="31013" xr:uid="{00000000-0005-0000-0000-000010310000}"/>
    <cellStyle name="Horizontal" xfId="42990" xr:uid="{D87EABAC-DA5B-48C6-8027-1A4EFD717A89}"/>
    <cellStyle name="Hyperlink 2" xfId="4615" xr:uid="{00000000-0005-0000-0000-000011310000}"/>
    <cellStyle name="Hyperlink 2 2" xfId="6306" xr:uid="{00000000-0005-0000-0000-000012310000}"/>
    <cellStyle name="Hyperlink 2 2 2" xfId="10033" xr:uid="{00000000-0005-0000-0000-000013310000}"/>
    <cellStyle name="Hyperlink 2 2 3" xfId="42992" xr:uid="{79DC76CD-50AA-4214-A945-3B1470447168}"/>
    <cellStyle name="Hyperlink 2 3" xfId="6271" xr:uid="{00000000-0005-0000-0000-000014310000}"/>
    <cellStyle name="Hyperlink 2 3 2" xfId="18700" xr:uid="{00000000-0005-0000-0000-000015310000}"/>
    <cellStyle name="Hyperlink 2 4" xfId="17818" xr:uid="{00000000-0005-0000-0000-000016310000}"/>
    <cellStyle name="Hyperlink 2 5" xfId="42991" xr:uid="{9EF99A4A-A4CE-468C-81DE-B989980794F2}"/>
    <cellStyle name="Hyperlink 3" xfId="4616" xr:uid="{00000000-0005-0000-0000-000017310000}"/>
    <cellStyle name="Hyperlink 3 2" xfId="10026" xr:uid="{00000000-0005-0000-0000-000018310000}"/>
    <cellStyle name="Hyperlink 3 3" xfId="17819" xr:uid="{00000000-0005-0000-0000-000019310000}"/>
    <cellStyle name="iles|_x0005_h" xfId="42993" xr:uid="{15E68205-543B-4F3B-82EC-6A5F9C2F97CA}"/>
    <cellStyle name="Input" xfId="659" builtinId="20" customBuiltin="1"/>
    <cellStyle name="Input [yellow]" xfId="4617" xr:uid="{00000000-0005-0000-0000-00001B310000}"/>
    <cellStyle name="Input [yellow] 2" xfId="7978" xr:uid="{00000000-0005-0000-0000-00001C310000}"/>
    <cellStyle name="Input [yellow] 2 2" xfId="7674" xr:uid="{00000000-0005-0000-0000-00001D310000}"/>
    <cellStyle name="Input [yellow] 2 2 2" xfId="14173" xr:uid="{00000000-0005-0000-0000-00001E310000}"/>
    <cellStyle name="Input [yellow] 2 3" xfId="6453" xr:uid="{00000000-0005-0000-0000-00001F310000}"/>
    <cellStyle name="Input [yellow] 3" xfId="6906" xr:uid="{00000000-0005-0000-0000-000020310000}"/>
    <cellStyle name="Input [yellow] 3 2" xfId="13448" xr:uid="{00000000-0005-0000-0000-000021310000}"/>
    <cellStyle name="Input [yellow] 4" xfId="11791" xr:uid="{00000000-0005-0000-0000-000022310000}"/>
    <cellStyle name="Input [yellow] 4 2" xfId="17019" xr:uid="{00000000-0005-0000-0000-000023310000}"/>
    <cellStyle name="Input [yellow] 5" xfId="34514" xr:uid="{00000000-0005-0000-0000-000024310000}"/>
    <cellStyle name="Input [yellow] 6" xfId="42994" xr:uid="{B29CABB7-BCA7-4B29-BD90-193D1662D3BD}"/>
    <cellStyle name="Input 10" xfId="2799" xr:uid="{00000000-0005-0000-0000-000025310000}"/>
    <cellStyle name="Input 10 10" xfId="31348" xr:uid="{00000000-0005-0000-0000-000026310000}"/>
    <cellStyle name="Input 10 11" xfId="30727" xr:uid="{00000000-0005-0000-0000-000027310000}"/>
    <cellStyle name="Input 10 12" xfId="37134" xr:uid="{00000000-0005-0000-0000-000028310000}"/>
    <cellStyle name="Input 10 2" xfId="8662" xr:uid="{00000000-0005-0000-0000-000029310000}"/>
    <cellStyle name="Input 10 2 2" xfId="11585" xr:uid="{00000000-0005-0000-0000-00002A310000}"/>
    <cellStyle name="Input 10 2 2 2" xfId="16844" xr:uid="{00000000-0005-0000-0000-00002B310000}"/>
    <cellStyle name="Input 10 2 2 2 2" xfId="29378" xr:uid="{00000000-0005-0000-0000-00002C310000}"/>
    <cellStyle name="Input 10 2 2 3" xfId="20745" xr:uid="{00000000-0005-0000-0000-00002D310000}"/>
    <cellStyle name="Input 10 2 2 3 2" xfId="30423" xr:uid="{00000000-0005-0000-0000-00002E310000}"/>
    <cellStyle name="Input 10 2 2 4" xfId="24337" xr:uid="{00000000-0005-0000-0000-00002F310000}"/>
    <cellStyle name="Input 10 2 2 5" xfId="33013" xr:uid="{00000000-0005-0000-0000-000030310000}"/>
    <cellStyle name="Input 10 2 2 6" xfId="34066" xr:uid="{00000000-0005-0000-0000-000031310000}"/>
    <cellStyle name="Input 10 2 2 7" xfId="30853" xr:uid="{00000000-0005-0000-0000-000032310000}"/>
    <cellStyle name="Input 10 2 3" xfId="6755" xr:uid="{00000000-0005-0000-0000-000033310000}"/>
    <cellStyle name="Input 10 2 3 2" xfId="13319" xr:uid="{00000000-0005-0000-0000-000034310000}"/>
    <cellStyle name="Input 10 2 3 2 2" xfId="26054" xr:uid="{00000000-0005-0000-0000-000035310000}"/>
    <cellStyle name="Input 10 2 3 3" xfId="21486" xr:uid="{00000000-0005-0000-0000-000036310000}"/>
    <cellStyle name="Input 10 2 4" xfId="11563" xr:uid="{00000000-0005-0000-0000-000037310000}"/>
    <cellStyle name="Input 10 2 4 2" xfId="24315" xr:uid="{00000000-0005-0000-0000-000038310000}"/>
    <cellStyle name="Input 10 2 5" xfId="20594" xr:uid="{00000000-0005-0000-0000-000039310000}"/>
    <cellStyle name="Input 10 2 5 2" xfId="30272" xr:uid="{00000000-0005-0000-0000-00003A310000}"/>
    <cellStyle name="Input 10 2 6" xfId="22728" xr:uid="{00000000-0005-0000-0000-00003B310000}"/>
    <cellStyle name="Input 10 2 7" xfId="32020" xr:uid="{00000000-0005-0000-0000-00003C310000}"/>
    <cellStyle name="Input 10 2 8" xfId="33881" xr:uid="{00000000-0005-0000-0000-00003D310000}"/>
    <cellStyle name="Input 10 2 9" xfId="33879" xr:uid="{00000000-0005-0000-0000-00003E310000}"/>
    <cellStyle name="Input 10 3" xfId="6494" xr:uid="{00000000-0005-0000-0000-00003F310000}"/>
    <cellStyle name="Input 10 3 2" xfId="13089" xr:uid="{00000000-0005-0000-0000-000040310000}"/>
    <cellStyle name="Input 10 3 2 2" xfId="25834" xr:uid="{00000000-0005-0000-0000-000041310000}"/>
    <cellStyle name="Input 10 3 3" xfId="20838" xr:uid="{00000000-0005-0000-0000-000042310000}"/>
    <cellStyle name="Input 10 3 3 2" xfId="30516" xr:uid="{00000000-0005-0000-0000-000043310000}"/>
    <cellStyle name="Input 10 3 4" xfId="21238" xr:uid="{00000000-0005-0000-0000-000044310000}"/>
    <cellStyle name="Input 10 3 5" xfId="33153" xr:uid="{00000000-0005-0000-0000-000045310000}"/>
    <cellStyle name="Input 10 3 6" xfId="34161" xr:uid="{00000000-0005-0000-0000-000046310000}"/>
    <cellStyle name="Input 10 3 7" xfId="33953" xr:uid="{00000000-0005-0000-0000-000047310000}"/>
    <cellStyle name="Input 10 4" xfId="7344" xr:uid="{00000000-0005-0000-0000-000048310000}"/>
    <cellStyle name="Input 10 4 2" xfId="13867" xr:uid="{00000000-0005-0000-0000-000049310000}"/>
    <cellStyle name="Input 10 4 2 2" xfId="26598" xr:uid="{00000000-0005-0000-0000-00004A310000}"/>
    <cellStyle name="Input 10 4 3" xfId="22072" xr:uid="{00000000-0005-0000-0000-00004B310000}"/>
    <cellStyle name="Input 10 5" xfId="11404" xr:uid="{00000000-0005-0000-0000-00004C310000}"/>
    <cellStyle name="Input 10 5 2" xfId="16706" xr:uid="{00000000-0005-0000-0000-00004D310000}"/>
    <cellStyle name="Input 10 5 2 2" xfId="29241" xr:uid="{00000000-0005-0000-0000-00004E310000}"/>
    <cellStyle name="Input 10 5 3" xfId="24159" xr:uid="{00000000-0005-0000-0000-00004F310000}"/>
    <cellStyle name="Input 10 6" xfId="11865" xr:uid="{00000000-0005-0000-0000-000050310000}"/>
    <cellStyle name="Input 10 6 2" xfId="24614" xr:uid="{00000000-0005-0000-0000-000051310000}"/>
    <cellStyle name="Input 10 7" xfId="17997" xr:uid="{00000000-0005-0000-0000-000052310000}"/>
    <cellStyle name="Input 10 7 2" xfId="30035" xr:uid="{00000000-0005-0000-0000-000053310000}"/>
    <cellStyle name="Input 10 8" xfId="20930" xr:uid="{00000000-0005-0000-0000-000054310000}"/>
    <cellStyle name="Input 10 9" xfId="30817" xr:uid="{00000000-0005-0000-0000-000055310000}"/>
    <cellStyle name="Input 11" xfId="2800" xr:uid="{00000000-0005-0000-0000-000056310000}"/>
    <cellStyle name="Input 11 10" xfId="31347" xr:uid="{00000000-0005-0000-0000-000057310000}"/>
    <cellStyle name="Input 11 11" xfId="30834" xr:uid="{00000000-0005-0000-0000-000058310000}"/>
    <cellStyle name="Input 11 12" xfId="37135" xr:uid="{00000000-0005-0000-0000-000059310000}"/>
    <cellStyle name="Input 11 2" xfId="8663" xr:uid="{00000000-0005-0000-0000-00005A310000}"/>
    <cellStyle name="Input 11 2 2" xfId="11586" xr:uid="{00000000-0005-0000-0000-00005B310000}"/>
    <cellStyle name="Input 11 2 2 2" xfId="16845" xr:uid="{00000000-0005-0000-0000-00005C310000}"/>
    <cellStyle name="Input 11 2 2 2 2" xfId="29379" xr:uid="{00000000-0005-0000-0000-00005D310000}"/>
    <cellStyle name="Input 11 2 2 3" xfId="20746" xr:uid="{00000000-0005-0000-0000-00005E310000}"/>
    <cellStyle name="Input 11 2 2 3 2" xfId="30424" xr:uid="{00000000-0005-0000-0000-00005F310000}"/>
    <cellStyle name="Input 11 2 2 4" xfId="24338" xr:uid="{00000000-0005-0000-0000-000060310000}"/>
    <cellStyle name="Input 11 2 2 5" xfId="33014" xr:uid="{00000000-0005-0000-0000-000061310000}"/>
    <cellStyle name="Input 11 2 2 6" xfId="34067" xr:uid="{00000000-0005-0000-0000-000062310000}"/>
    <cellStyle name="Input 11 2 2 7" xfId="31948" xr:uid="{00000000-0005-0000-0000-000063310000}"/>
    <cellStyle name="Input 11 2 3" xfId="6756" xr:uid="{00000000-0005-0000-0000-000064310000}"/>
    <cellStyle name="Input 11 2 3 2" xfId="13320" xr:uid="{00000000-0005-0000-0000-000065310000}"/>
    <cellStyle name="Input 11 2 3 2 2" xfId="26055" xr:uid="{00000000-0005-0000-0000-000066310000}"/>
    <cellStyle name="Input 11 2 3 3" xfId="21487" xr:uid="{00000000-0005-0000-0000-000067310000}"/>
    <cellStyle name="Input 11 2 4" xfId="11756" xr:uid="{00000000-0005-0000-0000-000068310000}"/>
    <cellStyle name="Input 11 2 4 2" xfId="24506" xr:uid="{00000000-0005-0000-0000-000069310000}"/>
    <cellStyle name="Input 11 2 5" xfId="20595" xr:uid="{00000000-0005-0000-0000-00006A310000}"/>
    <cellStyle name="Input 11 2 5 2" xfId="30273" xr:uid="{00000000-0005-0000-0000-00006B310000}"/>
    <cellStyle name="Input 11 2 6" xfId="22729" xr:uid="{00000000-0005-0000-0000-00006C310000}"/>
    <cellStyle name="Input 11 2 7" xfId="32021" xr:uid="{00000000-0005-0000-0000-00006D310000}"/>
    <cellStyle name="Input 11 2 8" xfId="33882" xr:uid="{00000000-0005-0000-0000-00006E310000}"/>
    <cellStyle name="Input 11 2 9" xfId="32041" xr:uid="{00000000-0005-0000-0000-00006F310000}"/>
    <cellStyle name="Input 11 3" xfId="6495" xr:uid="{00000000-0005-0000-0000-000070310000}"/>
    <cellStyle name="Input 11 3 2" xfId="13090" xr:uid="{00000000-0005-0000-0000-000071310000}"/>
    <cellStyle name="Input 11 3 2 2" xfId="25835" xr:uid="{00000000-0005-0000-0000-000072310000}"/>
    <cellStyle name="Input 11 3 3" xfId="20839" xr:uid="{00000000-0005-0000-0000-000073310000}"/>
    <cellStyle name="Input 11 3 3 2" xfId="30517" xr:uid="{00000000-0005-0000-0000-000074310000}"/>
    <cellStyle name="Input 11 3 4" xfId="21239" xr:uid="{00000000-0005-0000-0000-000075310000}"/>
    <cellStyle name="Input 11 3 5" xfId="33154" xr:uid="{00000000-0005-0000-0000-000076310000}"/>
    <cellStyle name="Input 11 3 6" xfId="34162" xr:uid="{00000000-0005-0000-0000-000077310000}"/>
    <cellStyle name="Input 11 3 7" xfId="30782" xr:uid="{00000000-0005-0000-0000-000078310000}"/>
    <cellStyle name="Input 11 4" xfId="7343" xr:uid="{00000000-0005-0000-0000-000079310000}"/>
    <cellStyle name="Input 11 4 2" xfId="13866" xr:uid="{00000000-0005-0000-0000-00007A310000}"/>
    <cellStyle name="Input 11 4 2 2" xfId="26597" xr:uid="{00000000-0005-0000-0000-00007B310000}"/>
    <cellStyle name="Input 11 4 3" xfId="22071" xr:uid="{00000000-0005-0000-0000-00007C310000}"/>
    <cellStyle name="Input 11 5" xfId="11403" xr:uid="{00000000-0005-0000-0000-00007D310000}"/>
    <cellStyle name="Input 11 5 2" xfId="16705" xr:uid="{00000000-0005-0000-0000-00007E310000}"/>
    <cellStyle name="Input 11 5 2 2" xfId="29240" xr:uid="{00000000-0005-0000-0000-00007F310000}"/>
    <cellStyle name="Input 11 5 3" xfId="24158" xr:uid="{00000000-0005-0000-0000-000080310000}"/>
    <cellStyle name="Input 11 6" xfId="11842" xr:uid="{00000000-0005-0000-0000-000081310000}"/>
    <cellStyle name="Input 11 6 2" xfId="24591" xr:uid="{00000000-0005-0000-0000-000082310000}"/>
    <cellStyle name="Input 11 7" xfId="17996" xr:uid="{00000000-0005-0000-0000-000083310000}"/>
    <cellStyle name="Input 11 7 2" xfId="30034" xr:uid="{00000000-0005-0000-0000-000084310000}"/>
    <cellStyle name="Input 11 8" xfId="20931" xr:uid="{00000000-0005-0000-0000-000085310000}"/>
    <cellStyle name="Input 11 9" xfId="30818" xr:uid="{00000000-0005-0000-0000-000086310000}"/>
    <cellStyle name="Input 12" xfId="2801" xr:uid="{00000000-0005-0000-0000-000087310000}"/>
    <cellStyle name="Input 12 10" xfId="31346" xr:uid="{00000000-0005-0000-0000-000088310000}"/>
    <cellStyle name="Input 12 11" xfId="30645" xr:uid="{00000000-0005-0000-0000-000089310000}"/>
    <cellStyle name="Input 12 12" xfId="37136" xr:uid="{00000000-0005-0000-0000-00008A310000}"/>
    <cellStyle name="Input 12 2" xfId="8664" xr:uid="{00000000-0005-0000-0000-00008B310000}"/>
    <cellStyle name="Input 12 2 2" xfId="11587" xr:uid="{00000000-0005-0000-0000-00008C310000}"/>
    <cellStyle name="Input 12 2 2 2" xfId="16846" xr:uid="{00000000-0005-0000-0000-00008D310000}"/>
    <cellStyle name="Input 12 2 2 2 2" xfId="29380" xr:uid="{00000000-0005-0000-0000-00008E310000}"/>
    <cellStyle name="Input 12 2 2 3" xfId="20747" xr:uid="{00000000-0005-0000-0000-00008F310000}"/>
    <cellStyle name="Input 12 2 2 3 2" xfId="30425" xr:uid="{00000000-0005-0000-0000-000090310000}"/>
    <cellStyle name="Input 12 2 2 4" xfId="24339" xr:uid="{00000000-0005-0000-0000-000091310000}"/>
    <cellStyle name="Input 12 2 2 5" xfId="33015" xr:uid="{00000000-0005-0000-0000-000092310000}"/>
    <cellStyle name="Input 12 2 2 6" xfId="34068" xr:uid="{00000000-0005-0000-0000-000093310000}"/>
    <cellStyle name="Input 12 2 2 7" xfId="31666" xr:uid="{00000000-0005-0000-0000-000094310000}"/>
    <cellStyle name="Input 12 2 3" xfId="6757" xr:uid="{00000000-0005-0000-0000-000095310000}"/>
    <cellStyle name="Input 12 2 3 2" xfId="13321" xr:uid="{00000000-0005-0000-0000-000096310000}"/>
    <cellStyle name="Input 12 2 3 2 2" xfId="26056" xr:uid="{00000000-0005-0000-0000-000097310000}"/>
    <cellStyle name="Input 12 2 3 3" xfId="21488" xr:uid="{00000000-0005-0000-0000-000098310000}"/>
    <cellStyle name="Input 12 2 4" xfId="11513" xr:uid="{00000000-0005-0000-0000-000099310000}"/>
    <cellStyle name="Input 12 2 4 2" xfId="24268" xr:uid="{00000000-0005-0000-0000-00009A310000}"/>
    <cellStyle name="Input 12 2 5" xfId="20596" xr:uid="{00000000-0005-0000-0000-00009B310000}"/>
    <cellStyle name="Input 12 2 5 2" xfId="30274" xr:uid="{00000000-0005-0000-0000-00009C310000}"/>
    <cellStyle name="Input 12 2 6" xfId="22730" xr:uid="{00000000-0005-0000-0000-00009D310000}"/>
    <cellStyle name="Input 12 2 7" xfId="32022" xr:uid="{00000000-0005-0000-0000-00009E310000}"/>
    <cellStyle name="Input 12 2 8" xfId="33883" xr:uid="{00000000-0005-0000-0000-00009F310000}"/>
    <cellStyle name="Input 12 2 9" xfId="31068" xr:uid="{00000000-0005-0000-0000-0000A0310000}"/>
    <cellStyle name="Input 12 3" xfId="6496" xr:uid="{00000000-0005-0000-0000-0000A1310000}"/>
    <cellStyle name="Input 12 3 2" xfId="13091" xr:uid="{00000000-0005-0000-0000-0000A2310000}"/>
    <cellStyle name="Input 12 3 2 2" xfId="25836" xr:uid="{00000000-0005-0000-0000-0000A3310000}"/>
    <cellStyle name="Input 12 3 3" xfId="20840" xr:uid="{00000000-0005-0000-0000-0000A4310000}"/>
    <cellStyle name="Input 12 3 3 2" xfId="30518" xr:uid="{00000000-0005-0000-0000-0000A5310000}"/>
    <cellStyle name="Input 12 3 4" xfId="21240" xr:uid="{00000000-0005-0000-0000-0000A6310000}"/>
    <cellStyle name="Input 12 3 5" xfId="33155" xr:uid="{00000000-0005-0000-0000-0000A7310000}"/>
    <cellStyle name="Input 12 3 6" xfId="34163" xr:uid="{00000000-0005-0000-0000-0000A8310000}"/>
    <cellStyle name="Input 12 3 7" xfId="33822" xr:uid="{00000000-0005-0000-0000-0000A9310000}"/>
    <cellStyle name="Input 12 4" xfId="7687" xr:uid="{00000000-0005-0000-0000-0000AA310000}"/>
    <cellStyle name="Input 12 4 2" xfId="14186" xr:uid="{00000000-0005-0000-0000-0000AB310000}"/>
    <cellStyle name="Input 12 4 2 2" xfId="26912" xr:uid="{00000000-0005-0000-0000-0000AC310000}"/>
    <cellStyle name="Input 12 4 3" xfId="22407" xr:uid="{00000000-0005-0000-0000-0000AD310000}"/>
    <cellStyle name="Input 12 5" xfId="11954" xr:uid="{00000000-0005-0000-0000-0000AE310000}"/>
    <cellStyle name="Input 12 5 2" xfId="17114" xr:uid="{00000000-0005-0000-0000-0000AF310000}"/>
    <cellStyle name="Input 12 5 2 2" xfId="29645" xr:uid="{00000000-0005-0000-0000-0000B0310000}"/>
    <cellStyle name="Input 12 5 3" xfId="24703" xr:uid="{00000000-0005-0000-0000-0000B1310000}"/>
    <cellStyle name="Input 12 6" xfId="11955" xr:uid="{00000000-0005-0000-0000-0000B2310000}"/>
    <cellStyle name="Input 12 6 2" xfId="24704" xr:uid="{00000000-0005-0000-0000-0000B3310000}"/>
    <cellStyle name="Input 12 7" xfId="17995" xr:uid="{00000000-0005-0000-0000-0000B4310000}"/>
    <cellStyle name="Input 12 7 2" xfId="30033" xr:uid="{00000000-0005-0000-0000-0000B5310000}"/>
    <cellStyle name="Input 12 8" xfId="20932" xr:uid="{00000000-0005-0000-0000-0000B6310000}"/>
    <cellStyle name="Input 12 9" xfId="30819" xr:uid="{00000000-0005-0000-0000-0000B7310000}"/>
    <cellStyle name="Input 13" xfId="37137" xr:uid="{00000000-0005-0000-0000-0000B8310000}"/>
    <cellStyle name="Input 14" xfId="37138" xr:uid="{00000000-0005-0000-0000-0000B9310000}"/>
    <cellStyle name="Input 15" xfId="37139" xr:uid="{00000000-0005-0000-0000-0000BA310000}"/>
    <cellStyle name="Input 16" xfId="37140" xr:uid="{00000000-0005-0000-0000-0000BB310000}"/>
    <cellStyle name="Input 17" xfId="37141" xr:uid="{00000000-0005-0000-0000-0000BC310000}"/>
    <cellStyle name="Input 2" xfId="1015" xr:uid="{00000000-0005-0000-0000-0000BD310000}"/>
    <cellStyle name="Input 2 10" xfId="11398" xr:uid="{00000000-0005-0000-0000-0000BE310000}"/>
    <cellStyle name="Input 2 10 2" xfId="24153" xr:uid="{00000000-0005-0000-0000-0000BF310000}"/>
    <cellStyle name="Input 2 11" xfId="18323" xr:uid="{00000000-0005-0000-0000-0000C0310000}"/>
    <cellStyle name="Input 2 11 2" xfId="30058" xr:uid="{00000000-0005-0000-0000-0000C1310000}"/>
    <cellStyle name="Input 2 12" xfId="20933" xr:uid="{00000000-0005-0000-0000-0000C2310000}"/>
    <cellStyle name="Input 2 13" xfId="30672" xr:uid="{00000000-0005-0000-0000-0000C3310000}"/>
    <cellStyle name="Input 2 14" xfId="31930" xr:uid="{00000000-0005-0000-0000-0000C4310000}"/>
    <cellStyle name="Input 2 15" xfId="34145" xr:uid="{00000000-0005-0000-0000-0000C5310000}"/>
    <cellStyle name="Input 2 16" xfId="37142" xr:uid="{00000000-0005-0000-0000-0000C6310000}"/>
    <cellStyle name="Input 2 17" xfId="2802" xr:uid="{00000000-0005-0000-0000-0000C7310000}"/>
    <cellStyle name="Input 2 2" xfId="2803" xr:uid="{00000000-0005-0000-0000-0000C8310000}"/>
    <cellStyle name="Input 2 2 10" xfId="31344" xr:uid="{00000000-0005-0000-0000-0000C9310000}"/>
    <cellStyle name="Input 2 2 11" xfId="30729" xr:uid="{00000000-0005-0000-0000-0000CA310000}"/>
    <cellStyle name="Input 2 2 12" xfId="42995" xr:uid="{15B93954-5EC8-4328-8AE0-16A67D0FDEF2}"/>
    <cellStyle name="Input 2 2 2" xfId="8666" xr:uid="{00000000-0005-0000-0000-0000CB310000}"/>
    <cellStyle name="Input 2 2 2 10" xfId="42996" xr:uid="{8373C8D6-CC8E-4486-AC32-8030234611F9}"/>
    <cellStyle name="Input 2 2 2 2" xfId="11589" xr:uid="{00000000-0005-0000-0000-0000CC310000}"/>
    <cellStyle name="Input 2 2 2 2 2" xfId="16848" xr:uid="{00000000-0005-0000-0000-0000CD310000}"/>
    <cellStyle name="Input 2 2 2 2 2 2" xfId="29382" xr:uid="{00000000-0005-0000-0000-0000CE310000}"/>
    <cellStyle name="Input 2 2 2 2 3" xfId="20749" xr:uid="{00000000-0005-0000-0000-0000CF310000}"/>
    <cellStyle name="Input 2 2 2 2 3 2" xfId="30427" xr:uid="{00000000-0005-0000-0000-0000D0310000}"/>
    <cellStyle name="Input 2 2 2 2 4" xfId="24341" xr:uid="{00000000-0005-0000-0000-0000D1310000}"/>
    <cellStyle name="Input 2 2 2 2 5" xfId="33017" xr:uid="{00000000-0005-0000-0000-0000D2310000}"/>
    <cellStyle name="Input 2 2 2 2 6" xfId="34070" xr:uid="{00000000-0005-0000-0000-0000D3310000}"/>
    <cellStyle name="Input 2 2 2 2 7" xfId="31533" xr:uid="{00000000-0005-0000-0000-0000D4310000}"/>
    <cellStyle name="Input 2 2 2 2 8" xfId="42997" xr:uid="{78CF1E3A-1F86-441E-B705-91585E9F64B9}"/>
    <cellStyle name="Input 2 2 2 3" xfId="6485" xr:uid="{00000000-0005-0000-0000-0000D5310000}"/>
    <cellStyle name="Input 2 2 2 3 2" xfId="13083" xr:uid="{00000000-0005-0000-0000-0000D6310000}"/>
    <cellStyle name="Input 2 2 2 3 2 2" xfId="25828" xr:uid="{00000000-0005-0000-0000-0000D7310000}"/>
    <cellStyle name="Input 2 2 2 3 3" xfId="21229" xr:uid="{00000000-0005-0000-0000-0000D8310000}"/>
    <cellStyle name="Input 2 2 2 4" xfId="7361" xr:uid="{00000000-0005-0000-0000-0000D9310000}"/>
    <cellStyle name="Input 2 2 2 4 2" xfId="22088" xr:uid="{00000000-0005-0000-0000-0000DA310000}"/>
    <cellStyle name="Input 2 2 2 5" xfId="20598" xr:uid="{00000000-0005-0000-0000-0000DB310000}"/>
    <cellStyle name="Input 2 2 2 5 2" xfId="30276" xr:uid="{00000000-0005-0000-0000-0000DC310000}"/>
    <cellStyle name="Input 2 2 2 6" xfId="22732" xr:uid="{00000000-0005-0000-0000-0000DD310000}"/>
    <cellStyle name="Input 2 2 2 7" xfId="32024" xr:uid="{00000000-0005-0000-0000-0000DE310000}"/>
    <cellStyle name="Input 2 2 2 8" xfId="33885" xr:uid="{00000000-0005-0000-0000-0000DF310000}"/>
    <cellStyle name="Input 2 2 2 9" xfId="31434" xr:uid="{00000000-0005-0000-0000-0000E0310000}"/>
    <cellStyle name="Input 2 2 3" xfId="6498" xr:uid="{00000000-0005-0000-0000-0000E1310000}"/>
    <cellStyle name="Input 2 2 3 2" xfId="13093" xr:uid="{00000000-0005-0000-0000-0000E2310000}"/>
    <cellStyle name="Input 2 2 3 2 2" xfId="25838" xr:uid="{00000000-0005-0000-0000-0000E3310000}"/>
    <cellStyle name="Input 2 2 3 3" xfId="20842" xr:uid="{00000000-0005-0000-0000-0000E4310000}"/>
    <cellStyle name="Input 2 2 3 3 2" xfId="30520" xr:uid="{00000000-0005-0000-0000-0000E5310000}"/>
    <cellStyle name="Input 2 2 3 4" xfId="21242" xr:uid="{00000000-0005-0000-0000-0000E6310000}"/>
    <cellStyle name="Input 2 2 3 5" xfId="33157" xr:uid="{00000000-0005-0000-0000-0000E7310000}"/>
    <cellStyle name="Input 2 2 3 6" xfId="34165" xr:uid="{00000000-0005-0000-0000-0000E8310000}"/>
    <cellStyle name="Input 2 2 3 7" xfId="31619" xr:uid="{00000000-0005-0000-0000-0000E9310000}"/>
    <cellStyle name="Input 2 2 3 8" xfId="42998" xr:uid="{227A9589-8D0A-4FD0-88DA-7F5390F2FDB6}"/>
    <cellStyle name="Input 2 2 4" xfId="7341" xr:uid="{00000000-0005-0000-0000-0000EA310000}"/>
    <cellStyle name="Input 2 2 4 2" xfId="13864" xr:uid="{00000000-0005-0000-0000-0000EB310000}"/>
    <cellStyle name="Input 2 2 4 2 2" xfId="26595" xr:uid="{00000000-0005-0000-0000-0000EC310000}"/>
    <cellStyle name="Input 2 2 4 3" xfId="22069" xr:uid="{00000000-0005-0000-0000-0000ED310000}"/>
    <cellStyle name="Input 2 2 5" xfId="11918" xr:uid="{00000000-0005-0000-0000-0000EE310000}"/>
    <cellStyle name="Input 2 2 5 2" xfId="17093" xr:uid="{00000000-0005-0000-0000-0000EF310000}"/>
    <cellStyle name="Input 2 2 5 2 2" xfId="29624" xr:uid="{00000000-0005-0000-0000-0000F0310000}"/>
    <cellStyle name="Input 2 2 5 3" xfId="24667" xr:uid="{00000000-0005-0000-0000-0000F1310000}"/>
    <cellStyle name="Input 2 2 6" xfId="11925" xr:uid="{00000000-0005-0000-0000-0000F2310000}"/>
    <cellStyle name="Input 2 2 6 2" xfId="24674" xr:uid="{00000000-0005-0000-0000-0000F3310000}"/>
    <cellStyle name="Input 2 2 7" xfId="17993" xr:uid="{00000000-0005-0000-0000-0000F4310000}"/>
    <cellStyle name="Input 2 2 7 2" xfId="30031" xr:uid="{00000000-0005-0000-0000-0000F5310000}"/>
    <cellStyle name="Input 2 2 8" xfId="20934" xr:uid="{00000000-0005-0000-0000-0000F6310000}"/>
    <cellStyle name="Input 2 2 9" xfId="30821" xr:uid="{00000000-0005-0000-0000-0000F7310000}"/>
    <cellStyle name="Input 2 3" xfId="2804" xr:uid="{00000000-0005-0000-0000-0000F8310000}"/>
    <cellStyle name="Input 2 3 10" xfId="31343" xr:uid="{00000000-0005-0000-0000-0000F9310000}"/>
    <cellStyle name="Input 2 3 11" xfId="30730" xr:uid="{00000000-0005-0000-0000-0000FA310000}"/>
    <cellStyle name="Input 2 3 12" xfId="42999" xr:uid="{2C64AFF1-DA29-4690-8F59-F6230E7F24C7}"/>
    <cellStyle name="Input 2 3 2" xfId="8667" xr:uid="{00000000-0005-0000-0000-0000FB310000}"/>
    <cellStyle name="Input 2 3 2 10" xfId="43000" xr:uid="{4219B8D1-E3C7-4FC0-A189-831B38F61BB2}"/>
    <cellStyle name="Input 2 3 2 2" xfId="11590" xr:uid="{00000000-0005-0000-0000-0000FC310000}"/>
    <cellStyle name="Input 2 3 2 2 2" xfId="16849" xr:uid="{00000000-0005-0000-0000-0000FD310000}"/>
    <cellStyle name="Input 2 3 2 2 2 2" xfId="29383" xr:uid="{00000000-0005-0000-0000-0000FE310000}"/>
    <cellStyle name="Input 2 3 2 2 3" xfId="20750" xr:uid="{00000000-0005-0000-0000-0000FF310000}"/>
    <cellStyle name="Input 2 3 2 2 3 2" xfId="30428" xr:uid="{00000000-0005-0000-0000-000000320000}"/>
    <cellStyle name="Input 2 3 2 2 4" xfId="24342" xr:uid="{00000000-0005-0000-0000-000001320000}"/>
    <cellStyle name="Input 2 3 2 2 5" xfId="33018" xr:uid="{00000000-0005-0000-0000-000002320000}"/>
    <cellStyle name="Input 2 3 2 2 6" xfId="34071" xr:uid="{00000000-0005-0000-0000-000003320000}"/>
    <cellStyle name="Input 2 3 2 2 7" xfId="31667" xr:uid="{00000000-0005-0000-0000-000004320000}"/>
    <cellStyle name="Input 2 3 2 3" xfId="6590" xr:uid="{00000000-0005-0000-0000-000005320000}"/>
    <cellStyle name="Input 2 3 2 3 2" xfId="13179" xr:uid="{00000000-0005-0000-0000-000006320000}"/>
    <cellStyle name="Input 2 3 2 3 2 2" xfId="25924" xr:uid="{00000000-0005-0000-0000-000007320000}"/>
    <cellStyle name="Input 2 3 2 3 3" xfId="21333" xr:uid="{00000000-0005-0000-0000-000008320000}"/>
    <cellStyle name="Input 2 3 2 4" xfId="7358" xr:uid="{00000000-0005-0000-0000-000009320000}"/>
    <cellStyle name="Input 2 3 2 4 2" xfId="22085" xr:uid="{00000000-0005-0000-0000-00000A320000}"/>
    <cellStyle name="Input 2 3 2 5" xfId="20599" xr:uid="{00000000-0005-0000-0000-00000B320000}"/>
    <cellStyle name="Input 2 3 2 5 2" xfId="30277" xr:uid="{00000000-0005-0000-0000-00000C320000}"/>
    <cellStyle name="Input 2 3 2 6" xfId="22733" xr:uid="{00000000-0005-0000-0000-00000D320000}"/>
    <cellStyle name="Input 2 3 2 7" xfId="32025" xr:uid="{00000000-0005-0000-0000-00000E320000}"/>
    <cellStyle name="Input 2 3 2 8" xfId="33886" xr:uid="{00000000-0005-0000-0000-00000F320000}"/>
    <cellStyle name="Input 2 3 2 9" xfId="31069" xr:uid="{00000000-0005-0000-0000-000010320000}"/>
    <cellStyle name="Input 2 3 3" xfId="6499" xr:uid="{00000000-0005-0000-0000-000011320000}"/>
    <cellStyle name="Input 2 3 3 2" xfId="13094" xr:uid="{00000000-0005-0000-0000-000012320000}"/>
    <cellStyle name="Input 2 3 3 2 2" xfId="25839" xr:uid="{00000000-0005-0000-0000-000013320000}"/>
    <cellStyle name="Input 2 3 3 3" xfId="20843" xr:uid="{00000000-0005-0000-0000-000014320000}"/>
    <cellStyle name="Input 2 3 3 3 2" xfId="30521" xr:uid="{00000000-0005-0000-0000-000015320000}"/>
    <cellStyle name="Input 2 3 3 4" xfId="21243" xr:uid="{00000000-0005-0000-0000-000016320000}"/>
    <cellStyle name="Input 2 3 3 5" xfId="33158" xr:uid="{00000000-0005-0000-0000-000017320000}"/>
    <cellStyle name="Input 2 3 3 6" xfId="34166" xr:uid="{00000000-0005-0000-0000-000018320000}"/>
    <cellStyle name="Input 2 3 3 7" xfId="33302" xr:uid="{00000000-0005-0000-0000-000019320000}"/>
    <cellStyle name="Input 2 3 4" xfId="7340" xr:uid="{00000000-0005-0000-0000-00001A320000}"/>
    <cellStyle name="Input 2 3 4 2" xfId="13863" xr:uid="{00000000-0005-0000-0000-00001B320000}"/>
    <cellStyle name="Input 2 3 4 2 2" xfId="26594" xr:uid="{00000000-0005-0000-0000-00001C320000}"/>
    <cellStyle name="Input 2 3 4 3" xfId="22068" xr:uid="{00000000-0005-0000-0000-00001D320000}"/>
    <cellStyle name="Input 2 3 5" xfId="11401" xr:uid="{00000000-0005-0000-0000-00001E320000}"/>
    <cellStyle name="Input 2 3 5 2" xfId="16703" xr:uid="{00000000-0005-0000-0000-00001F320000}"/>
    <cellStyle name="Input 2 3 5 2 2" xfId="29238" xr:uid="{00000000-0005-0000-0000-000020320000}"/>
    <cellStyle name="Input 2 3 5 3" xfId="24156" xr:uid="{00000000-0005-0000-0000-000021320000}"/>
    <cellStyle name="Input 2 3 6" xfId="11653" xr:uid="{00000000-0005-0000-0000-000022320000}"/>
    <cellStyle name="Input 2 3 6 2" xfId="24405" xr:uid="{00000000-0005-0000-0000-000023320000}"/>
    <cellStyle name="Input 2 3 7" xfId="17992" xr:uid="{00000000-0005-0000-0000-000024320000}"/>
    <cellStyle name="Input 2 3 7 2" xfId="30030" xr:uid="{00000000-0005-0000-0000-000025320000}"/>
    <cellStyle name="Input 2 3 8" xfId="20935" xr:uid="{00000000-0005-0000-0000-000026320000}"/>
    <cellStyle name="Input 2 3 9" xfId="30822" xr:uid="{00000000-0005-0000-0000-000027320000}"/>
    <cellStyle name="Input 2 4" xfId="8665" xr:uid="{00000000-0005-0000-0000-000028320000}"/>
    <cellStyle name="Input 2 4 10" xfId="43001" xr:uid="{3000137F-BAAB-430C-A21A-78F6A7C8EE29}"/>
    <cellStyle name="Input 2 4 2" xfId="11588" xr:uid="{00000000-0005-0000-0000-000029320000}"/>
    <cellStyle name="Input 2 4 2 2" xfId="16847" xr:uid="{00000000-0005-0000-0000-00002A320000}"/>
    <cellStyle name="Input 2 4 2 2 2" xfId="20748" xr:uid="{00000000-0005-0000-0000-00002B320000}"/>
    <cellStyle name="Input 2 4 2 2 2 2" xfId="30426" xr:uid="{00000000-0005-0000-0000-00002C320000}"/>
    <cellStyle name="Input 2 4 2 2 3" xfId="29381" xr:uid="{00000000-0005-0000-0000-00002D320000}"/>
    <cellStyle name="Input 2 4 2 2 4" xfId="33016" xr:uid="{00000000-0005-0000-0000-00002E320000}"/>
    <cellStyle name="Input 2 4 2 2 5" xfId="34069" xr:uid="{00000000-0005-0000-0000-00002F320000}"/>
    <cellStyle name="Input 2 4 2 2 6" xfId="30591" xr:uid="{00000000-0005-0000-0000-000030320000}"/>
    <cellStyle name="Input 2 4 2 3" xfId="20597" xr:uid="{00000000-0005-0000-0000-000031320000}"/>
    <cellStyle name="Input 2 4 2 3 2" xfId="30275" xr:uid="{00000000-0005-0000-0000-000032320000}"/>
    <cellStyle name="Input 2 4 2 4" xfId="24340" xr:uid="{00000000-0005-0000-0000-000033320000}"/>
    <cellStyle name="Input 2 4 2 5" xfId="32023" xr:uid="{00000000-0005-0000-0000-000034320000}"/>
    <cellStyle name="Input 2 4 2 6" xfId="33884" xr:uid="{00000000-0005-0000-0000-000035320000}"/>
    <cellStyle name="Input 2 4 2 7" xfId="33878" xr:uid="{00000000-0005-0000-0000-000036320000}"/>
    <cellStyle name="Input 2 4 2 8" xfId="43002" xr:uid="{3BFDA032-4778-4D58-8A96-D388EA95FEAD}"/>
    <cellStyle name="Input 2 4 3" xfId="6758" xr:uid="{00000000-0005-0000-0000-000037320000}"/>
    <cellStyle name="Input 2 4 3 2" xfId="13322" xr:uid="{00000000-0005-0000-0000-000038320000}"/>
    <cellStyle name="Input 2 4 3 2 2" xfId="26057" xr:uid="{00000000-0005-0000-0000-000039320000}"/>
    <cellStyle name="Input 2 4 3 3" xfId="20841" xr:uid="{00000000-0005-0000-0000-00003A320000}"/>
    <cellStyle name="Input 2 4 3 3 2" xfId="30519" xr:uid="{00000000-0005-0000-0000-00003B320000}"/>
    <cellStyle name="Input 2 4 3 4" xfId="21489" xr:uid="{00000000-0005-0000-0000-00003C320000}"/>
    <cellStyle name="Input 2 4 3 5" xfId="33156" xr:uid="{00000000-0005-0000-0000-00003D320000}"/>
    <cellStyle name="Input 2 4 3 6" xfId="34164" xr:uid="{00000000-0005-0000-0000-00003E320000}"/>
    <cellStyle name="Input 2 4 3 7" xfId="30678" xr:uid="{00000000-0005-0000-0000-00003F320000}"/>
    <cellStyle name="Input 2 4 4" xfId="11648" xr:uid="{00000000-0005-0000-0000-000040320000}"/>
    <cellStyle name="Input 2 4 4 2" xfId="24400" xr:uid="{00000000-0005-0000-0000-000041320000}"/>
    <cellStyle name="Input 2 4 5" xfId="17994" xr:uid="{00000000-0005-0000-0000-000042320000}"/>
    <cellStyle name="Input 2 4 5 2" xfId="30032" xr:uid="{00000000-0005-0000-0000-000043320000}"/>
    <cellStyle name="Input 2 4 6" xfId="22731" xr:uid="{00000000-0005-0000-0000-000044320000}"/>
    <cellStyle name="Input 2 4 7" xfId="30820" xr:uid="{00000000-0005-0000-0000-000045320000}"/>
    <cellStyle name="Input 2 4 8" xfId="31345" xr:uid="{00000000-0005-0000-0000-000046320000}"/>
    <cellStyle name="Input 2 4 9" xfId="30728" xr:uid="{00000000-0005-0000-0000-000047320000}"/>
    <cellStyle name="Input 2 5" xfId="9953" xr:uid="{00000000-0005-0000-0000-000048320000}"/>
    <cellStyle name="Input 2 5 10" xfId="43003" xr:uid="{B3968677-F1B8-4166-948E-979ED11662BA}"/>
    <cellStyle name="Input 2 5 2" xfId="11822" xr:uid="{00000000-0005-0000-0000-000049320000}"/>
    <cellStyle name="Input 2 5 2 2" xfId="17035" xr:uid="{00000000-0005-0000-0000-00004A320000}"/>
    <cellStyle name="Input 2 5 2 2 2" xfId="29566" xr:uid="{00000000-0005-0000-0000-00004B320000}"/>
    <cellStyle name="Input 2 5 2 3" xfId="20715" xr:uid="{00000000-0005-0000-0000-00004C320000}"/>
    <cellStyle name="Input 2 5 2 3 2" xfId="30393" xr:uid="{00000000-0005-0000-0000-00004D320000}"/>
    <cellStyle name="Input 2 5 2 4" xfId="24571" xr:uid="{00000000-0005-0000-0000-00004E320000}"/>
    <cellStyle name="Input 2 5 2 5" xfId="32969" xr:uid="{00000000-0005-0000-0000-00004F320000}"/>
    <cellStyle name="Input 2 5 2 6" xfId="34036" xr:uid="{00000000-0005-0000-0000-000050320000}"/>
    <cellStyle name="Input 2 5 2 7" xfId="31521" xr:uid="{00000000-0005-0000-0000-000051320000}"/>
    <cellStyle name="Input 2 5 2 8" xfId="43004" xr:uid="{98851836-C738-472C-86A1-05D71CD4C953}"/>
    <cellStyle name="Input 2 5 3" xfId="11790" xr:uid="{00000000-0005-0000-0000-000052320000}"/>
    <cellStyle name="Input 2 5 3 2" xfId="17018" xr:uid="{00000000-0005-0000-0000-000053320000}"/>
    <cellStyle name="Input 2 5 3 2 2" xfId="29551" xr:uid="{00000000-0005-0000-0000-000054320000}"/>
    <cellStyle name="Input 2 5 3 3" xfId="24541" xr:uid="{00000000-0005-0000-0000-000055320000}"/>
    <cellStyle name="Input 2 5 4" xfId="7383" xr:uid="{00000000-0005-0000-0000-000056320000}"/>
    <cellStyle name="Input 2 5 4 2" xfId="22110" xr:uid="{00000000-0005-0000-0000-000057320000}"/>
    <cellStyle name="Input 2 5 5" xfId="20565" xr:uid="{00000000-0005-0000-0000-000058320000}"/>
    <cellStyle name="Input 2 5 5 2" xfId="30243" xr:uid="{00000000-0005-0000-0000-000059320000}"/>
    <cellStyle name="Input 2 5 6" xfId="23568" xr:uid="{00000000-0005-0000-0000-00005A320000}"/>
    <cellStyle name="Input 2 5 7" xfId="31968" xr:uid="{00000000-0005-0000-0000-00005B320000}"/>
    <cellStyle name="Input 2 5 8" xfId="33845" xr:uid="{00000000-0005-0000-0000-00005C320000}"/>
    <cellStyle name="Input 2 5 9" xfId="34227" xr:uid="{00000000-0005-0000-0000-00005D320000}"/>
    <cellStyle name="Input 2 6" xfId="10415" xr:uid="{00000000-0005-0000-0000-00005E320000}"/>
    <cellStyle name="Input 2 6 10" xfId="31014" xr:uid="{00000000-0005-0000-0000-00005F320000}"/>
    <cellStyle name="Input 2 6 2" xfId="11867" xr:uid="{00000000-0005-0000-0000-000060320000}"/>
    <cellStyle name="Input 2 6 2 2" xfId="17066" xr:uid="{00000000-0005-0000-0000-000061320000}"/>
    <cellStyle name="Input 2 6 2 2 2" xfId="29597" xr:uid="{00000000-0005-0000-0000-000062320000}"/>
    <cellStyle name="Input 2 6 2 3" xfId="19245" xr:uid="{00000000-0005-0000-0000-000063320000}"/>
    <cellStyle name="Input 2 6 2 3 2" xfId="30131" xr:uid="{00000000-0005-0000-0000-000064320000}"/>
    <cellStyle name="Input 2 6 2 4" xfId="20669" xr:uid="{00000000-0005-0000-0000-000065320000}"/>
    <cellStyle name="Input 2 6 2 4 2" xfId="30347" xr:uid="{00000000-0005-0000-0000-000066320000}"/>
    <cellStyle name="Input 2 6 2 5" xfId="24616" xr:uid="{00000000-0005-0000-0000-000067320000}"/>
    <cellStyle name="Input 2 6 2 6" xfId="32362" xr:uid="{00000000-0005-0000-0000-000068320000}"/>
    <cellStyle name="Input 2 6 2 7" xfId="33972" xr:uid="{00000000-0005-0000-0000-000069320000}"/>
    <cellStyle name="Input 2 6 2 8" xfId="31139" xr:uid="{00000000-0005-0000-0000-00006A320000}"/>
    <cellStyle name="Input 2 6 3" xfId="6532" xr:uid="{00000000-0005-0000-0000-00006B320000}"/>
    <cellStyle name="Input 2 6 3 2" xfId="13122" xr:uid="{00000000-0005-0000-0000-00006C320000}"/>
    <cellStyle name="Input 2 6 3 2 2" xfId="25867" xr:uid="{00000000-0005-0000-0000-00006D320000}"/>
    <cellStyle name="Input 2 6 3 3" xfId="21275" xr:uid="{00000000-0005-0000-0000-00006E320000}"/>
    <cellStyle name="Input 2 6 4" xfId="11414" xr:uid="{00000000-0005-0000-0000-00006F320000}"/>
    <cellStyle name="Input 2 6 4 2" xfId="24169" xr:uid="{00000000-0005-0000-0000-000070320000}"/>
    <cellStyle name="Input 2 6 5" xfId="17820" xr:uid="{00000000-0005-0000-0000-000071320000}"/>
    <cellStyle name="Input 2 6 5 2" xfId="30019" xr:uid="{00000000-0005-0000-0000-000072320000}"/>
    <cellStyle name="Input 2 6 6" xfId="17419" xr:uid="{00000000-0005-0000-0000-000073320000}"/>
    <cellStyle name="Input 2 6 6 2" xfId="29941" xr:uid="{00000000-0005-0000-0000-000074320000}"/>
    <cellStyle name="Input 2 6 7" xfId="23694" xr:uid="{00000000-0005-0000-0000-000075320000}"/>
    <cellStyle name="Input 2 6 8" xfId="31168" xr:uid="{00000000-0005-0000-0000-000076320000}"/>
    <cellStyle name="Input 2 6 9" xfId="31016" xr:uid="{00000000-0005-0000-0000-000077320000}"/>
    <cellStyle name="Input 2 7" xfId="6497" xr:uid="{00000000-0005-0000-0000-000078320000}"/>
    <cellStyle name="Input 2 7 2" xfId="13092" xr:uid="{00000000-0005-0000-0000-000079320000}"/>
    <cellStyle name="Input 2 7 2 2" xfId="25837" xr:uid="{00000000-0005-0000-0000-00007A320000}"/>
    <cellStyle name="Input 2 7 2 3" xfId="43006" xr:uid="{4F082602-6B0E-4C6C-AD8E-C579DF1128E0}"/>
    <cellStyle name="Input 2 7 3" xfId="19921" xr:uid="{00000000-0005-0000-0000-00007B320000}"/>
    <cellStyle name="Input 2 7 3 2" xfId="30191" xr:uid="{00000000-0005-0000-0000-00007C320000}"/>
    <cellStyle name="Input 2 7 4" xfId="20809" xr:uid="{00000000-0005-0000-0000-00007D320000}"/>
    <cellStyle name="Input 2 7 4 2" xfId="30487" xr:uid="{00000000-0005-0000-0000-00007E320000}"/>
    <cellStyle name="Input 2 7 5" xfId="21241" xr:uid="{00000000-0005-0000-0000-00007F320000}"/>
    <cellStyle name="Input 2 7 6" xfId="33105" xr:uid="{00000000-0005-0000-0000-000080320000}"/>
    <cellStyle name="Input 2 7 7" xfId="34131" xr:uid="{00000000-0005-0000-0000-000081320000}"/>
    <cellStyle name="Input 2 7 8" xfId="33955" xr:uid="{00000000-0005-0000-0000-000082320000}"/>
    <cellStyle name="Input 2 7 9" xfId="43005" xr:uid="{A5D14039-F6D5-4143-85C8-FE3F592AEE21}"/>
    <cellStyle name="Input 2 8" xfId="7342" xr:uid="{00000000-0005-0000-0000-000083320000}"/>
    <cellStyle name="Input 2 8 2" xfId="13865" xr:uid="{00000000-0005-0000-0000-000084320000}"/>
    <cellStyle name="Input 2 8 2 2" xfId="26596" xr:uid="{00000000-0005-0000-0000-000085320000}"/>
    <cellStyle name="Input 2 8 2 3" xfId="43008" xr:uid="{36D36FB1-82B3-425E-9F63-7146A4E940AB}"/>
    <cellStyle name="Input 2 8 3" xfId="22070" xr:uid="{00000000-0005-0000-0000-000086320000}"/>
    <cellStyle name="Input 2 8 4" xfId="43007" xr:uid="{3BCED10D-5223-4598-B73D-F96DB9AE703E}"/>
    <cellStyle name="Input 2 9" xfId="11402" xr:uid="{00000000-0005-0000-0000-000087320000}"/>
    <cellStyle name="Input 2 9 2" xfId="16704" xr:uid="{00000000-0005-0000-0000-000088320000}"/>
    <cellStyle name="Input 2 9 2 2" xfId="29239" xr:uid="{00000000-0005-0000-0000-000089320000}"/>
    <cellStyle name="Input 2 9 3" xfId="24157" xr:uid="{00000000-0005-0000-0000-00008A320000}"/>
    <cellStyle name="Input 3" xfId="1016" xr:uid="{00000000-0005-0000-0000-00008B320000}"/>
    <cellStyle name="Input 3 10" xfId="18322" xr:uid="{00000000-0005-0000-0000-00008C320000}"/>
    <cellStyle name="Input 3 10 2" xfId="30057" xr:uid="{00000000-0005-0000-0000-00008D320000}"/>
    <cellStyle name="Input 3 11" xfId="20936" xr:uid="{00000000-0005-0000-0000-00008E320000}"/>
    <cellStyle name="Input 3 12" xfId="30673" xr:uid="{00000000-0005-0000-0000-00008F320000}"/>
    <cellStyle name="Input 3 13" xfId="31954" xr:uid="{00000000-0005-0000-0000-000090320000}"/>
    <cellStyle name="Input 3 14" xfId="33945" xr:uid="{00000000-0005-0000-0000-000091320000}"/>
    <cellStyle name="Input 3 15" xfId="37143" xr:uid="{00000000-0005-0000-0000-000092320000}"/>
    <cellStyle name="Input 3 16" xfId="2805" xr:uid="{00000000-0005-0000-0000-000093320000}"/>
    <cellStyle name="Input 3 2" xfId="2806" xr:uid="{00000000-0005-0000-0000-000094320000}"/>
    <cellStyle name="Input 3 2 10" xfId="31341" xr:uid="{00000000-0005-0000-0000-000095320000}"/>
    <cellStyle name="Input 3 2 11" xfId="30732" xr:uid="{00000000-0005-0000-0000-000096320000}"/>
    <cellStyle name="Input 3 2 12" xfId="43009" xr:uid="{2B1E104E-9D5F-44FD-B104-F2EC25F7CE3B}"/>
    <cellStyle name="Input 3 2 2" xfId="8669" xr:uid="{00000000-0005-0000-0000-000097320000}"/>
    <cellStyle name="Input 3 2 2 10" xfId="43010" xr:uid="{BE56E0B9-4836-4FEF-981F-84DF1F343050}"/>
    <cellStyle name="Input 3 2 2 2" xfId="11592" xr:uid="{00000000-0005-0000-0000-000098320000}"/>
    <cellStyle name="Input 3 2 2 2 2" xfId="16851" xr:uid="{00000000-0005-0000-0000-000099320000}"/>
    <cellStyle name="Input 3 2 2 2 2 2" xfId="29385" xr:uid="{00000000-0005-0000-0000-00009A320000}"/>
    <cellStyle name="Input 3 2 2 2 3" xfId="20752" xr:uid="{00000000-0005-0000-0000-00009B320000}"/>
    <cellStyle name="Input 3 2 2 2 3 2" xfId="30430" xr:uid="{00000000-0005-0000-0000-00009C320000}"/>
    <cellStyle name="Input 3 2 2 2 4" xfId="24344" xr:uid="{00000000-0005-0000-0000-00009D320000}"/>
    <cellStyle name="Input 3 2 2 2 5" xfId="33020" xr:uid="{00000000-0005-0000-0000-00009E320000}"/>
    <cellStyle name="Input 3 2 2 2 6" xfId="34073" xr:uid="{00000000-0005-0000-0000-00009F320000}"/>
    <cellStyle name="Input 3 2 2 2 7" xfId="31148" xr:uid="{00000000-0005-0000-0000-0000A0320000}"/>
    <cellStyle name="Input 3 2 2 2 8" xfId="43011" xr:uid="{825F5199-7A25-485C-819D-002BD7A65711}"/>
    <cellStyle name="Input 3 2 2 3" xfId="11854" xr:uid="{00000000-0005-0000-0000-0000A1320000}"/>
    <cellStyle name="Input 3 2 2 3 2" xfId="17056" xr:uid="{00000000-0005-0000-0000-0000A2320000}"/>
    <cellStyle name="Input 3 2 2 3 2 2" xfId="29587" xr:uid="{00000000-0005-0000-0000-0000A3320000}"/>
    <cellStyle name="Input 3 2 2 3 3" xfId="24603" xr:uid="{00000000-0005-0000-0000-0000A4320000}"/>
    <cellStyle name="Input 3 2 2 4" xfId="11542" xr:uid="{00000000-0005-0000-0000-0000A5320000}"/>
    <cellStyle name="Input 3 2 2 4 2" xfId="24294" xr:uid="{00000000-0005-0000-0000-0000A6320000}"/>
    <cellStyle name="Input 3 2 2 5" xfId="20601" xr:uid="{00000000-0005-0000-0000-0000A7320000}"/>
    <cellStyle name="Input 3 2 2 5 2" xfId="30279" xr:uid="{00000000-0005-0000-0000-0000A8320000}"/>
    <cellStyle name="Input 3 2 2 6" xfId="22735" xr:uid="{00000000-0005-0000-0000-0000A9320000}"/>
    <cellStyle name="Input 3 2 2 7" xfId="32027" xr:uid="{00000000-0005-0000-0000-0000AA320000}"/>
    <cellStyle name="Input 3 2 2 8" xfId="33888" xr:uid="{00000000-0005-0000-0000-0000AB320000}"/>
    <cellStyle name="Input 3 2 2 9" xfId="30841" xr:uid="{00000000-0005-0000-0000-0000AC320000}"/>
    <cellStyle name="Input 3 2 3" xfId="6501" xr:uid="{00000000-0005-0000-0000-0000AD320000}"/>
    <cellStyle name="Input 3 2 3 2" xfId="13096" xr:uid="{00000000-0005-0000-0000-0000AE320000}"/>
    <cellStyle name="Input 3 2 3 2 2" xfId="25841" xr:uid="{00000000-0005-0000-0000-0000AF320000}"/>
    <cellStyle name="Input 3 2 3 3" xfId="20845" xr:uid="{00000000-0005-0000-0000-0000B0320000}"/>
    <cellStyle name="Input 3 2 3 3 2" xfId="30523" xr:uid="{00000000-0005-0000-0000-0000B1320000}"/>
    <cellStyle name="Input 3 2 3 4" xfId="21245" xr:uid="{00000000-0005-0000-0000-0000B2320000}"/>
    <cellStyle name="Input 3 2 3 5" xfId="33160" xr:uid="{00000000-0005-0000-0000-0000B3320000}"/>
    <cellStyle name="Input 3 2 3 6" xfId="34168" xr:uid="{00000000-0005-0000-0000-0000B4320000}"/>
    <cellStyle name="Input 3 2 3 7" xfId="31623" xr:uid="{00000000-0005-0000-0000-0000B5320000}"/>
    <cellStyle name="Input 3 2 3 8" xfId="43012" xr:uid="{F9B5EB5F-76AF-40E7-91AA-4CC4170123ED}"/>
    <cellStyle name="Input 3 2 4" xfId="7338" xr:uid="{00000000-0005-0000-0000-0000B6320000}"/>
    <cellStyle name="Input 3 2 4 2" xfId="13861" xr:uid="{00000000-0005-0000-0000-0000B7320000}"/>
    <cellStyle name="Input 3 2 4 2 2" xfId="26592" xr:uid="{00000000-0005-0000-0000-0000B8320000}"/>
    <cellStyle name="Input 3 2 4 3" xfId="22066" xr:uid="{00000000-0005-0000-0000-0000B9320000}"/>
    <cellStyle name="Input 3 2 5" xfId="11902" xr:uid="{00000000-0005-0000-0000-0000BA320000}"/>
    <cellStyle name="Input 3 2 5 2" xfId="17084" xr:uid="{00000000-0005-0000-0000-0000BB320000}"/>
    <cellStyle name="Input 3 2 5 2 2" xfId="29615" xr:uid="{00000000-0005-0000-0000-0000BC320000}"/>
    <cellStyle name="Input 3 2 5 3" xfId="24651" xr:uid="{00000000-0005-0000-0000-0000BD320000}"/>
    <cellStyle name="Input 3 2 6" xfId="11875" xr:uid="{00000000-0005-0000-0000-0000BE320000}"/>
    <cellStyle name="Input 3 2 6 2" xfId="24624" xr:uid="{00000000-0005-0000-0000-0000BF320000}"/>
    <cellStyle name="Input 3 2 7" xfId="17990" xr:uid="{00000000-0005-0000-0000-0000C0320000}"/>
    <cellStyle name="Input 3 2 7 2" xfId="30028" xr:uid="{00000000-0005-0000-0000-0000C1320000}"/>
    <cellStyle name="Input 3 2 8" xfId="20937" xr:uid="{00000000-0005-0000-0000-0000C2320000}"/>
    <cellStyle name="Input 3 2 9" xfId="30824" xr:uid="{00000000-0005-0000-0000-0000C3320000}"/>
    <cellStyle name="Input 3 3" xfId="8668" xr:uid="{00000000-0005-0000-0000-0000C4320000}"/>
    <cellStyle name="Input 3 3 10" xfId="43013" xr:uid="{1199F0ED-1009-4AD0-A256-22E8768CE8D1}"/>
    <cellStyle name="Input 3 3 2" xfId="11591" xr:uid="{00000000-0005-0000-0000-0000C5320000}"/>
    <cellStyle name="Input 3 3 2 2" xfId="16850" xr:uid="{00000000-0005-0000-0000-0000C6320000}"/>
    <cellStyle name="Input 3 3 2 2 2" xfId="20751" xr:uid="{00000000-0005-0000-0000-0000C7320000}"/>
    <cellStyle name="Input 3 3 2 2 2 2" xfId="30429" xr:uid="{00000000-0005-0000-0000-0000C8320000}"/>
    <cellStyle name="Input 3 3 2 2 3" xfId="29384" xr:uid="{00000000-0005-0000-0000-0000C9320000}"/>
    <cellStyle name="Input 3 3 2 2 4" xfId="33019" xr:uid="{00000000-0005-0000-0000-0000CA320000}"/>
    <cellStyle name="Input 3 3 2 2 5" xfId="34072" xr:uid="{00000000-0005-0000-0000-0000CB320000}"/>
    <cellStyle name="Input 3 3 2 2 6" xfId="33958" xr:uid="{00000000-0005-0000-0000-0000CC320000}"/>
    <cellStyle name="Input 3 3 2 3" xfId="20600" xr:uid="{00000000-0005-0000-0000-0000CD320000}"/>
    <cellStyle name="Input 3 3 2 3 2" xfId="30278" xr:uid="{00000000-0005-0000-0000-0000CE320000}"/>
    <cellStyle name="Input 3 3 2 4" xfId="24343" xr:uid="{00000000-0005-0000-0000-0000CF320000}"/>
    <cellStyle name="Input 3 3 2 5" xfId="32026" xr:uid="{00000000-0005-0000-0000-0000D0320000}"/>
    <cellStyle name="Input 3 3 2 6" xfId="33887" xr:uid="{00000000-0005-0000-0000-0000D1320000}"/>
    <cellStyle name="Input 3 3 2 7" xfId="33877" xr:uid="{00000000-0005-0000-0000-0000D2320000}"/>
    <cellStyle name="Input 3 3 2 8" xfId="43014" xr:uid="{274C0313-2600-4A65-B78F-688328D17F32}"/>
    <cellStyle name="Input 3 3 3" xfId="7360" xr:uid="{00000000-0005-0000-0000-0000D3320000}"/>
    <cellStyle name="Input 3 3 3 2" xfId="13879" xr:uid="{00000000-0005-0000-0000-0000D4320000}"/>
    <cellStyle name="Input 3 3 3 2 2" xfId="26609" xr:uid="{00000000-0005-0000-0000-0000D5320000}"/>
    <cellStyle name="Input 3 3 3 3" xfId="20844" xr:uid="{00000000-0005-0000-0000-0000D6320000}"/>
    <cellStyle name="Input 3 3 3 3 2" xfId="30522" xr:uid="{00000000-0005-0000-0000-0000D7320000}"/>
    <cellStyle name="Input 3 3 3 4" xfId="22087" xr:uid="{00000000-0005-0000-0000-0000D8320000}"/>
    <cellStyle name="Input 3 3 3 5" xfId="33159" xr:uid="{00000000-0005-0000-0000-0000D9320000}"/>
    <cellStyle name="Input 3 3 3 6" xfId="34167" xr:uid="{00000000-0005-0000-0000-0000DA320000}"/>
    <cellStyle name="Input 3 3 3 7" xfId="33821" xr:uid="{00000000-0005-0000-0000-0000DB320000}"/>
    <cellStyle name="Input 3 3 4" xfId="6451" xr:uid="{00000000-0005-0000-0000-0000DC320000}"/>
    <cellStyle name="Input 3 3 4 2" xfId="21199" xr:uid="{00000000-0005-0000-0000-0000DD320000}"/>
    <cellStyle name="Input 3 3 5" xfId="17991" xr:uid="{00000000-0005-0000-0000-0000DE320000}"/>
    <cellStyle name="Input 3 3 5 2" xfId="30029" xr:uid="{00000000-0005-0000-0000-0000DF320000}"/>
    <cellStyle name="Input 3 3 6" xfId="22734" xr:uid="{00000000-0005-0000-0000-0000E0320000}"/>
    <cellStyle name="Input 3 3 7" xfId="30823" xr:uid="{00000000-0005-0000-0000-0000E1320000}"/>
    <cellStyle name="Input 3 3 8" xfId="31342" xr:uid="{00000000-0005-0000-0000-0000E2320000}"/>
    <cellStyle name="Input 3 3 9" xfId="30731" xr:uid="{00000000-0005-0000-0000-0000E3320000}"/>
    <cellStyle name="Input 3 4" xfId="9954" xr:uid="{00000000-0005-0000-0000-0000E4320000}"/>
    <cellStyle name="Input 3 4 2" xfId="11823" xr:uid="{00000000-0005-0000-0000-0000E5320000}"/>
    <cellStyle name="Input 3 4 2 2" xfId="17036" xr:uid="{00000000-0005-0000-0000-0000E6320000}"/>
    <cellStyle name="Input 3 4 2 2 2" xfId="29567" xr:uid="{00000000-0005-0000-0000-0000E7320000}"/>
    <cellStyle name="Input 3 4 2 3" xfId="20716" xr:uid="{00000000-0005-0000-0000-0000E8320000}"/>
    <cellStyle name="Input 3 4 2 3 2" xfId="30394" xr:uid="{00000000-0005-0000-0000-0000E9320000}"/>
    <cellStyle name="Input 3 4 2 4" xfId="24572" xr:uid="{00000000-0005-0000-0000-0000EA320000}"/>
    <cellStyle name="Input 3 4 2 5" xfId="32970" xr:uid="{00000000-0005-0000-0000-0000EB320000}"/>
    <cellStyle name="Input 3 4 2 6" xfId="34037" xr:uid="{00000000-0005-0000-0000-0000EC320000}"/>
    <cellStyle name="Input 3 4 2 7" xfId="30628" xr:uid="{00000000-0005-0000-0000-0000ED320000}"/>
    <cellStyle name="Input 3 4 3" xfId="11789" xr:uid="{00000000-0005-0000-0000-0000EE320000}"/>
    <cellStyle name="Input 3 4 3 2" xfId="17017" xr:uid="{00000000-0005-0000-0000-0000EF320000}"/>
    <cellStyle name="Input 3 4 3 2 2" xfId="29550" xr:uid="{00000000-0005-0000-0000-0000F0320000}"/>
    <cellStyle name="Input 3 4 3 3" xfId="24540" xr:uid="{00000000-0005-0000-0000-0000F1320000}"/>
    <cellStyle name="Input 3 4 4" xfId="6514" xr:uid="{00000000-0005-0000-0000-0000F2320000}"/>
    <cellStyle name="Input 3 4 4 2" xfId="21258" xr:uid="{00000000-0005-0000-0000-0000F3320000}"/>
    <cellStyle name="Input 3 4 5" xfId="20566" xr:uid="{00000000-0005-0000-0000-0000F4320000}"/>
    <cellStyle name="Input 3 4 5 2" xfId="30244" xr:uid="{00000000-0005-0000-0000-0000F5320000}"/>
    <cellStyle name="Input 3 4 6" xfId="23569" xr:uid="{00000000-0005-0000-0000-0000F6320000}"/>
    <cellStyle name="Input 3 4 7" xfId="31969" xr:uid="{00000000-0005-0000-0000-0000F7320000}"/>
    <cellStyle name="Input 3 4 8" xfId="33846" xr:uid="{00000000-0005-0000-0000-0000F8320000}"/>
    <cellStyle name="Input 3 4 9" xfId="31040" xr:uid="{00000000-0005-0000-0000-0000F9320000}"/>
    <cellStyle name="Input 3 5" xfId="10136" xr:uid="{00000000-0005-0000-0000-0000FA320000}"/>
    <cellStyle name="Input 3 5 2" xfId="11847" xr:uid="{00000000-0005-0000-0000-0000FB320000}"/>
    <cellStyle name="Input 3 5 2 2" xfId="17055" xr:uid="{00000000-0005-0000-0000-0000FC320000}"/>
    <cellStyle name="Input 3 5 2 2 2" xfId="29586" xr:uid="{00000000-0005-0000-0000-0000FD320000}"/>
    <cellStyle name="Input 3 5 2 3" xfId="24596" xr:uid="{00000000-0005-0000-0000-0000FE320000}"/>
    <cellStyle name="Input 3 5 3" xfId="11652" xr:uid="{00000000-0005-0000-0000-0000FF320000}"/>
    <cellStyle name="Input 3 5 3 2" xfId="16910" xr:uid="{00000000-0005-0000-0000-000000330000}"/>
    <cellStyle name="Input 3 5 3 2 2" xfId="29444" xr:uid="{00000000-0005-0000-0000-000001330000}"/>
    <cellStyle name="Input 3 5 3 3" xfId="24404" xr:uid="{00000000-0005-0000-0000-000002330000}"/>
    <cellStyle name="Input 3 5 4" xfId="11795" xr:uid="{00000000-0005-0000-0000-000003330000}"/>
    <cellStyle name="Input 3 5 4 2" xfId="24544" xr:uid="{00000000-0005-0000-0000-000004330000}"/>
    <cellStyle name="Input 3 5 5" xfId="20810" xr:uid="{00000000-0005-0000-0000-000005330000}"/>
    <cellStyle name="Input 3 5 5 2" xfId="30488" xr:uid="{00000000-0005-0000-0000-000006330000}"/>
    <cellStyle name="Input 3 5 6" xfId="23621" xr:uid="{00000000-0005-0000-0000-000007330000}"/>
    <cellStyle name="Input 3 5 7" xfId="33106" xr:uid="{00000000-0005-0000-0000-000008330000}"/>
    <cellStyle name="Input 3 5 8" xfId="34132" xr:uid="{00000000-0005-0000-0000-000009330000}"/>
    <cellStyle name="Input 3 5 9" xfId="31151" xr:uid="{00000000-0005-0000-0000-00000A330000}"/>
    <cellStyle name="Input 3 6" xfId="6500" xr:uid="{00000000-0005-0000-0000-00000B330000}"/>
    <cellStyle name="Input 3 6 2" xfId="13095" xr:uid="{00000000-0005-0000-0000-00000C330000}"/>
    <cellStyle name="Input 3 6 2 2" xfId="25840" xr:uid="{00000000-0005-0000-0000-00000D330000}"/>
    <cellStyle name="Input 3 6 2 3" xfId="43016" xr:uid="{A35CDB64-C279-4A29-A291-9949568D32A7}"/>
    <cellStyle name="Input 3 6 3" xfId="21244" xr:uid="{00000000-0005-0000-0000-00000E330000}"/>
    <cellStyle name="Input 3 6 4" xfId="43015" xr:uid="{41922162-A08A-480B-909F-590E890F5318}"/>
    <cellStyle name="Input 3 7" xfId="7339" xr:uid="{00000000-0005-0000-0000-00000F330000}"/>
    <cellStyle name="Input 3 7 2" xfId="13862" xr:uid="{00000000-0005-0000-0000-000010330000}"/>
    <cellStyle name="Input 3 7 2 2" xfId="26593" xr:uid="{00000000-0005-0000-0000-000011330000}"/>
    <cellStyle name="Input 3 7 2 3" xfId="43018" xr:uid="{2C39561B-9227-4978-8B5E-3668E4B73AC0}"/>
    <cellStyle name="Input 3 7 3" xfId="22067" xr:uid="{00000000-0005-0000-0000-000012330000}"/>
    <cellStyle name="Input 3 7 4" xfId="43017" xr:uid="{2BF9DB1C-00DC-4294-B2E2-D93EBBB4A678}"/>
    <cellStyle name="Input 3 8" xfId="6395" xr:uid="{00000000-0005-0000-0000-000013330000}"/>
    <cellStyle name="Input 3 8 2" xfId="13018" xr:uid="{00000000-0005-0000-0000-000014330000}"/>
    <cellStyle name="Input 3 8 2 2" xfId="25764" xr:uid="{00000000-0005-0000-0000-000015330000}"/>
    <cellStyle name="Input 3 8 3" xfId="21144" xr:uid="{00000000-0005-0000-0000-000016330000}"/>
    <cellStyle name="Input 3 9" xfId="11936" xr:uid="{00000000-0005-0000-0000-000017330000}"/>
    <cellStyle name="Input 3 9 2" xfId="24685" xr:uid="{00000000-0005-0000-0000-000018330000}"/>
    <cellStyle name="Input 4" xfId="1017" xr:uid="{00000000-0005-0000-0000-000019330000}"/>
    <cellStyle name="Input 4 10" xfId="17499" xr:uid="{00000000-0005-0000-0000-00001A330000}"/>
    <cellStyle name="Input 4 10 2" xfId="29990" xr:uid="{00000000-0005-0000-0000-00001B330000}"/>
    <cellStyle name="Input 4 11" xfId="20938" xr:uid="{00000000-0005-0000-0000-00001C330000}"/>
    <cellStyle name="Input 4 12" xfId="30674" xr:uid="{00000000-0005-0000-0000-00001D330000}"/>
    <cellStyle name="Input 4 13" xfId="30863" xr:uid="{00000000-0005-0000-0000-00001E330000}"/>
    <cellStyle name="Input 4 14" xfId="34235" xr:uid="{00000000-0005-0000-0000-00001F330000}"/>
    <cellStyle name="Input 4 15" xfId="37144" xr:uid="{00000000-0005-0000-0000-000020330000}"/>
    <cellStyle name="Input 4 16" xfId="2807" xr:uid="{00000000-0005-0000-0000-000021330000}"/>
    <cellStyle name="Input 4 2" xfId="2808" xr:uid="{00000000-0005-0000-0000-000022330000}"/>
    <cellStyle name="Input 4 2 10" xfId="30840" xr:uid="{00000000-0005-0000-0000-000023330000}"/>
    <cellStyle name="Input 4 2 11" xfId="30734" xr:uid="{00000000-0005-0000-0000-000024330000}"/>
    <cellStyle name="Input 4 2 12" xfId="43019" xr:uid="{81AEC56E-4AA0-41FF-B347-3A4624E950FA}"/>
    <cellStyle name="Input 4 2 2" xfId="8671" xr:uid="{00000000-0005-0000-0000-000025330000}"/>
    <cellStyle name="Input 4 2 2 10" xfId="43020" xr:uid="{75FDA8E8-A203-4856-8CFE-2A20BF72C769}"/>
    <cellStyle name="Input 4 2 2 2" xfId="11594" xr:uid="{00000000-0005-0000-0000-000026330000}"/>
    <cellStyle name="Input 4 2 2 2 2" xfId="16853" xr:uid="{00000000-0005-0000-0000-000027330000}"/>
    <cellStyle name="Input 4 2 2 2 2 2" xfId="29387" xr:uid="{00000000-0005-0000-0000-000028330000}"/>
    <cellStyle name="Input 4 2 2 2 3" xfId="20754" xr:uid="{00000000-0005-0000-0000-000029330000}"/>
    <cellStyle name="Input 4 2 2 2 3 2" xfId="30432" xr:uid="{00000000-0005-0000-0000-00002A330000}"/>
    <cellStyle name="Input 4 2 2 2 4" xfId="24346" xr:uid="{00000000-0005-0000-0000-00002B330000}"/>
    <cellStyle name="Input 4 2 2 2 5" xfId="33022" xr:uid="{00000000-0005-0000-0000-00002C330000}"/>
    <cellStyle name="Input 4 2 2 2 6" xfId="34075" xr:uid="{00000000-0005-0000-0000-00002D330000}"/>
    <cellStyle name="Input 4 2 2 2 7" xfId="31544" xr:uid="{00000000-0005-0000-0000-00002E330000}"/>
    <cellStyle name="Input 4 2 2 3" xfId="11905" xr:uid="{00000000-0005-0000-0000-00002F330000}"/>
    <cellStyle name="Input 4 2 2 3 2" xfId="17087" xr:uid="{00000000-0005-0000-0000-000030330000}"/>
    <cellStyle name="Input 4 2 2 3 2 2" xfId="29618" xr:uid="{00000000-0005-0000-0000-000031330000}"/>
    <cellStyle name="Input 4 2 2 3 3" xfId="24654" xr:uid="{00000000-0005-0000-0000-000032330000}"/>
    <cellStyle name="Input 4 2 2 4" xfId="6450" xr:uid="{00000000-0005-0000-0000-000033330000}"/>
    <cellStyle name="Input 4 2 2 4 2" xfId="21198" xr:uid="{00000000-0005-0000-0000-000034330000}"/>
    <cellStyle name="Input 4 2 2 5" xfId="20603" xr:uid="{00000000-0005-0000-0000-000035330000}"/>
    <cellStyle name="Input 4 2 2 5 2" xfId="30281" xr:uid="{00000000-0005-0000-0000-000036330000}"/>
    <cellStyle name="Input 4 2 2 6" xfId="22737" xr:uid="{00000000-0005-0000-0000-000037330000}"/>
    <cellStyle name="Input 4 2 2 7" xfId="32029" xr:uid="{00000000-0005-0000-0000-000038330000}"/>
    <cellStyle name="Input 4 2 2 8" xfId="33890" xr:uid="{00000000-0005-0000-0000-000039330000}"/>
    <cellStyle name="Input 4 2 2 9" xfId="33843" xr:uid="{00000000-0005-0000-0000-00003A330000}"/>
    <cellStyle name="Input 4 2 3" xfId="6503" xr:uid="{00000000-0005-0000-0000-00003B330000}"/>
    <cellStyle name="Input 4 2 3 2" xfId="13098" xr:uid="{00000000-0005-0000-0000-00003C330000}"/>
    <cellStyle name="Input 4 2 3 2 2" xfId="25843" xr:uid="{00000000-0005-0000-0000-00003D330000}"/>
    <cellStyle name="Input 4 2 3 3" xfId="20847" xr:uid="{00000000-0005-0000-0000-00003E330000}"/>
    <cellStyle name="Input 4 2 3 3 2" xfId="30525" xr:uid="{00000000-0005-0000-0000-00003F330000}"/>
    <cellStyle name="Input 4 2 3 4" xfId="21247" xr:uid="{00000000-0005-0000-0000-000040330000}"/>
    <cellStyle name="Input 4 2 3 5" xfId="33162" xr:uid="{00000000-0005-0000-0000-000041330000}"/>
    <cellStyle name="Input 4 2 3 6" xfId="34170" xr:uid="{00000000-0005-0000-0000-000042330000}"/>
    <cellStyle name="Input 4 2 3 7" xfId="31622" xr:uid="{00000000-0005-0000-0000-000043330000}"/>
    <cellStyle name="Input 4 2 4" xfId="7336" xr:uid="{00000000-0005-0000-0000-000044330000}"/>
    <cellStyle name="Input 4 2 4 2" xfId="13859" xr:uid="{00000000-0005-0000-0000-000045330000}"/>
    <cellStyle name="Input 4 2 4 2 2" xfId="26590" xr:uid="{00000000-0005-0000-0000-000046330000}"/>
    <cellStyle name="Input 4 2 4 3" xfId="22064" xr:uid="{00000000-0005-0000-0000-000047330000}"/>
    <cellStyle name="Input 4 2 5" xfId="11400" xr:uid="{00000000-0005-0000-0000-000048330000}"/>
    <cellStyle name="Input 4 2 5 2" xfId="16702" xr:uid="{00000000-0005-0000-0000-000049330000}"/>
    <cellStyle name="Input 4 2 5 2 2" xfId="29237" xr:uid="{00000000-0005-0000-0000-00004A330000}"/>
    <cellStyle name="Input 4 2 5 3" xfId="24155" xr:uid="{00000000-0005-0000-0000-00004B330000}"/>
    <cellStyle name="Input 4 2 6" xfId="11681" xr:uid="{00000000-0005-0000-0000-00004C330000}"/>
    <cellStyle name="Input 4 2 6 2" xfId="24432" xr:uid="{00000000-0005-0000-0000-00004D330000}"/>
    <cellStyle name="Input 4 2 7" xfId="17988" xr:uid="{00000000-0005-0000-0000-00004E330000}"/>
    <cellStyle name="Input 4 2 7 2" xfId="30026" xr:uid="{00000000-0005-0000-0000-00004F330000}"/>
    <cellStyle name="Input 4 2 8" xfId="20939" xr:uid="{00000000-0005-0000-0000-000050330000}"/>
    <cellStyle name="Input 4 2 9" xfId="30826" xr:uid="{00000000-0005-0000-0000-000051330000}"/>
    <cellStyle name="Input 4 3" xfId="8670" xr:uid="{00000000-0005-0000-0000-000052330000}"/>
    <cellStyle name="Input 4 3 10" xfId="43021" xr:uid="{583CAE5F-941F-4AB0-92AD-D92A3A7B2139}"/>
    <cellStyle name="Input 4 3 2" xfId="11593" xr:uid="{00000000-0005-0000-0000-000053330000}"/>
    <cellStyle name="Input 4 3 2 2" xfId="16852" xr:uid="{00000000-0005-0000-0000-000054330000}"/>
    <cellStyle name="Input 4 3 2 2 2" xfId="20753" xr:uid="{00000000-0005-0000-0000-000055330000}"/>
    <cellStyle name="Input 4 3 2 2 2 2" xfId="30431" xr:uid="{00000000-0005-0000-0000-000056330000}"/>
    <cellStyle name="Input 4 3 2 2 3" xfId="29386" xr:uid="{00000000-0005-0000-0000-000057330000}"/>
    <cellStyle name="Input 4 3 2 2 4" xfId="33021" xr:uid="{00000000-0005-0000-0000-000058330000}"/>
    <cellStyle name="Input 4 3 2 2 5" xfId="34074" xr:uid="{00000000-0005-0000-0000-000059330000}"/>
    <cellStyle name="Input 4 3 2 2 6" xfId="33832" xr:uid="{00000000-0005-0000-0000-00005A330000}"/>
    <cellStyle name="Input 4 3 2 3" xfId="20602" xr:uid="{00000000-0005-0000-0000-00005B330000}"/>
    <cellStyle name="Input 4 3 2 3 2" xfId="30280" xr:uid="{00000000-0005-0000-0000-00005C330000}"/>
    <cellStyle name="Input 4 3 2 4" xfId="24345" xr:uid="{00000000-0005-0000-0000-00005D330000}"/>
    <cellStyle name="Input 4 3 2 5" xfId="32028" xr:uid="{00000000-0005-0000-0000-00005E330000}"/>
    <cellStyle name="Input 4 3 2 6" xfId="33889" xr:uid="{00000000-0005-0000-0000-00005F330000}"/>
    <cellStyle name="Input 4 3 2 7" xfId="31070" xr:uid="{00000000-0005-0000-0000-000060330000}"/>
    <cellStyle name="Input 4 3 2 8" xfId="43022" xr:uid="{889F9B61-C170-46D2-9990-D02567FBB41B}"/>
    <cellStyle name="Input 4 3 3" xfId="11802" xr:uid="{00000000-0005-0000-0000-000061330000}"/>
    <cellStyle name="Input 4 3 3 2" xfId="17027" xr:uid="{00000000-0005-0000-0000-000062330000}"/>
    <cellStyle name="Input 4 3 3 2 2" xfId="29558" xr:uid="{00000000-0005-0000-0000-000063330000}"/>
    <cellStyle name="Input 4 3 3 3" xfId="20846" xr:uid="{00000000-0005-0000-0000-000064330000}"/>
    <cellStyle name="Input 4 3 3 3 2" xfId="30524" xr:uid="{00000000-0005-0000-0000-000065330000}"/>
    <cellStyle name="Input 4 3 3 4" xfId="24551" xr:uid="{00000000-0005-0000-0000-000066330000}"/>
    <cellStyle name="Input 4 3 3 5" xfId="33161" xr:uid="{00000000-0005-0000-0000-000067330000}"/>
    <cellStyle name="Input 4 3 3 6" xfId="34169" xr:uid="{00000000-0005-0000-0000-000068330000}"/>
    <cellStyle name="Input 4 3 3 7" xfId="31621" xr:uid="{00000000-0005-0000-0000-000069330000}"/>
    <cellStyle name="Input 4 3 4" xfId="11691" xr:uid="{00000000-0005-0000-0000-00006A330000}"/>
    <cellStyle name="Input 4 3 4 2" xfId="24440" xr:uid="{00000000-0005-0000-0000-00006B330000}"/>
    <cellStyle name="Input 4 3 5" xfId="17989" xr:uid="{00000000-0005-0000-0000-00006C330000}"/>
    <cellStyle name="Input 4 3 5 2" xfId="30027" xr:uid="{00000000-0005-0000-0000-00006D330000}"/>
    <cellStyle name="Input 4 3 6" xfId="22736" xr:uid="{00000000-0005-0000-0000-00006E330000}"/>
    <cellStyle name="Input 4 3 7" xfId="30825" xr:uid="{00000000-0005-0000-0000-00006F330000}"/>
    <cellStyle name="Input 4 3 8" xfId="31340" xr:uid="{00000000-0005-0000-0000-000070330000}"/>
    <cellStyle name="Input 4 3 9" xfId="30733" xr:uid="{00000000-0005-0000-0000-000071330000}"/>
    <cellStyle name="Input 4 4" xfId="9955" xr:uid="{00000000-0005-0000-0000-000072330000}"/>
    <cellStyle name="Input 4 4 2" xfId="11824" xr:uid="{00000000-0005-0000-0000-000073330000}"/>
    <cellStyle name="Input 4 4 2 2" xfId="17037" xr:uid="{00000000-0005-0000-0000-000074330000}"/>
    <cellStyle name="Input 4 4 2 2 2" xfId="29568" xr:uid="{00000000-0005-0000-0000-000075330000}"/>
    <cellStyle name="Input 4 4 2 3" xfId="20717" xr:uid="{00000000-0005-0000-0000-000076330000}"/>
    <cellStyle name="Input 4 4 2 3 2" xfId="30395" xr:uid="{00000000-0005-0000-0000-000077330000}"/>
    <cellStyle name="Input 4 4 2 4" xfId="24573" xr:uid="{00000000-0005-0000-0000-000078330000}"/>
    <cellStyle name="Input 4 4 2 5" xfId="32971" xr:uid="{00000000-0005-0000-0000-000079330000}"/>
    <cellStyle name="Input 4 4 2 6" xfId="34038" xr:uid="{00000000-0005-0000-0000-00007A330000}"/>
    <cellStyle name="Input 4 4 2 7" xfId="30851" xr:uid="{00000000-0005-0000-0000-00007B330000}"/>
    <cellStyle name="Input 4 4 3" xfId="11788" xr:uid="{00000000-0005-0000-0000-00007C330000}"/>
    <cellStyle name="Input 4 4 3 2" xfId="17016" xr:uid="{00000000-0005-0000-0000-00007D330000}"/>
    <cellStyle name="Input 4 4 3 2 2" xfId="29549" xr:uid="{00000000-0005-0000-0000-00007E330000}"/>
    <cellStyle name="Input 4 4 3 3" xfId="24539" xr:uid="{00000000-0005-0000-0000-00007F330000}"/>
    <cellStyle name="Input 4 4 4" xfId="6692" xr:uid="{00000000-0005-0000-0000-000080330000}"/>
    <cellStyle name="Input 4 4 4 2" xfId="21430" xr:uid="{00000000-0005-0000-0000-000081330000}"/>
    <cellStyle name="Input 4 4 5" xfId="20567" xr:uid="{00000000-0005-0000-0000-000082330000}"/>
    <cellStyle name="Input 4 4 5 2" xfId="30245" xr:uid="{00000000-0005-0000-0000-000083330000}"/>
    <cellStyle name="Input 4 4 6" xfId="23570" xr:uid="{00000000-0005-0000-0000-000084330000}"/>
    <cellStyle name="Input 4 4 7" xfId="31970" xr:uid="{00000000-0005-0000-0000-000085330000}"/>
    <cellStyle name="Input 4 4 8" xfId="33847" xr:uid="{00000000-0005-0000-0000-000086330000}"/>
    <cellStyle name="Input 4 4 9" xfId="31041" xr:uid="{00000000-0005-0000-0000-000087330000}"/>
    <cellStyle name="Input 4 5" xfId="11150" xr:uid="{00000000-0005-0000-0000-000088330000}"/>
    <cellStyle name="Input 4 5 2" xfId="11941" xr:uid="{00000000-0005-0000-0000-000089330000}"/>
    <cellStyle name="Input 4 5 2 2" xfId="17107" xr:uid="{00000000-0005-0000-0000-00008A330000}"/>
    <cellStyle name="Input 4 5 2 2 2" xfId="29638" xr:uid="{00000000-0005-0000-0000-00008B330000}"/>
    <cellStyle name="Input 4 5 2 3" xfId="24690" xr:uid="{00000000-0005-0000-0000-00008C330000}"/>
    <cellStyle name="Input 4 5 3" xfId="11966" xr:uid="{00000000-0005-0000-0000-00008D330000}"/>
    <cellStyle name="Input 4 5 3 2" xfId="17119" xr:uid="{00000000-0005-0000-0000-00008E330000}"/>
    <cellStyle name="Input 4 5 3 2 2" xfId="29650" xr:uid="{00000000-0005-0000-0000-00008F330000}"/>
    <cellStyle name="Input 4 5 3 3" xfId="24715" xr:uid="{00000000-0005-0000-0000-000090330000}"/>
    <cellStyle name="Input 4 5 4" xfId="11987" xr:uid="{00000000-0005-0000-0000-000091330000}"/>
    <cellStyle name="Input 4 5 4 2" xfId="24735" xr:uid="{00000000-0005-0000-0000-000092330000}"/>
    <cellStyle name="Input 4 5 5" xfId="20811" xr:uid="{00000000-0005-0000-0000-000093330000}"/>
    <cellStyle name="Input 4 5 5 2" xfId="30489" xr:uid="{00000000-0005-0000-0000-000094330000}"/>
    <cellStyle name="Input 4 5 6" xfId="23992" xr:uid="{00000000-0005-0000-0000-000095330000}"/>
    <cellStyle name="Input 4 5 7" xfId="33107" xr:uid="{00000000-0005-0000-0000-000096330000}"/>
    <cellStyle name="Input 4 5 8" xfId="34133" xr:uid="{00000000-0005-0000-0000-000097330000}"/>
    <cellStyle name="Input 4 5 9" xfId="33825" xr:uid="{00000000-0005-0000-0000-000098330000}"/>
    <cellStyle name="Input 4 6" xfId="6502" xr:uid="{00000000-0005-0000-0000-000099330000}"/>
    <cellStyle name="Input 4 6 2" xfId="13097" xr:uid="{00000000-0005-0000-0000-00009A330000}"/>
    <cellStyle name="Input 4 6 2 2" xfId="25842" xr:uid="{00000000-0005-0000-0000-00009B330000}"/>
    <cellStyle name="Input 4 6 2 3" xfId="43024" xr:uid="{034F4811-53AA-4692-98E2-3A7D685D03D7}"/>
    <cellStyle name="Input 4 6 3" xfId="21246" xr:uid="{00000000-0005-0000-0000-00009C330000}"/>
    <cellStyle name="Input 4 6 4" xfId="43023" xr:uid="{D8DEC536-DF42-4535-A1E8-F0A9DECFA589}"/>
    <cellStyle name="Input 4 7" xfId="7337" xr:uid="{00000000-0005-0000-0000-00009D330000}"/>
    <cellStyle name="Input 4 7 2" xfId="13860" xr:uid="{00000000-0005-0000-0000-00009E330000}"/>
    <cellStyle name="Input 4 7 2 2" xfId="26591" xr:uid="{00000000-0005-0000-0000-00009F330000}"/>
    <cellStyle name="Input 4 7 2 3" xfId="43026" xr:uid="{ABFB051B-B4BE-4847-9BFF-4D9549A90338}"/>
    <cellStyle name="Input 4 7 3" xfId="22065" xr:uid="{00000000-0005-0000-0000-0000A0330000}"/>
    <cellStyle name="Input 4 7 4" xfId="43025" xr:uid="{1A0883C8-5413-4319-AB9F-002F9C3730DA}"/>
    <cellStyle name="Input 4 8" xfId="11926" xr:uid="{00000000-0005-0000-0000-0000A1330000}"/>
    <cellStyle name="Input 4 8 2" xfId="17097" xr:uid="{00000000-0005-0000-0000-0000A2330000}"/>
    <cellStyle name="Input 4 8 2 2" xfId="29628" xr:uid="{00000000-0005-0000-0000-0000A3330000}"/>
    <cellStyle name="Input 4 8 3" xfId="24675" xr:uid="{00000000-0005-0000-0000-0000A4330000}"/>
    <cellStyle name="Input 4 9" xfId="11978" xr:uid="{00000000-0005-0000-0000-0000A5330000}"/>
    <cellStyle name="Input 4 9 2" xfId="24726" xr:uid="{00000000-0005-0000-0000-0000A6330000}"/>
    <cellStyle name="Input 5" xfId="1018" xr:uid="{00000000-0005-0000-0000-0000A7330000}"/>
    <cellStyle name="Input 5 10" xfId="20940" xr:uid="{00000000-0005-0000-0000-0000A8330000}"/>
    <cellStyle name="Input 5 11" xfId="30675" xr:uid="{00000000-0005-0000-0000-0000A9330000}"/>
    <cellStyle name="Input 5 12" xfId="30636" xr:uid="{00000000-0005-0000-0000-0000AA330000}"/>
    <cellStyle name="Input 5 13" xfId="33948" xr:uid="{00000000-0005-0000-0000-0000AB330000}"/>
    <cellStyle name="Input 5 14" xfId="37145" xr:uid="{00000000-0005-0000-0000-0000AC330000}"/>
    <cellStyle name="Input 5 15" xfId="2809" xr:uid="{00000000-0005-0000-0000-0000AD330000}"/>
    <cellStyle name="Input 5 2" xfId="8672" xr:uid="{00000000-0005-0000-0000-0000AE330000}"/>
    <cellStyle name="Input 5 2 10" xfId="43027" xr:uid="{617F4563-D61F-42C3-83CF-CD257A008CBD}"/>
    <cellStyle name="Input 5 2 2" xfId="11595" xr:uid="{00000000-0005-0000-0000-0000AF330000}"/>
    <cellStyle name="Input 5 2 2 2" xfId="16854" xr:uid="{00000000-0005-0000-0000-0000B0330000}"/>
    <cellStyle name="Input 5 2 2 2 2" xfId="20755" xr:uid="{00000000-0005-0000-0000-0000B1330000}"/>
    <cellStyle name="Input 5 2 2 2 2 2" xfId="30433" xr:uid="{00000000-0005-0000-0000-0000B2330000}"/>
    <cellStyle name="Input 5 2 2 2 3" xfId="29388" xr:uid="{00000000-0005-0000-0000-0000B3330000}"/>
    <cellStyle name="Input 5 2 2 2 4" xfId="33023" xr:uid="{00000000-0005-0000-0000-0000B4330000}"/>
    <cellStyle name="Input 5 2 2 2 5" xfId="34076" xr:uid="{00000000-0005-0000-0000-0000B5330000}"/>
    <cellStyle name="Input 5 2 2 2 6" xfId="30593" xr:uid="{00000000-0005-0000-0000-0000B6330000}"/>
    <cellStyle name="Input 5 2 2 3" xfId="20604" xr:uid="{00000000-0005-0000-0000-0000B7330000}"/>
    <cellStyle name="Input 5 2 2 3 2" xfId="30282" xr:uid="{00000000-0005-0000-0000-0000B8330000}"/>
    <cellStyle name="Input 5 2 2 4" xfId="24347" xr:uid="{00000000-0005-0000-0000-0000B9330000}"/>
    <cellStyle name="Input 5 2 2 5" xfId="32030" xr:uid="{00000000-0005-0000-0000-0000BA330000}"/>
    <cellStyle name="Input 5 2 2 6" xfId="33891" xr:uid="{00000000-0005-0000-0000-0000BB330000}"/>
    <cellStyle name="Input 5 2 2 7" xfId="32037" xr:uid="{00000000-0005-0000-0000-0000BC330000}"/>
    <cellStyle name="Input 5 2 2 8" xfId="43028" xr:uid="{02685BC2-907A-4B29-B3FD-8CBF399D5151}"/>
    <cellStyle name="Input 5 2 3" xfId="11801" xr:uid="{00000000-0005-0000-0000-0000BD330000}"/>
    <cellStyle name="Input 5 2 3 2" xfId="17026" xr:uid="{00000000-0005-0000-0000-0000BE330000}"/>
    <cellStyle name="Input 5 2 3 2 2" xfId="29557" xr:uid="{00000000-0005-0000-0000-0000BF330000}"/>
    <cellStyle name="Input 5 2 3 3" xfId="20848" xr:uid="{00000000-0005-0000-0000-0000C0330000}"/>
    <cellStyle name="Input 5 2 3 3 2" xfId="30526" xr:uid="{00000000-0005-0000-0000-0000C1330000}"/>
    <cellStyle name="Input 5 2 3 4" xfId="24550" xr:uid="{00000000-0005-0000-0000-0000C2330000}"/>
    <cellStyle name="Input 5 2 3 5" xfId="33163" xr:uid="{00000000-0005-0000-0000-0000C3330000}"/>
    <cellStyle name="Input 5 2 3 6" xfId="34171" xr:uid="{00000000-0005-0000-0000-0000C4330000}"/>
    <cellStyle name="Input 5 2 3 7" xfId="31751" xr:uid="{00000000-0005-0000-0000-0000C5330000}"/>
    <cellStyle name="Input 5 2 4" xfId="6449" xr:uid="{00000000-0005-0000-0000-0000C6330000}"/>
    <cellStyle name="Input 5 2 4 2" xfId="21197" xr:uid="{00000000-0005-0000-0000-0000C7330000}"/>
    <cellStyle name="Input 5 2 5" xfId="17987" xr:uid="{00000000-0005-0000-0000-0000C8330000}"/>
    <cellStyle name="Input 5 2 5 2" xfId="30025" xr:uid="{00000000-0005-0000-0000-0000C9330000}"/>
    <cellStyle name="Input 5 2 6" xfId="22738" xr:uid="{00000000-0005-0000-0000-0000CA330000}"/>
    <cellStyle name="Input 5 2 7" xfId="30827" xr:uid="{00000000-0005-0000-0000-0000CB330000}"/>
    <cellStyle name="Input 5 2 8" xfId="30622" xr:uid="{00000000-0005-0000-0000-0000CC330000}"/>
    <cellStyle name="Input 5 2 9" xfId="30735" xr:uid="{00000000-0005-0000-0000-0000CD330000}"/>
    <cellStyle name="Input 5 3" xfId="9956" xr:uid="{00000000-0005-0000-0000-0000CE330000}"/>
    <cellStyle name="Input 5 3 2" xfId="11825" xr:uid="{00000000-0005-0000-0000-0000CF330000}"/>
    <cellStyle name="Input 5 3 2 2" xfId="17038" xr:uid="{00000000-0005-0000-0000-0000D0330000}"/>
    <cellStyle name="Input 5 3 2 2 2" xfId="29569" xr:uid="{00000000-0005-0000-0000-0000D1330000}"/>
    <cellStyle name="Input 5 3 2 3" xfId="20718" xr:uid="{00000000-0005-0000-0000-0000D2330000}"/>
    <cellStyle name="Input 5 3 2 3 2" xfId="30396" xr:uid="{00000000-0005-0000-0000-0000D3330000}"/>
    <cellStyle name="Input 5 3 2 4" xfId="24574" xr:uid="{00000000-0005-0000-0000-0000D4330000}"/>
    <cellStyle name="Input 5 3 2 5" xfId="32972" xr:uid="{00000000-0005-0000-0000-0000D5330000}"/>
    <cellStyle name="Input 5 3 2 6" xfId="34039" xr:uid="{00000000-0005-0000-0000-0000D6330000}"/>
    <cellStyle name="Input 5 3 2 7" xfId="32181" xr:uid="{00000000-0005-0000-0000-0000D7330000}"/>
    <cellStyle name="Input 5 3 3" xfId="11787" xr:uid="{00000000-0005-0000-0000-0000D8330000}"/>
    <cellStyle name="Input 5 3 3 2" xfId="17015" xr:uid="{00000000-0005-0000-0000-0000D9330000}"/>
    <cellStyle name="Input 5 3 3 2 2" xfId="29548" xr:uid="{00000000-0005-0000-0000-0000DA330000}"/>
    <cellStyle name="Input 5 3 3 3" xfId="24538" xr:uid="{00000000-0005-0000-0000-0000DB330000}"/>
    <cellStyle name="Input 5 3 4" xfId="11695" xr:uid="{00000000-0005-0000-0000-0000DC330000}"/>
    <cellStyle name="Input 5 3 4 2" xfId="24444" xr:uid="{00000000-0005-0000-0000-0000DD330000}"/>
    <cellStyle name="Input 5 3 5" xfId="20568" xr:uid="{00000000-0005-0000-0000-0000DE330000}"/>
    <cellStyle name="Input 5 3 5 2" xfId="30246" xr:uid="{00000000-0005-0000-0000-0000DF330000}"/>
    <cellStyle name="Input 5 3 6" xfId="23571" xr:uid="{00000000-0005-0000-0000-0000E0330000}"/>
    <cellStyle name="Input 5 3 7" xfId="31971" xr:uid="{00000000-0005-0000-0000-0000E1330000}"/>
    <cellStyle name="Input 5 3 8" xfId="33848" xr:uid="{00000000-0005-0000-0000-0000E2330000}"/>
    <cellStyle name="Input 5 3 9" xfId="33880" xr:uid="{00000000-0005-0000-0000-0000E3330000}"/>
    <cellStyle name="Input 5 4" xfId="10207" xr:uid="{00000000-0005-0000-0000-0000E4330000}"/>
    <cellStyle name="Input 5 4 2" xfId="11855" xr:uid="{00000000-0005-0000-0000-0000E5330000}"/>
    <cellStyle name="Input 5 4 2 2" xfId="17057" xr:uid="{00000000-0005-0000-0000-0000E6330000}"/>
    <cellStyle name="Input 5 4 2 2 2" xfId="29588" xr:uid="{00000000-0005-0000-0000-0000E7330000}"/>
    <cellStyle name="Input 5 4 2 3" xfId="24604" xr:uid="{00000000-0005-0000-0000-0000E8330000}"/>
    <cellStyle name="Input 5 4 3" xfId="7146" xr:uid="{00000000-0005-0000-0000-0000E9330000}"/>
    <cellStyle name="Input 5 4 3 2" xfId="13681" xr:uid="{00000000-0005-0000-0000-0000EA330000}"/>
    <cellStyle name="Input 5 4 3 2 2" xfId="26412" xr:uid="{00000000-0005-0000-0000-0000EB330000}"/>
    <cellStyle name="Input 5 4 3 3" xfId="21874" xr:uid="{00000000-0005-0000-0000-0000EC330000}"/>
    <cellStyle name="Input 5 4 4" xfId="11377" xr:uid="{00000000-0005-0000-0000-0000ED330000}"/>
    <cellStyle name="Input 5 4 4 2" xfId="24132" xr:uid="{00000000-0005-0000-0000-0000EE330000}"/>
    <cellStyle name="Input 5 4 5" xfId="20812" xr:uid="{00000000-0005-0000-0000-0000EF330000}"/>
    <cellStyle name="Input 5 4 5 2" xfId="30490" xr:uid="{00000000-0005-0000-0000-0000F0330000}"/>
    <cellStyle name="Input 5 4 6" xfId="23646" xr:uid="{00000000-0005-0000-0000-0000F1330000}"/>
    <cellStyle name="Input 5 4 7" xfId="33108" xr:uid="{00000000-0005-0000-0000-0000F2330000}"/>
    <cellStyle name="Input 5 4 8" xfId="34134" xr:uid="{00000000-0005-0000-0000-0000F3330000}"/>
    <cellStyle name="Input 5 4 9" xfId="31973" xr:uid="{00000000-0005-0000-0000-0000F4330000}"/>
    <cellStyle name="Input 5 5" xfId="6504" xr:uid="{00000000-0005-0000-0000-0000F5330000}"/>
    <cellStyle name="Input 5 5 2" xfId="13099" xr:uid="{00000000-0005-0000-0000-0000F6330000}"/>
    <cellStyle name="Input 5 5 2 2" xfId="25844" xr:uid="{00000000-0005-0000-0000-0000F7330000}"/>
    <cellStyle name="Input 5 5 2 3" xfId="43030" xr:uid="{B6D3EFC1-8BFC-4E9B-AB8C-903A04244C61}"/>
    <cellStyle name="Input 5 5 3" xfId="21248" xr:uid="{00000000-0005-0000-0000-0000F8330000}"/>
    <cellStyle name="Input 5 5 4" xfId="43029" xr:uid="{A755975B-42D9-494A-81F8-8273D0EED8F7}"/>
    <cellStyle name="Input 5 6" xfId="7335" xr:uid="{00000000-0005-0000-0000-0000F9330000}"/>
    <cellStyle name="Input 5 6 2" xfId="13858" xr:uid="{00000000-0005-0000-0000-0000FA330000}"/>
    <cellStyle name="Input 5 6 2 2" xfId="26589" xr:uid="{00000000-0005-0000-0000-0000FB330000}"/>
    <cellStyle name="Input 5 6 2 3" xfId="43032" xr:uid="{DD49F57E-011B-4834-B987-A976C37D3C1D}"/>
    <cellStyle name="Input 5 6 3" xfId="22063" xr:uid="{00000000-0005-0000-0000-0000FC330000}"/>
    <cellStyle name="Input 5 6 4" xfId="43031" xr:uid="{BBE3E9B9-2164-490D-842D-C836E80DD49B}"/>
    <cellStyle name="Input 5 7" xfId="6427" xr:uid="{00000000-0005-0000-0000-0000FD330000}"/>
    <cellStyle name="Input 5 7 2" xfId="13050" xr:uid="{00000000-0005-0000-0000-0000FE330000}"/>
    <cellStyle name="Input 5 7 2 2" xfId="25796" xr:uid="{00000000-0005-0000-0000-0000FF330000}"/>
    <cellStyle name="Input 5 7 2 3" xfId="43034" xr:uid="{5C6BF822-2049-4B22-AA5A-00CCE51D7E7B}"/>
    <cellStyle name="Input 5 7 3" xfId="21176" xr:uid="{00000000-0005-0000-0000-000000340000}"/>
    <cellStyle name="Input 5 7 4" xfId="43033" xr:uid="{6472969B-E826-4249-8A05-515E6EA3D488}"/>
    <cellStyle name="Input 5 8" xfId="7592" xr:uid="{00000000-0005-0000-0000-000001340000}"/>
    <cellStyle name="Input 5 8 2" xfId="22318" xr:uid="{00000000-0005-0000-0000-000002340000}"/>
    <cellStyle name="Input 5 9" xfId="17428" xr:uid="{00000000-0005-0000-0000-000003340000}"/>
    <cellStyle name="Input 5 9 2" xfId="29946" xr:uid="{00000000-0005-0000-0000-000004340000}"/>
    <cellStyle name="Input 6" xfId="2810" xr:uid="{00000000-0005-0000-0000-000005340000}"/>
    <cellStyle name="Input 6 10" xfId="31328" xr:uid="{00000000-0005-0000-0000-000006340000}"/>
    <cellStyle name="Input 6 11" xfId="30646" xr:uid="{00000000-0005-0000-0000-000007340000}"/>
    <cellStyle name="Input 6 12" xfId="37146" xr:uid="{00000000-0005-0000-0000-000008340000}"/>
    <cellStyle name="Input 6 13" xfId="43035" xr:uid="{07F0C473-A1B0-4630-8F5E-372F3FBB736C}"/>
    <cellStyle name="Input 6 2" xfId="8673" xr:uid="{00000000-0005-0000-0000-000009340000}"/>
    <cellStyle name="Input 6 2 10" xfId="43036" xr:uid="{E2D35F4B-B3D6-4801-A3F6-3838EFC08DBB}"/>
    <cellStyle name="Input 6 2 2" xfId="11596" xr:uid="{00000000-0005-0000-0000-00000A340000}"/>
    <cellStyle name="Input 6 2 2 2" xfId="16855" xr:uid="{00000000-0005-0000-0000-00000B340000}"/>
    <cellStyle name="Input 6 2 2 2 2" xfId="29389" xr:uid="{00000000-0005-0000-0000-00000C340000}"/>
    <cellStyle name="Input 6 2 2 3" xfId="20756" xr:uid="{00000000-0005-0000-0000-00000D340000}"/>
    <cellStyle name="Input 6 2 2 3 2" xfId="30434" xr:uid="{00000000-0005-0000-0000-00000E340000}"/>
    <cellStyle name="Input 6 2 2 4" xfId="24348" xr:uid="{00000000-0005-0000-0000-00000F340000}"/>
    <cellStyle name="Input 6 2 2 5" xfId="33024" xr:uid="{00000000-0005-0000-0000-000010340000}"/>
    <cellStyle name="Input 6 2 2 6" xfId="34077" xr:uid="{00000000-0005-0000-0000-000011340000}"/>
    <cellStyle name="Input 6 2 2 7" xfId="31668" xr:uid="{00000000-0005-0000-0000-000012340000}"/>
    <cellStyle name="Input 6 2 2 8" xfId="43037" xr:uid="{969AD01D-B82D-437F-8BC1-6BA8DCEEB291}"/>
    <cellStyle name="Input 6 2 3" xfId="11934" xr:uid="{00000000-0005-0000-0000-000013340000}"/>
    <cellStyle name="Input 6 2 3 2" xfId="17102" xr:uid="{00000000-0005-0000-0000-000014340000}"/>
    <cellStyle name="Input 6 2 3 2 2" xfId="29633" xr:uid="{00000000-0005-0000-0000-000015340000}"/>
    <cellStyle name="Input 6 2 3 3" xfId="24683" xr:uid="{00000000-0005-0000-0000-000016340000}"/>
    <cellStyle name="Input 6 2 4" xfId="6448" xr:uid="{00000000-0005-0000-0000-000017340000}"/>
    <cellStyle name="Input 6 2 4 2" xfId="21196" xr:uid="{00000000-0005-0000-0000-000018340000}"/>
    <cellStyle name="Input 6 2 5" xfId="20605" xr:uid="{00000000-0005-0000-0000-000019340000}"/>
    <cellStyle name="Input 6 2 5 2" xfId="30283" xr:uid="{00000000-0005-0000-0000-00001A340000}"/>
    <cellStyle name="Input 6 2 6" xfId="22739" xr:uid="{00000000-0005-0000-0000-00001B340000}"/>
    <cellStyle name="Input 6 2 7" xfId="32031" xr:uid="{00000000-0005-0000-0000-00001C340000}"/>
    <cellStyle name="Input 6 2 8" xfId="33892" xr:uid="{00000000-0005-0000-0000-00001D340000}"/>
    <cellStyle name="Input 6 2 9" xfId="31657" xr:uid="{00000000-0005-0000-0000-00001E340000}"/>
    <cellStyle name="Input 6 3" xfId="6505" xr:uid="{00000000-0005-0000-0000-00001F340000}"/>
    <cellStyle name="Input 6 3 2" xfId="13100" xr:uid="{00000000-0005-0000-0000-000020340000}"/>
    <cellStyle name="Input 6 3 2 2" xfId="25845" xr:uid="{00000000-0005-0000-0000-000021340000}"/>
    <cellStyle name="Input 6 3 3" xfId="20849" xr:uid="{00000000-0005-0000-0000-000022340000}"/>
    <cellStyle name="Input 6 3 3 2" xfId="30527" xr:uid="{00000000-0005-0000-0000-000023340000}"/>
    <cellStyle name="Input 6 3 4" xfId="21249" xr:uid="{00000000-0005-0000-0000-000024340000}"/>
    <cellStyle name="Input 6 3 5" xfId="33164" xr:uid="{00000000-0005-0000-0000-000025340000}"/>
    <cellStyle name="Input 6 3 6" xfId="34172" xr:uid="{00000000-0005-0000-0000-000026340000}"/>
    <cellStyle name="Input 6 3 7" xfId="31624" xr:uid="{00000000-0005-0000-0000-000027340000}"/>
    <cellStyle name="Input 6 4" xfId="7334" xr:uid="{00000000-0005-0000-0000-000028340000}"/>
    <cellStyle name="Input 6 4 2" xfId="13857" xr:uid="{00000000-0005-0000-0000-000029340000}"/>
    <cellStyle name="Input 6 4 2 2" xfId="26588" xr:uid="{00000000-0005-0000-0000-00002A340000}"/>
    <cellStyle name="Input 6 4 3" xfId="22062" xr:uid="{00000000-0005-0000-0000-00002B340000}"/>
    <cellStyle name="Input 6 5" xfId="11711" xr:uid="{00000000-0005-0000-0000-00002C340000}"/>
    <cellStyle name="Input 6 5 2" xfId="16950" xr:uid="{00000000-0005-0000-0000-00002D340000}"/>
    <cellStyle name="Input 6 5 2 2" xfId="29483" xr:uid="{00000000-0005-0000-0000-00002E340000}"/>
    <cellStyle name="Input 6 5 3" xfId="24461" xr:uid="{00000000-0005-0000-0000-00002F340000}"/>
    <cellStyle name="Input 6 6" xfId="11907" xr:uid="{00000000-0005-0000-0000-000030340000}"/>
    <cellStyle name="Input 6 6 2" xfId="24656" xr:uid="{00000000-0005-0000-0000-000031340000}"/>
    <cellStyle name="Input 6 7" xfId="17986" xr:uid="{00000000-0005-0000-0000-000032340000}"/>
    <cellStyle name="Input 6 7 2" xfId="30024" xr:uid="{00000000-0005-0000-0000-000033340000}"/>
    <cellStyle name="Input 6 8" xfId="20941" xr:uid="{00000000-0005-0000-0000-000034340000}"/>
    <cellStyle name="Input 6 9" xfId="30828" xr:uid="{00000000-0005-0000-0000-000035340000}"/>
    <cellStyle name="Input 7" xfId="2811" xr:uid="{00000000-0005-0000-0000-000036340000}"/>
    <cellStyle name="Input 7 10" xfId="32106" xr:uid="{00000000-0005-0000-0000-000037340000}"/>
    <cellStyle name="Input 7 11" xfId="30681" xr:uid="{00000000-0005-0000-0000-000038340000}"/>
    <cellStyle name="Input 7 12" xfId="37147" xr:uid="{00000000-0005-0000-0000-000039340000}"/>
    <cellStyle name="Input 7 13" xfId="43038" xr:uid="{E4E15C3F-0864-484F-B23F-B7BD35A36A4C}"/>
    <cellStyle name="Input 7 2" xfId="8674" xr:uid="{00000000-0005-0000-0000-00003A340000}"/>
    <cellStyle name="Input 7 2 10" xfId="43039" xr:uid="{47552A9C-21C5-4ED6-A461-33924C203520}"/>
    <cellStyle name="Input 7 2 2" xfId="11597" xr:uid="{00000000-0005-0000-0000-00003B340000}"/>
    <cellStyle name="Input 7 2 2 2" xfId="16856" xr:uid="{00000000-0005-0000-0000-00003C340000}"/>
    <cellStyle name="Input 7 2 2 2 2" xfId="29390" xr:uid="{00000000-0005-0000-0000-00003D340000}"/>
    <cellStyle name="Input 7 2 2 3" xfId="20757" xr:uid="{00000000-0005-0000-0000-00003E340000}"/>
    <cellStyle name="Input 7 2 2 3 2" xfId="30435" xr:uid="{00000000-0005-0000-0000-00003F340000}"/>
    <cellStyle name="Input 7 2 2 4" xfId="24349" xr:uid="{00000000-0005-0000-0000-000040340000}"/>
    <cellStyle name="Input 7 2 2 5" xfId="33025" xr:uid="{00000000-0005-0000-0000-000041340000}"/>
    <cellStyle name="Input 7 2 2 6" xfId="34078" xr:uid="{00000000-0005-0000-0000-000042340000}"/>
    <cellStyle name="Input 7 2 2 7" xfId="33831" xr:uid="{00000000-0005-0000-0000-000043340000}"/>
    <cellStyle name="Input 7 2 3" xfId="11800" xr:uid="{00000000-0005-0000-0000-000044340000}"/>
    <cellStyle name="Input 7 2 3 2" xfId="17025" xr:uid="{00000000-0005-0000-0000-000045340000}"/>
    <cellStyle name="Input 7 2 3 2 2" xfId="29556" xr:uid="{00000000-0005-0000-0000-000046340000}"/>
    <cellStyle name="Input 7 2 3 3" xfId="24549" xr:uid="{00000000-0005-0000-0000-000047340000}"/>
    <cellStyle name="Input 7 2 4" xfId="11852" xr:uid="{00000000-0005-0000-0000-000048340000}"/>
    <cellStyle name="Input 7 2 4 2" xfId="24601" xr:uid="{00000000-0005-0000-0000-000049340000}"/>
    <cellStyle name="Input 7 2 5" xfId="20606" xr:uid="{00000000-0005-0000-0000-00004A340000}"/>
    <cellStyle name="Input 7 2 5 2" xfId="30284" xr:uid="{00000000-0005-0000-0000-00004B340000}"/>
    <cellStyle name="Input 7 2 6" xfId="22740" xr:uid="{00000000-0005-0000-0000-00004C340000}"/>
    <cellStyle name="Input 7 2 7" xfId="32032" xr:uid="{00000000-0005-0000-0000-00004D340000}"/>
    <cellStyle name="Input 7 2 8" xfId="33893" xr:uid="{00000000-0005-0000-0000-00004E340000}"/>
    <cellStyle name="Input 7 2 9" xfId="34126" xr:uid="{00000000-0005-0000-0000-00004F340000}"/>
    <cellStyle name="Input 7 3" xfId="6506" xr:uid="{00000000-0005-0000-0000-000050340000}"/>
    <cellStyle name="Input 7 3 2" xfId="13101" xr:uid="{00000000-0005-0000-0000-000051340000}"/>
    <cellStyle name="Input 7 3 2 2" xfId="25846" xr:uid="{00000000-0005-0000-0000-000052340000}"/>
    <cellStyle name="Input 7 3 3" xfId="20850" xr:uid="{00000000-0005-0000-0000-000053340000}"/>
    <cellStyle name="Input 7 3 3 2" xfId="30528" xr:uid="{00000000-0005-0000-0000-000054340000}"/>
    <cellStyle name="Input 7 3 4" xfId="21250" xr:uid="{00000000-0005-0000-0000-000055340000}"/>
    <cellStyle name="Input 7 3 5" xfId="33165" xr:uid="{00000000-0005-0000-0000-000056340000}"/>
    <cellStyle name="Input 7 3 6" xfId="34173" xr:uid="{00000000-0005-0000-0000-000057340000}"/>
    <cellStyle name="Input 7 3 7" xfId="31625" xr:uid="{00000000-0005-0000-0000-000058340000}"/>
    <cellStyle name="Input 7 4" xfId="7333" xr:uid="{00000000-0005-0000-0000-000059340000}"/>
    <cellStyle name="Input 7 4 2" xfId="13856" xr:uid="{00000000-0005-0000-0000-00005A340000}"/>
    <cellStyle name="Input 7 4 2 2" xfId="26587" xr:uid="{00000000-0005-0000-0000-00005B340000}"/>
    <cellStyle name="Input 7 4 3" xfId="22061" xr:uid="{00000000-0005-0000-0000-00005C340000}"/>
    <cellStyle name="Input 7 5" xfId="11559" xr:uid="{00000000-0005-0000-0000-00005D340000}"/>
    <cellStyle name="Input 7 5 2" xfId="16823" xr:uid="{00000000-0005-0000-0000-00005E340000}"/>
    <cellStyle name="Input 7 5 2 2" xfId="29357" xr:uid="{00000000-0005-0000-0000-00005F340000}"/>
    <cellStyle name="Input 7 5 3" xfId="24311" xr:uid="{00000000-0005-0000-0000-000060340000}"/>
    <cellStyle name="Input 7 6" xfId="11696" xr:uid="{00000000-0005-0000-0000-000061340000}"/>
    <cellStyle name="Input 7 6 2" xfId="24446" xr:uid="{00000000-0005-0000-0000-000062340000}"/>
    <cellStyle name="Input 7 7" xfId="17985" xr:uid="{00000000-0005-0000-0000-000063340000}"/>
    <cellStyle name="Input 7 7 2" xfId="30023" xr:uid="{00000000-0005-0000-0000-000064340000}"/>
    <cellStyle name="Input 7 8" xfId="20942" xr:uid="{00000000-0005-0000-0000-000065340000}"/>
    <cellStyle name="Input 7 9" xfId="30829" xr:uid="{00000000-0005-0000-0000-000066340000}"/>
    <cellStyle name="Input 8" xfId="2812" xr:uid="{00000000-0005-0000-0000-000067340000}"/>
    <cellStyle name="Input 8 10" xfId="31941" xr:uid="{00000000-0005-0000-0000-000068340000}"/>
    <cellStyle name="Input 8 11" xfId="33816" xr:uid="{00000000-0005-0000-0000-000069340000}"/>
    <cellStyle name="Input 8 12" xfId="37148" xr:uid="{00000000-0005-0000-0000-00006A340000}"/>
    <cellStyle name="Input 8 13" xfId="43040" xr:uid="{B1105907-D987-40E5-9315-75DE069AB990}"/>
    <cellStyle name="Input 8 2" xfId="8675" xr:uid="{00000000-0005-0000-0000-00006B340000}"/>
    <cellStyle name="Input 8 2 10" xfId="43041" xr:uid="{C1FAB2FB-697E-4F48-9F54-CE8033908E4B}"/>
    <cellStyle name="Input 8 2 2" xfId="11598" xr:uid="{00000000-0005-0000-0000-00006C340000}"/>
    <cellStyle name="Input 8 2 2 2" xfId="16857" xr:uid="{00000000-0005-0000-0000-00006D340000}"/>
    <cellStyle name="Input 8 2 2 2 2" xfId="29391" xr:uid="{00000000-0005-0000-0000-00006E340000}"/>
    <cellStyle name="Input 8 2 2 3" xfId="20758" xr:uid="{00000000-0005-0000-0000-00006F340000}"/>
    <cellStyle name="Input 8 2 2 3 2" xfId="30436" xr:uid="{00000000-0005-0000-0000-000070340000}"/>
    <cellStyle name="Input 8 2 2 4" xfId="24350" xr:uid="{00000000-0005-0000-0000-000071340000}"/>
    <cellStyle name="Input 8 2 2 5" xfId="33026" xr:uid="{00000000-0005-0000-0000-000072340000}"/>
    <cellStyle name="Input 8 2 2 6" xfId="34079" xr:uid="{00000000-0005-0000-0000-000073340000}"/>
    <cellStyle name="Input 8 2 2 7" xfId="31546" xr:uid="{00000000-0005-0000-0000-000074340000}"/>
    <cellStyle name="Input 8 2 3" xfId="11884" xr:uid="{00000000-0005-0000-0000-000075340000}"/>
    <cellStyle name="Input 8 2 3 2" xfId="17074" xr:uid="{00000000-0005-0000-0000-000076340000}"/>
    <cellStyle name="Input 8 2 3 2 2" xfId="29605" xr:uid="{00000000-0005-0000-0000-000077340000}"/>
    <cellStyle name="Input 8 2 3 3" xfId="24633" xr:uid="{00000000-0005-0000-0000-000078340000}"/>
    <cellStyle name="Input 8 2 4" xfId="11779" xr:uid="{00000000-0005-0000-0000-000079340000}"/>
    <cellStyle name="Input 8 2 4 2" xfId="24530" xr:uid="{00000000-0005-0000-0000-00007A340000}"/>
    <cellStyle name="Input 8 2 5" xfId="20607" xr:uid="{00000000-0005-0000-0000-00007B340000}"/>
    <cellStyle name="Input 8 2 5 2" xfId="30285" xr:uid="{00000000-0005-0000-0000-00007C340000}"/>
    <cellStyle name="Input 8 2 6" xfId="22741" xr:uid="{00000000-0005-0000-0000-00007D340000}"/>
    <cellStyle name="Input 8 2 7" xfId="32033" xr:uid="{00000000-0005-0000-0000-00007E340000}"/>
    <cellStyle name="Input 8 2 8" xfId="33894" xr:uid="{00000000-0005-0000-0000-00007F340000}"/>
    <cellStyle name="Input 8 2 9" xfId="33943" xr:uid="{00000000-0005-0000-0000-000080340000}"/>
    <cellStyle name="Input 8 3" xfId="6507" xr:uid="{00000000-0005-0000-0000-000081340000}"/>
    <cellStyle name="Input 8 3 2" xfId="13102" xr:uid="{00000000-0005-0000-0000-000082340000}"/>
    <cellStyle name="Input 8 3 2 2" xfId="25847" xr:uid="{00000000-0005-0000-0000-000083340000}"/>
    <cellStyle name="Input 8 3 3" xfId="20851" xr:uid="{00000000-0005-0000-0000-000084340000}"/>
    <cellStyle name="Input 8 3 3 2" xfId="30529" xr:uid="{00000000-0005-0000-0000-000085340000}"/>
    <cellStyle name="Input 8 3 4" xfId="21251" xr:uid="{00000000-0005-0000-0000-000086340000}"/>
    <cellStyle name="Input 8 3 5" xfId="33166" xr:uid="{00000000-0005-0000-0000-000087340000}"/>
    <cellStyle name="Input 8 3 6" xfId="34174" xr:uid="{00000000-0005-0000-0000-000088340000}"/>
    <cellStyle name="Input 8 3 7" xfId="31626" xr:uid="{00000000-0005-0000-0000-000089340000}"/>
    <cellStyle name="Input 8 4" xfId="7332" xr:uid="{00000000-0005-0000-0000-00008A340000}"/>
    <cellStyle name="Input 8 4 2" xfId="13855" xr:uid="{00000000-0005-0000-0000-00008B340000}"/>
    <cellStyle name="Input 8 4 2 2" xfId="26586" xr:uid="{00000000-0005-0000-0000-00008C340000}"/>
    <cellStyle name="Input 8 4 3" xfId="22060" xr:uid="{00000000-0005-0000-0000-00008D340000}"/>
    <cellStyle name="Input 8 5" xfId="11399" xr:uid="{00000000-0005-0000-0000-00008E340000}"/>
    <cellStyle name="Input 8 5 2" xfId="16701" xr:uid="{00000000-0005-0000-0000-00008F340000}"/>
    <cellStyle name="Input 8 5 2 2" xfId="29236" xr:uid="{00000000-0005-0000-0000-000090340000}"/>
    <cellStyle name="Input 8 5 3" xfId="24154" xr:uid="{00000000-0005-0000-0000-000091340000}"/>
    <cellStyle name="Input 8 6" xfId="11505" xr:uid="{00000000-0005-0000-0000-000092340000}"/>
    <cellStyle name="Input 8 6 2" xfId="24260" xr:uid="{00000000-0005-0000-0000-000093340000}"/>
    <cellStyle name="Input 8 7" xfId="17984" xr:uid="{00000000-0005-0000-0000-000094340000}"/>
    <cellStyle name="Input 8 7 2" xfId="30022" xr:uid="{00000000-0005-0000-0000-000095340000}"/>
    <cellStyle name="Input 8 8" xfId="20943" xr:uid="{00000000-0005-0000-0000-000096340000}"/>
    <cellStyle name="Input 8 9" xfId="30830" xr:uid="{00000000-0005-0000-0000-000097340000}"/>
    <cellStyle name="Input 9" xfId="2813" xr:uid="{00000000-0005-0000-0000-000098340000}"/>
    <cellStyle name="Input 9 10" xfId="30839" xr:uid="{00000000-0005-0000-0000-000099340000}"/>
    <cellStyle name="Input 9 11" xfId="30859" xr:uid="{00000000-0005-0000-0000-00009A340000}"/>
    <cellStyle name="Input 9 12" xfId="37149" xr:uid="{00000000-0005-0000-0000-00009B340000}"/>
    <cellStyle name="Input 9 2" xfId="8676" xr:uid="{00000000-0005-0000-0000-00009C340000}"/>
    <cellStyle name="Input 9 2 2" xfId="11599" xr:uid="{00000000-0005-0000-0000-00009D340000}"/>
    <cellStyle name="Input 9 2 2 2" xfId="16858" xr:uid="{00000000-0005-0000-0000-00009E340000}"/>
    <cellStyle name="Input 9 2 2 2 2" xfId="29392" xr:uid="{00000000-0005-0000-0000-00009F340000}"/>
    <cellStyle name="Input 9 2 2 3" xfId="20759" xr:uid="{00000000-0005-0000-0000-0000A0340000}"/>
    <cellStyle name="Input 9 2 2 3 2" xfId="30437" xr:uid="{00000000-0005-0000-0000-0000A1340000}"/>
    <cellStyle name="Input 9 2 2 4" xfId="24351" xr:uid="{00000000-0005-0000-0000-0000A2340000}"/>
    <cellStyle name="Input 9 2 2 5" xfId="33027" xr:uid="{00000000-0005-0000-0000-0000A3340000}"/>
    <cellStyle name="Input 9 2 2 6" xfId="34080" xr:uid="{00000000-0005-0000-0000-0000A4340000}"/>
    <cellStyle name="Input 9 2 2 7" xfId="31545" xr:uid="{00000000-0005-0000-0000-0000A5340000}"/>
    <cellStyle name="Input 9 2 3" xfId="11799" xr:uid="{00000000-0005-0000-0000-0000A6340000}"/>
    <cellStyle name="Input 9 2 3 2" xfId="17024" xr:uid="{00000000-0005-0000-0000-0000A7340000}"/>
    <cellStyle name="Input 9 2 3 2 2" xfId="29555" xr:uid="{00000000-0005-0000-0000-0000A8340000}"/>
    <cellStyle name="Input 9 2 3 3" xfId="24548" xr:uid="{00000000-0005-0000-0000-0000A9340000}"/>
    <cellStyle name="Input 9 2 4" xfId="6895" xr:uid="{00000000-0005-0000-0000-0000AA340000}"/>
    <cellStyle name="Input 9 2 4 2" xfId="21626" xr:uid="{00000000-0005-0000-0000-0000AB340000}"/>
    <cellStyle name="Input 9 2 5" xfId="20608" xr:uid="{00000000-0005-0000-0000-0000AC340000}"/>
    <cellStyle name="Input 9 2 5 2" xfId="30286" xr:uid="{00000000-0005-0000-0000-0000AD340000}"/>
    <cellStyle name="Input 9 2 6" xfId="22742" xr:uid="{00000000-0005-0000-0000-0000AE340000}"/>
    <cellStyle name="Input 9 2 7" xfId="32034" xr:uid="{00000000-0005-0000-0000-0000AF340000}"/>
    <cellStyle name="Input 9 2 8" xfId="33895" xr:uid="{00000000-0005-0000-0000-0000B0340000}"/>
    <cellStyle name="Input 9 2 9" xfId="33947" xr:uid="{00000000-0005-0000-0000-0000B1340000}"/>
    <cellStyle name="Input 9 3" xfId="6508" xr:uid="{00000000-0005-0000-0000-0000B2340000}"/>
    <cellStyle name="Input 9 3 2" xfId="13103" xr:uid="{00000000-0005-0000-0000-0000B3340000}"/>
    <cellStyle name="Input 9 3 2 2" xfId="25848" xr:uid="{00000000-0005-0000-0000-0000B4340000}"/>
    <cellStyle name="Input 9 3 3" xfId="20852" xr:uid="{00000000-0005-0000-0000-0000B5340000}"/>
    <cellStyle name="Input 9 3 3 2" xfId="30530" xr:uid="{00000000-0005-0000-0000-0000B6340000}"/>
    <cellStyle name="Input 9 3 4" xfId="21252" xr:uid="{00000000-0005-0000-0000-0000B7340000}"/>
    <cellStyle name="Input 9 3 5" xfId="33167" xr:uid="{00000000-0005-0000-0000-0000B8340000}"/>
    <cellStyle name="Input 9 3 6" xfId="34175" xr:uid="{00000000-0005-0000-0000-0000B9340000}"/>
    <cellStyle name="Input 9 3 7" xfId="31627" xr:uid="{00000000-0005-0000-0000-0000BA340000}"/>
    <cellStyle name="Input 9 4" xfId="6522" xr:uid="{00000000-0005-0000-0000-0000BB340000}"/>
    <cellStyle name="Input 9 4 2" xfId="13114" xr:uid="{00000000-0005-0000-0000-0000BC340000}"/>
    <cellStyle name="Input 9 4 2 2" xfId="25859" xr:uid="{00000000-0005-0000-0000-0000BD340000}"/>
    <cellStyle name="Input 9 4 3" xfId="21266" xr:uid="{00000000-0005-0000-0000-0000BE340000}"/>
    <cellStyle name="Input 9 5" xfId="11710" xr:uid="{00000000-0005-0000-0000-0000BF340000}"/>
    <cellStyle name="Input 9 5 2" xfId="16949" xr:uid="{00000000-0005-0000-0000-0000C0340000}"/>
    <cellStyle name="Input 9 5 2 2" xfId="29482" xr:uid="{00000000-0005-0000-0000-0000C1340000}"/>
    <cellStyle name="Input 9 5 3" xfId="24460" xr:uid="{00000000-0005-0000-0000-0000C2340000}"/>
    <cellStyle name="Input 9 6" xfId="11490" xr:uid="{00000000-0005-0000-0000-0000C3340000}"/>
    <cellStyle name="Input 9 6 2" xfId="24245" xr:uid="{00000000-0005-0000-0000-0000C4340000}"/>
    <cellStyle name="Input 9 7" xfId="17983" xr:uid="{00000000-0005-0000-0000-0000C5340000}"/>
    <cellStyle name="Input 9 7 2" xfId="30021" xr:uid="{00000000-0005-0000-0000-0000C6340000}"/>
    <cellStyle name="Input 9 8" xfId="20944" xr:uid="{00000000-0005-0000-0000-0000C7340000}"/>
    <cellStyle name="Input 9 9" xfId="30831" xr:uid="{00000000-0005-0000-0000-0000C8340000}"/>
    <cellStyle name="Input Cells" xfId="4618" xr:uid="{00000000-0005-0000-0000-0000C9340000}"/>
    <cellStyle name="Labels - Format text as bold, black on yellow" xfId="4619" xr:uid="{00000000-0005-0000-0000-0000CA340000}"/>
    <cellStyle name="Labels - Format text as bold, black on yellow 2" xfId="7979" xr:uid="{00000000-0005-0000-0000-0000CB340000}"/>
    <cellStyle name="Labels - Format text as bold, black on yellow 2 2" xfId="6726" xr:uid="{00000000-0005-0000-0000-0000CC340000}"/>
    <cellStyle name="Labels - Format text as bold, black on yellow 2 2 2" xfId="13303" xr:uid="{00000000-0005-0000-0000-0000CD340000}"/>
    <cellStyle name="Labels - Format text as bold, black on yellow 2 3" xfId="11540" xr:uid="{00000000-0005-0000-0000-0000CE340000}"/>
    <cellStyle name="Labels - Format text as bold, black on yellow 3" xfId="6907" xr:uid="{00000000-0005-0000-0000-0000CF340000}"/>
    <cellStyle name="Labels - Format text as bold, black on yellow 3 2" xfId="13449" xr:uid="{00000000-0005-0000-0000-0000D0340000}"/>
    <cellStyle name="Labels - Format text as bold, black on yellow 4" xfId="11538" xr:uid="{00000000-0005-0000-0000-0000D1340000}"/>
    <cellStyle name="Labels - Format text as bold, black on yellow 4 2" xfId="16809" xr:uid="{00000000-0005-0000-0000-0000D2340000}"/>
    <cellStyle name="Labels - Format text as bold, black on yellow 5" xfId="34515" xr:uid="{00000000-0005-0000-0000-0000D3340000}"/>
    <cellStyle name="Labels - Style3" xfId="4620" xr:uid="{00000000-0005-0000-0000-0000D4340000}"/>
    <cellStyle name="Labels - Style3 10" xfId="31015" xr:uid="{00000000-0005-0000-0000-0000D5340000}"/>
    <cellStyle name="Labels - Style3 11" xfId="32015" xr:uid="{00000000-0005-0000-0000-0000D6340000}"/>
    <cellStyle name="Labels - Style3 2" xfId="8904" xr:uid="{00000000-0005-0000-0000-0000D7340000}"/>
    <cellStyle name="Labels - Style3 2 2" xfId="11664" xr:uid="{00000000-0005-0000-0000-0000D8340000}"/>
    <cellStyle name="Labels - Style3 2 2 2" xfId="16920" xr:uid="{00000000-0005-0000-0000-0000D9340000}"/>
    <cellStyle name="Labels - Style3 2 2 2 2" xfId="29453" xr:uid="{00000000-0005-0000-0000-0000DA340000}"/>
    <cellStyle name="Labels - Style3 2 2 3" xfId="24415" xr:uid="{00000000-0005-0000-0000-0000DB340000}"/>
    <cellStyle name="Labels - Style3 2 3" xfId="11840" xr:uid="{00000000-0005-0000-0000-0000DC340000}"/>
    <cellStyle name="Labels - Style3 2 3 2" xfId="17052" xr:uid="{00000000-0005-0000-0000-0000DD340000}"/>
    <cellStyle name="Labels - Style3 2 3 2 2" xfId="29583" xr:uid="{00000000-0005-0000-0000-0000DE340000}"/>
    <cellStyle name="Labels - Style3 2 3 3" xfId="24589" xr:uid="{00000000-0005-0000-0000-0000DF340000}"/>
    <cellStyle name="Labels - Style3 2 4" xfId="6632" xr:uid="{00000000-0005-0000-0000-0000E0340000}"/>
    <cellStyle name="Labels - Style3 2 4 2" xfId="21372" xr:uid="{00000000-0005-0000-0000-0000E1340000}"/>
    <cellStyle name="Labels - Style3 2 5" xfId="19246" xr:uid="{00000000-0005-0000-0000-0000E2340000}"/>
    <cellStyle name="Labels - Style3 2 5 2" xfId="30132" xr:uid="{00000000-0005-0000-0000-0000E3340000}"/>
    <cellStyle name="Labels - Style3 2 6" xfId="20670" xr:uid="{00000000-0005-0000-0000-0000E4340000}"/>
    <cellStyle name="Labels - Style3 2 6 2" xfId="30348" xr:uid="{00000000-0005-0000-0000-0000E5340000}"/>
    <cellStyle name="Labels - Style3 2 7" xfId="32363" xr:uid="{00000000-0005-0000-0000-0000E6340000}"/>
    <cellStyle name="Labels - Style3 2 8" xfId="33973" xr:uid="{00000000-0005-0000-0000-0000E7340000}"/>
    <cellStyle name="Labels - Style3 2 9" xfId="31140" xr:uid="{00000000-0005-0000-0000-0000E8340000}"/>
    <cellStyle name="Labels - Style3 3" xfId="6908" xr:uid="{00000000-0005-0000-0000-0000E9340000}"/>
    <cellStyle name="Labels - Style3 3 2" xfId="13450" xr:uid="{00000000-0005-0000-0000-0000EA340000}"/>
    <cellStyle name="Labels - Style3 3 2 2" xfId="26182" xr:uid="{00000000-0005-0000-0000-0000EB340000}"/>
    <cellStyle name="Labels - Style3 3 3" xfId="21636" xr:uid="{00000000-0005-0000-0000-0000EC340000}"/>
    <cellStyle name="Labels - Style3 4" xfId="6716" xr:uid="{00000000-0005-0000-0000-0000ED340000}"/>
    <cellStyle name="Labels - Style3 4 2" xfId="13293" xr:uid="{00000000-0005-0000-0000-0000EE340000}"/>
    <cellStyle name="Labels - Style3 4 2 2" xfId="26035" xr:uid="{00000000-0005-0000-0000-0000EF340000}"/>
    <cellStyle name="Labels - Style3 4 3" xfId="21454" xr:uid="{00000000-0005-0000-0000-0000F0340000}"/>
    <cellStyle name="Labels - Style3 5" xfId="11684" xr:uid="{00000000-0005-0000-0000-0000F1340000}"/>
    <cellStyle name="Labels - Style3 5 2" xfId="16932" xr:uid="{00000000-0005-0000-0000-0000F2340000}"/>
    <cellStyle name="Labels - Style3 5 2 2" xfId="29465" xr:uid="{00000000-0005-0000-0000-0000F3340000}"/>
    <cellStyle name="Labels - Style3 5 3" xfId="24435" xr:uid="{00000000-0005-0000-0000-0000F4340000}"/>
    <cellStyle name="Labels - Style3 6" xfId="11792" xr:uid="{00000000-0005-0000-0000-0000F5340000}"/>
    <cellStyle name="Labels - Style3 6 2" xfId="24542" xr:uid="{00000000-0005-0000-0000-0000F6340000}"/>
    <cellStyle name="Labels - Style3 7" xfId="17821" xr:uid="{00000000-0005-0000-0000-0000F7340000}"/>
    <cellStyle name="Labels - Style3 7 2" xfId="30020" xr:uid="{00000000-0005-0000-0000-0000F8340000}"/>
    <cellStyle name="Labels - Style3 8" xfId="17418" xr:uid="{00000000-0005-0000-0000-0000F9340000}"/>
    <cellStyle name="Labels - Style3 8 2" xfId="29940" xr:uid="{00000000-0005-0000-0000-0000FA340000}"/>
    <cellStyle name="Labels - Style3 9" xfId="31171" xr:uid="{00000000-0005-0000-0000-0000FB340000}"/>
    <cellStyle name="Legal 8? x 14 in" xfId="4621" xr:uid="{00000000-0005-0000-0000-0000FC340000}"/>
    <cellStyle name="Legal 8½ x 14 in" xfId="4622" xr:uid="{00000000-0005-0000-0000-0000FD340000}"/>
    <cellStyle name="Legal 8½ x 14 in 10" xfId="4623" xr:uid="{00000000-0005-0000-0000-0000FE340000}"/>
    <cellStyle name="Legal 8½ x 14 in 11" xfId="4624" xr:uid="{00000000-0005-0000-0000-0000FF340000}"/>
    <cellStyle name="Legal 8½ x 14 in 12" xfId="4625" xr:uid="{00000000-0005-0000-0000-000000350000}"/>
    <cellStyle name="Legal 8½ x 14 in 13" xfId="4626" xr:uid="{00000000-0005-0000-0000-000001350000}"/>
    <cellStyle name="Legal 8½ x 14 in 14" xfId="4627" xr:uid="{00000000-0005-0000-0000-000002350000}"/>
    <cellStyle name="Legal 8½ x 14 in 15" xfId="4628" xr:uid="{00000000-0005-0000-0000-000003350000}"/>
    <cellStyle name="Legal 8½ x 14 in 16" xfId="4629" xr:uid="{00000000-0005-0000-0000-000004350000}"/>
    <cellStyle name="Legal 8½ x 14 in 17" xfId="4630" xr:uid="{00000000-0005-0000-0000-000005350000}"/>
    <cellStyle name="Legal 8½ x 14 in 18" xfId="4631" xr:uid="{00000000-0005-0000-0000-000006350000}"/>
    <cellStyle name="Legal 8½ x 14 in 19" xfId="4632" xr:uid="{00000000-0005-0000-0000-000007350000}"/>
    <cellStyle name="Legal 8½ x 14 in 2" xfId="4633" xr:uid="{00000000-0005-0000-0000-000008350000}"/>
    <cellStyle name="Legal 8½ x 14 in 3" xfId="4634" xr:uid="{00000000-0005-0000-0000-000009350000}"/>
    <cellStyle name="Legal 8½ x 14 in 4" xfId="4635" xr:uid="{00000000-0005-0000-0000-00000A350000}"/>
    <cellStyle name="Legal 8½ x 14 in 5" xfId="4636" xr:uid="{00000000-0005-0000-0000-00000B350000}"/>
    <cellStyle name="Legal 8½ x 14 in 6" xfId="4637" xr:uid="{00000000-0005-0000-0000-00000C350000}"/>
    <cellStyle name="Legal 8½ x 14 in 7" xfId="4638" xr:uid="{00000000-0005-0000-0000-00000D350000}"/>
    <cellStyle name="Legal 8½ x 14 in 8" xfId="4639" xr:uid="{00000000-0005-0000-0000-00000E350000}"/>
    <cellStyle name="Legal 8½ x 14 in 9" xfId="4640" xr:uid="{00000000-0005-0000-0000-00000F350000}"/>
    <cellStyle name="les" xfId="43042" xr:uid="{2F98476F-6AEA-4CF2-9FB8-7DAEE3B0072D}"/>
    <cellStyle name="Link Currency (0)" xfId="4641" xr:uid="{00000000-0005-0000-0000-000010350000}"/>
    <cellStyle name="Link Currency (0) 2" xfId="4642" xr:uid="{00000000-0005-0000-0000-000011350000}"/>
    <cellStyle name="Link Currency (0) 3" xfId="43043" xr:uid="{D89D7DF0-26EF-4B92-B124-A94ECFC50B5F}"/>
    <cellStyle name="Link Currency (0)_13A.Recv-08" xfId="4643" xr:uid="{00000000-0005-0000-0000-000012350000}"/>
    <cellStyle name="Link Currency (2)" xfId="4644" xr:uid="{00000000-0005-0000-0000-000013350000}"/>
    <cellStyle name="Link Currency (2) 2" xfId="43044" xr:uid="{6ABF2C01-2894-4A53-8F4A-65F6F79F68D4}"/>
    <cellStyle name="Link Units (0)" xfId="4645" xr:uid="{00000000-0005-0000-0000-000014350000}"/>
    <cellStyle name="Link Units (0) 2" xfId="4646" xr:uid="{00000000-0005-0000-0000-000015350000}"/>
    <cellStyle name="Link Units (0) 3" xfId="43045" xr:uid="{8D21F581-D354-4462-8B98-EBEA1EFE40CB}"/>
    <cellStyle name="Link Units (0)_13A.Recv-08" xfId="4647" xr:uid="{00000000-0005-0000-0000-000016350000}"/>
    <cellStyle name="Link Units (1)" xfId="4648" xr:uid="{00000000-0005-0000-0000-000017350000}"/>
    <cellStyle name="Link Units (1) 2" xfId="4649" xr:uid="{00000000-0005-0000-0000-000018350000}"/>
    <cellStyle name="Link Units (1) 3" xfId="43046" xr:uid="{892A687D-2C9A-4809-8221-49A5949917D4}"/>
    <cellStyle name="Link Units (1)_13A.Recv-08" xfId="4650" xr:uid="{00000000-0005-0000-0000-000019350000}"/>
    <cellStyle name="Link Units (2)" xfId="4651" xr:uid="{00000000-0005-0000-0000-00001A350000}"/>
    <cellStyle name="Link Units (2) 2" xfId="43047" xr:uid="{6F3817C2-23EB-43C1-AB77-DA9F5D7BAEF6}"/>
    <cellStyle name="Linked Cell" xfId="662" builtinId="24" customBuiltin="1"/>
    <cellStyle name="Linked Cell 10" xfId="2814" xr:uid="{00000000-0005-0000-0000-00001C350000}"/>
    <cellStyle name="Linked Cell 10 2" xfId="37150" xr:uid="{00000000-0005-0000-0000-00001D350000}"/>
    <cellStyle name="Linked Cell 11" xfId="2815" xr:uid="{00000000-0005-0000-0000-00001E350000}"/>
    <cellStyle name="Linked Cell 11 2" xfId="37151" xr:uid="{00000000-0005-0000-0000-00001F350000}"/>
    <cellStyle name="Linked Cell 12" xfId="2816" xr:uid="{00000000-0005-0000-0000-000020350000}"/>
    <cellStyle name="Linked Cell 12 2" xfId="37152" xr:uid="{00000000-0005-0000-0000-000021350000}"/>
    <cellStyle name="Linked Cell 13" xfId="37153" xr:uid="{00000000-0005-0000-0000-000022350000}"/>
    <cellStyle name="Linked Cell 14" xfId="37154" xr:uid="{00000000-0005-0000-0000-000023350000}"/>
    <cellStyle name="Linked Cell 15" xfId="37155" xr:uid="{00000000-0005-0000-0000-000024350000}"/>
    <cellStyle name="Linked Cell 16" xfId="37156" xr:uid="{00000000-0005-0000-0000-000025350000}"/>
    <cellStyle name="Linked Cell 17" xfId="37157" xr:uid="{00000000-0005-0000-0000-000026350000}"/>
    <cellStyle name="Linked Cell 2" xfId="1019" xr:uid="{00000000-0005-0000-0000-000027350000}"/>
    <cellStyle name="Linked Cell 2 2" xfId="2818" xr:uid="{00000000-0005-0000-0000-000028350000}"/>
    <cellStyle name="Linked Cell 2 2 2" xfId="43048" xr:uid="{35ECD1BD-FFA0-4C1C-B9AE-77FF56A41A23}"/>
    <cellStyle name="Linked Cell 2 3" xfId="2819" xr:uid="{00000000-0005-0000-0000-000029350000}"/>
    <cellStyle name="Linked Cell 2 4" xfId="10429" xr:uid="{00000000-0005-0000-0000-00002A350000}"/>
    <cellStyle name="Linked Cell 2 5" xfId="9957" xr:uid="{00000000-0005-0000-0000-00002B350000}"/>
    <cellStyle name="Linked Cell 2 6" xfId="37158" xr:uid="{00000000-0005-0000-0000-00002C350000}"/>
    <cellStyle name="Linked Cell 2 7" xfId="2817" xr:uid="{00000000-0005-0000-0000-00002D350000}"/>
    <cellStyle name="Linked Cell 3" xfId="1020" xr:uid="{00000000-0005-0000-0000-00002E350000}"/>
    <cellStyle name="Linked Cell 3 2" xfId="2821" xr:uid="{00000000-0005-0000-0000-00002F350000}"/>
    <cellStyle name="Linked Cell 3 2 2" xfId="43049" xr:uid="{EE98D7BF-CC51-4B9D-B9F5-3AA553A13F88}"/>
    <cellStyle name="Linked Cell 3 3" xfId="10432" xr:uid="{00000000-0005-0000-0000-000030350000}"/>
    <cellStyle name="Linked Cell 3 4" xfId="9958" xr:uid="{00000000-0005-0000-0000-000031350000}"/>
    <cellStyle name="Linked Cell 3 5" xfId="37159" xr:uid="{00000000-0005-0000-0000-000032350000}"/>
    <cellStyle name="Linked Cell 3 6" xfId="2820" xr:uid="{00000000-0005-0000-0000-000033350000}"/>
    <cellStyle name="Linked Cell 4" xfId="1021" xr:uid="{00000000-0005-0000-0000-000034350000}"/>
    <cellStyle name="Linked Cell 4 2" xfId="2823" xr:uid="{00000000-0005-0000-0000-000035350000}"/>
    <cellStyle name="Linked Cell 4 3" xfId="10434" xr:uid="{00000000-0005-0000-0000-000036350000}"/>
    <cellStyle name="Linked Cell 4 4" xfId="9959" xr:uid="{00000000-0005-0000-0000-000037350000}"/>
    <cellStyle name="Linked Cell 4 5" xfId="37160" xr:uid="{00000000-0005-0000-0000-000038350000}"/>
    <cellStyle name="Linked Cell 4 6" xfId="2822" xr:uid="{00000000-0005-0000-0000-000039350000}"/>
    <cellStyle name="Linked Cell 5" xfId="1022" xr:uid="{00000000-0005-0000-0000-00003A350000}"/>
    <cellStyle name="Linked Cell 5 2" xfId="10436" xr:uid="{00000000-0005-0000-0000-00003B350000}"/>
    <cellStyle name="Linked Cell 5 3" xfId="9960" xr:uid="{00000000-0005-0000-0000-00003C350000}"/>
    <cellStyle name="Linked Cell 5 4" xfId="37161" xr:uid="{00000000-0005-0000-0000-00003D350000}"/>
    <cellStyle name="Linked Cell 5 5" xfId="2824" xr:uid="{00000000-0005-0000-0000-00003E350000}"/>
    <cellStyle name="Linked Cell 6" xfId="2825" xr:uid="{00000000-0005-0000-0000-00003F350000}"/>
    <cellStyle name="Linked Cell 6 2" xfId="37162" xr:uid="{00000000-0005-0000-0000-000040350000}"/>
    <cellStyle name="Linked Cell 6 2 2" xfId="43051" xr:uid="{BB257296-0AF9-4428-A30B-B5046CEBB397}"/>
    <cellStyle name="Linked Cell 6 3" xfId="43050" xr:uid="{301D3650-7144-44A0-B958-91CB12AE70CF}"/>
    <cellStyle name="Linked Cell 7" xfId="2826" xr:uid="{00000000-0005-0000-0000-000041350000}"/>
    <cellStyle name="Linked Cell 7 2" xfId="37163" xr:uid="{00000000-0005-0000-0000-000042350000}"/>
    <cellStyle name="Linked Cell 7 3" xfId="43052" xr:uid="{96677CCC-45A9-4039-936A-C9740894B2DD}"/>
    <cellStyle name="Linked Cell 8" xfId="2827" xr:uid="{00000000-0005-0000-0000-000043350000}"/>
    <cellStyle name="Linked Cell 8 2" xfId="37164" xr:uid="{00000000-0005-0000-0000-000044350000}"/>
    <cellStyle name="Linked Cell 9" xfId="2828" xr:uid="{00000000-0005-0000-0000-000045350000}"/>
    <cellStyle name="Linked Cell 9 2" xfId="37165" xr:uid="{00000000-0005-0000-0000-000046350000}"/>
    <cellStyle name="Linked Cells" xfId="4652" xr:uid="{00000000-0005-0000-0000-000047350000}"/>
    <cellStyle name="ŀ䅀᠀ŀŀ䅀᠀ŀŀ䅀᠀ŀŀ䅀᠀ŀŀ䅀᠀ŀŀ䅀᠀ŀ" xfId="43053" xr:uid="{62493585-F780-4890-BEC3-9190434D1859}"/>
    <cellStyle name="ŀ䅀਀ŀŀ䅀᠀ŀŀ䅀਀ŀŀ䅀᠀ŀŀ䅀᠀ŀŀ䅀᠀ŀŀ䅀᠀ŀŀ䅀᠀ŀŀ䅀᠀ŀŀ䅀᠀ŀŀ䅀᠀ŀ" xfId="43054" xr:uid="{3E650484-B6A5-4E0B-BAC1-7C2ACC80DA1E}"/>
    <cellStyle name="M" xfId="4653" xr:uid="{00000000-0005-0000-0000-000048350000}"/>
    <cellStyle name="M 2" xfId="7980" xr:uid="{00000000-0005-0000-0000-000049350000}"/>
    <cellStyle name="M 2 2" xfId="6727" xr:uid="{00000000-0005-0000-0000-00004A350000}"/>
    <cellStyle name="M 2 2 2" xfId="13304" xr:uid="{00000000-0005-0000-0000-00004B350000}"/>
    <cellStyle name="M 2 3" xfId="11690" xr:uid="{00000000-0005-0000-0000-00004C350000}"/>
    <cellStyle name="M 3" xfId="6915" xr:uid="{00000000-0005-0000-0000-00004D350000}"/>
    <cellStyle name="M 3 2" xfId="13454" xr:uid="{00000000-0005-0000-0000-00004E350000}"/>
    <cellStyle name="M 4" xfId="6592" xr:uid="{00000000-0005-0000-0000-00004F350000}"/>
    <cellStyle name="M 4 2" xfId="13180" xr:uid="{00000000-0005-0000-0000-000050350000}"/>
    <cellStyle name="M 5" xfId="34517" xr:uid="{00000000-0005-0000-0000-000051350000}"/>
    <cellStyle name="Matrix" xfId="43055" xr:uid="{13B0D843-2E7D-42AA-84B6-DAFCA3AA87F0}"/>
    <cellStyle name="Milliers [0]_!!!GO" xfId="4654" xr:uid="{00000000-0005-0000-0000-000052350000}"/>
    <cellStyle name="Milliers_!!!GO" xfId="4655" xr:uid="{00000000-0005-0000-0000-000053350000}"/>
    <cellStyle name="Model" xfId="43056" xr:uid="{B11CE92B-208C-424D-97E7-ECC3D52B46CC}"/>
    <cellStyle name="Model 2" xfId="43057" xr:uid="{01A801A7-E980-40AA-A82A-D324DF135316}"/>
    <cellStyle name="Model 3" xfId="43058" xr:uid="{354F99C1-8E36-4F8E-9352-1C400AD71954}"/>
    <cellStyle name="Model 4" xfId="43059" xr:uid="{8D47D408-DC9B-490F-AFEA-FD46DD823F1C}"/>
    <cellStyle name="Model 5" xfId="43060" xr:uid="{D7359E03-2474-4935-9282-1ACD25C0471E}"/>
    <cellStyle name="Model 6" xfId="43061" xr:uid="{46ADB9E7-DD4B-4266-816D-11BD13FABD46}"/>
    <cellStyle name="Model 7" xfId="43062" xr:uid="{4738F5D8-578D-4AF1-A59D-0331F72DF5D1}"/>
    <cellStyle name="Model 8" xfId="43063" xr:uid="{32B036C3-B2A2-46A8-9E29-0C840E851D9A}"/>
    <cellStyle name="Monétaire [0]_!!!GO" xfId="4656" xr:uid="{00000000-0005-0000-0000-000054350000}"/>
    <cellStyle name="Monétaire_!!!GO" xfId="4657" xr:uid="{00000000-0005-0000-0000-000055350000}"/>
    <cellStyle name="month" xfId="6122" xr:uid="{00000000-0005-0000-0000-000056350000}"/>
    <cellStyle name="month 10" xfId="12355" xr:uid="{00000000-0005-0000-0000-000057350000}"/>
    <cellStyle name="month 10 2" xfId="25101" xr:uid="{00000000-0005-0000-0000-000058350000}"/>
    <cellStyle name="month 11" xfId="17393" xr:uid="{00000000-0005-0000-0000-000059350000}"/>
    <cellStyle name="month 11 2" xfId="29924" xr:uid="{00000000-0005-0000-0000-00005A350000}"/>
    <cellStyle name="month 12" xfId="17309" xr:uid="{00000000-0005-0000-0000-00005B350000}"/>
    <cellStyle name="month 12 2" xfId="29840" xr:uid="{00000000-0005-0000-0000-00005C350000}"/>
    <cellStyle name="month 13" xfId="12579" xr:uid="{00000000-0005-0000-0000-00005D350000}"/>
    <cellStyle name="month 13 2" xfId="25325" xr:uid="{00000000-0005-0000-0000-00005E350000}"/>
    <cellStyle name="month 2" xfId="6368" xr:uid="{00000000-0005-0000-0000-00005F350000}"/>
    <cellStyle name="month 2 10" xfId="17157" xr:uid="{00000000-0005-0000-0000-000060350000}"/>
    <cellStyle name="month 2 10 2" xfId="29688" xr:uid="{00000000-0005-0000-0000-000061350000}"/>
    <cellStyle name="month 2 11" xfId="17356" xr:uid="{00000000-0005-0000-0000-000062350000}"/>
    <cellStyle name="month 2 11 2" xfId="29887" xr:uid="{00000000-0005-0000-0000-000063350000}"/>
    <cellStyle name="month 2 12" xfId="17325" xr:uid="{00000000-0005-0000-0000-000064350000}"/>
    <cellStyle name="month 2 12 2" xfId="29856" xr:uid="{00000000-0005-0000-0000-000065350000}"/>
    <cellStyle name="month 2 2" xfId="9558" xr:uid="{00000000-0005-0000-0000-000066350000}"/>
    <cellStyle name="month 2 2 10" xfId="12249" xr:uid="{00000000-0005-0000-0000-000067350000}"/>
    <cellStyle name="month 2 2 10 2" xfId="24995" xr:uid="{00000000-0005-0000-0000-000068350000}"/>
    <cellStyle name="month 2 2 2" xfId="11771" xr:uid="{00000000-0005-0000-0000-000069350000}"/>
    <cellStyle name="month 2 2 2 10" xfId="12165" xr:uid="{00000000-0005-0000-0000-00006A350000}"/>
    <cellStyle name="month 2 2 2 10 2" xfId="24911" xr:uid="{00000000-0005-0000-0000-00006B350000}"/>
    <cellStyle name="month 2 2 2 11" xfId="17296" xr:uid="{00000000-0005-0000-0000-00006C350000}"/>
    <cellStyle name="month 2 2 2 11 2" xfId="29827" xr:uid="{00000000-0005-0000-0000-00006D350000}"/>
    <cellStyle name="month 2 2 2 12" xfId="16399" xr:uid="{00000000-0005-0000-0000-00006E350000}"/>
    <cellStyle name="month 2 2 2 12 2" xfId="28941" xr:uid="{00000000-0005-0000-0000-00006F350000}"/>
    <cellStyle name="month 2 2 2 13" xfId="24521" xr:uid="{00000000-0005-0000-0000-000070350000}"/>
    <cellStyle name="month 2 2 2 2" xfId="17003" xr:uid="{00000000-0005-0000-0000-000071350000}"/>
    <cellStyle name="month 2 2 2 2 2" xfId="29536" xr:uid="{00000000-0005-0000-0000-000072350000}"/>
    <cellStyle name="month 2 2 2 3" xfId="17365" xr:uid="{00000000-0005-0000-0000-000073350000}"/>
    <cellStyle name="month 2 2 2 3 2" xfId="29896" xr:uid="{00000000-0005-0000-0000-000074350000}"/>
    <cellStyle name="month 2 2 2 4" xfId="16176" xr:uid="{00000000-0005-0000-0000-000075350000}"/>
    <cellStyle name="month 2 2 2 4 2" xfId="28798" xr:uid="{00000000-0005-0000-0000-000076350000}"/>
    <cellStyle name="month 2 2 2 5" xfId="17276" xr:uid="{00000000-0005-0000-0000-000077350000}"/>
    <cellStyle name="month 2 2 2 5 2" xfId="29807" xr:uid="{00000000-0005-0000-0000-000078350000}"/>
    <cellStyle name="month 2 2 2 6" xfId="12711" xr:uid="{00000000-0005-0000-0000-000079350000}"/>
    <cellStyle name="month 2 2 2 6 2" xfId="25457" xr:uid="{00000000-0005-0000-0000-00007A350000}"/>
    <cellStyle name="month 2 2 2 7" xfId="16145" xr:uid="{00000000-0005-0000-0000-00007B350000}"/>
    <cellStyle name="month 2 2 2 7 2" xfId="28767" xr:uid="{00000000-0005-0000-0000-00007C350000}"/>
    <cellStyle name="month 2 2 2 8" xfId="17179" xr:uid="{00000000-0005-0000-0000-00007D350000}"/>
    <cellStyle name="month 2 2 2 8 2" xfId="29710" xr:uid="{00000000-0005-0000-0000-00007E350000}"/>
    <cellStyle name="month 2 2 2 9" xfId="17317" xr:uid="{00000000-0005-0000-0000-00007F350000}"/>
    <cellStyle name="month 2 2 2 9 2" xfId="29848" xr:uid="{00000000-0005-0000-0000-000080350000}"/>
    <cellStyle name="month 2 2 3" xfId="6885" xr:uid="{00000000-0005-0000-0000-000081350000}"/>
    <cellStyle name="month 2 2 3 10" xfId="17343" xr:uid="{00000000-0005-0000-0000-000082350000}"/>
    <cellStyle name="month 2 2 3 10 2" xfId="29874" xr:uid="{00000000-0005-0000-0000-000083350000}"/>
    <cellStyle name="month 2 2 3 11" xfId="12242" xr:uid="{00000000-0005-0000-0000-000084350000}"/>
    <cellStyle name="month 2 2 3 11 2" xfId="24988" xr:uid="{00000000-0005-0000-0000-000085350000}"/>
    <cellStyle name="month 2 2 3 12" xfId="12971" xr:uid="{00000000-0005-0000-0000-000086350000}"/>
    <cellStyle name="month 2 2 3 12 2" xfId="25717" xr:uid="{00000000-0005-0000-0000-000087350000}"/>
    <cellStyle name="month 2 2 3 13" xfId="21616" xr:uid="{00000000-0005-0000-0000-000088350000}"/>
    <cellStyle name="month 2 2 3 2" xfId="13437" xr:uid="{00000000-0005-0000-0000-000089350000}"/>
    <cellStyle name="month 2 2 3 2 2" xfId="26172" xr:uid="{00000000-0005-0000-0000-00008A350000}"/>
    <cellStyle name="month 2 2 3 3" xfId="15958" xr:uid="{00000000-0005-0000-0000-00008B350000}"/>
    <cellStyle name="month 2 2 3 3 2" xfId="28594" xr:uid="{00000000-0005-0000-0000-00008C350000}"/>
    <cellStyle name="month 2 2 3 4" xfId="15957" xr:uid="{00000000-0005-0000-0000-00008D350000}"/>
    <cellStyle name="month 2 2 3 4 2" xfId="28593" xr:uid="{00000000-0005-0000-0000-00008E350000}"/>
    <cellStyle name="month 2 2 3 5" xfId="17177" xr:uid="{00000000-0005-0000-0000-00008F350000}"/>
    <cellStyle name="month 2 2 3 5 2" xfId="29708" xr:uid="{00000000-0005-0000-0000-000090350000}"/>
    <cellStyle name="month 2 2 3 6" xfId="15145" xr:uid="{00000000-0005-0000-0000-000091350000}"/>
    <cellStyle name="month 2 2 3 6 2" xfId="27809" xr:uid="{00000000-0005-0000-0000-000092350000}"/>
    <cellStyle name="month 2 2 3 7" xfId="12270" xr:uid="{00000000-0005-0000-0000-000093350000}"/>
    <cellStyle name="month 2 2 3 7 2" xfId="25016" xr:uid="{00000000-0005-0000-0000-000094350000}"/>
    <cellStyle name="month 2 2 3 8" xfId="17306" xr:uid="{00000000-0005-0000-0000-000095350000}"/>
    <cellStyle name="month 2 2 3 8 2" xfId="29837" xr:uid="{00000000-0005-0000-0000-000096350000}"/>
    <cellStyle name="month 2 2 3 9" xfId="15944" xr:uid="{00000000-0005-0000-0000-000097350000}"/>
    <cellStyle name="month 2 2 3 9 2" xfId="28584" xr:uid="{00000000-0005-0000-0000-000098350000}"/>
    <cellStyle name="month 2 2 4" xfId="17241" xr:uid="{00000000-0005-0000-0000-000099350000}"/>
    <cellStyle name="month 2 2 4 2" xfId="29772" xr:uid="{00000000-0005-0000-0000-00009A350000}"/>
    <cellStyle name="month 2 2 5" xfId="17142" xr:uid="{00000000-0005-0000-0000-00009B350000}"/>
    <cellStyle name="month 2 2 5 2" xfId="29673" xr:uid="{00000000-0005-0000-0000-00009C350000}"/>
    <cellStyle name="month 2 2 6" xfId="17213" xr:uid="{00000000-0005-0000-0000-00009D350000}"/>
    <cellStyle name="month 2 2 6 2" xfId="29744" xr:uid="{00000000-0005-0000-0000-00009E350000}"/>
    <cellStyle name="month 2 2 7" xfId="12610" xr:uid="{00000000-0005-0000-0000-00009F350000}"/>
    <cellStyle name="month 2 2 7 2" xfId="25356" xr:uid="{00000000-0005-0000-0000-0000A0350000}"/>
    <cellStyle name="month 2 2 8" xfId="12080" xr:uid="{00000000-0005-0000-0000-0000A1350000}"/>
    <cellStyle name="month 2 2 8 2" xfId="24825" xr:uid="{00000000-0005-0000-0000-0000A2350000}"/>
    <cellStyle name="month 2 2 9" xfId="12062" xr:uid="{00000000-0005-0000-0000-0000A3350000}"/>
    <cellStyle name="month 2 2 9 2" xfId="24807" xr:uid="{00000000-0005-0000-0000-0000A4350000}"/>
    <cellStyle name="month 2 3" xfId="7723" xr:uid="{00000000-0005-0000-0000-0000A5350000}"/>
    <cellStyle name="month 2 3 10" xfId="17353" xr:uid="{00000000-0005-0000-0000-0000A6350000}"/>
    <cellStyle name="month 2 3 10 2" xfId="29884" xr:uid="{00000000-0005-0000-0000-0000A7350000}"/>
    <cellStyle name="month 2 3 11" xfId="17169" xr:uid="{00000000-0005-0000-0000-0000A8350000}"/>
    <cellStyle name="month 2 3 11 2" xfId="29700" xr:uid="{00000000-0005-0000-0000-0000A9350000}"/>
    <cellStyle name="month 2 3 12" xfId="17162" xr:uid="{00000000-0005-0000-0000-0000AA350000}"/>
    <cellStyle name="month 2 3 12 2" xfId="29693" xr:uid="{00000000-0005-0000-0000-0000AB350000}"/>
    <cellStyle name="month 2 3 2" xfId="14220" xr:uid="{00000000-0005-0000-0000-0000AC350000}"/>
    <cellStyle name="month 2 3 2 2" xfId="26946" xr:uid="{00000000-0005-0000-0000-0000AD350000}"/>
    <cellStyle name="month 2 3 3" xfId="17151" xr:uid="{00000000-0005-0000-0000-0000AE350000}"/>
    <cellStyle name="month 2 3 3 2" xfId="29682" xr:uid="{00000000-0005-0000-0000-0000AF350000}"/>
    <cellStyle name="month 2 3 4" xfId="15938" xr:uid="{00000000-0005-0000-0000-0000B0350000}"/>
    <cellStyle name="month 2 3 4 2" xfId="28578" xr:uid="{00000000-0005-0000-0000-0000B1350000}"/>
    <cellStyle name="month 2 3 5" xfId="12051" xr:uid="{00000000-0005-0000-0000-0000B2350000}"/>
    <cellStyle name="month 2 3 5 2" xfId="24796" xr:uid="{00000000-0005-0000-0000-0000B3350000}"/>
    <cellStyle name="month 2 3 6" xfId="17176" xr:uid="{00000000-0005-0000-0000-0000B4350000}"/>
    <cellStyle name="month 2 3 6 2" xfId="29707" xr:uid="{00000000-0005-0000-0000-0000B5350000}"/>
    <cellStyle name="month 2 3 7" xfId="17137" xr:uid="{00000000-0005-0000-0000-0000B6350000}"/>
    <cellStyle name="month 2 3 7 2" xfId="29668" xr:uid="{00000000-0005-0000-0000-0000B7350000}"/>
    <cellStyle name="month 2 3 8" xfId="15963" xr:uid="{00000000-0005-0000-0000-0000B8350000}"/>
    <cellStyle name="month 2 3 8 2" xfId="28599" xr:uid="{00000000-0005-0000-0000-0000B9350000}"/>
    <cellStyle name="month 2 3 9" xfId="17263" xr:uid="{00000000-0005-0000-0000-0000BA350000}"/>
    <cellStyle name="month 2 3 9 2" xfId="29794" xr:uid="{00000000-0005-0000-0000-0000BB350000}"/>
    <cellStyle name="month 2 4" xfId="11497" xr:uid="{00000000-0005-0000-0000-0000BC350000}"/>
    <cellStyle name="month 2 4 10" xfId="17392" xr:uid="{00000000-0005-0000-0000-0000BD350000}"/>
    <cellStyle name="month 2 4 10 2" xfId="29923" xr:uid="{00000000-0005-0000-0000-0000BE350000}"/>
    <cellStyle name="month 2 4 11" xfId="12049" xr:uid="{00000000-0005-0000-0000-0000BF350000}"/>
    <cellStyle name="month 2 4 11 2" xfId="24794" xr:uid="{00000000-0005-0000-0000-0000C0350000}"/>
    <cellStyle name="month 2 4 12" xfId="17135" xr:uid="{00000000-0005-0000-0000-0000C1350000}"/>
    <cellStyle name="month 2 4 12 2" xfId="29666" xr:uid="{00000000-0005-0000-0000-0000C2350000}"/>
    <cellStyle name="month 2 4 13" xfId="24252" xr:uid="{00000000-0005-0000-0000-0000C3350000}"/>
    <cellStyle name="month 2 4 2" xfId="16783" xr:uid="{00000000-0005-0000-0000-0000C4350000}"/>
    <cellStyle name="month 2 4 2 2" xfId="29318" xr:uid="{00000000-0005-0000-0000-0000C5350000}"/>
    <cellStyle name="month 2 4 3" xfId="17345" xr:uid="{00000000-0005-0000-0000-0000C6350000}"/>
    <cellStyle name="month 2 4 3 2" xfId="29876" xr:uid="{00000000-0005-0000-0000-0000C7350000}"/>
    <cellStyle name="month 2 4 4" xfId="17195" xr:uid="{00000000-0005-0000-0000-0000C8350000}"/>
    <cellStyle name="month 2 4 4 2" xfId="29726" xr:uid="{00000000-0005-0000-0000-0000C9350000}"/>
    <cellStyle name="month 2 4 5" xfId="16810" xr:uid="{00000000-0005-0000-0000-0000CA350000}"/>
    <cellStyle name="month 2 4 5 2" xfId="29344" xr:uid="{00000000-0005-0000-0000-0000CB350000}"/>
    <cellStyle name="month 2 4 6" xfId="17186" xr:uid="{00000000-0005-0000-0000-0000CC350000}"/>
    <cellStyle name="month 2 4 6 2" xfId="29717" xr:uid="{00000000-0005-0000-0000-0000CD350000}"/>
    <cellStyle name="month 2 4 7" xfId="15972" xr:uid="{00000000-0005-0000-0000-0000CE350000}"/>
    <cellStyle name="month 2 4 7 2" xfId="28608" xr:uid="{00000000-0005-0000-0000-0000CF350000}"/>
    <cellStyle name="month 2 4 8" xfId="16091" xr:uid="{00000000-0005-0000-0000-0000D0350000}"/>
    <cellStyle name="month 2 4 8 2" xfId="28717" xr:uid="{00000000-0005-0000-0000-0000D1350000}"/>
    <cellStyle name="month 2 4 9" xfId="12082" xr:uid="{00000000-0005-0000-0000-0000D2350000}"/>
    <cellStyle name="month 2 4 9 2" xfId="24827" xr:uid="{00000000-0005-0000-0000-0000D3350000}"/>
    <cellStyle name="month 2 5" xfId="16553" xr:uid="{00000000-0005-0000-0000-0000D4350000}"/>
    <cellStyle name="month 2 5 2" xfId="29092" xr:uid="{00000000-0005-0000-0000-0000D5350000}"/>
    <cellStyle name="month 2 6" xfId="17222" xr:uid="{00000000-0005-0000-0000-0000D6350000}"/>
    <cellStyle name="month 2 6 2" xfId="29753" xr:uid="{00000000-0005-0000-0000-0000D7350000}"/>
    <cellStyle name="month 2 7" xfId="12065" xr:uid="{00000000-0005-0000-0000-0000D8350000}"/>
    <cellStyle name="month 2 7 2" xfId="24810" xr:uid="{00000000-0005-0000-0000-0000D9350000}"/>
    <cellStyle name="month 2 8" xfId="17238" xr:uid="{00000000-0005-0000-0000-0000DA350000}"/>
    <cellStyle name="month 2 8 2" xfId="29769" xr:uid="{00000000-0005-0000-0000-0000DB350000}"/>
    <cellStyle name="month 2 9" xfId="12340" xr:uid="{00000000-0005-0000-0000-0000DC350000}"/>
    <cellStyle name="month 2 9 2" xfId="25086" xr:uid="{00000000-0005-0000-0000-0000DD350000}"/>
    <cellStyle name="month 3" xfId="9511" xr:uid="{00000000-0005-0000-0000-0000DE350000}"/>
    <cellStyle name="month 3 10" xfId="12110" xr:uid="{00000000-0005-0000-0000-0000DF350000}"/>
    <cellStyle name="month 3 10 2" xfId="24855" xr:uid="{00000000-0005-0000-0000-0000E0350000}"/>
    <cellStyle name="month 3 2" xfId="11754" xr:uid="{00000000-0005-0000-0000-0000E1350000}"/>
    <cellStyle name="month 3 2 10" xfId="17251" xr:uid="{00000000-0005-0000-0000-0000E2350000}"/>
    <cellStyle name="month 3 2 10 2" xfId="29782" xr:uid="{00000000-0005-0000-0000-0000E3350000}"/>
    <cellStyle name="month 3 2 11" xfId="15952" xr:uid="{00000000-0005-0000-0000-0000E4350000}"/>
    <cellStyle name="month 3 2 11 2" xfId="28590" xr:uid="{00000000-0005-0000-0000-0000E5350000}"/>
    <cellStyle name="month 3 2 12" xfId="17215" xr:uid="{00000000-0005-0000-0000-0000E6350000}"/>
    <cellStyle name="month 3 2 12 2" xfId="29746" xr:uid="{00000000-0005-0000-0000-0000E7350000}"/>
    <cellStyle name="month 3 2 13" xfId="24504" xr:uid="{00000000-0005-0000-0000-0000E8350000}"/>
    <cellStyle name="month 3 2 2" xfId="16989" xr:uid="{00000000-0005-0000-0000-0000E9350000}"/>
    <cellStyle name="month 3 2 2 2" xfId="29522" xr:uid="{00000000-0005-0000-0000-0000EA350000}"/>
    <cellStyle name="month 3 2 3" xfId="17362" xr:uid="{00000000-0005-0000-0000-0000EB350000}"/>
    <cellStyle name="month 3 2 3 2" xfId="29893" xr:uid="{00000000-0005-0000-0000-0000EC350000}"/>
    <cellStyle name="month 3 2 4" xfId="16099" xr:uid="{00000000-0005-0000-0000-0000ED350000}"/>
    <cellStyle name="month 3 2 4 2" xfId="28722" xr:uid="{00000000-0005-0000-0000-0000EE350000}"/>
    <cellStyle name="month 3 2 5" xfId="17316" xr:uid="{00000000-0005-0000-0000-0000EF350000}"/>
    <cellStyle name="month 3 2 5 2" xfId="29847" xr:uid="{00000000-0005-0000-0000-0000F0350000}"/>
    <cellStyle name="month 3 2 6" xfId="12735" xr:uid="{00000000-0005-0000-0000-0000F1350000}"/>
    <cellStyle name="month 3 2 6 2" xfId="25481" xr:uid="{00000000-0005-0000-0000-0000F2350000}"/>
    <cellStyle name="month 3 2 7" xfId="12255" xr:uid="{00000000-0005-0000-0000-0000F3350000}"/>
    <cellStyle name="month 3 2 7 2" xfId="25001" xr:uid="{00000000-0005-0000-0000-0000F4350000}"/>
    <cellStyle name="month 3 2 8" xfId="17020" xr:uid="{00000000-0005-0000-0000-0000F5350000}"/>
    <cellStyle name="month 3 2 8 2" xfId="29552" xr:uid="{00000000-0005-0000-0000-0000F6350000}"/>
    <cellStyle name="month 3 2 9" xfId="17336" xr:uid="{00000000-0005-0000-0000-0000F7350000}"/>
    <cellStyle name="month 3 2 9 2" xfId="29867" xr:uid="{00000000-0005-0000-0000-0000F8350000}"/>
    <cellStyle name="month 3 3" xfId="6872" xr:uid="{00000000-0005-0000-0000-0000F9350000}"/>
    <cellStyle name="month 3 3 10" xfId="17305" xr:uid="{00000000-0005-0000-0000-0000FA350000}"/>
    <cellStyle name="month 3 3 10 2" xfId="29836" xr:uid="{00000000-0005-0000-0000-0000FB350000}"/>
    <cellStyle name="month 3 3 11" xfId="12671" xr:uid="{00000000-0005-0000-0000-0000FC350000}"/>
    <cellStyle name="month 3 3 11 2" xfId="25417" xr:uid="{00000000-0005-0000-0000-0000FD350000}"/>
    <cellStyle name="month 3 3 12" xfId="17233" xr:uid="{00000000-0005-0000-0000-0000FE350000}"/>
    <cellStyle name="month 3 3 12 2" xfId="29764" xr:uid="{00000000-0005-0000-0000-0000FF350000}"/>
    <cellStyle name="month 3 3 13" xfId="21603" xr:uid="{00000000-0005-0000-0000-000000360000}"/>
    <cellStyle name="month 3 3 2" xfId="13424" xr:uid="{00000000-0005-0000-0000-000001360000}"/>
    <cellStyle name="month 3 3 2 2" xfId="26159" xr:uid="{00000000-0005-0000-0000-000002360000}"/>
    <cellStyle name="month 3 3 3" xfId="12064" xr:uid="{00000000-0005-0000-0000-000003360000}"/>
    <cellStyle name="month 3 3 3 2" xfId="24809" xr:uid="{00000000-0005-0000-0000-000004360000}"/>
    <cellStyle name="month 3 3 4" xfId="12339" xr:uid="{00000000-0005-0000-0000-000005360000}"/>
    <cellStyle name="month 3 3 4 2" xfId="25085" xr:uid="{00000000-0005-0000-0000-000006360000}"/>
    <cellStyle name="month 3 3 5" xfId="12961" xr:uid="{00000000-0005-0000-0000-000007360000}"/>
    <cellStyle name="month 3 3 5 2" xfId="25707" xr:uid="{00000000-0005-0000-0000-000008360000}"/>
    <cellStyle name="month 3 3 6" xfId="12269" xr:uid="{00000000-0005-0000-0000-000009360000}"/>
    <cellStyle name="month 3 3 6 2" xfId="25015" xr:uid="{00000000-0005-0000-0000-00000A360000}"/>
    <cellStyle name="month 3 3 7" xfId="12243" xr:uid="{00000000-0005-0000-0000-00000B360000}"/>
    <cellStyle name="month 3 3 7 2" xfId="24989" xr:uid="{00000000-0005-0000-0000-00000C360000}"/>
    <cellStyle name="month 3 3 8" xfId="17217" xr:uid="{00000000-0005-0000-0000-00000D360000}"/>
    <cellStyle name="month 3 3 8 2" xfId="29748" xr:uid="{00000000-0005-0000-0000-00000E360000}"/>
    <cellStyle name="month 3 3 9" xfId="17313" xr:uid="{00000000-0005-0000-0000-00000F360000}"/>
    <cellStyle name="month 3 3 9 2" xfId="29844" xr:uid="{00000000-0005-0000-0000-000010360000}"/>
    <cellStyle name="month 3 4" xfId="17235" xr:uid="{00000000-0005-0000-0000-000011360000}"/>
    <cellStyle name="month 3 4 2" xfId="29766" xr:uid="{00000000-0005-0000-0000-000012360000}"/>
    <cellStyle name="month 3 5" xfId="17255" xr:uid="{00000000-0005-0000-0000-000013360000}"/>
    <cellStyle name="month 3 5 2" xfId="29786" xr:uid="{00000000-0005-0000-0000-000014360000}"/>
    <cellStyle name="month 3 6" xfId="12589" xr:uid="{00000000-0005-0000-0000-000015360000}"/>
    <cellStyle name="month 3 6 2" xfId="25335" xr:uid="{00000000-0005-0000-0000-000016360000}"/>
    <cellStyle name="month 3 7" xfId="12083" xr:uid="{00000000-0005-0000-0000-000017360000}"/>
    <cellStyle name="month 3 7 2" xfId="24828" xr:uid="{00000000-0005-0000-0000-000018360000}"/>
    <cellStyle name="month 3 8" xfId="16098" xr:uid="{00000000-0005-0000-0000-000019360000}"/>
    <cellStyle name="month 3 8 2" xfId="28721" xr:uid="{00000000-0005-0000-0000-00001A360000}"/>
    <cellStyle name="month 3 9" xfId="12973" xr:uid="{00000000-0005-0000-0000-00001B360000}"/>
    <cellStyle name="month 3 9 2" xfId="25719" xr:uid="{00000000-0005-0000-0000-00001C360000}"/>
    <cellStyle name="month 4" xfId="7659" xr:uid="{00000000-0005-0000-0000-00001D360000}"/>
    <cellStyle name="month 4 10" xfId="17396" xr:uid="{00000000-0005-0000-0000-00001E360000}"/>
    <cellStyle name="month 4 10 2" xfId="29927" xr:uid="{00000000-0005-0000-0000-00001F360000}"/>
    <cellStyle name="month 4 11" xfId="17401" xr:uid="{00000000-0005-0000-0000-000020360000}"/>
    <cellStyle name="month 4 11 2" xfId="29932" xr:uid="{00000000-0005-0000-0000-000021360000}"/>
    <cellStyle name="month 4 12" xfId="12229" xr:uid="{00000000-0005-0000-0000-000022360000}"/>
    <cellStyle name="month 4 12 2" xfId="24975" xr:uid="{00000000-0005-0000-0000-000023360000}"/>
    <cellStyle name="month 4 2" xfId="14161" xr:uid="{00000000-0005-0000-0000-000024360000}"/>
    <cellStyle name="month 4 2 2" xfId="26889" xr:uid="{00000000-0005-0000-0000-000025360000}"/>
    <cellStyle name="month 4 3" xfId="17143" xr:uid="{00000000-0005-0000-0000-000026360000}"/>
    <cellStyle name="month 4 3 2" xfId="29674" xr:uid="{00000000-0005-0000-0000-000027360000}"/>
    <cellStyle name="month 4 4" xfId="12059" xr:uid="{00000000-0005-0000-0000-000028360000}"/>
    <cellStyle name="month 4 4 2" xfId="24804" xr:uid="{00000000-0005-0000-0000-000029360000}"/>
    <cellStyle name="month 4 5" xfId="17382" xr:uid="{00000000-0005-0000-0000-00002A360000}"/>
    <cellStyle name="month 4 5 2" xfId="29913" xr:uid="{00000000-0005-0000-0000-00002B360000}"/>
    <cellStyle name="month 4 6" xfId="17387" xr:uid="{00000000-0005-0000-0000-00002C360000}"/>
    <cellStyle name="month 4 6 2" xfId="29918" xr:uid="{00000000-0005-0000-0000-00002D360000}"/>
    <cellStyle name="month 4 7" xfId="17285" xr:uid="{00000000-0005-0000-0000-00002E360000}"/>
    <cellStyle name="month 4 7 2" xfId="29816" xr:uid="{00000000-0005-0000-0000-00002F360000}"/>
    <cellStyle name="month 4 8" xfId="17329" xr:uid="{00000000-0005-0000-0000-000030360000}"/>
    <cellStyle name="month 4 8 2" xfId="29860" xr:uid="{00000000-0005-0000-0000-000031360000}"/>
    <cellStyle name="month 4 9" xfId="17340" xr:uid="{00000000-0005-0000-0000-000032360000}"/>
    <cellStyle name="month 4 9 2" xfId="29871" xr:uid="{00000000-0005-0000-0000-000033360000}"/>
    <cellStyle name="month 5" xfId="11463" xr:uid="{00000000-0005-0000-0000-000034360000}"/>
    <cellStyle name="month 5 10" xfId="15946" xr:uid="{00000000-0005-0000-0000-000035360000}"/>
    <cellStyle name="month 5 10 2" xfId="28586" xr:uid="{00000000-0005-0000-0000-000036360000}"/>
    <cellStyle name="month 5 11" xfId="17258" xr:uid="{00000000-0005-0000-0000-000037360000}"/>
    <cellStyle name="month 5 11 2" xfId="29789" xr:uid="{00000000-0005-0000-0000-000038360000}"/>
    <cellStyle name="month 5 12" xfId="17271" xr:uid="{00000000-0005-0000-0000-000039360000}"/>
    <cellStyle name="month 5 12 2" xfId="29802" xr:uid="{00000000-0005-0000-0000-00003A360000}"/>
    <cellStyle name="month 5 13" xfId="24218" xr:uid="{00000000-0005-0000-0000-00003B360000}"/>
    <cellStyle name="month 5 2" xfId="16757" xr:uid="{00000000-0005-0000-0000-00003C360000}"/>
    <cellStyle name="month 5 2 2" xfId="29292" xr:uid="{00000000-0005-0000-0000-00003D360000}"/>
    <cellStyle name="month 5 3" xfId="17341" xr:uid="{00000000-0005-0000-0000-00003E360000}"/>
    <cellStyle name="month 5 3 2" xfId="29872" xr:uid="{00000000-0005-0000-0000-00003F360000}"/>
    <cellStyle name="month 5 4" xfId="17196" xr:uid="{00000000-0005-0000-0000-000040360000}"/>
    <cellStyle name="month 5 4 2" xfId="29727" xr:uid="{00000000-0005-0000-0000-000041360000}"/>
    <cellStyle name="month 5 5" xfId="15133" xr:uid="{00000000-0005-0000-0000-000042360000}"/>
    <cellStyle name="month 5 5 2" xfId="27801" xr:uid="{00000000-0005-0000-0000-000043360000}"/>
    <cellStyle name="month 5 6" xfId="17136" xr:uid="{00000000-0005-0000-0000-000044360000}"/>
    <cellStyle name="month 5 6 2" xfId="29667" xr:uid="{00000000-0005-0000-0000-000045360000}"/>
    <cellStyle name="month 5 7" xfId="12976" xr:uid="{00000000-0005-0000-0000-000046360000}"/>
    <cellStyle name="month 5 7 2" xfId="25722" xr:uid="{00000000-0005-0000-0000-000047360000}"/>
    <cellStyle name="month 5 8" xfId="12726" xr:uid="{00000000-0005-0000-0000-000048360000}"/>
    <cellStyle name="month 5 8 2" xfId="25472" xr:uid="{00000000-0005-0000-0000-000049360000}"/>
    <cellStyle name="month 5 9" xfId="15950" xr:uid="{00000000-0005-0000-0000-00004A360000}"/>
    <cellStyle name="month 5 9 2" xfId="28589" xr:uid="{00000000-0005-0000-0000-00004B360000}"/>
    <cellStyle name="month 6" xfId="12231" xr:uid="{00000000-0005-0000-0000-00004C360000}"/>
    <cellStyle name="month 6 2" xfId="24977" xr:uid="{00000000-0005-0000-0000-00004D360000}"/>
    <cellStyle name="month 7" xfId="17246" xr:uid="{00000000-0005-0000-0000-00004E360000}"/>
    <cellStyle name="month 7 2" xfId="29777" xr:uid="{00000000-0005-0000-0000-00004F360000}"/>
    <cellStyle name="month 8" xfId="17190" xr:uid="{00000000-0005-0000-0000-000050360000}"/>
    <cellStyle name="month 8 2" xfId="29721" xr:uid="{00000000-0005-0000-0000-000051360000}"/>
    <cellStyle name="month 9" xfId="17173" xr:uid="{00000000-0005-0000-0000-000052360000}"/>
    <cellStyle name="month 9 2" xfId="29704" xr:uid="{00000000-0005-0000-0000-000053360000}"/>
    <cellStyle name="Multiple" xfId="6123" xr:uid="{00000000-0005-0000-0000-000054360000}"/>
    <cellStyle name="MultipleBelow" xfId="6124" xr:uid="{00000000-0005-0000-0000-000055360000}"/>
    <cellStyle name="Neutral" xfId="658" builtinId="28" customBuiltin="1"/>
    <cellStyle name="Neutral 10" xfId="2829" xr:uid="{00000000-0005-0000-0000-000057360000}"/>
    <cellStyle name="Neutral 10 2" xfId="37166" xr:uid="{00000000-0005-0000-0000-000058360000}"/>
    <cellStyle name="Neutral 11" xfId="2830" xr:uid="{00000000-0005-0000-0000-000059360000}"/>
    <cellStyle name="Neutral 11 2" xfId="37167" xr:uid="{00000000-0005-0000-0000-00005A360000}"/>
    <cellStyle name="Neutral 12" xfId="2831" xr:uid="{00000000-0005-0000-0000-00005B360000}"/>
    <cellStyle name="Neutral 12 2" xfId="37168" xr:uid="{00000000-0005-0000-0000-00005C360000}"/>
    <cellStyle name="Neutral 13" xfId="37169" xr:uid="{00000000-0005-0000-0000-00005D360000}"/>
    <cellStyle name="Neutral 14" xfId="37170" xr:uid="{00000000-0005-0000-0000-00005E360000}"/>
    <cellStyle name="Neutral 15" xfId="37171" xr:uid="{00000000-0005-0000-0000-00005F360000}"/>
    <cellStyle name="Neutral 16" xfId="37172" xr:uid="{00000000-0005-0000-0000-000060360000}"/>
    <cellStyle name="Neutral 17" xfId="37173" xr:uid="{00000000-0005-0000-0000-000061360000}"/>
    <cellStyle name="Neutral 2" xfId="1023" xr:uid="{00000000-0005-0000-0000-000062360000}"/>
    <cellStyle name="Neutral 2 2" xfId="1267" xr:uid="{00000000-0005-0000-0000-000063360000}"/>
    <cellStyle name="Neutral 2 2 2" xfId="2833" xr:uid="{00000000-0005-0000-0000-000064360000}"/>
    <cellStyle name="Neutral 2 2 3" xfId="43064" xr:uid="{47E114C6-E593-442A-8942-71504D49CA30}"/>
    <cellStyle name="Neutral 2 3" xfId="2834" xr:uid="{00000000-0005-0000-0000-000065360000}"/>
    <cellStyle name="Neutral 2 4" xfId="4658" xr:uid="{00000000-0005-0000-0000-000066360000}"/>
    <cellStyle name="Neutral 2 4 2" xfId="10444" xr:uid="{00000000-0005-0000-0000-000067360000}"/>
    <cellStyle name="Neutral 2 5" xfId="9961" xr:uid="{00000000-0005-0000-0000-000068360000}"/>
    <cellStyle name="Neutral 2 6" xfId="17822" xr:uid="{00000000-0005-0000-0000-000069360000}"/>
    <cellStyle name="Neutral 2 7" xfId="37174" xr:uid="{00000000-0005-0000-0000-00006A360000}"/>
    <cellStyle name="Neutral 2 8" xfId="2832" xr:uid="{00000000-0005-0000-0000-00006B360000}"/>
    <cellStyle name="Neutral 3" xfId="1024" xr:uid="{00000000-0005-0000-0000-00006C360000}"/>
    <cellStyle name="Neutral 3 2" xfId="2836" xr:uid="{00000000-0005-0000-0000-00006D360000}"/>
    <cellStyle name="Neutral 3 2 2" xfId="43065" xr:uid="{60C0845D-3C42-4DDD-BFCD-5ED1E038F0FF}"/>
    <cellStyle name="Neutral 3 3" xfId="4659" xr:uid="{00000000-0005-0000-0000-00006E360000}"/>
    <cellStyle name="Neutral 3 3 2" xfId="10446" xr:uid="{00000000-0005-0000-0000-00006F360000}"/>
    <cellStyle name="Neutral 3 4" xfId="9962" xr:uid="{00000000-0005-0000-0000-000070360000}"/>
    <cellStyle name="Neutral 3 5" xfId="17823" xr:uid="{00000000-0005-0000-0000-000071360000}"/>
    <cellStyle name="Neutral 3 6" xfId="37175" xr:uid="{00000000-0005-0000-0000-000072360000}"/>
    <cellStyle name="Neutral 3 7" xfId="2835" xr:uid="{00000000-0005-0000-0000-000073360000}"/>
    <cellStyle name="Neutral 4" xfId="1025" xr:uid="{00000000-0005-0000-0000-000074360000}"/>
    <cellStyle name="Neutral 4 2" xfId="2838" xr:uid="{00000000-0005-0000-0000-000075360000}"/>
    <cellStyle name="Neutral 4 3" xfId="4660" xr:uid="{00000000-0005-0000-0000-000076360000}"/>
    <cellStyle name="Neutral 4 3 2" xfId="10447" xr:uid="{00000000-0005-0000-0000-000077360000}"/>
    <cellStyle name="Neutral 4 4" xfId="9963" xr:uid="{00000000-0005-0000-0000-000078360000}"/>
    <cellStyle name="Neutral 4 5" xfId="17824" xr:uid="{00000000-0005-0000-0000-000079360000}"/>
    <cellStyle name="Neutral 4 6" xfId="37176" xr:uid="{00000000-0005-0000-0000-00007A360000}"/>
    <cellStyle name="Neutral 4 7" xfId="2837" xr:uid="{00000000-0005-0000-0000-00007B360000}"/>
    <cellStyle name="Neutral 5" xfId="1026" xr:uid="{00000000-0005-0000-0000-00007C360000}"/>
    <cellStyle name="Neutral 5 2" xfId="4661" xr:uid="{00000000-0005-0000-0000-00007D360000}"/>
    <cellStyle name="Neutral 5 2 2" xfId="10449" xr:uid="{00000000-0005-0000-0000-00007E360000}"/>
    <cellStyle name="Neutral 5 3" xfId="9964" xr:uid="{00000000-0005-0000-0000-00007F360000}"/>
    <cellStyle name="Neutral 5 4" xfId="17825" xr:uid="{00000000-0005-0000-0000-000080360000}"/>
    <cellStyle name="Neutral 5 5" xfId="37177" xr:uid="{00000000-0005-0000-0000-000081360000}"/>
    <cellStyle name="Neutral 5 6" xfId="2839" xr:uid="{00000000-0005-0000-0000-000082360000}"/>
    <cellStyle name="Neutral 6" xfId="2840" xr:uid="{00000000-0005-0000-0000-000083360000}"/>
    <cellStyle name="Neutral 6 2" xfId="37178" xr:uid="{00000000-0005-0000-0000-000084360000}"/>
    <cellStyle name="Neutral 6 2 2" xfId="43067" xr:uid="{1CD69670-D7E2-472A-8099-5A6CE3A76960}"/>
    <cellStyle name="Neutral 6 3" xfId="43066" xr:uid="{D2A3E327-F9D0-445E-9A81-216F036FF685}"/>
    <cellStyle name="Neutral 7" xfId="2841" xr:uid="{00000000-0005-0000-0000-000085360000}"/>
    <cellStyle name="Neutral 7 2" xfId="37179" xr:uid="{00000000-0005-0000-0000-000086360000}"/>
    <cellStyle name="Neutral 7 3" xfId="43068" xr:uid="{C4F051B9-515A-46AD-862A-F4E1BC4A1AF0}"/>
    <cellStyle name="Neutral 8" xfId="2842" xr:uid="{00000000-0005-0000-0000-000087360000}"/>
    <cellStyle name="Neutral 8 2" xfId="37180" xr:uid="{00000000-0005-0000-0000-000088360000}"/>
    <cellStyle name="Neutral 8 3" xfId="43069" xr:uid="{DD6C45B8-80E7-4FF7-AED9-6CA6EEB5E437}"/>
    <cellStyle name="Neutral 9" xfId="2843" xr:uid="{00000000-0005-0000-0000-000089360000}"/>
    <cellStyle name="Neutral 9 2" xfId="37181" xr:uid="{00000000-0005-0000-0000-00008A360000}"/>
    <cellStyle name="New Times Roman" xfId="4662" xr:uid="{00000000-0005-0000-0000-00008B360000}"/>
    <cellStyle name="Nɯrmal_Consulting" xfId="4663" xr:uid="{00000000-0005-0000-0000-00008C360000}"/>
    <cellStyle name="no dec" xfId="4664" xr:uid="{00000000-0005-0000-0000-00008D360000}"/>
    <cellStyle name="no dec 2" xfId="43070" xr:uid="{89EAB5C0-CB2F-42A3-8163-A78B5115E7F0}"/>
    <cellStyle name="Normal" xfId="0" builtinId="0"/>
    <cellStyle name="Normal - Style1" xfId="4665" xr:uid="{00000000-0005-0000-0000-00008F360000}"/>
    <cellStyle name="Normal - Style1 2" xfId="6272" xr:uid="{00000000-0005-0000-0000-000090360000}"/>
    <cellStyle name="Normal - Style1 3" xfId="43071" xr:uid="{67FA62B3-C302-438E-AD8D-16AF6E17745C}"/>
    <cellStyle name="Normal - Style2" xfId="4666" xr:uid="{00000000-0005-0000-0000-000091360000}"/>
    <cellStyle name="Normal - Style2 2" xfId="43072" xr:uid="{88A55819-4553-413E-AE9E-D121955E9D71}"/>
    <cellStyle name="Normal - Style3" xfId="4667" xr:uid="{00000000-0005-0000-0000-000092360000}"/>
    <cellStyle name="Normal - Style3 2" xfId="43073" xr:uid="{23B132CC-1757-49E6-B681-C2100EE7F2C4}"/>
    <cellStyle name="Normal - Style4" xfId="4668" xr:uid="{00000000-0005-0000-0000-000093360000}"/>
    <cellStyle name="Normal - Style4 2" xfId="43074" xr:uid="{82AC9B5F-4C88-4B0C-B303-D80B6BA95BB5}"/>
    <cellStyle name="Normal - Style5" xfId="4669" xr:uid="{00000000-0005-0000-0000-000094360000}"/>
    <cellStyle name="Normal - Style5 2" xfId="43075" xr:uid="{7F33CA4D-89A9-4A0B-A646-40D05E7D3FC0}"/>
    <cellStyle name="Normal - Style6" xfId="4670" xr:uid="{00000000-0005-0000-0000-000095360000}"/>
    <cellStyle name="Normal - Style6 2" xfId="43076" xr:uid="{5EEA55B6-922F-46D4-8ABE-BC04EC26A160}"/>
    <cellStyle name="Normal - Style7" xfId="4671" xr:uid="{00000000-0005-0000-0000-000096360000}"/>
    <cellStyle name="Normal - Style7 2" xfId="43077" xr:uid="{A1AEC0F0-99EC-4A01-94E6-2F0A49EDA1AB}"/>
    <cellStyle name="Normal - Style8" xfId="4672" xr:uid="{00000000-0005-0000-0000-000097360000}"/>
    <cellStyle name="Normal - Style8 2" xfId="43078" xr:uid="{92E80BAD-D2E1-464E-8730-9DF2D9B2B53D}"/>
    <cellStyle name="Normal 10" xfId="283" xr:uid="{00000000-0005-0000-0000-000098360000}"/>
    <cellStyle name="Normal 10 10" xfId="4674" xr:uid="{00000000-0005-0000-0000-000099360000}"/>
    <cellStyle name="Normal 10 10 2" xfId="7981" xr:uid="{00000000-0005-0000-0000-00009A360000}"/>
    <cellStyle name="Normal 10 10 2 2" xfId="14470" xr:uid="{00000000-0005-0000-0000-00009B360000}"/>
    <cellStyle name="Normal 10 10 2 2 2" xfId="27155" xr:uid="{00000000-0005-0000-0000-00009C360000}"/>
    <cellStyle name="Normal 10 10 2 3" xfId="19247" xr:uid="{00000000-0005-0000-0000-00009D360000}"/>
    <cellStyle name="Normal 10 10 2 4" xfId="32364" xr:uid="{00000000-0005-0000-0000-00009E360000}"/>
    <cellStyle name="Normal 10 10 2 5" xfId="35375" xr:uid="{00000000-0005-0000-0000-00009F360000}"/>
    <cellStyle name="Normal 10 10 3" xfId="8905" xr:uid="{00000000-0005-0000-0000-0000A0360000}"/>
    <cellStyle name="Normal 10 10 3 2" xfId="15312" xr:uid="{00000000-0005-0000-0000-0000A1360000}"/>
    <cellStyle name="Normal 10 10 3 2 2" xfId="27964" xr:uid="{00000000-0005-0000-0000-0000A2360000}"/>
    <cellStyle name="Normal 10 10 3 3" xfId="22929" xr:uid="{00000000-0005-0000-0000-0000A3360000}"/>
    <cellStyle name="Normal 10 10 4" xfId="6916" xr:uid="{00000000-0005-0000-0000-0000A4360000}"/>
    <cellStyle name="Normal 10 10 4 2" xfId="13455" xr:uid="{00000000-0005-0000-0000-0000A5360000}"/>
    <cellStyle name="Normal 10 10 4 2 2" xfId="26186" xr:uid="{00000000-0005-0000-0000-0000A6360000}"/>
    <cellStyle name="Normal 10 10 4 3" xfId="21643" xr:uid="{00000000-0005-0000-0000-0000A7360000}"/>
    <cellStyle name="Normal 10 10 5" xfId="12356" xr:uid="{00000000-0005-0000-0000-0000A8360000}"/>
    <cellStyle name="Normal 10 10 5 2" xfId="25102" xr:uid="{00000000-0005-0000-0000-0000A9360000}"/>
    <cellStyle name="Normal 10 10 6" xfId="17826" xr:uid="{00000000-0005-0000-0000-0000AA360000}"/>
    <cellStyle name="Normal 10 10 7" xfId="31177" xr:uid="{00000000-0005-0000-0000-0000AB360000}"/>
    <cellStyle name="Normal 10 10 8" xfId="34518" xr:uid="{00000000-0005-0000-0000-0000AC360000}"/>
    <cellStyle name="Normal 10 10 9" xfId="43079" xr:uid="{2A8E0693-DD03-4257-B50A-B26A3631A634}"/>
    <cellStyle name="Normal 10 11" xfId="4675" xr:uid="{00000000-0005-0000-0000-0000AD360000}"/>
    <cellStyle name="Normal 10 11 2" xfId="7982" xr:uid="{00000000-0005-0000-0000-0000AE360000}"/>
    <cellStyle name="Normal 10 11 2 2" xfId="14471" xr:uid="{00000000-0005-0000-0000-0000AF360000}"/>
    <cellStyle name="Normal 10 11 2 2 2" xfId="27156" xr:uid="{00000000-0005-0000-0000-0000B0360000}"/>
    <cellStyle name="Normal 10 11 2 3" xfId="19248" xr:uid="{00000000-0005-0000-0000-0000B1360000}"/>
    <cellStyle name="Normal 10 11 2 4" xfId="32365" xr:uid="{00000000-0005-0000-0000-0000B2360000}"/>
    <cellStyle name="Normal 10 11 2 5" xfId="35376" xr:uid="{00000000-0005-0000-0000-0000B3360000}"/>
    <cellStyle name="Normal 10 11 2 6" xfId="43081" xr:uid="{CB6ABB47-70EB-42C9-B11C-473221A80378}"/>
    <cellStyle name="Normal 10 11 3" xfId="8906" xr:uid="{00000000-0005-0000-0000-0000B4360000}"/>
    <cellStyle name="Normal 10 11 3 2" xfId="15313" xr:uid="{00000000-0005-0000-0000-0000B5360000}"/>
    <cellStyle name="Normal 10 11 3 2 2" xfId="27965" xr:uid="{00000000-0005-0000-0000-0000B6360000}"/>
    <cellStyle name="Normal 10 11 3 3" xfId="22930" xr:uid="{00000000-0005-0000-0000-0000B7360000}"/>
    <cellStyle name="Normal 10 11 4" xfId="6917" xr:uid="{00000000-0005-0000-0000-0000B8360000}"/>
    <cellStyle name="Normal 10 11 4 2" xfId="13456" xr:uid="{00000000-0005-0000-0000-0000B9360000}"/>
    <cellStyle name="Normal 10 11 4 2 2" xfId="26187" xr:uid="{00000000-0005-0000-0000-0000BA360000}"/>
    <cellStyle name="Normal 10 11 4 3" xfId="21644" xr:uid="{00000000-0005-0000-0000-0000BB360000}"/>
    <cellStyle name="Normal 10 11 5" xfId="12357" xr:uid="{00000000-0005-0000-0000-0000BC360000}"/>
    <cellStyle name="Normal 10 11 5 2" xfId="25103" xr:uid="{00000000-0005-0000-0000-0000BD360000}"/>
    <cellStyle name="Normal 10 11 6" xfId="17827" xr:uid="{00000000-0005-0000-0000-0000BE360000}"/>
    <cellStyle name="Normal 10 11 7" xfId="31178" xr:uid="{00000000-0005-0000-0000-0000BF360000}"/>
    <cellStyle name="Normal 10 11 8" xfId="34519" xr:uid="{00000000-0005-0000-0000-0000C0360000}"/>
    <cellStyle name="Normal 10 11 9" xfId="43080" xr:uid="{908B4A2B-DA9D-4EF3-AB4D-E7EE2EE0E684}"/>
    <cellStyle name="Normal 10 12" xfId="4676" xr:uid="{00000000-0005-0000-0000-0000C1360000}"/>
    <cellStyle name="Normal 10 12 2" xfId="7983" xr:uid="{00000000-0005-0000-0000-0000C2360000}"/>
    <cellStyle name="Normal 10 12 2 2" xfId="14472" xr:uid="{00000000-0005-0000-0000-0000C3360000}"/>
    <cellStyle name="Normal 10 12 2 2 2" xfId="27157" xr:uid="{00000000-0005-0000-0000-0000C4360000}"/>
    <cellStyle name="Normal 10 12 2 3" xfId="19249" xr:uid="{00000000-0005-0000-0000-0000C5360000}"/>
    <cellStyle name="Normal 10 12 2 4" xfId="32366" xr:uid="{00000000-0005-0000-0000-0000C6360000}"/>
    <cellStyle name="Normal 10 12 2 5" xfId="35377" xr:uid="{00000000-0005-0000-0000-0000C7360000}"/>
    <cellStyle name="Normal 10 12 3" xfId="8907" xr:uid="{00000000-0005-0000-0000-0000C8360000}"/>
    <cellStyle name="Normal 10 12 3 2" xfId="15314" xr:uid="{00000000-0005-0000-0000-0000C9360000}"/>
    <cellStyle name="Normal 10 12 3 2 2" xfId="27966" xr:uid="{00000000-0005-0000-0000-0000CA360000}"/>
    <cellStyle name="Normal 10 12 3 3" xfId="22931" xr:uid="{00000000-0005-0000-0000-0000CB360000}"/>
    <cellStyle name="Normal 10 12 4" xfId="6918" xr:uid="{00000000-0005-0000-0000-0000CC360000}"/>
    <cellStyle name="Normal 10 12 4 2" xfId="13457" xr:uid="{00000000-0005-0000-0000-0000CD360000}"/>
    <cellStyle name="Normal 10 12 4 2 2" xfId="26188" xr:uid="{00000000-0005-0000-0000-0000CE360000}"/>
    <cellStyle name="Normal 10 12 4 3" xfId="21645" xr:uid="{00000000-0005-0000-0000-0000CF360000}"/>
    <cellStyle name="Normal 10 12 5" xfId="12358" xr:uid="{00000000-0005-0000-0000-0000D0360000}"/>
    <cellStyle name="Normal 10 12 5 2" xfId="25104" xr:uid="{00000000-0005-0000-0000-0000D1360000}"/>
    <cellStyle name="Normal 10 12 6" xfId="17828" xr:uid="{00000000-0005-0000-0000-0000D2360000}"/>
    <cellStyle name="Normal 10 12 7" xfId="31179" xr:uid="{00000000-0005-0000-0000-0000D3360000}"/>
    <cellStyle name="Normal 10 12 8" xfId="34520" xr:uid="{00000000-0005-0000-0000-0000D4360000}"/>
    <cellStyle name="Normal 10 13" xfId="4677" xr:uid="{00000000-0005-0000-0000-0000D5360000}"/>
    <cellStyle name="Normal 10 13 2" xfId="7984" xr:uid="{00000000-0005-0000-0000-0000D6360000}"/>
    <cellStyle name="Normal 10 13 2 2" xfId="14473" xr:uid="{00000000-0005-0000-0000-0000D7360000}"/>
    <cellStyle name="Normal 10 13 2 2 2" xfId="27158" xr:uid="{00000000-0005-0000-0000-0000D8360000}"/>
    <cellStyle name="Normal 10 13 2 3" xfId="19250" xr:uid="{00000000-0005-0000-0000-0000D9360000}"/>
    <cellStyle name="Normal 10 13 2 4" xfId="32367" xr:uid="{00000000-0005-0000-0000-0000DA360000}"/>
    <cellStyle name="Normal 10 13 2 5" xfId="35378" xr:uid="{00000000-0005-0000-0000-0000DB360000}"/>
    <cellStyle name="Normal 10 13 3" xfId="8908" xr:uid="{00000000-0005-0000-0000-0000DC360000}"/>
    <cellStyle name="Normal 10 13 3 2" xfId="15315" xr:uid="{00000000-0005-0000-0000-0000DD360000}"/>
    <cellStyle name="Normal 10 13 3 2 2" xfId="27967" xr:uid="{00000000-0005-0000-0000-0000DE360000}"/>
    <cellStyle name="Normal 10 13 3 3" xfId="22932" xr:uid="{00000000-0005-0000-0000-0000DF360000}"/>
    <cellStyle name="Normal 10 13 4" xfId="6919" xr:uid="{00000000-0005-0000-0000-0000E0360000}"/>
    <cellStyle name="Normal 10 13 4 2" xfId="13458" xr:uid="{00000000-0005-0000-0000-0000E1360000}"/>
    <cellStyle name="Normal 10 13 4 2 2" xfId="26189" xr:uid="{00000000-0005-0000-0000-0000E2360000}"/>
    <cellStyle name="Normal 10 13 4 3" xfId="21646" xr:uid="{00000000-0005-0000-0000-0000E3360000}"/>
    <cellStyle name="Normal 10 13 5" xfId="12359" xr:uid="{00000000-0005-0000-0000-0000E4360000}"/>
    <cellStyle name="Normal 10 13 5 2" xfId="25105" xr:uid="{00000000-0005-0000-0000-0000E5360000}"/>
    <cellStyle name="Normal 10 13 6" xfId="17829" xr:uid="{00000000-0005-0000-0000-0000E6360000}"/>
    <cellStyle name="Normal 10 13 7" xfId="31180" xr:uid="{00000000-0005-0000-0000-0000E7360000}"/>
    <cellStyle name="Normal 10 13 8" xfId="34521" xr:uid="{00000000-0005-0000-0000-0000E8360000}"/>
    <cellStyle name="Normal 10 14" xfId="4678" xr:uid="{00000000-0005-0000-0000-0000E9360000}"/>
    <cellStyle name="Normal 10 14 2" xfId="7985" xr:uid="{00000000-0005-0000-0000-0000EA360000}"/>
    <cellStyle name="Normal 10 14 2 2" xfId="14474" xr:uid="{00000000-0005-0000-0000-0000EB360000}"/>
    <cellStyle name="Normal 10 14 2 2 2" xfId="27159" xr:uid="{00000000-0005-0000-0000-0000EC360000}"/>
    <cellStyle name="Normal 10 14 2 3" xfId="19251" xr:uid="{00000000-0005-0000-0000-0000ED360000}"/>
    <cellStyle name="Normal 10 14 2 4" xfId="32368" xr:uid="{00000000-0005-0000-0000-0000EE360000}"/>
    <cellStyle name="Normal 10 14 2 5" xfId="35379" xr:uid="{00000000-0005-0000-0000-0000EF360000}"/>
    <cellStyle name="Normal 10 14 3" xfId="8909" xr:uid="{00000000-0005-0000-0000-0000F0360000}"/>
    <cellStyle name="Normal 10 14 3 2" xfId="15316" xr:uid="{00000000-0005-0000-0000-0000F1360000}"/>
    <cellStyle name="Normal 10 14 3 2 2" xfId="27968" xr:uid="{00000000-0005-0000-0000-0000F2360000}"/>
    <cellStyle name="Normal 10 14 3 3" xfId="22933" xr:uid="{00000000-0005-0000-0000-0000F3360000}"/>
    <cellStyle name="Normal 10 14 4" xfId="6920" xr:uid="{00000000-0005-0000-0000-0000F4360000}"/>
    <cellStyle name="Normal 10 14 4 2" xfId="13459" xr:uid="{00000000-0005-0000-0000-0000F5360000}"/>
    <cellStyle name="Normal 10 14 4 2 2" xfId="26190" xr:uid="{00000000-0005-0000-0000-0000F6360000}"/>
    <cellStyle name="Normal 10 14 4 3" xfId="21647" xr:uid="{00000000-0005-0000-0000-0000F7360000}"/>
    <cellStyle name="Normal 10 14 5" xfId="12360" xr:uid="{00000000-0005-0000-0000-0000F8360000}"/>
    <cellStyle name="Normal 10 14 5 2" xfId="25106" xr:uid="{00000000-0005-0000-0000-0000F9360000}"/>
    <cellStyle name="Normal 10 14 6" xfId="17830" xr:uid="{00000000-0005-0000-0000-0000FA360000}"/>
    <cellStyle name="Normal 10 14 7" xfId="31181" xr:uid="{00000000-0005-0000-0000-0000FB360000}"/>
    <cellStyle name="Normal 10 14 8" xfId="34522" xr:uid="{00000000-0005-0000-0000-0000FC360000}"/>
    <cellStyle name="Normal 10 15" xfId="4679" xr:uid="{00000000-0005-0000-0000-0000FD360000}"/>
    <cellStyle name="Normal 10 15 2" xfId="7986" xr:uid="{00000000-0005-0000-0000-0000FE360000}"/>
    <cellStyle name="Normal 10 15 2 2" xfId="14475" xr:uid="{00000000-0005-0000-0000-0000FF360000}"/>
    <cellStyle name="Normal 10 15 2 2 2" xfId="27160" xr:uid="{00000000-0005-0000-0000-000000370000}"/>
    <cellStyle name="Normal 10 15 2 3" xfId="19252" xr:uid="{00000000-0005-0000-0000-000001370000}"/>
    <cellStyle name="Normal 10 15 2 4" xfId="32369" xr:uid="{00000000-0005-0000-0000-000002370000}"/>
    <cellStyle name="Normal 10 15 2 5" xfId="35380" xr:uid="{00000000-0005-0000-0000-000003370000}"/>
    <cellStyle name="Normal 10 15 3" xfId="8910" xr:uid="{00000000-0005-0000-0000-000004370000}"/>
    <cellStyle name="Normal 10 15 3 2" xfId="15317" xr:uid="{00000000-0005-0000-0000-000005370000}"/>
    <cellStyle name="Normal 10 15 3 2 2" xfId="27969" xr:uid="{00000000-0005-0000-0000-000006370000}"/>
    <cellStyle name="Normal 10 15 3 3" xfId="22934" xr:uid="{00000000-0005-0000-0000-000007370000}"/>
    <cellStyle name="Normal 10 15 4" xfId="6921" xr:uid="{00000000-0005-0000-0000-000008370000}"/>
    <cellStyle name="Normal 10 15 4 2" xfId="13460" xr:uid="{00000000-0005-0000-0000-000009370000}"/>
    <cellStyle name="Normal 10 15 4 2 2" xfId="26191" xr:uid="{00000000-0005-0000-0000-00000A370000}"/>
    <cellStyle name="Normal 10 15 4 3" xfId="21648" xr:uid="{00000000-0005-0000-0000-00000B370000}"/>
    <cellStyle name="Normal 10 15 5" xfId="12361" xr:uid="{00000000-0005-0000-0000-00000C370000}"/>
    <cellStyle name="Normal 10 15 5 2" xfId="25107" xr:uid="{00000000-0005-0000-0000-00000D370000}"/>
    <cellStyle name="Normal 10 15 6" xfId="17831" xr:uid="{00000000-0005-0000-0000-00000E370000}"/>
    <cellStyle name="Normal 10 15 7" xfId="31182" xr:uid="{00000000-0005-0000-0000-00000F370000}"/>
    <cellStyle name="Normal 10 15 8" xfId="34523" xr:uid="{00000000-0005-0000-0000-000010370000}"/>
    <cellStyle name="Normal 10 16" xfId="4680" xr:uid="{00000000-0005-0000-0000-000011370000}"/>
    <cellStyle name="Normal 10 16 2" xfId="7987" xr:uid="{00000000-0005-0000-0000-000012370000}"/>
    <cellStyle name="Normal 10 16 2 2" xfId="14476" xr:uid="{00000000-0005-0000-0000-000013370000}"/>
    <cellStyle name="Normal 10 16 2 2 2" xfId="27161" xr:uid="{00000000-0005-0000-0000-000014370000}"/>
    <cellStyle name="Normal 10 16 2 3" xfId="19253" xr:uid="{00000000-0005-0000-0000-000015370000}"/>
    <cellStyle name="Normal 10 16 2 4" xfId="32370" xr:uid="{00000000-0005-0000-0000-000016370000}"/>
    <cellStyle name="Normal 10 16 2 5" xfId="35381" xr:uid="{00000000-0005-0000-0000-000017370000}"/>
    <cellStyle name="Normal 10 16 3" xfId="8911" xr:uid="{00000000-0005-0000-0000-000018370000}"/>
    <cellStyle name="Normal 10 16 3 2" xfId="15318" xr:uid="{00000000-0005-0000-0000-000019370000}"/>
    <cellStyle name="Normal 10 16 3 2 2" xfId="27970" xr:uid="{00000000-0005-0000-0000-00001A370000}"/>
    <cellStyle name="Normal 10 16 3 3" xfId="22935" xr:uid="{00000000-0005-0000-0000-00001B370000}"/>
    <cellStyle name="Normal 10 16 4" xfId="6922" xr:uid="{00000000-0005-0000-0000-00001C370000}"/>
    <cellStyle name="Normal 10 16 4 2" xfId="13461" xr:uid="{00000000-0005-0000-0000-00001D370000}"/>
    <cellStyle name="Normal 10 16 4 2 2" xfId="26192" xr:uid="{00000000-0005-0000-0000-00001E370000}"/>
    <cellStyle name="Normal 10 16 4 3" xfId="21649" xr:uid="{00000000-0005-0000-0000-00001F370000}"/>
    <cellStyle name="Normal 10 16 5" xfId="12362" xr:uid="{00000000-0005-0000-0000-000020370000}"/>
    <cellStyle name="Normal 10 16 5 2" xfId="25108" xr:uid="{00000000-0005-0000-0000-000021370000}"/>
    <cellStyle name="Normal 10 16 6" xfId="17832" xr:uid="{00000000-0005-0000-0000-000022370000}"/>
    <cellStyle name="Normal 10 16 7" xfId="31183" xr:uid="{00000000-0005-0000-0000-000023370000}"/>
    <cellStyle name="Normal 10 16 8" xfId="34524" xr:uid="{00000000-0005-0000-0000-000024370000}"/>
    <cellStyle name="Normal 10 17" xfId="4681" xr:uid="{00000000-0005-0000-0000-000025370000}"/>
    <cellStyle name="Normal 10 17 2" xfId="7988" xr:uid="{00000000-0005-0000-0000-000026370000}"/>
    <cellStyle name="Normal 10 17 2 2" xfId="14477" xr:uid="{00000000-0005-0000-0000-000027370000}"/>
    <cellStyle name="Normal 10 17 2 2 2" xfId="27162" xr:uid="{00000000-0005-0000-0000-000028370000}"/>
    <cellStyle name="Normal 10 17 2 3" xfId="19254" xr:uid="{00000000-0005-0000-0000-000029370000}"/>
    <cellStyle name="Normal 10 17 2 4" xfId="32371" xr:uid="{00000000-0005-0000-0000-00002A370000}"/>
    <cellStyle name="Normal 10 17 2 5" xfId="35382" xr:uid="{00000000-0005-0000-0000-00002B370000}"/>
    <cellStyle name="Normal 10 17 3" xfId="8912" xr:uid="{00000000-0005-0000-0000-00002C370000}"/>
    <cellStyle name="Normal 10 17 3 2" xfId="15319" xr:uid="{00000000-0005-0000-0000-00002D370000}"/>
    <cellStyle name="Normal 10 17 3 2 2" xfId="27971" xr:uid="{00000000-0005-0000-0000-00002E370000}"/>
    <cellStyle name="Normal 10 17 3 3" xfId="22936" xr:uid="{00000000-0005-0000-0000-00002F370000}"/>
    <cellStyle name="Normal 10 17 4" xfId="6923" xr:uid="{00000000-0005-0000-0000-000030370000}"/>
    <cellStyle name="Normal 10 17 4 2" xfId="13462" xr:uid="{00000000-0005-0000-0000-000031370000}"/>
    <cellStyle name="Normal 10 17 4 2 2" xfId="26193" xr:uid="{00000000-0005-0000-0000-000032370000}"/>
    <cellStyle name="Normal 10 17 4 3" xfId="21650" xr:uid="{00000000-0005-0000-0000-000033370000}"/>
    <cellStyle name="Normal 10 17 5" xfId="12363" xr:uid="{00000000-0005-0000-0000-000034370000}"/>
    <cellStyle name="Normal 10 17 5 2" xfId="25109" xr:uid="{00000000-0005-0000-0000-000035370000}"/>
    <cellStyle name="Normal 10 17 6" xfId="17833" xr:uid="{00000000-0005-0000-0000-000036370000}"/>
    <cellStyle name="Normal 10 17 7" xfId="31184" xr:uid="{00000000-0005-0000-0000-000037370000}"/>
    <cellStyle name="Normal 10 17 8" xfId="34525" xr:uid="{00000000-0005-0000-0000-000038370000}"/>
    <cellStyle name="Normal 10 18" xfId="4682" xr:uid="{00000000-0005-0000-0000-000039370000}"/>
    <cellStyle name="Normal 10 18 2" xfId="7989" xr:uid="{00000000-0005-0000-0000-00003A370000}"/>
    <cellStyle name="Normal 10 18 2 2" xfId="14478" xr:uid="{00000000-0005-0000-0000-00003B370000}"/>
    <cellStyle name="Normal 10 18 2 2 2" xfId="27163" xr:uid="{00000000-0005-0000-0000-00003C370000}"/>
    <cellStyle name="Normal 10 18 2 3" xfId="19255" xr:uid="{00000000-0005-0000-0000-00003D370000}"/>
    <cellStyle name="Normal 10 18 2 4" xfId="32372" xr:uid="{00000000-0005-0000-0000-00003E370000}"/>
    <cellStyle name="Normal 10 18 2 5" xfId="35383" xr:uid="{00000000-0005-0000-0000-00003F370000}"/>
    <cellStyle name="Normal 10 18 3" xfId="8913" xr:uid="{00000000-0005-0000-0000-000040370000}"/>
    <cellStyle name="Normal 10 18 3 2" xfId="15320" xr:uid="{00000000-0005-0000-0000-000041370000}"/>
    <cellStyle name="Normal 10 18 3 2 2" xfId="27972" xr:uid="{00000000-0005-0000-0000-000042370000}"/>
    <cellStyle name="Normal 10 18 3 3" xfId="22937" xr:uid="{00000000-0005-0000-0000-000043370000}"/>
    <cellStyle name="Normal 10 18 4" xfId="6924" xr:uid="{00000000-0005-0000-0000-000044370000}"/>
    <cellStyle name="Normal 10 18 4 2" xfId="13463" xr:uid="{00000000-0005-0000-0000-000045370000}"/>
    <cellStyle name="Normal 10 18 4 2 2" xfId="26194" xr:uid="{00000000-0005-0000-0000-000046370000}"/>
    <cellStyle name="Normal 10 18 4 3" xfId="21651" xr:uid="{00000000-0005-0000-0000-000047370000}"/>
    <cellStyle name="Normal 10 18 5" xfId="12364" xr:uid="{00000000-0005-0000-0000-000048370000}"/>
    <cellStyle name="Normal 10 18 5 2" xfId="25110" xr:uid="{00000000-0005-0000-0000-000049370000}"/>
    <cellStyle name="Normal 10 18 6" xfId="17834" xr:uid="{00000000-0005-0000-0000-00004A370000}"/>
    <cellStyle name="Normal 10 18 7" xfId="31185" xr:uid="{00000000-0005-0000-0000-00004B370000}"/>
    <cellStyle name="Normal 10 18 8" xfId="34526" xr:uid="{00000000-0005-0000-0000-00004C370000}"/>
    <cellStyle name="Normal 10 19" xfId="4683" xr:uid="{00000000-0005-0000-0000-00004D370000}"/>
    <cellStyle name="Normal 10 19 2" xfId="7990" xr:uid="{00000000-0005-0000-0000-00004E370000}"/>
    <cellStyle name="Normal 10 19 2 2" xfId="14479" xr:uid="{00000000-0005-0000-0000-00004F370000}"/>
    <cellStyle name="Normal 10 19 2 2 2" xfId="27164" xr:uid="{00000000-0005-0000-0000-000050370000}"/>
    <cellStyle name="Normal 10 19 2 3" xfId="19256" xr:uid="{00000000-0005-0000-0000-000051370000}"/>
    <cellStyle name="Normal 10 19 2 4" xfId="32373" xr:uid="{00000000-0005-0000-0000-000052370000}"/>
    <cellStyle name="Normal 10 19 2 5" xfId="35384" xr:uid="{00000000-0005-0000-0000-000053370000}"/>
    <cellStyle name="Normal 10 19 3" xfId="8914" xr:uid="{00000000-0005-0000-0000-000054370000}"/>
    <cellStyle name="Normal 10 19 3 2" xfId="15321" xr:uid="{00000000-0005-0000-0000-000055370000}"/>
    <cellStyle name="Normal 10 19 3 2 2" xfId="27973" xr:uid="{00000000-0005-0000-0000-000056370000}"/>
    <cellStyle name="Normal 10 19 3 3" xfId="22938" xr:uid="{00000000-0005-0000-0000-000057370000}"/>
    <cellStyle name="Normal 10 19 4" xfId="6925" xr:uid="{00000000-0005-0000-0000-000058370000}"/>
    <cellStyle name="Normal 10 19 4 2" xfId="13464" xr:uid="{00000000-0005-0000-0000-000059370000}"/>
    <cellStyle name="Normal 10 19 4 2 2" xfId="26195" xr:uid="{00000000-0005-0000-0000-00005A370000}"/>
    <cellStyle name="Normal 10 19 4 3" xfId="21652" xr:uid="{00000000-0005-0000-0000-00005B370000}"/>
    <cellStyle name="Normal 10 19 5" xfId="12365" xr:uid="{00000000-0005-0000-0000-00005C370000}"/>
    <cellStyle name="Normal 10 19 5 2" xfId="25111" xr:uid="{00000000-0005-0000-0000-00005D370000}"/>
    <cellStyle name="Normal 10 19 6" xfId="17835" xr:uid="{00000000-0005-0000-0000-00005E370000}"/>
    <cellStyle name="Normal 10 19 7" xfId="31186" xr:uid="{00000000-0005-0000-0000-00005F370000}"/>
    <cellStyle name="Normal 10 19 8" xfId="34527" xr:uid="{00000000-0005-0000-0000-000060370000}"/>
    <cellStyle name="Normal 10 2" xfId="622" xr:uid="{00000000-0005-0000-0000-000061370000}"/>
    <cellStyle name="Normal 10 2 10" xfId="4685" xr:uid="{00000000-0005-0000-0000-000062370000}"/>
    <cellStyle name="Normal 10 2 10 2" xfId="7992" xr:uid="{00000000-0005-0000-0000-000063370000}"/>
    <cellStyle name="Normal 10 2 10 2 2" xfId="14481" xr:uid="{00000000-0005-0000-0000-000064370000}"/>
    <cellStyle name="Normal 10 2 10 2 2 2" xfId="27166" xr:uid="{00000000-0005-0000-0000-000065370000}"/>
    <cellStyle name="Normal 10 2 10 2 3" xfId="19258" xr:uid="{00000000-0005-0000-0000-000066370000}"/>
    <cellStyle name="Normal 10 2 10 2 4" xfId="32375" xr:uid="{00000000-0005-0000-0000-000067370000}"/>
    <cellStyle name="Normal 10 2 10 2 5" xfId="35386" xr:uid="{00000000-0005-0000-0000-000068370000}"/>
    <cellStyle name="Normal 10 2 10 3" xfId="8916" xr:uid="{00000000-0005-0000-0000-000069370000}"/>
    <cellStyle name="Normal 10 2 10 3 2" xfId="15323" xr:uid="{00000000-0005-0000-0000-00006A370000}"/>
    <cellStyle name="Normal 10 2 10 3 2 2" xfId="27975" xr:uid="{00000000-0005-0000-0000-00006B370000}"/>
    <cellStyle name="Normal 10 2 10 3 3" xfId="22940" xr:uid="{00000000-0005-0000-0000-00006C370000}"/>
    <cellStyle name="Normal 10 2 10 4" xfId="6927" xr:uid="{00000000-0005-0000-0000-00006D370000}"/>
    <cellStyle name="Normal 10 2 10 4 2" xfId="13466" xr:uid="{00000000-0005-0000-0000-00006E370000}"/>
    <cellStyle name="Normal 10 2 10 4 2 2" xfId="26197" xr:uid="{00000000-0005-0000-0000-00006F370000}"/>
    <cellStyle name="Normal 10 2 10 4 3" xfId="21654" xr:uid="{00000000-0005-0000-0000-000070370000}"/>
    <cellStyle name="Normal 10 2 10 5" xfId="12367" xr:uid="{00000000-0005-0000-0000-000071370000}"/>
    <cellStyle name="Normal 10 2 10 5 2" xfId="25113" xr:uid="{00000000-0005-0000-0000-000072370000}"/>
    <cellStyle name="Normal 10 2 10 6" xfId="17837" xr:uid="{00000000-0005-0000-0000-000073370000}"/>
    <cellStyle name="Normal 10 2 10 7" xfId="31188" xr:uid="{00000000-0005-0000-0000-000074370000}"/>
    <cellStyle name="Normal 10 2 10 8" xfId="34529" xr:uid="{00000000-0005-0000-0000-000075370000}"/>
    <cellStyle name="Normal 10 2 11" xfId="4686" xr:uid="{00000000-0005-0000-0000-000076370000}"/>
    <cellStyle name="Normal 10 2 11 2" xfId="7993" xr:uid="{00000000-0005-0000-0000-000077370000}"/>
    <cellStyle name="Normal 10 2 11 2 2" xfId="14482" xr:uid="{00000000-0005-0000-0000-000078370000}"/>
    <cellStyle name="Normal 10 2 11 2 2 2" xfId="27167" xr:uid="{00000000-0005-0000-0000-000079370000}"/>
    <cellStyle name="Normal 10 2 11 2 3" xfId="19259" xr:uid="{00000000-0005-0000-0000-00007A370000}"/>
    <cellStyle name="Normal 10 2 11 2 4" xfId="32376" xr:uid="{00000000-0005-0000-0000-00007B370000}"/>
    <cellStyle name="Normal 10 2 11 2 5" xfId="35387" xr:uid="{00000000-0005-0000-0000-00007C370000}"/>
    <cellStyle name="Normal 10 2 11 3" xfId="8917" xr:uid="{00000000-0005-0000-0000-00007D370000}"/>
    <cellStyle name="Normal 10 2 11 3 2" xfId="15324" xr:uid="{00000000-0005-0000-0000-00007E370000}"/>
    <cellStyle name="Normal 10 2 11 3 2 2" xfId="27976" xr:uid="{00000000-0005-0000-0000-00007F370000}"/>
    <cellStyle name="Normal 10 2 11 3 3" xfId="22941" xr:uid="{00000000-0005-0000-0000-000080370000}"/>
    <cellStyle name="Normal 10 2 11 4" xfId="6928" xr:uid="{00000000-0005-0000-0000-000081370000}"/>
    <cellStyle name="Normal 10 2 11 4 2" xfId="13467" xr:uid="{00000000-0005-0000-0000-000082370000}"/>
    <cellStyle name="Normal 10 2 11 4 2 2" xfId="26198" xr:uid="{00000000-0005-0000-0000-000083370000}"/>
    <cellStyle name="Normal 10 2 11 4 3" xfId="21655" xr:uid="{00000000-0005-0000-0000-000084370000}"/>
    <cellStyle name="Normal 10 2 11 5" xfId="12368" xr:uid="{00000000-0005-0000-0000-000085370000}"/>
    <cellStyle name="Normal 10 2 11 5 2" xfId="25114" xr:uid="{00000000-0005-0000-0000-000086370000}"/>
    <cellStyle name="Normal 10 2 11 6" xfId="17838" xr:uid="{00000000-0005-0000-0000-000087370000}"/>
    <cellStyle name="Normal 10 2 11 7" xfId="31189" xr:uid="{00000000-0005-0000-0000-000088370000}"/>
    <cellStyle name="Normal 10 2 11 8" xfId="34530" xr:uid="{00000000-0005-0000-0000-000089370000}"/>
    <cellStyle name="Normal 10 2 12" xfId="4687" xr:uid="{00000000-0005-0000-0000-00008A370000}"/>
    <cellStyle name="Normal 10 2 12 2" xfId="7994" xr:uid="{00000000-0005-0000-0000-00008B370000}"/>
    <cellStyle name="Normal 10 2 12 2 2" xfId="14483" xr:uid="{00000000-0005-0000-0000-00008C370000}"/>
    <cellStyle name="Normal 10 2 12 2 2 2" xfId="27168" xr:uid="{00000000-0005-0000-0000-00008D370000}"/>
    <cellStyle name="Normal 10 2 12 2 3" xfId="19260" xr:uid="{00000000-0005-0000-0000-00008E370000}"/>
    <cellStyle name="Normal 10 2 12 2 4" xfId="32377" xr:uid="{00000000-0005-0000-0000-00008F370000}"/>
    <cellStyle name="Normal 10 2 12 2 5" xfId="35388" xr:uid="{00000000-0005-0000-0000-000090370000}"/>
    <cellStyle name="Normal 10 2 12 3" xfId="8918" xr:uid="{00000000-0005-0000-0000-000091370000}"/>
    <cellStyle name="Normal 10 2 12 3 2" xfId="15325" xr:uid="{00000000-0005-0000-0000-000092370000}"/>
    <cellStyle name="Normal 10 2 12 3 2 2" xfId="27977" xr:uid="{00000000-0005-0000-0000-000093370000}"/>
    <cellStyle name="Normal 10 2 12 3 3" xfId="22942" xr:uid="{00000000-0005-0000-0000-000094370000}"/>
    <cellStyle name="Normal 10 2 12 4" xfId="6929" xr:uid="{00000000-0005-0000-0000-000095370000}"/>
    <cellStyle name="Normal 10 2 12 4 2" xfId="13468" xr:uid="{00000000-0005-0000-0000-000096370000}"/>
    <cellStyle name="Normal 10 2 12 4 2 2" xfId="26199" xr:uid="{00000000-0005-0000-0000-000097370000}"/>
    <cellStyle name="Normal 10 2 12 4 3" xfId="21656" xr:uid="{00000000-0005-0000-0000-000098370000}"/>
    <cellStyle name="Normal 10 2 12 5" xfId="12369" xr:uid="{00000000-0005-0000-0000-000099370000}"/>
    <cellStyle name="Normal 10 2 12 5 2" xfId="25115" xr:uid="{00000000-0005-0000-0000-00009A370000}"/>
    <cellStyle name="Normal 10 2 12 6" xfId="17839" xr:uid="{00000000-0005-0000-0000-00009B370000}"/>
    <cellStyle name="Normal 10 2 12 7" xfId="31190" xr:uid="{00000000-0005-0000-0000-00009C370000}"/>
    <cellStyle name="Normal 10 2 12 8" xfId="34531" xr:uid="{00000000-0005-0000-0000-00009D370000}"/>
    <cellStyle name="Normal 10 2 13" xfId="4688" xr:uid="{00000000-0005-0000-0000-00009E370000}"/>
    <cellStyle name="Normal 10 2 13 2" xfId="7995" xr:uid="{00000000-0005-0000-0000-00009F370000}"/>
    <cellStyle name="Normal 10 2 13 2 2" xfId="14484" xr:uid="{00000000-0005-0000-0000-0000A0370000}"/>
    <cellStyle name="Normal 10 2 13 2 2 2" xfId="27169" xr:uid="{00000000-0005-0000-0000-0000A1370000}"/>
    <cellStyle name="Normal 10 2 13 2 3" xfId="19261" xr:uid="{00000000-0005-0000-0000-0000A2370000}"/>
    <cellStyle name="Normal 10 2 13 2 4" xfId="32378" xr:uid="{00000000-0005-0000-0000-0000A3370000}"/>
    <cellStyle name="Normal 10 2 13 2 5" xfId="35389" xr:uid="{00000000-0005-0000-0000-0000A4370000}"/>
    <cellStyle name="Normal 10 2 13 3" xfId="8919" xr:uid="{00000000-0005-0000-0000-0000A5370000}"/>
    <cellStyle name="Normal 10 2 13 3 2" xfId="15326" xr:uid="{00000000-0005-0000-0000-0000A6370000}"/>
    <cellStyle name="Normal 10 2 13 3 2 2" xfId="27978" xr:uid="{00000000-0005-0000-0000-0000A7370000}"/>
    <cellStyle name="Normal 10 2 13 3 3" xfId="22943" xr:uid="{00000000-0005-0000-0000-0000A8370000}"/>
    <cellStyle name="Normal 10 2 13 4" xfId="6930" xr:uid="{00000000-0005-0000-0000-0000A9370000}"/>
    <cellStyle name="Normal 10 2 13 4 2" xfId="13469" xr:uid="{00000000-0005-0000-0000-0000AA370000}"/>
    <cellStyle name="Normal 10 2 13 4 2 2" xfId="26200" xr:uid="{00000000-0005-0000-0000-0000AB370000}"/>
    <cellStyle name="Normal 10 2 13 4 3" xfId="21657" xr:uid="{00000000-0005-0000-0000-0000AC370000}"/>
    <cellStyle name="Normal 10 2 13 5" xfId="12370" xr:uid="{00000000-0005-0000-0000-0000AD370000}"/>
    <cellStyle name="Normal 10 2 13 5 2" xfId="25116" xr:uid="{00000000-0005-0000-0000-0000AE370000}"/>
    <cellStyle name="Normal 10 2 13 6" xfId="17840" xr:uid="{00000000-0005-0000-0000-0000AF370000}"/>
    <cellStyle name="Normal 10 2 13 7" xfId="31191" xr:uid="{00000000-0005-0000-0000-0000B0370000}"/>
    <cellStyle name="Normal 10 2 13 8" xfId="34532" xr:uid="{00000000-0005-0000-0000-0000B1370000}"/>
    <cellStyle name="Normal 10 2 14" xfId="4689" xr:uid="{00000000-0005-0000-0000-0000B2370000}"/>
    <cellStyle name="Normal 10 2 14 2" xfId="7996" xr:uid="{00000000-0005-0000-0000-0000B3370000}"/>
    <cellStyle name="Normal 10 2 14 2 2" xfId="14485" xr:uid="{00000000-0005-0000-0000-0000B4370000}"/>
    <cellStyle name="Normal 10 2 14 2 2 2" xfId="27170" xr:uid="{00000000-0005-0000-0000-0000B5370000}"/>
    <cellStyle name="Normal 10 2 14 2 3" xfId="19262" xr:uid="{00000000-0005-0000-0000-0000B6370000}"/>
    <cellStyle name="Normal 10 2 14 2 4" xfId="32379" xr:uid="{00000000-0005-0000-0000-0000B7370000}"/>
    <cellStyle name="Normal 10 2 14 2 5" xfId="35390" xr:uid="{00000000-0005-0000-0000-0000B8370000}"/>
    <cellStyle name="Normal 10 2 14 3" xfId="8920" xr:uid="{00000000-0005-0000-0000-0000B9370000}"/>
    <cellStyle name="Normal 10 2 14 3 2" xfId="15327" xr:uid="{00000000-0005-0000-0000-0000BA370000}"/>
    <cellStyle name="Normal 10 2 14 3 2 2" xfId="27979" xr:uid="{00000000-0005-0000-0000-0000BB370000}"/>
    <cellStyle name="Normal 10 2 14 3 3" xfId="22944" xr:uid="{00000000-0005-0000-0000-0000BC370000}"/>
    <cellStyle name="Normal 10 2 14 4" xfId="6931" xr:uid="{00000000-0005-0000-0000-0000BD370000}"/>
    <cellStyle name="Normal 10 2 14 4 2" xfId="13470" xr:uid="{00000000-0005-0000-0000-0000BE370000}"/>
    <cellStyle name="Normal 10 2 14 4 2 2" xfId="26201" xr:uid="{00000000-0005-0000-0000-0000BF370000}"/>
    <cellStyle name="Normal 10 2 14 4 3" xfId="21658" xr:uid="{00000000-0005-0000-0000-0000C0370000}"/>
    <cellStyle name="Normal 10 2 14 5" xfId="12371" xr:uid="{00000000-0005-0000-0000-0000C1370000}"/>
    <cellStyle name="Normal 10 2 14 5 2" xfId="25117" xr:uid="{00000000-0005-0000-0000-0000C2370000}"/>
    <cellStyle name="Normal 10 2 14 6" xfId="17841" xr:uid="{00000000-0005-0000-0000-0000C3370000}"/>
    <cellStyle name="Normal 10 2 14 7" xfId="31192" xr:uid="{00000000-0005-0000-0000-0000C4370000}"/>
    <cellStyle name="Normal 10 2 14 8" xfId="34533" xr:uid="{00000000-0005-0000-0000-0000C5370000}"/>
    <cellStyle name="Normal 10 2 15" xfId="4690" xr:uid="{00000000-0005-0000-0000-0000C6370000}"/>
    <cellStyle name="Normal 10 2 15 2" xfId="7997" xr:uid="{00000000-0005-0000-0000-0000C7370000}"/>
    <cellStyle name="Normal 10 2 15 2 2" xfId="14486" xr:uid="{00000000-0005-0000-0000-0000C8370000}"/>
    <cellStyle name="Normal 10 2 15 2 2 2" xfId="27171" xr:uid="{00000000-0005-0000-0000-0000C9370000}"/>
    <cellStyle name="Normal 10 2 15 2 3" xfId="19263" xr:uid="{00000000-0005-0000-0000-0000CA370000}"/>
    <cellStyle name="Normal 10 2 15 2 4" xfId="32380" xr:uid="{00000000-0005-0000-0000-0000CB370000}"/>
    <cellStyle name="Normal 10 2 15 2 5" xfId="35391" xr:uid="{00000000-0005-0000-0000-0000CC370000}"/>
    <cellStyle name="Normal 10 2 15 3" xfId="8921" xr:uid="{00000000-0005-0000-0000-0000CD370000}"/>
    <cellStyle name="Normal 10 2 15 3 2" xfId="15328" xr:uid="{00000000-0005-0000-0000-0000CE370000}"/>
    <cellStyle name="Normal 10 2 15 3 2 2" xfId="27980" xr:uid="{00000000-0005-0000-0000-0000CF370000}"/>
    <cellStyle name="Normal 10 2 15 3 3" xfId="22945" xr:uid="{00000000-0005-0000-0000-0000D0370000}"/>
    <cellStyle name="Normal 10 2 15 4" xfId="6932" xr:uid="{00000000-0005-0000-0000-0000D1370000}"/>
    <cellStyle name="Normal 10 2 15 4 2" xfId="13471" xr:uid="{00000000-0005-0000-0000-0000D2370000}"/>
    <cellStyle name="Normal 10 2 15 4 2 2" xfId="26202" xr:uid="{00000000-0005-0000-0000-0000D3370000}"/>
    <cellStyle name="Normal 10 2 15 4 3" xfId="21659" xr:uid="{00000000-0005-0000-0000-0000D4370000}"/>
    <cellStyle name="Normal 10 2 15 5" xfId="12372" xr:uid="{00000000-0005-0000-0000-0000D5370000}"/>
    <cellStyle name="Normal 10 2 15 5 2" xfId="25118" xr:uid="{00000000-0005-0000-0000-0000D6370000}"/>
    <cellStyle name="Normal 10 2 15 6" xfId="17842" xr:uid="{00000000-0005-0000-0000-0000D7370000}"/>
    <cellStyle name="Normal 10 2 15 7" xfId="31193" xr:uid="{00000000-0005-0000-0000-0000D8370000}"/>
    <cellStyle name="Normal 10 2 15 8" xfId="34534" xr:uid="{00000000-0005-0000-0000-0000D9370000}"/>
    <cellStyle name="Normal 10 2 16" xfId="4691" xr:uid="{00000000-0005-0000-0000-0000DA370000}"/>
    <cellStyle name="Normal 10 2 16 2" xfId="7998" xr:uid="{00000000-0005-0000-0000-0000DB370000}"/>
    <cellStyle name="Normal 10 2 16 2 2" xfId="14487" xr:uid="{00000000-0005-0000-0000-0000DC370000}"/>
    <cellStyle name="Normal 10 2 16 2 2 2" xfId="27172" xr:uid="{00000000-0005-0000-0000-0000DD370000}"/>
    <cellStyle name="Normal 10 2 16 2 3" xfId="19264" xr:uid="{00000000-0005-0000-0000-0000DE370000}"/>
    <cellStyle name="Normal 10 2 16 2 4" xfId="32381" xr:uid="{00000000-0005-0000-0000-0000DF370000}"/>
    <cellStyle name="Normal 10 2 16 2 5" xfId="35392" xr:uid="{00000000-0005-0000-0000-0000E0370000}"/>
    <cellStyle name="Normal 10 2 16 3" xfId="8922" xr:uid="{00000000-0005-0000-0000-0000E1370000}"/>
    <cellStyle name="Normal 10 2 16 3 2" xfId="15329" xr:uid="{00000000-0005-0000-0000-0000E2370000}"/>
    <cellStyle name="Normal 10 2 16 3 2 2" xfId="27981" xr:uid="{00000000-0005-0000-0000-0000E3370000}"/>
    <cellStyle name="Normal 10 2 16 3 3" xfId="22946" xr:uid="{00000000-0005-0000-0000-0000E4370000}"/>
    <cellStyle name="Normal 10 2 16 4" xfId="6933" xr:uid="{00000000-0005-0000-0000-0000E5370000}"/>
    <cellStyle name="Normal 10 2 16 4 2" xfId="13472" xr:uid="{00000000-0005-0000-0000-0000E6370000}"/>
    <cellStyle name="Normal 10 2 16 4 2 2" xfId="26203" xr:uid="{00000000-0005-0000-0000-0000E7370000}"/>
    <cellStyle name="Normal 10 2 16 4 3" xfId="21660" xr:uid="{00000000-0005-0000-0000-0000E8370000}"/>
    <cellStyle name="Normal 10 2 16 5" xfId="12373" xr:uid="{00000000-0005-0000-0000-0000E9370000}"/>
    <cellStyle name="Normal 10 2 16 5 2" xfId="25119" xr:uid="{00000000-0005-0000-0000-0000EA370000}"/>
    <cellStyle name="Normal 10 2 16 6" xfId="17843" xr:uid="{00000000-0005-0000-0000-0000EB370000}"/>
    <cellStyle name="Normal 10 2 16 7" xfId="31194" xr:uid="{00000000-0005-0000-0000-0000EC370000}"/>
    <cellStyle name="Normal 10 2 16 8" xfId="34535" xr:uid="{00000000-0005-0000-0000-0000ED370000}"/>
    <cellStyle name="Normal 10 2 17" xfId="4692" xr:uid="{00000000-0005-0000-0000-0000EE370000}"/>
    <cellStyle name="Normal 10 2 17 2" xfId="7999" xr:uid="{00000000-0005-0000-0000-0000EF370000}"/>
    <cellStyle name="Normal 10 2 17 2 2" xfId="14488" xr:uid="{00000000-0005-0000-0000-0000F0370000}"/>
    <cellStyle name="Normal 10 2 17 2 2 2" xfId="27173" xr:uid="{00000000-0005-0000-0000-0000F1370000}"/>
    <cellStyle name="Normal 10 2 17 2 3" xfId="19265" xr:uid="{00000000-0005-0000-0000-0000F2370000}"/>
    <cellStyle name="Normal 10 2 17 2 4" xfId="32382" xr:uid="{00000000-0005-0000-0000-0000F3370000}"/>
    <cellStyle name="Normal 10 2 17 2 5" xfId="35393" xr:uid="{00000000-0005-0000-0000-0000F4370000}"/>
    <cellStyle name="Normal 10 2 17 3" xfId="8923" xr:uid="{00000000-0005-0000-0000-0000F5370000}"/>
    <cellStyle name="Normal 10 2 17 3 2" xfId="15330" xr:uid="{00000000-0005-0000-0000-0000F6370000}"/>
    <cellStyle name="Normal 10 2 17 3 2 2" xfId="27982" xr:uid="{00000000-0005-0000-0000-0000F7370000}"/>
    <cellStyle name="Normal 10 2 17 3 3" xfId="22947" xr:uid="{00000000-0005-0000-0000-0000F8370000}"/>
    <cellStyle name="Normal 10 2 17 4" xfId="6934" xr:uid="{00000000-0005-0000-0000-0000F9370000}"/>
    <cellStyle name="Normal 10 2 17 4 2" xfId="13473" xr:uid="{00000000-0005-0000-0000-0000FA370000}"/>
    <cellStyle name="Normal 10 2 17 4 2 2" xfId="26204" xr:uid="{00000000-0005-0000-0000-0000FB370000}"/>
    <cellStyle name="Normal 10 2 17 4 3" xfId="21661" xr:uid="{00000000-0005-0000-0000-0000FC370000}"/>
    <cellStyle name="Normal 10 2 17 5" xfId="12374" xr:uid="{00000000-0005-0000-0000-0000FD370000}"/>
    <cellStyle name="Normal 10 2 17 5 2" xfId="25120" xr:uid="{00000000-0005-0000-0000-0000FE370000}"/>
    <cellStyle name="Normal 10 2 17 6" xfId="17844" xr:uid="{00000000-0005-0000-0000-0000FF370000}"/>
    <cellStyle name="Normal 10 2 17 7" xfId="31195" xr:uid="{00000000-0005-0000-0000-000000380000}"/>
    <cellStyle name="Normal 10 2 17 8" xfId="34536" xr:uid="{00000000-0005-0000-0000-000001380000}"/>
    <cellStyle name="Normal 10 2 18" xfId="4693" xr:uid="{00000000-0005-0000-0000-000002380000}"/>
    <cellStyle name="Normal 10 2 18 2" xfId="8000" xr:uid="{00000000-0005-0000-0000-000003380000}"/>
    <cellStyle name="Normal 10 2 18 2 2" xfId="14489" xr:uid="{00000000-0005-0000-0000-000004380000}"/>
    <cellStyle name="Normal 10 2 18 2 2 2" xfId="27174" xr:uid="{00000000-0005-0000-0000-000005380000}"/>
    <cellStyle name="Normal 10 2 18 2 3" xfId="19266" xr:uid="{00000000-0005-0000-0000-000006380000}"/>
    <cellStyle name="Normal 10 2 18 2 4" xfId="32383" xr:uid="{00000000-0005-0000-0000-000007380000}"/>
    <cellStyle name="Normal 10 2 18 2 5" xfId="35394" xr:uid="{00000000-0005-0000-0000-000008380000}"/>
    <cellStyle name="Normal 10 2 18 3" xfId="8924" xr:uid="{00000000-0005-0000-0000-000009380000}"/>
    <cellStyle name="Normal 10 2 18 3 2" xfId="15331" xr:uid="{00000000-0005-0000-0000-00000A380000}"/>
    <cellStyle name="Normal 10 2 18 3 2 2" xfId="27983" xr:uid="{00000000-0005-0000-0000-00000B380000}"/>
    <cellStyle name="Normal 10 2 18 3 3" xfId="22948" xr:uid="{00000000-0005-0000-0000-00000C380000}"/>
    <cellStyle name="Normal 10 2 18 4" xfId="6935" xr:uid="{00000000-0005-0000-0000-00000D380000}"/>
    <cellStyle name="Normal 10 2 18 4 2" xfId="13474" xr:uid="{00000000-0005-0000-0000-00000E380000}"/>
    <cellStyle name="Normal 10 2 18 4 2 2" xfId="26205" xr:uid="{00000000-0005-0000-0000-00000F380000}"/>
    <cellStyle name="Normal 10 2 18 4 3" xfId="21662" xr:uid="{00000000-0005-0000-0000-000010380000}"/>
    <cellStyle name="Normal 10 2 18 5" xfId="12375" xr:uid="{00000000-0005-0000-0000-000011380000}"/>
    <cellStyle name="Normal 10 2 18 5 2" xfId="25121" xr:uid="{00000000-0005-0000-0000-000012380000}"/>
    <cellStyle name="Normal 10 2 18 6" xfId="17845" xr:uid="{00000000-0005-0000-0000-000013380000}"/>
    <cellStyle name="Normal 10 2 18 7" xfId="31196" xr:uid="{00000000-0005-0000-0000-000014380000}"/>
    <cellStyle name="Normal 10 2 18 8" xfId="34537" xr:uid="{00000000-0005-0000-0000-000015380000}"/>
    <cellStyle name="Normal 10 2 19" xfId="4694" xr:uid="{00000000-0005-0000-0000-000016380000}"/>
    <cellStyle name="Normal 10 2 19 2" xfId="8001" xr:uid="{00000000-0005-0000-0000-000017380000}"/>
    <cellStyle name="Normal 10 2 19 2 2" xfId="14490" xr:uid="{00000000-0005-0000-0000-000018380000}"/>
    <cellStyle name="Normal 10 2 19 2 2 2" xfId="27175" xr:uid="{00000000-0005-0000-0000-000019380000}"/>
    <cellStyle name="Normal 10 2 19 2 3" xfId="19267" xr:uid="{00000000-0005-0000-0000-00001A380000}"/>
    <cellStyle name="Normal 10 2 19 2 4" xfId="32384" xr:uid="{00000000-0005-0000-0000-00001B380000}"/>
    <cellStyle name="Normal 10 2 19 2 5" xfId="35395" xr:uid="{00000000-0005-0000-0000-00001C380000}"/>
    <cellStyle name="Normal 10 2 19 3" xfId="8925" xr:uid="{00000000-0005-0000-0000-00001D380000}"/>
    <cellStyle name="Normal 10 2 19 3 2" xfId="15332" xr:uid="{00000000-0005-0000-0000-00001E380000}"/>
    <cellStyle name="Normal 10 2 19 3 2 2" xfId="27984" xr:uid="{00000000-0005-0000-0000-00001F380000}"/>
    <cellStyle name="Normal 10 2 19 3 3" xfId="22949" xr:uid="{00000000-0005-0000-0000-000020380000}"/>
    <cellStyle name="Normal 10 2 19 4" xfId="6936" xr:uid="{00000000-0005-0000-0000-000021380000}"/>
    <cellStyle name="Normal 10 2 19 4 2" xfId="13475" xr:uid="{00000000-0005-0000-0000-000022380000}"/>
    <cellStyle name="Normal 10 2 19 4 2 2" xfId="26206" xr:uid="{00000000-0005-0000-0000-000023380000}"/>
    <cellStyle name="Normal 10 2 19 4 3" xfId="21663" xr:uid="{00000000-0005-0000-0000-000024380000}"/>
    <cellStyle name="Normal 10 2 19 5" xfId="12376" xr:uid="{00000000-0005-0000-0000-000025380000}"/>
    <cellStyle name="Normal 10 2 19 5 2" xfId="25122" xr:uid="{00000000-0005-0000-0000-000026380000}"/>
    <cellStyle name="Normal 10 2 19 6" xfId="17846" xr:uid="{00000000-0005-0000-0000-000027380000}"/>
    <cellStyle name="Normal 10 2 19 7" xfId="31197" xr:uid="{00000000-0005-0000-0000-000028380000}"/>
    <cellStyle name="Normal 10 2 19 8" xfId="34538" xr:uid="{00000000-0005-0000-0000-000029380000}"/>
    <cellStyle name="Normal 10 2 2" xfId="778" xr:uid="{00000000-0005-0000-0000-00002A380000}"/>
    <cellStyle name="Normal 10 2 2 2" xfId="8002" xr:uid="{00000000-0005-0000-0000-00002B380000}"/>
    <cellStyle name="Normal 10 2 2 2 2" xfId="14491" xr:uid="{00000000-0005-0000-0000-00002C380000}"/>
    <cellStyle name="Normal 10 2 2 2 2 2" xfId="27176" xr:uid="{00000000-0005-0000-0000-00002D380000}"/>
    <cellStyle name="Normal 10 2 2 2 2 2 2" xfId="43085" xr:uid="{C3CB542B-4C1D-44D2-A296-156E4E1FB43D}"/>
    <cellStyle name="Normal 10 2 2 2 2 3" xfId="43084" xr:uid="{22E6CE0D-8372-4494-959F-0B241B78A36E}"/>
    <cellStyle name="Normal 10 2 2 2 3" xfId="18777" xr:uid="{00000000-0005-0000-0000-00002E380000}"/>
    <cellStyle name="Normal 10 2 2 2 3 2" xfId="43086" xr:uid="{2BABA8FD-3204-4970-8BD7-2CD2C82133E0}"/>
    <cellStyle name="Normal 10 2 2 2 4" xfId="22551" xr:uid="{00000000-0005-0000-0000-00002F380000}"/>
    <cellStyle name="Normal 10 2 2 2 5" xfId="43083" xr:uid="{151AF0B1-8ADC-41F0-8A9F-DD138D9110F1}"/>
    <cellStyle name="Normal 10 2 2 3" xfId="8926" xr:uid="{00000000-0005-0000-0000-000030380000}"/>
    <cellStyle name="Normal 10 2 2 3 2" xfId="15333" xr:uid="{00000000-0005-0000-0000-000031380000}"/>
    <cellStyle name="Normal 10 2 2 3 2 2" xfId="19268" xr:uid="{00000000-0005-0000-0000-000032380000}"/>
    <cellStyle name="Normal 10 2 2 3 2 3" xfId="32385" xr:uid="{00000000-0005-0000-0000-000033380000}"/>
    <cellStyle name="Normal 10 2 2 3 2 4" xfId="35396" xr:uid="{00000000-0005-0000-0000-000034380000}"/>
    <cellStyle name="Normal 10 2 2 3 2 5" xfId="43088" xr:uid="{FCBD1458-4408-4A7A-B73F-D725F6064E9C}"/>
    <cellStyle name="Normal 10 2 2 3 3" xfId="17847" xr:uid="{00000000-0005-0000-0000-000035380000}"/>
    <cellStyle name="Normal 10 2 2 3 4" xfId="31198" xr:uid="{00000000-0005-0000-0000-000036380000}"/>
    <cellStyle name="Normal 10 2 2 3 5" xfId="34539" xr:uid="{00000000-0005-0000-0000-000037380000}"/>
    <cellStyle name="Normal 10 2 2 3 6" xfId="43087" xr:uid="{2BD6AD5C-94CB-45D5-A161-92CA038ECFBE}"/>
    <cellStyle name="Normal 10 2 2 4" xfId="10451" xr:uid="{00000000-0005-0000-0000-000038380000}"/>
    <cellStyle name="Normal 10 2 2 4 2" xfId="43089" xr:uid="{32A5C62C-8E55-4BC6-82D7-C3DC6081A48B}"/>
    <cellStyle name="Normal 10 2 2 5" xfId="6937" xr:uid="{00000000-0005-0000-0000-000039380000}"/>
    <cellStyle name="Normal 10 2 2 5 2" xfId="13476" xr:uid="{00000000-0005-0000-0000-00003A380000}"/>
    <cellStyle name="Normal 10 2 2 5 2 2" xfId="26207" xr:uid="{00000000-0005-0000-0000-00003B380000}"/>
    <cellStyle name="Normal 10 2 2 5 3" xfId="21664" xr:uid="{00000000-0005-0000-0000-00003C380000}"/>
    <cellStyle name="Normal 10 2 2 5 4" xfId="43090" xr:uid="{14C68D53-AD3A-4EC3-9033-0594F3D55A18}"/>
    <cellStyle name="Normal 10 2 2 6" xfId="12377" xr:uid="{00000000-0005-0000-0000-00003D380000}"/>
    <cellStyle name="Normal 10 2 2 6 2" xfId="25123" xr:uid="{00000000-0005-0000-0000-00003E380000}"/>
    <cellStyle name="Normal 10 2 2 7" xfId="4695" xr:uid="{00000000-0005-0000-0000-00003F380000}"/>
    <cellStyle name="Normal 10 2 2 8" xfId="43082" xr:uid="{9B8E09C2-0263-423C-9359-CBBE8BB08494}"/>
    <cellStyle name="Normal 10 2 20" xfId="4684" xr:uid="{00000000-0005-0000-0000-000040380000}"/>
    <cellStyle name="Normal 10 2 20 2" xfId="6273" xr:uid="{00000000-0005-0000-0000-000041380000}"/>
    <cellStyle name="Normal 10 2 20 3" xfId="7991" xr:uid="{00000000-0005-0000-0000-000042380000}"/>
    <cellStyle name="Normal 10 2 20 3 2" xfId="14480" xr:uid="{00000000-0005-0000-0000-000043380000}"/>
    <cellStyle name="Normal 10 2 20 3 2 2" xfId="27165" xr:uid="{00000000-0005-0000-0000-000044380000}"/>
    <cellStyle name="Normal 10 2 20 3 3" xfId="22550" xr:uid="{00000000-0005-0000-0000-000045380000}"/>
    <cellStyle name="Normal 10 2 20 4" xfId="8915" xr:uid="{00000000-0005-0000-0000-000046380000}"/>
    <cellStyle name="Normal 10 2 20 4 2" xfId="15322" xr:uid="{00000000-0005-0000-0000-000047380000}"/>
    <cellStyle name="Normal 10 2 20 4 2 2" xfId="27974" xr:uid="{00000000-0005-0000-0000-000048380000}"/>
    <cellStyle name="Normal 10 2 20 4 3" xfId="22939" xr:uid="{00000000-0005-0000-0000-000049380000}"/>
    <cellStyle name="Normal 10 2 20 5" xfId="6926" xr:uid="{00000000-0005-0000-0000-00004A380000}"/>
    <cellStyle name="Normal 10 2 20 5 2" xfId="13465" xr:uid="{00000000-0005-0000-0000-00004B380000}"/>
    <cellStyle name="Normal 10 2 20 5 2 2" xfId="26196" xr:uid="{00000000-0005-0000-0000-00004C380000}"/>
    <cellStyle name="Normal 10 2 20 5 3" xfId="21653" xr:uid="{00000000-0005-0000-0000-00004D380000}"/>
    <cellStyle name="Normal 10 2 20 6" xfId="12366" xr:uid="{00000000-0005-0000-0000-00004E380000}"/>
    <cellStyle name="Normal 10 2 20 6 2" xfId="25112" xr:uid="{00000000-0005-0000-0000-00004F380000}"/>
    <cellStyle name="Normal 10 2 20 7" xfId="18661" xr:uid="{00000000-0005-0000-0000-000050380000}"/>
    <cellStyle name="Normal 10 2 20 8" xfId="21030" xr:uid="{00000000-0005-0000-0000-000051380000}"/>
    <cellStyle name="Normal 10 2 21" xfId="9729" xr:uid="{00000000-0005-0000-0000-000052380000}"/>
    <cellStyle name="Normal 10 2 21 2" xfId="19257" xr:uid="{00000000-0005-0000-0000-000053380000}"/>
    <cellStyle name="Normal 10 2 21 2 2" xfId="32374" xr:uid="{00000000-0005-0000-0000-000054380000}"/>
    <cellStyle name="Normal 10 2 21 2 3" xfId="35385" xr:uid="{00000000-0005-0000-0000-000055380000}"/>
    <cellStyle name="Normal 10 2 21 3" xfId="17836" xr:uid="{00000000-0005-0000-0000-000056380000}"/>
    <cellStyle name="Normal 10 2 21 4" xfId="31187" xr:uid="{00000000-0005-0000-0000-000057380000}"/>
    <cellStyle name="Normal 10 2 21 5" xfId="34528" xr:uid="{00000000-0005-0000-0000-000058380000}"/>
    <cellStyle name="Normal 10 2 22" xfId="10359" xr:uid="{00000000-0005-0000-0000-000059380000}"/>
    <cellStyle name="Normal 10 2 23" xfId="2845" xr:uid="{00000000-0005-0000-0000-00005A380000}"/>
    <cellStyle name="Normal 10 2 24" xfId="37333" xr:uid="{00000000-0005-0000-0000-00005B380000}"/>
    <cellStyle name="Normal 10 2 3" xfId="1512" xr:uid="{00000000-0005-0000-0000-00005C380000}"/>
    <cellStyle name="Normal 10 2 3 10" xfId="37700" xr:uid="{00000000-0005-0000-0000-00005D380000}"/>
    <cellStyle name="Normal 10 2 3 11" xfId="43091" xr:uid="{99E55CD6-D4F6-47BB-A321-A09507B2512D}"/>
    <cellStyle name="Normal 10 2 3 2" xfId="8003" xr:uid="{00000000-0005-0000-0000-00005E380000}"/>
    <cellStyle name="Normal 10 2 3 2 2" xfId="14492" xr:uid="{00000000-0005-0000-0000-00005F380000}"/>
    <cellStyle name="Normal 10 2 3 2 2 2" xfId="27177" xr:uid="{00000000-0005-0000-0000-000060380000}"/>
    <cellStyle name="Normal 10 2 3 2 2 3" xfId="43093" xr:uid="{7286298E-41AF-483F-B8B6-881A0921594C}"/>
    <cellStyle name="Normal 10 2 3 2 3" xfId="19269" xr:uid="{00000000-0005-0000-0000-000061380000}"/>
    <cellStyle name="Normal 10 2 3 2 4" xfId="32386" xr:uid="{00000000-0005-0000-0000-000062380000}"/>
    <cellStyle name="Normal 10 2 3 2 5" xfId="35397" xr:uid="{00000000-0005-0000-0000-000063380000}"/>
    <cellStyle name="Normal 10 2 3 2 6" xfId="43092" xr:uid="{4A70CA1E-92B9-418B-B1EC-8C847BD61613}"/>
    <cellStyle name="Normal 10 2 3 3" xfId="8927" xr:uid="{00000000-0005-0000-0000-000064380000}"/>
    <cellStyle name="Normal 10 2 3 3 2" xfId="15334" xr:uid="{00000000-0005-0000-0000-000065380000}"/>
    <cellStyle name="Normal 10 2 3 3 2 2" xfId="27985" xr:uid="{00000000-0005-0000-0000-000066380000}"/>
    <cellStyle name="Normal 10 2 3 3 3" xfId="22950" xr:uid="{00000000-0005-0000-0000-000067380000}"/>
    <cellStyle name="Normal 10 2 3 3 4" xfId="43094" xr:uid="{340DB55E-57F5-4840-9AE4-AE8BE34BD311}"/>
    <cellStyle name="Normal 10 2 3 4" xfId="6938" xr:uid="{00000000-0005-0000-0000-000068380000}"/>
    <cellStyle name="Normal 10 2 3 4 2" xfId="13477" xr:uid="{00000000-0005-0000-0000-000069380000}"/>
    <cellStyle name="Normal 10 2 3 4 2 2" xfId="26208" xr:uid="{00000000-0005-0000-0000-00006A380000}"/>
    <cellStyle name="Normal 10 2 3 4 3" xfId="21665" xr:uid="{00000000-0005-0000-0000-00006B380000}"/>
    <cellStyle name="Normal 10 2 3 5" xfId="12378" xr:uid="{00000000-0005-0000-0000-00006C380000}"/>
    <cellStyle name="Normal 10 2 3 5 2" xfId="25124" xr:uid="{00000000-0005-0000-0000-00006D380000}"/>
    <cellStyle name="Normal 10 2 3 6" xfId="17848" xr:uid="{00000000-0005-0000-0000-00006E380000}"/>
    <cellStyle name="Normal 10 2 3 7" xfId="31199" xr:uid="{00000000-0005-0000-0000-00006F380000}"/>
    <cellStyle name="Normal 10 2 3 8" xfId="34540" xr:uid="{00000000-0005-0000-0000-000070380000}"/>
    <cellStyle name="Normal 10 2 3 9" xfId="4696" xr:uid="{00000000-0005-0000-0000-000071380000}"/>
    <cellStyle name="Normal 10 2 4" xfId="4697" xr:uid="{00000000-0005-0000-0000-000072380000}"/>
    <cellStyle name="Normal 10 2 4 2" xfId="8004" xr:uid="{00000000-0005-0000-0000-000073380000}"/>
    <cellStyle name="Normal 10 2 4 2 2" xfId="14493" xr:uid="{00000000-0005-0000-0000-000074380000}"/>
    <cellStyle name="Normal 10 2 4 2 2 2" xfId="27178" xr:uid="{00000000-0005-0000-0000-000075380000}"/>
    <cellStyle name="Normal 10 2 4 2 3" xfId="19270" xr:uid="{00000000-0005-0000-0000-000076380000}"/>
    <cellStyle name="Normal 10 2 4 2 4" xfId="32387" xr:uid="{00000000-0005-0000-0000-000077380000}"/>
    <cellStyle name="Normal 10 2 4 2 5" xfId="35398" xr:uid="{00000000-0005-0000-0000-000078380000}"/>
    <cellStyle name="Normal 10 2 4 2 6" xfId="43096" xr:uid="{6C1324C2-23BC-4850-9FDC-6CF368290DD6}"/>
    <cellStyle name="Normal 10 2 4 3" xfId="8928" xr:uid="{00000000-0005-0000-0000-000079380000}"/>
    <cellStyle name="Normal 10 2 4 3 2" xfId="15335" xr:uid="{00000000-0005-0000-0000-00007A380000}"/>
    <cellStyle name="Normal 10 2 4 3 2 2" xfId="27986" xr:uid="{00000000-0005-0000-0000-00007B380000}"/>
    <cellStyle name="Normal 10 2 4 3 3" xfId="22951" xr:uid="{00000000-0005-0000-0000-00007C380000}"/>
    <cellStyle name="Normal 10 2 4 4" xfId="6939" xr:uid="{00000000-0005-0000-0000-00007D380000}"/>
    <cellStyle name="Normal 10 2 4 4 2" xfId="13478" xr:uid="{00000000-0005-0000-0000-00007E380000}"/>
    <cellStyle name="Normal 10 2 4 4 2 2" xfId="26209" xr:uid="{00000000-0005-0000-0000-00007F380000}"/>
    <cellStyle name="Normal 10 2 4 4 3" xfId="21666" xr:uid="{00000000-0005-0000-0000-000080380000}"/>
    <cellStyle name="Normal 10 2 4 5" xfId="12379" xr:uid="{00000000-0005-0000-0000-000081380000}"/>
    <cellStyle name="Normal 10 2 4 5 2" xfId="25125" xr:uid="{00000000-0005-0000-0000-000082380000}"/>
    <cellStyle name="Normal 10 2 4 6" xfId="17849" xr:uid="{00000000-0005-0000-0000-000083380000}"/>
    <cellStyle name="Normal 10 2 4 7" xfId="31200" xr:uid="{00000000-0005-0000-0000-000084380000}"/>
    <cellStyle name="Normal 10 2 4 8" xfId="34541" xr:uid="{00000000-0005-0000-0000-000085380000}"/>
    <cellStyle name="Normal 10 2 4 9" xfId="43095" xr:uid="{2F202EA3-70FD-4F7D-A38D-AA1F958DD163}"/>
    <cellStyle name="Normal 10 2 5" xfId="4698" xr:uid="{00000000-0005-0000-0000-000086380000}"/>
    <cellStyle name="Normal 10 2 5 2" xfId="8005" xr:uid="{00000000-0005-0000-0000-000087380000}"/>
    <cellStyle name="Normal 10 2 5 2 2" xfId="14494" xr:uid="{00000000-0005-0000-0000-000088380000}"/>
    <cellStyle name="Normal 10 2 5 2 2 2" xfId="27179" xr:uid="{00000000-0005-0000-0000-000089380000}"/>
    <cellStyle name="Normal 10 2 5 2 3" xfId="19271" xr:uid="{00000000-0005-0000-0000-00008A380000}"/>
    <cellStyle name="Normal 10 2 5 2 4" xfId="32388" xr:uid="{00000000-0005-0000-0000-00008B380000}"/>
    <cellStyle name="Normal 10 2 5 2 5" xfId="35399" xr:uid="{00000000-0005-0000-0000-00008C380000}"/>
    <cellStyle name="Normal 10 2 5 3" xfId="8929" xr:uid="{00000000-0005-0000-0000-00008D380000}"/>
    <cellStyle name="Normal 10 2 5 3 2" xfId="15336" xr:uid="{00000000-0005-0000-0000-00008E380000}"/>
    <cellStyle name="Normal 10 2 5 3 2 2" xfId="27987" xr:uid="{00000000-0005-0000-0000-00008F380000}"/>
    <cellStyle name="Normal 10 2 5 3 3" xfId="22952" xr:uid="{00000000-0005-0000-0000-000090380000}"/>
    <cellStyle name="Normal 10 2 5 4" xfId="6940" xr:uid="{00000000-0005-0000-0000-000091380000}"/>
    <cellStyle name="Normal 10 2 5 4 2" xfId="13479" xr:uid="{00000000-0005-0000-0000-000092380000}"/>
    <cellStyle name="Normal 10 2 5 4 2 2" xfId="26210" xr:uid="{00000000-0005-0000-0000-000093380000}"/>
    <cellStyle name="Normal 10 2 5 4 3" xfId="21667" xr:uid="{00000000-0005-0000-0000-000094380000}"/>
    <cellStyle name="Normal 10 2 5 5" xfId="12380" xr:uid="{00000000-0005-0000-0000-000095380000}"/>
    <cellStyle name="Normal 10 2 5 5 2" xfId="25126" xr:uid="{00000000-0005-0000-0000-000096380000}"/>
    <cellStyle name="Normal 10 2 5 6" xfId="17850" xr:uid="{00000000-0005-0000-0000-000097380000}"/>
    <cellStyle name="Normal 10 2 5 7" xfId="31201" xr:uid="{00000000-0005-0000-0000-000098380000}"/>
    <cellStyle name="Normal 10 2 5 8" xfId="34542" xr:uid="{00000000-0005-0000-0000-000099380000}"/>
    <cellStyle name="Normal 10 2 5 9" xfId="43097" xr:uid="{373EB771-CEF2-40DD-9CFE-06B12755D662}"/>
    <cellStyle name="Normal 10 2 6" xfId="4699" xr:uid="{00000000-0005-0000-0000-00009A380000}"/>
    <cellStyle name="Normal 10 2 6 2" xfId="8006" xr:uid="{00000000-0005-0000-0000-00009B380000}"/>
    <cellStyle name="Normal 10 2 6 2 2" xfId="14495" xr:uid="{00000000-0005-0000-0000-00009C380000}"/>
    <cellStyle name="Normal 10 2 6 2 2 2" xfId="27180" xr:uid="{00000000-0005-0000-0000-00009D380000}"/>
    <cellStyle name="Normal 10 2 6 2 3" xfId="19272" xr:uid="{00000000-0005-0000-0000-00009E380000}"/>
    <cellStyle name="Normal 10 2 6 2 4" xfId="32389" xr:uid="{00000000-0005-0000-0000-00009F380000}"/>
    <cellStyle name="Normal 10 2 6 2 5" xfId="35400" xr:uid="{00000000-0005-0000-0000-0000A0380000}"/>
    <cellStyle name="Normal 10 2 6 3" xfId="8930" xr:uid="{00000000-0005-0000-0000-0000A1380000}"/>
    <cellStyle name="Normal 10 2 6 3 2" xfId="15337" xr:uid="{00000000-0005-0000-0000-0000A2380000}"/>
    <cellStyle name="Normal 10 2 6 3 2 2" xfId="27988" xr:uid="{00000000-0005-0000-0000-0000A3380000}"/>
    <cellStyle name="Normal 10 2 6 3 3" xfId="22953" xr:uid="{00000000-0005-0000-0000-0000A4380000}"/>
    <cellStyle name="Normal 10 2 6 4" xfId="6941" xr:uid="{00000000-0005-0000-0000-0000A5380000}"/>
    <cellStyle name="Normal 10 2 6 4 2" xfId="13480" xr:uid="{00000000-0005-0000-0000-0000A6380000}"/>
    <cellStyle name="Normal 10 2 6 4 2 2" xfId="26211" xr:uid="{00000000-0005-0000-0000-0000A7380000}"/>
    <cellStyle name="Normal 10 2 6 4 3" xfId="21668" xr:uid="{00000000-0005-0000-0000-0000A8380000}"/>
    <cellStyle name="Normal 10 2 6 5" xfId="12381" xr:uid="{00000000-0005-0000-0000-0000A9380000}"/>
    <cellStyle name="Normal 10 2 6 5 2" xfId="25127" xr:uid="{00000000-0005-0000-0000-0000AA380000}"/>
    <cellStyle name="Normal 10 2 6 6" xfId="17851" xr:uid="{00000000-0005-0000-0000-0000AB380000}"/>
    <cellStyle name="Normal 10 2 6 7" xfId="31202" xr:uid="{00000000-0005-0000-0000-0000AC380000}"/>
    <cellStyle name="Normal 10 2 6 8" xfId="34543" xr:uid="{00000000-0005-0000-0000-0000AD380000}"/>
    <cellStyle name="Normal 10 2 6 9" xfId="43098" xr:uid="{90FCD3D2-B71E-4264-A096-BA2303013133}"/>
    <cellStyle name="Normal 10 2 7" xfId="4700" xr:uid="{00000000-0005-0000-0000-0000AE380000}"/>
    <cellStyle name="Normal 10 2 7 2" xfId="8007" xr:uid="{00000000-0005-0000-0000-0000AF380000}"/>
    <cellStyle name="Normal 10 2 7 2 2" xfId="14496" xr:uid="{00000000-0005-0000-0000-0000B0380000}"/>
    <cellStyle name="Normal 10 2 7 2 2 2" xfId="27181" xr:uid="{00000000-0005-0000-0000-0000B1380000}"/>
    <cellStyle name="Normal 10 2 7 2 3" xfId="19273" xr:uid="{00000000-0005-0000-0000-0000B2380000}"/>
    <cellStyle name="Normal 10 2 7 2 4" xfId="32390" xr:uid="{00000000-0005-0000-0000-0000B3380000}"/>
    <cellStyle name="Normal 10 2 7 2 5" xfId="35401" xr:uid="{00000000-0005-0000-0000-0000B4380000}"/>
    <cellStyle name="Normal 10 2 7 3" xfId="8931" xr:uid="{00000000-0005-0000-0000-0000B5380000}"/>
    <cellStyle name="Normal 10 2 7 3 2" xfId="15338" xr:uid="{00000000-0005-0000-0000-0000B6380000}"/>
    <cellStyle name="Normal 10 2 7 3 2 2" xfId="27989" xr:uid="{00000000-0005-0000-0000-0000B7380000}"/>
    <cellStyle name="Normal 10 2 7 3 3" xfId="22954" xr:uid="{00000000-0005-0000-0000-0000B8380000}"/>
    <cellStyle name="Normal 10 2 7 4" xfId="6942" xr:uid="{00000000-0005-0000-0000-0000B9380000}"/>
    <cellStyle name="Normal 10 2 7 4 2" xfId="13481" xr:uid="{00000000-0005-0000-0000-0000BA380000}"/>
    <cellStyle name="Normal 10 2 7 4 2 2" xfId="26212" xr:uid="{00000000-0005-0000-0000-0000BB380000}"/>
    <cellStyle name="Normal 10 2 7 4 3" xfId="21669" xr:uid="{00000000-0005-0000-0000-0000BC380000}"/>
    <cellStyle name="Normal 10 2 7 5" xfId="12382" xr:uid="{00000000-0005-0000-0000-0000BD380000}"/>
    <cellStyle name="Normal 10 2 7 5 2" xfId="25128" xr:uid="{00000000-0005-0000-0000-0000BE380000}"/>
    <cellStyle name="Normal 10 2 7 6" xfId="17852" xr:uid="{00000000-0005-0000-0000-0000BF380000}"/>
    <cellStyle name="Normal 10 2 7 7" xfId="31203" xr:uid="{00000000-0005-0000-0000-0000C0380000}"/>
    <cellStyle name="Normal 10 2 7 8" xfId="34544" xr:uid="{00000000-0005-0000-0000-0000C1380000}"/>
    <cellStyle name="Normal 10 2 7 9" xfId="43099" xr:uid="{A9A624AF-5AB8-46B0-A28F-22FD192B5B5B}"/>
    <cellStyle name="Normal 10 2 8" xfId="4701" xr:uid="{00000000-0005-0000-0000-0000C2380000}"/>
    <cellStyle name="Normal 10 2 8 2" xfId="8008" xr:uid="{00000000-0005-0000-0000-0000C3380000}"/>
    <cellStyle name="Normal 10 2 8 2 2" xfId="14497" xr:uid="{00000000-0005-0000-0000-0000C4380000}"/>
    <cellStyle name="Normal 10 2 8 2 2 2" xfId="27182" xr:uid="{00000000-0005-0000-0000-0000C5380000}"/>
    <cellStyle name="Normal 10 2 8 2 3" xfId="19274" xr:uid="{00000000-0005-0000-0000-0000C6380000}"/>
    <cellStyle name="Normal 10 2 8 2 4" xfId="32391" xr:uid="{00000000-0005-0000-0000-0000C7380000}"/>
    <cellStyle name="Normal 10 2 8 2 5" xfId="35402" xr:uid="{00000000-0005-0000-0000-0000C8380000}"/>
    <cellStyle name="Normal 10 2 8 3" xfId="8932" xr:uid="{00000000-0005-0000-0000-0000C9380000}"/>
    <cellStyle name="Normal 10 2 8 3 2" xfId="15339" xr:uid="{00000000-0005-0000-0000-0000CA380000}"/>
    <cellStyle name="Normal 10 2 8 3 2 2" xfId="27990" xr:uid="{00000000-0005-0000-0000-0000CB380000}"/>
    <cellStyle name="Normal 10 2 8 3 3" xfId="22955" xr:uid="{00000000-0005-0000-0000-0000CC380000}"/>
    <cellStyle name="Normal 10 2 8 4" xfId="6943" xr:uid="{00000000-0005-0000-0000-0000CD380000}"/>
    <cellStyle name="Normal 10 2 8 4 2" xfId="13482" xr:uid="{00000000-0005-0000-0000-0000CE380000}"/>
    <cellStyle name="Normal 10 2 8 4 2 2" xfId="26213" xr:uid="{00000000-0005-0000-0000-0000CF380000}"/>
    <cellStyle name="Normal 10 2 8 4 3" xfId="21670" xr:uid="{00000000-0005-0000-0000-0000D0380000}"/>
    <cellStyle name="Normal 10 2 8 5" xfId="12383" xr:uid="{00000000-0005-0000-0000-0000D1380000}"/>
    <cellStyle name="Normal 10 2 8 5 2" xfId="25129" xr:uid="{00000000-0005-0000-0000-0000D2380000}"/>
    <cellStyle name="Normal 10 2 8 6" xfId="17853" xr:uid="{00000000-0005-0000-0000-0000D3380000}"/>
    <cellStyle name="Normal 10 2 8 7" xfId="31204" xr:uid="{00000000-0005-0000-0000-0000D4380000}"/>
    <cellStyle name="Normal 10 2 8 8" xfId="34545" xr:uid="{00000000-0005-0000-0000-0000D5380000}"/>
    <cellStyle name="Normal 10 2 9" xfId="4702" xr:uid="{00000000-0005-0000-0000-0000D6380000}"/>
    <cellStyle name="Normal 10 2 9 2" xfId="8009" xr:uid="{00000000-0005-0000-0000-0000D7380000}"/>
    <cellStyle name="Normal 10 2 9 2 2" xfId="14498" xr:uid="{00000000-0005-0000-0000-0000D8380000}"/>
    <cellStyle name="Normal 10 2 9 2 2 2" xfId="27183" xr:uid="{00000000-0005-0000-0000-0000D9380000}"/>
    <cellStyle name="Normal 10 2 9 2 3" xfId="19275" xr:uid="{00000000-0005-0000-0000-0000DA380000}"/>
    <cellStyle name="Normal 10 2 9 2 4" xfId="32392" xr:uid="{00000000-0005-0000-0000-0000DB380000}"/>
    <cellStyle name="Normal 10 2 9 2 5" xfId="35403" xr:uid="{00000000-0005-0000-0000-0000DC380000}"/>
    <cellStyle name="Normal 10 2 9 3" xfId="8933" xr:uid="{00000000-0005-0000-0000-0000DD380000}"/>
    <cellStyle name="Normal 10 2 9 3 2" xfId="15340" xr:uid="{00000000-0005-0000-0000-0000DE380000}"/>
    <cellStyle name="Normal 10 2 9 3 2 2" xfId="27991" xr:uid="{00000000-0005-0000-0000-0000DF380000}"/>
    <cellStyle name="Normal 10 2 9 3 3" xfId="22956" xr:uid="{00000000-0005-0000-0000-0000E0380000}"/>
    <cellStyle name="Normal 10 2 9 4" xfId="6944" xr:uid="{00000000-0005-0000-0000-0000E1380000}"/>
    <cellStyle name="Normal 10 2 9 4 2" xfId="13483" xr:uid="{00000000-0005-0000-0000-0000E2380000}"/>
    <cellStyle name="Normal 10 2 9 4 2 2" xfId="26214" xr:uid="{00000000-0005-0000-0000-0000E3380000}"/>
    <cellStyle name="Normal 10 2 9 4 3" xfId="21671" xr:uid="{00000000-0005-0000-0000-0000E4380000}"/>
    <cellStyle name="Normal 10 2 9 5" xfId="12384" xr:uid="{00000000-0005-0000-0000-0000E5380000}"/>
    <cellStyle name="Normal 10 2 9 5 2" xfId="25130" xr:uid="{00000000-0005-0000-0000-0000E6380000}"/>
    <cellStyle name="Normal 10 2 9 6" xfId="17854" xr:uid="{00000000-0005-0000-0000-0000E7380000}"/>
    <cellStyle name="Normal 10 2 9 7" xfId="31205" xr:uid="{00000000-0005-0000-0000-0000E8380000}"/>
    <cellStyle name="Normal 10 2 9 8" xfId="34546" xr:uid="{00000000-0005-0000-0000-0000E9380000}"/>
    <cellStyle name="Normal 10 20" xfId="4703" xr:uid="{00000000-0005-0000-0000-0000EA380000}"/>
    <cellStyle name="Normal 10 20 2" xfId="8010" xr:uid="{00000000-0005-0000-0000-0000EB380000}"/>
    <cellStyle name="Normal 10 20 2 2" xfId="14499" xr:uid="{00000000-0005-0000-0000-0000EC380000}"/>
    <cellStyle name="Normal 10 20 2 2 2" xfId="27184" xr:uid="{00000000-0005-0000-0000-0000ED380000}"/>
    <cellStyle name="Normal 10 20 2 3" xfId="19276" xr:uid="{00000000-0005-0000-0000-0000EE380000}"/>
    <cellStyle name="Normal 10 20 2 4" xfId="32393" xr:uid="{00000000-0005-0000-0000-0000EF380000}"/>
    <cellStyle name="Normal 10 20 2 5" xfId="35404" xr:uid="{00000000-0005-0000-0000-0000F0380000}"/>
    <cellStyle name="Normal 10 20 3" xfId="8934" xr:uid="{00000000-0005-0000-0000-0000F1380000}"/>
    <cellStyle name="Normal 10 20 3 2" xfId="15341" xr:uid="{00000000-0005-0000-0000-0000F2380000}"/>
    <cellStyle name="Normal 10 20 3 2 2" xfId="27992" xr:uid="{00000000-0005-0000-0000-0000F3380000}"/>
    <cellStyle name="Normal 10 20 3 3" xfId="22957" xr:uid="{00000000-0005-0000-0000-0000F4380000}"/>
    <cellStyle name="Normal 10 20 4" xfId="6945" xr:uid="{00000000-0005-0000-0000-0000F5380000}"/>
    <cellStyle name="Normal 10 20 4 2" xfId="13484" xr:uid="{00000000-0005-0000-0000-0000F6380000}"/>
    <cellStyle name="Normal 10 20 4 2 2" xfId="26215" xr:uid="{00000000-0005-0000-0000-0000F7380000}"/>
    <cellStyle name="Normal 10 20 4 3" xfId="21672" xr:uid="{00000000-0005-0000-0000-0000F8380000}"/>
    <cellStyle name="Normal 10 20 5" xfId="12385" xr:uid="{00000000-0005-0000-0000-0000F9380000}"/>
    <cellStyle name="Normal 10 20 5 2" xfId="25131" xr:uid="{00000000-0005-0000-0000-0000FA380000}"/>
    <cellStyle name="Normal 10 20 6" xfId="17855" xr:uid="{00000000-0005-0000-0000-0000FB380000}"/>
    <cellStyle name="Normal 10 20 7" xfId="31206" xr:uid="{00000000-0005-0000-0000-0000FC380000}"/>
    <cellStyle name="Normal 10 20 8" xfId="34547" xr:uid="{00000000-0005-0000-0000-0000FD380000}"/>
    <cellStyle name="Normal 10 21" xfId="4704" xr:uid="{00000000-0005-0000-0000-0000FE380000}"/>
    <cellStyle name="Normal 10 21 2" xfId="8011" xr:uid="{00000000-0005-0000-0000-0000FF380000}"/>
    <cellStyle name="Normal 10 21 2 2" xfId="14500" xr:uid="{00000000-0005-0000-0000-000000390000}"/>
    <cellStyle name="Normal 10 21 2 2 2" xfId="27185" xr:uid="{00000000-0005-0000-0000-000001390000}"/>
    <cellStyle name="Normal 10 21 2 3" xfId="19277" xr:uid="{00000000-0005-0000-0000-000002390000}"/>
    <cellStyle name="Normal 10 21 2 4" xfId="32394" xr:uid="{00000000-0005-0000-0000-000003390000}"/>
    <cellStyle name="Normal 10 21 2 5" xfId="35405" xr:uid="{00000000-0005-0000-0000-000004390000}"/>
    <cellStyle name="Normal 10 21 3" xfId="8935" xr:uid="{00000000-0005-0000-0000-000005390000}"/>
    <cellStyle name="Normal 10 21 3 2" xfId="15342" xr:uid="{00000000-0005-0000-0000-000006390000}"/>
    <cellStyle name="Normal 10 21 3 2 2" xfId="27993" xr:uid="{00000000-0005-0000-0000-000007390000}"/>
    <cellStyle name="Normal 10 21 3 3" xfId="22958" xr:uid="{00000000-0005-0000-0000-000008390000}"/>
    <cellStyle name="Normal 10 21 4" xfId="6946" xr:uid="{00000000-0005-0000-0000-000009390000}"/>
    <cellStyle name="Normal 10 21 4 2" xfId="13485" xr:uid="{00000000-0005-0000-0000-00000A390000}"/>
    <cellStyle name="Normal 10 21 4 2 2" xfId="26216" xr:uid="{00000000-0005-0000-0000-00000B390000}"/>
    <cellStyle name="Normal 10 21 4 3" xfId="21673" xr:uid="{00000000-0005-0000-0000-00000C390000}"/>
    <cellStyle name="Normal 10 21 5" xfId="12386" xr:uid="{00000000-0005-0000-0000-00000D390000}"/>
    <cellStyle name="Normal 10 21 5 2" xfId="25132" xr:uid="{00000000-0005-0000-0000-00000E390000}"/>
    <cellStyle name="Normal 10 21 6" xfId="17856" xr:uid="{00000000-0005-0000-0000-00000F390000}"/>
    <cellStyle name="Normal 10 21 7" xfId="31207" xr:uid="{00000000-0005-0000-0000-000010390000}"/>
    <cellStyle name="Normal 10 21 8" xfId="34548" xr:uid="{00000000-0005-0000-0000-000011390000}"/>
    <cellStyle name="Normal 10 22" xfId="4673" xr:uid="{00000000-0005-0000-0000-000012390000}"/>
    <cellStyle name="Normal 10 22 2" xfId="6125" xr:uid="{00000000-0005-0000-0000-000013390000}"/>
    <cellStyle name="Normal 10 22 3" xfId="19001" xr:uid="{00000000-0005-0000-0000-000014390000}"/>
    <cellStyle name="Normal 10 22 4" xfId="32173" xr:uid="{00000000-0005-0000-0000-000015390000}"/>
    <cellStyle name="Normal 10 22 5" xfId="35192" xr:uid="{00000000-0005-0000-0000-000016390000}"/>
    <cellStyle name="Normal 10 23" xfId="6347" xr:uid="{00000000-0005-0000-0000-000017390000}"/>
    <cellStyle name="Normal 10 23 2" xfId="18931" xr:uid="{00000000-0005-0000-0000-000018390000}"/>
    <cellStyle name="Normal 10 23 3" xfId="32112" xr:uid="{00000000-0005-0000-0000-000019390000}"/>
    <cellStyle name="Normal 10 23 4" xfId="35131" xr:uid="{00000000-0005-0000-0000-00001A390000}"/>
    <cellStyle name="Normal 10 24" xfId="9588" xr:uid="{00000000-0005-0000-0000-00001B390000}"/>
    <cellStyle name="Normal 10 24 2" xfId="15934" xr:uid="{00000000-0005-0000-0000-00001C390000}"/>
    <cellStyle name="Normal 10 24 2 2" xfId="28574" xr:uid="{00000000-0005-0000-0000-00001D390000}"/>
    <cellStyle name="Normal 10 24 3" xfId="19912" xr:uid="{00000000-0005-0000-0000-00001E390000}"/>
    <cellStyle name="Normal 10 24 4" xfId="33093" xr:uid="{00000000-0005-0000-0000-00001F390000}"/>
    <cellStyle name="Normal 10 24 5" xfId="35978" xr:uid="{00000000-0005-0000-0000-000020390000}"/>
    <cellStyle name="Normal 10 25" xfId="17416" xr:uid="{00000000-0005-0000-0000-000021390000}"/>
    <cellStyle name="Normal 10 26" xfId="30597" xr:uid="{00000000-0005-0000-0000-000022390000}"/>
    <cellStyle name="Normal 10 27" xfId="34294" xr:uid="{00000000-0005-0000-0000-000023390000}"/>
    <cellStyle name="Normal 10 28" xfId="2844" xr:uid="{00000000-0005-0000-0000-000024390000}"/>
    <cellStyle name="Normal 10 29" xfId="37361" xr:uid="{00000000-0005-0000-0000-000025390000}"/>
    <cellStyle name="Normal 10 3" xfId="777" xr:uid="{00000000-0005-0000-0000-000026390000}"/>
    <cellStyle name="Normal 10 3 10" xfId="4706" xr:uid="{00000000-0005-0000-0000-000027390000}"/>
    <cellStyle name="Normal 10 3 10 2" xfId="8013" xr:uid="{00000000-0005-0000-0000-000028390000}"/>
    <cellStyle name="Normal 10 3 10 2 2" xfId="14502" xr:uid="{00000000-0005-0000-0000-000029390000}"/>
    <cellStyle name="Normal 10 3 10 2 2 2" xfId="27187" xr:uid="{00000000-0005-0000-0000-00002A390000}"/>
    <cellStyle name="Normal 10 3 10 2 3" xfId="19279" xr:uid="{00000000-0005-0000-0000-00002B390000}"/>
    <cellStyle name="Normal 10 3 10 2 4" xfId="32396" xr:uid="{00000000-0005-0000-0000-00002C390000}"/>
    <cellStyle name="Normal 10 3 10 2 5" xfId="35407" xr:uid="{00000000-0005-0000-0000-00002D390000}"/>
    <cellStyle name="Normal 10 3 10 3" xfId="8937" xr:uid="{00000000-0005-0000-0000-00002E390000}"/>
    <cellStyle name="Normal 10 3 10 3 2" xfId="15344" xr:uid="{00000000-0005-0000-0000-00002F390000}"/>
    <cellStyle name="Normal 10 3 10 3 2 2" xfId="27995" xr:uid="{00000000-0005-0000-0000-000030390000}"/>
    <cellStyle name="Normal 10 3 10 3 3" xfId="22960" xr:uid="{00000000-0005-0000-0000-000031390000}"/>
    <cellStyle name="Normal 10 3 10 4" xfId="6948" xr:uid="{00000000-0005-0000-0000-000032390000}"/>
    <cellStyle name="Normal 10 3 10 4 2" xfId="13487" xr:uid="{00000000-0005-0000-0000-000033390000}"/>
    <cellStyle name="Normal 10 3 10 4 2 2" xfId="26218" xr:uid="{00000000-0005-0000-0000-000034390000}"/>
    <cellStyle name="Normal 10 3 10 4 3" xfId="21675" xr:uid="{00000000-0005-0000-0000-000035390000}"/>
    <cellStyle name="Normal 10 3 10 5" xfId="12388" xr:uid="{00000000-0005-0000-0000-000036390000}"/>
    <cellStyle name="Normal 10 3 10 5 2" xfId="25134" xr:uid="{00000000-0005-0000-0000-000037390000}"/>
    <cellStyle name="Normal 10 3 10 6" xfId="17858" xr:uid="{00000000-0005-0000-0000-000038390000}"/>
    <cellStyle name="Normal 10 3 10 7" xfId="31209" xr:uid="{00000000-0005-0000-0000-000039390000}"/>
    <cellStyle name="Normal 10 3 10 8" xfId="34550" xr:uid="{00000000-0005-0000-0000-00003A390000}"/>
    <cellStyle name="Normal 10 3 11" xfId="4707" xr:uid="{00000000-0005-0000-0000-00003B390000}"/>
    <cellStyle name="Normal 10 3 11 2" xfId="8014" xr:uid="{00000000-0005-0000-0000-00003C390000}"/>
    <cellStyle name="Normal 10 3 11 2 2" xfId="14503" xr:uid="{00000000-0005-0000-0000-00003D390000}"/>
    <cellStyle name="Normal 10 3 11 2 2 2" xfId="27188" xr:uid="{00000000-0005-0000-0000-00003E390000}"/>
    <cellStyle name="Normal 10 3 11 2 3" xfId="19280" xr:uid="{00000000-0005-0000-0000-00003F390000}"/>
    <cellStyle name="Normal 10 3 11 2 4" xfId="32397" xr:uid="{00000000-0005-0000-0000-000040390000}"/>
    <cellStyle name="Normal 10 3 11 2 5" xfId="35408" xr:uid="{00000000-0005-0000-0000-000041390000}"/>
    <cellStyle name="Normal 10 3 11 3" xfId="8938" xr:uid="{00000000-0005-0000-0000-000042390000}"/>
    <cellStyle name="Normal 10 3 11 3 2" xfId="15345" xr:uid="{00000000-0005-0000-0000-000043390000}"/>
    <cellStyle name="Normal 10 3 11 3 2 2" xfId="27996" xr:uid="{00000000-0005-0000-0000-000044390000}"/>
    <cellStyle name="Normal 10 3 11 3 3" xfId="22961" xr:uid="{00000000-0005-0000-0000-000045390000}"/>
    <cellStyle name="Normal 10 3 11 4" xfId="6949" xr:uid="{00000000-0005-0000-0000-000046390000}"/>
    <cellStyle name="Normal 10 3 11 4 2" xfId="13488" xr:uid="{00000000-0005-0000-0000-000047390000}"/>
    <cellStyle name="Normal 10 3 11 4 2 2" xfId="26219" xr:uid="{00000000-0005-0000-0000-000048390000}"/>
    <cellStyle name="Normal 10 3 11 4 3" xfId="21676" xr:uid="{00000000-0005-0000-0000-000049390000}"/>
    <cellStyle name="Normal 10 3 11 5" xfId="12389" xr:uid="{00000000-0005-0000-0000-00004A390000}"/>
    <cellStyle name="Normal 10 3 11 5 2" xfId="25135" xr:uid="{00000000-0005-0000-0000-00004B390000}"/>
    <cellStyle name="Normal 10 3 11 6" xfId="17859" xr:uid="{00000000-0005-0000-0000-00004C390000}"/>
    <cellStyle name="Normal 10 3 11 7" xfId="31210" xr:uid="{00000000-0005-0000-0000-00004D390000}"/>
    <cellStyle name="Normal 10 3 11 8" xfId="34551" xr:uid="{00000000-0005-0000-0000-00004E390000}"/>
    <cellStyle name="Normal 10 3 12" xfId="4708" xr:uid="{00000000-0005-0000-0000-00004F390000}"/>
    <cellStyle name="Normal 10 3 12 2" xfId="8015" xr:uid="{00000000-0005-0000-0000-000050390000}"/>
    <cellStyle name="Normal 10 3 12 2 2" xfId="14504" xr:uid="{00000000-0005-0000-0000-000051390000}"/>
    <cellStyle name="Normal 10 3 12 2 2 2" xfId="27189" xr:uid="{00000000-0005-0000-0000-000052390000}"/>
    <cellStyle name="Normal 10 3 12 2 3" xfId="19281" xr:uid="{00000000-0005-0000-0000-000053390000}"/>
    <cellStyle name="Normal 10 3 12 2 4" xfId="32398" xr:uid="{00000000-0005-0000-0000-000054390000}"/>
    <cellStyle name="Normal 10 3 12 2 5" xfId="35409" xr:uid="{00000000-0005-0000-0000-000055390000}"/>
    <cellStyle name="Normal 10 3 12 3" xfId="8939" xr:uid="{00000000-0005-0000-0000-000056390000}"/>
    <cellStyle name="Normal 10 3 12 3 2" xfId="15346" xr:uid="{00000000-0005-0000-0000-000057390000}"/>
    <cellStyle name="Normal 10 3 12 3 2 2" xfId="27997" xr:uid="{00000000-0005-0000-0000-000058390000}"/>
    <cellStyle name="Normal 10 3 12 3 3" xfId="22962" xr:uid="{00000000-0005-0000-0000-000059390000}"/>
    <cellStyle name="Normal 10 3 12 4" xfId="6950" xr:uid="{00000000-0005-0000-0000-00005A390000}"/>
    <cellStyle name="Normal 10 3 12 4 2" xfId="13489" xr:uid="{00000000-0005-0000-0000-00005B390000}"/>
    <cellStyle name="Normal 10 3 12 4 2 2" xfId="26220" xr:uid="{00000000-0005-0000-0000-00005C390000}"/>
    <cellStyle name="Normal 10 3 12 4 3" xfId="21677" xr:uid="{00000000-0005-0000-0000-00005D390000}"/>
    <cellStyle name="Normal 10 3 12 5" xfId="12390" xr:uid="{00000000-0005-0000-0000-00005E390000}"/>
    <cellStyle name="Normal 10 3 12 5 2" xfId="25136" xr:uid="{00000000-0005-0000-0000-00005F390000}"/>
    <cellStyle name="Normal 10 3 12 6" xfId="17860" xr:uid="{00000000-0005-0000-0000-000060390000}"/>
    <cellStyle name="Normal 10 3 12 7" xfId="31211" xr:uid="{00000000-0005-0000-0000-000061390000}"/>
    <cellStyle name="Normal 10 3 12 8" xfId="34552" xr:uid="{00000000-0005-0000-0000-000062390000}"/>
    <cellStyle name="Normal 10 3 13" xfId="4709" xr:uid="{00000000-0005-0000-0000-000063390000}"/>
    <cellStyle name="Normal 10 3 13 2" xfId="8016" xr:uid="{00000000-0005-0000-0000-000064390000}"/>
    <cellStyle name="Normal 10 3 13 2 2" xfId="14505" xr:uid="{00000000-0005-0000-0000-000065390000}"/>
    <cellStyle name="Normal 10 3 13 2 2 2" xfId="27190" xr:uid="{00000000-0005-0000-0000-000066390000}"/>
    <cellStyle name="Normal 10 3 13 2 3" xfId="19282" xr:uid="{00000000-0005-0000-0000-000067390000}"/>
    <cellStyle name="Normal 10 3 13 2 4" xfId="32399" xr:uid="{00000000-0005-0000-0000-000068390000}"/>
    <cellStyle name="Normal 10 3 13 2 5" xfId="35410" xr:uid="{00000000-0005-0000-0000-000069390000}"/>
    <cellStyle name="Normal 10 3 13 3" xfId="8940" xr:uid="{00000000-0005-0000-0000-00006A390000}"/>
    <cellStyle name="Normal 10 3 13 3 2" xfId="15347" xr:uid="{00000000-0005-0000-0000-00006B390000}"/>
    <cellStyle name="Normal 10 3 13 3 2 2" xfId="27998" xr:uid="{00000000-0005-0000-0000-00006C390000}"/>
    <cellStyle name="Normal 10 3 13 3 3" xfId="22963" xr:uid="{00000000-0005-0000-0000-00006D390000}"/>
    <cellStyle name="Normal 10 3 13 4" xfId="6951" xr:uid="{00000000-0005-0000-0000-00006E390000}"/>
    <cellStyle name="Normal 10 3 13 4 2" xfId="13490" xr:uid="{00000000-0005-0000-0000-00006F390000}"/>
    <cellStyle name="Normal 10 3 13 4 2 2" xfId="26221" xr:uid="{00000000-0005-0000-0000-000070390000}"/>
    <cellStyle name="Normal 10 3 13 4 3" xfId="21678" xr:uid="{00000000-0005-0000-0000-000071390000}"/>
    <cellStyle name="Normal 10 3 13 5" xfId="12391" xr:uid="{00000000-0005-0000-0000-000072390000}"/>
    <cellStyle name="Normal 10 3 13 5 2" xfId="25137" xr:uid="{00000000-0005-0000-0000-000073390000}"/>
    <cellStyle name="Normal 10 3 13 6" xfId="17861" xr:uid="{00000000-0005-0000-0000-000074390000}"/>
    <cellStyle name="Normal 10 3 13 7" xfId="31212" xr:uid="{00000000-0005-0000-0000-000075390000}"/>
    <cellStyle name="Normal 10 3 13 8" xfId="34553" xr:uid="{00000000-0005-0000-0000-000076390000}"/>
    <cellStyle name="Normal 10 3 14" xfId="4710" xr:uid="{00000000-0005-0000-0000-000077390000}"/>
    <cellStyle name="Normal 10 3 14 2" xfId="8017" xr:uid="{00000000-0005-0000-0000-000078390000}"/>
    <cellStyle name="Normal 10 3 14 2 2" xfId="14506" xr:uid="{00000000-0005-0000-0000-000079390000}"/>
    <cellStyle name="Normal 10 3 14 2 2 2" xfId="27191" xr:uid="{00000000-0005-0000-0000-00007A390000}"/>
    <cellStyle name="Normal 10 3 14 2 3" xfId="19283" xr:uid="{00000000-0005-0000-0000-00007B390000}"/>
    <cellStyle name="Normal 10 3 14 2 4" xfId="32400" xr:uid="{00000000-0005-0000-0000-00007C390000}"/>
    <cellStyle name="Normal 10 3 14 2 5" xfId="35411" xr:uid="{00000000-0005-0000-0000-00007D390000}"/>
    <cellStyle name="Normal 10 3 14 3" xfId="8941" xr:uid="{00000000-0005-0000-0000-00007E390000}"/>
    <cellStyle name="Normal 10 3 14 3 2" xfId="15348" xr:uid="{00000000-0005-0000-0000-00007F390000}"/>
    <cellStyle name="Normal 10 3 14 3 2 2" xfId="27999" xr:uid="{00000000-0005-0000-0000-000080390000}"/>
    <cellStyle name="Normal 10 3 14 3 3" xfId="22964" xr:uid="{00000000-0005-0000-0000-000081390000}"/>
    <cellStyle name="Normal 10 3 14 4" xfId="6952" xr:uid="{00000000-0005-0000-0000-000082390000}"/>
    <cellStyle name="Normal 10 3 14 4 2" xfId="13491" xr:uid="{00000000-0005-0000-0000-000083390000}"/>
    <cellStyle name="Normal 10 3 14 4 2 2" xfId="26222" xr:uid="{00000000-0005-0000-0000-000084390000}"/>
    <cellStyle name="Normal 10 3 14 4 3" xfId="21679" xr:uid="{00000000-0005-0000-0000-000085390000}"/>
    <cellStyle name="Normal 10 3 14 5" xfId="12392" xr:uid="{00000000-0005-0000-0000-000086390000}"/>
    <cellStyle name="Normal 10 3 14 5 2" xfId="25138" xr:uid="{00000000-0005-0000-0000-000087390000}"/>
    <cellStyle name="Normal 10 3 14 6" xfId="17862" xr:uid="{00000000-0005-0000-0000-000088390000}"/>
    <cellStyle name="Normal 10 3 14 7" xfId="31213" xr:uid="{00000000-0005-0000-0000-000089390000}"/>
    <cellStyle name="Normal 10 3 14 8" xfId="34554" xr:uid="{00000000-0005-0000-0000-00008A390000}"/>
    <cellStyle name="Normal 10 3 15" xfId="4711" xr:uid="{00000000-0005-0000-0000-00008B390000}"/>
    <cellStyle name="Normal 10 3 15 2" xfId="8018" xr:uid="{00000000-0005-0000-0000-00008C390000}"/>
    <cellStyle name="Normal 10 3 15 2 2" xfId="14507" xr:uid="{00000000-0005-0000-0000-00008D390000}"/>
    <cellStyle name="Normal 10 3 15 2 2 2" xfId="27192" xr:uid="{00000000-0005-0000-0000-00008E390000}"/>
    <cellStyle name="Normal 10 3 15 2 3" xfId="19284" xr:uid="{00000000-0005-0000-0000-00008F390000}"/>
    <cellStyle name="Normal 10 3 15 2 4" xfId="32401" xr:uid="{00000000-0005-0000-0000-000090390000}"/>
    <cellStyle name="Normal 10 3 15 2 5" xfId="35412" xr:uid="{00000000-0005-0000-0000-000091390000}"/>
    <cellStyle name="Normal 10 3 15 3" xfId="8942" xr:uid="{00000000-0005-0000-0000-000092390000}"/>
    <cellStyle name="Normal 10 3 15 3 2" xfId="15349" xr:uid="{00000000-0005-0000-0000-000093390000}"/>
    <cellStyle name="Normal 10 3 15 3 2 2" xfId="28000" xr:uid="{00000000-0005-0000-0000-000094390000}"/>
    <cellStyle name="Normal 10 3 15 3 3" xfId="22965" xr:uid="{00000000-0005-0000-0000-000095390000}"/>
    <cellStyle name="Normal 10 3 15 4" xfId="6953" xr:uid="{00000000-0005-0000-0000-000096390000}"/>
    <cellStyle name="Normal 10 3 15 4 2" xfId="13492" xr:uid="{00000000-0005-0000-0000-000097390000}"/>
    <cellStyle name="Normal 10 3 15 4 2 2" xfId="26223" xr:uid="{00000000-0005-0000-0000-000098390000}"/>
    <cellStyle name="Normal 10 3 15 4 3" xfId="21680" xr:uid="{00000000-0005-0000-0000-000099390000}"/>
    <cellStyle name="Normal 10 3 15 5" xfId="12393" xr:uid="{00000000-0005-0000-0000-00009A390000}"/>
    <cellStyle name="Normal 10 3 15 5 2" xfId="25139" xr:uid="{00000000-0005-0000-0000-00009B390000}"/>
    <cellStyle name="Normal 10 3 15 6" xfId="17863" xr:uid="{00000000-0005-0000-0000-00009C390000}"/>
    <cellStyle name="Normal 10 3 15 7" xfId="31214" xr:uid="{00000000-0005-0000-0000-00009D390000}"/>
    <cellStyle name="Normal 10 3 15 8" xfId="34555" xr:uid="{00000000-0005-0000-0000-00009E390000}"/>
    <cellStyle name="Normal 10 3 16" xfId="4712" xr:uid="{00000000-0005-0000-0000-00009F390000}"/>
    <cellStyle name="Normal 10 3 16 2" xfId="8019" xr:uid="{00000000-0005-0000-0000-0000A0390000}"/>
    <cellStyle name="Normal 10 3 16 2 2" xfId="14508" xr:uid="{00000000-0005-0000-0000-0000A1390000}"/>
    <cellStyle name="Normal 10 3 16 2 2 2" xfId="27193" xr:uid="{00000000-0005-0000-0000-0000A2390000}"/>
    <cellStyle name="Normal 10 3 16 2 3" xfId="19285" xr:uid="{00000000-0005-0000-0000-0000A3390000}"/>
    <cellStyle name="Normal 10 3 16 2 4" xfId="32402" xr:uid="{00000000-0005-0000-0000-0000A4390000}"/>
    <cellStyle name="Normal 10 3 16 2 5" xfId="35413" xr:uid="{00000000-0005-0000-0000-0000A5390000}"/>
    <cellStyle name="Normal 10 3 16 3" xfId="8943" xr:uid="{00000000-0005-0000-0000-0000A6390000}"/>
    <cellStyle name="Normal 10 3 16 3 2" xfId="15350" xr:uid="{00000000-0005-0000-0000-0000A7390000}"/>
    <cellStyle name="Normal 10 3 16 3 2 2" xfId="28001" xr:uid="{00000000-0005-0000-0000-0000A8390000}"/>
    <cellStyle name="Normal 10 3 16 3 3" xfId="22966" xr:uid="{00000000-0005-0000-0000-0000A9390000}"/>
    <cellStyle name="Normal 10 3 16 4" xfId="6954" xr:uid="{00000000-0005-0000-0000-0000AA390000}"/>
    <cellStyle name="Normal 10 3 16 4 2" xfId="13493" xr:uid="{00000000-0005-0000-0000-0000AB390000}"/>
    <cellStyle name="Normal 10 3 16 4 2 2" xfId="26224" xr:uid="{00000000-0005-0000-0000-0000AC390000}"/>
    <cellStyle name="Normal 10 3 16 4 3" xfId="21681" xr:uid="{00000000-0005-0000-0000-0000AD390000}"/>
    <cellStyle name="Normal 10 3 16 5" xfId="12394" xr:uid="{00000000-0005-0000-0000-0000AE390000}"/>
    <cellStyle name="Normal 10 3 16 5 2" xfId="25140" xr:uid="{00000000-0005-0000-0000-0000AF390000}"/>
    <cellStyle name="Normal 10 3 16 6" xfId="17864" xr:uid="{00000000-0005-0000-0000-0000B0390000}"/>
    <cellStyle name="Normal 10 3 16 7" xfId="31215" xr:uid="{00000000-0005-0000-0000-0000B1390000}"/>
    <cellStyle name="Normal 10 3 16 8" xfId="34556" xr:uid="{00000000-0005-0000-0000-0000B2390000}"/>
    <cellStyle name="Normal 10 3 17" xfId="4713" xr:uid="{00000000-0005-0000-0000-0000B3390000}"/>
    <cellStyle name="Normal 10 3 17 2" xfId="8020" xr:uid="{00000000-0005-0000-0000-0000B4390000}"/>
    <cellStyle name="Normal 10 3 17 2 2" xfId="14509" xr:uid="{00000000-0005-0000-0000-0000B5390000}"/>
    <cellStyle name="Normal 10 3 17 2 2 2" xfId="27194" xr:uid="{00000000-0005-0000-0000-0000B6390000}"/>
    <cellStyle name="Normal 10 3 17 2 3" xfId="19286" xr:uid="{00000000-0005-0000-0000-0000B7390000}"/>
    <cellStyle name="Normal 10 3 17 2 4" xfId="32403" xr:uid="{00000000-0005-0000-0000-0000B8390000}"/>
    <cellStyle name="Normal 10 3 17 2 5" xfId="35414" xr:uid="{00000000-0005-0000-0000-0000B9390000}"/>
    <cellStyle name="Normal 10 3 17 3" xfId="8944" xr:uid="{00000000-0005-0000-0000-0000BA390000}"/>
    <cellStyle name="Normal 10 3 17 3 2" xfId="15351" xr:uid="{00000000-0005-0000-0000-0000BB390000}"/>
    <cellStyle name="Normal 10 3 17 3 2 2" xfId="28002" xr:uid="{00000000-0005-0000-0000-0000BC390000}"/>
    <cellStyle name="Normal 10 3 17 3 3" xfId="22967" xr:uid="{00000000-0005-0000-0000-0000BD390000}"/>
    <cellStyle name="Normal 10 3 17 4" xfId="6955" xr:uid="{00000000-0005-0000-0000-0000BE390000}"/>
    <cellStyle name="Normal 10 3 17 4 2" xfId="13494" xr:uid="{00000000-0005-0000-0000-0000BF390000}"/>
    <cellStyle name="Normal 10 3 17 4 2 2" xfId="26225" xr:uid="{00000000-0005-0000-0000-0000C0390000}"/>
    <cellStyle name="Normal 10 3 17 4 3" xfId="21682" xr:uid="{00000000-0005-0000-0000-0000C1390000}"/>
    <cellStyle name="Normal 10 3 17 5" xfId="12395" xr:uid="{00000000-0005-0000-0000-0000C2390000}"/>
    <cellStyle name="Normal 10 3 17 5 2" xfId="25141" xr:uid="{00000000-0005-0000-0000-0000C3390000}"/>
    <cellStyle name="Normal 10 3 17 6" xfId="17865" xr:uid="{00000000-0005-0000-0000-0000C4390000}"/>
    <cellStyle name="Normal 10 3 17 7" xfId="31216" xr:uid="{00000000-0005-0000-0000-0000C5390000}"/>
    <cellStyle name="Normal 10 3 17 8" xfId="34557" xr:uid="{00000000-0005-0000-0000-0000C6390000}"/>
    <cellStyle name="Normal 10 3 18" xfId="4714" xr:uid="{00000000-0005-0000-0000-0000C7390000}"/>
    <cellStyle name="Normal 10 3 18 2" xfId="8021" xr:uid="{00000000-0005-0000-0000-0000C8390000}"/>
    <cellStyle name="Normal 10 3 18 2 2" xfId="14510" xr:uid="{00000000-0005-0000-0000-0000C9390000}"/>
    <cellStyle name="Normal 10 3 18 2 2 2" xfId="27195" xr:uid="{00000000-0005-0000-0000-0000CA390000}"/>
    <cellStyle name="Normal 10 3 18 2 3" xfId="19287" xr:uid="{00000000-0005-0000-0000-0000CB390000}"/>
    <cellStyle name="Normal 10 3 18 2 4" xfId="32404" xr:uid="{00000000-0005-0000-0000-0000CC390000}"/>
    <cellStyle name="Normal 10 3 18 2 5" xfId="35415" xr:uid="{00000000-0005-0000-0000-0000CD390000}"/>
    <cellStyle name="Normal 10 3 18 3" xfId="8945" xr:uid="{00000000-0005-0000-0000-0000CE390000}"/>
    <cellStyle name="Normal 10 3 18 3 2" xfId="15352" xr:uid="{00000000-0005-0000-0000-0000CF390000}"/>
    <cellStyle name="Normal 10 3 18 3 2 2" xfId="28003" xr:uid="{00000000-0005-0000-0000-0000D0390000}"/>
    <cellStyle name="Normal 10 3 18 3 3" xfId="22968" xr:uid="{00000000-0005-0000-0000-0000D1390000}"/>
    <cellStyle name="Normal 10 3 18 4" xfId="6956" xr:uid="{00000000-0005-0000-0000-0000D2390000}"/>
    <cellStyle name="Normal 10 3 18 4 2" xfId="13495" xr:uid="{00000000-0005-0000-0000-0000D3390000}"/>
    <cellStyle name="Normal 10 3 18 4 2 2" xfId="26226" xr:uid="{00000000-0005-0000-0000-0000D4390000}"/>
    <cellStyle name="Normal 10 3 18 4 3" xfId="21683" xr:uid="{00000000-0005-0000-0000-0000D5390000}"/>
    <cellStyle name="Normal 10 3 18 5" xfId="12396" xr:uid="{00000000-0005-0000-0000-0000D6390000}"/>
    <cellStyle name="Normal 10 3 18 5 2" xfId="25142" xr:uid="{00000000-0005-0000-0000-0000D7390000}"/>
    <cellStyle name="Normal 10 3 18 6" xfId="17866" xr:uid="{00000000-0005-0000-0000-0000D8390000}"/>
    <cellStyle name="Normal 10 3 18 7" xfId="31217" xr:uid="{00000000-0005-0000-0000-0000D9390000}"/>
    <cellStyle name="Normal 10 3 18 8" xfId="34558" xr:uid="{00000000-0005-0000-0000-0000DA390000}"/>
    <cellStyle name="Normal 10 3 19" xfId="4715" xr:uid="{00000000-0005-0000-0000-0000DB390000}"/>
    <cellStyle name="Normal 10 3 19 2" xfId="8022" xr:uid="{00000000-0005-0000-0000-0000DC390000}"/>
    <cellStyle name="Normal 10 3 19 2 2" xfId="14511" xr:uid="{00000000-0005-0000-0000-0000DD390000}"/>
    <cellStyle name="Normal 10 3 19 2 2 2" xfId="27196" xr:uid="{00000000-0005-0000-0000-0000DE390000}"/>
    <cellStyle name="Normal 10 3 19 2 3" xfId="19288" xr:uid="{00000000-0005-0000-0000-0000DF390000}"/>
    <cellStyle name="Normal 10 3 19 2 4" xfId="32405" xr:uid="{00000000-0005-0000-0000-0000E0390000}"/>
    <cellStyle name="Normal 10 3 19 2 5" xfId="35416" xr:uid="{00000000-0005-0000-0000-0000E1390000}"/>
    <cellStyle name="Normal 10 3 19 3" xfId="8946" xr:uid="{00000000-0005-0000-0000-0000E2390000}"/>
    <cellStyle name="Normal 10 3 19 3 2" xfId="15353" xr:uid="{00000000-0005-0000-0000-0000E3390000}"/>
    <cellStyle name="Normal 10 3 19 3 2 2" xfId="28004" xr:uid="{00000000-0005-0000-0000-0000E4390000}"/>
    <cellStyle name="Normal 10 3 19 3 3" xfId="22969" xr:uid="{00000000-0005-0000-0000-0000E5390000}"/>
    <cellStyle name="Normal 10 3 19 4" xfId="6957" xr:uid="{00000000-0005-0000-0000-0000E6390000}"/>
    <cellStyle name="Normal 10 3 19 4 2" xfId="13496" xr:uid="{00000000-0005-0000-0000-0000E7390000}"/>
    <cellStyle name="Normal 10 3 19 4 2 2" xfId="26227" xr:uid="{00000000-0005-0000-0000-0000E8390000}"/>
    <cellStyle name="Normal 10 3 19 4 3" xfId="21684" xr:uid="{00000000-0005-0000-0000-0000E9390000}"/>
    <cellStyle name="Normal 10 3 19 5" xfId="12397" xr:uid="{00000000-0005-0000-0000-0000EA390000}"/>
    <cellStyle name="Normal 10 3 19 5 2" xfId="25143" xr:uid="{00000000-0005-0000-0000-0000EB390000}"/>
    <cellStyle name="Normal 10 3 19 6" xfId="17867" xr:uid="{00000000-0005-0000-0000-0000EC390000}"/>
    <cellStyle name="Normal 10 3 19 7" xfId="31218" xr:uid="{00000000-0005-0000-0000-0000ED390000}"/>
    <cellStyle name="Normal 10 3 19 8" xfId="34559" xr:uid="{00000000-0005-0000-0000-0000EE390000}"/>
    <cellStyle name="Normal 10 3 2" xfId="1514" xr:uid="{00000000-0005-0000-0000-0000EF390000}"/>
    <cellStyle name="Normal 10 3 2 10" xfId="43101" xr:uid="{65571B39-AB89-4EE2-BEFE-5EB6710BC99A}"/>
    <cellStyle name="Normal 10 3 2 2" xfId="1515" xr:uid="{00000000-0005-0000-0000-0000F0390000}"/>
    <cellStyle name="Normal 10 3 2 2 10" xfId="4717" xr:uid="{00000000-0005-0000-0000-0000F1390000}"/>
    <cellStyle name="Normal 10 3 2 2 11" xfId="43102" xr:uid="{D51BE914-04CE-44C9-B90E-35264AEC0D1B}"/>
    <cellStyle name="Normal 10 3 2 2 2" xfId="1516" xr:uid="{00000000-0005-0000-0000-0000F2390000}"/>
    <cellStyle name="Normal 10 3 2 2 2 2" xfId="10435" xr:uid="{00000000-0005-0000-0000-0000F3390000}"/>
    <cellStyle name="Normal 10 3 2 2 2 2 2" xfId="16125" xr:uid="{00000000-0005-0000-0000-0000F4390000}"/>
    <cellStyle name="Normal 10 3 2 2 2 2 2 2" xfId="28747" xr:uid="{00000000-0005-0000-0000-0000F5390000}"/>
    <cellStyle name="Normal 10 3 2 2 2 2 3" xfId="23705" xr:uid="{00000000-0005-0000-0000-0000F6390000}"/>
    <cellStyle name="Normal 10 3 2 2 2 2 4" xfId="43104" xr:uid="{019982EC-7C43-4DD8-AFF9-2FDDAC2DE4BE}"/>
    <cellStyle name="Normal 10 3 2 2 2 3" xfId="14513" xr:uid="{00000000-0005-0000-0000-0000F7390000}"/>
    <cellStyle name="Normal 10 3 2 2 2 3 2" xfId="27198" xr:uid="{00000000-0005-0000-0000-0000F8390000}"/>
    <cellStyle name="Normal 10 3 2 2 2 3 3" xfId="43105" xr:uid="{FBAF3A13-8700-4078-B0C1-7CE60BC9D63D}"/>
    <cellStyle name="Normal 10 3 2 2 2 4" xfId="19290" xr:uid="{00000000-0005-0000-0000-0000F9390000}"/>
    <cellStyle name="Normal 10 3 2 2 2 4 2" xfId="43106" xr:uid="{BC06C9EA-1D30-4E18-BF2A-F8BA79DD55EB}"/>
    <cellStyle name="Normal 10 3 2 2 2 5" xfId="32407" xr:uid="{00000000-0005-0000-0000-0000FA390000}"/>
    <cellStyle name="Normal 10 3 2 2 2 5 2" xfId="43107" xr:uid="{0522465E-70DC-4D17-BDE2-7532B5C81E06}"/>
    <cellStyle name="Normal 10 3 2 2 2 6" xfId="35418" xr:uid="{00000000-0005-0000-0000-0000FB390000}"/>
    <cellStyle name="Normal 10 3 2 2 2 7" xfId="8024" xr:uid="{00000000-0005-0000-0000-0000FC390000}"/>
    <cellStyle name="Normal 10 3 2 2 2 8" xfId="43103" xr:uid="{80627D24-8557-4583-811F-5CB843075CFC}"/>
    <cellStyle name="Normal 10 3 2 2 3" xfId="8948" xr:uid="{00000000-0005-0000-0000-0000FD390000}"/>
    <cellStyle name="Normal 10 3 2 2 3 2" xfId="15355" xr:uid="{00000000-0005-0000-0000-0000FE390000}"/>
    <cellStyle name="Normal 10 3 2 2 3 2 2" xfId="28005" xr:uid="{00000000-0005-0000-0000-0000FF390000}"/>
    <cellStyle name="Normal 10 3 2 2 3 3" xfId="22970" xr:uid="{00000000-0005-0000-0000-0000003A0000}"/>
    <cellStyle name="Normal 10 3 2 2 3 4" xfId="43108" xr:uid="{FD3B768C-AF5B-41D5-B6D5-F564A73C759E}"/>
    <cellStyle name="Normal 10 3 2 2 4" xfId="10252" xr:uid="{00000000-0005-0000-0000-0000013A0000}"/>
    <cellStyle name="Normal 10 3 2 2 4 2" xfId="16067" xr:uid="{00000000-0005-0000-0000-0000023A0000}"/>
    <cellStyle name="Normal 10 3 2 2 4 2 2" xfId="28694" xr:uid="{00000000-0005-0000-0000-0000033A0000}"/>
    <cellStyle name="Normal 10 3 2 2 4 3" xfId="23658" xr:uid="{00000000-0005-0000-0000-0000043A0000}"/>
    <cellStyle name="Normal 10 3 2 2 4 4" xfId="43109" xr:uid="{74C6E0C7-A82E-4818-A633-8542FDDFB1A4}"/>
    <cellStyle name="Normal 10 3 2 2 5" xfId="6959" xr:uid="{00000000-0005-0000-0000-0000053A0000}"/>
    <cellStyle name="Normal 10 3 2 2 5 2" xfId="13498" xr:uid="{00000000-0005-0000-0000-0000063A0000}"/>
    <cellStyle name="Normal 10 3 2 2 5 2 2" xfId="26229" xr:uid="{00000000-0005-0000-0000-0000073A0000}"/>
    <cellStyle name="Normal 10 3 2 2 5 3" xfId="21686" xr:uid="{00000000-0005-0000-0000-0000083A0000}"/>
    <cellStyle name="Normal 10 3 2 2 5 4" xfId="43110" xr:uid="{14B033E3-AE0B-4DBB-86CE-AFA865DC2CB7}"/>
    <cellStyle name="Normal 10 3 2 2 6" xfId="12399" xr:uid="{00000000-0005-0000-0000-0000093A0000}"/>
    <cellStyle name="Normal 10 3 2 2 6 2" xfId="25145" xr:uid="{00000000-0005-0000-0000-00000A3A0000}"/>
    <cellStyle name="Normal 10 3 2 2 6 3" xfId="43111" xr:uid="{7AB7D7E0-A7DC-4504-9921-FA298FE9F7CB}"/>
    <cellStyle name="Normal 10 3 2 2 7" xfId="17869" xr:uid="{00000000-0005-0000-0000-00000B3A0000}"/>
    <cellStyle name="Normal 10 3 2 2 8" xfId="31220" xr:uid="{00000000-0005-0000-0000-00000C3A0000}"/>
    <cellStyle name="Normal 10 3 2 2 9" xfId="34561" xr:uid="{00000000-0005-0000-0000-00000D3A0000}"/>
    <cellStyle name="Normal 10 3 2 3" xfId="1517" xr:uid="{00000000-0005-0000-0000-00000E3A0000}"/>
    <cellStyle name="Normal 10 3 2 3 2" xfId="11118" xr:uid="{00000000-0005-0000-0000-00000F3A0000}"/>
    <cellStyle name="Normal 10 3 2 3 2 2" xfId="16521" xr:uid="{00000000-0005-0000-0000-0000103A0000}"/>
    <cellStyle name="Normal 10 3 2 3 2 2 2" xfId="29060" xr:uid="{00000000-0005-0000-0000-0000113A0000}"/>
    <cellStyle name="Normal 10 3 2 3 2 3" xfId="23968" xr:uid="{00000000-0005-0000-0000-0000123A0000}"/>
    <cellStyle name="Normal 10 3 2 3 2 4" xfId="43113" xr:uid="{6C98471D-B350-4DB8-A1A2-090C00336CC6}"/>
    <cellStyle name="Normal 10 3 2 3 3" xfId="14512" xr:uid="{00000000-0005-0000-0000-0000133A0000}"/>
    <cellStyle name="Normal 10 3 2 3 3 2" xfId="27197" xr:uid="{00000000-0005-0000-0000-0000143A0000}"/>
    <cellStyle name="Normal 10 3 2 3 3 3" xfId="43114" xr:uid="{4CE9EF2B-5256-4E83-AC9A-76E51510293F}"/>
    <cellStyle name="Normal 10 3 2 3 4" xfId="18776" xr:uid="{00000000-0005-0000-0000-0000153A0000}"/>
    <cellStyle name="Normal 10 3 2 3 4 2" xfId="43115" xr:uid="{BEF6675F-53BA-4EBA-A162-49BF98E9B718}"/>
    <cellStyle name="Normal 10 3 2 3 5" xfId="22553" xr:uid="{00000000-0005-0000-0000-0000163A0000}"/>
    <cellStyle name="Normal 10 3 2 3 5 2" xfId="43116" xr:uid="{E69306E0-ED16-4A1B-96B7-1BD8CDE06678}"/>
    <cellStyle name="Normal 10 3 2 3 6" xfId="8023" xr:uid="{00000000-0005-0000-0000-0000173A0000}"/>
    <cellStyle name="Normal 10 3 2 3 7" xfId="43112" xr:uid="{B4C36345-5B44-4478-AEDA-7A92DBE1E57C}"/>
    <cellStyle name="Normal 10 3 2 4" xfId="8947" xr:uid="{00000000-0005-0000-0000-0000183A0000}"/>
    <cellStyle name="Normal 10 3 2 4 2" xfId="15354" xr:uid="{00000000-0005-0000-0000-0000193A0000}"/>
    <cellStyle name="Normal 10 3 2 4 2 2" xfId="19289" xr:uid="{00000000-0005-0000-0000-00001A3A0000}"/>
    <cellStyle name="Normal 10 3 2 4 2 3" xfId="32406" xr:uid="{00000000-0005-0000-0000-00001B3A0000}"/>
    <cellStyle name="Normal 10 3 2 4 2 4" xfId="35417" xr:uid="{00000000-0005-0000-0000-00001C3A0000}"/>
    <cellStyle name="Normal 10 3 2 4 3" xfId="17868" xr:uid="{00000000-0005-0000-0000-00001D3A0000}"/>
    <cellStyle name="Normal 10 3 2 4 4" xfId="31219" xr:uid="{00000000-0005-0000-0000-00001E3A0000}"/>
    <cellStyle name="Normal 10 3 2 4 5" xfId="34560" xr:uid="{00000000-0005-0000-0000-00001F3A0000}"/>
    <cellStyle name="Normal 10 3 2 4 6" xfId="43117" xr:uid="{044EE417-1B92-45D3-B1D9-F47DDA454806}"/>
    <cellStyle name="Normal 10 3 2 5" xfId="10450" xr:uid="{00000000-0005-0000-0000-0000203A0000}"/>
    <cellStyle name="Normal 10 3 2 5 2" xfId="43118" xr:uid="{1770D55D-A981-455A-992B-962DFD067234}"/>
    <cellStyle name="Normal 10 3 2 6" xfId="10403" xr:uid="{00000000-0005-0000-0000-0000213A0000}"/>
    <cellStyle name="Normal 10 3 2 6 2" xfId="16110" xr:uid="{00000000-0005-0000-0000-0000223A0000}"/>
    <cellStyle name="Normal 10 3 2 6 2 2" xfId="28732" xr:uid="{00000000-0005-0000-0000-0000233A0000}"/>
    <cellStyle name="Normal 10 3 2 6 3" xfId="23690" xr:uid="{00000000-0005-0000-0000-0000243A0000}"/>
    <cellStyle name="Normal 10 3 2 6 4" xfId="43119" xr:uid="{0420BBA0-4AD1-4F4D-8C85-915193568C98}"/>
    <cellStyle name="Normal 10 3 2 7" xfId="6958" xr:uid="{00000000-0005-0000-0000-0000253A0000}"/>
    <cellStyle name="Normal 10 3 2 7 2" xfId="13497" xr:uid="{00000000-0005-0000-0000-0000263A0000}"/>
    <cellStyle name="Normal 10 3 2 7 2 2" xfId="26228" xr:uid="{00000000-0005-0000-0000-0000273A0000}"/>
    <cellStyle name="Normal 10 3 2 7 3" xfId="21685" xr:uid="{00000000-0005-0000-0000-0000283A0000}"/>
    <cellStyle name="Normal 10 3 2 7 4" xfId="43120" xr:uid="{2DC1B4C7-301B-4F52-8092-2AF291CA2A56}"/>
    <cellStyle name="Normal 10 3 2 8" xfId="12398" xr:uid="{00000000-0005-0000-0000-0000293A0000}"/>
    <cellStyle name="Normal 10 3 2 8 2" xfId="25144" xr:uid="{00000000-0005-0000-0000-00002A3A0000}"/>
    <cellStyle name="Normal 10 3 2 9" xfId="4716" xr:uid="{00000000-0005-0000-0000-00002B3A0000}"/>
    <cellStyle name="Normal 10 3 20" xfId="4718" xr:uid="{00000000-0005-0000-0000-00002C3A0000}"/>
    <cellStyle name="Normal 10 3 20 2" xfId="8025" xr:uid="{00000000-0005-0000-0000-00002D3A0000}"/>
    <cellStyle name="Normal 10 3 20 2 2" xfId="14514" xr:uid="{00000000-0005-0000-0000-00002E3A0000}"/>
    <cellStyle name="Normal 10 3 20 2 2 2" xfId="27199" xr:uid="{00000000-0005-0000-0000-00002F3A0000}"/>
    <cellStyle name="Normal 10 3 20 2 3" xfId="19291" xr:uid="{00000000-0005-0000-0000-0000303A0000}"/>
    <cellStyle name="Normal 10 3 20 2 4" xfId="32408" xr:uid="{00000000-0005-0000-0000-0000313A0000}"/>
    <cellStyle name="Normal 10 3 20 2 5" xfId="35419" xr:uid="{00000000-0005-0000-0000-0000323A0000}"/>
    <cellStyle name="Normal 10 3 20 3" xfId="8949" xr:uid="{00000000-0005-0000-0000-0000333A0000}"/>
    <cellStyle name="Normal 10 3 20 3 2" xfId="15356" xr:uid="{00000000-0005-0000-0000-0000343A0000}"/>
    <cellStyle name="Normal 10 3 20 3 2 2" xfId="28006" xr:uid="{00000000-0005-0000-0000-0000353A0000}"/>
    <cellStyle name="Normal 10 3 20 3 3" xfId="22971" xr:uid="{00000000-0005-0000-0000-0000363A0000}"/>
    <cellStyle name="Normal 10 3 20 4" xfId="6960" xr:uid="{00000000-0005-0000-0000-0000373A0000}"/>
    <cellStyle name="Normal 10 3 20 4 2" xfId="13499" xr:uid="{00000000-0005-0000-0000-0000383A0000}"/>
    <cellStyle name="Normal 10 3 20 4 2 2" xfId="26230" xr:uid="{00000000-0005-0000-0000-0000393A0000}"/>
    <cellStyle name="Normal 10 3 20 4 3" xfId="21687" xr:uid="{00000000-0005-0000-0000-00003A3A0000}"/>
    <cellStyle name="Normal 10 3 20 5" xfId="12400" xr:uid="{00000000-0005-0000-0000-00003B3A0000}"/>
    <cellStyle name="Normal 10 3 20 5 2" xfId="25146" xr:uid="{00000000-0005-0000-0000-00003C3A0000}"/>
    <cellStyle name="Normal 10 3 20 6" xfId="17870" xr:uid="{00000000-0005-0000-0000-00003D3A0000}"/>
    <cellStyle name="Normal 10 3 20 7" xfId="31221" xr:uid="{00000000-0005-0000-0000-00003E3A0000}"/>
    <cellStyle name="Normal 10 3 20 8" xfId="34562" xr:uid="{00000000-0005-0000-0000-00003F3A0000}"/>
    <cellStyle name="Normal 10 3 21" xfId="4705" xr:uid="{00000000-0005-0000-0000-0000403A0000}"/>
    <cellStyle name="Normal 10 3 21 2" xfId="6307" xr:uid="{00000000-0005-0000-0000-0000413A0000}"/>
    <cellStyle name="Normal 10 3 21 3" xfId="8012" xr:uid="{00000000-0005-0000-0000-0000423A0000}"/>
    <cellStyle name="Normal 10 3 21 3 2" xfId="14501" xr:uid="{00000000-0005-0000-0000-0000433A0000}"/>
    <cellStyle name="Normal 10 3 21 3 2 2" xfId="27186" xr:uid="{00000000-0005-0000-0000-0000443A0000}"/>
    <cellStyle name="Normal 10 3 21 3 3" xfId="22552" xr:uid="{00000000-0005-0000-0000-0000453A0000}"/>
    <cellStyle name="Normal 10 3 21 4" xfId="8936" xr:uid="{00000000-0005-0000-0000-0000463A0000}"/>
    <cellStyle name="Normal 10 3 21 4 2" xfId="15343" xr:uid="{00000000-0005-0000-0000-0000473A0000}"/>
    <cellStyle name="Normal 10 3 21 4 2 2" xfId="27994" xr:uid="{00000000-0005-0000-0000-0000483A0000}"/>
    <cellStyle name="Normal 10 3 21 4 3" xfId="22959" xr:uid="{00000000-0005-0000-0000-0000493A0000}"/>
    <cellStyle name="Normal 10 3 21 5" xfId="6947" xr:uid="{00000000-0005-0000-0000-00004A3A0000}"/>
    <cellStyle name="Normal 10 3 21 5 2" xfId="13486" xr:uid="{00000000-0005-0000-0000-00004B3A0000}"/>
    <cellStyle name="Normal 10 3 21 5 2 2" xfId="26217" xr:uid="{00000000-0005-0000-0000-00004C3A0000}"/>
    <cellStyle name="Normal 10 3 21 5 3" xfId="21674" xr:uid="{00000000-0005-0000-0000-00004D3A0000}"/>
    <cellStyle name="Normal 10 3 21 6" xfId="12387" xr:uid="{00000000-0005-0000-0000-00004E3A0000}"/>
    <cellStyle name="Normal 10 3 21 6 2" xfId="25133" xr:uid="{00000000-0005-0000-0000-00004F3A0000}"/>
    <cellStyle name="Normal 10 3 21 7" xfId="18701" xr:uid="{00000000-0005-0000-0000-0000503A0000}"/>
    <cellStyle name="Normal 10 3 21 8" xfId="21031" xr:uid="{00000000-0005-0000-0000-0000513A0000}"/>
    <cellStyle name="Normal 10 3 22" xfId="7836" xr:uid="{00000000-0005-0000-0000-0000523A0000}"/>
    <cellStyle name="Normal 10 3 22 2" xfId="14331" xr:uid="{00000000-0005-0000-0000-0000533A0000}"/>
    <cellStyle name="Normal 10 3 22 2 2" xfId="19278" xr:uid="{00000000-0005-0000-0000-0000543A0000}"/>
    <cellStyle name="Normal 10 3 22 2 3" xfId="32395" xr:uid="{00000000-0005-0000-0000-0000553A0000}"/>
    <cellStyle name="Normal 10 3 22 2 4" xfId="35406" xr:uid="{00000000-0005-0000-0000-0000563A0000}"/>
    <cellStyle name="Normal 10 3 22 3" xfId="17857" xr:uid="{00000000-0005-0000-0000-0000573A0000}"/>
    <cellStyle name="Normal 10 3 22 4" xfId="31208" xr:uid="{00000000-0005-0000-0000-0000583A0000}"/>
    <cellStyle name="Normal 10 3 22 5" xfId="34549" xr:uid="{00000000-0005-0000-0000-0000593A0000}"/>
    <cellStyle name="Normal 10 3 23" xfId="8758" xr:uid="{00000000-0005-0000-0000-00005A3A0000}"/>
    <cellStyle name="Normal 10 3 23 2" xfId="15173" xr:uid="{00000000-0005-0000-0000-00005B3A0000}"/>
    <cellStyle name="Normal 10 3 23 2 2" xfId="27833" xr:uid="{00000000-0005-0000-0000-00005C3A0000}"/>
    <cellStyle name="Normal 10 3 23 3" xfId="22801" xr:uid="{00000000-0005-0000-0000-00005D3A0000}"/>
    <cellStyle name="Normal 10 3 24" xfId="9965" xr:uid="{00000000-0005-0000-0000-00005E3A0000}"/>
    <cellStyle name="Normal 10 3 25" xfId="11043" xr:uid="{00000000-0005-0000-0000-00005F3A0000}"/>
    <cellStyle name="Normal 10 3 25 2" xfId="16478" xr:uid="{00000000-0005-0000-0000-0000603A0000}"/>
    <cellStyle name="Normal 10 3 25 2 2" xfId="29018" xr:uid="{00000000-0005-0000-0000-0000613A0000}"/>
    <cellStyle name="Normal 10 3 25 3" xfId="23927" xr:uid="{00000000-0005-0000-0000-0000623A0000}"/>
    <cellStyle name="Normal 10 3 26" xfId="6616" xr:uid="{00000000-0005-0000-0000-0000633A0000}"/>
    <cellStyle name="Normal 10 3 26 2" xfId="13204" xr:uid="{00000000-0005-0000-0000-0000643A0000}"/>
    <cellStyle name="Normal 10 3 26 2 2" xfId="25948" xr:uid="{00000000-0005-0000-0000-0000653A0000}"/>
    <cellStyle name="Normal 10 3 26 3" xfId="21356" xr:uid="{00000000-0005-0000-0000-0000663A0000}"/>
    <cellStyle name="Normal 10 3 27" xfId="12135" xr:uid="{00000000-0005-0000-0000-0000673A0000}"/>
    <cellStyle name="Normal 10 3 27 2" xfId="24880" xr:uid="{00000000-0005-0000-0000-0000683A0000}"/>
    <cellStyle name="Normal 10 3 28" xfId="3163" xr:uid="{00000000-0005-0000-0000-0000693A0000}"/>
    <cellStyle name="Normal 10 3 29" xfId="37755" xr:uid="{00000000-0005-0000-0000-00006A3A0000}"/>
    <cellStyle name="Normal 10 3 3" xfId="1518" xr:uid="{00000000-0005-0000-0000-00006B3A0000}"/>
    <cellStyle name="Normal 10 3 3 10" xfId="4719" xr:uid="{00000000-0005-0000-0000-00006C3A0000}"/>
    <cellStyle name="Normal 10 3 3 11" xfId="43121" xr:uid="{18941A83-756D-4DE0-B5C2-13874D4F4494}"/>
    <cellStyle name="Normal 10 3 3 2" xfId="1519" xr:uid="{00000000-0005-0000-0000-00006D3A0000}"/>
    <cellStyle name="Normal 10 3 3 2 2" xfId="10830" xr:uid="{00000000-0005-0000-0000-00006E3A0000}"/>
    <cellStyle name="Normal 10 3 3 2 2 2" xfId="16341" xr:uid="{00000000-0005-0000-0000-00006F3A0000}"/>
    <cellStyle name="Normal 10 3 3 2 2 2 2" xfId="28883" xr:uid="{00000000-0005-0000-0000-0000703A0000}"/>
    <cellStyle name="Normal 10 3 3 2 2 3" xfId="23801" xr:uid="{00000000-0005-0000-0000-0000713A0000}"/>
    <cellStyle name="Normal 10 3 3 2 2 4" xfId="43123" xr:uid="{F852AA3A-8CA4-4A9F-B78C-D0F5AE298135}"/>
    <cellStyle name="Normal 10 3 3 2 3" xfId="14515" xr:uid="{00000000-0005-0000-0000-0000723A0000}"/>
    <cellStyle name="Normal 10 3 3 2 3 2" xfId="27200" xr:uid="{00000000-0005-0000-0000-0000733A0000}"/>
    <cellStyle name="Normal 10 3 3 2 3 3" xfId="43124" xr:uid="{80D2435B-6DE6-4A18-87AA-A23FCEEC0529}"/>
    <cellStyle name="Normal 10 3 3 2 4" xfId="19292" xr:uid="{00000000-0005-0000-0000-0000743A0000}"/>
    <cellStyle name="Normal 10 3 3 2 4 2" xfId="43125" xr:uid="{80A1B3AE-B3E9-4D21-8463-410EC8D931F5}"/>
    <cellStyle name="Normal 10 3 3 2 5" xfId="32409" xr:uid="{00000000-0005-0000-0000-0000753A0000}"/>
    <cellStyle name="Normal 10 3 3 2 5 2" xfId="43126" xr:uid="{5AFEC6C7-B6C8-4BF2-A35F-4B48691FEB7A}"/>
    <cellStyle name="Normal 10 3 3 2 6" xfId="35420" xr:uid="{00000000-0005-0000-0000-0000763A0000}"/>
    <cellStyle name="Normal 10 3 3 2 7" xfId="8026" xr:uid="{00000000-0005-0000-0000-0000773A0000}"/>
    <cellStyle name="Normal 10 3 3 2 8" xfId="43122" xr:uid="{8E53B0C2-6E3A-4B46-B9A9-748DEA98B3D0}"/>
    <cellStyle name="Normal 10 3 3 3" xfId="8950" xr:uid="{00000000-0005-0000-0000-0000783A0000}"/>
    <cellStyle name="Normal 10 3 3 3 2" xfId="15357" xr:uid="{00000000-0005-0000-0000-0000793A0000}"/>
    <cellStyle name="Normal 10 3 3 3 2 2" xfId="28007" xr:uid="{00000000-0005-0000-0000-00007A3A0000}"/>
    <cellStyle name="Normal 10 3 3 3 3" xfId="22972" xr:uid="{00000000-0005-0000-0000-00007B3A0000}"/>
    <cellStyle name="Normal 10 3 3 3 4" xfId="43127" xr:uid="{791AE158-3293-4050-BC3C-E56E025B13D7}"/>
    <cellStyle name="Normal 10 3 3 4" xfId="10938" xr:uid="{00000000-0005-0000-0000-00007C3A0000}"/>
    <cellStyle name="Normal 10 3 3 4 2" xfId="16411" xr:uid="{00000000-0005-0000-0000-00007D3A0000}"/>
    <cellStyle name="Normal 10 3 3 4 2 2" xfId="28953" xr:uid="{00000000-0005-0000-0000-00007E3A0000}"/>
    <cellStyle name="Normal 10 3 3 4 3" xfId="23864" xr:uid="{00000000-0005-0000-0000-00007F3A0000}"/>
    <cellStyle name="Normal 10 3 3 4 4" xfId="43128" xr:uid="{60A548EA-6E46-4FFF-867B-A6C0DE79DA3B}"/>
    <cellStyle name="Normal 10 3 3 5" xfId="6961" xr:uid="{00000000-0005-0000-0000-0000803A0000}"/>
    <cellStyle name="Normal 10 3 3 5 2" xfId="13500" xr:uid="{00000000-0005-0000-0000-0000813A0000}"/>
    <cellStyle name="Normal 10 3 3 5 2 2" xfId="26231" xr:uid="{00000000-0005-0000-0000-0000823A0000}"/>
    <cellStyle name="Normal 10 3 3 5 3" xfId="21688" xr:uid="{00000000-0005-0000-0000-0000833A0000}"/>
    <cellStyle name="Normal 10 3 3 5 4" xfId="43129" xr:uid="{291F5C4B-FC2D-4BF5-ABF7-86297815CAF0}"/>
    <cellStyle name="Normal 10 3 3 6" xfId="12401" xr:uid="{00000000-0005-0000-0000-0000843A0000}"/>
    <cellStyle name="Normal 10 3 3 6 2" xfId="25147" xr:uid="{00000000-0005-0000-0000-0000853A0000}"/>
    <cellStyle name="Normal 10 3 3 6 3" xfId="43130" xr:uid="{D0462C1E-5C86-4C0A-84A8-E61C3223309E}"/>
    <cellStyle name="Normal 10 3 3 7" xfId="17871" xr:uid="{00000000-0005-0000-0000-0000863A0000}"/>
    <cellStyle name="Normal 10 3 3 8" xfId="31222" xr:uid="{00000000-0005-0000-0000-0000873A0000}"/>
    <cellStyle name="Normal 10 3 3 9" xfId="34563" xr:uid="{00000000-0005-0000-0000-0000883A0000}"/>
    <cellStyle name="Normal 10 3 30" xfId="38033" xr:uid="{00000000-0005-0000-0000-0000893A0000}"/>
    <cellStyle name="Normal 10 3 31" xfId="43100" xr:uid="{950D0112-DDCD-4ED4-ADE6-9185B17677E4}"/>
    <cellStyle name="Normal 10 3 4" xfId="1520" xr:uid="{00000000-0005-0000-0000-00008A3A0000}"/>
    <cellStyle name="Normal 10 3 4 10" xfId="4720" xr:uid="{00000000-0005-0000-0000-00008B3A0000}"/>
    <cellStyle name="Normal 10 3 4 11" xfId="43131" xr:uid="{800EA0F2-8F2E-46E8-BD3B-F53C4834B83F}"/>
    <cellStyle name="Normal 10 3 4 2" xfId="8027" xr:uid="{00000000-0005-0000-0000-00008C3A0000}"/>
    <cellStyle name="Normal 10 3 4 2 2" xfId="14516" xr:uid="{00000000-0005-0000-0000-00008D3A0000}"/>
    <cellStyle name="Normal 10 3 4 2 2 2" xfId="27201" xr:uid="{00000000-0005-0000-0000-00008E3A0000}"/>
    <cellStyle name="Normal 10 3 4 2 3" xfId="19293" xr:uid="{00000000-0005-0000-0000-00008F3A0000}"/>
    <cellStyle name="Normal 10 3 4 2 4" xfId="32410" xr:uid="{00000000-0005-0000-0000-0000903A0000}"/>
    <cellStyle name="Normal 10 3 4 2 5" xfId="35421" xr:uid="{00000000-0005-0000-0000-0000913A0000}"/>
    <cellStyle name="Normal 10 3 4 2 6" xfId="43132" xr:uid="{2571C912-4F34-43E8-A417-B98994CA90E6}"/>
    <cellStyle name="Normal 10 3 4 3" xfId="8951" xr:uid="{00000000-0005-0000-0000-0000923A0000}"/>
    <cellStyle name="Normal 10 3 4 3 2" xfId="15358" xr:uid="{00000000-0005-0000-0000-0000933A0000}"/>
    <cellStyle name="Normal 10 3 4 3 2 2" xfId="28008" xr:uid="{00000000-0005-0000-0000-0000943A0000}"/>
    <cellStyle name="Normal 10 3 4 3 3" xfId="22973" xr:uid="{00000000-0005-0000-0000-0000953A0000}"/>
    <cellStyle name="Normal 10 3 4 3 4" xfId="43133" xr:uid="{D64C9276-DE0D-4AA8-8F6E-5AB2689964A9}"/>
    <cellStyle name="Normal 10 3 4 4" xfId="10909" xr:uid="{00000000-0005-0000-0000-0000963A0000}"/>
    <cellStyle name="Normal 10 3 4 4 2" xfId="16391" xr:uid="{00000000-0005-0000-0000-0000973A0000}"/>
    <cellStyle name="Normal 10 3 4 4 2 2" xfId="28933" xr:uid="{00000000-0005-0000-0000-0000983A0000}"/>
    <cellStyle name="Normal 10 3 4 4 3" xfId="23843" xr:uid="{00000000-0005-0000-0000-0000993A0000}"/>
    <cellStyle name="Normal 10 3 4 4 4" xfId="43134" xr:uid="{19D82924-DE08-4D2E-9DDF-BB3D5BFE49D8}"/>
    <cellStyle name="Normal 10 3 4 5" xfId="6962" xr:uid="{00000000-0005-0000-0000-00009A3A0000}"/>
    <cellStyle name="Normal 10 3 4 5 2" xfId="13501" xr:uid="{00000000-0005-0000-0000-00009B3A0000}"/>
    <cellStyle name="Normal 10 3 4 5 2 2" xfId="26232" xr:uid="{00000000-0005-0000-0000-00009C3A0000}"/>
    <cellStyle name="Normal 10 3 4 5 3" xfId="21689" xr:uid="{00000000-0005-0000-0000-00009D3A0000}"/>
    <cellStyle name="Normal 10 3 4 5 4" xfId="43135" xr:uid="{4BED7BD9-B7FF-4417-8502-54C4EF4AF6E5}"/>
    <cellStyle name="Normal 10 3 4 6" xfId="12402" xr:uid="{00000000-0005-0000-0000-00009E3A0000}"/>
    <cellStyle name="Normal 10 3 4 6 2" xfId="25148" xr:uid="{00000000-0005-0000-0000-00009F3A0000}"/>
    <cellStyle name="Normal 10 3 4 7" xfId="17872" xr:uid="{00000000-0005-0000-0000-0000A03A0000}"/>
    <cellStyle name="Normal 10 3 4 8" xfId="31223" xr:uid="{00000000-0005-0000-0000-0000A13A0000}"/>
    <cellStyle name="Normal 10 3 4 9" xfId="34564" xr:uid="{00000000-0005-0000-0000-0000A23A0000}"/>
    <cellStyle name="Normal 10 3 5" xfId="1513" xr:uid="{00000000-0005-0000-0000-0000A33A0000}"/>
    <cellStyle name="Normal 10 3 5 10" xfId="43136" xr:uid="{EA1019B9-4BB8-42B5-806E-F009603F092E}"/>
    <cellStyle name="Normal 10 3 5 2" xfId="8028" xr:uid="{00000000-0005-0000-0000-0000A43A0000}"/>
    <cellStyle name="Normal 10 3 5 2 2" xfId="14517" xr:uid="{00000000-0005-0000-0000-0000A53A0000}"/>
    <cellStyle name="Normal 10 3 5 2 2 2" xfId="27202" xr:uid="{00000000-0005-0000-0000-0000A63A0000}"/>
    <cellStyle name="Normal 10 3 5 2 3" xfId="19294" xr:uid="{00000000-0005-0000-0000-0000A73A0000}"/>
    <cellStyle name="Normal 10 3 5 2 4" xfId="32411" xr:uid="{00000000-0005-0000-0000-0000A83A0000}"/>
    <cellStyle name="Normal 10 3 5 2 5" xfId="35422" xr:uid="{00000000-0005-0000-0000-0000A93A0000}"/>
    <cellStyle name="Normal 10 3 5 3" xfId="8952" xr:uid="{00000000-0005-0000-0000-0000AA3A0000}"/>
    <cellStyle name="Normal 10 3 5 3 2" xfId="15359" xr:uid="{00000000-0005-0000-0000-0000AB3A0000}"/>
    <cellStyle name="Normal 10 3 5 3 2 2" xfId="28009" xr:uid="{00000000-0005-0000-0000-0000AC3A0000}"/>
    <cellStyle name="Normal 10 3 5 3 3" xfId="22974" xr:uid="{00000000-0005-0000-0000-0000AD3A0000}"/>
    <cellStyle name="Normal 10 3 5 4" xfId="6963" xr:uid="{00000000-0005-0000-0000-0000AE3A0000}"/>
    <cellStyle name="Normal 10 3 5 4 2" xfId="13502" xr:uid="{00000000-0005-0000-0000-0000AF3A0000}"/>
    <cellStyle name="Normal 10 3 5 4 2 2" xfId="26233" xr:uid="{00000000-0005-0000-0000-0000B03A0000}"/>
    <cellStyle name="Normal 10 3 5 4 3" xfId="21690" xr:uid="{00000000-0005-0000-0000-0000B13A0000}"/>
    <cellStyle name="Normal 10 3 5 5" xfId="12403" xr:uid="{00000000-0005-0000-0000-0000B23A0000}"/>
    <cellStyle name="Normal 10 3 5 5 2" xfId="25149" xr:uid="{00000000-0005-0000-0000-0000B33A0000}"/>
    <cellStyle name="Normal 10 3 5 6" xfId="17873" xr:uid="{00000000-0005-0000-0000-0000B43A0000}"/>
    <cellStyle name="Normal 10 3 5 7" xfId="31224" xr:uid="{00000000-0005-0000-0000-0000B53A0000}"/>
    <cellStyle name="Normal 10 3 5 8" xfId="34565" xr:uid="{00000000-0005-0000-0000-0000B63A0000}"/>
    <cellStyle name="Normal 10 3 5 9" xfId="4721" xr:uid="{00000000-0005-0000-0000-0000B73A0000}"/>
    <cellStyle name="Normal 10 3 6" xfId="4722" xr:uid="{00000000-0005-0000-0000-0000B83A0000}"/>
    <cellStyle name="Normal 10 3 6 2" xfId="8029" xr:uid="{00000000-0005-0000-0000-0000B93A0000}"/>
    <cellStyle name="Normal 10 3 6 2 2" xfId="14518" xr:uid="{00000000-0005-0000-0000-0000BA3A0000}"/>
    <cellStyle name="Normal 10 3 6 2 2 2" xfId="27203" xr:uid="{00000000-0005-0000-0000-0000BB3A0000}"/>
    <cellStyle name="Normal 10 3 6 2 3" xfId="19295" xr:uid="{00000000-0005-0000-0000-0000BC3A0000}"/>
    <cellStyle name="Normal 10 3 6 2 4" xfId="32412" xr:uid="{00000000-0005-0000-0000-0000BD3A0000}"/>
    <cellStyle name="Normal 10 3 6 2 5" xfId="35423" xr:uid="{00000000-0005-0000-0000-0000BE3A0000}"/>
    <cellStyle name="Normal 10 3 6 3" xfId="8953" xr:uid="{00000000-0005-0000-0000-0000BF3A0000}"/>
    <cellStyle name="Normal 10 3 6 3 2" xfId="15360" xr:uid="{00000000-0005-0000-0000-0000C03A0000}"/>
    <cellStyle name="Normal 10 3 6 3 2 2" xfId="28010" xr:uid="{00000000-0005-0000-0000-0000C13A0000}"/>
    <cellStyle name="Normal 10 3 6 3 3" xfId="22975" xr:uid="{00000000-0005-0000-0000-0000C23A0000}"/>
    <cellStyle name="Normal 10 3 6 4" xfId="6964" xr:uid="{00000000-0005-0000-0000-0000C33A0000}"/>
    <cellStyle name="Normal 10 3 6 4 2" xfId="13503" xr:uid="{00000000-0005-0000-0000-0000C43A0000}"/>
    <cellStyle name="Normal 10 3 6 4 2 2" xfId="26234" xr:uid="{00000000-0005-0000-0000-0000C53A0000}"/>
    <cellStyle name="Normal 10 3 6 4 3" xfId="21691" xr:uid="{00000000-0005-0000-0000-0000C63A0000}"/>
    <cellStyle name="Normal 10 3 6 5" xfId="12404" xr:uid="{00000000-0005-0000-0000-0000C73A0000}"/>
    <cellStyle name="Normal 10 3 6 5 2" xfId="25150" xr:uid="{00000000-0005-0000-0000-0000C83A0000}"/>
    <cellStyle name="Normal 10 3 6 6" xfId="17874" xr:uid="{00000000-0005-0000-0000-0000C93A0000}"/>
    <cellStyle name="Normal 10 3 6 7" xfId="31225" xr:uid="{00000000-0005-0000-0000-0000CA3A0000}"/>
    <cellStyle name="Normal 10 3 6 8" xfId="34566" xr:uid="{00000000-0005-0000-0000-0000CB3A0000}"/>
    <cellStyle name="Normal 10 3 6 9" xfId="43137" xr:uid="{8BC140C4-AFEB-4112-8EE4-977A87807CBB}"/>
    <cellStyle name="Normal 10 3 7" xfId="4723" xr:uid="{00000000-0005-0000-0000-0000CC3A0000}"/>
    <cellStyle name="Normal 10 3 7 2" xfId="8030" xr:uid="{00000000-0005-0000-0000-0000CD3A0000}"/>
    <cellStyle name="Normal 10 3 7 2 2" xfId="14519" xr:uid="{00000000-0005-0000-0000-0000CE3A0000}"/>
    <cellStyle name="Normal 10 3 7 2 2 2" xfId="27204" xr:uid="{00000000-0005-0000-0000-0000CF3A0000}"/>
    <cellStyle name="Normal 10 3 7 2 3" xfId="19296" xr:uid="{00000000-0005-0000-0000-0000D03A0000}"/>
    <cellStyle name="Normal 10 3 7 2 4" xfId="32413" xr:uid="{00000000-0005-0000-0000-0000D13A0000}"/>
    <cellStyle name="Normal 10 3 7 2 5" xfId="35424" xr:uid="{00000000-0005-0000-0000-0000D23A0000}"/>
    <cellStyle name="Normal 10 3 7 3" xfId="8954" xr:uid="{00000000-0005-0000-0000-0000D33A0000}"/>
    <cellStyle name="Normal 10 3 7 3 2" xfId="15361" xr:uid="{00000000-0005-0000-0000-0000D43A0000}"/>
    <cellStyle name="Normal 10 3 7 3 2 2" xfId="28011" xr:uid="{00000000-0005-0000-0000-0000D53A0000}"/>
    <cellStyle name="Normal 10 3 7 3 3" xfId="22976" xr:uid="{00000000-0005-0000-0000-0000D63A0000}"/>
    <cellStyle name="Normal 10 3 7 4" xfId="6965" xr:uid="{00000000-0005-0000-0000-0000D73A0000}"/>
    <cellStyle name="Normal 10 3 7 4 2" xfId="13504" xr:uid="{00000000-0005-0000-0000-0000D83A0000}"/>
    <cellStyle name="Normal 10 3 7 4 2 2" xfId="26235" xr:uid="{00000000-0005-0000-0000-0000D93A0000}"/>
    <cellStyle name="Normal 10 3 7 4 3" xfId="21692" xr:uid="{00000000-0005-0000-0000-0000DA3A0000}"/>
    <cellStyle name="Normal 10 3 7 5" xfId="12405" xr:uid="{00000000-0005-0000-0000-0000DB3A0000}"/>
    <cellStyle name="Normal 10 3 7 5 2" xfId="25151" xr:uid="{00000000-0005-0000-0000-0000DC3A0000}"/>
    <cellStyle name="Normal 10 3 7 6" xfId="17875" xr:uid="{00000000-0005-0000-0000-0000DD3A0000}"/>
    <cellStyle name="Normal 10 3 7 7" xfId="31226" xr:uid="{00000000-0005-0000-0000-0000DE3A0000}"/>
    <cellStyle name="Normal 10 3 7 8" xfId="34567" xr:uid="{00000000-0005-0000-0000-0000DF3A0000}"/>
    <cellStyle name="Normal 10 3 7 9" xfId="43138" xr:uid="{110BC850-5E5A-4D91-A20F-84746B9878A1}"/>
    <cellStyle name="Normal 10 3 8" xfId="4724" xr:uid="{00000000-0005-0000-0000-0000E03A0000}"/>
    <cellStyle name="Normal 10 3 8 2" xfId="8031" xr:uid="{00000000-0005-0000-0000-0000E13A0000}"/>
    <cellStyle name="Normal 10 3 8 2 2" xfId="14520" xr:uid="{00000000-0005-0000-0000-0000E23A0000}"/>
    <cellStyle name="Normal 10 3 8 2 2 2" xfId="27205" xr:uid="{00000000-0005-0000-0000-0000E33A0000}"/>
    <cellStyle name="Normal 10 3 8 2 3" xfId="19297" xr:uid="{00000000-0005-0000-0000-0000E43A0000}"/>
    <cellStyle name="Normal 10 3 8 2 4" xfId="32414" xr:uid="{00000000-0005-0000-0000-0000E53A0000}"/>
    <cellStyle name="Normal 10 3 8 2 5" xfId="35425" xr:uid="{00000000-0005-0000-0000-0000E63A0000}"/>
    <cellStyle name="Normal 10 3 8 3" xfId="8955" xr:uid="{00000000-0005-0000-0000-0000E73A0000}"/>
    <cellStyle name="Normal 10 3 8 3 2" xfId="15362" xr:uid="{00000000-0005-0000-0000-0000E83A0000}"/>
    <cellStyle name="Normal 10 3 8 3 2 2" xfId="28012" xr:uid="{00000000-0005-0000-0000-0000E93A0000}"/>
    <cellStyle name="Normal 10 3 8 3 3" xfId="22977" xr:uid="{00000000-0005-0000-0000-0000EA3A0000}"/>
    <cellStyle name="Normal 10 3 8 4" xfId="6966" xr:uid="{00000000-0005-0000-0000-0000EB3A0000}"/>
    <cellStyle name="Normal 10 3 8 4 2" xfId="13505" xr:uid="{00000000-0005-0000-0000-0000EC3A0000}"/>
    <cellStyle name="Normal 10 3 8 4 2 2" xfId="26236" xr:uid="{00000000-0005-0000-0000-0000ED3A0000}"/>
    <cellStyle name="Normal 10 3 8 4 3" xfId="21693" xr:uid="{00000000-0005-0000-0000-0000EE3A0000}"/>
    <cellStyle name="Normal 10 3 8 5" xfId="12406" xr:uid="{00000000-0005-0000-0000-0000EF3A0000}"/>
    <cellStyle name="Normal 10 3 8 5 2" xfId="25152" xr:uid="{00000000-0005-0000-0000-0000F03A0000}"/>
    <cellStyle name="Normal 10 3 8 6" xfId="17876" xr:uid="{00000000-0005-0000-0000-0000F13A0000}"/>
    <cellStyle name="Normal 10 3 8 7" xfId="31227" xr:uid="{00000000-0005-0000-0000-0000F23A0000}"/>
    <cellStyle name="Normal 10 3 8 8" xfId="34568" xr:uid="{00000000-0005-0000-0000-0000F33A0000}"/>
    <cellStyle name="Normal 10 3 8 9" xfId="43139" xr:uid="{9BEB7C44-73D9-45C8-9368-3D60282D1D3D}"/>
    <cellStyle name="Normal 10 3 9" xfId="4725" xr:uid="{00000000-0005-0000-0000-0000F43A0000}"/>
    <cellStyle name="Normal 10 3 9 2" xfId="8032" xr:uid="{00000000-0005-0000-0000-0000F53A0000}"/>
    <cellStyle name="Normal 10 3 9 2 2" xfId="14521" xr:uid="{00000000-0005-0000-0000-0000F63A0000}"/>
    <cellStyle name="Normal 10 3 9 2 2 2" xfId="27206" xr:uid="{00000000-0005-0000-0000-0000F73A0000}"/>
    <cellStyle name="Normal 10 3 9 2 3" xfId="19298" xr:uid="{00000000-0005-0000-0000-0000F83A0000}"/>
    <cellStyle name="Normal 10 3 9 2 4" xfId="32415" xr:uid="{00000000-0005-0000-0000-0000F93A0000}"/>
    <cellStyle name="Normal 10 3 9 2 5" xfId="35426" xr:uid="{00000000-0005-0000-0000-0000FA3A0000}"/>
    <cellStyle name="Normal 10 3 9 3" xfId="8956" xr:uid="{00000000-0005-0000-0000-0000FB3A0000}"/>
    <cellStyle name="Normal 10 3 9 3 2" xfId="15363" xr:uid="{00000000-0005-0000-0000-0000FC3A0000}"/>
    <cellStyle name="Normal 10 3 9 3 2 2" xfId="28013" xr:uid="{00000000-0005-0000-0000-0000FD3A0000}"/>
    <cellStyle name="Normal 10 3 9 3 3" xfId="22978" xr:uid="{00000000-0005-0000-0000-0000FE3A0000}"/>
    <cellStyle name="Normal 10 3 9 4" xfId="6967" xr:uid="{00000000-0005-0000-0000-0000FF3A0000}"/>
    <cellStyle name="Normal 10 3 9 4 2" xfId="13506" xr:uid="{00000000-0005-0000-0000-0000003B0000}"/>
    <cellStyle name="Normal 10 3 9 4 2 2" xfId="26237" xr:uid="{00000000-0005-0000-0000-0000013B0000}"/>
    <cellStyle name="Normal 10 3 9 4 3" xfId="21694" xr:uid="{00000000-0005-0000-0000-0000023B0000}"/>
    <cellStyle name="Normal 10 3 9 5" xfId="12407" xr:uid="{00000000-0005-0000-0000-0000033B0000}"/>
    <cellStyle name="Normal 10 3 9 5 2" xfId="25153" xr:uid="{00000000-0005-0000-0000-0000043B0000}"/>
    <cellStyle name="Normal 10 3 9 6" xfId="17877" xr:uid="{00000000-0005-0000-0000-0000053B0000}"/>
    <cellStyle name="Normal 10 3 9 7" xfId="31228" xr:uid="{00000000-0005-0000-0000-0000063B0000}"/>
    <cellStyle name="Normal 10 3 9 8" xfId="34569" xr:uid="{00000000-0005-0000-0000-0000073B0000}"/>
    <cellStyle name="Normal 10 30" xfId="37845" xr:uid="{00000000-0005-0000-0000-0000083B0000}"/>
    <cellStyle name="Normal 10 4" xfId="1297" xr:uid="{00000000-0005-0000-0000-0000093B0000}"/>
    <cellStyle name="Normal 10 4 10" xfId="4727" xr:uid="{00000000-0005-0000-0000-00000A3B0000}"/>
    <cellStyle name="Normal 10 4 11" xfId="4728" xr:uid="{00000000-0005-0000-0000-00000B3B0000}"/>
    <cellStyle name="Normal 10 4 12" xfId="4729" xr:uid="{00000000-0005-0000-0000-00000C3B0000}"/>
    <cellStyle name="Normal 10 4 13" xfId="4730" xr:uid="{00000000-0005-0000-0000-00000D3B0000}"/>
    <cellStyle name="Normal 10 4 14" xfId="4731" xr:uid="{00000000-0005-0000-0000-00000E3B0000}"/>
    <cellStyle name="Normal 10 4 15" xfId="4732" xr:uid="{00000000-0005-0000-0000-00000F3B0000}"/>
    <cellStyle name="Normal 10 4 16" xfId="4733" xr:uid="{00000000-0005-0000-0000-0000103B0000}"/>
    <cellStyle name="Normal 10 4 17" xfId="4734" xr:uid="{00000000-0005-0000-0000-0000113B0000}"/>
    <cellStyle name="Normal 10 4 18" xfId="4735" xr:uid="{00000000-0005-0000-0000-0000123B0000}"/>
    <cellStyle name="Normal 10 4 19" xfId="4736" xr:uid="{00000000-0005-0000-0000-0000133B0000}"/>
    <cellStyle name="Normal 10 4 2" xfId="364" xr:uid="{00000000-0005-0000-0000-0000143B0000}"/>
    <cellStyle name="Normal 10 4 2 2" xfId="590" xr:uid="{00000000-0005-0000-0000-0000153B0000}"/>
    <cellStyle name="Normal 10 4 2 2 2" xfId="1523" xr:uid="{00000000-0005-0000-0000-0000163B0000}"/>
    <cellStyle name="Normal 10 4 2 2 2 2" xfId="20451" xr:uid="{00000000-0005-0000-0000-0000173B0000}"/>
    <cellStyle name="Normal 10 4 2 2 2 3" xfId="33704" xr:uid="{00000000-0005-0000-0000-0000183B0000}"/>
    <cellStyle name="Normal 10 4 2 2 2 4" xfId="36491" xr:uid="{00000000-0005-0000-0000-0000193B0000}"/>
    <cellStyle name="Normal 10 4 2 2 2 5" xfId="16240" xr:uid="{00000000-0005-0000-0000-00001A3B0000}"/>
    <cellStyle name="Normal 10 4 2 2 2 6" xfId="43143" xr:uid="{C2950637-A303-4237-945D-A4094910C262}"/>
    <cellStyle name="Normal 10 4 2 2 3" xfId="20152" xr:uid="{00000000-0005-0000-0000-00001B3B0000}"/>
    <cellStyle name="Normal 10 4 2 2 3 2" xfId="43144" xr:uid="{DE03E4A5-70DC-4843-B1C9-8B63124EA62C}"/>
    <cellStyle name="Normal 10 4 2 2 4" xfId="33409" xr:uid="{00000000-0005-0000-0000-00001C3B0000}"/>
    <cellStyle name="Normal 10 4 2 2 4 2" xfId="43145" xr:uid="{CFCAC0B9-94EA-4B16-959E-0B6257C6D30F}"/>
    <cellStyle name="Normal 10 4 2 2 5" xfId="36197" xr:uid="{00000000-0005-0000-0000-00001D3B0000}"/>
    <cellStyle name="Normal 10 4 2 2 5 2" xfId="43146" xr:uid="{F05C3A54-EA0C-430B-8650-2B2CCEEB33B5}"/>
    <cellStyle name="Normal 10 4 2 2 6" xfId="10695" xr:uid="{00000000-0005-0000-0000-00001E3B0000}"/>
    <cellStyle name="Normal 10 4 2 2 7" xfId="37671" xr:uid="{00000000-0005-0000-0000-00001F3B0000}"/>
    <cellStyle name="Normal 10 4 2 2 8" xfId="37964" xr:uid="{00000000-0005-0000-0000-0000203B0000}"/>
    <cellStyle name="Normal 10 4 2 2 9" xfId="43142" xr:uid="{7E5DDF00-C408-4E0C-B8B5-29A7345F4B2E}"/>
    <cellStyle name="Normal 10 4 2 3" xfId="1522" xr:uid="{00000000-0005-0000-0000-0000213B0000}"/>
    <cellStyle name="Normal 10 4 2 3 2" xfId="33558" xr:uid="{00000000-0005-0000-0000-0000223B0000}"/>
    <cellStyle name="Normal 10 4 2 3 3" xfId="36345" xr:uid="{00000000-0005-0000-0000-0000233B0000}"/>
    <cellStyle name="Normal 10 4 2 3 4" xfId="20304" xr:uid="{00000000-0005-0000-0000-0000243B0000}"/>
    <cellStyle name="Normal 10 4 2 3 5" xfId="43147" xr:uid="{66181834-F0A2-4747-A163-3C7E879B2EF3}"/>
    <cellStyle name="Normal 10 4 2 4" xfId="19996" xr:uid="{00000000-0005-0000-0000-0000253B0000}"/>
    <cellStyle name="Normal 10 4 2 4 2" xfId="33260" xr:uid="{00000000-0005-0000-0000-0000263B0000}"/>
    <cellStyle name="Normal 10 4 2 4 3" xfId="36052" xr:uid="{00000000-0005-0000-0000-0000273B0000}"/>
    <cellStyle name="Normal 10 4 2 4 4" xfId="43148" xr:uid="{C80A59BB-F6CE-4841-AE71-1E678AA61930}"/>
    <cellStyle name="Normal 10 4 2 5" xfId="4737" xr:uid="{00000000-0005-0000-0000-0000283B0000}"/>
    <cellStyle name="Normal 10 4 2 5 2" xfId="43149" xr:uid="{3E677A81-31EE-4181-A8CD-EAA317BE5F43}"/>
    <cellStyle name="Normal 10 4 2 6" xfId="37623" xr:uid="{00000000-0005-0000-0000-0000293B0000}"/>
    <cellStyle name="Normal 10 4 2 6 2" xfId="43150" xr:uid="{6C149342-8E9F-4DCE-B145-3C00A4CB059E}"/>
    <cellStyle name="Normal 10 4 2 7" xfId="37918" xr:uid="{00000000-0005-0000-0000-00002A3B0000}"/>
    <cellStyle name="Normal 10 4 2 8" xfId="43141" xr:uid="{FC723FAB-60C5-40BC-BD57-46D7744D1980}"/>
    <cellStyle name="Normal 10 4 20" xfId="10040" xr:uid="{00000000-0005-0000-0000-00002B3B0000}"/>
    <cellStyle name="Normal 10 4 20 2" xfId="15989" xr:uid="{00000000-0005-0000-0000-00002C3B0000}"/>
    <cellStyle name="Normal 10 4 20 2 2" xfId="19864" xr:uid="{00000000-0005-0000-0000-00002D3B0000}"/>
    <cellStyle name="Normal 10 4 20 2 3" xfId="32989" xr:uid="{00000000-0005-0000-0000-00002E3B0000}"/>
    <cellStyle name="Normal 10 4 20 2 4" xfId="35947" xr:uid="{00000000-0005-0000-0000-00002F3B0000}"/>
    <cellStyle name="Normal 10 4 20 3" xfId="18737" xr:uid="{00000000-0005-0000-0000-0000303B0000}"/>
    <cellStyle name="Normal 10 4 20 4" xfId="31995" xr:uid="{00000000-0005-0000-0000-0000313B0000}"/>
    <cellStyle name="Normal 10 4 20 5" xfId="35101" xr:uid="{00000000-0005-0000-0000-0000323B0000}"/>
    <cellStyle name="Normal 10 4 21" xfId="17878" xr:uid="{00000000-0005-0000-0000-0000333B0000}"/>
    <cellStyle name="Normal 10 4 22" xfId="19070" xr:uid="{00000000-0005-0000-0000-0000343B0000}"/>
    <cellStyle name="Normal 10 4 22 2" xfId="32192" xr:uid="{00000000-0005-0000-0000-0000353B0000}"/>
    <cellStyle name="Normal 10 4 22 3" xfId="35211" xr:uid="{00000000-0005-0000-0000-0000363B0000}"/>
    <cellStyle name="Normal 10 4 23" xfId="18950" xr:uid="{00000000-0005-0000-0000-0000373B0000}"/>
    <cellStyle name="Normal 10 4 23 2" xfId="32131" xr:uid="{00000000-0005-0000-0000-0000383B0000}"/>
    <cellStyle name="Normal 10 4 23 3" xfId="35151" xr:uid="{00000000-0005-0000-0000-0000393B0000}"/>
    <cellStyle name="Normal 10 4 24" xfId="19934" xr:uid="{00000000-0005-0000-0000-00003A3B0000}"/>
    <cellStyle name="Normal 10 4 24 2" xfId="33130" xr:uid="{00000000-0005-0000-0000-00003B3B0000}"/>
    <cellStyle name="Normal 10 4 24 3" xfId="35997" xr:uid="{00000000-0005-0000-0000-00003C3B0000}"/>
    <cellStyle name="Normal 10 4 25" xfId="17453" xr:uid="{00000000-0005-0000-0000-00003D3B0000}"/>
    <cellStyle name="Normal 10 4 26" xfId="30707" xr:uid="{00000000-0005-0000-0000-00003E3B0000}"/>
    <cellStyle name="Normal 10 4 27" xfId="34319" xr:uid="{00000000-0005-0000-0000-00003F3B0000}"/>
    <cellStyle name="Normal 10 4 28" xfId="4726" xr:uid="{00000000-0005-0000-0000-0000403B0000}"/>
    <cellStyle name="Normal 10 4 29" xfId="43140" xr:uid="{48A7799F-62E1-414C-AEDB-8603E40E4190}"/>
    <cellStyle name="Normal 10 4 3" xfId="1524" xr:uid="{00000000-0005-0000-0000-0000413B0000}"/>
    <cellStyle name="Normal 10 4 3 2" xfId="10891" xr:uid="{00000000-0005-0000-0000-0000423B0000}"/>
    <cellStyle name="Normal 10 4 3 2 2" xfId="16376" xr:uid="{00000000-0005-0000-0000-0000433B0000}"/>
    <cellStyle name="Normal 10 4 3 2 2 2" xfId="28918" xr:uid="{00000000-0005-0000-0000-0000443B0000}"/>
    <cellStyle name="Normal 10 4 3 2 3" xfId="20397" xr:uid="{00000000-0005-0000-0000-0000453B0000}"/>
    <cellStyle name="Normal 10 4 3 2 4" xfId="33650" xr:uid="{00000000-0005-0000-0000-0000463B0000}"/>
    <cellStyle name="Normal 10 4 3 2 5" xfId="36437" xr:uid="{00000000-0005-0000-0000-0000473B0000}"/>
    <cellStyle name="Normal 10 4 3 2 6" xfId="43152" xr:uid="{2DEAA85C-3ED6-495E-8674-A4D1B79E9BBA}"/>
    <cellStyle name="Normal 10 4 3 3" xfId="20098" xr:uid="{00000000-0005-0000-0000-0000483B0000}"/>
    <cellStyle name="Normal 10 4 3 3 2" xfId="33355" xr:uid="{00000000-0005-0000-0000-0000493B0000}"/>
    <cellStyle name="Normal 10 4 3 3 3" xfId="36143" xr:uid="{00000000-0005-0000-0000-00004A3B0000}"/>
    <cellStyle name="Normal 10 4 3 3 4" xfId="43153" xr:uid="{9A098061-7F16-4C07-8229-60EE9BFBA4A6}"/>
    <cellStyle name="Normal 10 4 3 4" xfId="4738" xr:uid="{00000000-0005-0000-0000-00004B3B0000}"/>
    <cellStyle name="Normal 10 4 3 4 2" xfId="43154" xr:uid="{46F797D8-E88A-4DA7-B511-AC60F0946BE9}"/>
    <cellStyle name="Normal 10 4 3 5" xfId="43155" xr:uid="{FE7B84AD-B9B9-45AD-86EE-9597B8FB5AD8}"/>
    <cellStyle name="Normal 10 4 3 6" xfId="43151" xr:uid="{B4426006-F5E4-422E-9AE0-02AD06A66511}"/>
    <cellStyle name="Normal 10 4 4" xfId="1521" xr:uid="{00000000-0005-0000-0000-00004C3B0000}"/>
    <cellStyle name="Normal 10 4 4 2" xfId="20250" xr:uid="{00000000-0005-0000-0000-00004D3B0000}"/>
    <cellStyle name="Normal 10 4 4 2 2" xfId="33504" xr:uid="{00000000-0005-0000-0000-00004E3B0000}"/>
    <cellStyle name="Normal 10 4 4 2 3" xfId="36291" xr:uid="{00000000-0005-0000-0000-00004F3B0000}"/>
    <cellStyle name="Normal 10 4 4 3" xfId="4739" xr:uid="{00000000-0005-0000-0000-0000503B0000}"/>
    <cellStyle name="Normal 10 4 4 4" xfId="43156" xr:uid="{FB63F36E-AE2D-44EB-9D14-777FE4C54593}"/>
    <cellStyle name="Normal 10 4 5" xfId="4740" xr:uid="{00000000-0005-0000-0000-0000513B0000}"/>
    <cellStyle name="Normal 10 4 5 2" xfId="43157" xr:uid="{0E120D28-393C-423D-9BEE-9CA8EE78DCD2}"/>
    <cellStyle name="Normal 10 4 6" xfId="4741" xr:uid="{00000000-0005-0000-0000-0000523B0000}"/>
    <cellStyle name="Normal 10 4 6 2" xfId="43158" xr:uid="{0D5F5414-A9C4-4721-96AA-8C9FF0BB2029}"/>
    <cellStyle name="Normal 10 4 7" xfId="4742" xr:uid="{00000000-0005-0000-0000-0000533B0000}"/>
    <cellStyle name="Normal 10 4 7 2" xfId="43159" xr:uid="{A71AC5E2-8069-4D47-8688-A7D086B939A5}"/>
    <cellStyle name="Normal 10 4 8" xfId="4743" xr:uid="{00000000-0005-0000-0000-0000543B0000}"/>
    <cellStyle name="Normal 10 4 9" xfId="4744" xr:uid="{00000000-0005-0000-0000-0000553B0000}"/>
    <cellStyle name="Normal 10 5" xfId="1525" xr:uid="{00000000-0005-0000-0000-0000563B0000}"/>
    <cellStyle name="Normal 10 5 10" xfId="4745" xr:uid="{00000000-0005-0000-0000-0000573B0000}"/>
    <cellStyle name="Normal 10 5 11" xfId="43160" xr:uid="{E6A98C8D-B032-48D1-A05F-9D52D63F7623}"/>
    <cellStyle name="Normal 10 5 2" xfId="1526" xr:uid="{00000000-0005-0000-0000-0000583B0000}"/>
    <cellStyle name="Normal 10 5 2 2" xfId="11117" xr:uid="{00000000-0005-0000-0000-0000593B0000}"/>
    <cellStyle name="Normal 10 5 2 2 2" xfId="16520" xr:uid="{00000000-0005-0000-0000-00005A3B0000}"/>
    <cellStyle name="Normal 10 5 2 2 2 2" xfId="29059" xr:uid="{00000000-0005-0000-0000-00005B3B0000}"/>
    <cellStyle name="Normal 10 5 2 2 3" xfId="20433" xr:uid="{00000000-0005-0000-0000-00005C3B0000}"/>
    <cellStyle name="Normal 10 5 2 2 4" xfId="33686" xr:uid="{00000000-0005-0000-0000-00005D3B0000}"/>
    <cellStyle name="Normal 10 5 2 2 5" xfId="36473" xr:uid="{00000000-0005-0000-0000-00005E3B0000}"/>
    <cellStyle name="Normal 10 5 2 2 6" xfId="43162" xr:uid="{BFD1722B-982F-4B53-97DE-986CEAE401F5}"/>
    <cellStyle name="Normal 10 5 2 3" xfId="14522" xr:uid="{00000000-0005-0000-0000-00005F3B0000}"/>
    <cellStyle name="Normal 10 5 2 3 2" xfId="20134" xr:uid="{00000000-0005-0000-0000-0000603B0000}"/>
    <cellStyle name="Normal 10 5 2 3 3" xfId="33391" xr:uid="{00000000-0005-0000-0000-0000613B0000}"/>
    <cellStyle name="Normal 10 5 2 3 4" xfId="36179" xr:uid="{00000000-0005-0000-0000-0000623B0000}"/>
    <cellStyle name="Normal 10 5 2 3 5" xfId="43163" xr:uid="{E804A8C3-7B2E-47B4-BE71-A085966CCCCD}"/>
    <cellStyle name="Normal 10 5 2 4" xfId="19299" xr:uid="{00000000-0005-0000-0000-0000633B0000}"/>
    <cellStyle name="Normal 10 5 2 4 2" xfId="43164" xr:uid="{F1E45245-3B7B-425A-9715-A2882AD2AD67}"/>
    <cellStyle name="Normal 10 5 2 5" xfId="32416" xr:uid="{00000000-0005-0000-0000-0000643B0000}"/>
    <cellStyle name="Normal 10 5 2 5 2" xfId="43165" xr:uid="{B618049B-2D64-48BC-A857-48862B2CF283}"/>
    <cellStyle name="Normal 10 5 2 6" xfId="35427" xr:uid="{00000000-0005-0000-0000-0000653B0000}"/>
    <cellStyle name="Normal 10 5 2 7" xfId="8033" xr:uid="{00000000-0005-0000-0000-0000663B0000}"/>
    <cellStyle name="Normal 10 5 2 8" xfId="43161" xr:uid="{F3DBB623-678F-4C21-94EE-6D46A148DE9C}"/>
    <cellStyle name="Normal 10 5 3" xfId="8957" xr:uid="{00000000-0005-0000-0000-0000673B0000}"/>
    <cellStyle name="Normal 10 5 3 2" xfId="15364" xr:uid="{00000000-0005-0000-0000-0000683B0000}"/>
    <cellStyle name="Normal 10 5 3 2 2" xfId="28014" xr:uid="{00000000-0005-0000-0000-0000693B0000}"/>
    <cellStyle name="Normal 10 5 3 3" xfId="20286" xr:uid="{00000000-0005-0000-0000-00006A3B0000}"/>
    <cellStyle name="Normal 10 5 3 4" xfId="33540" xr:uid="{00000000-0005-0000-0000-00006B3B0000}"/>
    <cellStyle name="Normal 10 5 3 5" xfId="36327" xr:uid="{00000000-0005-0000-0000-00006C3B0000}"/>
    <cellStyle name="Normal 10 5 3 6" xfId="43166" xr:uid="{A045FCFD-8285-412B-900E-520725882876}"/>
    <cellStyle name="Normal 10 5 4" xfId="10676" xr:uid="{00000000-0005-0000-0000-00006D3B0000}"/>
    <cellStyle name="Normal 10 5 4 2" xfId="16222" xr:uid="{00000000-0005-0000-0000-00006E3B0000}"/>
    <cellStyle name="Normal 10 5 4 2 2" xfId="28830" xr:uid="{00000000-0005-0000-0000-00006F3B0000}"/>
    <cellStyle name="Normal 10 5 4 3" xfId="19978" xr:uid="{00000000-0005-0000-0000-0000703B0000}"/>
    <cellStyle name="Normal 10 5 4 4" xfId="33242" xr:uid="{00000000-0005-0000-0000-0000713B0000}"/>
    <cellStyle name="Normal 10 5 4 5" xfId="36034" xr:uid="{00000000-0005-0000-0000-0000723B0000}"/>
    <cellStyle name="Normal 10 5 4 6" xfId="43167" xr:uid="{FD7ADDB0-1771-4A47-BC1D-008C96878B6B}"/>
    <cellStyle name="Normal 10 5 5" xfId="6970" xr:uid="{00000000-0005-0000-0000-0000733B0000}"/>
    <cellStyle name="Normal 10 5 5 2" xfId="13507" xr:uid="{00000000-0005-0000-0000-0000743B0000}"/>
    <cellStyle name="Normal 10 5 5 2 2" xfId="26238" xr:uid="{00000000-0005-0000-0000-0000753B0000}"/>
    <cellStyle name="Normal 10 5 5 3" xfId="21697" xr:uid="{00000000-0005-0000-0000-0000763B0000}"/>
    <cellStyle name="Normal 10 5 5 4" xfId="43168" xr:uid="{32F8AC8A-E6A8-4612-BD0A-76C544F524A6}"/>
    <cellStyle name="Normal 10 5 6" xfId="12409" xr:uid="{00000000-0005-0000-0000-0000773B0000}"/>
    <cellStyle name="Normal 10 5 6 2" xfId="25155" xr:uid="{00000000-0005-0000-0000-0000783B0000}"/>
    <cellStyle name="Normal 10 5 6 3" xfId="43169" xr:uid="{D734E328-820A-4C50-AD52-D0851252104C}"/>
    <cellStyle name="Normal 10 5 7" xfId="17879" xr:uid="{00000000-0005-0000-0000-0000793B0000}"/>
    <cellStyle name="Normal 10 5 8" xfId="31230" xr:uid="{00000000-0005-0000-0000-00007A3B0000}"/>
    <cellStyle name="Normal 10 5 9" xfId="34570" xr:uid="{00000000-0005-0000-0000-00007B3B0000}"/>
    <cellStyle name="Normal 10 6" xfId="1527" xr:uid="{00000000-0005-0000-0000-00007C3B0000}"/>
    <cellStyle name="Normal 10 6 10" xfId="4746" xr:uid="{00000000-0005-0000-0000-00007D3B0000}"/>
    <cellStyle name="Normal 10 6 11" xfId="43170" xr:uid="{5934B70D-C6B8-4D7E-B1F8-0235AE7D9BD0}"/>
    <cellStyle name="Normal 10 6 2" xfId="8034" xr:uid="{00000000-0005-0000-0000-00007E3B0000}"/>
    <cellStyle name="Normal 10 6 2 2" xfId="14523" xr:uid="{00000000-0005-0000-0000-00007F3B0000}"/>
    <cellStyle name="Normal 10 6 2 2 2" xfId="20379" xr:uid="{00000000-0005-0000-0000-0000803B0000}"/>
    <cellStyle name="Normal 10 6 2 2 3" xfId="33632" xr:uid="{00000000-0005-0000-0000-0000813B0000}"/>
    <cellStyle name="Normal 10 6 2 2 4" xfId="36419" xr:uid="{00000000-0005-0000-0000-0000823B0000}"/>
    <cellStyle name="Normal 10 6 2 3" xfId="19300" xr:uid="{00000000-0005-0000-0000-0000833B0000}"/>
    <cellStyle name="Normal 10 6 2 4" xfId="32417" xr:uid="{00000000-0005-0000-0000-0000843B0000}"/>
    <cellStyle name="Normal 10 6 2 5" xfId="35428" xr:uid="{00000000-0005-0000-0000-0000853B0000}"/>
    <cellStyle name="Normal 10 6 2 6" xfId="43171" xr:uid="{09887501-3681-41CD-B818-5C15F12A926E}"/>
    <cellStyle name="Normal 10 6 3" xfId="8958" xr:uid="{00000000-0005-0000-0000-0000863B0000}"/>
    <cellStyle name="Normal 10 6 3 2" xfId="15365" xr:uid="{00000000-0005-0000-0000-0000873B0000}"/>
    <cellStyle name="Normal 10 6 3 2 2" xfId="28015" xr:uid="{00000000-0005-0000-0000-0000883B0000}"/>
    <cellStyle name="Normal 10 6 3 3" xfId="20080" xr:uid="{00000000-0005-0000-0000-0000893B0000}"/>
    <cellStyle name="Normal 10 6 3 4" xfId="33337" xr:uid="{00000000-0005-0000-0000-00008A3B0000}"/>
    <cellStyle name="Normal 10 6 3 5" xfId="36125" xr:uid="{00000000-0005-0000-0000-00008B3B0000}"/>
    <cellStyle name="Normal 10 6 3 6" xfId="43172" xr:uid="{95C8B9EE-4D3E-4686-8784-48C192A3107B}"/>
    <cellStyle name="Normal 10 6 4" xfId="11341" xr:uid="{00000000-0005-0000-0000-00008C3B0000}"/>
    <cellStyle name="Normal 10 6 4 2" xfId="16663" xr:uid="{00000000-0005-0000-0000-00008D3B0000}"/>
    <cellStyle name="Normal 10 6 4 2 2" xfId="29198" xr:uid="{00000000-0005-0000-0000-00008E3B0000}"/>
    <cellStyle name="Normal 10 6 4 3" xfId="24106" xr:uid="{00000000-0005-0000-0000-00008F3B0000}"/>
    <cellStyle name="Normal 10 6 4 4" xfId="43173" xr:uid="{AB358118-2704-4830-B215-A276C0012528}"/>
    <cellStyle name="Normal 10 6 5" xfId="6971" xr:uid="{00000000-0005-0000-0000-0000903B0000}"/>
    <cellStyle name="Normal 10 6 5 2" xfId="13508" xr:uid="{00000000-0005-0000-0000-0000913B0000}"/>
    <cellStyle name="Normal 10 6 5 2 2" xfId="26239" xr:uid="{00000000-0005-0000-0000-0000923B0000}"/>
    <cellStyle name="Normal 10 6 5 3" xfId="21698" xr:uid="{00000000-0005-0000-0000-0000933B0000}"/>
    <cellStyle name="Normal 10 6 5 4" xfId="43174" xr:uid="{4B7DE4AC-B95A-461D-AF33-45ED7053CA83}"/>
    <cellStyle name="Normal 10 6 6" xfId="12410" xr:uid="{00000000-0005-0000-0000-0000943B0000}"/>
    <cellStyle name="Normal 10 6 6 2" xfId="25156" xr:uid="{00000000-0005-0000-0000-0000953B0000}"/>
    <cellStyle name="Normal 10 6 6 3" xfId="43175" xr:uid="{D4AB6379-44B1-43DF-B280-2D58897F3BFE}"/>
    <cellStyle name="Normal 10 6 7" xfId="17880" xr:uid="{00000000-0005-0000-0000-0000963B0000}"/>
    <cellStyle name="Normal 10 6 8" xfId="31231" xr:uid="{00000000-0005-0000-0000-0000973B0000}"/>
    <cellStyle name="Normal 10 6 9" xfId="34571" xr:uid="{00000000-0005-0000-0000-0000983B0000}"/>
    <cellStyle name="Normal 10 7" xfId="4747" xr:uid="{00000000-0005-0000-0000-0000993B0000}"/>
    <cellStyle name="Normal 10 7 2" xfId="8035" xr:uid="{00000000-0005-0000-0000-00009A3B0000}"/>
    <cellStyle name="Normal 10 7 2 2" xfId="14524" xr:uid="{00000000-0005-0000-0000-00009B3B0000}"/>
    <cellStyle name="Normal 10 7 2 2 2" xfId="27207" xr:uid="{00000000-0005-0000-0000-00009C3B0000}"/>
    <cellStyle name="Normal 10 7 2 3" xfId="19301" xr:uid="{00000000-0005-0000-0000-00009D3B0000}"/>
    <cellStyle name="Normal 10 7 2 4" xfId="32418" xr:uid="{00000000-0005-0000-0000-00009E3B0000}"/>
    <cellStyle name="Normal 10 7 2 5" xfId="35429" xr:uid="{00000000-0005-0000-0000-00009F3B0000}"/>
    <cellStyle name="Normal 10 7 2 6" xfId="43177" xr:uid="{8FAC2F66-4443-4ACD-9B60-70C7F6D9BE93}"/>
    <cellStyle name="Normal 10 7 3" xfId="8959" xr:uid="{00000000-0005-0000-0000-0000A03B0000}"/>
    <cellStyle name="Normal 10 7 3 2" xfId="15366" xr:uid="{00000000-0005-0000-0000-0000A13B0000}"/>
    <cellStyle name="Normal 10 7 3 2 2" xfId="28016" xr:uid="{00000000-0005-0000-0000-0000A23B0000}"/>
    <cellStyle name="Normal 10 7 3 3" xfId="20232" xr:uid="{00000000-0005-0000-0000-0000A33B0000}"/>
    <cellStyle name="Normal 10 7 3 4" xfId="33486" xr:uid="{00000000-0005-0000-0000-0000A43B0000}"/>
    <cellStyle name="Normal 10 7 3 5" xfId="36273" xr:uid="{00000000-0005-0000-0000-0000A53B0000}"/>
    <cellStyle name="Normal 10 7 4" xfId="6972" xr:uid="{00000000-0005-0000-0000-0000A63B0000}"/>
    <cellStyle name="Normal 10 7 4 2" xfId="13509" xr:uid="{00000000-0005-0000-0000-0000A73B0000}"/>
    <cellStyle name="Normal 10 7 4 2 2" xfId="26240" xr:uid="{00000000-0005-0000-0000-0000A83B0000}"/>
    <cellStyle name="Normal 10 7 4 3" xfId="21699" xr:uid="{00000000-0005-0000-0000-0000A93B0000}"/>
    <cellStyle name="Normal 10 7 5" xfId="12411" xr:uid="{00000000-0005-0000-0000-0000AA3B0000}"/>
    <cellStyle name="Normal 10 7 5 2" xfId="25157" xr:uid="{00000000-0005-0000-0000-0000AB3B0000}"/>
    <cellStyle name="Normal 10 7 6" xfId="17881" xr:uid="{00000000-0005-0000-0000-0000AC3B0000}"/>
    <cellStyle name="Normal 10 7 7" xfId="31232" xr:uid="{00000000-0005-0000-0000-0000AD3B0000}"/>
    <cellStyle name="Normal 10 7 8" xfId="34572" xr:uid="{00000000-0005-0000-0000-0000AE3B0000}"/>
    <cellStyle name="Normal 10 7 9" xfId="43176" xr:uid="{EA20322A-FC04-4EF3-9E38-C286046EFB54}"/>
    <cellStyle name="Normal 10 8" xfId="4748" xr:uid="{00000000-0005-0000-0000-0000AF3B0000}"/>
    <cellStyle name="Normal 10 8 2" xfId="8036" xr:uid="{00000000-0005-0000-0000-0000B03B0000}"/>
    <cellStyle name="Normal 10 8 2 2" xfId="14525" xr:uid="{00000000-0005-0000-0000-0000B13B0000}"/>
    <cellStyle name="Normal 10 8 2 2 2" xfId="27208" xr:uid="{00000000-0005-0000-0000-0000B23B0000}"/>
    <cellStyle name="Normal 10 8 2 3" xfId="19302" xr:uid="{00000000-0005-0000-0000-0000B33B0000}"/>
    <cellStyle name="Normal 10 8 2 4" xfId="32419" xr:uid="{00000000-0005-0000-0000-0000B43B0000}"/>
    <cellStyle name="Normal 10 8 2 5" xfId="35430" xr:uid="{00000000-0005-0000-0000-0000B53B0000}"/>
    <cellStyle name="Normal 10 8 3" xfId="8960" xr:uid="{00000000-0005-0000-0000-0000B63B0000}"/>
    <cellStyle name="Normal 10 8 3 2" xfId="15367" xr:uid="{00000000-0005-0000-0000-0000B73B0000}"/>
    <cellStyle name="Normal 10 8 3 2 2" xfId="28017" xr:uid="{00000000-0005-0000-0000-0000B83B0000}"/>
    <cellStyle name="Normal 10 8 3 3" xfId="22979" xr:uid="{00000000-0005-0000-0000-0000B93B0000}"/>
    <cellStyle name="Normal 10 8 4" xfId="6973" xr:uid="{00000000-0005-0000-0000-0000BA3B0000}"/>
    <cellStyle name="Normal 10 8 4 2" xfId="13510" xr:uid="{00000000-0005-0000-0000-0000BB3B0000}"/>
    <cellStyle name="Normal 10 8 4 2 2" xfId="26241" xr:uid="{00000000-0005-0000-0000-0000BC3B0000}"/>
    <cellStyle name="Normal 10 8 4 3" xfId="21700" xr:uid="{00000000-0005-0000-0000-0000BD3B0000}"/>
    <cellStyle name="Normal 10 8 5" xfId="12412" xr:uid="{00000000-0005-0000-0000-0000BE3B0000}"/>
    <cellStyle name="Normal 10 8 5 2" xfId="25158" xr:uid="{00000000-0005-0000-0000-0000BF3B0000}"/>
    <cellStyle name="Normal 10 8 6" xfId="17882" xr:uid="{00000000-0005-0000-0000-0000C03B0000}"/>
    <cellStyle name="Normal 10 8 7" xfId="31233" xr:uid="{00000000-0005-0000-0000-0000C13B0000}"/>
    <cellStyle name="Normal 10 8 8" xfId="34573" xr:uid="{00000000-0005-0000-0000-0000C23B0000}"/>
    <cellStyle name="Normal 10 8 9" xfId="43178" xr:uid="{45362A53-4459-4DA3-A9CE-C9DB9CD13B3C}"/>
    <cellStyle name="Normal 10 9" xfId="4749" xr:uid="{00000000-0005-0000-0000-0000C33B0000}"/>
    <cellStyle name="Normal 10 9 2" xfId="8037" xr:uid="{00000000-0005-0000-0000-0000C43B0000}"/>
    <cellStyle name="Normal 10 9 2 2" xfId="14526" xr:uid="{00000000-0005-0000-0000-0000C53B0000}"/>
    <cellStyle name="Normal 10 9 2 2 2" xfId="27209" xr:uid="{00000000-0005-0000-0000-0000C63B0000}"/>
    <cellStyle name="Normal 10 9 2 3" xfId="19303" xr:uid="{00000000-0005-0000-0000-0000C73B0000}"/>
    <cellStyle name="Normal 10 9 2 4" xfId="32420" xr:uid="{00000000-0005-0000-0000-0000C83B0000}"/>
    <cellStyle name="Normal 10 9 2 5" xfId="35431" xr:uid="{00000000-0005-0000-0000-0000C93B0000}"/>
    <cellStyle name="Normal 10 9 3" xfId="8961" xr:uid="{00000000-0005-0000-0000-0000CA3B0000}"/>
    <cellStyle name="Normal 10 9 3 2" xfId="15368" xr:uid="{00000000-0005-0000-0000-0000CB3B0000}"/>
    <cellStyle name="Normal 10 9 3 2 2" xfId="28018" xr:uid="{00000000-0005-0000-0000-0000CC3B0000}"/>
    <cellStyle name="Normal 10 9 3 3" xfId="22980" xr:uid="{00000000-0005-0000-0000-0000CD3B0000}"/>
    <cellStyle name="Normal 10 9 4" xfId="6974" xr:uid="{00000000-0005-0000-0000-0000CE3B0000}"/>
    <cellStyle name="Normal 10 9 4 2" xfId="13511" xr:uid="{00000000-0005-0000-0000-0000CF3B0000}"/>
    <cellStyle name="Normal 10 9 4 2 2" xfId="26242" xr:uid="{00000000-0005-0000-0000-0000D03B0000}"/>
    <cellStyle name="Normal 10 9 4 3" xfId="21701" xr:uid="{00000000-0005-0000-0000-0000D13B0000}"/>
    <cellStyle name="Normal 10 9 5" xfId="12413" xr:uid="{00000000-0005-0000-0000-0000D23B0000}"/>
    <cellStyle name="Normal 10 9 5 2" xfId="25159" xr:uid="{00000000-0005-0000-0000-0000D33B0000}"/>
    <cellStyle name="Normal 10 9 6" xfId="17883" xr:uid="{00000000-0005-0000-0000-0000D43B0000}"/>
    <cellStyle name="Normal 10 9 7" xfId="31234" xr:uid="{00000000-0005-0000-0000-0000D53B0000}"/>
    <cellStyle name="Normal 10 9 8" xfId="34574" xr:uid="{00000000-0005-0000-0000-0000D63B0000}"/>
    <cellStyle name="Normal 10 9 9" xfId="43179" xr:uid="{ACAA99AD-F463-4EF3-934A-B6E4C7DEFA64}"/>
    <cellStyle name="Normal 100" xfId="2846" xr:uid="{00000000-0005-0000-0000-0000D73B0000}"/>
    <cellStyle name="Normal 100 10" xfId="34336" xr:uid="{00000000-0005-0000-0000-0000D83B0000}"/>
    <cellStyle name="Normal 100 11" xfId="43180" xr:uid="{D7E0463C-01BE-449B-81FE-AD6199B6B76D}"/>
    <cellStyle name="Normal 100 2" xfId="3142" xr:uid="{00000000-0005-0000-0000-0000D93B0000}"/>
    <cellStyle name="Normal 100 2 2" xfId="7822" xr:uid="{00000000-0005-0000-0000-0000DA3B0000}"/>
    <cellStyle name="Normal 100 2 2 2" xfId="14317" xr:uid="{00000000-0005-0000-0000-0000DB3B0000}"/>
    <cellStyle name="Normal 100 2 2 2 2" xfId="20459" xr:uid="{00000000-0005-0000-0000-0000DC3B0000}"/>
    <cellStyle name="Normal 100 2 2 2 3" xfId="33712" xr:uid="{00000000-0005-0000-0000-0000DD3B0000}"/>
    <cellStyle name="Normal 100 2 2 2 4" xfId="36499" xr:uid="{00000000-0005-0000-0000-0000DE3B0000}"/>
    <cellStyle name="Normal 100 2 2 3" xfId="20160" xr:uid="{00000000-0005-0000-0000-0000DF3B0000}"/>
    <cellStyle name="Normal 100 2 2 3 2" xfId="33417" xr:uid="{00000000-0005-0000-0000-0000E03B0000}"/>
    <cellStyle name="Normal 100 2 2 3 3" xfId="36205" xr:uid="{00000000-0005-0000-0000-0000E13B0000}"/>
    <cellStyle name="Normal 100 2 2 4" xfId="19874" xr:uid="{00000000-0005-0000-0000-0000E23B0000}"/>
    <cellStyle name="Normal 100 2 2 5" xfId="33028" xr:uid="{00000000-0005-0000-0000-0000E33B0000}"/>
    <cellStyle name="Normal 100 2 2 6" xfId="35956" xr:uid="{00000000-0005-0000-0000-0000E43B0000}"/>
    <cellStyle name="Normal 100 2 3" xfId="8744" xr:uid="{00000000-0005-0000-0000-0000E53B0000}"/>
    <cellStyle name="Normal 100 2 3 2" xfId="15159" xr:uid="{00000000-0005-0000-0000-0000E63B0000}"/>
    <cellStyle name="Normal 100 2 3 2 2" xfId="27821" xr:uid="{00000000-0005-0000-0000-0000E73B0000}"/>
    <cellStyle name="Normal 100 2 3 3" xfId="20312" xr:uid="{00000000-0005-0000-0000-0000E83B0000}"/>
    <cellStyle name="Normal 100 2 3 4" xfId="33566" xr:uid="{00000000-0005-0000-0000-0000E93B0000}"/>
    <cellStyle name="Normal 100 2 3 5" xfId="36353" xr:uid="{00000000-0005-0000-0000-0000EA3B0000}"/>
    <cellStyle name="Normal 100 2 4" xfId="10703" xr:uid="{00000000-0005-0000-0000-0000EB3B0000}"/>
    <cellStyle name="Normal 100 2 4 2" xfId="16248" xr:uid="{00000000-0005-0000-0000-0000EC3B0000}"/>
    <cellStyle name="Normal 100 2 4 2 2" xfId="28836" xr:uid="{00000000-0005-0000-0000-0000ED3B0000}"/>
    <cellStyle name="Normal 100 2 4 3" xfId="20004" xr:uid="{00000000-0005-0000-0000-0000EE3B0000}"/>
    <cellStyle name="Normal 100 2 4 4" xfId="33268" xr:uid="{00000000-0005-0000-0000-0000EF3B0000}"/>
    <cellStyle name="Normal 100 2 4 5" xfId="36060" xr:uid="{00000000-0005-0000-0000-0000F03B0000}"/>
    <cellStyle name="Normal 100 2 5" xfId="6601" xr:uid="{00000000-0005-0000-0000-0000F13B0000}"/>
    <cellStyle name="Normal 100 2 5 2" xfId="13189" xr:uid="{00000000-0005-0000-0000-0000F23B0000}"/>
    <cellStyle name="Normal 100 2 5 2 2" xfId="25933" xr:uid="{00000000-0005-0000-0000-0000F33B0000}"/>
    <cellStyle name="Normal 100 2 5 3" xfId="21342" xr:uid="{00000000-0005-0000-0000-0000F43B0000}"/>
    <cellStyle name="Normal 100 2 6" xfId="12121" xr:uid="{00000000-0005-0000-0000-0000F53B0000}"/>
    <cellStyle name="Normal 100 2 6 2" xfId="24866" xr:uid="{00000000-0005-0000-0000-0000F63B0000}"/>
    <cellStyle name="Normal 100 2 7" xfId="18778" xr:uid="{00000000-0005-0000-0000-0000F73B0000}"/>
    <cellStyle name="Normal 100 2 8" xfId="32035" xr:uid="{00000000-0005-0000-0000-0000F83B0000}"/>
    <cellStyle name="Normal 100 2 9" xfId="35110" xr:uid="{00000000-0005-0000-0000-0000F93B0000}"/>
    <cellStyle name="Normal 100 3" xfId="7800" xr:uid="{00000000-0005-0000-0000-0000FA3B0000}"/>
    <cellStyle name="Normal 100 3 2" xfId="14295" xr:uid="{00000000-0005-0000-0000-0000FB3B0000}"/>
    <cellStyle name="Normal 100 3 2 2" xfId="20405" xr:uid="{00000000-0005-0000-0000-0000FC3B0000}"/>
    <cellStyle name="Normal 100 3 2 3" xfId="33658" xr:uid="{00000000-0005-0000-0000-0000FD3B0000}"/>
    <cellStyle name="Normal 100 3 2 4" xfId="36445" xr:uid="{00000000-0005-0000-0000-0000FE3B0000}"/>
    <cellStyle name="Normal 100 3 3" xfId="20106" xr:uid="{00000000-0005-0000-0000-0000FF3B0000}"/>
    <cellStyle name="Normal 100 3 3 2" xfId="33363" xr:uid="{00000000-0005-0000-0000-0000003C0000}"/>
    <cellStyle name="Normal 100 3 3 3" xfId="36151" xr:uid="{00000000-0005-0000-0000-0000013C0000}"/>
    <cellStyle name="Normal 100 3 4" xfId="19078" xr:uid="{00000000-0005-0000-0000-0000023C0000}"/>
    <cellStyle name="Normal 100 3 5" xfId="32200" xr:uid="{00000000-0005-0000-0000-0000033C0000}"/>
    <cellStyle name="Normal 100 3 6" xfId="35219" xr:uid="{00000000-0005-0000-0000-0000043C0000}"/>
    <cellStyle name="Normal 100 4" xfId="8677" xr:uid="{00000000-0005-0000-0000-0000053C0000}"/>
    <cellStyle name="Normal 100 4 2" xfId="15135" xr:uid="{00000000-0005-0000-0000-0000063C0000}"/>
    <cellStyle name="Normal 100 4 2 2" xfId="20258" xr:uid="{00000000-0005-0000-0000-0000073C0000}"/>
    <cellStyle name="Normal 100 4 2 3" xfId="33512" xr:uid="{00000000-0005-0000-0000-0000083C0000}"/>
    <cellStyle name="Normal 100 4 2 4" xfId="36299" xr:uid="{00000000-0005-0000-0000-0000093C0000}"/>
    <cellStyle name="Normal 100 4 3" xfId="18958" xr:uid="{00000000-0005-0000-0000-00000A3C0000}"/>
    <cellStyle name="Normal 100 4 4" xfId="32139" xr:uid="{00000000-0005-0000-0000-00000B3C0000}"/>
    <cellStyle name="Normal 100 4 5" xfId="35159" xr:uid="{00000000-0005-0000-0000-00000C3C0000}"/>
    <cellStyle name="Normal 100 5" xfId="10452" xr:uid="{00000000-0005-0000-0000-00000D3C0000}"/>
    <cellStyle name="Normal 100 5 2" xfId="16133" xr:uid="{00000000-0005-0000-0000-00000E3C0000}"/>
    <cellStyle name="Normal 100 5 2 2" xfId="28755" xr:uid="{00000000-0005-0000-0000-00000F3C0000}"/>
    <cellStyle name="Normal 100 5 3" xfId="19943" xr:uid="{00000000-0005-0000-0000-0000103C0000}"/>
    <cellStyle name="Normal 100 5 4" xfId="33168" xr:uid="{00000000-0005-0000-0000-0000113C0000}"/>
    <cellStyle name="Normal 100 5 5" xfId="36005" xr:uid="{00000000-0005-0000-0000-0000123C0000}"/>
    <cellStyle name="Normal 100 6" xfId="6511" xr:uid="{00000000-0005-0000-0000-0000133C0000}"/>
    <cellStyle name="Normal 100 6 2" xfId="13106" xr:uid="{00000000-0005-0000-0000-0000143C0000}"/>
    <cellStyle name="Normal 100 6 2 2" xfId="25851" xr:uid="{00000000-0005-0000-0000-0000153C0000}"/>
    <cellStyle name="Normal 100 6 3" xfId="21255" xr:uid="{00000000-0005-0000-0000-0000163C0000}"/>
    <cellStyle name="Normal 100 7" xfId="12085" xr:uid="{00000000-0005-0000-0000-0000173C0000}"/>
    <cellStyle name="Normal 100 7 2" xfId="24830" xr:uid="{00000000-0005-0000-0000-0000183C0000}"/>
    <cellStyle name="Normal 100 8" xfId="17489" xr:uid="{00000000-0005-0000-0000-0000193C0000}"/>
    <cellStyle name="Normal 100 9" xfId="30835" xr:uid="{00000000-0005-0000-0000-00001A3C0000}"/>
    <cellStyle name="Normal 101" xfId="2847" xr:uid="{00000000-0005-0000-0000-00001B3C0000}"/>
    <cellStyle name="Normal 101 2" xfId="43181" xr:uid="{E353E95A-5B0F-4782-88DA-91D34E6D78EC}"/>
    <cellStyle name="Normal 102" xfId="3115" xr:uid="{00000000-0005-0000-0000-00001C3C0000}"/>
    <cellStyle name="Normal 102 10" xfId="34321" xr:uid="{00000000-0005-0000-0000-00001D3C0000}"/>
    <cellStyle name="Normal 102 11" xfId="43182" xr:uid="{153DA189-E9F5-4E7B-BF67-C74628E40613}"/>
    <cellStyle name="Normal 102 2" xfId="3185" xr:uid="{00000000-0005-0000-0000-00001E3C0000}"/>
    <cellStyle name="Normal 102 2 2" xfId="7842" xr:uid="{00000000-0005-0000-0000-00001F3C0000}"/>
    <cellStyle name="Normal 102 2 2 2" xfId="14337" xr:uid="{00000000-0005-0000-0000-0000203C0000}"/>
    <cellStyle name="Normal 102 2 2 2 2" xfId="20453" xr:uid="{00000000-0005-0000-0000-0000213C0000}"/>
    <cellStyle name="Normal 102 2 2 2 3" xfId="33706" xr:uid="{00000000-0005-0000-0000-0000223C0000}"/>
    <cellStyle name="Normal 102 2 2 2 4" xfId="36493" xr:uid="{00000000-0005-0000-0000-0000233C0000}"/>
    <cellStyle name="Normal 102 2 2 3" xfId="20154" xr:uid="{00000000-0005-0000-0000-0000243C0000}"/>
    <cellStyle name="Normal 102 2 2 3 2" xfId="33411" xr:uid="{00000000-0005-0000-0000-0000253C0000}"/>
    <cellStyle name="Normal 102 2 2 3 3" xfId="36199" xr:uid="{00000000-0005-0000-0000-0000263C0000}"/>
    <cellStyle name="Normal 102 2 2 4" xfId="19866" xr:uid="{00000000-0005-0000-0000-0000273C0000}"/>
    <cellStyle name="Normal 102 2 2 5" xfId="32991" xr:uid="{00000000-0005-0000-0000-0000283C0000}"/>
    <cellStyle name="Normal 102 2 2 6" xfId="35949" xr:uid="{00000000-0005-0000-0000-0000293C0000}"/>
    <cellStyle name="Normal 102 2 3" xfId="8764" xr:uid="{00000000-0005-0000-0000-00002A3C0000}"/>
    <cellStyle name="Normal 102 2 3 2" xfId="15179" xr:uid="{00000000-0005-0000-0000-00002B3C0000}"/>
    <cellStyle name="Normal 102 2 3 2 2" xfId="27837" xr:uid="{00000000-0005-0000-0000-00002C3C0000}"/>
    <cellStyle name="Normal 102 2 3 3" xfId="20306" xr:uid="{00000000-0005-0000-0000-00002D3C0000}"/>
    <cellStyle name="Normal 102 2 3 4" xfId="33560" xr:uid="{00000000-0005-0000-0000-00002E3C0000}"/>
    <cellStyle name="Normal 102 2 3 5" xfId="36347" xr:uid="{00000000-0005-0000-0000-00002F3C0000}"/>
    <cellStyle name="Normal 102 2 4" xfId="10697" xr:uid="{00000000-0005-0000-0000-0000303C0000}"/>
    <cellStyle name="Normal 102 2 4 2" xfId="16242" xr:uid="{00000000-0005-0000-0000-0000313C0000}"/>
    <cellStyle name="Normal 102 2 4 2 2" xfId="28835" xr:uid="{00000000-0005-0000-0000-0000323C0000}"/>
    <cellStyle name="Normal 102 2 4 3" xfId="19998" xr:uid="{00000000-0005-0000-0000-0000333C0000}"/>
    <cellStyle name="Normal 102 2 4 4" xfId="33262" xr:uid="{00000000-0005-0000-0000-0000343C0000}"/>
    <cellStyle name="Normal 102 2 4 5" xfId="36054" xr:uid="{00000000-0005-0000-0000-0000353C0000}"/>
    <cellStyle name="Normal 102 2 5" xfId="6624" xr:uid="{00000000-0005-0000-0000-0000363C0000}"/>
    <cellStyle name="Normal 102 2 5 2" xfId="13211" xr:uid="{00000000-0005-0000-0000-0000373C0000}"/>
    <cellStyle name="Normal 102 2 5 2 2" xfId="25955" xr:uid="{00000000-0005-0000-0000-0000383C0000}"/>
    <cellStyle name="Normal 102 2 5 3" xfId="21363" xr:uid="{00000000-0005-0000-0000-0000393C0000}"/>
    <cellStyle name="Normal 102 2 6" xfId="12142" xr:uid="{00000000-0005-0000-0000-00003A3C0000}"/>
    <cellStyle name="Normal 102 2 6 2" xfId="24887" xr:uid="{00000000-0005-0000-0000-00003B3C0000}"/>
    <cellStyle name="Normal 102 2 7" xfId="18742" xr:uid="{00000000-0005-0000-0000-00003C3C0000}"/>
    <cellStyle name="Normal 102 2 8" xfId="31997" xr:uid="{00000000-0005-0000-0000-00003D3C0000}"/>
    <cellStyle name="Normal 102 2 9" xfId="35104" xr:uid="{00000000-0005-0000-0000-00003E3C0000}"/>
    <cellStyle name="Normal 102 3" xfId="7812" xr:uid="{00000000-0005-0000-0000-00003F3C0000}"/>
    <cellStyle name="Normal 102 3 2" xfId="14307" xr:uid="{00000000-0005-0000-0000-0000403C0000}"/>
    <cellStyle name="Normal 102 3 2 2" xfId="20399" xr:uid="{00000000-0005-0000-0000-0000413C0000}"/>
    <cellStyle name="Normal 102 3 2 3" xfId="33652" xr:uid="{00000000-0005-0000-0000-0000423C0000}"/>
    <cellStyle name="Normal 102 3 2 4" xfId="36439" xr:uid="{00000000-0005-0000-0000-0000433C0000}"/>
    <cellStyle name="Normal 102 3 3" xfId="20100" xr:uid="{00000000-0005-0000-0000-0000443C0000}"/>
    <cellStyle name="Normal 102 3 3 2" xfId="33357" xr:uid="{00000000-0005-0000-0000-0000453C0000}"/>
    <cellStyle name="Normal 102 3 3 3" xfId="36145" xr:uid="{00000000-0005-0000-0000-0000463C0000}"/>
    <cellStyle name="Normal 102 3 4" xfId="19072" xr:uid="{00000000-0005-0000-0000-0000473C0000}"/>
    <cellStyle name="Normal 102 3 5" xfId="32194" xr:uid="{00000000-0005-0000-0000-0000483C0000}"/>
    <cellStyle name="Normal 102 3 6" xfId="35213" xr:uid="{00000000-0005-0000-0000-0000493C0000}"/>
    <cellStyle name="Normal 102 4" xfId="8734" xr:uid="{00000000-0005-0000-0000-00004A3C0000}"/>
    <cellStyle name="Normal 102 4 2" xfId="15149" xr:uid="{00000000-0005-0000-0000-00004B3C0000}"/>
    <cellStyle name="Normal 102 4 2 2" xfId="20252" xr:uid="{00000000-0005-0000-0000-00004C3C0000}"/>
    <cellStyle name="Normal 102 4 2 3" xfId="33506" xr:uid="{00000000-0005-0000-0000-00004D3C0000}"/>
    <cellStyle name="Normal 102 4 2 4" xfId="36293" xr:uid="{00000000-0005-0000-0000-00004E3C0000}"/>
    <cellStyle name="Normal 102 4 3" xfId="18952" xr:uid="{00000000-0005-0000-0000-00004F3C0000}"/>
    <cellStyle name="Normal 102 4 4" xfId="32133" xr:uid="{00000000-0005-0000-0000-0000503C0000}"/>
    <cellStyle name="Normal 102 4 5" xfId="35153" xr:uid="{00000000-0005-0000-0000-0000513C0000}"/>
    <cellStyle name="Normal 102 5" xfId="10050" xr:uid="{00000000-0005-0000-0000-0000523C0000}"/>
    <cellStyle name="Normal 102 5 2" xfId="15991" xr:uid="{00000000-0005-0000-0000-0000533C0000}"/>
    <cellStyle name="Normal 102 5 2 2" xfId="28620" xr:uid="{00000000-0005-0000-0000-0000543C0000}"/>
    <cellStyle name="Normal 102 5 3" xfId="19936" xr:uid="{00000000-0005-0000-0000-0000553C0000}"/>
    <cellStyle name="Normal 102 5 4" xfId="33132" xr:uid="{00000000-0005-0000-0000-0000563C0000}"/>
    <cellStyle name="Normal 102 5 5" xfId="35999" xr:uid="{00000000-0005-0000-0000-0000573C0000}"/>
    <cellStyle name="Normal 102 6" xfId="6587" xr:uid="{00000000-0005-0000-0000-0000583C0000}"/>
    <cellStyle name="Normal 102 6 2" xfId="13176" xr:uid="{00000000-0005-0000-0000-0000593C0000}"/>
    <cellStyle name="Normal 102 6 2 2" xfId="25921" xr:uid="{00000000-0005-0000-0000-00005A3C0000}"/>
    <cellStyle name="Normal 102 6 3" xfId="21330" xr:uid="{00000000-0005-0000-0000-00005B3C0000}"/>
    <cellStyle name="Normal 102 7" xfId="12109" xr:uid="{00000000-0005-0000-0000-00005C3C0000}"/>
    <cellStyle name="Normal 102 7 2" xfId="24854" xr:uid="{00000000-0005-0000-0000-00005D3C0000}"/>
    <cellStyle name="Normal 102 8" xfId="17455" xr:uid="{00000000-0005-0000-0000-00005E3C0000}"/>
    <cellStyle name="Normal 102 9" xfId="30711" xr:uid="{00000000-0005-0000-0000-00005F3C0000}"/>
    <cellStyle name="Normal 103" xfId="2248" xr:uid="{00000000-0005-0000-0000-0000603C0000}"/>
    <cellStyle name="Normal 103 2" xfId="7794" xr:uid="{00000000-0005-0000-0000-0000613C0000}"/>
    <cellStyle name="Normal 103 2 2" xfId="14289" xr:uid="{00000000-0005-0000-0000-0000623C0000}"/>
    <cellStyle name="Normal 103 2 2 2" xfId="27003" xr:uid="{00000000-0005-0000-0000-0000633C0000}"/>
    <cellStyle name="Normal 103 2 3" xfId="22495" xr:uid="{00000000-0005-0000-0000-0000643C0000}"/>
    <cellStyle name="Normal 103 3" xfId="8641" xr:uid="{00000000-0005-0000-0000-0000653C0000}"/>
    <cellStyle name="Normal 103 3 2" xfId="15126" xr:uid="{00000000-0005-0000-0000-0000663C0000}"/>
    <cellStyle name="Normal 103 3 2 2" xfId="27795" xr:uid="{00000000-0005-0000-0000-0000673C0000}"/>
    <cellStyle name="Normal 103 3 3" xfId="22708" xr:uid="{00000000-0005-0000-0000-0000683C0000}"/>
    <cellStyle name="Normal 103 4" xfId="10024" xr:uid="{00000000-0005-0000-0000-0000693C0000}"/>
    <cellStyle name="Normal 103 5" xfId="6439" xr:uid="{00000000-0005-0000-0000-00006A3C0000}"/>
    <cellStyle name="Normal 103 5 2" xfId="13059" xr:uid="{00000000-0005-0000-0000-00006B3C0000}"/>
    <cellStyle name="Normal 103 5 2 2" xfId="25805" xr:uid="{00000000-0005-0000-0000-00006C3C0000}"/>
    <cellStyle name="Normal 103 5 3" xfId="21188" xr:uid="{00000000-0005-0000-0000-00006D3C0000}"/>
    <cellStyle name="Normal 103 6" xfId="12045" xr:uid="{00000000-0005-0000-0000-00006E3C0000}"/>
    <cellStyle name="Normal 103 6 2" xfId="24790" xr:uid="{00000000-0005-0000-0000-00006F3C0000}"/>
    <cellStyle name="Normal 103 7" xfId="20913" xr:uid="{00000000-0005-0000-0000-0000703C0000}"/>
    <cellStyle name="Normal 103 8" xfId="43183" xr:uid="{F578C8C5-C0C1-4573-B7B3-C00153421EBD}"/>
    <cellStyle name="Normal 104" xfId="376" xr:uid="{00000000-0005-0000-0000-0000713C0000}"/>
    <cellStyle name="Normal 104 10" xfId="3136" xr:uid="{00000000-0005-0000-0000-0000723C0000}"/>
    <cellStyle name="Normal 104 11" xfId="37631" xr:uid="{00000000-0005-0000-0000-0000733C0000}"/>
    <cellStyle name="Normal 104 12" xfId="37926" xr:uid="{00000000-0005-0000-0000-0000743C0000}"/>
    <cellStyle name="Normal 104 13" xfId="43184" xr:uid="{0307D494-A8A9-4344-BFF5-2ACA8840D628}"/>
    <cellStyle name="Normal 104 2" xfId="601" xr:uid="{00000000-0005-0000-0000-0000753C0000}"/>
    <cellStyle name="Normal 104 2 2" xfId="10714" xr:uid="{00000000-0005-0000-0000-0000763C0000}"/>
    <cellStyle name="Normal 104 2 2 2" xfId="16259" xr:uid="{00000000-0005-0000-0000-0000773C0000}"/>
    <cellStyle name="Normal 104 2 2 2 2" xfId="20470" xr:uid="{00000000-0005-0000-0000-0000783C0000}"/>
    <cellStyle name="Normal 104 2 2 2 3" xfId="33723" xr:uid="{00000000-0005-0000-0000-0000793C0000}"/>
    <cellStyle name="Normal 104 2 2 2 4" xfId="36510" xr:uid="{00000000-0005-0000-0000-00007A3C0000}"/>
    <cellStyle name="Normal 104 2 2 3" xfId="20171" xr:uid="{00000000-0005-0000-0000-00007B3C0000}"/>
    <cellStyle name="Normal 104 2 2 4" xfId="33428" xr:uid="{00000000-0005-0000-0000-00007C3C0000}"/>
    <cellStyle name="Normal 104 2 2 5" xfId="36216" xr:uid="{00000000-0005-0000-0000-00007D3C0000}"/>
    <cellStyle name="Normal 104 2 3" xfId="14311" xr:uid="{00000000-0005-0000-0000-00007E3C0000}"/>
    <cellStyle name="Normal 104 2 3 2" xfId="20323" xr:uid="{00000000-0005-0000-0000-00007F3C0000}"/>
    <cellStyle name="Normal 104 2 3 3" xfId="33577" xr:uid="{00000000-0005-0000-0000-0000803C0000}"/>
    <cellStyle name="Normal 104 2 3 4" xfId="36364" xr:uid="{00000000-0005-0000-0000-0000813C0000}"/>
    <cellStyle name="Normal 104 2 4" xfId="20015" xr:uid="{00000000-0005-0000-0000-0000823C0000}"/>
    <cellStyle name="Normal 104 2 4 2" xfId="33279" xr:uid="{00000000-0005-0000-0000-0000833C0000}"/>
    <cellStyle name="Normal 104 2 4 3" xfId="36071" xr:uid="{00000000-0005-0000-0000-0000843C0000}"/>
    <cellStyle name="Normal 104 2 5" xfId="18564" xr:uid="{00000000-0005-0000-0000-0000853C0000}"/>
    <cellStyle name="Normal 104 2 6" xfId="7816" xr:uid="{00000000-0005-0000-0000-0000863C0000}"/>
    <cellStyle name="Normal 104 2 7" xfId="37679" xr:uid="{00000000-0005-0000-0000-0000873C0000}"/>
    <cellStyle name="Normal 104 2 8" xfId="37972" xr:uid="{00000000-0005-0000-0000-0000883C0000}"/>
    <cellStyle name="Normal 104 3" xfId="8738" xr:uid="{00000000-0005-0000-0000-0000893C0000}"/>
    <cellStyle name="Normal 104 3 2" xfId="15153" xr:uid="{00000000-0005-0000-0000-00008A3C0000}"/>
    <cellStyle name="Normal 104 3 2 2" xfId="20416" xr:uid="{00000000-0005-0000-0000-00008B3C0000}"/>
    <cellStyle name="Normal 104 3 2 3" xfId="33669" xr:uid="{00000000-0005-0000-0000-00008C3C0000}"/>
    <cellStyle name="Normal 104 3 2 4" xfId="36456" xr:uid="{00000000-0005-0000-0000-00008D3C0000}"/>
    <cellStyle name="Normal 104 3 3" xfId="20117" xr:uid="{00000000-0005-0000-0000-00008E3C0000}"/>
    <cellStyle name="Normal 104 3 3 2" xfId="33374" xr:uid="{00000000-0005-0000-0000-00008F3C0000}"/>
    <cellStyle name="Normal 104 3 3 3" xfId="36162" xr:uid="{00000000-0005-0000-0000-0000903C0000}"/>
    <cellStyle name="Normal 104 3 4" xfId="19089" xr:uid="{00000000-0005-0000-0000-0000913C0000}"/>
    <cellStyle name="Normal 104 3 5" xfId="32211" xr:uid="{00000000-0005-0000-0000-0000923C0000}"/>
    <cellStyle name="Normal 104 3 6" xfId="35230" xr:uid="{00000000-0005-0000-0000-0000933C0000}"/>
    <cellStyle name="Normal 104 4" xfId="10644" xr:uid="{00000000-0005-0000-0000-0000943C0000}"/>
    <cellStyle name="Normal 104 4 2" xfId="16204" xr:uid="{00000000-0005-0000-0000-0000953C0000}"/>
    <cellStyle name="Normal 104 4 2 2" xfId="20269" xr:uid="{00000000-0005-0000-0000-0000963C0000}"/>
    <cellStyle name="Normal 104 4 2 3" xfId="33523" xr:uid="{00000000-0005-0000-0000-0000973C0000}"/>
    <cellStyle name="Normal 104 4 2 4" xfId="36310" xr:uid="{00000000-0005-0000-0000-0000983C0000}"/>
    <cellStyle name="Normal 104 4 3" xfId="18971" xr:uid="{00000000-0005-0000-0000-0000993C0000}"/>
    <cellStyle name="Normal 104 4 4" xfId="32151" xr:uid="{00000000-0005-0000-0000-00009A3C0000}"/>
    <cellStyle name="Normal 104 4 5" xfId="35171" xr:uid="{00000000-0005-0000-0000-00009B3C0000}"/>
    <cellStyle name="Normal 104 5" xfId="6595" xr:uid="{00000000-0005-0000-0000-00009C3C0000}"/>
    <cellStyle name="Normal 104 5 2" xfId="13183" xr:uid="{00000000-0005-0000-0000-00009D3C0000}"/>
    <cellStyle name="Normal 104 5 2 2" xfId="25927" xr:uid="{00000000-0005-0000-0000-00009E3C0000}"/>
    <cellStyle name="Normal 104 5 3" xfId="19961" xr:uid="{00000000-0005-0000-0000-00009F3C0000}"/>
    <cellStyle name="Normal 104 5 4" xfId="33225" xr:uid="{00000000-0005-0000-0000-0000A03C0000}"/>
    <cellStyle name="Normal 104 5 5" xfId="36017" xr:uid="{00000000-0005-0000-0000-0000A13C0000}"/>
    <cellStyle name="Normal 104 6" xfId="12115" xr:uid="{00000000-0005-0000-0000-0000A23C0000}"/>
    <cellStyle name="Normal 104 6 2" xfId="24860" xr:uid="{00000000-0005-0000-0000-0000A33C0000}"/>
    <cellStyle name="Normal 104 7" xfId="17507" xr:uid="{00000000-0005-0000-0000-0000A43C0000}"/>
    <cellStyle name="Normal 104 8" xfId="30931" xr:uid="{00000000-0005-0000-0000-0000A53C0000}"/>
    <cellStyle name="Normal 104 9" xfId="34352" xr:uid="{00000000-0005-0000-0000-0000A63C0000}"/>
    <cellStyle name="Normal 105" xfId="6008" xr:uid="{00000000-0005-0000-0000-0000A73C0000}"/>
    <cellStyle name="Normal 105 2" xfId="10720" xr:uid="{00000000-0005-0000-0000-0000A83C0000}"/>
    <cellStyle name="Normal 105 2 2" xfId="16265" xr:uid="{00000000-0005-0000-0000-0000A93C0000}"/>
    <cellStyle name="Normal 105 2 2 2" xfId="20476" xr:uid="{00000000-0005-0000-0000-0000AA3C0000}"/>
    <cellStyle name="Normal 105 2 2 2 2" xfId="33729" xr:uid="{00000000-0005-0000-0000-0000AB3C0000}"/>
    <cellStyle name="Normal 105 2 2 2 3" xfId="36516" xr:uid="{00000000-0005-0000-0000-0000AC3C0000}"/>
    <cellStyle name="Normal 105 2 2 3" xfId="20177" xr:uid="{00000000-0005-0000-0000-0000AD3C0000}"/>
    <cellStyle name="Normal 105 2 2 4" xfId="33434" xr:uid="{00000000-0005-0000-0000-0000AE3C0000}"/>
    <cellStyle name="Normal 105 2 2 5" xfId="36222" xr:uid="{00000000-0005-0000-0000-0000AF3C0000}"/>
    <cellStyle name="Normal 105 2 3" xfId="20329" xr:uid="{00000000-0005-0000-0000-0000B03C0000}"/>
    <cellStyle name="Normal 105 2 3 2" xfId="33583" xr:uid="{00000000-0005-0000-0000-0000B13C0000}"/>
    <cellStyle name="Normal 105 2 3 3" xfId="36370" xr:uid="{00000000-0005-0000-0000-0000B23C0000}"/>
    <cellStyle name="Normal 105 2 4" xfId="20021" xr:uid="{00000000-0005-0000-0000-0000B33C0000}"/>
    <cellStyle name="Normal 105 2 4 2" xfId="33285" xr:uid="{00000000-0005-0000-0000-0000B43C0000}"/>
    <cellStyle name="Normal 105 2 4 3" xfId="36077" xr:uid="{00000000-0005-0000-0000-0000B53C0000}"/>
    <cellStyle name="Normal 105 2 5" xfId="19894" xr:uid="{00000000-0005-0000-0000-0000B63C0000}"/>
    <cellStyle name="Normal 105 3" xfId="10656" xr:uid="{00000000-0005-0000-0000-0000B73C0000}"/>
    <cellStyle name="Normal 105 3 2" xfId="16211" xr:uid="{00000000-0005-0000-0000-0000B83C0000}"/>
    <cellStyle name="Normal 105 3 2 2" xfId="20422" xr:uid="{00000000-0005-0000-0000-0000B93C0000}"/>
    <cellStyle name="Normal 105 3 2 3" xfId="33675" xr:uid="{00000000-0005-0000-0000-0000BA3C0000}"/>
    <cellStyle name="Normal 105 3 2 4" xfId="36462" xr:uid="{00000000-0005-0000-0000-0000BB3C0000}"/>
    <cellStyle name="Normal 105 3 3" xfId="20123" xr:uid="{00000000-0005-0000-0000-0000BC3C0000}"/>
    <cellStyle name="Normal 105 3 3 2" xfId="33380" xr:uid="{00000000-0005-0000-0000-0000BD3C0000}"/>
    <cellStyle name="Normal 105 3 3 3" xfId="36168" xr:uid="{00000000-0005-0000-0000-0000BE3C0000}"/>
    <cellStyle name="Normal 105 3 4" xfId="18977" xr:uid="{00000000-0005-0000-0000-0000BF3C0000}"/>
    <cellStyle name="Normal 105 3 5" xfId="32157" xr:uid="{00000000-0005-0000-0000-0000C03C0000}"/>
    <cellStyle name="Normal 105 3 6" xfId="35177" xr:uid="{00000000-0005-0000-0000-0000C13C0000}"/>
    <cellStyle name="Normal 105 4" xfId="20275" xr:uid="{00000000-0005-0000-0000-0000C23C0000}"/>
    <cellStyle name="Normal 105 4 2" xfId="33529" xr:uid="{00000000-0005-0000-0000-0000C33C0000}"/>
    <cellStyle name="Normal 105 4 3" xfId="36316" xr:uid="{00000000-0005-0000-0000-0000C43C0000}"/>
    <cellStyle name="Normal 105 5" xfId="19967" xr:uid="{00000000-0005-0000-0000-0000C53C0000}"/>
    <cellStyle name="Normal 105 5 2" xfId="33231" xr:uid="{00000000-0005-0000-0000-0000C63C0000}"/>
    <cellStyle name="Normal 105 5 3" xfId="36023" xr:uid="{00000000-0005-0000-0000-0000C73C0000}"/>
    <cellStyle name="Normal 105 6" xfId="18860" xr:uid="{00000000-0005-0000-0000-0000C83C0000}"/>
    <cellStyle name="Normal 106" xfId="6053" xr:uid="{00000000-0005-0000-0000-0000C93C0000}"/>
    <cellStyle name="Normal 106 2" xfId="10724" xr:uid="{00000000-0005-0000-0000-0000CA3C0000}"/>
    <cellStyle name="Normal 106 2 2" xfId="16269" xr:uid="{00000000-0005-0000-0000-0000CB3C0000}"/>
    <cellStyle name="Normal 106 2 2 2" xfId="20480" xr:uid="{00000000-0005-0000-0000-0000CC3C0000}"/>
    <cellStyle name="Normal 106 2 2 2 2" xfId="33733" xr:uid="{00000000-0005-0000-0000-0000CD3C0000}"/>
    <cellStyle name="Normal 106 2 2 2 3" xfId="36520" xr:uid="{00000000-0005-0000-0000-0000CE3C0000}"/>
    <cellStyle name="Normal 106 2 2 3" xfId="20181" xr:uid="{00000000-0005-0000-0000-0000CF3C0000}"/>
    <cellStyle name="Normal 106 2 2 4" xfId="33438" xr:uid="{00000000-0005-0000-0000-0000D03C0000}"/>
    <cellStyle name="Normal 106 2 2 5" xfId="36226" xr:uid="{00000000-0005-0000-0000-0000D13C0000}"/>
    <cellStyle name="Normal 106 2 3" xfId="20333" xr:uid="{00000000-0005-0000-0000-0000D23C0000}"/>
    <cellStyle name="Normal 106 2 3 2" xfId="33587" xr:uid="{00000000-0005-0000-0000-0000D33C0000}"/>
    <cellStyle name="Normal 106 2 3 3" xfId="36374" xr:uid="{00000000-0005-0000-0000-0000D43C0000}"/>
    <cellStyle name="Normal 106 2 4" xfId="20025" xr:uid="{00000000-0005-0000-0000-0000D53C0000}"/>
    <cellStyle name="Normal 106 2 4 2" xfId="33289" xr:uid="{00000000-0005-0000-0000-0000D63C0000}"/>
    <cellStyle name="Normal 106 2 4 3" xfId="36081" xr:uid="{00000000-0005-0000-0000-0000D73C0000}"/>
    <cellStyle name="Normal 106 2 5" xfId="19895" xr:uid="{00000000-0005-0000-0000-0000D83C0000}"/>
    <cellStyle name="Normal 106 3" xfId="10665" xr:uid="{00000000-0005-0000-0000-0000D93C0000}"/>
    <cellStyle name="Normal 106 3 2" xfId="16215" xr:uid="{00000000-0005-0000-0000-0000DA3C0000}"/>
    <cellStyle name="Normal 106 3 2 2" xfId="20426" xr:uid="{00000000-0005-0000-0000-0000DB3C0000}"/>
    <cellStyle name="Normal 106 3 2 3" xfId="33679" xr:uid="{00000000-0005-0000-0000-0000DC3C0000}"/>
    <cellStyle name="Normal 106 3 2 4" xfId="36466" xr:uid="{00000000-0005-0000-0000-0000DD3C0000}"/>
    <cellStyle name="Normal 106 3 3" xfId="20127" xr:uid="{00000000-0005-0000-0000-0000DE3C0000}"/>
    <cellStyle name="Normal 106 3 3 2" xfId="33384" xr:uid="{00000000-0005-0000-0000-0000DF3C0000}"/>
    <cellStyle name="Normal 106 3 3 3" xfId="36172" xr:uid="{00000000-0005-0000-0000-0000E03C0000}"/>
    <cellStyle name="Normal 106 3 4" xfId="18985" xr:uid="{00000000-0005-0000-0000-0000E13C0000}"/>
    <cellStyle name="Normal 106 3 5" xfId="32162" xr:uid="{00000000-0005-0000-0000-0000E23C0000}"/>
    <cellStyle name="Normal 106 3 6" xfId="35181" xr:uid="{00000000-0005-0000-0000-0000E33C0000}"/>
    <cellStyle name="Normal 106 4" xfId="20279" xr:uid="{00000000-0005-0000-0000-0000E43C0000}"/>
    <cellStyle name="Normal 106 4 2" xfId="33533" xr:uid="{00000000-0005-0000-0000-0000E53C0000}"/>
    <cellStyle name="Normal 106 4 3" xfId="36320" xr:uid="{00000000-0005-0000-0000-0000E63C0000}"/>
    <cellStyle name="Normal 106 5" xfId="19971" xr:uid="{00000000-0005-0000-0000-0000E73C0000}"/>
    <cellStyle name="Normal 106 5 2" xfId="33235" xr:uid="{00000000-0005-0000-0000-0000E83C0000}"/>
    <cellStyle name="Normal 106 5 3" xfId="36027" xr:uid="{00000000-0005-0000-0000-0000E93C0000}"/>
    <cellStyle name="Normal 106 6" xfId="18861" xr:uid="{00000000-0005-0000-0000-0000EA3C0000}"/>
    <cellStyle name="Normal 107" xfId="6362" xr:uid="{00000000-0005-0000-0000-0000EB3C0000}"/>
    <cellStyle name="Normal 107 2" xfId="8588" xr:uid="{00000000-0005-0000-0000-0000EC3C0000}"/>
    <cellStyle name="Normal 107 2 2" xfId="15073" xr:uid="{00000000-0005-0000-0000-0000ED3C0000}"/>
    <cellStyle name="Normal 107 2 2 2" xfId="20484" xr:uid="{00000000-0005-0000-0000-0000EE3C0000}"/>
    <cellStyle name="Normal 107 2 2 3" xfId="33737" xr:uid="{00000000-0005-0000-0000-0000EF3C0000}"/>
    <cellStyle name="Normal 107 2 2 4" xfId="36524" xr:uid="{00000000-0005-0000-0000-0000F03C0000}"/>
    <cellStyle name="Normal 107 2 3" xfId="20185" xr:uid="{00000000-0005-0000-0000-0000F13C0000}"/>
    <cellStyle name="Normal 107 2 3 2" xfId="33442" xr:uid="{00000000-0005-0000-0000-0000F23C0000}"/>
    <cellStyle name="Normal 107 2 3 3" xfId="36230" xr:uid="{00000000-0005-0000-0000-0000F33C0000}"/>
    <cellStyle name="Normal 107 2 4" xfId="19896" xr:uid="{00000000-0005-0000-0000-0000F43C0000}"/>
    <cellStyle name="Normal 107 3" xfId="9555" xr:uid="{00000000-0005-0000-0000-0000F53C0000}"/>
    <cellStyle name="Normal 107 3 2" xfId="15914" xr:uid="{00000000-0005-0000-0000-0000F63C0000}"/>
    <cellStyle name="Normal 107 3 2 2" xfId="20337" xr:uid="{00000000-0005-0000-0000-0000F73C0000}"/>
    <cellStyle name="Normal 107 3 2 3" xfId="33591" xr:uid="{00000000-0005-0000-0000-0000F83C0000}"/>
    <cellStyle name="Normal 107 3 2 4" xfId="36378" xr:uid="{00000000-0005-0000-0000-0000F93C0000}"/>
    <cellStyle name="Normal 107 3 3" xfId="18991" xr:uid="{00000000-0005-0000-0000-0000FA3C0000}"/>
    <cellStyle name="Normal 107 4" xfId="10728" xr:uid="{00000000-0005-0000-0000-0000FB3C0000}"/>
    <cellStyle name="Normal 107 4 2" xfId="16273" xr:uid="{00000000-0005-0000-0000-0000FC3C0000}"/>
    <cellStyle name="Normal 107 4 2 2" xfId="28847" xr:uid="{00000000-0005-0000-0000-0000FD3C0000}"/>
    <cellStyle name="Normal 107 4 3" xfId="20029" xr:uid="{00000000-0005-0000-0000-0000FE3C0000}"/>
    <cellStyle name="Normal 107 4 4" xfId="33293" xr:uid="{00000000-0005-0000-0000-0000FF3C0000}"/>
    <cellStyle name="Normal 107 4 5" xfId="36085" xr:uid="{00000000-0005-0000-0000-0000003D0000}"/>
    <cellStyle name="Normal 107 5" xfId="7720" xr:uid="{00000000-0005-0000-0000-0000013D0000}"/>
    <cellStyle name="Normal 107 5 2" xfId="14217" xr:uid="{00000000-0005-0000-0000-0000023D0000}"/>
    <cellStyle name="Normal 107 5 2 2" xfId="26943" xr:uid="{00000000-0005-0000-0000-0000033D0000}"/>
    <cellStyle name="Normal 107 5 3" xfId="22440" xr:uid="{00000000-0005-0000-0000-0000043D0000}"/>
    <cellStyle name="Normal 107 6" xfId="13004" xr:uid="{00000000-0005-0000-0000-0000053D0000}"/>
    <cellStyle name="Normal 107 6 2" xfId="25750" xr:uid="{00000000-0005-0000-0000-0000063D0000}"/>
    <cellStyle name="Normal 107 7" xfId="18872" xr:uid="{00000000-0005-0000-0000-0000073D0000}"/>
    <cellStyle name="Normal 107 8" xfId="43185" xr:uid="{08FC3C0F-E388-409D-8EC7-4F2E28735600}"/>
    <cellStyle name="Normal 108" xfId="2206" xr:uid="{00000000-0005-0000-0000-0000083D0000}"/>
    <cellStyle name="Normal 108 2" xfId="10769" xr:uid="{00000000-0005-0000-0000-0000093D0000}"/>
    <cellStyle name="Normal 108 2 2" xfId="16298" xr:uid="{00000000-0005-0000-0000-00000A3D0000}"/>
    <cellStyle name="Normal 108 2 2 2" xfId="20508" xr:uid="{00000000-0005-0000-0000-00000B3D0000}"/>
    <cellStyle name="Normal 108 2 2 3" xfId="33761" xr:uid="{00000000-0005-0000-0000-00000C3D0000}"/>
    <cellStyle name="Normal 108 2 2 4" xfId="36548" xr:uid="{00000000-0005-0000-0000-00000D3D0000}"/>
    <cellStyle name="Normal 108 2 3" xfId="20211" xr:uid="{00000000-0005-0000-0000-00000E3D0000}"/>
    <cellStyle name="Normal 108 2 3 2" xfId="33467" xr:uid="{00000000-0005-0000-0000-00000F3D0000}"/>
    <cellStyle name="Normal 108 2 3 3" xfId="36254" xr:uid="{00000000-0005-0000-0000-0000103D0000}"/>
    <cellStyle name="Normal 108 2 4" xfId="19897" xr:uid="{00000000-0005-0000-0000-0000113D0000}"/>
    <cellStyle name="Normal 108 3" xfId="18994" xr:uid="{00000000-0005-0000-0000-0000123D0000}"/>
    <cellStyle name="Normal 108 3 2" xfId="20361" xr:uid="{00000000-0005-0000-0000-0000133D0000}"/>
    <cellStyle name="Normal 108 3 2 2" xfId="33615" xr:uid="{00000000-0005-0000-0000-0000143D0000}"/>
    <cellStyle name="Normal 108 3 2 3" xfId="36402" xr:uid="{00000000-0005-0000-0000-0000153D0000}"/>
    <cellStyle name="Normal 108 3 3" xfId="32166" xr:uid="{00000000-0005-0000-0000-0000163D0000}"/>
    <cellStyle name="Normal 108 3 4" xfId="35185" xr:uid="{00000000-0005-0000-0000-0000173D0000}"/>
    <cellStyle name="Normal 108 4" xfId="20062" xr:uid="{00000000-0005-0000-0000-0000183D0000}"/>
    <cellStyle name="Normal 108 4 2" xfId="33320" xr:uid="{00000000-0005-0000-0000-0000193D0000}"/>
    <cellStyle name="Normal 108 4 3" xfId="36108" xr:uid="{00000000-0005-0000-0000-00001A3D0000}"/>
    <cellStyle name="Normal 108 5" xfId="18873" xr:uid="{00000000-0005-0000-0000-00001B3D0000}"/>
    <cellStyle name="Normal 108 6" xfId="43186" xr:uid="{50192A5B-E73A-4521-9B85-1EBFC1528B1E}"/>
    <cellStyle name="Normal 109" xfId="365" xr:uid="{00000000-0005-0000-0000-00001C3D0000}"/>
    <cellStyle name="Normal 109 2" xfId="591" xr:uid="{00000000-0005-0000-0000-00001D3D0000}"/>
    <cellStyle name="Normal 109 2 2" xfId="18874" xr:uid="{00000000-0005-0000-0000-00001E3D0000}"/>
    <cellStyle name="Normal 109 2 3" xfId="37672" xr:uid="{00000000-0005-0000-0000-00001F3D0000}"/>
    <cellStyle name="Normal 109 2 4" xfId="37965" xr:uid="{00000000-0005-0000-0000-0000203D0000}"/>
    <cellStyle name="Normal 109 3" xfId="6365" xr:uid="{00000000-0005-0000-0000-0000213D0000}"/>
    <cellStyle name="Normal 109 4" xfId="37624" xr:uid="{00000000-0005-0000-0000-0000223D0000}"/>
    <cellStyle name="Normal 109 5" xfId="37919" xr:uid="{00000000-0005-0000-0000-0000233D0000}"/>
    <cellStyle name="Normal 109 6" xfId="43187" xr:uid="{BD13AADA-16BB-4495-A2E9-1B7F1DCDAC61}"/>
    <cellStyle name="Normal 11" xfId="284" xr:uid="{00000000-0005-0000-0000-0000243D0000}"/>
    <cellStyle name="Normal 11 10" xfId="4751" xr:uid="{00000000-0005-0000-0000-0000253D0000}"/>
    <cellStyle name="Normal 11 10 2" xfId="8039" xr:uid="{00000000-0005-0000-0000-0000263D0000}"/>
    <cellStyle name="Normal 11 10 2 2" xfId="14528" xr:uid="{00000000-0005-0000-0000-0000273D0000}"/>
    <cellStyle name="Normal 11 10 2 2 2" xfId="27211" xr:uid="{00000000-0005-0000-0000-0000283D0000}"/>
    <cellStyle name="Normal 11 10 2 3" xfId="19305" xr:uid="{00000000-0005-0000-0000-0000293D0000}"/>
    <cellStyle name="Normal 11 10 2 4" xfId="32422" xr:uid="{00000000-0005-0000-0000-00002A3D0000}"/>
    <cellStyle name="Normal 11 10 2 5" xfId="35433" xr:uid="{00000000-0005-0000-0000-00002B3D0000}"/>
    <cellStyle name="Normal 11 10 3" xfId="8963" xr:uid="{00000000-0005-0000-0000-00002C3D0000}"/>
    <cellStyle name="Normal 11 10 3 2" xfId="15370" xr:uid="{00000000-0005-0000-0000-00002D3D0000}"/>
    <cellStyle name="Normal 11 10 3 2 2" xfId="28020" xr:uid="{00000000-0005-0000-0000-00002E3D0000}"/>
    <cellStyle name="Normal 11 10 3 3" xfId="20235" xr:uid="{00000000-0005-0000-0000-00002F3D0000}"/>
    <cellStyle name="Normal 11 10 3 4" xfId="33489" xr:uid="{00000000-0005-0000-0000-0000303D0000}"/>
    <cellStyle name="Normal 11 10 3 5" xfId="36276" xr:uid="{00000000-0005-0000-0000-0000313D0000}"/>
    <cellStyle name="Normal 11 10 4" xfId="6976" xr:uid="{00000000-0005-0000-0000-0000323D0000}"/>
    <cellStyle name="Normal 11 10 4 2" xfId="13513" xr:uid="{00000000-0005-0000-0000-0000333D0000}"/>
    <cellStyle name="Normal 11 10 4 2 2" xfId="26244" xr:uid="{00000000-0005-0000-0000-0000343D0000}"/>
    <cellStyle name="Normal 11 10 4 3" xfId="21703" xr:uid="{00000000-0005-0000-0000-0000353D0000}"/>
    <cellStyle name="Normal 11 10 5" xfId="12415" xr:uid="{00000000-0005-0000-0000-0000363D0000}"/>
    <cellStyle name="Normal 11 10 5 2" xfId="25161" xr:uid="{00000000-0005-0000-0000-0000373D0000}"/>
    <cellStyle name="Normal 11 10 6" xfId="17885" xr:uid="{00000000-0005-0000-0000-0000383D0000}"/>
    <cellStyle name="Normal 11 10 7" xfId="31236" xr:uid="{00000000-0005-0000-0000-0000393D0000}"/>
    <cellStyle name="Normal 11 10 8" xfId="34576" xr:uid="{00000000-0005-0000-0000-00003A3D0000}"/>
    <cellStyle name="Normal 11 10 9" xfId="43189" xr:uid="{74AF28B5-B6F8-4AA6-BD2A-6FBF8510C567}"/>
    <cellStyle name="Normal 11 11" xfId="4752" xr:uid="{00000000-0005-0000-0000-00003B3D0000}"/>
    <cellStyle name="Normal 11 11 2" xfId="8040" xr:uid="{00000000-0005-0000-0000-00003C3D0000}"/>
    <cellStyle name="Normal 11 11 2 2" xfId="14529" xr:uid="{00000000-0005-0000-0000-00003D3D0000}"/>
    <cellStyle name="Normal 11 11 2 2 2" xfId="27212" xr:uid="{00000000-0005-0000-0000-00003E3D0000}"/>
    <cellStyle name="Normal 11 11 2 3" xfId="19306" xr:uid="{00000000-0005-0000-0000-00003F3D0000}"/>
    <cellStyle name="Normal 11 11 2 4" xfId="32423" xr:uid="{00000000-0005-0000-0000-0000403D0000}"/>
    <cellStyle name="Normal 11 11 2 5" xfId="35434" xr:uid="{00000000-0005-0000-0000-0000413D0000}"/>
    <cellStyle name="Normal 11 11 3" xfId="8964" xr:uid="{00000000-0005-0000-0000-0000423D0000}"/>
    <cellStyle name="Normal 11 11 3 2" xfId="15371" xr:uid="{00000000-0005-0000-0000-0000433D0000}"/>
    <cellStyle name="Normal 11 11 3 2 2" xfId="28021" xr:uid="{00000000-0005-0000-0000-0000443D0000}"/>
    <cellStyle name="Normal 11 11 3 3" xfId="22982" xr:uid="{00000000-0005-0000-0000-0000453D0000}"/>
    <cellStyle name="Normal 11 11 4" xfId="6977" xr:uid="{00000000-0005-0000-0000-0000463D0000}"/>
    <cellStyle name="Normal 11 11 4 2" xfId="13514" xr:uid="{00000000-0005-0000-0000-0000473D0000}"/>
    <cellStyle name="Normal 11 11 4 2 2" xfId="26245" xr:uid="{00000000-0005-0000-0000-0000483D0000}"/>
    <cellStyle name="Normal 11 11 4 3" xfId="21704" xr:uid="{00000000-0005-0000-0000-0000493D0000}"/>
    <cellStyle name="Normal 11 11 5" xfId="12416" xr:uid="{00000000-0005-0000-0000-00004A3D0000}"/>
    <cellStyle name="Normal 11 11 5 2" xfId="25162" xr:uid="{00000000-0005-0000-0000-00004B3D0000}"/>
    <cellStyle name="Normal 11 11 6" xfId="17886" xr:uid="{00000000-0005-0000-0000-00004C3D0000}"/>
    <cellStyle name="Normal 11 11 7" xfId="31237" xr:uid="{00000000-0005-0000-0000-00004D3D0000}"/>
    <cellStyle name="Normal 11 11 8" xfId="34577" xr:uid="{00000000-0005-0000-0000-00004E3D0000}"/>
    <cellStyle name="Normal 11 11 9" xfId="43190" xr:uid="{559E4C29-FCC0-4C87-AAB0-55F6D96DC6F8}"/>
    <cellStyle name="Normal 11 12" xfId="4753" xr:uid="{00000000-0005-0000-0000-00004F3D0000}"/>
    <cellStyle name="Normal 11 12 2" xfId="8041" xr:uid="{00000000-0005-0000-0000-0000503D0000}"/>
    <cellStyle name="Normal 11 12 2 2" xfId="14530" xr:uid="{00000000-0005-0000-0000-0000513D0000}"/>
    <cellStyle name="Normal 11 12 2 2 2" xfId="27213" xr:uid="{00000000-0005-0000-0000-0000523D0000}"/>
    <cellStyle name="Normal 11 12 2 3" xfId="19307" xr:uid="{00000000-0005-0000-0000-0000533D0000}"/>
    <cellStyle name="Normal 11 12 2 4" xfId="32424" xr:uid="{00000000-0005-0000-0000-0000543D0000}"/>
    <cellStyle name="Normal 11 12 2 5" xfId="35435" xr:uid="{00000000-0005-0000-0000-0000553D0000}"/>
    <cellStyle name="Normal 11 12 3" xfId="8965" xr:uid="{00000000-0005-0000-0000-0000563D0000}"/>
    <cellStyle name="Normal 11 12 3 2" xfId="15372" xr:uid="{00000000-0005-0000-0000-0000573D0000}"/>
    <cellStyle name="Normal 11 12 3 2 2" xfId="28022" xr:uid="{00000000-0005-0000-0000-0000583D0000}"/>
    <cellStyle name="Normal 11 12 3 3" xfId="22983" xr:uid="{00000000-0005-0000-0000-0000593D0000}"/>
    <cellStyle name="Normal 11 12 4" xfId="6978" xr:uid="{00000000-0005-0000-0000-00005A3D0000}"/>
    <cellStyle name="Normal 11 12 4 2" xfId="13515" xr:uid="{00000000-0005-0000-0000-00005B3D0000}"/>
    <cellStyle name="Normal 11 12 4 2 2" xfId="26246" xr:uid="{00000000-0005-0000-0000-00005C3D0000}"/>
    <cellStyle name="Normal 11 12 4 3" xfId="21705" xr:uid="{00000000-0005-0000-0000-00005D3D0000}"/>
    <cellStyle name="Normal 11 12 5" xfId="12417" xr:uid="{00000000-0005-0000-0000-00005E3D0000}"/>
    <cellStyle name="Normal 11 12 5 2" xfId="25163" xr:uid="{00000000-0005-0000-0000-00005F3D0000}"/>
    <cellStyle name="Normal 11 12 6" xfId="17887" xr:uid="{00000000-0005-0000-0000-0000603D0000}"/>
    <cellStyle name="Normal 11 12 7" xfId="31238" xr:uid="{00000000-0005-0000-0000-0000613D0000}"/>
    <cellStyle name="Normal 11 12 8" xfId="34578" xr:uid="{00000000-0005-0000-0000-0000623D0000}"/>
    <cellStyle name="Normal 11 13" xfId="4754" xr:uid="{00000000-0005-0000-0000-0000633D0000}"/>
    <cellStyle name="Normal 11 13 2" xfId="8042" xr:uid="{00000000-0005-0000-0000-0000643D0000}"/>
    <cellStyle name="Normal 11 13 2 2" xfId="14531" xr:uid="{00000000-0005-0000-0000-0000653D0000}"/>
    <cellStyle name="Normal 11 13 2 2 2" xfId="27214" xr:uid="{00000000-0005-0000-0000-0000663D0000}"/>
    <cellStyle name="Normal 11 13 2 3" xfId="19308" xr:uid="{00000000-0005-0000-0000-0000673D0000}"/>
    <cellStyle name="Normal 11 13 2 4" xfId="32425" xr:uid="{00000000-0005-0000-0000-0000683D0000}"/>
    <cellStyle name="Normal 11 13 2 5" xfId="35436" xr:uid="{00000000-0005-0000-0000-0000693D0000}"/>
    <cellStyle name="Normal 11 13 3" xfId="8966" xr:uid="{00000000-0005-0000-0000-00006A3D0000}"/>
    <cellStyle name="Normal 11 13 3 2" xfId="15373" xr:uid="{00000000-0005-0000-0000-00006B3D0000}"/>
    <cellStyle name="Normal 11 13 3 2 2" xfId="28023" xr:uid="{00000000-0005-0000-0000-00006C3D0000}"/>
    <cellStyle name="Normal 11 13 3 3" xfId="22984" xr:uid="{00000000-0005-0000-0000-00006D3D0000}"/>
    <cellStyle name="Normal 11 13 4" xfId="6979" xr:uid="{00000000-0005-0000-0000-00006E3D0000}"/>
    <cellStyle name="Normal 11 13 4 2" xfId="13516" xr:uid="{00000000-0005-0000-0000-00006F3D0000}"/>
    <cellStyle name="Normal 11 13 4 2 2" xfId="26247" xr:uid="{00000000-0005-0000-0000-0000703D0000}"/>
    <cellStyle name="Normal 11 13 4 3" xfId="21706" xr:uid="{00000000-0005-0000-0000-0000713D0000}"/>
    <cellStyle name="Normal 11 13 5" xfId="12418" xr:uid="{00000000-0005-0000-0000-0000723D0000}"/>
    <cellStyle name="Normal 11 13 5 2" xfId="25164" xr:uid="{00000000-0005-0000-0000-0000733D0000}"/>
    <cellStyle name="Normal 11 13 6" xfId="17888" xr:uid="{00000000-0005-0000-0000-0000743D0000}"/>
    <cellStyle name="Normal 11 13 7" xfId="31239" xr:uid="{00000000-0005-0000-0000-0000753D0000}"/>
    <cellStyle name="Normal 11 13 8" xfId="34579" xr:uid="{00000000-0005-0000-0000-0000763D0000}"/>
    <cellStyle name="Normal 11 14" xfId="4755" xr:uid="{00000000-0005-0000-0000-0000773D0000}"/>
    <cellStyle name="Normal 11 14 2" xfId="8043" xr:uid="{00000000-0005-0000-0000-0000783D0000}"/>
    <cellStyle name="Normal 11 14 2 2" xfId="14532" xr:uid="{00000000-0005-0000-0000-0000793D0000}"/>
    <cellStyle name="Normal 11 14 2 2 2" xfId="27215" xr:uid="{00000000-0005-0000-0000-00007A3D0000}"/>
    <cellStyle name="Normal 11 14 2 3" xfId="19309" xr:uid="{00000000-0005-0000-0000-00007B3D0000}"/>
    <cellStyle name="Normal 11 14 2 4" xfId="32426" xr:uid="{00000000-0005-0000-0000-00007C3D0000}"/>
    <cellStyle name="Normal 11 14 2 5" xfId="35437" xr:uid="{00000000-0005-0000-0000-00007D3D0000}"/>
    <cellStyle name="Normal 11 14 3" xfId="8967" xr:uid="{00000000-0005-0000-0000-00007E3D0000}"/>
    <cellStyle name="Normal 11 14 3 2" xfId="15374" xr:uid="{00000000-0005-0000-0000-00007F3D0000}"/>
    <cellStyle name="Normal 11 14 3 2 2" xfId="28024" xr:uid="{00000000-0005-0000-0000-0000803D0000}"/>
    <cellStyle name="Normal 11 14 3 3" xfId="22985" xr:uid="{00000000-0005-0000-0000-0000813D0000}"/>
    <cellStyle name="Normal 11 14 4" xfId="6980" xr:uid="{00000000-0005-0000-0000-0000823D0000}"/>
    <cellStyle name="Normal 11 14 4 2" xfId="13517" xr:uid="{00000000-0005-0000-0000-0000833D0000}"/>
    <cellStyle name="Normal 11 14 4 2 2" xfId="26248" xr:uid="{00000000-0005-0000-0000-0000843D0000}"/>
    <cellStyle name="Normal 11 14 4 3" xfId="21707" xr:uid="{00000000-0005-0000-0000-0000853D0000}"/>
    <cellStyle name="Normal 11 14 5" xfId="12419" xr:uid="{00000000-0005-0000-0000-0000863D0000}"/>
    <cellStyle name="Normal 11 14 5 2" xfId="25165" xr:uid="{00000000-0005-0000-0000-0000873D0000}"/>
    <cellStyle name="Normal 11 14 6" xfId="17889" xr:uid="{00000000-0005-0000-0000-0000883D0000}"/>
    <cellStyle name="Normal 11 14 7" xfId="31240" xr:uid="{00000000-0005-0000-0000-0000893D0000}"/>
    <cellStyle name="Normal 11 14 8" xfId="34580" xr:uid="{00000000-0005-0000-0000-00008A3D0000}"/>
    <cellStyle name="Normal 11 15" xfId="4756" xr:uid="{00000000-0005-0000-0000-00008B3D0000}"/>
    <cellStyle name="Normal 11 15 2" xfId="8044" xr:uid="{00000000-0005-0000-0000-00008C3D0000}"/>
    <cellStyle name="Normal 11 15 2 2" xfId="14533" xr:uid="{00000000-0005-0000-0000-00008D3D0000}"/>
    <cellStyle name="Normal 11 15 2 2 2" xfId="27216" xr:uid="{00000000-0005-0000-0000-00008E3D0000}"/>
    <cellStyle name="Normal 11 15 2 3" xfId="19310" xr:uid="{00000000-0005-0000-0000-00008F3D0000}"/>
    <cellStyle name="Normal 11 15 2 4" xfId="32427" xr:uid="{00000000-0005-0000-0000-0000903D0000}"/>
    <cellStyle name="Normal 11 15 2 5" xfId="35438" xr:uid="{00000000-0005-0000-0000-0000913D0000}"/>
    <cellStyle name="Normal 11 15 3" xfId="8968" xr:uid="{00000000-0005-0000-0000-0000923D0000}"/>
    <cellStyle name="Normal 11 15 3 2" xfId="15375" xr:uid="{00000000-0005-0000-0000-0000933D0000}"/>
    <cellStyle name="Normal 11 15 3 2 2" xfId="28025" xr:uid="{00000000-0005-0000-0000-0000943D0000}"/>
    <cellStyle name="Normal 11 15 3 3" xfId="22986" xr:uid="{00000000-0005-0000-0000-0000953D0000}"/>
    <cellStyle name="Normal 11 15 4" xfId="6981" xr:uid="{00000000-0005-0000-0000-0000963D0000}"/>
    <cellStyle name="Normal 11 15 4 2" xfId="13518" xr:uid="{00000000-0005-0000-0000-0000973D0000}"/>
    <cellStyle name="Normal 11 15 4 2 2" xfId="26249" xr:uid="{00000000-0005-0000-0000-0000983D0000}"/>
    <cellStyle name="Normal 11 15 4 3" xfId="21708" xr:uid="{00000000-0005-0000-0000-0000993D0000}"/>
    <cellStyle name="Normal 11 15 5" xfId="12420" xr:uid="{00000000-0005-0000-0000-00009A3D0000}"/>
    <cellStyle name="Normal 11 15 5 2" xfId="25166" xr:uid="{00000000-0005-0000-0000-00009B3D0000}"/>
    <cellStyle name="Normal 11 15 6" xfId="17890" xr:uid="{00000000-0005-0000-0000-00009C3D0000}"/>
    <cellStyle name="Normal 11 15 7" xfId="31241" xr:uid="{00000000-0005-0000-0000-00009D3D0000}"/>
    <cellStyle name="Normal 11 15 8" xfId="34581" xr:uid="{00000000-0005-0000-0000-00009E3D0000}"/>
    <cellStyle name="Normal 11 16" xfId="4757" xr:uid="{00000000-0005-0000-0000-00009F3D0000}"/>
    <cellStyle name="Normal 11 16 2" xfId="8045" xr:uid="{00000000-0005-0000-0000-0000A03D0000}"/>
    <cellStyle name="Normal 11 16 2 2" xfId="14534" xr:uid="{00000000-0005-0000-0000-0000A13D0000}"/>
    <cellStyle name="Normal 11 16 2 2 2" xfId="27217" xr:uid="{00000000-0005-0000-0000-0000A23D0000}"/>
    <cellStyle name="Normal 11 16 2 3" xfId="19311" xr:uid="{00000000-0005-0000-0000-0000A33D0000}"/>
    <cellStyle name="Normal 11 16 2 4" xfId="32428" xr:uid="{00000000-0005-0000-0000-0000A43D0000}"/>
    <cellStyle name="Normal 11 16 2 5" xfId="35439" xr:uid="{00000000-0005-0000-0000-0000A53D0000}"/>
    <cellStyle name="Normal 11 16 3" xfId="8969" xr:uid="{00000000-0005-0000-0000-0000A63D0000}"/>
    <cellStyle name="Normal 11 16 3 2" xfId="15376" xr:uid="{00000000-0005-0000-0000-0000A73D0000}"/>
    <cellStyle name="Normal 11 16 3 2 2" xfId="28026" xr:uid="{00000000-0005-0000-0000-0000A83D0000}"/>
    <cellStyle name="Normal 11 16 3 3" xfId="22987" xr:uid="{00000000-0005-0000-0000-0000A93D0000}"/>
    <cellStyle name="Normal 11 16 4" xfId="6982" xr:uid="{00000000-0005-0000-0000-0000AA3D0000}"/>
    <cellStyle name="Normal 11 16 4 2" xfId="13519" xr:uid="{00000000-0005-0000-0000-0000AB3D0000}"/>
    <cellStyle name="Normal 11 16 4 2 2" xfId="26250" xr:uid="{00000000-0005-0000-0000-0000AC3D0000}"/>
    <cellStyle name="Normal 11 16 4 3" xfId="21709" xr:uid="{00000000-0005-0000-0000-0000AD3D0000}"/>
    <cellStyle name="Normal 11 16 5" xfId="12421" xr:uid="{00000000-0005-0000-0000-0000AE3D0000}"/>
    <cellStyle name="Normal 11 16 5 2" xfId="25167" xr:uid="{00000000-0005-0000-0000-0000AF3D0000}"/>
    <cellStyle name="Normal 11 16 6" xfId="17891" xr:uid="{00000000-0005-0000-0000-0000B03D0000}"/>
    <cellStyle name="Normal 11 16 7" xfId="31242" xr:uid="{00000000-0005-0000-0000-0000B13D0000}"/>
    <cellStyle name="Normal 11 16 8" xfId="34582" xr:uid="{00000000-0005-0000-0000-0000B23D0000}"/>
    <cellStyle name="Normal 11 17" xfId="4758" xr:uid="{00000000-0005-0000-0000-0000B33D0000}"/>
    <cellStyle name="Normal 11 17 2" xfId="8046" xr:uid="{00000000-0005-0000-0000-0000B43D0000}"/>
    <cellStyle name="Normal 11 17 2 2" xfId="14535" xr:uid="{00000000-0005-0000-0000-0000B53D0000}"/>
    <cellStyle name="Normal 11 17 2 2 2" xfId="27218" xr:uid="{00000000-0005-0000-0000-0000B63D0000}"/>
    <cellStyle name="Normal 11 17 2 3" xfId="19312" xr:uid="{00000000-0005-0000-0000-0000B73D0000}"/>
    <cellStyle name="Normal 11 17 2 4" xfId="32429" xr:uid="{00000000-0005-0000-0000-0000B83D0000}"/>
    <cellStyle name="Normal 11 17 2 5" xfId="35440" xr:uid="{00000000-0005-0000-0000-0000B93D0000}"/>
    <cellStyle name="Normal 11 17 3" xfId="8970" xr:uid="{00000000-0005-0000-0000-0000BA3D0000}"/>
    <cellStyle name="Normal 11 17 3 2" xfId="15377" xr:uid="{00000000-0005-0000-0000-0000BB3D0000}"/>
    <cellStyle name="Normal 11 17 3 2 2" xfId="28027" xr:uid="{00000000-0005-0000-0000-0000BC3D0000}"/>
    <cellStyle name="Normal 11 17 3 3" xfId="22988" xr:uid="{00000000-0005-0000-0000-0000BD3D0000}"/>
    <cellStyle name="Normal 11 17 4" xfId="6983" xr:uid="{00000000-0005-0000-0000-0000BE3D0000}"/>
    <cellStyle name="Normal 11 17 4 2" xfId="13520" xr:uid="{00000000-0005-0000-0000-0000BF3D0000}"/>
    <cellStyle name="Normal 11 17 4 2 2" xfId="26251" xr:uid="{00000000-0005-0000-0000-0000C03D0000}"/>
    <cellStyle name="Normal 11 17 4 3" xfId="21710" xr:uid="{00000000-0005-0000-0000-0000C13D0000}"/>
    <cellStyle name="Normal 11 17 5" xfId="12422" xr:uid="{00000000-0005-0000-0000-0000C23D0000}"/>
    <cellStyle name="Normal 11 17 5 2" xfId="25168" xr:uid="{00000000-0005-0000-0000-0000C33D0000}"/>
    <cellStyle name="Normal 11 17 6" xfId="17892" xr:uid="{00000000-0005-0000-0000-0000C43D0000}"/>
    <cellStyle name="Normal 11 17 7" xfId="31243" xr:uid="{00000000-0005-0000-0000-0000C53D0000}"/>
    <cellStyle name="Normal 11 17 8" xfId="34583" xr:uid="{00000000-0005-0000-0000-0000C63D0000}"/>
    <cellStyle name="Normal 11 18" xfId="4759" xr:uid="{00000000-0005-0000-0000-0000C73D0000}"/>
    <cellStyle name="Normal 11 18 2" xfId="8047" xr:uid="{00000000-0005-0000-0000-0000C83D0000}"/>
    <cellStyle name="Normal 11 18 2 2" xfId="14536" xr:uid="{00000000-0005-0000-0000-0000C93D0000}"/>
    <cellStyle name="Normal 11 18 2 2 2" xfId="27219" xr:uid="{00000000-0005-0000-0000-0000CA3D0000}"/>
    <cellStyle name="Normal 11 18 2 3" xfId="19313" xr:uid="{00000000-0005-0000-0000-0000CB3D0000}"/>
    <cellStyle name="Normal 11 18 2 4" xfId="32430" xr:uid="{00000000-0005-0000-0000-0000CC3D0000}"/>
    <cellStyle name="Normal 11 18 2 5" xfId="35441" xr:uid="{00000000-0005-0000-0000-0000CD3D0000}"/>
    <cellStyle name="Normal 11 18 3" xfId="8971" xr:uid="{00000000-0005-0000-0000-0000CE3D0000}"/>
    <cellStyle name="Normal 11 18 3 2" xfId="15378" xr:uid="{00000000-0005-0000-0000-0000CF3D0000}"/>
    <cellStyle name="Normal 11 18 3 2 2" xfId="28028" xr:uid="{00000000-0005-0000-0000-0000D03D0000}"/>
    <cellStyle name="Normal 11 18 3 3" xfId="22989" xr:uid="{00000000-0005-0000-0000-0000D13D0000}"/>
    <cellStyle name="Normal 11 18 4" xfId="6984" xr:uid="{00000000-0005-0000-0000-0000D23D0000}"/>
    <cellStyle name="Normal 11 18 4 2" xfId="13521" xr:uid="{00000000-0005-0000-0000-0000D33D0000}"/>
    <cellStyle name="Normal 11 18 4 2 2" xfId="26252" xr:uid="{00000000-0005-0000-0000-0000D43D0000}"/>
    <cellStyle name="Normal 11 18 4 3" xfId="21711" xr:uid="{00000000-0005-0000-0000-0000D53D0000}"/>
    <cellStyle name="Normal 11 18 5" xfId="12423" xr:uid="{00000000-0005-0000-0000-0000D63D0000}"/>
    <cellStyle name="Normal 11 18 5 2" xfId="25169" xr:uid="{00000000-0005-0000-0000-0000D73D0000}"/>
    <cellStyle name="Normal 11 18 6" xfId="17893" xr:uid="{00000000-0005-0000-0000-0000D83D0000}"/>
    <cellStyle name="Normal 11 18 7" xfId="31244" xr:uid="{00000000-0005-0000-0000-0000D93D0000}"/>
    <cellStyle name="Normal 11 18 8" xfId="34584" xr:uid="{00000000-0005-0000-0000-0000DA3D0000}"/>
    <cellStyle name="Normal 11 19" xfId="4760" xr:uid="{00000000-0005-0000-0000-0000DB3D0000}"/>
    <cellStyle name="Normal 11 19 2" xfId="8048" xr:uid="{00000000-0005-0000-0000-0000DC3D0000}"/>
    <cellStyle name="Normal 11 19 2 2" xfId="14537" xr:uid="{00000000-0005-0000-0000-0000DD3D0000}"/>
    <cellStyle name="Normal 11 19 2 2 2" xfId="27220" xr:uid="{00000000-0005-0000-0000-0000DE3D0000}"/>
    <cellStyle name="Normal 11 19 2 3" xfId="19314" xr:uid="{00000000-0005-0000-0000-0000DF3D0000}"/>
    <cellStyle name="Normal 11 19 2 4" xfId="32431" xr:uid="{00000000-0005-0000-0000-0000E03D0000}"/>
    <cellStyle name="Normal 11 19 2 5" xfId="35442" xr:uid="{00000000-0005-0000-0000-0000E13D0000}"/>
    <cellStyle name="Normal 11 19 3" xfId="8972" xr:uid="{00000000-0005-0000-0000-0000E23D0000}"/>
    <cellStyle name="Normal 11 19 3 2" xfId="15379" xr:uid="{00000000-0005-0000-0000-0000E33D0000}"/>
    <cellStyle name="Normal 11 19 3 2 2" xfId="28029" xr:uid="{00000000-0005-0000-0000-0000E43D0000}"/>
    <cellStyle name="Normal 11 19 3 3" xfId="22990" xr:uid="{00000000-0005-0000-0000-0000E53D0000}"/>
    <cellStyle name="Normal 11 19 4" xfId="6985" xr:uid="{00000000-0005-0000-0000-0000E63D0000}"/>
    <cellStyle name="Normal 11 19 4 2" xfId="13522" xr:uid="{00000000-0005-0000-0000-0000E73D0000}"/>
    <cellStyle name="Normal 11 19 4 2 2" xfId="26253" xr:uid="{00000000-0005-0000-0000-0000E83D0000}"/>
    <cellStyle name="Normal 11 19 4 3" xfId="21712" xr:uid="{00000000-0005-0000-0000-0000E93D0000}"/>
    <cellStyle name="Normal 11 19 5" xfId="12424" xr:uid="{00000000-0005-0000-0000-0000EA3D0000}"/>
    <cellStyle name="Normal 11 19 5 2" xfId="25170" xr:uid="{00000000-0005-0000-0000-0000EB3D0000}"/>
    <cellStyle name="Normal 11 19 6" xfId="17894" xr:uid="{00000000-0005-0000-0000-0000EC3D0000}"/>
    <cellStyle name="Normal 11 19 7" xfId="31245" xr:uid="{00000000-0005-0000-0000-0000ED3D0000}"/>
    <cellStyle name="Normal 11 19 8" xfId="34585" xr:uid="{00000000-0005-0000-0000-0000EE3D0000}"/>
    <cellStyle name="Normal 11 2" xfId="559" xr:uid="{00000000-0005-0000-0000-0000EF3D0000}"/>
    <cellStyle name="Normal 11 2 10" xfId="4762" xr:uid="{00000000-0005-0000-0000-0000F03D0000}"/>
    <cellStyle name="Normal 11 2 10 2" xfId="8050" xr:uid="{00000000-0005-0000-0000-0000F13D0000}"/>
    <cellStyle name="Normal 11 2 10 2 2" xfId="14539" xr:uid="{00000000-0005-0000-0000-0000F23D0000}"/>
    <cellStyle name="Normal 11 2 10 2 2 2" xfId="27222" xr:uid="{00000000-0005-0000-0000-0000F33D0000}"/>
    <cellStyle name="Normal 11 2 10 2 3" xfId="19316" xr:uid="{00000000-0005-0000-0000-0000F43D0000}"/>
    <cellStyle name="Normal 11 2 10 2 4" xfId="32433" xr:uid="{00000000-0005-0000-0000-0000F53D0000}"/>
    <cellStyle name="Normal 11 2 10 2 5" xfId="35444" xr:uid="{00000000-0005-0000-0000-0000F63D0000}"/>
    <cellStyle name="Normal 11 2 10 3" xfId="8974" xr:uid="{00000000-0005-0000-0000-0000F73D0000}"/>
    <cellStyle name="Normal 11 2 10 3 2" xfId="15381" xr:uid="{00000000-0005-0000-0000-0000F83D0000}"/>
    <cellStyle name="Normal 11 2 10 3 2 2" xfId="28031" xr:uid="{00000000-0005-0000-0000-0000F93D0000}"/>
    <cellStyle name="Normal 11 2 10 3 3" xfId="22992" xr:uid="{00000000-0005-0000-0000-0000FA3D0000}"/>
    <cellStyle name="Normal 11 2 10 4" xfId="6987" xr:uid="{00000000-0005-0000-0000-0000FB3D0000}"/>
    <cellStyle name="Normal 11 2 10 4 2" xfId="13524" xr:uid="{00000000-0005-0000-0000-0000FC3D0000}"/>
    <cellStyle name="Normal 11 2 10 4 2 2" xfId="26255" xr:uid="{00000000-0005-0000-0000-0000FD3D0000}"/>
    <cellStyle name="Normal 11 2 10 4 3" xfId="21714" xr:uid="{00000000-0005-0000-0000-0000FE3D0000}"/>
    <cellStyle name="Normal 11 2 10 5" xfId="12426" xr:uid="{00000000-0005-0000-0000-0000FF3D0000}"/>
    <cellStyle name="Normal 11 2 10 5 2" xfId="25172" xr:uid="{00000000-0005-0000-0000-0000003E0000}"/>
    <cellStyle name="Normal 11 2 10 6" xfId="17896" xr:uid="{00000000-0005-0000-0000-0000013E0000}"/>
    <cellStyle name="Normal 11 2 10 7" xfId="31247" xr:uid="{00000000-0005-0000-0000-0000023E0000}"/>
    <cellStyle name="Normal 11 2 10 8" xfId="34587" xr:uid="{00000000-0005-0000-0000-0000033E0000}"/>
    <cellStyle name="Normal 11 2 10 9" xfId="43192" xr:uid="{9774D904-B1E5-4014-88AC-5F06F5B88E6B}"/>
    <cellStyle name="Normal 11 2 11" xfId="4763" xr:uid="{00000000-0005-0000-0000-0000043E0000}"/>
    <cellStyle name="Normal 11 2 11 2" xfId="8051" xr:uid="{00000000-0005-0000-0000-0000053E0000}"/>
    <cellStyle name="Normal 11 2 11 2 2" xfId="14540" xr:uid="{00000000-0005-0000-0000-0000063E0000}"/>
    <cellStyle name="Normal 11 2 11 2 2 2" xfId="27223" xr:uid="{00000000-0005-0000-0000-0000073E0000}"/>
    <cellStyle name="Normal 11 2 11 2 3" xfId="19317" xr:uid="{00000000-0005-0000-0000-0000083E0000}"/>
    <cellStyle name="Normal 11 2 11 2 4" xfId="32434" xr:uid="{00000000-0005-0000-0000-0000093E0000}"/>
    <cellStyle name="Normal 11 2 11 2 5" xfId="35445" xr:uid="{00000000-0005-0000-0000-00000A3E0000}"/>
    <cellStyle name="Normal 11 2 11 3" xfId="8975" xr:uid="{00000000-0005-0000-0000-00000B3E0000}"/>
    <cellStyle name="Normal 11 2 11 3 2" xfId="15382" xr:uid="{00000000-0005-0000-0000-00000C3E0000}"/>
    <cellStyle name="Normal 11 2 11 3 2 2" xfId="28032" xr:uid="{00000000-0005-0000-0000-00000D3E0000}"/>
    <cellStyle name="Normal 11 2 11 3 3" xfId="22993" xr:uid="{00000000-0005-0000-0000-00000E3E0000}"/>
    <cellStyle name="Normal 11 2 11 4" xfId="6988" xr:uid="{00000000-0005-0000-0000-00000F3E0000}"/>
    <cellStyle name="Normal 11 2 11 4 2" xfId="13525" xr:uid="{00000000-0005-0000-0000-0000103E0000}"/>
    <cellStyle name="Normal 11 2 11 4 2 2" xfId="26256" xr:uid="{00000000-0005-0000-0000-0000113E0000}"/>
    <cellStyle name="Normal 11 2 11 4 3" xfId="21715" xr:uid="{00000000-0005-0000-0000-0000123E0000}"/>
    <cellStyle name="Normal 11 2 11 5" xfId="12427" xr:uid="{00000000-0005-0000-0000-0000133E0000}"/>
    <cellStyle name="Normal 11 2 11 5 2" xfId="25173" xr:uid="{00000000-0005-0000-0000-0000143E0000}"/>
    <cellStyle name="Normal 11 2 11 6" xfId="17897" xr:uid="{00000000-0005-0000-0000-0000153E0000}"/>
    <cellStyle name="Normal 11 2 11 7" xfId="31248" xr:uid="{00000000-0005-0000-0000-0000163E0000}"/>
    <cellStyle name="Normal 11 2 11 8" xfId="34588" xr:uid="{00000000-0005-0000-0000-0000173E0000}"/>
    <cellStyle name="Normal 11 2 12" xfId="4764" xr:uid="{00000000-0005-0000-0000-0000183E0000}"/>
    <cellStyle name="Normal 11 2 12 2" xfId="8052" xr:uid="{00000000-0005-0000-0000-0000193E0000}"/>
    <cellStyle name="Normal 11 2 12 2 2" xfId="14541" xr:uid="{00000000-0005-0000-0000-00001A3E0000}"/>
    <cellStyle name="Normal 11 2 12 2 2 2" xfId="27224" xr:uid="{00000000-0005-0000-0000-00001B3E0000}"/>
    <cellStyle name="Normal 11 2 12 2 3" xfId="19318" xr:uid="{00000000-0005-0000-0000-00001C3E0000}"/>
    <cellStyle name="Normal 11 2 12 2 4" xfId="32435" xr:uid="{00000000-0005-0000-0000-00001D3E0000}"/>
    <cellStyle name="Normal 11 2 12 2 5" xfId="35446" xr:uid="{00000000-0005-0000-0000-00001E3E0000}"/>
    <cellStyle name="Normal 11 2 12 3" xfId="8976" xr:uid="{00000000-0005-0000-0000-00001F3E0000}"/>
    <cellStyle name="Normal 11 2 12 3 2" xfId="15383" xr:uid="{00000000-0005-0000-0000-0000203E0000}"/>
    <cellStyle name="Normal 11 2 12 3 2 2" xfId="28033" xr:uid="{00000000-0005-0000-0000-0000213E0000}"/>
    <cellStyle name="Normal 11 2 12 3 3" xfId="22994" xr:uid="{00000000-0005-0000-0000-0000223E0000}"/>
    <cellStyle name="Normal 11 2 12 4" xfId="6989" xr:uid="{00000000-0005-0000-0000-0000233E0000}"/>
    <cellStyle name="Normal 11 2 12 4 2" xfId="13526" xr:uid="{00000000-0005-0000-0000-0000243E0000}"/>
    <cellStyle name="Normal 11 2 12 4 2 2" xfId="26257" xr:uid="{00000000-0005-0000-0000-0000253E0000}"/>
    <cellStyle name="Normal 11 2 12 4 3" xfId="21716" xr:uid="{00000000-0005-0000-0000-0000263E0000}"/>
    <cellStyle name="Normal 11 2 12 5" xfId="12428" xr:uid="{00000000-0005-0000-0000-0000273E0000}"/>
    <cellStyle name="Normal 11 2 12 5 2" xfId="25174" xr:uid="{00000000-0005-0000-0000-0000283E0000}"/>
    <cellStyle name="Normal 11 2 12 6" xfId="17898" xr:uid="{00000000-0005-0000-0000-0000293E0000}"/>
    <cellStyle name="Normal 11 2 12 7" xfId="31249" xr:uid="{00000000-0005-0000-0000-00002A3E0000}"/>
    <cellStyle name="Normal 11 2 12 8" xfId="34589" xr:uid="{00000000-0005-0000-0000-00002B3E0000}"/>
    <cellStyle name="Normal 11 2 13" xfId="4765" xr:uid="{00000000-0005-0000-0000-00002C3E0000}"/>
    <cellStyle name="Normal 11 2 13 2" xfId="8053" xr:uid="{00000000-0005-0000-0000-00002D3E0000}"/>
    <cellStyle name="Normal 11 2 13 2 2" xfId="14542" xr:uid="{00000000-0005-0000-0000-00002E3E0000}"/>
    <cellStyle name="Normal 11 2 13 2 2 2" xfId="27225" xr:uid="{00000000-0005-0000-0000-00002F3E0000}"/>
    <cellStyle name="Normal 11 2 13 2 3" xfId="19319" xr:uid="{00000000-0005-0000-0000-0000303E0000}"/>
    <cellStyle name="Normal 11 2 13 2 4" xfId="32436" xr:uid="{00000000-0005-0000-0000-0000313E0000}"/>
    <cellStyle name="Normal 11 2 13 2 5" xfId="35447" xr:uid="{00000000-0005-0000-0000-0000323E0000}"/>
    <cellStyle name="Normal 11 2 13 3" xfId="8977" xr:uid="{00000000-0005-0000-0000-0000333E0000}"/>
    <cellStyle name="Normal 11 2 13 3 2" xfId="15384" xr:uid="{00000000-0005-0000-0000-0000343E0000}"/>
    <cellStyle name="Normal 11 2 13 3 2 2" xfId="28034" xr:uid="{00000000-0005-0000-0000-0000353E0000}"/>
    <cellStyle name="Normal 11 2 13 3 3" xfId="22995" xr:uid="{00000000-0005-0000-0000-0000363E0000}"/>
    <cellStyle name="Normal 11 2 13 4" xfId="6990" xr:uid="{00000000-0005-0000-0000-0000373E0000}"/>
    <cellStyle name="Normal 11 2 13 4 2" xfId="13527" xr:uid="{00000000-0005-0000-0000-0000383E0000}"/>
    <cellStyle name="Normal 11 2 13 4 2 2" xfId="26258" xr:uid="{00000000-0005-0000-0000-0000393E0000}"/>
    <cellStyle name="Normal 11 2 13 4 3" xfId="21717" xr:uid="{00000000-0005-0000-0000-00003A3E0000}"/>
    <cellStyle name="Normal 11 2 13 5" xfId="12429" xr:uid="{00000000-0005-0000-0000-00003B3E0000}"/>
    <cellStyle name="Normal 11 2 13 5 2" xfId="25175" xr:uid="{00000000-0005-0000-0000-00003C3E0000}"/>
    <cellStyle name="Normal 11 2 13 6" xfId="17899" xr:uid="{00000000-0005-0000-0000-00003D3E0000}"/>
    <cellStyle name="Normal 11 2 13 7" xfId="31250" xr:uid="{00000000-0005-0000-0000-00003E3E0000}"/>
    <cellStyle name="Normal 11 2 13 8" xfId="34590" xr:uid="{00000000-0005-0000-0000-00003F3E0000}"/>
    <cellStyle name="Normal 11 2 14" xfId="4766" xr:uid="{00000000-0005-0000-0000-0000403E0000}"/>
    <cellStyle name="Normal 11 2 14 2" xfId="8054" xr:uid="{00000000-0005-0000-0000-0000413E0000}"/>
    <cellStyle name="Normal 11 2 14 2 2" xfId="14543" xr:uid="{00000000-0005-0000-0000-0000423E0000}"/>
    <cellStyle name="Normal 11 2 14 2 2 2" xfId="27226" xr:uid="{00000000-0005-0000-0000-0000433E0000}"/>
    <cellStyle name="Normal 11 2 14 2 3" xfId="19320" xr:uid="{00000000-0005-0000-0000-0000443E0000}"/>
    <cellStyle name="Normal 11 2 14 2 4" xfId="32437" xr:uid="{00000000-0005-0000-0000-0000453E0000}"/>
    <cellStyle name="Normal 11 2 14 2 5" xfId="35448" xr:uid="{00000000-0005-0000-0000-0000463E0000}"/>
    <cellStyle name="Normal 11 2 14 3" xfId="8978" xr:uid="{00000000-0005-0000-0000-0000473E0000}"/>
    <cellStyle name="Normal 11 2 14 3 2" xfId="15385" xr:uid="{00000000-0005-0000-0000-0000483E0000}"/>
    <cellStyle name="Normal 11 2 14 3 2 2" xfId="28035" xr:uid="{00000000-0005-0000-0000-0000493E0000}"/>
    <cellStyle name="Normal 11 2 14 3 3" xfId="22996" xr:uid="{00000000-0005-0000-0000-00004A3E0000}"/>
    <cellStyle name="Normal 11 2 14 4" xfId="6991" xr:uid="{00000000-0005-0000-0000-00004B3E0000}"/>
    <cellStyle name="Normal 11 2 14 4 2" xfId="13528" xr:uid="{00000000-0005-0000-0000-00004C3E0000}"/>
    <cellStyle name="Normal 11 2 14 4 2 2" xfId="26259" xr:uid="{00000000-0005-0000-0000-00004D3E0000}"/>
    <cellStyle name="Normal 11 2 14 4 3" xfId="21718" xr:uid="{00000000-0005-0000-0000-00004E3E0000}"/>
    <cellStyle name="Normal 11 2 14 5" xfId="12430" xr:uid="{00000000-0005-0000-0000-00004F3E0000}"/>
    <cellStyle name="Normal 11 2 14 5 2" xfId="25176" xr:uid="{00000000-0005-0000-0000-0000503E0000}"/>
    <cellStyle name="Normal 11 2 14 6" xfId="17900" xr:uid="{00000000-0005-0000-0000-0000513E0000}"/>
    <cellStyle name="Normal 11 2 14 7" xfId="31251" xr:uid="{00000000-0005-0000-0000-0000523E0000}"/>
    <cellStyle name="Normal 11 2 14 8" xfId="34591" xr:uid="{00000000-0005-0000-0000-0000533E0000}"/>
    <cellStyle name="Normal 11 2 15" xfId="4767" xr:uid="{00000000-0005-0000-0000-0000543E0000}"/>
    <cellStyle name="Normal 11 2 15 2" xfId="8055" xr:uid="{00000000-0005-0000-0000-0000553E0000}"/>
    <cellStyle name="Normal 11 2 15 2 2" xfId="14544" xr:uid="{00000000-0005-0000-0000-0000563E0000}"/>
    <cellStyle name="Normal 11 2 15 2 2 2" xfId="27227" xr:uid="{00000000-0005-0000-0000-0000573E0000}"/>
    <cellStyle name="Normal 11 2 15 2 3" xfId="19321" xr:uid="{00000000-0005-0000-0000-0000583E0000}"/>
    <cellStyle name="Normal 11 2 15 2 4" xfId="32438" xr:uid="{00000000-0005-0000-0000-0000593E0000}"/>
    <cellStyle name="Normal 11 2 15 2 5" xfId="35449" xr:uid="{00000000-0005-0000-0000-00005A3E0000}"/>
    <cellStyle name="Normal 11 2 15 3" xfId="8979" xr:uid="{00000000-0005-0000-0000-00005B3E0000}"/>
    <cellStyle name="Normal 11 2 15 3 2" xfId="15386" xr:uid="{00000000-0005-0000-0000-00005C3E0000}"/>
    <cellStyle name="Normal 11 2 15 3 2 2" xfId="28036" xr:uid="{00000000-0005-0000-0000-00005D3E0000}"/>
    <cellStyle name="Normal 11 2 15 3 3" xfId="22997" xr:uid="{00000000-0005-0000-0000-00005E3E0000}"/>
    <cellStyle name="Normal 11 2 15 4" xfId="6992" xr:uid="{00000000-0005-0000-0000-00005F3E0000}"/>
    <cellStyle name="Normal 11 2 15 4 2" xfId="13529" xr:uid="{00000000-0005-0000-0000-0000603E0000}"/>
    <cellStyle name="Normal 11 2 15 4 2 2" xfId="26260" xr:uid="{00000000-0005-0000-0000-0000613E0000}"/>
    <cellStyle name="Normal 11 2 15 4 3" xfId="21719" xr:uid="{00000000-0005-0000-0000-0000623E0000}"/>
    <cellStyle name="Normal 11 2 15 5" xfId="12431" xr:uid="{00000000-0005-0000-0000-0000633E0000}"/>
    <cellStyle name="Normal 11 2 15 5 2" xfId="25177" xr:uid="{00000000-0005-0000-0000-0000643E0000}"/>
    <cellStyle name="Normal 11 2 15 6" xfId="17901" xr:uid="{00000000-0005-0000-0000-0000653E0000}"/>
    <cellStyle name="Normal 11 2 15 7" xfId="31252" xr:uid="{00000000-0005-0000-0000-0000663E0000}"/>
    <cellStyle name="Normal 11 2 15 8" xfId="34592" xr:uid="{00000000-0005-0000-0000-0000673E0000}"/>
    <cellStyle name="Normal 11 2 16" xfId="4768" xr:uid="{00000000-0005-0000-0000-0000683E0000}"/>
    <cellStyle name="Normal 11 2 16 2" xfId="8056" xr:uid="{00000000-0005-0000-0000-0000693E0000}"/>
    <cellStyle name="Normal 11 2 16 2 2" xfId="14545" xr:uid="{00000000-0005-0000-0000-00006A3E0000}"/>
    <cellStyle name="Normal 11 2 16 2 2 2" xfId="27228" xr:uid="{00000000-0005-0000-0000-00006B3E0000}"/>
    <cellStyle name="Normal 11 2 16 2 3" xfId="19322" xr:uid="{00000000-0005-0000-0000-00006C3E0000}"/>
    <cellStyle name="Normal 11 2 16 2 4" xfId="32439" xr:uid="{00000000-0005-0000-0000-00006D3E0000}"/>
    <cellStyle name="Normal 11 2 16 2 5" xfId="35450" xr:uid="{00000000-0005-0000-0000-00006E3E0000}"/>
    <cellStyle name="Normal 11 2 16 3" xfId="8980" xr:uid="{00000000-0005-0000-0000-00006F3E0000}"/>
    <cellStyle name="Normal 11 2 16 3 2" xfId="15387" xr:uid="{00000000-0005-0000-0000-0000703E0000}"/>
    <cellStyle name="Normal 11 2 16 3 2 2" xfId="28037" xr:uid="{00000000-0005-0000-0000-0000713E0000}"/>
    <cellStyle name="Normal 11 2 16 3 3" xfId="22998" xr:uid="{00000000-0005-0000-0000-0000723E0000}"/>
    <cellStyle name="Normal 11 2 16 4" xfId="6993" xr:uid="{00000000-0005-0000-0000-0000733E0000}"/>
    <cellStyle name="Normal 11 2 16 4 2" xfId="13530" xr:uid="{00000000-0005-0000-0000-0000743E0000}"/>
    <cellStyle name="Normal 11 2 16 4 2 2" xfId="26261" xr:uid="{00000000-0005-0000-0000-0000753E0000}"/>
    <cellStyle name="Normal 11 2 16 4 3" xfId="21720" xr:uid="{00000000-0005-0000-0000-0000763E0000}"/>
    <cellStyle name="Normal 11 2 16 5" xfId="12432" xr:uid="{00000000-0005-0000-0000-0000773E0000}"/>
    <cellStyle name="Normal 11 2 16 5 2" xfId="25178" xr:uid="{00000000-0005-0000-0000-0000783E0000}"/>
    <cellStyle name="Normal 11 2 16 6" xfId="17902" xr:uid="{00000000-0005-0000-0000-0000793E0000}"/>
    <cellStyle name="Normal 11 2 16 7" xfId="31253" xr:uid="{00000000-0005-0000-0000-00007A3E0000}"/>
    <cellStyle name="Normal 11 2 16 8" xfId="34593" xr:uid="{00000000-0005-0000-0000-00007B3E0000}"/>
    <cellStyle name="Normal 11 2 17" xfId="4769" xr:uid="{00000000-0005-0000-0000-00007C3E0000}"/>
    <cellStyle name="Normal 11 2 17 2" xfId="8057" xr:uid="{00000000-0005-0000-0000-00007D3E0000}"/>
    <cellStyle name="Normal 11 2 17 2 2" xfId="14546" xr:uid="{00000000-0005-0000-0000-00007E3E0000}"/>
    <cellStyle name="Normal 11 2 17 2 2 2" xfId="27229" xr:uid="{00000000-0005-0000-0000-00007F3E0000}"/>
    <cellStyle name="Normal 11 2 17 2 3" xfId="19323" xr:uid="{00000000-0005-0000-0000-0000803E0000}"/>
    <cellStyle name="Normal 11 2 17 2 4" xfId="32440" xr:uid="{00000000-0005-0000-0000-0000813E0000}"/>
    <cellStyle name="Normal 11 2 17 2 5" xfId="35451" xr:uid="{00000000-0005-0000-0000-0000823E0000}"/>
    <cellStyle name="Normal 11 2 17 3" xfId="8981" xr:uid="{00000000-0005-0000-0000-0000833E0000}"/>
    <cellStyle name="Normal 11 2 17 3 2" xfId="15388" xr:uid="{00000000-0005-0000-0000-0000843E0000}"/>
    <cellStyle name="Normal 11 2 17 3 2 2" xfId="28038" xr:uid="{00000000-0005-0000-0000-0000853E0000}"/>
    <cellStyle name="Normal 11 2 17 3 3" xfId="22999" xr:uid="{00000000-0005-0000-0000-0000863E0000}"/>
    <cellStyle name="Normal 11 2 17 4" xfId="6994" xr:uid="{00000000-0005-0000-0000-0000873E0000}"/>
    <cellStyle name="Normal 11 2 17 4 2" xfId="13531" xr:uid="{00000000-0005-0000-0000-0000883E0000}"/>
    <cellStyle name="Normal 11 2 17 4 2 2" xfId="26262" xr:uid="{00000000-0005-0000-0000-0000893E0000}"/>
    <cellStyle name="Normal 11 2 17 4 3" xfId="21721" xr:uid="{00000000-0005-0000-0000-00008A3E0000}"/>
    <cellStyle name="Normal 11 2 17 5" xfId="12433" xr:uid="{00000000-0005-0000-0000-00008B3E0000}"/>
    <cellStyle name="Normal 11 2 17 5 2" xfId="25179" xr:uid="{00000000-0005-0000-0000-00008C3E0000}"/>
    <cellStyle name="Normal 11 2 17 6" xfId="17903" xr:uid="{00000000-0005-0000-0000-00008D3E0000}"/>
    <cellStyle name="Normal 11 2 17 7" xfId="31254" xr:uid="{00000000-0005-0000-0000-00008E3E0000}"/>
    <cellStyle name="Normal 11 2 17 8" xfId="34594" xr:uid="{00000000-0005-0000-0000-00008F3E0000}"/>
    <cellStyle name="Normal 11 2 18" xfId="4770" xr:uid="{00000000-0005-0000-0000-0000903E0000}"/>
    <cellStyle name="Normal 11 2 18 2" xfId="8058" xr:uid="{00000000-0005-0000-0000-0000913E0000}"/>
    <cellStyle name="Normal 11 2 18 2 2" xfId="14547" xr:uid="{00000000-0005-0000-0000-0000923E0000}"/>
    <cellStyle name="Normal 11 2 18 2 2 2" xfId="27230" xr:uid="{00000000-0005-0000-0000-0000933E0000}"/>
    <cellStyle name="Normal 11 2 18 2 3" xfId="19324" xr:uid="{00000000-0005-0000-0000-0000943E0000}"/>
    <cellStyle name="Normal 11 2 18 2 4" xfId="32441" xr:uid="{00000000-0005-0000-0000-0000953E0000}"/>
    <cellStyle name="Normal 11 2 18 2 5" xfId="35452" xr:uid="{00000000-0005-0000-0000-0000963E0000}"/>
    <cellStyle name="Normal 11 2 18 3" xfId="8982" xr:uid="{00000000-0005-0000-0000-0000973E0000}"/>
    <cellStyle name="Normal 11 2 18 3 2" xfId="15389" xr:uid="{00000000-0005-0000-0000-0000983E0000}"/>
    <cellStyle name="Normal 11 2 18 3 2 2" xfId="28039" xr:uid="{00000000-0005-0000-0000-0000993E0000}"/>
    <cellStyle name="Normal 11 2 18 3 3" xfId="23000" xr:uid="{00000000-0005-0000-0000-00009A3E0000}"/>
    <cellStyle name="Normal 11 2 18 4" xfId="6995" xr:uid="{00000000-0005-0000-0000-00009B3E0000}"/>
    <cellStyle name="Normal 11 2 18 4 2" xfId="13532" xr:uid="{00000000-0005-0000-0000-00009C3E0000}"/>
    <cellStyle name="Normal 11 2 18 4 2 2" xfId="26263" xr:uid="{00000000-0005-0000-0000-00009D3E0000}"/>
    <cellStyle name="Normal 11 2 18 4 3" xfId="21722" xr:uid="{00000000-0005-0000-0000-00009E3E0000}"/>
    <cellStyle name="Normal 11 2 18 5" xfId="12434" xr:uid="{00000000-0005-0000-0000-00009F3E0000}"/>
    <cellStyle name="Normal 11 2 18 5 2" xfId="25180" xr:uid="{00000000-0005-0000-0000-0000A03E0000}"/>
    <cellStyle name="Normal 11 2 18 6" xfId="17904" xr:uid="{00000000-0005-0000-0000-0000A13E0000}"/>
    <cellStyle name="Normal 11 2 18 7" xfId="31255" xr:uid="{00000000-0005-0000-0000-0000A23E0000}"/>
    <cellStyle name="Normal 11 2 18 8" xfId="34595" xr:uid="{00000000-0005-0000-0000-0000A33E0000}"/>
    <cellStyle name="Normal 11 2 19" xfId="4771" xr:uid="{00000000-0005-0000-0000-0000A43E0000}"/>
    <cellStyle name="Normal 11 2 19 2" xfId="8059" xr:uid="{00000000-0005-0000-0000-0000A53E0000}"/>
    <cellStyle name="Normal 11 2 19 2 2" xfId="14548" xr:uid="{00000000-0005-0000-0000-0000A63E0000}"/>
    <cellStyle name="Normal 11 2 19 2 2 2" xfId="27231" xr:uid="{00000000-0005-0000-0000-0000A73E0000}"/>
    <cellStyle name="Normal 11 2 19 2 3" xfId="19325" xr:uid="{00000000-0005-0000-0000-0000A83E0000}"/>
    <cellStyle name="Normal 11 2 19 2 4" xfId="32442" xr:uid="{00000000-0005-0000-0000-0000A93E0000}"/>
    <cellStyle name="Normal 11 2 19 2 5" xfId="35453" xr:uid="{00000000-0005-0000-0000-0000AA3E0000}"/>
    <cellStyle name="Normal 11 2 19 3" xfId="8983" xr:uid="{00000000-0005-0000-0000-0000AB3E0000}"/>
    <cellStyle name="Normal 11 2 19 3 2" xfId="15390" xr:uid="{00000000-0005-0000-0000-0000AC3E0000}"/>
    <cellStyle name="Normal 11 2 19 3 2 2" xfId="28040" xr:uid="{00000000-0005-0000-0000-0000AD3E0000}"/>
    <cellStyle name="Normal 11 2 19 3 3" xfId="23001" xr:uid="{00000000-0005-0000-0000-0000AE3E0000}"/>
    <cellStyle name="Normal 11 2 19 4" xfId="6996" xr:uid="{00000000-0005-0000-0000-0000AF3E0000}"/>
    <cellStyle name="Normal 11 2 19 4 2" xfId="13533" xr:uid="{00000000-0005-0000-0000-0000B03E0000}"/>
    <cellStyle name="Normal 11 2 19 4 2 2" xfId="26264" xr:uid="{00000000-0005-0000-0000-0000B13E0000}"/>
    <cellStyle name="Normal 11 2 19 4 3" xfId="21723" xr:uid="{00000000-0005-0000-0000-0000B23E0000}"/>
    <cellStyle name="Normal 11 2 19 5" xfId="12435" xr:uid="{00000000-0005-0000-0000-0000B33E0000}"/>
    <cellStyle name="Normal 11 2 19 5 2" xfId="25181" xr:uid="{00000000-0005-0000-0000-0000B43E0000}"/>
    <cellStyle name="Normal 11 2 19 6" xfId="17905" xr:uid="{00000000-0005-0000-0000-0000B53E0000}"/>
    <cellStyle name="Normal 11 2 19 7" xfId="31256" xr:uid="{00000000-0005-0000-0000-0000B63E0000}"/>
    <cellStyle name="Normal 11 2 19 8" xfId="34596" xr:uid="{00000000-0005-0000-0000-0000B73E0000}"/>
    <cellStyle name="Normal 11 2 2" xfId="1115" xr:uid="{00000000-0005-0000-0000-0000B83E0000}"/>
    <cellStyle name="Normal 11 2 2 10" xfId="34337" xr:uid="{00000000-0005-0000-0000-0000B93E0000}"/>
    <cellStyle name="Normal 11 2 2 11" xfId="3143" xr:uid="{00000000-0005-0000-0000-0000BA3E0000}"/>
    <cellStyle name="Normal 11 2 2 12" xfId="43193" xr:uid="{F2698B32-313D-402A-B8A0-A79F0CEF2490}"/>
    <cellStyle name="Normal 11 2 2 2" xfId="1530" xr:uid="{00000000-0005-0000-0000-0000BB3E0000}"/>
    <cellStyle name="Normal 11 2 2 2 10" xfId="35111" xr:uid="{00000000-0005-0000-0000-0000BC3E0000}"/>
    <cellStyle name="Normal 11 2 2 2 11" xfId="4772" xr:uid="{00000000-0005-0000-0000-0000BD3E0000}"/>
    <cellStyle name="Normal 11 2 2 2 12" xfId="43194" xr:uid="{7EB77821-F5C1-4988-8F6F-727320F3FDE9}"/>
    <cellStyle name="Normal 11 2 2 2 2" xfId="1531" xr:uid="{00000000-0005-0000-0000-0000BE3E0000}"/>
    <cellStyle name="Normal 11 2 2 2 2 2" xfId="11108" xr:uid="{00000000-0005-0000-0000-0000BF3E0000}"/>
    <cellStyle name="Normal 11 2 2 2 2 2 2" xfId="16515" xr:uid="{00000000-0005-0000-0000-0000C03E0000}"/>
    <cellStyle name="Normal 11 2 2 2 2 2 2 2" xfId="29054" xr:uid="{00000000-0005-0000-0000-0000C13E0000}"/>
    <cellStyle name="Normal 11 2 2 2 2 2 3" xfId="20460" xr:uid="{00000000-0005-0000-0000-0000C23E0000}"/>
    <cellStyle name="Normal 11 2 2 2 2 2 4" xfId="33713" xr:uid="{00000000-0005-0000-0000-0000C33E0000}"/>
    <cellStyle name="Normal 11 2 2 2 2 2 5" xfId="36500" xr:uid="{00000000-0005-0000-0000-0000C43E0000}"/>
    <cellStyle name="Normal 11 2 2 2 2 2 6" xfId="43196" xr:uid="{A618AF59-C12C-4B51-805D-05D89BA44FF8}"/>
    <cellStyle name="Normal 11 2 2 2 2 3" xfId="14549" xr:uid="{00000000-0005-0000-0000-0000C53E0000}"/>
    <cellStyle name="Normal 11 2 2 2 2 3 2" xfId="20161" xr:uid="{00000000-0005-0000-0000-0000C63E0000}"/>
    <cellStyle name="Normal 11 2 2 2 2 3 3" xfId="27232" xr:uid="{00000000-0005-0000-0000-0000C73E0000}"/>
    <cellStyle name="Normal 11 2 2 2 2 3 4" xfId="33418" xr:uid="{00000000-0005-0000-0000-0000C83E0000}"/>
    <cellStyle name="Normal 11 2 2 2 2 3 5" xfId="36206" xr:uid="{00000000-0005-0000-0000-0000C93E0000}"/>
    <cellStyle name="Normal 11 2 2 2 2 3 6" xfId="43197" xr:uid="{972111BC-23C2-4904-9DF4-2B41EFA692E2}"/>
    <cellStyle name="Normal 11 2 2 2 2 4" xfId="19875" xr:uid="{00000000-0005-0000-0000-0000CA3E0000}"/>
    <cellStyle name="Normal 11 2 2 2 2 4 2" xfId="43198" xr:uid="{E91FB1DB-A738-452A-B927-26DA5ECE52CE}"/>
    <cellStyle name="Normal 11 2 2 2 2 5" xfId="22556" xr:uid="{00000000-0005-0000-0000-0000CB3E0000}"/>
    <cellStyle name="Normal 11 2 2 2 2 5 2" xfId="43199" xr:uid="{8A3E0B1E-E8E8-4563-82A5-98123BB81605}"/>
    <cellStyle name="Normal 11 2 2 2 2 6" xfId="33029" xr:uid="{00000000-0005-0000-0000-0000CC3E0000}"/>
    <cellStyle name="Normal 11 2 2 2 2 6 2" xfId="43200" xr:uid="{B18D4A5C-BE71-4AE4-97F5-582B1BC03828}"/>
    <cellStyle name="Normal 11 2 2 2 2 7" xfId="35957" xr:uid="{00000000-0005-0000-0000-0000CD3E0000}"/>
    <cellStyle name="Normal 11 2 2 2 2 8" xfId="8060" xr:uid="{00000000-0005-0000-0000-0000CE3E0000}"/>
    <cellStyle name="Normal 11 2 2 2 2 9" xfId="43195" xr:uid="{B3613230-9C27-49FC-8A1E-93A3E8702A61}"/>
    <cellStyle name="Normal 11 2 2 2 3" xfId="8984" xr:uid="{00000000-0005-0000-0000-0000CF3E0000}"/>
    <cellStyle name="Normal 11 2 2 2 3 2" xfId="15391" xr:uid="{00000000-0005-0000-0000-0000D03E0000}"/>
    <cellStyle name="Normal 11 2 2 2 3 2 2" xfId="28041" xr:uid="{00000000-0005-0000-0000-0000D13E0000}"/>
    <cellStyle name="Normal 11 2 2 2 3 3" xfId="20313" xr:uid="{00000000-0005-0000-0000-0000D23E0000}"/>
    <cellStyle name="Normal 11 2 2 2 3 4" xfId="23002" xr:uid="{00000000-0005-0000-0000-0000D33E0000}"/>
    <cellStyle name="Normal 11 2 2 2 3 5" xfId="33567" xr:uid="{00000000-0005-0000-0000-0000D43E0000}"/>
    <cellStyle name="Normal 11 2 2 2 3 6" xfId="36354" xr:uid="{00000000-0005-0000-0000-0000D53E0000}"/>
    <cellStyle name="Normal 11 2 2 2 3 7" xfId="43201" xr:uid="{6D99A899-18D5-4CDA-B161-12F14B0B5D00}"/>
    <cellStyle name="Normal 11 2 2 2 4" xfId="10704" xr:uid="{00000000-0005-0000-0000-0000D63E0000}"/>
    <cellStyle name="Normal 11 2 2 2 4 2" xfId="16249" xr:uid="{00000000-0005-0000-0000-0000D73E0000}"/>
    <cellStyle name="Normal 11 2 2 2 4 2 2" xfId="28837" xr:uid="{00000000-0005-0000-0000-0000D83E0000}"/>
    <cellStyle name="Normal 11 2 2 2 4 3" xfId="20005" xr:uid="{00000000-0005-0000-0000-0000D93E0000}"/>
    <cellStyle name="Normal 11 2 2 2 4 4" xfId="33269" xr:uid="{00000000-0005-0000-0000-0000DA3E0000}"/>
    <cellStyle name="Normal 11 2 2 2 4 5" xfId="36061" xr:uid="{00000000-0005-0000-0000-0000DB3E0000}"/>
    <cellStyle name="Normal 11 2 2 2 4 6" xfId="43202" xr:uid="{1EC4AE17-8847-4580-B2CB-193CF49EE6E6}"/>
    <cellStyle name="Normal 11 2 2 2 5" xfId="6997" xr:uid="{00000000-0005-0000-0000-0000DC3E0000}"/>
    <cellStyle name="Normal 11 2 2 2 5 2" xfId="13534" xr:uid="{00000000-0005-0000-0000-0000DD3E0000}"/>
    <cellStyle name="Normal 11 2 2 2 5 2 2" xfId="26265" xr:uid="{00000000-0005-0000-0000-0000DE3E0000}"/>
    <cellStyle name="Normal 11 2 2 2 5 3" xfId="21724" xr:uid="{00000000-0005-0000-0000-0000DF3E0000}"/>
    <cellStyle name="Normal 11 2 2 2 5 4" xfId="43203" xr:uid="{75A294F9-039C-4D0C-8572-CF462CDABF44}"/>
    <cellStyle name="Normal 11 2 2 2 6" xfId="12436" xr:uid="{00000000-0005-0000-0000-0000E03E0000}"/>
    <cellStyle name="Normal 11 2 2 2 6 2" xfId="25182" xr:uid="{00000000-0005-0000-0000-0000E13E0000}"/>
    <cellStyle name="Normal 11 2 2 2 6 3" xfId="43204" xr:uid="{9A8DB3D6-2FE0-4860-A7FA-01C216A54867}"/>
    <cellStyle name="Normal 11 2 2 2 7" xfId="18780" xr:uid="{00000000-0005-0000-0000-0000E23E0000}"/>
    <cellStyle name="Normal 11 2 2 2 7 2" xfId="43205" xr:uid="{1DF472F5-A674-4722-B03D-136AF3400EF7}"/>
    <cellStyle name="Normal 11 2 2 2 8" xfId="21033" xr:uid="{00000000-0005-0000-0000-0000E33E0000}"/>
    <cellStyle name="Normal 11 2 2 2 9" xfId="32036" xr:uid="{00000000-0005-0000-0000-0000E43E0000}"/>
    <cellStyle name="Normal 11 2 2 3" xfId="1532" xr:uid="{00000000-0005-0000-0000-0000E53E0000}"/>
    <cellStyle name="Normal 11 2 2 3 2" xfId="11254" xr:uid="{00000000-0005-0000-0000-0000E63E0000}"/>
    <cellStyle name="Normal 11 2 2 3 2 2" xfId="16602" xr:uid="{00000000-0005-0000-0000-0000E73E0000}"/>
    <cellStyle name="Normal 11 2 2 3 2 2 2" xfId="20406" xr:uid="{00000000-0005-0000-0000-0000E83E0000}"/>
    <cellStyle name="Normal 11 2 2 3 2 2 3" xfId="33659" xr:uid="{00000000-0005-0000-0000-0000E93E0000}"/>
    <cellStyle name="Normal 11 2 2 3 2 2 4" xfId="36446" xr:uid="{00000000-0005-0000-0000-0000EA3E0000}"/>
    <cellStyle name="Normal 11 2 2 3 2 3" xfId="19326" xr:uid="{00000000-0005-0000-0000-0000EB3E0000}"/>
    <cellStyle name="Normal 11 2 2 3 2 4" xfId="32443" xr:uid="{00000000-0005-0000-0000-0000EC3E0000}"/>
    <cellStyle name="Normal 11 2 2 3 2 5" xfId="35454" xr:uid="{00000000-0005-0000-0000-0000ED3E0000}"/>
    <cellStyle name="Normal 11 2 2 3 2 6" xfId="43207" xr:uid="{4E20727C-B399-4B55-BC1B-3298A6BF1FFC}"/>
    <cellStyle name="Normal 11 2 2 3 3" xfId="14318" xr:uid="{00000000-0005-0000-0000-0000EE3E0000}"/>
    <cellStyle name="Normal 11 2 2 3 3 2" xfId="20107" xr:uid="{00000000-0005-0000-0000-0000EF3E0000}"/>
    <cellStyle name="Normal 11 2 2 3 3 3" xfId="33364" xr:uid="{00000000-0005-0000-0000-0000F03E0000}"/>
    <cellStyle name="Normal 11 2 2 3 3 4" xfId="36152" xr:uid="{00000000-0005-0000-0000-0000F13E0000}"/>
    <cellStyle name="Normal 11 2 2 3 3 5" xfId="43208" xr:uid="{85913E70-9CD7-461D-B753-457BA43C7298}"/>
    <cellStyle name="Normal 11 2 2 3 4" xfId="17906" xr:uid="{00000000-0005-0000-0000-0000F23E0000}"/>
    <cellStyle name="Normal 11 2 2 3 4 2" xfId="43209" xr:uid="{36F8C234-619A-471F-8CB7-02AC1A9AE9E7}"/>
    <cellStyle name="Normal 11 2 2 3 5" xfId="31257" xr:uid="{00000000-0005-0000-0000-0000F33E0000}"/>
    <cellStyle name="Normal 11 2 2 3 5 2" xfId="43210" xr:uid="{7D2C20ED-DAD9-48DE-A198-246AC4872C7B}"/>
    <cellStyle name="Normal 11 2 2 3 6" xfId="34597" xr:uid="{00000000-0005-0000-0000-0000F43E0000}"/>
    <cellStyle name="Normal 11 2 2 3 6 2" xfId="43211" xr:uid="{1515966E-678C-4051-9DA2-B6615A0100D9}"/>
    <cellStyle name="Normal 11 2 2 3 7" xfId="7823" xr:uid="{00000000-0005-0000-0000-0000F53E0000}"/>
    <cellStyle name="Normal 11 2 2 3 8" xfId="43206" xr:uid="{E847C1BB-A25E-48D2-92CC-49C3C21667BE}"/>
    <cellStyle name="Normal 11 2 2 4" xfId="1529" xr:uid="{00000000-0005-0000-0000-0000F63E0000}"/>
    <cellStyle name="Normal 11 2 2 4 2" xfId="15160" xr:uid="{00000000-0005-0000-0000-0000F73E0000}"/>
    <cellStyle name="Normal 11 2 2 4 2 2" xfId="20259" xr:uid="{00000000-0005-0000-0000-0000F83E0000}"/>
    <cellStyle name="Normal 11 2 2 4 2 3" xfId="33513" xr:uid="{00000000-0005-0000-0000-0000F93E0000}"/>
    <cellStyle name="Normal 11 2 2 4 2 4" xfId="36300" xr:uid="{00000000-0005-0000-0000-0000FA3E0000}"/>
    <cellStyle name="Normal 11 2 2 4 3" xfId="19079" xr:uid="{00000000-0005-0000-0000-0000FB3E0000}"/>
    <cellStyle name="Normal 11 2 2 4 4" xfId="32201" xr:uid="{00000000-0005-0000-0000-0000FC3E0000}"/>
    <cellStyle name="Normal 11 2 2 4 5" xfId="35220" xr:uid="{00000000-0005-0000-0000-0000FD3E0000}"/>
    <cellStyle name="Normal 11 2 2 4 6" xfId="8745" xr:uid="{00000000-0005-0000-0000-0000FE3E0000}"/>
    <cellStyle name="Normal 11 2 2 4 7" xfId="43212" xr:uid="{ECCEB150-D660-47C8-99D7-22C902ECDFEE}"/>
    <cellStyle name="Normal 11 2 2 5" xfId="10454" xr:uid="{00000000-0005-0000-0000-0000FF3E0000}"/>
    <cellStyle name="Normal 11 2 2 5 2" xfId="16134" xr:uid="{00000000-0005-0000-0000-0000003F0000}"/>
    <cellStyle name="Normal 11 2 2 5 2 2" xfId="28756" xr:uid="{00000000-0005-0000-0000-0000013F0000}"/>
    <cellStyle name="Normal 11 2 2 5 3" xfId="18960" xr:uid="{00000000-0005-0000-0000-0000023F0000}"/>
    <cellStyle name="Normal 11 2 2 5 4" xfId="32140" xr:uid="{00000000-0005-0000-0000-0000033F0000}"/>
    <cellStyle name="Normal 11 2 2 5 5" xfId="35160" xr:uid="{00000000-0005-0000-0000-0000043F0000}"/>
    <cellStyle name="Normal 11 2 2 5 6" xfId="43213" xr:uid="{C038D56E-697B-4612-A117-A16877F3F441}"/>
    <cellStyle name="Normal 11 2 2 6" xfId="6602" xr:uid="{00000000-0005-0000-0000-0000053F0000}"/>
    <cellStyle name="Normal 11 2 2 6 2" xfId="13190" xr:uid="{00000000-0005-0000-0000-0000063F0000}"/>
    <cellStyle name="Normal 11 2 2 6 2 2" xfId="25934" xr:uid="{00000000-0005-0000-0000-0000073F0000}"/>
    <cellStyle name="Normal 11 2 2 6 3" xfId="19944" xr:uid="{00000000-0005-0000-0000-0000083F0000}"/>
    <cellStyle name="Normal 11 2 2 6 4" xfId="33169" xr:uid="{00000000-0005-0000-0000-0000093F0000}"/>
    <cellStyle name="Normal 11 2 2 6 5" xfId="36006" xr:uid="{00000000-0005-0000-0000-00000A3F0000}"/>
    <cellStyle name="Normal 11 2 2 6 6" xfId="43214" xr:uid="{8D515F4A-6F75-4BC9-BCF7-7F64F18337C9}"/>
    <cellStyle name="Normal 11 2 2 7" xfId="12122" xr:uid="{00000000-0005-0000-0000-00000B3F0000}"/>
    <cellStyle name="Normal 11 2 2 7 2" xfId="24867" xr:uid="{00000000-0005-0000-0000-00000C3F0000}"/>
    <cellStyle name="Normal 11 2 2 7 3" xfId="43215" xr:uid="{98821EE6-7754-408D-A243-418D19C9E505}"/>
    <cellStyle name="Normal 11 2 2 8" xfId="17490" xr:uid="{00000000-0005-0000-0000-00000D3F0000}"/>
    <cellStyle name="Normal 11 2 2 8 2" xfId="43216" xr:uid="{9B4E450C-8187-44DE-9D87-3FDD35C64184}"/>
    <cellStyle name="Normal 11 2 2 9" xfId="30836" xr:uid="{00000000-0005-0000-0000-00000E3F0000}"/>
    <cellStyle name="Normal 11 2 20" xfId="4761" xr:uid="{00000000-0005-0000-0000-00000F3F0000}"/>
    <cellStyle name="Normal 11 2 20 2" xfId="6274" xr:uid="{00000000-0005-0000-0000-0000103F0000}"/>
    <cellStyle name="Normal 11 2 20 3" xfId="8049" xr:uid="{00000000-0005-0000-0000-0000113F0000}"/>
    <cellStyle name="Normal 11 2 20 3 2" xfId="14538" xr:uid="{00000000-0005-0000-0000-0000123F0000}"/>
    <cellStyle name="Normal 11 2 20 3 2 2" xfId="27221" xr:uid="{00000000-0005-0000-0000-0000133F0000}"/>
    <cellStyle name="Normal 11 2 20 3 3" xfId="22555" xr:uid="{00000000-0005-0000-0000-0000143F0000}"/>
    <cellStyle name="Normal 11 2 20 4" xfId="8973" xr:uid="{00000000-0005-0000-0000-0000153F0000}"/>
    <cellStyle name="Normal 11 2 20 4 2" xfId="15380" xr:uid="{00000000-0005-0000-0000-0000163F0000}"/>
    <cellStyle name="Normal 11 2 20 4 2 2" xfId="28030" xr:uid="{00000000-0005-0000-0000-0000173F0000}"/>
    <cellStyle name="Normal 11 2 20 4 3" xfId="22991" xr:uid="{00000000-0005-0000-0000-0000183F0000}"/>
    <cellStyle name="Normal 11 2 20 5" xfId="6986" xr:uid="{00000000-0005-0000-0000-0000193F0000}"/>
    <cellStyle name="Normal 11 2 20 5 2" xfId="13523" xr:uid="{00000000-0005-0000-0000-00001A3F0000}"/>
    <cellStyle name="Normal 11 2 20 5 2 2" xfId="26254" xr:uid="{00000000-0005-0000-0000-00001B3F0000}"/>
    <cellStyle name="Normal 11 2 20 5 3" xfId="21713" xr:uid="{00000000-0005-0000-0000-00001C3F0000}"/>
    <cellStyle name="Normal 11 2 20 6" xfId="12425" xr:uid="{00000000-0005-0000-0000-00001D3F0000}"/>
    <cellStyle name="Normal 11 2 20 6 2" xfId="25171" xr:uid="{00000000-0005-0000-0000-00001E3F0000}"/>
    <cellStyle name="Normal 11 2 20 7" xfId="18702" xr:uid="{00000000-0005-0000-0000-00001F3F0000}"/>
    <cellStyle name="Normal 11 2 20 8" xfId="21032" xr:uid="{00000000-0005-0000-0000-0000203F0000}"/>
    <cellStyle name="Normal 11 2 21" xfId="7801" xr:uid="{00000000-0005-0000-0000-0000213F0000}"/>
    <cellStyle name="Normal 11 2 21 2" xfId="14296" xr:uid="{00000000-0005-0000-0000-0000223F0000}"/>
    <cellStyle name="Normal 11 2 21 2 2" xfId="19315" xr:uid="{00000000-0005-0000-0000-0000233F0000}"/>
    <cellStyle name="Normal 11 2 21 2 3" xfId="27008" xr:uid="{00000000-0005-0000-0000-0000243F0000}"/>
    <cellStyle name="Normal 11 2 21 2 4" xfId="32432" xr:uid="{00000000-0005-0000-0000-0000253F0000}"/>
    <cellStyle name="Normal 11 2 21 2 5" xfId="35443" xr:uid="{00000000-0005-0000-0000-0000263F0000}"/>
    <cellStyle name="Normal 11 2 21 3" xfId="17895" xr:uid="{00000000-0005-0000-0000-0000273F0000}"/>
    <cellStyle name="Normal 11 2 21 4" xfId="22500" xr:uid="{00000000-0005-0000-0000-0000283F0000}"/>
    <cellStyle name="Normal 11 2 21 5" xfId="31246" xr:uid="{00000000-0005-0000-0000-0000293F0000}"/>
    <cellStyle name="Normal 11 2 21 6" xfId="34586" xr:uid="{00000000-0005-0000-0000-00002A3F0000}"/>
    <cellStyle name="Normal 11 2 22" xfId="8678" xr:uid="{00000000-0005-0000-0000-00002B3F0000}"/>
    <cellStyle name="Normal 11 2 22 2" xfId="15136" xr:uid="{00000000-0005-0000-0000-00002C3F0000}"/>
    <cellStyle name="Normal 11 2 22 2 2" xfId="27803" xr:uid="{00000000-0005-0000-0000-00002D3F0000}"/>
    <cellStyle name="Normal 11 2 22 3" xfId="22743" xr:uid="{00000000-0005-0000-0000-00002E3F0000}"/>
    <cellStyle name="Normal 11 2 23" xfId="9966" xr:uid="{00000000-0005-0000-0000-00002F3F0000}"/>
    <cellStyle name="Normal 11 2 24" xfId="6512" xr:uid="{00000000-0005-0000-0000-0000303F0000}"/>
    <cellStyle name="Normal 11 2 24 2" xfId="13107" xr:uid="{00000000-0005-0000-0000-0000313F0000}"/>
    <cellStyle name="Normal 11 2 24 2 2" xfId="25852" xr:uid="{00000000-0005-0000-0000-0000323F0000}"/>
    <cellStyle name="Normal 11 2 24 3" xfId="21256" xr:uid="{00000000-0005-0000-0000-0000333F0000}"/>
    <cellStyle name="Normal 11 2 25" xfId="12086" xr:uid="{00000000-0005-0000-0000-0000343F0000}"/>
    <cellStyle name="Normal 11 2 25 2" xfId="24831" xr:uid="{00000000-0005-0000-0000-0000353F0000}"/>
    <cellStyle name="Normal 11 2 26" xfId="2849" xr:uid="{00000000-0005-0000-0000-0000363F0000}"/>
    <cellStyle name="Normal 11 2 27" xfId="37649" xr:uid="{00000000-0005-0000-0000-0000373F0000}"/>
    <cellStyle name="Normal 11 2 28" xfId="37943" xr:uid="{00000000-0005-0000-0000-0000383F0000}"/>
    <cellStyle name="Normal 11 2 29" xfId="43191" xr:uid="{1D4CAD25-F448-40F9-BB4A-E386DE3F7B28}"/>
    <cellStyle name="Normal 11 2 3" xfId="1533" xr:uid="{00000000-0005-0000-0000-0000393F0000}"/>
    <cellStyle name="Normal 11 2 3 10" xfId="4773" xr:uid="{00000000-0005-0000-0000-00003A3F0000}"/>
    <cellStyle name="Normal 11 2 3 11" xfId="43217" xr:uid="{0B42D7FE-F643-4D8B-A5CD-66D391FCB456}"/>
    <cellStyle name="Normal 11 2 3 2" xfId="1534" xr:uid="{00000000-0005-0000-0000-00003B3F0000}"/>
    <cellStyle name="Normal 11 2 3 2 2" xfId="11051" xr:uid="{00000000-0005-0000-0000-00003C3F0000}"/>
    <cellStyle name="Normal 11 2 3 2 2 2" xfId="16485" xr:uid="{00000000-0005-0000-0000-00003D3F0000}"/>
    <cellStyle name="Normal 11 2 3 2 2 2 2" xfId="29025" xr:uid="{00000000-0005-0000-0000-00003E3F0000}"/>
    <cellStyle name="Normal 11 2 3 2 2 3" xfId="23935" xr:uid="{00000000-0005-0000-0000-00003F3F0000}"/>
    <cellStyle name="Normal 11 2 3 2 2 4" xfId="43219" xr:uid="{C87B1405-4AB4-4668-BB16-3ABF0889B93F}"/>
    <cellStyle name="Normal 11 2 3 2 3" xfId="14550" xr:uid="{00000000-0005-0000-0000-0000403F0000}"/>
    <cellStyle name="Normal 11 2 3 2 3 2" xfId="27233" xr:uid="{00000000-0005-0000-0000-0000413F0000}"/>
    <cellStyle name="Normal 11 2 3 2 3 3" xfId="43220" xr:uid="{E40804E2-FDB8-4E9D-875B-8F3FEE508D19}"/>
    <cellStyle name="Normal 11 2 3 2 4" xfId="19327" xr:uid="{00000000-0005-0000-0000-0000423F0000}"/>
    <cellStyle name="Normal 11 2 3 2 4 2" xfId="43221" xr:uid="{BC0024CF-97F0-4744-B424-33D6C834C0ED}"/>
    <cellStyle name="Normal 11 2 3 2 5" xfId="32444" xr:uid="{00000000-0005-0000-0000-0000433F0000}"/>
    <cellStyle name="Normal 11 2 3 2 5 2" xfId="43222" xr:uid="{CC2109E1-78A4-4A83-8723-5768243327A7}"/>
    <cellStyle name="Normal 11 2 3 2 6" xfId="35455" xr:uid="{00000000-0005-0000-0000-0000443F0000}"/>
    <cellStyle name="Normal 11 2 3 2 6 2" xfId="43223" xr:uid="{AB32EC48-4182-4995-BB2E-710E7CB9B1C5}"/>
    <cellStyle name="Normal 11 2 3 2 7" xfId="8061" xr:uid="{00000000-0005-0000-0000-0000453F0000}"/>
    <cellStyle name="Normal 11 2 3 2 8" xfId="43218" xr:uid="{FEE02D5A-1F8F-4132-BE60-3074C5875EB7}"/>
    <cellStyle name="Normal 11 2 3 3" xfId="8985" xr:uid="{00000000-0005-0000-0000-0000463F0000}"/>
    <cellStyle name="Normal 11 2 3 3 2" xfId="15392" xr:uid="{00000000-0005-0000-0000-0000473F0000}"/>
    <cellStyle name="Normal 11 2 3 3 2 2" xfId="28042" xr:uid="{00000000-0005-0000-0000-0000483F0000}"/>
    <cellStyle name="Normal 11 2 3 3 3" xfId="23003" xr:uid="{00000000-0005-0000-0000-0000493F0000}"/>
    <cellStyle name="Normal 11 2 3 3 4" xfId="43224" xr:uid="{C796597E-552F-4135-9C5A-43B3CD286D51}"/>
    <cellStyle name="Normal 11 2 3 4" xfId="10811" xr:uid="{00000000-0005-0000-0000-00004A3F0000}"/>
    <cellStyle name="Normal 11 2 3 4 2" xfId="16330" xr:uid="{00000000-0005-0000-0000-00004B3F0000}"/>
    <cellStyle name="Normal 11 2 3 4 2 2" xfId="28872" xr:uid="{00000000-0005-0000-0000-00004C3F0000}"/>
    <cellStyle name="Normal 11 2 3 4 3" xfId="23791" xr:uid="{00000000-0005-0000-0000-00004D3F0000}"/>
    <cellStyle name="Normal 11 2 3 4 4" xfId="43225" xr:uid="{8B7DF180-DF8F-4EF9-8B9F-E1278DAB9E85}"/>
    <cellStyle name="Normal 11 2 3 5" xfId="6998" xr:uid="{00000000-0005-0000-0000-00004E3F0000}"/>
    <cellStyle name="Normal 11 2 3 5 2" xfId="13535" xr:uid="{00000000-0005-0000-0000-00004F3F0000}"/>
    <cellStyle name="Normal 11 2 3 5 2 2" xfId="26266" xr:uid="{00000000-0005-0000-0000-0000503F0000}"/>
    <cellStyle name="Normal 11 2 3 5 3" xfId="21725" xr:uid="{00000000-0005-0000-0000-0000513F0000}"/>
    <cellStyle name="Normal 11 2 3 5 4" xfId="43226" xr:uid="{57D72D6F-D1A5-4BFD-9DA6-6F4BBDC2C021}"/>
    <cellStyle name="Normal 11 2 3 6" xfId="12437" xr:uid="{00000000-0005-0000-0000-0000523F0000}"/>
    <cellStyle name="Normal 11 2 3 6 2" xfId="25183" xr:uid="{00000000-0005-0000-0000-0000533F0000}"/>
    <cellStyle name="Normal 11 2 3 6 3" xfId="43227" xr:uid="{1E87D682-4859-45AB-AA39-7B6E03126A4C}"/>
    <cellStyle name="Normal 11 2 3 7" xfId="17907" xr:uid="{00000000-0005-0000-0000-0000543F0000}"/>
    <cellStyle name="Normal 11 2 3 7 2" xfId="43228" xr:uid="{2C1D4824-6776-4688-AD72-F90049031A02}"/>
    <cellStyle name="Normal 11 2 3 8" xfId="31258" xr:uid="{00000000-0005-0000-0000-0000553F0000}"/>
    <cellStyle name="Normal 11 2 3 9" xfId="34598" xr:uid="{00000000-0005-0000-0000-0000563F0000}"/>
    <cellStyle name="Normal 11 2 4" xfId="1535" xr:uid="{00000000-0005-0000-0000-0000573F0000}"/>
    <cellStyle name="Normal 11 2 4 10" xfId="4774" xr:uid="{00000000-0005-0000-0000-0000583F0000}"/>
    <cellStyle name="Normal 11 2 4 11" xfId="43229" xr:uid="{454551C3-66A8-4537-A912-AC6153A4E9B1}"/>
    <cellStyle name="Normal 11 2 4 2" xfId="8062" xr:uid="{00000000-0005-0000-0000-0000593F0000}"/>
    <cellStyle name="Normal 11 2 4 2 2" xfId="14551" xr:uid="{00000000-0005-0000-0000-00005A3F0000}"/>
    <cellStyle name="Normal 11 2 4 2 2 2" xfId="27234" xr:uid="{00000000-0005-0000-0000-00005B3F0000}"/>
    <cellStyle name="Normal 11 2 4 2 3" xfId="19328" xr:uid="{00000000-0005-0000-0000-00005C3F0000}"/>
    <cellStyle name="Normal 11 2 4 2 4" xfId="32445" xr:uid="{00000000-0005-0000-0000-00005D3F0000}"/>
    <cellStyle name="Normal 11 2 4 2 5" xfId="35456" xr:uid="{00000000-0005-0000-0000-00005E3F0000}"/>
    <cellStyle name="Normal 11 2 4 2 6" xfId="43230" xr:uid="{7E87E5C7-3C8B-4373-A7AD-3D15F16A4EED}"/>
    <cellStyle name="Normal 11 2 4 3" xfId="8986" xr:uid="{00000000-0005-0000-0000-00005F3F0000}"/>
    <cellStyle name="Normal 11 2 4 3 2" xfId="15393" xr:uid="{00000000-0005-0000-0000-0000603F0000}"/>
    <cellStyle name="Normal 11 2 4 3 2 2" xfId="28043" xr:uid="{00000000-0005-0000-0000-0000613F0000}"/>
    <cellStyle name="Normal 11 2 4 3 3" xfId="23004" xr:uid="{00000000-0005-0000-0000-0000623F0000}"/>
    <cellStyle name="Normal 11 2 4 3 4" xfId="43231" xr:uid="{EEB354C8-D86D-4513-B9EE-00170085EB8D}"/>
    <cellStyle name="Normal 11 2 4 4" xfId="11248" xr:uid="{00000000-0005-0000-0000-0000633F0000}"/>
    <cellStyle name="Normal 11 2 4 4 2" xfId="16598" xr:uid="{00000000-0005-0000-0000-0000643F0000}"/>
    <cellStyle name="Normal 11 2 4 4 2 2" xfId="29137" xr:uid="{00000000-0005-0000-0000-0000653F0000}"/>
    <cellStyle name="Normal 11 2 4 4 3" xfId="24045" xr:uid="{00000000-0005-0000-0000-0000663F0000}"/>
    <cellStyle name="Normal 11 2 4 4 4" xfId="43232" xr:uid="{A55FCE0C-0FD9-4E15-8A7D-6E807D42FE6D}"/>
    <cellStyle name="Normal 11 2 4 5" xfId="6999" xr:uid="{00000000-0005-0000-0000-0000673F0000}"/>
    <cellStyle name="Normal 11 2 4 5 2" xfId="13536" xr:uid="{00000000-0005-0000-0000-0000683F0000}"/>
    <cellStyle name="Normal 11 2 4 5 2 2" xfId="26267" xr:uid="{00000000-0005-0000-0000-0000693F0000}"/>
    <cellStyle name="Normal 11 2 4 5 3" xfId="21726" xr:uid="{00000000-0005-0000-0000-00006A3F0000}"/>
    <cellStyle name="Normal 11 2 4 5 4" xfId="43233" xr:uid="{C29BCBEF-879D-4E1D-BC9B-70EC5519256A}"/>
    <cellStyle name="Normal 11 2 4 6" xfId="12438" xr:uid="{00000000-0005-0000-0000-00006B3F0000}"/>
    <cellStyle name="Normal 11 2 4 6 2" xfId="25184" xr:uid="{00000000-0005-0000-0000-00006C3F0000}"/>
    <cellStyle name="Normal 11 2 4 6 3" xfId="43234" xr:uid="{8D940AE0-A7B6-4BA0-9EB3-33CE2B9A3249}"/>
    <cellStyle name="Normal 11 2 4 7" xfId="17908" xr:uid="{00000000-0005-0000-0000-00006D3F0000}"/>
    <cellStyle name="Normal 11 2 4 8" xfId="31259" xr:uid="{00000000-0005-0000-0000-00006E3F0000}"/>
    <cellStyle name="Normal 11 2 4 9" xfId="34599" xr:uid="{00000000-0005-0000-0000-00006F3F0000}"/>
    <cellStyle name="Normal 11 2 5" xfId="1528" xr:uid="{00000000-0005-0000-0000-0000703F0000}"/>
    <cellStyle name="Normal 11 2 5 10" xfId="43235" xr:uid="{B1C8D892-B4EE-4CA4-B01E-0F9B00D0946A}"/>
    <cellStyle name="Normal 11 2 5 2" xfId="8063" xr:uid="{00000000-0005-0000-0000-0000713F0000}"/>
    <cellStyle name="Normal 11 2 5 2 2" xfId="14552" xr:uid="{00000000-0005-0000-0000-0000723F0000}"/>
    <cellStyle name="Normal 11 2 5 2 2 2" xfId="27235" xr:uid="{00000000-0005-0000-0000-0000733F0000}"/>
    <cellStyle name="Normal 11 2 5 2 3" xfId="19329" xr:uid="{00000000-0005-0000-0000-0000743F0000}"/>
    <cellStyle name="Normal 11 2 5 2 4" xfId="32446" xr:uid="{00000000-0005-0000-0000-0000753F0000}"/>
    <cellStyle name="Normal 11 2 5 2 5" xfId="35457" xr:uid="{00000000-0005-0000-0000-0000763F0000}"/>
    <cellStyle name="Normal 11 2 5 2 6" xfId="43236" xr:uid="{B499D10A-AF42-453B-B305-850D72EFDA30}"/>
    <cellStyle name="Normal 11 2 5 3" xfId="8987" xr:uid="{00000000-0005-0000-0000-0000773F0000}"/>
    <cellStyle name="Normal 11 2 5 3 2" xfId="15394" xr:uid="{00000000-0005-0000-0000-0000783F0000}"/>
    <cellStyle name="Normal 11 2 5 3 2 2" xfId="28044" xr:uid="{00000000-0005-0000-0000-0000793F0000}"/>
    <cellStyle name="Normal 11 2 5 3 3" xfId="23005" xr:uid="{00000000-0005-0000-0000-00007A3F0000}"/>
    <cellStyle name="Normal 11 2 5 4" xfId="7000" xr:uid="{00000000-0005-0000-0000-00007B3F0000}"/>
    <cellStyle name="Normal 11 2 5 4 2" xfId="13537" xr:uid="{00000000-0005-0000-0000-00007C3F0000}"/>
    <cellStyle name="Normal 11 2 5 4 2 2" xfId="26268" xr:uid="{00000000-0005-0000-0000-00007D3F0000}"/>
    <cellStyle name="Normal 11 2 5 4 3" xfId="21727" xr:uid="{00000000-0005-0000-0000-00007E3F0000}"/>
    <cellStyle name="Normal 11 2 5 5" xfId="12439" xr:uid="{00000000-0005-0000-0000-00007F3F0000}"/>
    <cellStyle name="Normal 11 2 5 5 2" xfId="25185" xr:uid="{00000000-0005-0000-0000-0000803F0000}"/>
    <cellStyle name="Normal 11 2 5 6" xfId="17909" xr:uid="{00000000-0005-0000-0000-0000813F0000}"/>
    <cellStyle name="Normal 11 2 5 7" xfId="31260" xr:uid="{00000000-0005-0000-0000-0000823F0000}"/>
    <cellStyle name="Normal 11 2 5 8" xfId="34600" xr:uid="{00000000-0005-0000-0000-0000833F0000}"/>
    <cellStyle name="Normal 11 2 5 9" xfId="4775" xr:uid="{00000000-0005-0000-0000-0000843F0000}"/>
    <cellStyle name="Normal 11 2 6" xfId="4776" xr:uid="{00000000-0005-0000-0000-0000853F0000}"/>
    <cellStyle name="Normal 11 2 6 2" xfId="8064" xr:uid="{00000000-0005-0000-0000-0000863F0000}"/>
    <cellStyle name="Normal 11 2 6 2 2" xfId="14553" xr:uid="{00000000-0005-0000-0000-0000873F0000}"/>
    <cellStyle name="Normal 11 2 6 2 2 2" xfId="27236" xr:uid="{00000000-0005-0000-0000-0000883F0000}"/>
    <cellStyle name="Normal 11 2 6 2 3" xfId="19330" xr:uid="{00000000-0005-0000-0000-0000893F0000}"/>
    <cellStyle name="Normal 11 2 6 2 4" xfId="32447" xr:uid="{00000000-0005-0000-0000-00008A3F0000}"/>
    <cellStyle name="Normal 11 2 6 2 5" xfId="35458" xr:uid="{00000000-0005-0000-0000-00008B3F0000}"/>
    <cellStyle name="Normal 11 2 6 3" xfId="8988" xr:uid="{00000000-0005-0000-0000-00008C3F0000}"/>
    <cellStyle name="Normal 11 2 6 3 2" xfId="15395" xr:uid="{00000000-0005-0000-0000-00008D3F0000}"/>
    <cellStyle name="Normal 11 2 6 3 2 2" xfId="28045" xr:uid="{00000000-0005-0000-0000-00008E3F0000}"/>
    <cellStyle name="Normal 11 2 6 3 3" xfId="23006" xr:uid="{00000000-0005-0000-0000-00008F3F0000}"/>
    <cellStyle name="Normal 11 2 6 4" xfId="7001" xr:uid="{00000000-0005-0000-0000-0000903F0000}"/>
    <cellStyle name="Normal 11 2 6 4 2" xfId="13538" xr:uid="{00000000-0005-0000-0000-0000913F0000}"/>
    <cellStyle name="Normal 11 2 6 4 2 2" xfId="26269" xr:uid="{00000000-0005-0000-0000-0000923F0000}"/>
    <cellStyle name="Normal 11 2 6 4 3" xfId="21728" xr:uid="{00000000-0005-0000-0000-0000933F0000}"/>
    <cellStyle name="Normal 11 2 6 5" xfId="12440" xr:uid="{00000000-0005-0000-0000-0000943F0000}"/>
    <cellStyle name="Normal 11 2 6 5 2" xfId="25186" xr:uid="{00000000-0005-0000-0000-0000953F0000}"/>
    <cellStyle name="Normal 11 2 6 6" xfId="17910" xr:uid="{00000000-0005-0000-0000-0000963F0000}"/>
    <cellStyle name="Normal 11 2 6 7" xfId="31261" xr:uid="{00000000-0005-0000-0000-0000973F0000}"/>
    <cellStyle name="Normal 11 2 6 8" xfId="34601" xr:uid="{00000000-0005-0000-0000-0000983F0000}"/>
    <cellStyle name="Normal 11 2 6 9" xfId="43237" xr:uid="{4F0EDDEB-85B7-47D7-A557-6FC394832865}"/>
    <cellStyle name="Normal 11 2 7" xfId="4777" xr:uid="{00000000-0005-0000-0000-0000993F0000}"/>
    <cellStyle name="Normal 11 2 7 2" xfId="8065" xr:uid="{00000000-0005-0000-0000-00009A3F0000}"/>
    <cellStyle name="Normal 11 2 7 2 2" xfId="14554" xr:uid="{00000000-0005-0000-0000-00009B3F0000}"/>
    <cellStyle name="Normal 11 2 7 2 2 2" xfId="27237" xr:uid="{00000000-0005-0000-0000-00009C3F0000}"/>
    <cellStyle name="Normal 11 2 7 2 3" xfId="19331" xr:uid="{00000000-0005-0000-0000-00009D3F0000}"/>
    <cellStyle name="Normal 11 2 7 2 4" xfId="32448" xr:uid="{00000000-0005-0000-0000-00009E3F0000}"/>
    <cellStyle name="Normal 11 2 7 2 5" xfId="35459" xr:uid="{00000000-0005-0000-0000-00009F3F0000}"/>
    <cellStyle name="Normal 11 2 7 3" xfId="8989" xr:uid="{00000000-0005-0000-0000-0000A03F0000}"/>
    <cellStyle name="Normal 11 2 7 3 2" xfId="15396" xr:uid="{00000000-0005-0000-0000-0000A13F0000}"/>
    <cellStyle name="Normal 11 2 7 3 2 2" xfId="28046" xr:uid="{00000000-0005-0000-0000-0000A23F0000}"/>
    <cellStyle name="Normal 11 2 7 3 3" xfId="23007" xr:uid="{00000000-0005-0000-0000-0000A33F0000}"/>
    <cellStyle name="Normal 11 2 7 4" xfId="7002" xr:uid="{00000000-0005-0000-0000-0000A43F0000}"/>
    <cellStyle name="Normal 11 2 7 4 2" xfId="13539" xr:uid="{00000000-0005-0000-0000-0000A53F0000}"/>
    <cellStyle name="Normal 11 2 7 4 2 2" xfId="26270" xr:uid="{00000000-0005-0000-0000-0000A63F0000}"/>
    <cellStyle name="Normal 11 2 7 4 3" xfId="21729" xr:uid="{00000000-0005-0000-0000-0000A73F0000}"/>
    <cellStyle name="Normal 11 2 7 5" xfId="12441" xr:uid="{00000000-0005-0000-0000-0000A83F0000}"/>
    <cellStyle name="Normal 11 2 7 5 2" xfId="25187" xr:uid="{00000000-0005-0000-0000-0000A93F0000}"/>
    <cellStyle name="Normal 11 2 7 6" xfId="17911" xr:uid="{00000000-0005-0000-0000-0000AA3F0000}"/>
    <cellStyle name="Normal 11 2 7 7" xfId="31262" xr:uid="{00000000-0005-0000-0000-0000AB3F0000}"/>
    <cellStyle name="Normal 11 2 7 8" xfId="34602" xr:uid="{00000000-0005-0000-0000-0000AC3F0000}"/>
    <cellStyle name="Normal 11 2 7 9" xfId="43238" xr:uid="{F142399F-78BA-44EC-8157-4277A449817F}"/>
    <cellStyle name="Normal 11 2 8" xfId="4778" xr:uid="{00000000-0005-0000-0000-0000AD3F0000}"/>
    <cellStyle name="Normal 11 2 8 2" xfId="8066" xr:uid="{00000000-0005-0000-0000-0000AE3F0000}"/>
    <cellStyle name="Normal 11 2 8 2 2" xfId="14555" xr:uid="{00000000-0005-0000-0000-0000AF3F0000}"/>
    <cellStyle name="Normal 11 2 8 2 2 2" xfId="27238" xr:uid="{00000000-0005-0000-0000-0000B03F0000}"/>
    <cellStyle name="Normal 11 2 8 2 3" xfId="19332" xr:uid="{00000000-0005-0000-0000-0000B13F0000}"/>
    <cellStyle name="Normal 11 2 8 2 4" xfId="32449" xr:uid="{00000000-0005-0000-0000-0000B23F0000}"/>
    <cellStyle name="Normal 11 2 8 2 5" xfId="35460" xr:uid="{00000000-0005-0000-0000-0000B33F0000}"/>
    <cellStyle name="Normal 11 2 8 3" xfId="8990" xr:uid="{00000000-0005-0000-0000-0000B43F0000}"/>
    <cellStyle name="Normal 11 2 8 3 2" xfId="15397" xr:uid="{00000000-0005-0000-0000-0000B53F0000}"/>
    <cellStyle name="Normal 11 2 8 3 2 2" xfId="28047" xr:uid="{00000000-0005-0000-0000-0000B63F0000}"/>
    <cellStyle name="Normal 11 2 8 3 3" xfId="23008" xr:uid="{00000000-0005-0000-0000-0000B73F0000}"/>
    <cellStyle name="Normal 11 2 8 4" xfId="7003" xr:uid="{00000000-0005-0000-0000-0000B83F0000}"/>
    <cellStyle name="Normal 11 2 8 4 2" xfId="13540" xr:uid="{00000000-0005-0000-0000-0000B93F0000}"/>
    <cellStyle name="Normal 11 2 8 4 2 2" xfId="26271" xr:uid="{00000000-0005-0000-0000-0000BA3F0000}"/>
    <cellStyle name="Normal 11 2 8 4 3" xfId="21730" xr:uid="{00000000-0005-0000-0000-0000BB3F0000}"/>
    <cellStyle name="Normal 11 2 8 5" xfId="12442" xr:uid="{00000000-0005-0000-0000-0000BC3F0000}"/>
    <cellStyle name="Normal 11 2 8 5 2" xfId="25188" xr:uid="{00000000-0005-0000-0000-0000BD3F0000}"/>
    <cellStyle name="Normal 11 2 8 6" xfId="17912" xr:uid="{00000000-0005-0000-0000-0000BE3F0000}"/>
    <cellStyle name="Normal 11 2 8 7" xfId="31263" xr:uid="{00000000-0005-0000-0000-0000BF3F0000}"/>
    <cellStyle name="Normal 11 2 8 8" xfId="34603" xr:uid="{00000000-0005-0000-0000-0000C03F0000}"/>
    <cellStyle name="Normal 11 2 8 9" xfId="43239" xr:uid="{51F93D5A-72DF-430D-9FBB-63968261738F}"/>
    <cellStyle name="Normal 11 2 9" xfId="4779" xr:uid="{00000000-0005-0000-0000-0000C13F0000}"/>
    <cellStyle name="Normal 11 2 9 2" xfId="8067" xr:uid="{00000000-0005-0000-0000-0000C23F0000}"/>
    <cellStyle name="Normal 11 2 9 2 2" xfId="14556" xr:uid="{00000000-0005-0000-0000-0000C33F0000}"/>
    <cellStyle name="Normal 11 2 9 2 2 2" xfId="27239" xr:uid="{00000000-0005-0000-0000-0000C43F0000}"/>
    <cellStyle name="Normal 11 2 9 2 3" xfId="19333" xr:uid="{00000000-0005-0000-0000-0000C53F0000}"/>
    <cellStyle name="Normal 11 2 9 2 4" xfId="32450" xr:uid="{00000000-0005-0000-0000-0000C63F0000}"/>
    <cellStyle name="Normal 11 2 9 2 5" xfId="35461" xr:uid="{00000000-0005-0000-0000-0000C73F0000}"/>
    <cellStyle name="Normal 11 2 9 3" xfId="8991" xr:uid="{00000000-0005-0000-0000-0000C83F0000}"/>
    <cellStyle name="Normal 11 2 9 3 2" xfId="15398" xr:uid="{00000000-0005-0000-0000-0000C93F0000}"/>
    <cellStyle name="Normal 11 2 9 3 2 2" xfId="28048" xr:uid="{00000000-0005-0000-0000-0000CA3F0000}"/>
    <cellStyle name="Normal 11 2 9 3 3" xfId="23009" xr:uid="{00000000-0005-0000-0000-0000CB3F0000}"/>
    <cellStyle name="Normal 11 2 9 4" xfId="7004" xr:uid="{00000000-0005-0000-0000-0000CC3F0000}"/>
    <cellStyle name="Normal 11 2 9 4 2" xfId="13541" xr:uid="{00000000-0005-0000-0000-0000CD3F0000}"/>
    <cellStyle name="Normal 11 2 9 4 2 2" xfId="26272" xr:uid="{00000000-0005-0000-0000-0000CE3F0000}"/>
    <cellStyle name="Normal 11 2 9 4 3" xfId="21731" xr:uid="{00000000-0005-0000-0000-0000CF3F0000}"/>
    <cellStyle name="Normal 11 2 9 5" xfId="12443" xr:uid="{00000000-0005-0000-0000-0000D03F0000}"/>
    <cellStyle name="Normal 11 2 9 5 2" xfId="25189" xr:uid="{00000000-0005-0000-0000-0000D13F0000}"/>
    <cellStyle name="Normal 11 2 9 6" xfId="17913" xr:uid="{00000000-0005-0000-0000-0000D23F0000}"/>
    <cellStyle name="Normal 11 2 9 7" xfId="31264" xr:uid="{00000000-0005-0000-0000-0000D33F0000}"/>
    <cellStyle name="Normal 11 2 9 8" xfId="34604" xr:uid="{00000000-0005-0000-0000-0000D43F0000}"/>
    <cellStyle name="Normal 11 2 9 9" xfId="43240" xr:uid="{4BBF8307-32B3-4E21-9539-08D4D4427B1A}"/>
    <cellStyle name="Normal 11 20" xfId="4750" xr:uid="{00000000-0005-0000-0000-0000D53F0000}"/>
    <cellStyle name="Normal 11 20 2" xfId="6182" xr:uid="{00000000-0005-0000-0000-0000D63F0000}"/>
    <cellStyle name="Normal 11 20 2 2" xfId="19304" xr:uid="{00000000-0005-0000-0000-0000D73F0000}"/>
    <cellStyle name="Normal 11 20 2 3" xfId="32421" xr:uid="{00000000-0005-0000-0000-0000D83F0000}"/>
    <cellStyle name="Normal 11 20 2 4" xfId="35432" xr:uid="{00000000-0005-0000-0000-0000D93F0000}"/>
    <cellStyle name="Normal 11 20 3" xfId="8038" xr:uid="{00000000-0005-0000-0000-0000DA3F0000}"/>
    <cellStyle name="Normal 11 20 3 2" xfId="14527" xr:uid="{00000000-0005-0000-0000-0000DB3F0000}"/>
    <cellStyle name="Normal 11 20 3 2 2" xfId="27210" xr:uid="{00000000-0005-0000-0000-0000DC3F0000}"/>
    <cellStyle name="Normal 11 20 3 3" xfId="22554" xr:uid="{00000000-0005-0000-0000-0000DD3F0000}"/>
    <cellStyle name="Normal 11 20 4" xfId="8962" xr:uid="{00000000-0005-0000-0000-0000DE3F0000}"/>
    <cellStyle name="Normal 11 20 4 2" xfId="15369" xr:uid="{00000000-0005-0000-0000-0000DF3F0000}"/>
    <cellStyle name="Normal 11 20 4 2 2" xfId="28019" xr:uid="{00000000-0005-0000-0000-0000E03F0000}"/>
    <cellStyle name="Normal 11 20 4 3" xfId="22981" xr:uid="{00000000-0005-0000-0000-0000E13F0000}"/>
    <cellStyle name="Normal 11 20 5" xfId="6975" xr:uid="{00000000-0005-0000-0000-0000E23F0000}"/>
    <cellStyle name="Normal 11 20 5 2" xfId="13512" xr:uid="{00000000-0005-0000-0000-0000E33F0000}"/>
    <cellStyle name="Normal 11 20 5 2 2" xfId="26243" xr:uid="{00000000-0005-0000-0000-0000E43F0000}"/>
    <cellStyle name="Normal 11 20 5 3" xfId="21702" xr:uid="{00000000-0005-0000-0000-0000E53F0000}"/>
    <cellStyle name="Normal 11 20 6" xfId="12414" xr:uid="{00000000-0005-0000-0000-0000E63F0000}"/>
    <cellStyle name="Normal 11 20 6 2" xfId="25160" xr:uid="{00000000-0005-0000-0000-0000E73F0000}"/>
    <cellStyle name="Normal 11 20 7" xfId="17884" xr:uid="{00000000-0005-0000-0000-0000E83F0000}"/>
    <cellStyle name="Normal 11 20 8" xfId="31235" xr:uid="{00000000-0005-0000-0000-0000E93F0000}"/>
    <cellStyle name="Normal 11 20 9" xfId="34575" xr:uid="{00000000-0005-0000-0000-0000EA3F0000}"/>
    <cellStyle name="Normal 11 21" xfId="6348" xr:uid="{00000000-0005-0000-0000-0000EB3F0000}"/>
    <cellStyle name="Normal 11 21 2" xfId="19055" xr:uid="{00000000-0005-0000-0000-0000EC3F0000}"/>
    <cellStyle name="Normal 11 21 3" xfId="32176" xr:uid="{00000000-0005-0000-0000-0000ED3F0000}"/>
    <cellStyle name="Normal 11 21 4" xfId="35196" xr:uid="{00000000-0005-0000-0000-0000EE3F0000}"/>
    <cellStyle name="Normal 11 22" xfId="9730" xr:uid="{00000000-0005-0000-0000-0000EF3F0000}"/>
    <cellStyle name="Normal 11 22 2" xfId="15949" xr:uid="{00000000-0005-0000-0000-0000F03F0000}"/>
    <cellStyle name="Normal 11 22 2 2" xfId="28588" xr:uid="{00000000-0005-0000-0000-0000F13F0000}"/>
    <cellStyle name="Normal 11 22 3" xfId="18934" xr:uid="{00000000-0005-0000-0000-0000F23F0000}"/>
    <cellStyle name="Normal 11 22 4" xfId="32115" xr:uid="{00000000-0005-0000-0000-0000F33F0000}"/>
    <cellStyle name="Normal 11 22 5" xfId="35135" xr:uid="{00000000-0005-0000-0000-0000F43F0000}"/>
    <cellStyle name="Normal 11 23" xfId="19915" xr:uid="{00000000-0005-0000-0000-0000F53F0000}"/>
    <cellStyle name="Normal 11 23 2" xfId="33096" xr:uid="{00000000-0005-0000-0000-0000F63F0000}"/>
    <cellStyle name="Normal 11 23 3" xfId="35981" xr:uid="{00000000-0005-0000-0000-0000F73F0000}"/>
    <cellStyle name="Normal 11 24" xfId="17425" xr:uid="{00000000-0005-0000-0000-0000F83F0000}"/>
    <cellStyle name="Normal 11 25" xfId="30621" xr:uid="{00000000-0005-0000-0000-0000F93F0000}"/>
    <cellStyle name="Normal 11 26" xfId="34300" xr:uid="{00000000-0005-0000-0000-0000FA3F0000}"/>
    <cellStyle name="Normal 11 27" xfId="2848" xr:uid="{00000000-0005-0000-0000-0000FB3F0000}"/>
    <cellStyle name="Normal 11 28" xfId="37362" xr:uid="{00000000-0005-0000-0000-0000FC3F0000}"/>
    <cellStyle name="Normal 11 29" xfId="37846" xr:uid="{00000000-0005-0000-0000-0000FD3F0000}"/>
    <cellStyle name="Normal 11 3" xfId="285" xr:uid="{00000000-0005-0000-0000-0000FE3F0000}"/>
    <cellStyle name="Normal 11 3 2" xfId="560" xr:uid="{00000000-0005-0000-0000-0000FF3F0000}"/>
    <cellStyle name="Normal 11 3 2 10" xfId="4780" xr:uid="{00000000-0005-0000-0000-000000400000}"/>
    <cellStyle name="Normal 11 3 2 11" xfId="37650" xr:uid="{00000000-0005-0000-0000-000001400000}"/>
    <cellStyle name="Normal 11 3 2 12" xfId="37944" xr:uid="{00000000-0005-0000-0000-000002400000}"/>
    <cellStyle name="Normal 11 3 2 13" xfId="43242" xr:uid="{757370C3-2101-466C-9E59-ACDF24A3E3EA}"/>
    <cellStyle name="Normal 11 3 2 2" xfId="1538" xr:uid="{00000000-0005-0000-0000-000003400000}"/>
    <cellStyle name="Normal 11 3 2 2 2" xfId="11086" xr:uid="{00000000-0005-0000-0000-000004400000}"/>
    <cellStyle name="Normal 11 3 2 2 2 2" xfId="16500" xr:uid="{00000000-0005-0000-0000-000005400000}"/>
    <cellStyle name="Normal 11 3 2 2 2 2 2" xfId="29040" xr:uid="{00000000-0005-0000-0000-000006400000}"/>
    <cellStyle name="Normal 11 3 2 2 2 3" xfId="23950" xr:uid="{00000000-0005-0000-0000-000007400000}"/>
    <cellStyle name="Normal 11 3 2 2 2 4" xfId="43244" xr:uid="{E61645E4-2707-473B-8186-44030250919D}"/>
    <cellStyle name="Normal 11 3 2 2 3" xfId="6308" xr:uid="{00000000-0005-0000-0000-000008400000}"/>
    <cellStyle name="Normal 11 3 2 2 3 2" xfId="43245" xr:uid="{BEA155D6-4FA2-4E30-A4C1-C71251ABD025}"/>
    <cellStyle name="Normal 11 3 2 2 4" xfId="43246" xr:uid="{A72195AA-8CD7-4693-B18C-A60AF6BAFE15}"/>
    <cellStyle name="Normal 11 3 2 2 5" xfId="43247" xr:uid="{67C6A9CE-EBAD-44EA-92CC-0692255F81E0}"/>
    <cellStyle name="Normal 11 3 2 2 6" xfId="43248" xr:uid="{68876C65-1789-494D-AEAE-D0A82AF9C0F5}"/>
    <cellStyle name="Normal 11 3 2 2 7" xfId="43243" xr:uid="{4B6FE890-EDFD-4ADD-B7A1-2331ECCB09E0}"/>
    <cellStyle name="Normal 11 3 2 3" xfId="1537" xr:uid="{00000000-0005-0000-0000-000009400000}"/>
    <cellStyle name="Normal 11 3 2 3 2" xfId="14557" xr:uid="{00000000-0005-0000-0000-00000A400000}"/>
    <cellStyle name="Normal 11 3 2 3 2 2" xfId="27240" xr:uid="{00000000-0005-0000-0000-00000B400000}"/>
    <cellStyle name="Normal 11 3 2 3 3" xfId="22557" xr:uid="{00000000-0005-0000-0000-00000C400000}"/>
    <cellStyle name="Normal 11 3 2 3 4" xfId="8068" xr:uid="{00000000-0005-0000-0000-00000D400000}"/>
    <cellStyle name="Normal 11 3 2 3 5" xfId="43249" xr:uid="{05DD75F3-AE49-46BC-8B2C-47ECB096DFB0}"/>
    <cellStyle name="Normal 11 3 2 4" xfId="8992" xr:uid="{00000000-0005-0000-0000-00000E400000}"/>
    <cellStyle name="Normal 11 3 2 4 2" xfId="15399" xr:uid="{00000000-0005-0000-0000-00000F400000}"/>
    <cellStyle name="Normal 11 3 2 4 2 2" xfId="28049" xr:uid="{00000000-0005-0000-0000-000010400000}"/>
    <cellStyle name="Normal 11 3 2 4 3" xfId="23010" xr:uid="{00000000-0005-0000-0000-000011400000}"/>
    <cellStyle name="Normal 11 3 2 4 4" xfId="43250" xr:uid="{092DD1AD-6D8F-4506-B65F-E088E16E607B}"/>
    <cellStyle name="Normal 11 3 2 5" xfId="10081" xr:uid="{00000000-0005-0000-0000-000012400000}"/>
    <cellStyle name="Normal 11 3 2 5 2" xfId="16008" xr:uid="{00000000-0005-0000-0000-000013400000}"/>
    <cellStyle name="Normal 11 3 2 5 2 2" xfId="28636" xr:uid="{00000000-0005-0000-0000-000014400000}"/>
    <cellStyle name="Normal 11 3 2 5 3" xfId="23605" xr:uid="{00000000-0005-0000-0000-000015400000}"/>
    <cellStyle name="Normal 11 3 2 5 4" xfId="43251" xr:uid="{4ADEFBEE-A6B8-4B1C-8A9B-43BEA2951EE8}"/>
    <cellStyle name="Normal 11 3 2 6" xfId="7005" xr:uid="{00000000-0005-0000-0000-000016400000}"/>
    <cellStyle name="Normal 11 3 2 6 2" xfId="13542" xr:uid="{00000000-0005-0000-0000-000017400000}"/>
    <cellStyle name="Normal 11 3 2 6 2 2" xfId="26273" xr:uid="{00000000-0005-0000-0000-000018400000}"/>
    <cellStyle name="Normal 11 3 2 6 3" xfId="21732" xr:uid="{00000000-0005-0000-0000-000019400000}"/>
    <cellStyle name="Normal 11 3 2 6 4" xfId="43252" xr:uid="{25519FA5-9136-457A-8121-DD4A7BD034CA}"/>
    <cellStyle name="Normal 11 3 2 7" xfId="12444" xr:uid="{00000000-0005-0000-0000-00001A400000}"/>
    <cellStyle name="Normal 11 3 2 7 2" xfId="25190" xr:uid="{00000000-0005-0000-0000-00001B400000}"/>
    <cellStyle name="Normal 11 3 2 7 3" xfId="43253" xr:uid="{CFCDB164-D72F-4B0D-8925-97E054FA58B1}"/>
    <cellStyle name="Normal 11 3 2 8" xfId="18781" xr:uid="{00000000-0005-0000-0000-00001C400000}"/>
    <cellStyle name="Normal 11 3 2 9" xfId="21034" xr:uid="{00000000-0005-0000-0000-00001D400000}"/>
    <cellStyle name="Normal 11 3 3" xfId="1539" xr:uid="{00000000-0005-0000-0000-00001E400000}"/>
    <cellStyle name="Normal 11 3 3 2" xfId="16603" xr:uid="{00000000-0005-0000-0000-00001F400000}"/>
    <cellStyle name="Normal 11 3 3 2 2" xfId="19334" xr:uid="{00000000-0005-0000-0000-000020400000}"/>
    <cellStyle name="Normal 11 3 3 2 3" xfId="32451" xr:uid="{00000000-0005-0000-0000-000021400000}"/>
    <cellStyle name="Normal 11 3 3 2 4" xfId="35462" xr:uid="{00000000-0005-0000-0000-000022400000}"/>
    <cellStyle name="Normal 11 3 3 2 5" xfId="43255" xr:uid="{6CD2A8CE-D85D-4F56-9C33-9749EB6E0985}"/>
    <cellStyle name="Normal 11 3 3 3" xfId="17914" xr:uid="{00000000-0005-0000-0000-000023400000}"/>
    <cellStyle name="Normal 11 3 3 3 2" xfId="43256" xr:uid="{CF2F3CAD-BE0D-4752-9BFA-07791983AFD9}"/>
    <cellStyle name="Normal 11 3 3 4" xfId="31265" xr:uid="{00000000-0005-0000-0000-000024400000}"/>
    <cellStyle name="Normal 11 3 3 4 2" xfId="43257" xr:uid="{452B5666-1A5D-41E7-908E-DABE33066D32}"/>
    <cellStyle name="Normal 11 3 3 5" xfId="34605" xr:uid="{00000000-0005-0000-0000-000025400000}"/>
    <cellStyle name="Normal 11 3 3 5 2" xfId="43258" xr:uid="{0537C016-2655-406B-AB46-7831AA244EE0}"/>
    <cellStyle name="Normal 11 3 3 6" xfId="11257" xr:uid="{00000000-0005-0000-0000-000026400000}"/>
    <cellStyle name="Normal 11 3 3 6 2" xfId="43259" xr:uid="{E91AED25-2B11-46B5-AD83-FDE100CE1FD0}"/>
    <cellStyle name="Normal 11 3 3 7" xfId="43254" xr:uid="{CD430B1B-01C4-498D-AC2C-ECB771C161D1}"/>
    <cellStyle name="Normal 11 3 4" xfId="1536" xr:uid="{00000000-0005-0000-0000-000027400000}"/>
    <cellStyle name="Normal 11 3 4 2" xfId="10242" xr:uid="{00000000-0005-0000-0000-000028400000}"/>
    <cellStyle name="Normal 11 3 4 3" xfId="43260" xr:uid="{68D46944-6F5B-47C0-ADE7-B80DB3D148F4}"/>
    <cellStyle name="Normal 11 3 5" xfId="10620" xr:uid="{00000000-0005-0000-0000-000029400000}"/>
    <cellStyle name="Normal 11 3 5 2" xfId="16196" xr:uid="{00000000-0005-0000-0000-00002A400000}"/>
    <cellStyle name="Normal 11 3 5 2 2" xfId="28817" xr:uid="{00000000-0005-0000-0000-00002B400000}"/>
    <cellStyle name="Normal 11 3 5 3" xfId="23763" xr:uid="{00000000-0005-0000-0000-00002C400000}"/>
    <cellStyle name="Normal 11 3 5 4" xfId="43261" xr:uid="{288DCF90-CB5D-4B45-B7C5-20253C42BC52}"/>
    <cellStyle name="Normal 11 3 6" xfId="2850" xr:uid="{00000000-0005-0000-0000-00002D400000}"/>
    <cellStyle name="Normal 11 3 6 2" xfId="43262" xr:uid="{962153F3-C709-4BA0-BF36-9610D9F9E916}"/>
    <cellStyle name="Normal 11 3 7" xfId="37594" xr:uid="{00000000-0005-0000-0000-00002E400000}"/>
    <cellStyle name="Normal 11 3 7 2" xfId="43263" xr:uid="{46BE6B13-8F5C-4B9A-B701-F53C5FEFACB3}"/>
    <cellStyle name="Normal 11 3 8" xfId="37898" xr:uid="{00000000-0005-0000-0000-00002F400000}"/>
    <cellStyle name="Normal 11 3 8 2" xfId="43264" xr:uid="{7F5D7CCF-3972-4DE8-839B-2C29818C35C5}"/>
    <cellStyle name="Normal 11 3 9" xfId="43241" xr:uid="{1187CF3F-E8F1-4F8F-B97D-368132D05062}"/>
    <cellStyle name="Normal 11 30" xfId="43188" xr:uid="{D1134C89-14D0-4875-9EF3-45B32E9D37E5}"/>
    <cellStyle name="Normal 11 4" xfId="779" xr:uid="{00000000-0005-0000-0000-000030400000}"/>
    <cellStyle name="Normal 11 4 2" xfId="1541" xr:uid="{00000000-0005-0000-0000-000031400000}"/>
    <cellStyle name="Normal 11 4 2 10" xfId="43266" xr:uid="{2657B1B3-7E2D-4D10-BD7C-E3BBCEB00AC5}"/>
    <cellStyle name="Normal 11 4 2 2" xfId="8069" xr:uid="{00000000-0005-0000-0000-000032400000}"/>
    <cellStyle name="Normal 11 4 2 2 2" xfId="14558" xr:uid="{00000000-0005-0000-0000-000033400000}"/>
    <cellStyle name="Normal 11 4 2 2 2 2" xfId="27241" xr:uid="{00000000-0005-0000-0000-000034400000}"/>
    <cellStyle name="Normal 11 4 2 2 3" xfId="22558" xr:uid="{00000000-0005-0000-0000-000035400000}"/>
    <cellStyle name="Normal 11 4 2 2 4" xfId="43267" xr:uid="{2990685C-06C5-4F66-9768-5E2EAF6A7FF4}"/>
    <cellStyle name="Normal 11 4 2 3" xfId="8993" xr:uid="{00000000-0005-0000-0000-000036400000}"/>
    <cellStyle name="Normal 11 4 2 3 2" xfId="15400" xr:uid="{00000000-0005-0000-0000-000037400000}"/>
    <cellStyle name="Normal 11 4 2 3 2 2" xfId="28050" xr:uid="{00000000-0005-0000-0000-000038400000}"/>
    <cellStyle name="Normal 11 4 2 3 3" xfId="23011" xr:uid="{00000000-0005-0000-0000-000039400000}"/>
    <cellStyle name="Normal 11 4 2 3 4" xfId="43268" xr:uid="{E5B78AA0-6B46-4B4C-90CA-D8D63C8AF325}"/>
    <cellStyle name="Normal 11 4 2 4" xfId="11084" xr:uid="{00000000-0005-0000-0000-00003A400000}"/>
    <cellStyle name="Normal 11 4 2 4 2" xfId="16498" xr:uid="{00000000-0005-0000-0000-00003B400000}"/>
    <cellStyle name="Normal 11 4 2 4 2 2" xfId="29038" xr:uid="{00000000-0005-0000-0000-00003C400000}"/>
    <cellStyle name="Normal 11 4 2 4 3" xfId="23948" xr:uid="{00000000-0005-0000-0000-00003D400000}"/>
    <cellStyle name="Normal 11 4 2 4 4" xfId="43269" xr:uid="{47ACEBA3-F80D-4715-8850-798A423F386D}"/>
    <cellStyle name="Normal 11 4 2 5" xfId="7006" xr:uid="{00000000-0005-0000-0000-00003E400000}"/>
    <cellStyle name="Normal 11 4 2 5 2" xfId="13543" xr:uid="{00000000-0005-0000-0000-00003F400000}"/>
    <cellStyle name="Normal 11 4 2 5 2 2" xfId="26274" xr:uid="{00000000-0005-0000-0000-000040400000}"/>
    <cellStyle name="Normal 11 4 2 5 3" xfId="21733" xr:uid="{00000000-0005-0000-0000-000041400000}"/>
    <cellStyle name="Normal 11 4 2 5 4" xfId="43270" xr:uid="{D870B66E-6F59-4523-B95B-BCFD820F3C15}"/>
    <cellStyle name="Normal 11 4 2 6" xfId="12445" xr:uid="{00000000-0005-0000-0000-000042400000}"/>
    <cellStyle name="Normal 11 4 2 6 2" xfId="25191" xr:uid="{00000000-0005-0000-0000-000043400000}"/>
    <cellStyle name="Normal 11 4 2 6 3" xfId="43271" xr:uid="{1F8C9BB6-DB8D-442A-9C80-7C3646F7570A}"/>
    <cellStyle name="Normal 11 4 2 7" xfId="18782" xr:uid="{00000000-0005-0000-0000-000044400000}"/>
    <cellStyle name="Normal 11 4 2 8" xfId="21035" xr:uid="{00000000-0005-0000-0000-000045400000}"/>
    <cellStyle name="Normal 11 4 2 9" xfId="4781" xr:uid="{00000000-0005-0000-0000-000046400000}"/>
    <cellStyle name="Normal 11 4 3" xfId="1540" xr:uid="{00000000-0005-0000-0000-000047400000}"/>
    <cellStyle name="Normal 11 4 3 2" xfId="16051" xr:uid="{00000000-0005-0000-0000-000048400000}"/>
    <cellStyle name="Normal 11 4 3 2 2" xfId="19335" xr:uid="{00000000-0005-0000-0000-000049400000}"/>
    <cellStyle name="Normal 11 4 3 2 3" xfId="32452" xr:uid="{00000000-0005-0000-0000-00004A400000}"/>
    <cellStyle name="Normal 11 4 3 2 4" xfId="35463" xr:uid="{00000000-0005-0000-0000-00004B400000}"/>
    <cellStyle name="Normal 11 4 3 3" xfId="17915" xr:uid="{00000000-0005-0000-0000-00004C400000}"/>
    <cellStyle name="Normal 11 4 3 4" xfId="31266" xr:uid="{00000000-0005-0000-0000-00004D400000}"/>
    <cellStyle name="Normal 11 4 3 5" xfId="34606" xr:uid="{00000000-0005-0000-0000-00004E400000}"/>
    <cellStyle name="Normal 11 4 3 6" xfId="10193" xr:uid="{00000000-0005-0000-0000-00004F400000}"/>
    <cellStyle name="Normal 11 4 3 7" xfId="43272" xr:uid="{9AC9D050-AFFC-4D93-B815-19C2315897C4}"/>
    <cellStyle name="Normal 11 4 4" xfId="2851" xr:uid="{00000000-0005-0000-0000-000050400000}"/>
    <cellStyle name="Normal 11 4 4 2" xfId="43273" xr:uid="{2109724C-C339-4500-A5DA-14DD861709EB}"/>
    <cellStyle name="Normal 11 4 5" xfId="37756" xr:uid="{00000000-0005-0000-0000-000051400000}"/>
    <cellStyle name="Normal 11 4 5 2" xfId="43274" xr:uid="{3C21341C-421E-4099-B565-D3BD0A1900D5}"/>
    <cellStyle name="Normal 11 4 6" xfId="38034" xr:uid="{00000000-0005-0000-0000-000052400000}"/>
    <cellStyle name="Normal 11 4 6 2" xfId="43275" xr:uid="{4C0951AF-211D-4E98-93D5-7BFEF95F491B}"/>
    <cellStyle name="Normal 11 4 7" xfId="43276" xr:uid="{74C00C7B-87E6-4387-A20E-FE0B413676DB}"/>
    <cellStyle name="Normal 11 4 8" xfId="43265" xr:uid="{59D7B7CA-133F-408F-81E5-1E5AC42476B0}"/>
    <cellStyle name="Normal 11 5" xfId="1027" xr:uid="{00000000-0005-0000-0000-000053400000}"/>
    <cellStyle name="Normal 11 5 2" xfId="1542" xr:uid="{00000000-0005-0000-0000-000054400000}"/>
    <cellStyle name="Normal 11 5 2 2" xfId="8070" xr:uid="{00000000-0005-0000-0000-000055400000}"/>
    <cellStyle name="Normal 11 5 2 2 2" xfId="14559" xr:uid="{00000000-0005-0000-0000-000056400000}"/>
    <cellStyle name="Normal 11 5 2 2 2 2" xfId="27242" xr:uid="{00000000-0005-0000-0000-000057400000}"/>
    <cellStyle name="Normal 11 5 2 2 3" xfId="22559" xr:uid="{00000000-0005-0000-0000-000058400000}"/>
    <cellStyle name="Normal 11 5 2 3" xfId="8994" xr:uid="{00000000-0005-0000-0000-000059400000}"/>
    <cellStyle name="Normal 11 5 2 3 2" xfId="15401" xr:uid="{00000000-0005-0000-0000-00005A400000}"/>
    <cellStyle name="Normal 11 5 2 3 2 2" xfId="28051" xr:uid="{00000000-0005-0000-0000-00005B400000}"/>
    <cellStyle name="Normal 11 5 2 3 3" xfId="23012" xr:uid="{00000000-0005-0000-0000-00005C400000}"/>
    <cellStyle name="Normal 11 5 2 4" xfId="7007" xr:uid="{00000000-0005-0000-0000-00005D400000}"/>
    <cellStyle name="Normal 11 5 2 4 2" xfId="13544" xr:uid="{00000000-0005-0000-0000-00005E400000}"/>
    <cellStyle name="Normal 11 5 2 4 2 2" xfId="26275" xr:uid="{00000000-0005-0000-0000-00005F400000}"/>
    <cellStyle name="Normal 11 5 2 4 3" xfId="21734" xr:uid="{00000000-0005-0000-0000-000060400000}"/>
    <cellStyle name="Normal 11 5 2 5" xfId="12446" xr:uid="{00000000-0005-0000-0000-000061400000}"/>
    <cellStyle name="Normal 11 5 2 5 2" xfId="25192" xr:uid="{00000000-0005-0000-0000-000062400000}"/>
    <cellStyle name="Normal 11 5 2 6" xfId="18783" xr:uid="{00000000-0005-0000-0000-000063400000}"/>
    <cellStyle name="Normal 11 5 2 7" xfId="21036" xr:uid="{00000000-0005-0000-0000-000064400000}"/>
    <cellStyle name="Normal 11 5 2 8" xfId="4782" xr:uid="{00000000-0005-0000-0000-000065400000}"/>
    <cellStyle name="Normal 11 5 2 9" xfId="43278" xr:uid="{1520C57F-4CF9-4A76-93C1-63A7C8BA1C4C}"/>
    <cellStyle name="Normal 11 5 3" xfId="10322" xr:uid="{00000000-0005-0000-0000-000066400000}"/>
    <cellStyle name="Normal 11 5 3 2" xfId="16085" xr:uid="{00000000-0005-0000-0000-000067400000}"/>
    <cellStyle name="Normal 11 5 3 2 2" xfId="19336" xr:uid="{00000000-0005-0000-0000-000068400000}"/>
    <cellStyle name="Normal 11 5 3 2 3" xfId="32453" xr:uid="{00000000-0005-0000-0000-000069400000}"/>
    <cellStyle name="Normal 11 5 3 2 4" xfId="35464" xr:uid="{00000000-0005-0000-0000-00006A400000}"/>
    <cellStyle name="Normal 11 5 3 3" xfId="17916" xr:uid="{00000000-0005-0000-0000-00006B400000}"/>
    <cellStyle name="Normal 11 5 3 4" xfId="31267" xr:uid="{00000000-0005-0000-0000-00006C400000}"/>
    <cellStyle name="Normal 11 5 3 5" xfId="34607" xr:uid="{00000000-0005-0000-0000-00006D400000}"/>
    <cellStyle name="Normal 11 5 3 6" xfId="43279" xr:uid="{40CA30D8-E07C-4A4E-92C2-A0FE110CFCAF}"/>
    <cellStyle name="Normal 11 5 4" xfId="2852" xr:uid="{00000000-0005-0000-0000-00006E400000}"/>
    <cellStyle name="Normal 11 5 4 2" xfId="43280" xr:uid="{3D976EB2-A192-486F-ABAB-B0164BCED831}"/>
    <cellStyle name="Normal 11 5 5" xfId="43281" xr:uid="{B1A5F7AF-8203-4559-BCB0-57F75F37B0D0}"/>
    <cellStyle name="Normal 11 5 6" xfId="43282" xr:uid="{C1133625-19FF-4129-B7EE-C363CEBA8437}"/>
    <cellStyle name="Normal 11 5 7" xfId="43277" xr:uid="{245376C6-0F6A-4657-992F-532616925EF7}"/>
    <cellStyle name="Normal 11 6" xfId="827" xr:uid="{00000000-0005-0000-0000-00006F400000}"/>
    <cellStyle name="Normal 11 6 2" xfId="8071" xr:uid="{00000000-0005-0000-0000-000070400000}"/>
    <cellStyle name="Normal 11 6 2 2" xfId="14560" xr:uid="{00000000-0005-0000-0000-000071400000}"/>
    <cellStyle name="Normal 11 6 2 2 2" xfId="27243" xr:uid="{00000000-0005-0000-0000-000072400000}"/>
    <cellStyle name="Normal 11 6 2 3" xfId="18779" xr:uid="{00000000-0005-0000-0000-000073400000}"/>
    <cellStyle name="Normal 11 6 2 4" xfId="22560" xr:uid="{00000000-0005-0000-0000-000074400000}"/>
    <cellStyle name="Normal 11 6 2 5" xfId="43284" xr:uid="{73201278-CF88-453B-A710-885FE42BA8ED}"/>
    <cellStyle name="Normal 11 6 3" xfId="8995" xr:uid="{00000000-0005-0000-0000-000075400000}"/>
    <cellStyle name="Normal 11 6 3 2" xfId="15402" xr:uid="{00000000-0005-0000-0000-000076400000}"/>
    <cellStyle name="Normal 11 6 3 2 2" xfId="19337" xr:uid="{00000000-0005-0000-0000-000077400000}"/>
    <cellStyle name="Normal 11 6 3 2 3" xfId="32454" xr:uid="{00000000-0005-0000-0000-000078400000}"/>
    <cellStyle name="Normal 11 6 3 2 4" xfId="35465" xr:uid="{00000000-0005-0000-0000-000079400000}"/>
    <cellStyle name="Normal 11 6 3 3" xfId="17917" xr:uid="{00000000-0005-0000-0000-00007A400000}"/>
    <cellStyle name="Normal 11 6 3 4" xfId="31268" xr:uid="{00000000-0005-0000-0000-00007B400000}"/>
    <cellStyle name="Normal 11 6 3 5" xfId="34608" xr:uid="{00000000-0005-0000-0000-00007C400000}"/>
    <cellStyle name="Normal 11 6 3 6" xfId="43285" xr:uid="{58DB9FBC-BD53-4C13-A2D1-669C7671D5E2}"/>
    <cellStyle name="Normal 11 6 4" xfId="10453" xr:uid="{00000000-0005-0000-0000-00007D400000}"/>
    <cellStyle name="Normal 11 6 4 2" xfId="43286" xr:uid="{08D06671-4EA7-4FAE-ADF9-BBBF4234DDC0}"/>
    <cellStyle name="Normal 11 6 5" xfId="10584" xr:uid="{00000000-0005-0000-0000-00007E400000}"/>
    <cellStyle name="Normal 11 6 6" xfId="7008" xr:uid="{00000000-0005-0000-0000-00007F400000}"/>
    <cellStyle name="Normal 11 6 6 2" xfId="13545" xr:uid="{00000000-0005-0000-0000-000080400000}"/>
    <cellStyle name="Normal 11 6 6 2 2" xfId="26276" xr:uid="{00000000-0005-0000-0000-000081400000}"/>
    <cellStyle name="Normal 11 6 6 3" xfId="21735" xr:uid="{00000000-0005-0000-0000-000082400000}"/>
    <cellStyle name="Normal 11 6 7" xfId="12447" xr:uid="{00000000-0005-0000-0000-000083400000}"/>
    <cellStyle name="Normal 11 6 7 2" xfId="25193" xr:uid="{00000000-0005-0000-0000-000084400000}"/>
    <cellStyle name="Normal 11 6 8" xfId="4783" xr:uid="{00000000-0005-0000-0000-000085400000}"/>
    <cellStyle name="Normal 11 6 9" xfId="43283" xr:uid="{A0867773-7464-451A-AAD1-4005F4B40599}"/>
    <cellStyle name="Normal 11 7" xfId="1341" xr:uid="{00000000-0005-0000-0000-000086400000}"/>
    <cellStyle name="Normal 11 7 2" xfId="8072" xr:uid="{00000000-0005-0000-0000-000087400000}"/>
    <cellStyle name="Normal 11 7 2 2" xfId="14561" xr:uid="{00000000-0005-0000-0000-000088400000}"/>
    <cellStyle name="Normal 11 7 2 2 2" xfId="27244" xr:uid="{00000000-0005-0000-0000-000089400000}"/>
    <cellStyle name="Normal 11 7 2 3" xfId="18733" xr:uid="{00000000-0005-0000-0000-00008A400000}"/>
    <cellStyle name="Normal 11 7 2 4" xfId="22561" xr:uid="{00000000-0005-0000-0000-00008B400000}"/>
    <cellStyle name="Normal 11 7 2 5" xfId="43287" xr:uid="{36532D7C-E11E-4AF6-8A13-3E10F31FBFA7}"/>
    <cellStyle name="Normal 11 7 3" xfId="8996" xr:uid="{00000000-0005-0000-0000-00008C400000}"/>
    <cellStyle name="Normal 11 7 3 2" xfId="15403" xr:uid="{00000000-0005-0000-0000-00008D400000}"/>
    <cellStyle name="Normal 11 7 3 2 2" xfId="19338" xr:uid="{00000000-0005-0000-0000-00008E400000}"/>
    <cellStyle name="Normal 11 7 3 2 3" xfId="32455" xr:uid="{00000000-0005-0000-0000-00008F400000}"/>
    <cellStyle name="Normal 11 7 3 2 4" xfId="35466" xr:uid="{00000000-0005-0000-0000-000090400000}"/>
    <cellStyle name="Normal 11 7 3 3" xfId="17918" xr:uid="{00000000-0005-0000-0000-000091400000}"/>
    <cellStyle name="Normal 11 7 3 4" xfId="31269" xr:uid="{00000000-0005-0000-0000-000092400000}"/>
    <cellStyle name="Normal 11 7 3 5" xfId="34609" xr:uid="{00000000-0005-0000-0000-000093400000}"/>
    <cellStyle name="Normal 11 7 4" xfId="10032" xr:uid="{00000000-0005-0000-0000-000094400000}"/>
    <cellStyle name="Normal 11 7 5" xfId="7009" xr:uid="{00000000-0005-0000-0000-000095400000}"/>
    <cellStyle name="Normal 11 7 5 2" xfId="13546" xr:uid="{00000000-0005-0000-0000-000096400000}"/>
    <cellStyle name="Normal 11 7 5 2 2" xfId="26277" xr:uid="{00000000-0005-0000-0000-000097400000}"/>
    <cellStyle name="Normal 11 7 5 3" xfId="21736" xr:uid="{00000000-0005-0000-0000-000098400000}"/>
    <cellStyle name="Normal 11 7 6" xfId="12448" xr:uid="{00000000-0005-0000-0000-000099400000}"/>
    <cellStyle name="Normal 11 7 6 2" xfId="25194" xr:uid="{00000000-0005-0000-0000-00009A400000}"/>
    <cellStyle name="Normal 11 7 7" xfId="4784" xr:uid="{00000000-0005-0000-0000-00009B400000}"/>
    <cellStyle name="Normal 11 7 8" xfId="37593" xr:uid="{00000000-0005-0000-0000-00009C400000}"/>
    <cellStyle name="Normal 11 7 9" xfId="37897" xr:uid="{00000000-0005-0000-0000-00009D400000}"/>
    <cellStyle name="Normal 11 8" xfId="4785" xr:uid="{00000000-0005-0000-0000-00009E400000}"/>
    <cellStyle name="Normal 11 8 10" xfId="43288" xr:uid="{4B5DD782-358C-44A1-9225-F8A608F6B103}"/>
    <cellStyle name="Normal 11 8 2" xfId="8073" xr:uid="{00000000-0005-0000-0000-00009F400000}"/>
    <cellStyle name="Normal 11 8 2 2" xfId="14562" xr:uid="{00000000-0005-0000-0000-0000A0400000}"/>
    <cellStyle name="Normal 11 8 2 2 2" xfId="20436" xr:uid="{00000000-0005-0000-0000-0000A1400000}"/>
    <cellStyle name="Normal 11 8 2 2 3" xfId="33689" xr:uid="{00000000-0005-0000-0000-0000A2400000}"/>
    <cellStyle name="Normal 11 8 2 2 4" xfId="36476" xr:uid="{00000000-0005-0000-0000-0000A3400000}"/>
    <cellStyle name="Normal 11 8 2 3" xfId="20137" xr:uid="{00000000-0005-0000-0000-0000A4400000}"/>
    <cellStyle name="Normal 11 8 2 3 2" xfId="33394" xr:uid="{00000000-0005-0000-0000-0000A5400000}"/>
    <cellStyle name="Normal 11 8 2 3 3" xfId="36182" xr:uid="{00000000-0005-0000-0000-0000A6400000}"/>
    <cellStyle name="Normal 11 8 2 4" xfId="19339" xr:uid="{00000000-0005-0000-0000-0000A7400000}"/>
    <cellStyle name="Normal 11 8 2 5" xfId="32456" xr:uid="{00000000-0005-0000-0000-0000A8400000}"/>
    <cellStyle name="Normal 11 8 2 6" xfId="35467" xr:uid="{00000000-0005-0000-0000-0000A9400000}"/>
    <cellStyle name="Normal 11 8 3" xfId="8997" xr:uid="{00000000-0005-0000-0000-0000AA400000}"/>
    <cellStyle name="Normal 11 8 3 2" xfId="15404" xr:uid="{00000000-0005-0000-0000-0000AB400000}"/>
    <cellStyle name="Normal 11 8 3 2 2" xfId="28052" xr:uid="{00000000-0005-0000-0000-0000AC400000}"/>
    <cellStyle name="Normal 11 8 3 3" xfId="20289" xr:uid="{00000000-0005-0000-0000-0000AD400000}"/>
    <cellStyle name="Normal 11 8 3 4" xfId="33543" xr:uid="{00000000-0005-0000-0000-0000AE400000}"/>
    <cellStyle name="Normal 11 8 3 5" xfId="36330" xr:uid="{00000000-0005-0000-0000-0000AF400000}"/>
    <cellStyle name="Normal 11 8 4" xfId="10679" xr:uid="{00000000-0005-0000-0000-0000B0400000}"/>
    <cellStyle name="Normal 11 8 4 2" xfId="16225" xr:uid="{00000000-0005-0000-0000-0000B1400000}"/>
    <cellStyle name="Normal 11 8 4 2 2" xfId="28831" xr:uid="{00000000-0005-0000-0000-0000B2400000}"/>
    <cellStyle name="Normal 11 8 4 3" xfId="19981" xr:uid="{00000000-0005-0000-0000-0000B3400000}"/>
    <cellStyle name="Normal 11 8 4 4" xfId="33245" xr:uid="{00000000-0005-0000-0000-0000B4400000}"/>
    <cellStyle name="Normal 11 8 4 5" xfId="36037" xr:uid="{00000000-0005-0000-0000-0000B5400000}"/>
    <cellStyle name="Normal 11 8 5" xfId="7010" xr:uid="{00000000-0005-0000-0000-0000B6400000}"/>
    <cellStyle name="Normal 11 8 5 2" xfId="13547" xr:uid="{00000000-0005-0000-0000-0000B7400000}"/>
    <cellStyle name="Normal 11 8 5 2 2" xfId="26278" xr:uid="{00000000-0005-0000-0000-0000B8400000}"/>
    <cellStyle name="Normal 11 8 5 3" xfId="21737" xr:uid="{00000000-0005-0000-0000-0000B9400000}"/>
    <cellStyle name="Normal 11 8 6" xfId="12449" xr:uid="{00000000-0005-0000-0000-0000BA400000}"/>
    <cellStyle name="Normal 11 8 6 2" xfId="25195" xr:uid="{00000000-0005-0000-0000-0000BB400000}"/>
    <cellStyle name="Normal 11 8 7" xfId="17919" xr:uid="{00000000-0005-0000-0000-0000BC400000}"/>
    <cellStyle name="Normal 11 8 8" xfId="31270" xr:uid="{00000000-0005-0000-0000-0000BD400000}"/>
    <cellStyle name="Normal 11 8 9" xfId="34610" xr:uid="{00000000-0005-0000-0000-0000BE400000}"/>
    <cellStyle name="Normal 11 9" xfId="4786" xr:uid="{00000000-0005-0000-0000-0000BF400000}"/>
    <cellStyle name="Normal 11 9 2" xfId="8074" xr:uid="{00000000-0005-0000-0000-0000C0400000}"/>
    <cellStyle name="Normal 11 9 2 2" xfId="14563" xr:uid="{00000000-0005-0000-0000-0000C1400000}"/>
    <cellStyle name="Normal 11 9 2 2 2" xfId="20382" xr:uid="{00000000-0005-0000-0000-0000C2400000}"/>
    <cellStyle name="Normal 11 9 2 2 3" xfId="33635" xr:uid="{00000000-0005-0000-0000-0000C3400000}"/>
    <cellStyle name="Normal 11 9 2 2 4" xfId="36422" xr:uid="{00000000-0005-0000-0000-0000C4400000}"/>
    <cellStyle name="Normal 11 9 2 3" xfId="19340" xr:uid="{00000000-0005-0000-0000-0000C5400000}"/>
    <cellStyle name="Normal 11 9 2 4" xfId="32457" xr:uid="{00000000-0005-0000-0000-0000C6400000}"/>
    <cellStyle name="Normal 11 9 2 5" xfId="35468" xr:uid="{00000000-0005-0000-0000-0000C7400000}"/>
    <cellStyle name="Normal 11 9 3" xfId="8998" xr:uid="{00000000-0005-0000-0000-0000C8400000}"/>
    <cellStyle name="Normal 11 9 3 2" xfId="15405" xr:uid="{00000000-0005-0000-0000-0000C9400000}"/>
    <cellStyle name="Normal 11 9 3 2 2" xfId="28053" xr:uid="{00000000-0005-0000-0000-0000CA400000}"/>
    <cellStyle name="Normal 11 9 3 3" xfId="20083" xr:uid="{00000000-0005-0000-0000-0000CB400000}"/>
    <cellStyle name="Normal 11 9 3 4" xfId="33340" xr:uid="{00000000-0005-0000-0000-0000CC400000}"/>
    <cellStyle name="Normal 11 9 3 5" xfId="36128" xr:uid="{00000000-0005-0000-0000-0000CD400000}"/>
    <cellStyle name="Normal 11 9 4" xfId="7011" xr:uid="{00000000-0005-0000-0000-0000CE400000}"/>
    <cellStyle name="Normal 11 9 4 2" xfId="13548" xr:uid="{00000000-0005-0000-0000-0000CF400000}"/>
    <cellStyle name="Normal 11 9 4 2 2" xfId="26279" xr:uid="{00000000-0005-0000-0000-0000D0400000}"/>
    <cellStyle name="Normal 11 9 4 3" xfId="21738" xr:uid="{00000000-0005-0000-0000-0000D1400000}"/>
    <cellStyle name="Normal 11 9 5" xfId="12450" xr:uid="{00000000-0005-0000-0000-0000D2400000}"/>
    <cellStyle name="Normal 11 9 5 2" xfId="25196" xr:uid="{00000000-0005-0000-0000-0000D3400000}"/>
    <cellStyle name="Normal 11 9 6" xfId="17920" xr:uid="{00000000-0005-0000-0000-0000D4400000}"/>
    <cellStyle name="Normal 11 9 7" xfId="31271" xr:uid="{00000000-0005-0000-0000-0000D5400000}"/>
    <cellStyle name="Normal 11 9 8" xfId="34611" xr:uid="{00000000-0005-0000-0000-0000D6400000}"/>
    <cellStyle name="Normal 11 9 9" xfId="43289" xr:uid="{0CE2EB90-58F4-4825-B827-B13E5BA1D391}"/>
    <cellStyle name="Normal 110" xfId="366" xr:uid="{00000000-0005-0000-0000-0000D7400000}"/>
    <cellStyle name="Normal 110 2" xfId="592" xr:uid="{00000000-0005-0000-0000-0000D8400000}"/>
    <cellStyle name="Normal 110 2 2" xfId="18875" xr:uid="{00000000-0005-0000-0000-0000D9400000}"/>
    <cellStyle name="Normal 110 2 3" xfId="37673" xr:uid="{00000000-0005-0000-0000-0000DA400000}"/>
    <cellStyle name="Normal 110 2 4" xfId="37966" xr:uid="{00000000-0005-0000-0000-0000DB400000}"/>
    <cellStyle name="Normal 110 3" xfId="6380" xr:uid="{00000000-0005-0000-0000-0000DC400000}"/>
    <cellStyle name="Normal 110 4" xfId="37625" xr:uid="{00000000-0005-0000-0000-0000DD400000}"/>
    <cellStyle name="Normal 110 5" xfId="37920" xr:uid="{00000000-0005-0000-0000-0000DE400000}"/>
    <cellStyle name="Normal 110 6" xfId="43290" xr:uid="{C579EEAA-3314-447B-90F0-5E73449F5FCA}"/>
    <cellStyle name="Normal 111" xfId="6371" xr:uid="{00000000-0005-0000-0000-0000DF400000}"/>
    <cellStyle name="Normal 111 2" xfId="18876" xr:uid="{00000000-0005-0000-0000-0000E0400000}"/>
    <cellStyle name="Normal 111 3" xfId="43291" xr:uid="{A8F65373-497D-4AE8-B6FE-286F0CEFAE0A}"/>
    <cellStyle name="Normal 112" xfId="6381" xr:uid="{00000000-0005-0000-0000-0000E1400000}"/>
    <cellStyle name="Normal 112 2" xfId="6386" xr:uid="{00000000-0005-0000-0000-0000E2400000}"/>
    <cellStyle name="Normal 112 3" xfId="8590" xr:uid="{00000000-0005-0000-0000-0000E3400000}"/>
    <cellStyle name="Normal 112 3 2" xfId="15075" xr:uid="{00000000-0005-0000-0000-0000E4400000}"/>
    <cellStyle name="Normal 112 3 2 2" xfId="27745" xr:uid="{00000000-0005-0000-0000-0000E5400000}"/>
    <cellStyle name="Normal 112 3 3" xfId="22662" xr:uid="{00000000-0005-0000-0000-0000E6400000}"/>
    <cellStyle name="Normal 112 4" xfId="9564" xr:uid="{00000000-0005-0000-0000-0000E7400000}"/>
    <cellStyle name="Normal 112 4 2" xfId="15916" xr:uid="{00000000-0005-0000-0000-0000E8400000}"/>
    <cellStyle name="Normal 112 4 2 2" xfId="28556" xr:uid="{00000000-0005-0000-0000-0000E9400000}"/>
    <cellStyle name="Normal 112 4 3" xfId="23545" xr:uid="{00000000-0005-0000-0000-0000EA400000}"/>
    <cellStyle name="Normal 112 5" xfId="7729" xr:uid="{00000000-0005-0000-0000-0000EB400000}"/>
    <cellStyle name="Normal 112 5 2" xfId="14226" xr:uid="{00000000-0005-0000-0000-0000EC400000}"/>
    <cellStyle name="Normal 112 5 2 2" xfId="26952" xr:uid="{00000000-0005-0000-0000-0000ED400000}"/>
    <cellStyle name="Normal 112 5 3" xfId="22447" xr:uid="{00000000-0005-0000-0000-0000EE400000}"/>
    <cellStyle name="Normal 112 6" xfId="13007" xr:uid="{00000000-0005-0000-0000-0000EF400000}"/>
    <cellStyle name="Normal 112 6 2" xfId="25753" xr:uid="{00000000-0005-0000-0000-0000F0400000}"/>
    <cellStyle name="Normal 112 7" xfId="18877" xr:uid="{00000000-0005-0000-0000-0000F1400000}"/>
    <cellStyle name="Normal 112 8" xfId="21134" xr:uid="{00000000-0005-0000-0000-0000F2400000}"/>
    <cellStyle name="Normal 113" xfId="6383" xr:uid="{00000000-0005-0000-0000-0000F3400000}"/>
    <cellStyle name="Normal 113 2" xfId="8592" xr:uid="{00000000-0005-0000-0000-0000F4400000}"/>
    <cellStyle name="Normal 113 2 2" xfId="15077" xr:uid="{00000000-0005-0000-0000-0000F5400000}"/>
    <cellStyle name="Normal 113 2 2 2" xfId="27747" xr:uid="{00000000-0005-0000-0000-0000F6400000}"/>
    <cellStyle name="Normal 113 2 3" xfId="22664" xr:uid="{00000000-0005-0000-0000-0000F7400000}"/>
    <cellStyle name="Normal 113 3" xfId="9566" xr:uid="{00000000-0005-0000-0000-0000F8400000}"/>
    <cellStyle name="Normal 113 3 2" xfId="15918" xr:uid="{00000000-0005-0000-0000-0000F9400000}"/>
    <cellStyle name="Normal 113 3 2 2" xfId="28558" xr:uid="{00000000-0005-0000-0000-0000FA400000}"/>
    <cellStyle name="Normal 113 3 3" xfId="23547" xr:uid="{00000000-0005-0000-0000-0000FB400000}"/>
    <cellStyle name="Normal 113 4" xfId="7731" xr:uid="{00000000-0005-0000-0000-0000FC400000}"/>
    <cellStyle name="Normal 113 4 2" xfId="14228" xr:uid="{00000000-0005-0000-0000-0000FD400000}"/>
    <cellStyle name="Normal 113 4 2 2" xfId="26954" xr:uid="{00000000-0005-0000-0000-0000FE400000}"/>
    <cellStyle name="Normal 113 4 3" xfId="22449" xr:uid="{00000000-0005-0000-0000-0000FF400000}"/>
    <cellStyle name="Normal 113 5" xfId="13009" xr:uid="{00000000-0005-0000-0000-000000410000}"/>
    <cellStyle name="Normal 113 5 2" xfId="25755" xr:uid="{00000000-0005-0000-0000-000001410000}"/>
    <cellStyle name="Normal 113 6" xfId="18878" xr:uid="{00000000-0005-0000-0000-000002410000}"/>
    <cellStyle name="Normal 113 7" xfId="21136" xr:uid="{00000000-0005-0000-0000-000003410000}"/>
    <cellStyle name="Normal 113 8" xfId="43292" xr:uid="{D448F57E-40FF-4135-A8AB-C28AA2542A15}"/>
    <cellStyle name="Normal 114" xfId="6385" xr:uid="{00000000-0005-0000-0000-000004410000}"/>
    <cellStyle name="Normal 114 2" xfId="8594" xr:uid="{00000000-0005-0000-0000-000005410000}"/>
    <cellStyle name="Normal 114 2 2" xfId="15079" xr:uid="{00000000-0005-0000-0000-000006410000}"/>
    <cellStyle name="Normal 114 2 2 2" xfId="27749" xr:uid="{00000000-0005-0000-0000-000007410000}"/>
    <cellStyle name="Normal 114 2 3" xfId="22666" xr:uid="{00000000-0005-0000-0000-000008410000}"/>
    <cellStyle name="Normal 114 3" xfId="9568" xr:uid="{00000000-0005-0000-0000-000009410000}"/>
    <cellStyle name="Normal 114 3 2" xfId="15920" xr:uid="{00000000-0005-0000-0000-00000A410000}"/>
    <cellStyle name="Normal 114 3 2 2" xfId="28560" xr:uid="{00000000-0005-0000-0000-00000B410000}"/>
    <cellStyle name="Normal 114 3 3" xfId="23549" xr:uid="{00000000-0005-0000-0000-00000C410000}"/>
    <cellStyle name="Normal 114 4" xfId="7733" xr:uid="{00000000-0005-0000-0000-00000D410000}"/>
    <cellStyle name="Normal 114 4 2" xfId="14230" xr:uid="{00000000-0005-0000-0000-00000E410000}"/>
    <cellStyle name="Normal 114 4 2 2" xfId="26956" xr:uid="{00000000-0005-0000-0000-00000F410000}"/>
    <cellStyle name="Normal 114 4 3" xfId="22451" xr:uid="{00000000-0005-0000-0000-000010410000}"/>
    <cellStyle name="Normal 114 5" xfId="13011" xr:uid="{00000000-0005-0000-0000-000011410000}"/>
    <cellStyle name="Normal 114 5 2" xfId="25757" xr:uid="{00000000-0005-0000-0000-000012410000}"/>
    <cellStyle name="Normal 114 6" xfId="18879" xr:uid="{00000000-0005-0000-0000-000013410000}"/>
    <cellStyle name="Normal 114 7" xfId="21138" xr:uid="{00000000-0005-0000-0000-000014410000}"/>
    <cellStyle name="Normal 114 8" xfId="43293" xr:uid="{3F7305B9-F230-4A90-87AD-DD7A9981D0A7}"/>
    <cellStyle name="Normal 115" xfId="6388" xr:uid="{00000000-0005-0000-0000-000015410000}"/>
    <cellStyle name="Normal 115 2" xfId="8595" xr:uid="{00000000-0005-0000-0000-000016410000}"/>
    <cellStyle name="Normal 115 2 2" xfId="15080" xr:uid="{00000000-0005-0000-0000-000017410000}"/>
    <cellStyle name="Normal 115 2 2 2" xfId="27750" xr:uid="{00000000-0005-0000-0000-000018410000}"/>
    <cellStyle name="Normal 115 2 3" xfId="22667" xr:uid="{00000000-0005-0000-0000-000019410000}"/>
    <cellStyle name="Normal 115 3" xfId="9569" xr:uid="{00000000-0005-0000-0000-00001A410000}"/>
    <cellStyle name="Normal 115 3 2" xfId="15921" xr:uid="{00000000-0005-0000-0000-00001B410000}"/>
    <cellStyle name="Normal 115 3 2 2" xfId="28561" xr:uid="{00000000-0005-0000-0000-00001C410000}"/>
    <cellStyle name="Normal 115 3 3" xfId="23550" xr:uid="{00000000-0005-0000-0000-00001D410000}"/>
    <cellStyle name="Normal 115 4" xfId="7734" xr:uid="{00000000-0005-0000-0000-00001E410000}"/>
    <cellStyle name="Normal 115 4 2" xfId="14231" xr:uid="{00000000-0005-0000-0000-00001F410000}"/>
    <cellStyle name="Normal 115 4 2 2" xfId="26957" xr:uid="{00000000-0005-0000-0000-000020410000}"/>
    <cellStyle name="Normal 115 4 3" xfId="22452" xr:uid="{00000000-0005-0000-0000-000021410000}"/>
    <cellStyle name="Normal 115 5" xfId="13012" xr:uid="{00000000-0005-0000-0000-000022410000}"/>
    <cellStyle name="Normal 115 5 2" xfId="25758" xr:uid="{00000000-0005-0000-0000-000023410000}"/>
    <cellStyle name="Normal 115 6" xfId="18880" xr:uid="{00000000-0005-0000-0000-000024410000}"/>
    <cellStyle name="Normal 115 7" xfId="21139" xr:uid="{00000000-0005-0000-0000-000025410000}"/>
    <cellStyle name="Normal 115 8" xfId="43294" xr:uid="{5E6DA0F2-C402-4F61-AF8C-D554AD3BCA75}"/>
    <cellStyle name="Normal 116" xfId="6390" xr:uid="{00000000-0005-0000-0000-000026410000}"/>
    <cellStyle name="Normal 116 2" xfId="8597" xr:uid="{00000000-0005-0000-0000-000027410000}"/>
    <cellStyle name="Normal 116 2 2" xfId="15082" xr:uid="{00000000-0005-0000-0000-000028410000}"/>
    <cellStyle name="Normal 116 2 2 2" xfId="27752" xr:uid="{00000000-0005-0000-0000-000029410000}"/>
    <cellStyle name="Normal 116 2 3" xfId="22668" xr:uid="{00000000-0005-0000-0000-00002A410000}"/>
    <cellStyle name="Normal 116 3" xfId="9571" xr:uid="{00000000-0005-0000-0000-00002B410000}"/>
    <cellStyle name="Normal 116 3 2" xfId="15923" xr:uid="{00000000-0005-0000-0000-00002C410000}"/>
    <cellStyle name="Normal 116 3 2 2" xfId="28563" xr:uid="{00000000-0005-0000-0000-00002D410000}"/>
    <cellStyle name="Normal 116 3 3" xfId="23552" xr:uid="{00000000-0005-0000-0000-00002E410000}"/>
    <cellStyle name="Normal 116 4" xfId="7736" xr:uid="{00000000-0005-0000-0000-00002F410000}"/>
    <cellStyle name="Normal 116 4 2" xfId="14233" xr:uid="{00000000-0005-0000-0000-000030410000}"/>
    <cellStyle name="Normal 116 4 2 2" xfId="26959" xr:uid="{00000000-0005-0000-0000-000031410000}"/>
    <cellStyle name="Normal 116 4 3" xfId="22454" xr:uid="{00000000-0005-0000-0000-000032410000}"/>
    <cellStyle name="Normal 116 5" xfId="13014" xr:uid="{00000000-0005-0000-0000-000033410000}"/>
    <cellStyle name="Normal 116 5 2" xfId="25760" xr:uid="{00000000-0005-0000-0000-000034410000}"/>
    <cellStyle name="Normal 116 6" xfId="18881" xr:uid="{00000000-0005-0000-0000-000035410000}"/>
    <cellStyle name="Normal 116 7" xfId="21140" xr:uid="{00000000-0005-0000-0000-000036410000}"/>
    <cellStyle name="Normal 116 8" xfId="43295" xr:uid="{81B77811-1ACA-4DC2-8D11-B58447288515}"/>
    <cellStyle name="Normal 117" xfId="7737" xr:uid="{00000000-0005-0000-0000-000037410000}"/>
    <cellStyle name="Normal 117 2" xfId="14234" xr:uid="{00000000-0005-0000-0000-000038410000}"/>
    <cellStyle name="Normal 117 3" xfId="43296" xr:uid="{9BC363D3-8363-43DA-95F3-F3F617D915EF}"/>
    <cellStyle name="Normal 118" xfId="7738" xr:uid="{00000000-0005-0000-0000-000039410000}"/>
    <cellStyle name="Normal 118 2" xfId="14235" xr:uid="{00000000-0005-0000-0000-00003A410000}"/>
    <cellStyle name="Normal 118 3" xfId="43297" xr:uid="{901FEB3B-B5FC-432C-AC99-BDE053C3C693}"/>
    <cellStyle name="Normal 119" xfId="7739" xr:uid="{00000000-0005-0000-0000-00003B410000}"/>
    <cellStyle name="Normal 119 2" xfId="14236" xr:uid="{00000000-0005-0000-0000-00003C410000}"/>
    <cellStyle name="Normal 119 3" xfId="43298" xr:uid="{DC7A4F92-570D-4F79-B3C9-B10370A56836}"/>
    <cellStyle name="Normal 12" xfId="286" xr:uid="{00000000-0005-0000-0000-00003D410000}"/>
    <cellStyle name="Normal 12 10" xfId="4788" xr:uid="{00000000-0005-0000-0000-00003E410000}"/>
    <cellStyle name="Normal 12 10 2" xfId="8075" xr:uid="{00000000-0005-0000-0000-00003F410000}"/>
    <cellStyle name="Normal 12 10 2 2" xfId="14564" xr:uid="{00000000-0005-0000-0000-000040410000}"/>
    <cellStyle name="Normal 12 10 2 2 2" xfId="27245" xr:uid="{00000000-0005-0000-0000-000041410000}"/>
    <cellStyle name="Normal 12 10 2 3" xfId="19341" xr:uid="{00000000-0005-0000-0000-000042410000}"/>
    <cellStyle name="Normal 12 10 2 4" xfId="32458" xr:uid="{00000000-0005-0000-0000-000043410000}"/>
    <cellStyle name="Normal 12 10 2 5" xfId="35469" xr:uid="{00000000-0005-0000-0000-000044410000}"/>
    <cellStyle name="Normal 12 10 3" xfId="8999" xr:uid="{00000000-0005-0000-0000-000045410000}"/>
    <cellStyle name="Normal 12 10 3 2" xfId="15406" xr:uid="{00000000-0005-0000-0000-000046410000}"/>
    <cellStyle name="Normal 12 10 3 2 2" xfId="28054" xr:uid="{00000000-0005-0000-0000-000047410000}"/>
    <cellStyle name="Normal 12 10 3 3" xfId="23013" xr:uid="{00000000-0005-0000-0000-000048410000}"/>
    <cellStyle name="Normal 12 10 4" xfId="7012" xr:uid="{00000000-0005-0000-0000-000049410000}"/>
    <cellStyle name="Normal 12 10 4 2" xfId="13549" xr:uid="{00000000-0005-0000-0000-00004A410000}"/>
    <cellStyle name="Normal 12 10 4 2 2" xfId="26280" xr:uid="{00000000-0005-0000-0000-00004B410000}"/>
    <cellStyle name="Normal 12 10 4 3" xfId="21739" xr:uid="{00000000-0005-0000-0000-00004C410000}"/>
    <cellStyle name="Normal 12 10 5" xfId="12451" xr:uid="{00000000-0005-0000-0000-00004D410000}"/>
    <cellStyle name="Normal 12 10 5 2" xfId="25197" xr:uid="{00000000-0005-0000-0000-00004E410000}"/>
    <cellStyle name="Normal 12 10 6" xfId="17922" xr:uid="{00000000-0005-0000-0000-00004F410000}"/>
    <cellStyle name="Normal 12 10 7" xfId="31272" xr:uid="{00000000-0005-0000-0000-000050410000}"/>
    <cellStyle name="Normal 12 10 8" xfId="34612" xr:uid="{00000000-0005-0000-0000-000051410000}"/>
    <cellStyle name="Normal 12 10 9" xfId="43300" xr:uid="{93113CF9-E5F8-485D-9B0E-C8A83AE0043B}"/>
    <cellStyle name="Normal 12 11" xfId="4789" xr:uid="{00000000-0005-0000-0000-000052410000}"/>
    <cellStyle name="Normal 12 11 2" xfId="8076" xr:uid="{00000000-0005-0000-0000-000053410000}"/>
    <cellStyle name="Normal 12 11 2 2" xfId="14565" xr:uid="{00000000-0005-0000-0000-000054410000}"/>
    <cellStyle name="Normal 12 11 2 2 2" xfId="27246" xr:uid="{00000000-0005-0000-0000-000055410000}"/>
    <cellStyle name="Normal 12 11 2 3" xfId="19342" xr:uid="{00000000-0005-0000-0000-000056410000}"/>
    <cellStyle name="Normal 12 11 2 4" xfId="32459" xr:uid="{00000000-0005-0000-0000-000057410000}"/>
    <cellStyle name="Normal 12 11 2 5" xfId="35470" xr:uid="{00000000-0005-0000-0000-000058410000}"/>
    <cellStyle name="Normal 12 11 3" xfId="9000" xr:uid="{00000000-0005-0000-0000-000059410000}"/>
    <cellStyle name="Normal 12 11 3 2" xfId="15407" xr:uid="{00000000-0005-0000-0000-00005A410000}"/>
    <cellStyle name="Normal 12 11 3 2 2" xfId="28055" xr:uid="{00000000-0005-0000-0000-00005B410000}"/>
    <cellStyle name="Normal 12 11 3 3" xfId="23014" xr:uid="{00000000-0005-0000-0000-00005C410000}"/>
    <cellStyle name="Normal 12 11 4" xfId="7013" xr:uid="{00000000-0005-0000-0000-00005D410000}"/>
    <cellStyle name="Normal 12 11 4 2" xfId="13550" xr:uid="{00000000-0005-0000-0000-00005E410000}"/>
    <cellStyle name="Normal 12 11 4 2 2" xfId="26281" xr:uid="{00000000-0005-0000-0000-00005F410000}"/>
    <cellStyle name="Normal 12 11 4 3" xfId="21740" xr:uid="{00000000-0005-0000-0000-000060410000}"/>
    <cellStyle name="Normal 12 11 5" xfId="12452" xr:uid="{00000000-0005-0000-0000-000061410000}"/>
    <cellStyle name="Normal 12 11 5 2" xfId="25198" xr:uid="{00000000-0005-0000-0000-000062410000}"/>
    <cellStyle name="Normal 12 11 6" xfId="17923" xr:uid="{00000000-0005-0000-0000-000063410000}"/>
    <cellStyle name="Normal 12 11 7" xfId="31273" xr:uid="{00000000-0005-0000-0000-000064410000}"/>
    <cellStyle name="Normal 12 11 8" xfId="34613" xr:uid="{00000000-0005-0000-0000-000065410000}"/>
    <cellStyle name="Normal 12 11 9" xfId="43301" xr:uid="{B0F72DBE-05D0-4D47-85DF-4D44D320AC64}"/>
    <cellStyle name="Normal 12 12" xfId="4790" xr:uid="{00000000-0005-0000-0000-000066410000}"/>
    <cellStyle name="Normal 12 12 2" xfId="8077" xr:uid="{00000000-0005-0000-0000-000067410000}"/>
    <cellStyle name="Normal 12 12 2 2" xfId="14566" xr:uid="{00000000-0005-0000-0000-000068410000}"/>
    <cellStyle name="Normal 12 12 2 2 2" xfId="27247" xr:uid="{00000000-0005-0000-0000-000069410000}"/>
    <cellStyle name="Normal 12 12 2 3" xfId="19343" xr:uid="{00000000-0005-0000-0000-00006A410000}"/>
    <cellStyle name="Normal 12 12 2 4" xfId="32460" xr:uid="{00000000-0005-0000-0000-00006B410000}"/>
    <cellStyle name="Normal 12 12 2 5" xfId="35471" xr:uid="{00000000-0005-0000-0000-00006C410000}"/>
    <cellStyle name="Normal 12 12 3" xfId="9001" xr:uid="{00000000-0005-0000-0000-00006D410000}"/>
    <cellStyle name="Normal 12 12 3 2" xfId="15408" xr:uid="{00000000-0005-0000-0000-00006E410000}"/>
    <cellStyle name="Normal 12 12 3 2 2" xfId="28056" xr:uid="{00000000-0005-0000-0000-00006F410000}"/>
    <cellStyle name="Normal 12 12 3 3" xfId="23015" xr:uid="{00000000-0005-0000-0000-000070410000}"/>
    <cellStyle name="Normal 12 12 4" xfId="7014" xr:uid="{00000000-0005-0000-0000-000071410000}"/>
    <cellStyle name="Normal 12 12 4 2" xfId="13551" xr:uid="{00000000-0005-0000-0000-000072410000}"/>
    <cellStyle name="Normal 12 12 4 2 2" xfId="26282" xr:uid="{00000000-0005-0000-0000-000073410000}"/>
    <cellStyle name="Normal 12 12 4 3" xfId="21741" xr:uid="{00000000-0005-0000-0000-000074410000}"/>
    <cellStyle name="Normal 12 12 5" xfId="12453" xr:uid="{00000000-0005-0000-0000-000075410000}"/>
    <cellStyle name="Normal 12 12 5 2" xfId="25199" xr:uid="{00000000-0005-0000-0000-000076410000}"/>
    <cellStyle name="Normal 12 12 6" xfId="17924" xr:uid="{00000000-0005-0000-0000-000077410000}"/>
    <cellStyle name="Normal 12 12 7" xfId="31274" xr:uid="{00000000-0005-0000-0000-000078410000}"/>
    <cellStyle name="Normal 12 12 8" xfId="34614" xr:uid="{00000000-0005-0000-0000-000079410000}"/>
    <cellStyle name="Normal 12 12 9" xfId="43302" xr:uid="{06CC28BC-C7B4-4268-A8D7-9E664786187D}"/>
    <cellStyle name="Normal 12 13" xfId="4791" xr:uid="{00000000-0005-0000-0000-00007A410000}"/>
    <cellStyle name="Normal 12 13 2" xfId="8078" xr:uid="{00000000-0005-0000-0000-00007B410000}"/>
    <cellStyle name="Normal 12 13 2 2" xfId="14567" xr:uid="{00000000-0005-0000-0000-00007C410000}"/>
    <cellStyle name="Normal 12 13 2 2 2" xfId="27248" xr:uid="{00000000-0005-0000-0000-00007D410000}"/>
    <cellStyle name="Normal 12 13 2 3" xfId="19344" xr:uid="{00000000-0005-0000-0000-00007E410000}"/>
    <cellStyle name="Normal 12 13 2 4" xfId="32461" xr:uid="{00000000-0005-0000-0000-00007F410000}"/>
    <cellStyle name="Normal 12 13 2 5" xfId="35472" xr:uid="{00000000-0005-0000-0000-000080410000}"/>
    <cellStyle name="Normal 12 13 3" xfId="9002" xr:uid="{00000000-0005-0000-0000-000081410000}"/>
    <cellStyle name="Normal 12 13 3 2" xfId="15409" xr:uid="{00000000-0005-0000-0000-000082410000}"/>
    <cellStyle name="Normal 12 13 3 2 2" xfId="28057" xr:uid="{00000000-0005-0000-0000-000083410000}"/>
    <cellStyle name="Normal 12 13 3 3" xfId="23016" xr:uid="{00000000-0005-0000-0000-000084410000}"/>
    <cellStyle name="Normal 12 13 4" xfId="7015" xr:uid="{00000000-0005-0000-0000-000085410000}"/>
    <cellStyle name="Normal 12 13 4 2" xfId="13552" xr:uid="{00000000-0005-0000-0000-000086410000}"/>
    <cellStyle name="Normal 12 13 4 2 2" xfId="26283" xr:uid="{00000000-0005-0000-0000-000087410000}"/>
    <cellStyle name="Normal 12 13 4 3" xfId="21742" xr:uid="{00000000-0005-0000-0000-000088410000}"/>
    <cellStyle name="Normal 12 13 5" xfId="12454" xr:uid="{00000000-0005-0000-0000-000089410000}"/>
    <cellStyle name="Normal 12 13 5 2" xfId="25200" xr:uid="{00000000-0005-0000-0000-00008A410000}"/>
    <cellStyle name="Normal 12 13 6" xfId="17925" xr:uid="{00000000-0005-0000-0000-00008B410000}"/>
    <cellStyle name="Normal 12 13 7" xfId="31275" xr:uid="{00000000-0005-0000-0000-00008C410000}"/>
    <cellStyle name="Normal 12 13 8" xfId="34615" xr:uid="{00000000-0005-0000-0000-00008D410000}"/>
    <cellStyle name="Normal 12 13 9" xfId="43303" xr:uid="{0E3F68B1-C892-4008-AB0B-05E1AAD75638}"/>
    <cellStyle name="Normal 12 14" xfId="4792" xr:uid="{00000000-0005-0000-0000-00008E410000}"/>
    <cellStyle name="Normal 12 14 2" xfId="8079" xr:uid="{00000000-0005-0000-0000-00008F410000}"/>
    <cellStyle name="Normal 12 14 2 2" xfId="14568" xr:uid="{00000000-0005-0000-0000-000090410000}"/>
    <cellStyle name="Normal 12 14 2 2 2" xfId="27249" xr:uid="{00000000-0005-0000-0000-000091410000}"/>
    <cellStyle name="Normal 12 14 2 3" xfId="19345" xr:uid="{00000000-0005-0000-0000-000092410000}"/>
    <cellStyle name="Normal 12 14 2 4" xfId="32462" xr:uid="{00000000-0005-0000-0000-000093410000}"/>
    <cellStyle name="Normal 12 14 2 5" xfId="35473" xr:uid="{00000000-0005-0000-0000-000094410000}"/>
    <cellStyle name="Normal 12 14 3" xfId="9003" xr:uid="{00000000-0005-0000-0000-000095410000}"/>
    <cellStyle name="Normal 12 14 3 2" xfId="15410" xr:uid="{00000000-0005-0000-0000-000096410000}"/>
    <cellStyle name="Normal 12 14 3 2 2" xfId="28058" xr:uid="{00000000-0005-0000-0000-000097410000}"/>
    <cellStyle name="Normal 12 14 3 3" xfId="23017" xr:uid="{00000000-0005-0000-0000-000098410000}"/>
    <cellStyle name="Normal 12 14 4" xfId="7016" xr:uid="{00000000-0005-0000-0000-000099410000}"/>
    <cellStyle name="Normal 12 14 4 2" xfId="13553" xr:uid="{00000000-0005-0000-0000-00009A410000}"/>
    <cellStyle name="Normal 12 14 4 2 2" xfId="26284" xr:uid="{00000000-0005-0000-0000-00009B410000}"/>
    <cellStyle name="Normal 12 14 4 3" xfId="21743" xr:uid="{00000000-0005-0000-0000-00009C410000}"/>
    <cellStyle name="Normal 12 14 5" xfId="12455" xr:uid="{00000000-0005-0000-0000-00009D410000}"/>
    <cellStyle name="Normal 12 14 5 2" xfId="25201" xr:uid="{00000000-0005-0000-0000-00009E410000}"/>
    <cellStyle name="Normal 12 14 6" xfId="17926" xr:uid="{00000000-0005-0000-0000-00009F410000}"/>
    <cellStyle name="Normal 12 14 7" xfId="31276" xr:uid="{00000000-0005-0000-0000-0000A0410000}"/>
    <cellStyle name="Normal 12 14 8" xfId="34616" xr:uid="{00000000-0005-0000-0000-0000A1410000}"/>
    <cellStyle name="Normal 12 14 9" xfId="43304" xr:uid="{E8FAFCAD-FDBF-4FA1-BBF7-047765B5CF8E}"/>
    <cellStyle name="Normal 12 15" xfId="4793" xr:uid="{00000000-0005-0000-0000-0000A2410000}"/>
    <cellStyle name="Normal 12 15 2" xfId="8080" xr:uid="{00000000-0005-0000-0000-0000A3410000}"/>
    <cellStyle name="Normal 12 15 2 2" xfId="14569" xr:uid="{00000000-0005-0000-0000-0000A4410000}"/>
    <cellStyle name="Normal 12 15 2 2 2" xfId="27250" xr:uid="{00000000-0005-0000-0000-0000A5410000}"/>
    <cellStyle name="Normal 12 15 2 3" xfId="19346" xr:uid="{00000000-0005-0000-0000-0000A6410000}"/>
    <cellStyle name="Normal 12 15 2 4" xfId="32463" xr:uid="{00000000-0005-0000-0000-0000A7410000}"/>
    <cellStyle name="Normal 12 15 2 5" xfId="35474" xr:uid="{00000000-0005-0000-0000-0000A8410000}"/>
    <cellStyle name="Normal 12 15 3" xfId="9004" xr:uid="{00000000-0005-0000-0000-0000A9410000}"/>
    <cellStyle name="Normal 12 15 3 2" xfId="15411" xr:uid="{00000000-0005-0000-0000-0000AA410000}"/>
    <cellStyle name="Normal 12 15 3 2 2" xfId="28059" xr:uid="{00000000-0005-0000-0000-0000AB410000}"/>
    <cellStyle name="Normal 12 15 3 3" xfId="23018" xr:uid="{00000000-0005-0000-0000-0000AC410000}"/>
    <cellStyle name="Normal 12 15 4" xfId="7017" xr:uid="{00000000-0005-0000-0000-0000AD410000}"/>
    <cellStyle name="Normal 12 15 4 2" xfId="13554" xr:uid="{00000000-0005-0000-0000-0000AE410000}"/>
    <cellStyle name="Normal 12 15 4 2 2" xfId="26285" xr:uid="{00000000-0005-0000-0000-0000AF410000}"/>
    <cellStyle name="Normal 12 15 4 3" xfId="21744" xr:uid="{00000000-0005-0000-0000-0000B0410000}"/>
    <cellStyle name="Normal 12 15 5" xfId="12456" xr:uid="{00000000-0005-0000-0000-0000B1410000}"/>
    <cellStyle name="Normal 12 15 5 2" xfId="25202" xr:uid="{00000000-0005-0000-0000-0000B2410000}"/>
    <cellStyle name="Normal 12 15 6" xfId="17927" xr:uid="{00000000-0005-0000-0000-0000B3410000}"/>
    <cellStyle name="Normal 12 15 7" xfId="31277" xr:uid="{00000000-0005-0000-0000-0000B4410000}"/>
    <cellStyle name="Normal 12 15 8" xfId="34617" xr:uid="{00000000-0005-0000-0000-0000B5410000}"/>
    <cellStyle name="Normal 12 16" xfId="4794" xr:uid="{00000000-0005-0000-0000-0000B6410000}"/>
    <cellStyle name="Normal 12 16 2" xfId="8081" xr:uid="{00000000-0005-0000-0000-0000B7410000}"/>
    <cellStyle name="Normal 12 16 2 2" xfId="14570" xr:uid="{00000000-0005-0000-0000-0000B8410000}"/>
    <cellStyle name="Normal 12 16 2 2 2" xfId="27251" xr:uid="{00000000-0005-0000-0000-0000B9410000}"/>
    <cellStyle name="Normal 12 16 2 3" xfId="19347" xr:uid="{00000000-0005-0000-0000-0000BA410000}"/>
    <cellStyle name="Normal 12 16 2 4" xfId="32464" xr:uid="{00000000-0005-0000-0000-0000BB410000}"/>
    <cellStyle name="Normal 12 16 2 5" xfId="35475" xr:uid="{00000000-0005-0000-0000-0000BC410000}"/>
    <cellStyle name="Normal 12 16 3" xfId="9005" xr:uid="{00000000-0005-0000-0000-0000BD410000}"/>
    <cellStyle name="Normal 12 16 3 2" xfId="15412" xr:uid="{00000000-0005-0000-0000-0000BE410000}"/>
    <cellStyle name="Normal 12 16 3 2 2" xfId="28060" xr:uid="{00000000-0005-0000-0000-0000BF410000}"/>
    <cellStyle name="Normal 12 16 3 3" xfId="23019" xr:uid="{00000000-0005-0000-0000-0000C0410000}"/>
    <cellStyle name="Normal 12 16 4" xfId="7018" xr:uid="{00000000-0005-0000-0000-0000C1410000}"/>
    <cellStyle name="Normal 12 16 4 2" xfId="13555" xr:uid="{00000000-0005-0000-0000-0000C2410000}"/>
    <cellStyle name="Normal 12 16 4 2 2" xfId="26286" xr:uid="{00000000-0005-0000-0000-0000C3410000}"/>
    <cellStyle name="Normal 12 16 4 3" xfId="21745" xr:uid="{00000000-0005-0000-0000-0000C4410000}"/>
    <cellStyle name="Normal 12 16 5" xfId="12457" xr:uid="{00000000-0005-0000-0000-0000C5410000}"/>
    <cellStyle name="Normal 12 16 5 2" xfId="25203" xr:uid="{00000000-0005-0000-0000-0000C6410000}"/>
    <cellStyle name="Normal 12 16 6" xfId="17928" xr:uid="{00000000-0005-0000-0000-0000C7410000}"/>
    <cellStyle name="Normal 12 16 7" xfId="31278" xr:uid="{00000000-0005-0000-0000-0000C8410000}"/>
    <cellStyle name="Normal 12 16 8" xfId="34618" xr:uid="{00000000-0005-0000-0000-0000C9410000}"/>
    <cellStyle name="Normal 12 17" xfId="4795" xr:uid="{00000000-0005-0000-0000-0000CA410000}"/>
    <cellStyle name="Normal 12 17 2" xfId="8082" xr:uid="{00000000-0005-0000-0000-0000CB410000}"/>
    <cellStyle name="Normal 12 17 2 2" xfId="14571" xr:uid="{00000000-0005-0000-0000-0000CC410000}"/>
    <cellStyle name="Normal 12 17 2 2 2" xfId="27252" xr:uid="{00000000-0005-0000-0000-0000CD410000}"/>
    <cellStyle name="Normal 12 17 2 3" xfId="19348" xr:uid="{00000000-0005-0000-0000-0000CE410000}"/>
    <cellStyle name="Normal 12 17 2 4" xfId="32465" xr:uid="{00000000-0005-0000-0000-0000CF410000}"/>
    <cellStyle name="Normal 12 17 2 5" xfId="35476" xr:uid="{00000000-0005-0000-0000-0000D0410000}"/>
    <cellStyle name="Normal 12 17 3" xfId="9006" xr:uid="{00000000-0005-0000-0000-0000D1410000}"/>
    <cellStyle name="Normal 12 17 3 2" xfId="15413" xr:uid="{00000000-0005-0000-0000-0000D2410000}"/>
    <cellStyle name="Normal 12 17 3 2 2" xfId="28061" xr:uid="{00000000-0005-0000-0000-0000D3410000}"/>
    <cellStyle name="Normal 12 17 3 3" xfId="23020" xr:uid="{00000000-0005-0000-0000-0000D4410000}"/>
    <cellStyle name="Normal 12 17 4" xfId="7019" xr:uid="{00000000-0005-0000-0000-0000D5410000}"/>
    <cellStyle name="Normal 12 17 4 2" xfId="13556" xr:uid="{00000000-0005-0000-0000-0000D6410000}"/>
    <cellStyle name="Normal 12 17 4 2 2" xfId="26287" xr:uid="{00000000-0005-0000-0000-0000D7410000}"/>
    <cellStyle name="Normal 12 17 4 3" xfId="21746" xr:uid="{00000000-0005-0000-0000-0000D8410000}"/>
    <cellStyle name="Normal 12 17 5" xfId="12458" xr:uid="{00000000-0005-0000-0000-0000D9410000}"/>
    <cellStyle name="Normal 12 17 5 2" xfId="25204" xr:uid="{00000000-0005-0000-0000-0000DA410000}"/>
    <cellStyle name="Normal 12 17 6" xfId="17929" xr:uid="{00000000-0005-0000-0000-0000DB410000}"/>
    <cellStyle name="Normal 12 17 7" xfId="31279" xr:uid="{00000000-0005-0000-0000-0000DC410000}"/>
    <cellStyle name="Normal 12 17 8" xfId="34619" xr:uid="{00000000-0005-0000-0000-0000DD410000}"/>
    <cellStyle name="Normal 12 18" xfId="4796" xr:uid="{00000000-0005-0000-0000-0000DE410000}"/>
    <cellStyle name="Normal 12 18 2" xfId="8083" xr:uid="{00000000-0005-0000-0000-0000DF410000}"/>
    <cellStyle name="Normal 12 18 2 2" xfId="14572" xr:uid="{00000000-0005-0000-0000-0000E0410000}"/>
    <cellStyle name="Normal 12 18 2 2 2" xfId="27253" xr:uid="{00000000-0005-0000-0000-0000E1410000}"/>
    <cellStyle name="Normal 12 18 2 3" xfId="19349" xr:uid="{00000000-0005-0000-0000-0000E2410000}"/>
    <cellStyle name="Normal 12 18 2 4" xfId="32466" xr:uid="{00000000-0005-0000-0000-0000E3410000}"/>
    <cellStyle name="Normal 12 18 2 5" xfId="35477" xr:uid="{00000000-0005-0000-0000-0000E4410000}"/>
    <cellStyle name="Normal 12 18 3" xfId="9007" xr:uid="{00000000-0005-0000-0000-0000E5410000}"/>
    <cellStyle name="Normal 12 18 3 2" xfId="15414" xr:uid="{00000000-0005-0000-0000-0000E6410000}"/>
    <cellStyle name="Normal 12 18 3 2 2" xfId="28062" xr:uid="{00000000-0005-0000-0000-0000E7410000}"/>
    <cellStyle name="Normal 12 18 3 3" xfId="23021" xr:uid="{00000000-0005-0000-0000-0000E8410000}"/>
    <cellStyle name="Normal 12 18 4" xfId="7020" xr:uid="{00000000-0005-0000-0000-0000E9410000}"/>
    <cellStyle name="Normal 12 18 4 2" xfId="13557" xr:uid="{00000000-0005-0000-0000-0000EA410000}"/>
    <cellStyle name="Normal 12 18 4 2 2" xfId="26288" xr:uid="{00000000-0005-0000-0000-0000EB410000}"/>
    <cellStyle name="Normal 12 18 4 3" xfId="21747" xr:uid="{00000000-0005-0000-0000-0000EC410000}"/>
    <cellStyle name="Normal 12 18 5" xfId="12459" xr:uid="{00000000-0005-0000-0000-0000ED410000}"/>
    <cellStyle name="Normal 12 18 5 2" xfId="25205" xr:uid="{00000000-0005-0000-0000-0000EE410000}"/>
    <cellStyle name="Normal 12 18 6" xfId="17930" xr:uid="{00000000-0005-0000-0000-0000EF410000}"/>
    <cellStyle name="Normal 12 18 7" xfId="31280" xr:uid="{00000000-0005-0000-0000-0000F0410000}"/>
    <cellStyle name="Normal 12 18 8" xfId="34620" xr:uid="{00000000-0005-0000-0000-0000F1410000}"/>
    <cellStyle name="Normal 12 19" xfId="4797" xr:uid="{00000000-0005-0000-0000-0000F2410000}"/>
    <cellStyle name="Normal 12 19 2" xfId="8084" xr:uid="{00000000-0005-0000-0000-0000F3410000}"/>
    <cellStyle name="Normal 12 19 2 2" xfId="14573" xr:uid="{00000000-0005-0000-0000-0000F4410000}"/>
    <cellStyle name="Normal 12 19 2 2 2" xfId="27254" xr:uid="{00000000-0005-0000-0000-0000F5410000}"/>
    <cellStyle name="Normal 12 19 2 3" xfId="19350" xr:uid="{00000000-0005-0000-0000-0000F6410000}"/>
    <cellStyle name="Normal 12 19 2 4" xfId="32467" xr:uid="{00000000-0005-0000-0000-0000F7410000}"/>
    <cellStyle name="Normal 12 19 2 5" xfId="35478" xr:uid="{00000000-0005-0000-0000-0000F8410000}"/>
    <cellStyle name="Normal 12 19 3" xfId="9008" xr:uid="{00000000-0005-0000-0000-0000F9410000}"/>
    <cellStyle name="Normal 12 19 3 2" xfId="15415" xr:uid="{00000000-0005-0000-0000-0000FA410000}"/>
    <cellStyle name="Normal 12 19 3 2 2" xfId="28063" xr:uid="{00000000-0005-0000-0000-0000FB410000}"/>
    <cellStyle name="Normal 12 19 3 3" xfId="23022" xr:uid="{00000000-0005-0000-0000-0000FC410000}"/>
    <cellStyle name="Normal 12 19 4" xfId="7021" xr:uid="{00000000-0005-0000-0000-0000FD410000}"/>
    <cellStyle name="Normal 12 19 4 2" xfId="13558" xr:uid="{00000000-0005-0000-0000-0000FE410000}"/>
    <cellStyle name="Normal 12 19 4 2 2" xfId="26289" xr:uid="{00000000-0005-0000-0000-0000FF410000}"/>
    <cellStyle name="Normal 12 19 4 3" xfId="21748" xr:uid="{00000000-0005-0000-0000-000000420000}"/>
    <cellStyle name="Normal 12 19 5" xfId="12460" xr:uid="{00000000-0005-0000-0000-000001420000}"/>
    <cellStyle name="Normal 12 19 5 2" xfId="25206" xr:uid="{00000000-0005-0000-0000-000002420000}"/>
    <cellStyle name="Normal 12 19 6" xfId="17931" xr:uid="{00000000-0005-0000-0000-000003420000}"/>
    <cellStyle name="Normal 12 19 7" xfId="31281" xr:uid="{00000000-0005-0000-0000-000004420000}"/>
    <cellStyle name="Normal 12 19 8" xfId="34621" xr:uid="{00000000-0005-0000-0000-000005420000}"/>
    <cellStyle name="Normal 12 2" xfId="623" xr:uid="{00000000-0005-0000-0000-000006420000}"/>
    <cellStyle name="Normal 12 2 10" xfId="4799" xr:uid="{00000000-0005-0000-0000-000007420000}"/>
    <cellStyle name="Normal 12 2 10 2" xfId="8086" xr:uid="{00000000-0005-0000-0000-000008420000}"/>
    <cellStyle name="Normal 12 2 10 2 2" xfId="14575" xr:uid="{00000000-0005-0000-0000-000009420000}"/>
    <cellStyle name="Normal 12 2 10 2 2 2" xfId="27256" xr:uid="{00000000-0005-0000-0000-00000A420000}"/>
    <cellStyle name="Normal 12 2 10 2 3" xfId="19352" xr:uid="{00000000-0005-0000-0000-00000B420000}"/>
    <cellStyle name="Normal 12 2 10 2 4" xfId="32469" xr:uid="{00000000-0005-0000-0000-00000C420000}"/>
    <cellStyle name="Normal 12 2 10 2 5" xfId="35480" xr:uid="{00000000-0005-0000-0000-00000D420000}"/>
    <cellStyle name="Normal 12 2 10 3" xfId="9010" xr:uid="{00000000-0005-0000-0000-00000E420000}"/>
    <cellStyle name="Normal 12 2 10 3 2" xfId="15417" xr:uid="{00000000-0005-0000-0000-00000F420000}"/>
    <cellStyle name="Normal 12 2 10 3 2 2" xfId="28065" xr:uid="{00000000-0005-0000-0000-000010420000}"/>
    <cellStyle name="Normal 12 2 10 3 3" xfId="23023" xr:uid="{00000000-0005-0000-0000-000011420000}"/>
    <cellStyle name="Normal 12 2 10 4" xfId="7023" xr:uid="{00000000-0005-0000-0000-000012420000}"/>
    <cellStyle name="Normal 12 2 10 4 2" xfId="13560" xr:uid="{00000000-0005-0000-0000-000013420000}"/>
    <cellStyle name="Normal 12 2 10 4 2 2" xfId="26291" xr:uid="{00000000-0005-0000-0000-000014420000}"/>
    <cellStyle name="Normal 12 2 10 4 3" xfId="21750" xr:uid="{00000000-0005-0000-0000-000015420000}"/>
    <cellStyle name="Normal 12 2 10 5" xfId="12462" xr:uid="{00000000-0005-0000-0000-000016420000}"/>
    <cellStyle name="Normal 12 2 10 5 2" xfId="25208" xr:uid="{00000000-0005-0000-0000-000017420000}"/>
    <cellStyle name="Normal 12 2 10 6" xfId="17933" xr:uid="{00000000-0005-0000-0000-000018420000}"/>
    <cellStyle name="Normal 12 2 10 7" xfId="31283" xr:uid="{00000000-0005-0000-0000-000019420000}"/>
    <cellStyle name="Normal 12 2 10 8" xfId="34623" xr:uid="{00000000-0005-0000-0000-00001A420000}"/>
    <cellStyle name="Normal 12 2 10 9" xfId="43306" xr:uid="{5EBBCEA1-499B-443F-B4DB-CEE057666A98}"/>
    <cellStyle name="Normal 12 2 11" xfId="4800" xr:uid="{00000000-0005-0000-0000-00001B420000}"/>
    <cellStyle name="Normal 12 2 11 2" xfId="8087" xr:uid="{00000000-0005-0000-0000-00001C420000}"/>
    <cellStyle name="Normal 12 2 11 2 2" xfId="14576" xr:uid="{00000000-0005-0000-0000-00001D420000}"/>
    <cellStyle name="Normal 12 2 11 2 2 2" xfId="27257" xr:uid="{00000000-0005-0000-0000-00001E420000}"/>
    <cellStyle name="Normal 12 2 11 2 3" xfId="19353" xr:uid="{00000000-0005-0000-0000-00001F420000}"/>
    <cellStyle name="Normal 12 2 11 2 4" xfId="32470" xr:uid="{00000000-0005-0000-0000-000020420000}"/>
    <cellStyle name="Normal 12 2 11 2 5" xfId="35481" xr:uid="{00000000-0005-0000-0000-000021420000}"/>
    <cellStyle name="Normal 12 2 11 3" xfId="9011" xr:uid="{00000000-0005-0000-0000-000022420000}"/>
    <cellStyle name="Normal 12 2 11 3 2" xfId="15418" xr:uid="{00000000-0005-0000-0000-000023420000}"/>
    <cellStyle name="Normal 12 2 11 3 2 2" xfId="28066" xr:uid="{00000000-0005-0000-0000-000024420000}"/>
    <cellStyle name="Normal 12 2 11 3 3" xfId="23024" xr:uid="{00000000-0005-0000-0000-000025420000}"/>
    <cellStyle name="Normal 12 2 11 4" xfId="7024" xr:uid="{00000000-0005-0000-0000-000026420000}"/>
    <cellStyle name="Normal 12 2 11 4 2" xfId="13561" xr:uid="{00000000-0005-0000-0000-000027420000}"/>
    <cellStyle name="Normal 12 2 11 4 2 2" xfId="26292" xr:uid="{00000000-0005-0000-0000-000028420000}"/>
    <cellStyle name="Normal 12 2 11 4 3" xfId="21751" xr:uid="{00000000-0005-0000-0000-000029420000}"/>
    <cellStyle name="Normal 12 2 11 5" xfId="12463" xr:uid="{00000000-0005-0000-0000-00002A420000}"/>
    <cellStyle name="Normal 12 2 11 5 2" xfId="25209" xr:uid="{00000000-0005-0000-0000-00002B420000}"/>
    <cellStyle name="Normal 12 2 11 6" xfId="17934" xr:uid="{00000000-0005-0000-0000-00002C420000}"/>
    <cellStyle name="Normal 12 2 11 7" xfId="31284" xr:uid="{00000000-0005-0000-0000-00002D420000}"/>
    <cellStyle name="Normal 12 2 11 8" xfId="34624" xr:uid="{00000000-0005-0000-0000-00002E420000}"/>
    <cellStyle name="Normal 12 2 12" xfId="4801" xr:uid="{00000000-0005-0000-0000-00002F420000}"/>
    <cellStyle name="Normal 12 2 12 2" xfId="8088" xr:uid="{00000000-0005-0000-0000-000030420000}"/>
    <cellStyle name="Normal 12 2 12 2 2" xfId="14577" xr:uid="{00000000-0005-0000-0000-000031420000}"/>
    <cellStyle name="Normal 12 2 12 2 2 2" xfId="27258" xr:uid="{00000000-0005-0000-0000-000032420000}"/>
    <cellStyle name="Normal 12 2 12 2 3" xfId="19354" xr:uid="{00000000-0005-0000-0000-000033420000}"/>
    <cellStyle name="Normal 12 2 12 2 4" xfId="32471" xr:uid="{00000000-0005-0000-0000-000034420000}"/>
    <cellStyle name="Normal 12 2 12 2 5" xfId="35482" xr:uid="{00000000-0005-0000-0000-000035420000}"/>
    <cellStyle name="Normal 12 2 12 3" xfId="9012" xr:uid="{00000000-0005-0000-0000-000036420000}"/>
    <cellStyle name="Normal 12 2 12 3 2" xfId="15419" xr:uid="{00000000-0005-0000-0000-000037420000}"/>
    <cellStyle name="Normal 12 2 12 3 2 2" xfId="28067" xr:uid="{00000000-0005-0000-0000-000038420000}"/>
    <cellStyle name="Normal 12 2 12 3 3" xfId="23025" xr:uid="{00000000-0005-0000-0000-000039420000}"/>
    <cellStyle name="Normal 12 2 12 4" xfId="7025" xr:uid="{00000000-0005-0000-0000-00003A420000}"/>
    <cellStyle name="Normal 12 2 12 4 2" xfId="13562" xr:uid="{00000000-0005-0000-0000-00003B420000}"/>
    <cellStyle name="Normal 12 2 12 4 2 2" xfId="26293" xr:uid="{00000000-0005-0000-0000-00003C420000}"/>
    <cellStyle name="Normal 12 2 12 4 3" xfId="21752" xr:uid="{00000000-0005-0000-0000-00003D420000}"/>
    <cellStyle name="Normal 12 2 12 5" xfId="12464" xr:uid="{00000000-0005-0000-0000-00003E420000}"/>
    <cellStyle name="Normal 12 2 12 5 2" xfId="25210" xr:uid="{00000000-0005-0000-0000-00003F420000}"/>
    <cellStyle name="Normal 12 2 12 6" xfId="17935" xr:uid="{00000000-0005-0000-0000-000040420000}"/>
    <cellStyle name="Normal 12 2 12 7" xfId="31285" xr:uid="{00000000-0005-0000-0000-000041420000}"/>
    <cellStyle name="Normal 12 2 12 8" xfId="34625" xr:uid="{00000000-0005-0000-0000-000042420000}"/>
    <cellStyle name="Normal 12 2 13" xfId="14" xr:uid="{00000000-0005-0000-0000-000043420000}"/>
    <cellStyle name="Normal 12 2 13 10" xfId="37401" xr:uid="{00000000-0005-0000-0000-000044420000}"/>
    <cellStyle name="Normal 12 2 13 11" xfId="37880" xr:uid="{00000000-0005-0000-0000-000045420000}"/>
    <cellStyle name="Normal 12 2 13 2" xfId="8089" xr:uid="{00000000-0005-0000-0000-000046420000}"/>
    <cellStyle name="Normal 12 2 13 2 2" xfId="14578" xr:uid="{00000000-0005-0000-0000-000047420000}"/>
    <cellStyle name="Normal 12 2 13 2 2 2" xfId="27259" xr:uid="{00000000-0005-0000-0000-000048420000}"/>
    <cellStyle name="Normal 12 2 13 2 3" xfId="19355" xr:uid="{00000000-0005-0000-0000-000049420000}"/>
    <cellStyle name="Normal 12 2 13 2 4" xfId="32472" xr:uid="{00000000-0005-0000-0000-00004A420000}"/>
    <cellStyle name="Normal 12 2 13 2 5" xfId="35483" xr:uid="{00000000-0005-0000-0000-00004B420000}"/>
    <cellStyle name="Normal 12 2 13 3" xfId="9013" xr:uid="{00000000-0005-0000-0000-00004C420000}"/>
    <cellStyle name="Normal 12 2 13 3 2" xfId="15420" xr:uid="{00000000-0005-0000-0000-00004D420000}"/>
    <cellStyle name="Normal 12 2 13 3 2 2" xfId="28068" xr:uid="{00000000-0005-0000-0000-00004E420000}"/>
    <cellStyle name="Normal 12 2 13 3 3" xfId="23026" xr:uid="{00000000-0005-0000-0000-00004F420000}"/>
    <cellStyle name="Normal 12 2 13 4" xfId="7026" xr:uid="{00000000-0005-0000-0000-000050420000}"/>
    <cellStyle name="Normal 12 2 13 4 2" xfId="13563" xr:uid="{00000000-0005-0000-0000-000051420000}"/>
    <cellStyle name="Normal 12 2 13 4 2 2" xfId="26294" xr:uid="{00000000-0005-0000-0000-000052420000}"/>
    <cellStyle name="Normal 12 2 13 4 3" xfId="21753" xr:uid="{00000000-0005-0000-0000-000053420000}"/>
    <cellStyle name="Normal 12 2 13 5" xfId="12465" xr:uid="{00000000-0005-0000-0000-000054420000}"/>
    <cellStyle name="Normal 12 2 13 5 2" xfId="25211" xr:uid="{00000000-0005-0000-0000-000055420000}"/>
    <cellStyle name="Normal 12 2 13 6" xfId="17936" xr:uid="{00000000-0005-0000-0000-000056420000}"/>
    <cellStyle name="Normal 12 2 13 7" xfId="31286" xr:uid="{00000000-0005-0000-0000-000057420000}"/>
    <cellStyle name="Normal 12 2 13 8" xfId="34626" xr:uid="{00000000-0005-0000-0000-000058420000}"/>
    <cellStyle name="Normal 12 2 13 9" xfId="4802" xr:uid="{00000000-0005-0000-0000-000059420000}"/>
    <cellStyle name="Normal 12 2 14" xfId="4803" xr:uid="{00000000-0005-0000-0000-00005A420000}"/>
    <cellStyle name="Normal 12 2 14 2" xfId="8090" xr:uid="{00000000-0005-0000-0000-00005B420000}"/>
    <cellStyle name="Normal 12 2 14 2 2" xfId="14579" xr:uid="{00000000-0005-0000-0000-00005C420000}"/>
    <cellStyle name="Normal 12 2 14 2 2 2" xfId="27260" xr:uid="{00000000-0005-0000-0000-00005D420000}"/>
    <cellStyle name="Normal 12 2 14 2 3" xfId="19356" xr:uid="{00000000-0005-0000-0000-00005E420000}"/>
    <cellStyle name="Normal 12 2 14 2 4" xfId="32473" xr:uid="{00000000-0005-0000-0000-00005F420000}"/>
    <cellStyle name="Normal 12 2 14 2 5" xfId="35484" xr:uid="{00000000-0005-0000-0000-000060420000}"/>
    <cellStyle name="Normal 12 2 14 3" xfId="9014" xr:uid="{00000000-0005-0000-0000-000061420000}"/>
    <cellStyle name="Normal 12 2 14 3 2" xfId="15421" xr:uid="{00000000-0005-0000-0000-000062420000}"/>
    <cellStyle name="Normal 12 2 14 3 2 2" xfId="28069" xr:uid="{00000000-0005-0000-0000-000063420000}"/>
    <cellStyle name="Normal 12 2 14 3 3" xfId="23027" xr:uid="{00000000-0005-0000-0000-000064420000}"/>
    <cellStyle name="Normal 12 2 14 4" xfId="7027" xr:uid="{00000000-0005-0000-0000-000065420000}"/>
    <cellStyle name="Normal 12 2 14 4 2" xfId="13564" xr:uid="{00000000-0005-0000-0000-000066420000}"/>
    <cellStyle name="Normal 12 2 14 4 2 2" xfId="26295" xr:uid="{00000000-0005-0000-0000-000067420000}"/>
    <cellStyle name="Normal 12 2 14 4 3" xfId="21754" xr:uid="{00000000-0005-0000-0000-000068420000}"/>
    <cellStyle name="Normal 12 2 14 5" xfId="12466" xr:uid="{00000000-0005-0000-0000-000069420000}"/>
    <cellStyle name="Normal 12 2 14 5 2" xfId="25212" xr:uid="{00000000-0005-0000-0000-00006A420000}"/>
    <cellStyle name="Normal 12 2 14 6" xfId="17937" xr:uid="{00000000-0005-0000-0000-00006B420000}"/>
    <cellStyle name="Normal 12 2 14 7" xfId="31287" xr:uid="{00000000-0005-0000-0000-00006C420000}"/>
    <cellStyle name="Normal 12 2 14 8" xfId="34627" xr:uid="{00000000-0005-0000-0000-00006D420000}"/>
    <cellStyle name="Normal 12 2 15" xfId="4804" xr:uid="{00000000-0005-0000-0000-00006E420000}"/>
    <cellStyle name="Normal 12 2 15 2" xfId="8091" xr:uid="{00000000-0005-0000-0000-00006F420000}"/>
    <cellStyle name="Normal 12 2 15 2 2" xfId="14580" xr:uid="{00000000-0005-0000-0000-000070420000}"/>
    <cellStyle name="Normal 12 2 15 2 2 2" xfId="27261" xr:uid="{00000000-0005-0000-0000-000071420000}"/>
    <cellStyle name="Normal 12 2 15 2 3" xfId="19357" xr:uid="{00000000-0005-0000-0000-000072420000}"/>
    <cellStyle name="Normal 12 2 15 2 4" xfId="32474" xr:uid="{00000000-0005-0000-0000-000073420000}"/>
    <cellStyle name="Normal 12 2 15 2 5" xfId="35485" xr:uid="{00000000-0005-0000-0000-000074420000}"/>
    <cellStyle name="Normal 12 2 15 3" xfId="9015" xr:uid="{00000000-0005-0000-0000-000075420000}"/>
    <cellStyle name="Normal 12 2 15 3 2" xfId="15422" xr:uid="{00000000-0005-0000-0000-000076420000}"/>
    <cellStyle name="Normal 12 2 15 3 2 2" xfId="28070" xr:uid="{00000000-0005-0000-0000-000077420000}"/>
    <cellStyle name="Normal 12 2 15 3 3" xfId="23028" xr:uid="{00000000-0005-0000-0000-000078420000}"/>
    <cellStyle name="Normal 12 2 15 4" xfId="7028" xr:uid="{00000000-0005-0000-0000-000079420000}"/>
    <cellStyle name="Normal 12 2 15 4 2" xfId="13565" xr:uid="{00000000-0005-0000-0000-00007A420000}"/>
    <cellStyle name="Normal 12 2 15 4 2 2" xfId="26296" xr:uid="{00000000-0005-0000-0000-00007B420000}"/>
    <cellStyle name="Normal 12 2 15 4 3" xfId="21755" xr:uid="{00000000-0005-0000-0000-00007C420000}"/>
    <cellStyle name="Normal 12 2 15 5" xfId="12467" xr:uid="{00000000-0005-0000-0000-00007D420000}"/>
    <cellStyle name="Normal 12 2 15 5 2" xfId="25213" xr:uid="{00000000-0005-0000-0000-00007E420000}"/>
    <cellStyle name="Normal 12 2 15 6" xfId="17938" xr:uid="{00000000-0005-0000-0000-00007F420000}"/>
    <cellStyle name="Normal 12 2 15 7" xfId="31288" xr:uid="{00000000-0005-0000-0000-000080420000}"/>
    <cellStyle name="Normal 12 2 15 8" xfId="34628" xr:uid="{00000000-0005-0000-0000-000081420000}"/>
    <cellStyle name="Normal 12 2 16" xfId="4805" xr:uid="{00000000-0005-0000-0000-000082420000}"/>
    <cellStyle name="Normal 12 2 16 2" xfId="8092" xr:uid="{00000000-0005-0000-0000-000083420000}"/>
    <cellStyle name="Normal 12 2 16 2 2" xfId="14581" xr:uid="{00000000-0005-0000-0000-000084420000}"/>
    <cellStyle name="Normal 12 2 16 2 2 2" xfId="27262" xr:uid="{00000000-0005-0000-0000-000085420000}"/>
    <cellStyle name="Normal 12 2 16 2 3" xfId="19358" xr:uid="{00000000-0005-0000-0000-000086420000}"/>
    <cellStyle name="Normal 12 2 16 2 4" xfId="32475" xr:uid="{00000000-0005-0000-0000-000087420000}"/>
    <cellStyle name="Normal 12 2 16 2 5" xfId="35486" xr:uid="{00000000-0005-0000-0000-000088420000}"/>
    <cellStyle name="Normal 12 2 16 3" xfId="9016" xr:uid="{00000000-0005-0000-0000-000089420000}"/>
    <cellStyle name="Normal 12 2 16 3 2" xfId="15423" xr:uid="{00000000-0005-0000-0000-00008A420000}"/>
    <cellStyle name="Normal 12 2 16 3 2 2" xfId="28071" xr:uid="{00000000-0005-0000-0000-00008B420000}"/>
    <cellStyle name="Normal 12 2 16 3 3" xfId="23029" xr:uid="{00000000-0005-0000-0000-00008C420000}"/>
    <cellStyle name="Normal 12 2 16 4" xfId="7029" xr:uid="{00000000-0005-0000-0000-00008D420000}"/>
    <cellStyle name="Normal 12 2 16 4 2" xfId="13566" xr:uid="{00000000-0005-0000-0000-00008E420000}"/>
    <cellStyle name="Normal 12 2 16 4 2 2" xfId="26297" xr:uid="{00000000-0005-0000-0000-00008F420000}"/>
    <cellStyle name="Normal 12 2 16 4 3" xfId="21756" xr:uid="{00000000-0005-0000-0000-000090420000}"/>
    <cellStyle name="Normal 12 2 16 5" xfId="12468" xr:uid="{00000000-0005-0000-0000-000091420000}"/>
    <cellStyle name="Normal 12 2 16 5 2" xfId="25214" xr:uid="{00000000-0005-0000-0000-000092420000}"/>
    <cellStyle name="Normal 12 2 16 6" xfId="17939" xr:uid="{00000000-0005-0000-0000-000093420000}"/>
    <cellStyle name="Normal 12 2 16 7" xfId="31289" xr:uid="{00000000-0005-0000-0000-000094420000}"/>
    <cellStyle name="Normal 12 2 16 8" xfId="34629" xr:uid="{00000000-0005-0000-0000-000095420000}"/>
    <cellStyle name="Normal 12 2 17" xfId="4806" xr:uid="{00000000-0005-0000-0000-000096420000}"/>
    <cellStyle name="Normal 12 2 17 2" xfId="8093" xr:uid="{00000000-0005-0000-0000-000097420000}"/>
    <cellStyle name="Normal 12 2 17 2 2" xfId="14582" xr:uid="{00000000-0005-0000-0000-000098420000}"/>
    <cellStyle name="Normal 12 2 17 2 2 2" xfId="27263" xr:uid="{00000000-0005-0000-0000-000099420000}"/>
    <cellStyle name="Normal 12 2 17 2 3" xfId="19359" xr:uid="{00000000-0005-0000-0000-00009A420000}"/>
    <cellStyle name="Normal 12 2 17 2 4" xfId="32476" xr:uid="{00000000-0005-0000-0000-00009B420000}"/>
    <cellStyle name="Normal 12 2 17 2 5" xfId="35487" xr:uid="{00000000-0005-0000-0000-00009C420000}"/>
    <cellStyle name="Normal 12 2 17 3" xfId="9017" xr:uid="{00000000-0005-0000-0000-00009D420000}"/>
    <cellStyle name="Normal 12 2 17 3 2" xfId="15424" xr:uid="{00000000-0005-0000-0000-00009E420000}"/>
    <cellStyle name="Normal 12 2 17 3 2 2" xfId="28072" xr:uid="{00000000-0005-0000-0000-00009F420000}"/>
    <cellStyle name="Normal 12 2 17 3 3" xfId="23030" xr:uid="{00000000-0005-0000-0000-0000A0420000}"/>
    <cellStyle name="Normal 12 2 17 4" xfId="7030" xr:uid="{00000000-0005-0000-0000-0000A1420000}"/>
    <cellStyle name="Normal 12 2 17 4 2" xfId="13567" xr:uid="{00000000-0005-0000-0000-0000A2420000}"/>
    <cellStyle name="Normal 12 2 17 4 2 2" xfId="26298" xr:uid="{00000000-0005-0000-0000-0000A3420000}"/>
    <cellStyle name="Normal 12 2 17 4 3" xfId="21757" xr:uid="{00000000-0005-0000-0000-0000A4420000}"/>
    <cellStyle name="Normal 12 2 17 5" xfId="12469" xr:uid="{00000000-0005-0000-0000-0000A5420000}"/>
    <cellStyle name="Normal 12 2 17 5 2" xfId="25215" xr:uid="{00000000-0005-0000-0000-0000A6420000}"/>
    <cellStyle name="Normal 12 2 17 6" xfId="17940" xr:uid="{00000000-0005-0000-0000-0000A7420000}"/>
    <cellStyle name="Normal 12 2 17 7" xfId="31290" xr:uid="{00000000-0005-0000-0000-0000A8420000}"/>
    <cellStyle name="Normal 12 2 17 8" xfId="34630" xr:uid="{00000000-0005-0000-0000-0000A9420000}"/>
    <cellStyle name="Normal 12 2 18" xfId="4807" xr:uid="{00000000-0005-0000-0000-0000AA420000}"/>
    <cellStyle name="Normal 12 2 18 2" xfId="8094" xr:uid="{00000000-0005-0000-0000-0000AB420000}"/>
    <cellStyle name="Normal 12 2 18 2 2" xfId="14583" xr:uid="{00000000-0005-0000-0000-0000AC420000}"/>
    <cellStyle name="Normal 12 2 18 2 2 2" xfId="27264" xr:uid="{00000000-0005-0000-0000-0000AD420000}"/>
    <cellStyle name="Normal 12 2 18 2 3" xfId="19360" xr:uid="{00000000-0005-0000-0000-0000AE420000}"/>
    <cellStyle name="Normal 12 2 18 2 4" xfId="32477" xr:uid="{00000000-0005-0000-0000-0000AF420000}"/>
    <cellStyle name="Normal 12 2 18 2 5" xfId="35488" xr:uid="{00000000-0005-0000-0000-0000B0420000}"/>
    <cellStyle name="Normal 12 2 18 3" xfId="9018" xr:uid="{00000000-0005-0000-0000-0000B1420000}"/>
    <cellStyle name="Normal 12 2 18 3 2" xfId="15425" xr:uid="{00000000-0005-0000-0000-0000B2420000}"/>
    <cellStyle name="Normal 12 2 18 3 2 2" xfId="28073" xr:uid="{00000000-0005-0000-0000-0000B3420000}"/>
    <cellStyle name="Normal 12 2 18 3 3" xfId="23031" xr:uid="{00000000-0005-0000-0000-0000B4420000}"/>
    <cellStyle name="Normal 12 2 18 4" xfId="7031" xr:uid="{00000000-0005-0000-0000-0000B5420000}"/>
    <cellStyle name="Normal 12 2 18 4 2" xfId="13568" xr:uid="{00000000-0005-0000-0000-0000B6420000}"/>
    <cellStyle name="Normal 12 2 18 4 2 2" xfId="26299" xr:uid="{00000000-0005-0000-0000-0000B7420000}"/>
    <cellStyle name="Normal 12 2 18 4 3" xfId="21758" xr:uid="{00000000-0005-0000-0000-0000B8420000}"/>
    <cellStyle name="Normal 12 2 18 5" xfId="12470" xr:uid="{00000000-0005-0000-0000-0000B9420000}"/>
    <cellStyle name="Normal 12 2 18 5 2" xfId="25216" xr:uid="{00000000-0005-0000-0000-0000BA420000}"/>
    <cellStyle name="Normal 12 2 18 6" xfId="17941" xr:uid="{00000000-0005-0000-0000-0000BB420000}"/>
    <cellStyle name="Normal 12 2 18 7" xfId="31291" xr:uid="{00000000-0005-0000-0000-0000BC420000}"/>
    <cellStyle name="Normal 12 2 18 8" xfId="34631" xr:uid="{00000000-0005-0000-0000-0000BD420000}"/>
    <cellStyle name="Normal 12 2 19" xfId="4808" xr:uid="{00000000-0005-0000-0000-0000BE420000}"/>
    <cellStyle name="Normal 12 2 19 2" xfId="8095" xr:uid="{00000000-0005-0000-0000-0000BF420000}"/>
    <cellStyle name="Normal 12 2 19 2 2" xfId="14584" xr:uid="{00000000-0005-0000-0000-0000C0420000}"/>
    <cellStyle name="Normal 12 2 19 2 2 2" xfId="27265" xr:uid="{00000000-0005-0000-0000-0000C1420000}"/>
    <cellStyle name="Normal 12 2 19 2 3" xfId="19361" xr:uid="{00000000-0005-0000-0000-0000C2420000}"/>
    <cellStyle name="Normal 12 2 19 2 4" xfId="32478" xr:uid="{00000000-0005-0000-0000-0000C3420000}"/>
    <cellStyle name="Normal 12 2 19 2 5" xfId="35489" xr:uid="{00000000-0005-0000-0000-0000C4420000}"/>
    <cellStyle name="Normal 12 2 19 3" xfId="9019" xr:uid="{00000000-0005-0000-0000-0000C5420000}"/>
    <cellStyle name="Normal 12 2 19 3 2" xfId="15426" xr:uid="{00000000-0005-0000-0000-0000C6420000}"/>
    <cellStyle name="Normal 12 2 19 3 2 2" xfId="28074" xr:uid="{00000000-0005-0000-0000-0000C7420000}"/>
    <cellStyle name="Normal 12 2 19 3 3" xfId="23032" xr:uid="{00000000-0005-0000-0000-0000C8420000}"/>
    <cellStyle name="Normal 12 2 19 4" xfId="7032" xr:uid="{00000000-0005-0000-0000-0000C9420000}"/>
    <cellStyle name="Normal 12 2 19 4 2" xfId="13569" xr:uid="{00000000-0005-0000-0000-0000CA420000}"/>
    <cellStyle name="Normal 12 2 19 4 2 2" xfId="26300" xr:uid="{00000000-0005-0000-0000-0000CB420000}"/>
    <cellStyle name="Normal 12 2 19 4 3" xfId="21759" xr:uid="{00000000-0005-0000-0000-0000CC420000}"/>
    <cellStyle name="Normal 12 2 19 5" xfId="12471" xr:uid="{00000000-0005-0000-0000-0000CD420000}"/>
    <cellStyle name="Normal 12 2 19 5 2" xfId="25217" xr:uid="{00000000-0005-0000-0000-0000CE420000}"/>
    <cellStyle name="Normal 12 2 19 6" xfId="17942" xr:uid="{00000000-0005-0000-0000-0000CF420000}"/>
    <cellStyle name="Normal 12 2 19 7" xfId="31292" xr:uid="{00000000-0005-0000-0000-0000D0420000}"/>
    <cellStyle name="Normal 12 2 19 8" xfId="34632" xr:uid="{00000000-0005-0000-0000-0000D1420000}"/>
    <cellStyle name="Normal 12 2 2" xfId="1544" xr:uid="{00000000-0005-0000-0000-0000D2420000}"/>
    <cellStyle name="Normal 12 2 2 2" xfId="1545" xr:uid="{00000000-0005-0000-0000-0000D3420000}"/>
    <cellStyle name="Normal 12 2 2 2 2" xfId="1546" xr:uid="{00000000-0005-0000-0000-0000D4420000}"/>
    <cellStyle name="Normal 12 2 2 2 2 2" xfId="16527" xr:uid="{00000000-0005-0000-0000-0000D5420000}"/>
    <cellStyle name="Normal 12 2 2 2 2 2 2" xfId="29066" xr:uid="{00000000-0005-0000-0000-0000D6420000}"/>
    <cellStyle name="Normal 12 2 2 2 2 2 3" xfId="43310" xr:uid="{6015FA5D-B538-48D3-A12A-D70D33ADC965}"/>
    <cellStyle name="Normal 12 2 2 2 2 3" xfId="23974" xr:uid="{00000000-0005-0000-0000-0000D7420000}"/>
    <cellStyle name="Normal 12 2 2 2 2 3 2" xfId="43311" xr:uid="{82E0FF0C-379A-41D7-9DD4-646FE2721595}"/>
    <cellStyle name="Normal 12 2 2 2 2 4" xfId="11124" xr:uid="{00000000-0005-0000-0000-0000D8420000}"/>
    <cellStyle name="Normal 12 2 2 2 2 4 2" xfId="43312" xr:uid="{DE1D9410-0675-4829-9D7B-F338E2D23773}"/>
    <cellStyle name="Normal 12 2 2 2 2 5" xfId="43313" xr:uid="{39343D2F-405D-4B3F-A2C1-ABA249BFABA3}"/>
    <cellStyle name="Normal 12 2 2 2 2 6" xfId="43314" xr:uid="{0EFD46D9-5B0A-477C-8647-81BA5C811D2E}"/>
    <cellStyle name="Normal 12 2 2 2 2 7" xfId="43309" xr:uid="{851B5A84-40E8-4C78-ACEC-A4F04F2CE89C}"/>
    <cellStyle name="Normal 12 2 2 2 3" xfId="10508" xr:uid="{00000000-0005-0000-0000-0000D9420000}"/>
    <cellStyle name="Normal 12 2 2 2 3 2" xfId="16160" xr:uid="{00000000-0005-0000-0000-0000DA420000}"/>
    <cellStyle name="Normal 12 2 2 2 3 2 2" xfId="28782" xr:uid="{00000000-0005-0000-0000-0000DB420000}"/>
    <cellStyle name="Normal 12 2 2 2 3 3" xfId="23733" xr:uid="{00000000-0005-0000-0000-0000DC420000}"/>
    <cellStyle name="Normal 12 2 2 2 3 4" xfId="43315" xr:uid="{706EA9D4-BB78-4AA6-861D-1C53BBCA1F28}"/>
    <cellStyle name="Normal 12 2 2 2 4" xfId="14585" xr:uid="{00000000-0005-0000-0000-0000DD420000}"/>
    <cellStyle name="Normal 12 2 2 2 4 2" xfId="27266" xr:uid="{00000000-0005-0000-0000-0000DE420000}"/>
    <cellStyle name="Normal 12 2 2 2 4 3" xfId="43316" xr:uid="{22D55421-41D4-4686-9803-023B55FE21F2}"/>
    <cellStyle name="Normal 12 2 2 2 5" xfId="18784" xr:uid="{00000000-0005-0000-0000-0000DF420000}"/>
    <cellStyle name="Normal 12 2 2 2 5 2" xfId="43317" xr:uid="{2A159875-BB01-484B-8CDC-B94380B1AFCD}"/>
    <cellStyle name="Normal 12 2 2 2 6" xfId="22562" xr:uid="{00000000-0005-0000-0000-0000E0420000}"/>
    <cellStyle name="Normal 12 2 2 2 6 2" xfId="43318" xr:uid="{007C6C7A-5D37-49FA-A911-5055D08CB495}"/>
    <cellStyle name="Normal 12 2 2 2 7" xfId="8096" xr:uid="{00000000-0005-0000-0000-0000E1420000}"/>
    <cellStyle name="Normal 12 2 2 2 7 2" xfId="43319" xr:uid="{48744346-F886-49D1-9A0F-54E24BF44E5B}"/>
    <cellStyle name="Normal 12 2 2 2 8" xfId="43308" xr:uid="{A28B7892-46A5-407F-A1CC-61F2F965BD41}"/>
    <cellStyle name="Normal 12 2 2 3" xfId="1547" xr:uid="{00000000-0005-0000-0000-0000E2420000}"/>
    <cellStyle name="Normal 12 2 2 3 2" xfId="10864" xr:uid="{00000000-0005-0000-0000-0000E3420000}"/>
    <cellStyle name="Normal 12 2 2 3 2 2" xfId="16360" xr:uid="{00000000-0005-0000-0000-0000E4420000}"/>
    <cellStyle name="Normal 12 2 2 3 2 2 2" xfId="28902" xr:uid="{00000000-0005-0000-0000-0000E5420000}"/>
    <cellStyle name="Normal 12 2 2 3 2 3" xfId="19362" xr:uid="{00000000-0005-0000-0000-0000E6420000}"/>
    <cellStyle name="Normal 12 2 2 3 2 4" xfId="32479" xr:uid="{00000000-0005-0000-0000-0000E7420000}"/>
    <cellStyle name="Normal 12 2 2 3 2 5" xfId="35490" xr:uid="{00000000-0005-0000-0000-0000E8420000}"/>
    <cellStyle name="Normal 12 2 2 3 2 6" xfId="43321" xr:uid="{B84F9CAD-B388-4217-B0D5-355916673475}"/>
    <cellStyle name="Normal 12 2 2 3 3" xfId="15427" xr:uid="{00000000-0005-0000-0000-0000E9420000}"/>
    <cellStyle name="Normal 12 2 2 3 3 2" xfId="28075" xr:uid="{00000000-0005-0000-0000-0000EA420000}"/>
    <cellStyle name="Normal 12 2 2 3 3 3" xfId="43322" xr:uid="{3C65B125-9FD4-43EE-AAFA-8E4D9B1312D9}"/>
    <cellStyle name="Normal 12 2 2 3 4" xfId="17943" xr:uid="{00000000-0005-0000-0000-0000EB420000}"/>
    <cellStyle name="Normal 12 2 2 3 4 2" xfId="43323" xr:uid="{3ED48DA6-217A-45FD-B49E-441EC747075F}"/>
    <cellStyle name="Normal 12 2 2 3 5" xfId="31293" xr:uid="{00000000-0005-0000-0000-0000EC420000}"/>
    <cellStyle name="Normal 12 2 2 3 5 2" xfId="43324" xr:uid="{668AAB45-F3DA-425E-B3EF-F62E290D05BE}"/>
    <cellStyle name="Normal 12 2 2 3 6" xfId="34633" xr:uid="{00000000-0005-0000-0000-0000ED420000}"/>
    <cellStyle name="Normal 12 2 2 3 6 2" xfId="43325" xr:uid="{F6199B09-BBCD-442B-90B4-D70F1DAAE27F}"/>
    <cellStyle name="Normal 12 2 2 3 7" xfId="9020" xr:uid="{00000000-0005-0000-0000-0000EE420000}"/>
    <cellStyle name="Normal 12 2 2 3 8" xfId="43320" xr:uid="{C0AC63A8-8486-4D74-A753-43FDAFF72807}"/>
    <cellStyle name="Normal 12 2 2 4" xfId="10458" xr:uid="{00000000-0005-0000-0000-0000EF420000}"/>
    <cellStyle name="Normal 12 2 2 4 2" xfId="43326" xr:uid="{9934CA96-F699-4764-9789-A3FA2FF35DBD}"/>
    <cellStyle name="Normal 12 2 2 5" xfId="11272" xr:uid="{00000000-0005-0000-0000-0000F0420000}"/>
    <cellStyle name="Normal 12 2 2 5 2" xfId="16612" xr:uid="{00000000-0005-0000-0000-0000F1420000}"/>
    <cellStyle name="Normal 12 2 2 5 2 2" xfId="29148" xr:uid="{00000000-0005-0000-0000-0000F2420000}"/>
    <cellStyle name="Normal 12 2 2 5 3" xfId="24056" xr:uid="{00000000-0005-0000-0000-0000F3420000}"/>
    <cellStyle name="Normal 12 2 2 5 4" xfId="43327" xr:uid="{3907BEEB-6F3C-4D75-8827-24C13553575D}"/>
    <cellStyle name="Normal 12 2 2 6" xfId="7033" xr:uid="{00000000-0005-0000-0000-0000F4420000}"/>
    <cellStyle name="Normal 12 2 2 6 2" xfId="13570" xr:uid="{00000000-0005-0000-0000-0000F5420000}"/>
    <cellStyle name="Normal 12 2 2 6 2 2" xfId="26301" xr:uid="{00000000-0005-0000-0000-0000F6420000}"/>
    <cellStyle name="Normal 12 2 2 6 3" xfId="21760" xr:uid="{00000000-0005-0000-0000-0000F7420000}"/>
    <cellStyle name="Normal 12 2 2 6 4" xfId="43328" xr:uid="{690589E1-B6AD-4D5A-8134-5405C14D1D1E}"/>
    <cellStyle name="Normal 12 2 2 7" xfId="12472" xr:uid="{00000000-0005-0000-0000-0000F8420000}"/>
    <cellStyle name="Normal 12 2 2 7 2" xfId="25218" xr:uid="{00000000-0005-0000-0000-0000F9420000}"/>
    <cellStyle name="Normal 12 2 2 7 3" xfId="43329" xr:uid="{5CAA7736-0990-426E-8364-B5483BFB28D1}"/>
    <cellStyle name="Normal 12 2 2 8" xfId="4809" xr:uid="{00000000-0005-0000-0000-0000FA420000}"/>
    <cellStyle name="Normal 12 2 2 8 2" xfId="43330" xr:uid="{F96D69D3-1095-44F6-BCBA-AA67B3D105CE}"/>
    <cellStyle name="Normal 12 2 2 9" xfId="43307" xr:uid="{2AB4C82B-C181-4413-878B-D860A98D9FAF}"/>
    <cellStyle name="Normal 12 2 20" xfId="6309" xr:uid="{00000000-0005-0000-0000-0000FB420000}"/>
    <cellStyle name="Normal 12 2 20 2" xfId="19351" xr:uid="{00000000-0005-0000-0000-0000FC420000}"/>
    <cellStyle name="Normal 12 2 20 2 2" xfId="32468" xr:uid="{00000000-0005-0000-0000-0000FD420000}"/>
    <cellStyle name="Normal 12 2 20 2 3" xfId="35479" xr:uid="{00000000-0005-0000-0000-0000FE420000}"/>
    <cellStyle name="Normal 12 2 20 3" xfId="17932" xr:uid="{00000000-0005-0000-0000-0000FF420000}"/>
    <cellStyle name="Normal 12 2 20 4" xfId="31282" xr:uid="{00000000-0005-0000-0000-000000430000}"/>
    <cellStyle name="Normal 12 2 20 5" xfId="34622" xr:uid="{00000000-0005-0000-0000-000001430000}"/>
    <cellStyle name="Normal 12 2 21" xfId="8085" xr:uid="{00000000-0005-0000-0000-000002430000}"/>
    <cellStyle name="Normal 12 2 21 2" xfId="14574" xr:uid="{00000000-0005-0000-0000-000003430000}"/>
    <cellStyle name="Normal 12 2 21 2 2" xfId="27255" xr:uid="{00000000-0005-0000-0000-000004430000}"/>
    <cellStyle name="Normal 12 2 21 3" xfId="19060" xr:uid="{00000000-0005-0000-0000-000005430000}"/>
    <cellStyle name="Normal 12 2 21 4" xfId="32182" xr:uid="{00000000-0005-0000-0000-000006430000}"/>
    <cellStyle name="Normal 12 2 21 5" xfId="35201" xr:uid="{00000000-0005-0000-0000-000007430000}"/>
    <cellStyle name="Normal 12 2 22" xfId="9009" xr:uid="{00000000-0005-0000-0000-000008430000}"/>
    <cellStyle name="Normal 12 2 22 2" xfId="15416" xr:uid="{00000000-0005-0000-0000-000009430000}"/>
    <cellStyle name="Normal 12 2 22 2 2" xfId="28064" xr:uid="{00000000-0005-0000-0000-00000A430000}"/>
    <cellStyle name="Normal 12 2 22 3" xfId="18940" xr:uid="{00000000-0005-0000-0000-00000B430000}"/>
    <cellStyle name="Normal 12 2 22 4" xfId="32121" xr:uid="{00000000-0005-0000-0000-00000C430000}"/>
    <cellStyle name="Normal 12 2 22 5" xfId="35141" xr:uid="{00000000-0005-0000-0000-00000D430000}"/>
    <cellStyle name="Normal 12 2 23" xfId="9967" xr:uid="{00000000-0005-0000-0000-00000E430000}"/>
    <cellStyle name="Normal 12 2 23 2" xfId="15969" xr:uid="{00000000-0005-0000-0000-00000F430000}"/>
    <cellStyle name="Normal 12 2 23 2 2" xfId="28605" xr:uid="{00000000-0005-0000-0000-000010430000}"/>
    <cellStyle name="Normal 12 2 23 3" xfId="19922" xr:uid="{00000000-0005-0000-0000-000011430000}"/>
    <cellStyle name="Normal 12 2 23 4" xfId="33109" xr:uid="{00000000-0005-0000-0000-000012430000}"/>
    <cellStyle name="Normal 12 2 23 5" xfId="35986" xr:uid="{00000000-0005-0000-0000-000013430000}"/>
    <cellStyle name="Normal 12 2 24" xfId="7022" xr:uid="{00000000-0005-0000-0000-000014430000}"/>
    <cellStyle name="Normal 12 2 24 2" xfId="13559" xr:uid="{00000000-0005-0000-0000-000015430000}"/>
    <cellStyle name="Normal 12 2 24 2 2" xfId="26290" xr:uid="{00000000-0005-0000-0000-000016430000}"/>
    <cellStyle name="Normal 12 2 24 3" xfId="21749" xr:uid="{00000000-0005-0000-0000-000017430000}"/>
    <cellStyle name="Normal 12 2 25" xfId="12461" xr:uid="{00000000-0005-0000-0000-000018430000}"/>
    <cellStyle name="Normal 12 2 25 2" xfId="25207" xr:uid="{00000000-0005-0000-0000-000019430000}"/>
    <cellStyle name="Normal 12 2 26" xfId="17441" xr:uid="{00000000-0005-0000-0000-00001A430000}"/>
    <cellStyle name="Normal 12 2 27" xfId="30676" xr:uid="{00000000-0005-0000-0000-00001B430000}"/>
    <cellStyle name="Normal 12 2 28" xfId="34309" xr:uid="{00000000-0005-0000-0000-00001C430000}"/>
    <cellStyle name="Normal 12 2 29" xfId="4798" xr:uid="{00000000-0005-0000-0000-00001D430000}"/>
    <cellStyle name="Normal 12 2 3" xfId="1548" xr:uid="{00000000-0005-0000-0000-00001E430000}"/>
    <cellStyle name="Normal 12 2 3 10" xfId="4810" xr:uid="{00000000-0005-0000-0000-00001F430000}"/>
    <cellStyle name="Normal 12 2 3 11" xfId="43331" xr:uid="{C64064AD-5BFC-4690-A54E-14AA20362A2B}"/>
    <cellStyle name="Normal 12 2 3 2" xfId="1549" xr:uid="{00000000-0005-0000-0000-000020430000}"/>
    <cellStyle name="Normal 12 2 3 2 2" xfId="11143" xr:uid="{00000000-0005-0000-0000-000021430000}"/>
    <cellStyle name="Normal 12 2 3 2 2 2" xfId="16539" xr:uid="{00000000-0005-0000-0000-000022430000}"/>
    <cellStyle name="Normal 12 2 3 2 2 2 2" xfId="29078" xr:uid="{00000000-0005-0000-0000-000023430000}"/>
    <cellStyle name="Normal 12 2 3 2 2 3" xfId="20441" xr:uid="{00000000-0005-0000-0000-000024430000}"/>
    <cellStyle name="Normal 12 2 3 2 2 4" xfId="33694" xr:uid="{00000000-0005-0000-0000-000025430000}"/>
    <cellStyle name="Normal 12 2 3 2 2 5" xfId="36481" xr:uid="{00000000-0005-0000-0000-000026430000}"/>
    <cellStyle name="Normal 12 2 3 2 2 6" xfId="43333" xr:uid="{F41323EF-AE54-47B2-89F7-0732F2E3B6AE}"/>
    <cellStyle name="Normal 12 2 3 2 3" xfId="14586" xr:uid="{00000000-0005-0000-0000-000027430000}"/>
    <cellStyle name="Normal 12 2 3 2 3 2" xfId="20142" xr:uid="{00000000-0005-0000-0000-000028430000}"/>
    <cellStyle name="Normal 12 2 3 2 3 3" xfId="33399" xr:uid="{00000000-0005-0000-0000-000029430000}"/>
    <cellStyle name="Normal 12 2 3 2 3 4" xfId="36187" xr:uid="{00000000-0005-0000-0000-00002A430000}"/>
    <cellStyle name="Normal 12 2 3 2 3 5" xfId="43334" xr:uid="{FCD809F8-33D2-4BBF-A895-B5760E373BA6}"/>
    <cellStyle name="Normal 12 2 3 2 4" xfId="19363" xr:uid="{00000000-0005-0000-0000-00002B430000}"/>
    <cellStyle name="Normal 12 2 3 2 4 2" xfId="43335" xr:uid="{59113BB2-2817-4649-B973-009D81C9550C}"/>
    <cellStyle name="Normal 12 2 3 2 5" xfId="32480" xr:uid="{00000000-0005-0000-0000-00002C430000}"/>
    <cellStyle name="Normal 12 2 3 2 5 2" xfId="43336" xr:uid="{7DBCFF18-BB7B-4DFF-86FF-5FC44C7F80F0}"/>
    <cellStyle name="Normal 12 2 3 2 6" xfId="35491" xr:uid="{00000000-0005-0000-0000-00002D430000}"/>
    <cellStyle name="Normal 12 2 3 2 6 2" xfId="43337" xr:uid="{EF321442-CD29-4DAC-835F-57FA23767798}"/>
    <cellStyle name="Normal 12 2 3 2 7" xfId="8097" xr:uid="{00000000-0005-0000-0000-00002E430000}"/>
    <cellStyle name="Normal 12 2 3 2 8" xfId="43332" xr:uid="{2A430DBF-1DC9-42AC-9E62-AECB09E78552}"/>
    <cellStyle name="Normal 12 2 3 3" xfId="9021" xr:uid="{00000000-0005-0000-0000-00002F430000}"/>
    <cellStyle name="Normal 12 2 3 3 2" xfId="15428" xr:uid="{00000000-0005-0000-0000-000030430000}"/>
    <cellStyle name="Normal 12 2 3 3 2 2" xfId="28076" xr:uid="{00000000-0005-0000-0000-000031430000}"/>
    <cellStyle name="Normal 12 2 3 3 3" xfId="20294" xr:uid="{00000000-0005-0000-0000-000032430000}"/>
    <cellStyle name="Normal 12 2 3 3 4" xfId="33548" xr:uid="{00000000-0005-0000-0000-000033430000}"/>
    <cellStyle name="Normal 12 2 3 3 5" xfId="36335" xr:uid="{00000000-0005-0000-0000-000034430000}"/>
    <cellStyle name="Normal 12 2 3 3 6" xfId="43338" xr:uid="{E4A4D9C3-0F90-439F-9BA4-1592F1E26F43}"/>
    <cellStyle name="Normal 12 2 3 4" xfId="10685" xr:uid="{00000000-0005-0000-0000-000035430000}"/>
    <cellStyle name="Normal 12 2 3 4 2" xfId="16230" xr:uid="{00000000-0005-0000-0000-000036430000}"/>
    <cellStyle name="Normal 12 2 3 4 2 2" xfId="28832" xr:uid="{00000000-0005-0000-0000-000037430000}"/>
    <cellStyle name="Normal 12 2 3 4 3" xfId="19986" xr:uid="{00000000-0005-0000-0000-000038430000}"/>
    <cellStyle name="Normal 12 2 3 4 4" xfId="33250" xr:uid="{00000000-0005-0000-0000-000039430000}"/>
    <cellStyle name="Normal 12 2 3 4 5" xfId="36042" xr:uid="{00000000-0005-0000-0000-00003A430000}"/>
    <cellStyle name="Normal 12 2 3 4 6" xfId="43339" xr:uid="{9880A7DC-E7A8-44D5-B928-3B0E04C4CE04}"/>
    <cellStyle name="Normal 12 2 3 5" xfId="7034" xr:uid="{00000000-0005-0000-0000-00003B430000}"/>
    <cellStyle name="Normal 12 2 3 5 2" xfId="13571" xr:uid="{00000000-0005-0000-0000-00003C430000}"/>
    <cellStyle name="Normal 12 2 3 5 2 2" xfId="26302" xr:uid="{00000000-0005-0000-0000-00003D430000}"/>
    <cellStyle name="Normal 12 2 3 5 3" xfId="21761" xr:uid="{00000000-0005-0000-0000-00003E430000}"/>
    <cellStyle name="Normal 12 2 3 5 4" xfId="43340" xr:uid="{8E8E4086-CB20-4828-81C3-A9ADC1B039F0}"/>
    <cellStyle name="Normal 12 2 3 6" xfId="12473" xr:uid="{00000000-0005-0000-0000-00003F430000}"/>
    <cellStyle name="Normal 12 2 3 6 2" xfId="25219" xr:uid="{00000000-0005-0000-0000-000040430000}"/>
    <cellStyle name="Normal 12 2 3 6 3" xfId="43341" xr:uid="{82ABA702-254B-4CC2-9581-BDCE87A5E61F}"/>
    <cellStyle name="Normal 12 2 3 7" xfId="17944" xr:uid="{00000000-0005-0000-0000-000041430000}"/>
    <cellStyle name="Normal 12 2 3 7 2" xfId="43342" xr:uid="{6DC63152-9568-4F3E-8F43-890530657B9C}"/>
    <cellStyle name="Normal 12 2 3 8" xfId="31294" xr:uid="{00000000-0005-0000-0000-000042430000}"/>
    <cellStyle name="Normal 12 2 3 9" xfId="34634" xr:uid="{00000000-0005-0000-0000-000043430000}"/>
    <cellStyle name="Normal 12 2 30" xfId="37701" xr:uid="{00000000-0005-0000-0000-000044430000}"/>
    <cellStyle name="Normal 12 2 31" xfId="37981" xr:uid="{00000000-0005-0000-0000-000045430000}"/>
    <cellStyle name="Normal 12 2 32" xfId="43305" xr:uid="{D5CA9DA9-65F2-4623-8428-1B4464A0A1AB}"/>
    <cellStyle name="Normal 12 2 4" xfId="1550" xr:uid="{00000000-0005-0000-0000-000046430000}"/>
    <cellStyle name="Normal 12 2 4 10" xfId="4811" xr:uid="{00000000-0005-0000-0000-000047430000}"/>
    <cellStyle name="Normal 12 2 4 11" xfId="43343" xr:uid="{A1809C6C-3965-4BBE-9237-F07AA0B0D858}"/>
    <cellStyle name="Normal 12 2 4 2" xfId="8098" xr:uid="{00000000-0005-0000-0000-000048430000}"/>
    <cellStyle name="Normal 12 2 4 2 2" xfId="14587" xr:uid="{00000000-0005-0000-0000-000049430000}"/>
    <cellStyle name="Normal 12 2 4 2 2 2" xfId="20387" xr:uid="{00000000-0005-0000-0000-00004A430000}"/>
    <cellStyle name="Normal 12 2 4 2 2 3" xfId="33640" xr:uid="{00000000-0005-0000-0000-00004B430000}"/>
    <cellStyle name="Normal 12 2 4 2 2 4" xfId="36427" xr:uid="{00000000-0005-0000-0000-00004C430000}"/>
    <cellStyle name="Normal 12 2 4 2 3" xfId="19364" xr:uid="{00000000-0005-0000-0000-00004D430000}"/>
    <cellStyle name="Normal 12 2 4 2 4" xfId="32481" xr:uid="{00000000-0005-0000-0000-00004E430000}"/>
    <cellStyle name="Normal 12 2 4 2 5" xfId="35492" xr:uid="{00000000-0005-0000-0000-00004F430000}"/>
    <cellStyle name="Normal 12 2 4 2 6" xfId="43344" xr:uid="{3D2E4099-08BC-441A-A022-594B72070F72}"/>
    <cellStyle name="Normal 12 2 4 3" xfId="9022" xr:uid="{00000000-0005-0000-0000-000050430000}"/>
    <cellStyle name="Normal 12 2 4 3 2" xfId="15429" xr:uid="{00000000-0005-0000-0000-000051430000}"/>
    <cellStyle name="Normal 12 2 4 3 2 2" xfId="28077" xr:uid="{00000000-0005-0000-0000-000052430000}"/>
    <cellStyle name="Normal 12 2 4 3 3" xfId="20088" xr:uid="{00000000-0005-0000-0000-000053430000}"/>
    <cellStyle name="Normal 12 2 4 3 4" xfId="33345" xr:uid="{00000000-0005-0000-0000-000054430000}"/>
    <cellStyle name="Normal 12 2 4 3 5" xfId="36133" xr:uid="{00000000-0005-0000-0000-000055430000}"/>
    <cellStyle name="Normal 12 2 4 3 6" xfId="43345" xr:uid="{E00A9E3D-DC4D-416F-9E00-1B3D15BDAB3C}"/>
    <cellStyle name="Normal 12 2 4 4" xfId="11048" xr:uid="{00000000-0005-0000-0000-000056430000}"/>
    <cellStyle name="Normal 12 2 4 4 2" xfId="16482" xr:uid="{00000000-0005-0000-0000-000057430000}"/>
    <cellStyle name="Normal 12 2 4 4 2 2" xfId="29022" xr:uid="{00000000-0005-0000-0000-000058430000}"/>
    <cellStyle name="Normal 12 2 4 4 3" xfId="23932" xr:uid="{00000000-0005-0000-0000-000059430000}"/>
    <cellStyle name="Normal 12 2 4 4 4" xfId="43346" xr:uid="{CEB849FD-DDCE-4FA7-BB86-B9768A485EEC}"/>
    <cellStyle name="Normal 12 2 4 5" xfId="7035" xr:uid="{00000000-0005-0000-0000-00005A430000}"/>
    <cellStyle name="Normal 12 2 4 5 2" xfId="13572" xr:uid="{00000000-0005-0000-0000-00005B430000}"/>
    <cellStyle name="Normal 12 2 4 5 2 2" xfId="26303" xr:uid="{00000000-0005-0000-0000-00005C430000}"/>
    <cellStyle name="Normal 12 2 4 5 3" xfId="21762" xr:uid="{00000000-0005-0000-0000-00005D430000}"/>
    <cellStyle name="Normal 12 2 4 5 4" xfId="43347" xr:uid="{09D111AF-2704-4F8E-BBA9-5C562EAB57AF}"/>
    <cellStyle name="Normal 12 2 4 6" xfId="12474" xr:uid="{00000000-0005-0000-0000-00005E430000}"/>
    <cellStyle name="Normal 12 2 4 6 2" xfId="25220" xr:uid="{00000000-0005-0000-0000-00005F430000}"/>
    <cellStyle name="Normal 12 2 4 6 3" xfId="43348" xr:uid="{AF165454-556B-455A-A715-AB9C2DA52D87}"/>
    <cellStyle name="Normal 12 2 4 7" xfId="17945" xr:uid="{00000000-0005-0000-0000-000060430000}"/>
    <cellStyle name="Normal 12 2 4 8" xfId="31295" xr:uid="{00000000-0005-0000-0000-000061430000}"/>
    <cellStyle name="Normal 12 2 4 9" xfId="34635" xr:uid="{00000000-0005-0000-0000-000062430000}"/>
    <cellStyle name="Normal 12 2 5" xfId="1543" xr:uid="{00000000-0005-0000-0000-000063430000}"/>
    <cellStyle name="Normal 12 2 5 10" xfId="4812" xr:uid="{00000000-0005-0000-0000-000064430000}"/>
    <cellStyle name="Normal 12 2 5 11" xfId="43349" xr:uid="{B7B72D13-9C02-4F50-9B1B-0B473ECE312B}"/>
    <cellStyle name="Normal 12 2 5 2" xfId="8099" xr:uid="{00000000-0005-0000-0000-000065430000}"/>
    <cellStyle name="Normal 12 2 5 2 2" xfId="14588" xr:uid="{00000000-0005-0000-0000-000066430000}"/>
    <cellStyle name="Normal 12 2 5 2 2 2" xfId="27267" xr:uid="{00000000-0005-0000-0000-000067430000}"/>
    <cellStyle name="Normal 12 2 5 2 3" xfId="19365" xr:uid="{00000000-0005-0000-0000-000068430000}"/>
    <cellStyle name="Normal 12 2 5 2 4" xfId="32482" xr:uid="{00000000-0005-0000-0000-000069430000}"/>
    <cellStyle name="Normal 12 2 5 2 5" xfId="35493" xr:uid="{00000000-0005-0000-0000-00006A430000}"/>
    <cellStyle name="Normal 12 2 5 2 6" xfId="43350" xr:uid="{52EE66D1-B8ED-48A4-B168-2E78ADD105A9}"/>
    <cellStyle name="Normal 12 2 5 3" xfId="9023" xr:uid="{00000000-0005-0000-0000-00006B430000}"/>
    <cellStyle name="Normal 12 2 5 3 2" xfId="15430" xr:uid="{00000000-0005-0000-0000-00006C430000}"/>
    <cellStyle name="Normal 12 2 5 3 2 2" xfId="28078" xr:uid="{00000000-0005-0000-0000-00006D430000}"/>
    <cellStyle name="Normal 12 2 5 3 3" xfId="20240" xr:uid="{00000000-0005-0000-0000-00006E430000}"/>
    <cellStyle name="Normal 12 2 5 3 4" xfId="33494" xr:uid="{00000000-0005-0000-0000-00006F430000}"/>
    <cellStyle name="Normal 12 2 5 3 5" xfId="36281" xr:uid="{00000000-0005-0000-0000-000070430000}"/>
    <cellStyle name="Normal 12 2 5 4" xfId="11067" xr:uid="{00000000-0005-0000-0000-000071430000}"/>
    <cellStyle name="Normal 12 2 5 5" xfId="7036" xr:uid="{00000000-0005-0000-0000-000072430000}"/>
    <cellStyle name="Normal 12 2 5 5 2" xfId="13573" xr:uid="{00000000-0005-0000-0000-000073430000}"/>
    <cellStyle name="Normal 12 2 5 5 2 2" xfId="26304" xr:uid="{00000000-0005-0000-0000-000074430000}"/>
    <cellStyle name="Normal 12 2 5 5 3" xfId="21763" xr:uid="{00000000-0005-0000-0000-000075430000}"/>
    <cellStyle name="Normal 12 2 5 6" xfId="12475" xr:uid="{00000000-0005-0000-0000-000076430000}"/>
    <cellStyle name="Normal 12 2 5 6 2" xfId="25221" xr:uid="{00000000-0005-0000-0000-000077430000}"/>
    <cellStyle name="Normal 12 2 5 7" xfId="17946" xr:uid="{00000000-0005-0000-0000-000078430000}"/>
    <cellStyle name="Normal 12 2 5 8" xfId="31296" xr:uid="{00000000-0005-0000-0000-000079430000}"/>
    <cellStyle name="Normal 12 2 5 9" xfId="34636" xr:uid="{00000000-0005-0000-0000-00007A430000}"/>
    <cellStyle name="Normal 12 2 6" xfId="4813" xr:uid="{00000000-0005-0000-0000-00007B430000}"/>
    <cellStyle name="Normal 12 2 6 2" xfId="8100" xr:uid="{00000000-0005-0000-0000-00007C430000}"/>
    <cellStyle name="Normal 12 2 6 2 2" xfId="14589" xr:uid="{00000000-0005-0000-0000-00007D430000}"/>
    <cellStyle name="Normal 12 2 6 2 2 2" xfId="27268" xr:uid="{00000000-0005-0000-0000-00007E430000}"/>
    <cellStyle name="Normal 12 2 6 2 3" xfId="19366" xr:uid="{00000000-0005-0000-0000-00007F430000}"/>
    <cellStyle name="Normal 12 2 6 2 4" xfId="32483" xr:uid="{00000000-0005-0000-0000-000080430000}"/>
    <cellStyle name="Normal 12 2 6 2 5" xfId="35494" xr:uid="{00000000-0005-0000-0000-000081430000}"/>
    <cellStyle name="Normal 12 2 6 3" xfId="9024" xr:uid="{00000000-0005-0000-0000-000082430000}"/>
    <cellStyle name="Normal 12 2 6 3 2" xfId="15431" xr:uid="{00000000-0005-0000-0000-000083430000}"/>
    <cellStyle name="Normal 12 2 6 3 2 2" xfId="28079" xr:uid="{00000000-0005-0000-0000-000084430000}"/>
    <cellStyle name="Normal 12 2 6 3 3" xfId="23033" xr:uid="{00000000-0005-0000-0000-000085430000}"/>
    <cellStyle name="Normal 12 2 6 4" xfId="7037" xr:uid="{00000000-0005-0000-0000-000086430000}"/>
    <cellStyle name="Normal 12 2 6 4 2" xfId="13574" xr:uid="{00000000-0005-0000-0000-000087430000}"/>
    <cellStyle name="Normal 12 2 6 4 2 2" xfId="26305" xr:uid="{00000000-0005-0000-0000-000088430000}"/>
    <cellStyle name="Normal 12 2 6 4 3" xfId="21764" xr:uid="{00000000-0005-0000-0000-000089430000}"/>
    <cellStyle name="Normal 12 2 6 5" xfId="12476" xr:uid="{00000000-0005-0000-0000-00008A430000}"/>
    <cellStyle name="Normal 12 2 6 5 2" xfId="25222" xr:uid="{00000000-0005-0000-0000-00008B430000}"/>
    <cellStyle name="Normal 12 2 6 6" xfId="17947" xr:uid="{00000000-0005-0000-0000-00008C430000}"/>
    <cellStyle name="Normal 12 2 6 7" xfId="31297" xr:uid="{00000000-0005-0000-0000-00008D430000}"/>
    <cellStyle name="Normal 12 2 6 8" xfId="34637" xr:uid="{00000000-0005-0000-0000-00008E430000}"/>
    <cellStyle name="Normal 12 2 6 9" xfId="43351" xr:uid="{1E0F907D-2F27-4A40-8C8B-30FC4F3D680B}"/>
    <cellStyle name="Normal 12 2 7" xfId="4814" xr:uid="{00000000-0005-0000-0000-00008F430000}"/>
    <cellStyle name="Normal 12 2 7 2" xfId="8101" xr:uid="{00000000-0005-0000-0000-000090430000}"/>
    <cellStyle name="Normal 12 2 7 2 2" xfId="14590" xr:uid="{00000000-0005-0000-0000-000091430000}"/>
    <cellStyle name="Normal 12 2 7 2 2 2" xfId="27269" xr:uid="{00000000-0005-0000-0000-000092430000}"/>
    <cellStyle name="Normal 12 2 7 2 3" xfId="19367" xr:uid="{00000000-0005-0000-0000-000093430000}"/>
    <cellStyle name="Normal 12 2 7 2 4" xfId="32484" xr:uid="{00000000-0005-0000-0000-000094430000}"/>
    <cellStyle name="Normal 12 2 7 2 5" xfId="35495" xr:uid="{00000000-0005-0000-0000-000095430000}"/>
    <cellStyle name="Normal 12 2 7 3" xfId="9025" xr:uid="{00000000-0005-0000-0000-000096430000}"/>
    <cellStyle name="Normal 12 2 7 3 2" xfId="15432" xr:uid="{00000000-0005-0000-0000-000097430000}"/>
    <cellStyle name="Normal 12 2 7 3 2 2" xfId="28080" xr:uid="{00000000-0005-0000-0000-000098430000}"/>
    <cellStyle name="Normal 12 2 7 3 3" xfId="23034" xr:uid="{00000000-0005-0000-0000-000099430000}"/>
    <cellStyle name="Normal 12 2 7 4" xfId="7038" xr:uid="{00000000-0005-0000-0000-00009A430000}"/>
    <cellStyle name="Normal 12 2 7 4 2" xfId="13575" xr:uid="{00000000-0005-0000-0000-00009B430000}"/>
    <cellStyle name="Normal 12 2 7 4 2 2" xfId="26306" xr:uid="{00000000-0005-0000-0000-00009C430000}"/>
    <cellStyle name="Normal 12 2 7 4 3" xfId="21765" xr:uid="{00000000-0005-0000-0000-00009D430000}"/>
    <cellStyle name="Normal 12 2 7 5" xfId="12477" xr:uid="{00000000-0005-0000-0000-00009E430000}"/>
    <cellStyle name="Normal 12 2 7 5 2" xfId="25223" xr:uid="{00000000-0005-0000-0000-00009F430000}"/>
    <cellStyle name="Normal 12 2 7 6" xfId="17948" xr:uid="{00000000-0005-0000-0000-0000A0430000}"/>
    <cellStyle name="Normal 12 2 7 7" xfId="31298" xr:uid="{00000000-0005-0000-0000-0000A1430000}"/>
    <cellStyle name="Normal 12 2 7 8" xfId="34638" xr:uid="{00000000-0005-0000-0000-0000A2430000}"/>
    <cellStyle name="Normal 12 2 7 9" xfId="43352" xr:uid="{3A63E969-A5D8-4E0A-8DE9-E5E85A1BD750}"/>
    <cellStyle name="Normal 12 2 8" xfId="4815" xr:uid="{00000000-0005-0000-0000-0000A3430000}"/>
    <cellStyle name="Normal 12 2 8 2" xfId="8102" xr:uid="{00000000-0005-0000-0000-0000A4430000}"/>
    <cellStyle name="Normal 12 2 8 2 2" xfId="14591" xr:uid="{00000000-0005-0000-0000-0000A5430000}"/>
    <cellStyle name="Normal 12 2 8 2 2 2" xfId="27270" xr:uid="{00000000-0005-0000-0000-0000A6430000}"/>
    <cellStyle name="Normal 12 2 8 2 3" xfId="19368" xr:uid="{00000000-0005-0000-0000-0000A7430000}"/>
    <cellStyle name="Normal 12 2 8 2 4" xfId="32485" xr:uid="{00000000-0005-0000-0000-0000A8430000}"/>
    <cellStyle name="Normal 12 2 8 2 5" xfId="35496" xr:uid="{00000000-0005-0000-0000-0000A9430000}"/>
    <cellStyle name="Normal 12 2 8 3" xfId="9026" xr:uid="{00000000-0005-0000-0000-0000AA430000}"/>
    <cellStyle name="Normal 12 2 8 3 2" xfId="15433" xr:uid="{00000000-0005-0000-0000-0000AB430000}"/>
    <cellStyle name="Normal 12 2 8 3 2 2" xfId="28081" xr:uid="{00000000-0005-0000-0000-0000AC430000}"/>
    <cellStyle name="Normal 12 2 8 3 3" xfId="23035" xr:uid="{00000000-0005-0000-0000-0000AD430000}"/>
    <cellStyle name="Normal 12 2 8 4" xfId="7039" xr:uid="{00000000-0005-0000-0000-0000AE430000}"/>
    <cellStyle name="Normal 12 2 8 4 2" xfId="13576" xr:uid="{00000000-0005-0000-0000-0000AF430000}"/>
    <cellStyle name="Normal 12 2 8 4 2 2" xfId="26307" xr:uid="{00000000-0005-0000-0000-0000B0430000}"/>
    <cellStyle name="Normal 12 2 8 4 3" xfId="21766" xr:uid="{00000000-0005-0000-0000-0000B1430000}"/>
    <cellStyle name="Normal 12 2 8 5" xfId="12478" xr:uid="{00000000-0005-0000-0000-0000B2430000}"/>
    <cellStyle name="Normal 12 2 8 5 2" xfId="25224" xr:uid="{00000000-0005-0000-0000-0000B3430000}"/>
    <cellStyle name="Normal 12 2 8 6" xfId="17949" xr:uid="{00000000-0005-0000-0000-0000B4430000}"/>
    <cellStyle name="Normal 12 2 8 7" xfId="31299" xr:uid="{00000000-0005-0000-0000-0000B5430000}"/>
    <cellStyle name="Normal 12 2 8 8" xfId="34639" xr:uid="{00000000-0005-0000-0000-0000B6430000}"/>
    <cellStyle name="Normal 12 2 8 9" xfId="43353" xr:uid="{F774A4B9-0418-4F9E-9087-976DD1EFE8C9}"/>
    <cellStyle name="Normal 12 2 9" xfId="4816" xr:uid="{00000000-0005-0000-0000-0000B7430000}"/>
    <cellStyle name="Normal 12 2 9 2" xfId="8103" xr:uid="{00000000-0005-0000-0000-0000B8430000}"/>
    <cellStyle name="Normal 12 2 9 2 2" xfId="14592" xr:uid="{00000000-0005-0000-0000-0000B9430000}"/>
    <cellStyle name="Normal 12 2 9 2 2 2" xfId="27271" xr:uid="{00000000-0005-0000-0000-0000BA430000}"/>
    <cellStyle name="Normal 12 2 9 2 3" xfId="19369" xr:uid="{00000000-0005-0000-0000-0000BB430000}"/>
    <cellStyle name="Normal 12 2 9 2 4" xfId="32486" xr:uid="{00000000-0005-0000-0000-0000BC430000}"/>
    <cellStyle name="Normal 12 2 9 2 5" xfId="35497" xr:uid="{00000000-0005-0000-0000-0000BD430000}"/>
    <cellStyle name="Normal 12 2 9 3" xfId="9027" xr:uid="{00000000-0005-0000-0000-0000BE430000}"/>
    <cellStyle name="Normal 12 2 9 3 2" xfId="15434" xr:uid="{00000000-0005-0000-0000-0000BF430000}"/>
    <cellStyle name="Normal 12 2 9 3 2 2" xfId="28082" xr:uid="{00000000-0005-0000-0000-0000C0430000}"/>
    <cellStyle name="Normal 12 2 9 3 3" xfId="23036" xr:uid="{00000000-0005-0000-0000-0000C1430000}"/>
    <cellStyle name="Normal 12 2 9 4" xfId="7040" xr:uid="{00000000-0005-0000-0000-0000C2430000}"/>
    <cellStyle name="Normal 12 2 9 4 2" xfId="13577" xr:uid="{00000000-0005-0000-0000-0000C3430000}"/>
    <cellStyle name="Normal 12 2 9 4 2 2" xfId="26308" xr:uid="{00000000-0005-0000-0000-0000C4430000}"/>
    <cellStyle name="Normal 12 2 9 4 3" xfId="21767" xr:uid="{00000000-0005-0000-0000-0000C5430000}"/>
    <cellStyle name="Normal 12 2 9 5" xfId="12479" xr:uid="{00000000-0005-0000-0000-0000C6430000}"/>
    <cellStyle name="Normal 12 2 9 5 2" xfId="25225" xr:uid="{00000000-0005-0000-0000-0000C7430000}"/>
    <cellStyle name="Normal 12 2 9 6" xfId="17950" xr:uid="{00000000-0005-0000-0000-0000C8430000}"/>
    <cellStyle name="Normal 12 2 9 7" xfId="31300" xr:uid="{00000000-0005-0000-0000-0000C9430000}"/>
    <cellStyle name="Normal 12 2 9 8" xfId="34640" xr:uid="{00000000-0005-0000-0000-0000CA430000}"/>
    <cellStyle name="Normal 12 2 9 9" xfId="43354" xr:uid="{82C96680-E8EF-4BF8-906D-75AE515A495D}"/>
    <cellStyle name="Normal 12 20" xfId="4817" xr:uid="{00000000-0005-0000-0000-0000CB430000}"/>
    <cellStyle name="Normal 12 20 2" xfId="8104" xr:uid="{00000000-0005-0000-0000-0000CC430000}"/>
    <cellStyle name="Normal 12 20 2 2" xfId="14593" xr:uid="{00000000-0005-0000-0000-0000CD430000}"/>
    <cellStyle name="Normal 12 20 2 2 2" xfId="27272" xr:uid="{00000000-0005-0000-0000-0000CE430000}"/>
    <cellStyle name="Normal 12 20 2 3" xfId="19370" xr:uid="{00000000-0005-0000-0000-0000CF430000}"/>
    <cellStyle name="Normal 12 20 2 4" xfId="32487" xr:uid="{00000000-0005-0000-0000-0000D0430000}"/>
    <cellStyle name="Normal 12 20 2 5" xfId="35498" xr:uid="{00000000-0005-0000-0000-0000D1430000}"/>
    <cellStyle name="Normal 12 20 3" xfId="9028" xr:uid="{00000000-0005-0000-0000-0000D2430000}"/>
    <cellStyle name="Normal 12 20 3 2" xfId="15435" xr:uid="{00000000-0005-0000-0000-0000D3430000}"/>
    <cellStyle name="Normal 12 20 3 2 2" xfId="28083" xr:uid="{00000000-0005-0000-0000-0000D4430000}"/>
    <cellStyle name="Normal 12 20 3 3" xfId="23037" xr:uid="{00000000-0005-0000-0000-0000D5430000}"/>
    <cellStyle name="Normal 12 20 4" xfId="7041" xr:uid="{00000000-0005-0000-0000-0000D6430000}"/>
    <cellStyle name="Normal 12 20 4 2" xfId="13578" xr:uid="{00000000-0005-0000-0000-0000D7430000}"/>
    <cellStyle name="Normal 12 20 4 2 2" xfId="26309" xr:uid="{00000000-0005-0000-0000-0000D8430000}"/>
    <cellStyle name="Normal 12 20 4 3" xfId="21768" xr:uid="{00000000-0005-0000-0000-0000D9430000}"/>
    <cellStyle name="Normal 12 20 5" xfId="12480" xr:uid="{00000000-0005-0000-0000-0000DA430000}"/>
    <cellStyle name="Normal 12 20 5 2" xfId="25226" xr:uid="{00000000-0005-0000-0000-0000DB430000}"/>
    <cellStyle name="Normal 12 20 6" xfId="17951" xr:uid="{00000000-0005-0000-0000-0000DC430000}"/>
    <cellStyle name="Normal 12 20 7" xfId="31301" xr:uid="{00000000-0005-0000-0000-0000DD430000}"/>
    <cellStyle name="Normal 12 20 8" xfId="34641" xr:uid="{00000000-0005-0000-0000-0000DE430000}"/>
    <cellStyle name="Normal 12 21" xfId="4787" xr:uid="{00000000-0005-0000-0000-0000DF430000}"/>
    <cellStyle name="Normal 12 21 2" xfId="6221" xr:uid="{00000000-0005-0000-0000-0000E0430000}"/>
    <cellStyle name="Normal 12 21 3" xfId="18662" xr:uid="{00000000-0005-0000-0000-0000E1430000}"/>
    <cellStyle name="Normal 12 22" xfId="9731" xr:uid="{00000000-0005-0000-0000-0000E2430000}"/>
    <cellStyle name="Normal 12 22 2" xfId="17921" xr:uid="{00000000-0005-0000-0000-0000E3430000}"/>
    <cellStyle name="Normal 12 23" xfId="34287" xr:uid="{00000000-0005-0000-0000-0000E4430000}"/>
    <cellStyle name="Normal 12 24" xfId="2853" xr:uid="{00000000-0005-0000-0000-0000E5430000}"/>
    <cellStyle name="Normal 12 25" xfId="37294" xr:uid="{00000000-0005-0000-0000-0000E6430000}"/>
    <cellStyle name="Normal 12 26" xfId="37827" xr:uid="{00000000-0005-0000-0000-0000E7430000}"/>
    <cellStyle name="Normal 12 27" xfId="43299" xr:uid="{6E3E05B0-7070-46C4-825B-31ACCB90DB12}"/>
    <cellStyle name="Normal 12 3" xfId="287" xr:uid="{00000000-0005-0000-0000-0000E8430000}"/>
    <cellStyle name="Normal 12 3 2" xfId="561" xr:uid="{00000000-0005-0000-0000-0000E9430000}"/>
    <cellStyle name="Normal 12 3 2 2" xfId="1553" xr:uid="{00000000-0005-0000-0000-0000EA430000}"/>
    <cellStyle name="Normal 12 3 2 2 2" xfId="16404" xr:uid="{00000000-0005-0000-0000-0000EB430000}"/>
    <cellStyle name="Normal 12 3 2 2 2 2" xfId="28946" xr:uid="{00000000-0005-0000-0000-0000EC430000}"/>
    <cellStyle name="Normal 12 3 2 2 2 3" xfId="43358" xr:uid="{1D800E1E-10CB-43D8-A1E5-4CF30C48A19E}"/>
    <cellStyle name="Normal 12 3 2 2 3" xfId="23856" xr:uid="{00000000-0005-0000-0000-0000ED430000}"/>
    <cellStyle name="Normal 12 3 2 2 3 2" xfId="43359" xr:uid="{2B3F3A6C-4F60-4929-BAC5-DACD7AAB2F2D}"/>
    <cellStyle name="Normal 12 3 2 2 4" xfId="10928" xr:uid="{00000000-0005-0000-0000-0000EE430000}"/>
    <cellStyle name="Normal 12 3 2 2 4 2" xfId="43360" xr:uid="{DE0D1CAA-CC0F-453D-9BF4-75FAB204615F}"/>
    <cellStyle name="Normal 12 3 2 2 5" xfId="43361" xr:uid="{9E31A183-C855-443C-83EF-D7C4A88CBAFF}"/>
    <cellStyle name="Normal 12 3 2 2 6" xfId="43362" xr:uid="{1F857D55-D9B6-497F-9DA7-2786326871EA}"/>
    <cellStyle name="Normal 12 3 2 2 7" xfId="43357" xr:uid="{C2D63594-1879-4F1C-8FC5-860FCFE04609}"/>
    <cellStyle name="Normal 12 3 2 3" xfId="1552" xr:uid="{00000000-0005-0000-0000-0000EF430000}"/>
    <cellStyle name="Normal 12 3 2 3 2" xfId="16416" xr:uid="{00000000-0005-0000-0000-0000F0430000}"/>
    <cellStyle name="Normal 12 3 2 3 2 2" xfId="28958" xr:uid="{00000000-0005-0000-0000-0000F1430000}"/>
    <cellStyle name="Normal 12 3 2 3 3" xfId="23869" xr:uid="{00000000-0005-0000-0000-0000F2430000}"/>
    <cellStyle name="Normal 12 3 2 3 4" xfId="10948" xr:uid="{00000000-0005-0000-0000-0000F3430000}"/>
    <cellStyle name="Normal 12 3 2 3 5" xfId="43363" xr:uid="{D92AC537-6E04-4824-9500-E37C13875591}"/>
    <cellStyle name="Normal 12 3 2 4" xfId="14594" xr:uid="{00000000-0005-0000-0000-0000F4430000}"/>
    <cellStyle name="Normal 12 3 2 4 2" xfId="27273" xr:uid="{00000000-0005-0000-0000-0000F5430000}"/>
    <cellStyle name="Normal 12 3 2 4 3" xfId="43364" xr:uid="{8A8E4206-64C9-442F-B385-9669AECBFB88}"/>
    <cellStyle name="Normal 12 3 2 5" xfId="18739" xr:uid="{00000000-0005-0000-0000-0000F6430000}"/>
    <cellStyle name="Normal 12 3 2 5 2" xfId="43365" xr:uid="{03F9DA7E-21AD-4D3E-B648-5BB8F24051A2}"/>
    <cellStyle name="Normal 12 3 2 6" xfId="22563" xr:uid="{00000000-0005-0000-0000-0000F7430000}"/>
    <cellStyle name="Normal 12 3 2 6 2" xfId="43366" xr:uid="{33C9C261-38A2-4F0C-A03B-6BC7F0AC58BF}"/>
    <cellStyle name="Normal 12 3 2 7" xfId="8105" xr:uid="{00000000-0005-0000-0000-0000F8430000}"/>
    <cellStyle name="Normal 12 3 2 7 2" xfId="43367" xr:uid="{3E43D532-9276-4FAE-A0DF-0BCF52BA3554}"/>
    <cellStyle name="Normal 12 3 2 8" xfId="43356" xr:uid="{06980B30-DE00-4E57-8D82-2674A95FA9A9}"/>
    <cellStyle name="Normal 12 3 3" xfId="1554" xr:uid="{00000000-0005-0000-0000-0000F9430000}"/>
    <cellStyle name="Normal 12 3 3 2" xfId="11114" xr:uid="{00000000-0005-0000-0000-0000FA430000}"/>
    <cellStyle name="Normal 12 3 3 2 2" xfId="16517" xr:uid="{00000000-0005-0000-0000-0000FB430000}"/>
    <cellStyle name="Normal 12 3 3 2 2 2" xfId="29056" xr:uid="{00000000-0005-0000-0000-0000FC430000}"/>
    <cellStyle name="Normal 12 3 3 2 3" xfId="19371" xr:uid="{00000000-0005-0000-0000-0000FD430000}"/>
    <cellStyle name="Normal 12 3 3 2 4" xfId="23965" xr:uid="{00000000-0005-0000-0000-0000FE430000}"/>
    <cellStyle name="Normal 12 3 3 2 5" xfId="32488" xr:uid="{00000000-0005-0000-0000-0000FF430000}"/>
    <cellStyle name="Normal 12 3 3 2 6" xfId="35499" xr:uid="{00000000-0005-0000-0000-000000440000}"/>
    <cellStyle name="Normal 12 3 3 2 7" xfId="43369" xr:uid="{900D7EB0-A1E8-4655-A22F-D0EE130A4E47}"/>
    <cellStyle name="Normal 12 3 3 3" xfId="15436" xr:uid="{00000000-0005-0000-0000-000001440000}"/>
    <cellStyle name="Normal 12 3 3 3 2" xfId="28084" xr:uid="{00000000-0005-0000-0000-000002440000}"/>
    <cellStyle name="Normal 12 3 3 3 3" xfId="43370" xr:uid="{07167C1E-A2C5-4C4E-88CA-92B15006D599}"/>
    <cellStyle name="Normal 12 3 3 4" xfId="17952" xr:uid="{00000000-0005-0000-0000-000003440000}"/>
    <cellStyle name="Normal 12 3 3 4 2" xfId="43371" xr:uid="{87BA1570-D459-40B0-8CDF-63617F8EF4AE}"/>
    <cellStyle name="Normal 12 3 3 5" xfId="31302" xr:uid="{00000000-0005-0000-0000-000004440000}"/>
    <cellStyle name="Normal 12 3 3 5 2" xfId="43372" xr:uid="{F4A04A50-6F59-4954-9A23-FC4A2C1DDA0B}"/>
    <cellStyle name="Normal 12 3 3 6" xfId="34642" xr:uid="{00000000-0005-0000-0000-000005440000}"/>
    <cellStyle name="Normal 12 3 3 6 2" xfId="43373" xr:uid="{0784002F-CF37-4C15-9769-6554E78C5088}"/>
    <cellStyle name="Normal 12 3 3 7" xfId="9029" xr:uid="{00000000-0005-0000-0000-000006440000}"/>
    <cellStyle name="Normal 12 3 3 8" xfId="43368" xr:uid="{C6435507-59C5-49BA-A12D-5D22D31002C2}"/>
    <cellStyle name="Normal 12 3 4" xfId="1551" xr:uid="{00000000-0005-0000-0000-000007440000}"/>
    <cellStyle name="Normal 12 3 4 2" xfId="10746" xr:uid="{00000000-0005-0000-0000-000008440000}"/>
    <cellStyle name="Normal 12 3 4 3" xfId="10042" xr:uid="{00000000-0005-0000-0000-000009440000}"/>
    <cellStyle name="Normal 12 3 4 4" xfId="43374" xr:uid="{C28F0CA3-24F2-4F5B-81D5-FB20F21A081E}"/>
    <cellStyle name="Normal 12 3 5" xfId="10056" xr:uid="{00000000-0005-0000-0000-00000A440000}"/>
    <cellStyle name="Normal 12 3 5 2" xfId="15997" xr:uid="{00000000-0005-0000-0000-00000B440000}"/>
    <cellStyle name="Normal 12 3 5 2 2" xfId="28625" xr:uid="{00000000-0005-0000-0000-00000C440000}"/>
    <cellStyle name="Normal 12 3 5 3" xfId="23594" xr:uid="{00000000-0005-0000-0000-00000D440000}"/>
    <cellStyle name="Normal 12 3 5 4" xfId="43375" xr:uid="{C4C0543A-ACC9-4BB1-A96E-72202C5CED21}"/>
    <cellStyle name="Normal 12 3 6" xfId="7042" xr:uid="{00000000-0005-0000-0000-00000E440000}"/>
    <cellStyle name="Normal 12 3 6 2" xfId="13579" xr:uid="{00000000-0005-0000-0000-00000F440000}"/>
    <cellStyle name="Normal 12 3 6 2 2" xfId="26310" xr:uid="{00000000-0005-0000-0000-000010440000}"/>
    <cellStyle name="Normal 12 3 6 3" xfId="21769" xr:uid="{00000000-0005-0000-0000-000011440000}"/>
    <cellStyle name="Normal 12 3 6 4" xfId="43376" xr:uid="{2881737C-2FDD-4310-B1BA-7F1ABBBEE11F}"/>
    <cellStyle name="Normal 12 3 7" xfId="12481" xr:uid="{00000000-0005-0000-0000-000012440000}"/>
    <cellStyle name="Normal 12 3 7 2" xfId="25227" xr:uid="{00000000-0005-0000-0000-000013440000}"/>
    <cellStyle name="Normal 12 3 7 3" xfId="43377" xr:uid="{A95ADBA1-2C64-42CE-9024-36C2D0FDD899}"/>
    <cellStyle name="Normal 12 3 8" xfId="4818" xr:uid="{00000000-0005-0000-0000-000014440000}"/>
    <cellStyle name="Normal 12 3 8 2" xfId="43378" xr:uid="{3E974FDA-5B73-4917-9267-C76CC225EA0E}"/>
    <cellStyle name="Normal 12 3 9" xfId="43355" xr:uid="{27D1801C-5EB7-4C11-A069-DA21F9A65BCF}"/>
    <cellStyle name="Normal 12 4" xfId="816" xr:uid="{00000000-0005-0000-0000-000015440000}"/>
    <cellStyle name="Normal 12 4 10" xfId="4819" xr:uid="{00000000-0005-0000-0000-000016440000}"/>
    <cellStyle name="Normal 12 4 11" xfId="37771" xr:uid="{00000000-0005-0000-0000-000017440000}"/>
    <cellStyle name="Normal 12 4 12" xfId="38049" xr:uid="{00000000-0005-0000-0000-000018440000}"/>
    <cellStyle name="Normal 12 4 13" xfId="43379" xr:uid="{959ABF2C-AE8B-4C27-BEFC-9ED3E034B98B}"/>
    <cellStyle name="Normal 12 4 2" xfId="1556" xr:uid="{00000000-0005-0000-0000-000019440000}"/>
    <cellStyle name="Normal 12 4 2 2" xfId="11147" xr:uid="{00000000-0005-0000-0000-00001A440000}"/>
    <cellStyle name="Normal 12 4 2 2 2" xfId="16543" xr:uid="{00000000-0005-0000-0000-00001B440000}"/>
    <cellStyle name="Normal 12 4 2 2 2 2" xfId="29082" xr:uid="{00000000-0005-0000-0000-00001C440000}"/>
    <cellStyle name="Normal 12 4 2 2 3" xfId="23989" xr:uid="{00000000-0005-0000-0000-00001D440000}"/>
    <cellStyle name="Normal 12 4 2 2 4" xfId="43381" xr:uid="{1E733D71-A0C8-42C9-966E-CA1F9EB7A828}"/>
    <cellStyle name="Normal 12 4 2 3" xfId="14595" xr:uid="{00000000-0005-0000-0000-00001E440000}"/>
    <cellStyle name="Normal 12 4 2 3 2" xfId="27274" xr:uid="{00000000-0005-0000-0000-00001F440000}"/>
    <cellStyle name="Normal 12 4 2 3 3" xfId="43382" xr:uid="{5B025A8A-1634-4439-8DF6-6BF8E72770D4}"/>
    <cellStyle name="Normal 12 4 2 4" xfId="19372" xr:uid="{00000000-0005-0000-0000-000020440000}"/>
    <cellStyle name="Normal 12 4 2 4 2" xfId="43383" xr:uid="{42B2B5B7-9459-4548-ADD4-F6092F1679CB}"/>
    <cellStyle name="Normal 12 4 2 5" xfId="32489" xr:uid="{00000000-0005-0000-0000-000021440000}"/>
    <cellStyle name="Normal 12 4 2 5 2" xfId="43384" xr:uid="{CD9688CD-1043-4F9A-924F-70F0150F3DDB}"/>
    <cellStyle name="Normal 12 4 2 6" xfId="35500" xr:uid="{00000000-0005-0000-0000-000022440000}"/>
    <cellStyle name="Normal 12 4 2 6 2" xfId="43385" xr:uid="{7869471A-63EB-4A4C-90C6-A87B5DB878D2}"/>
    <cellStyle name="Normal 12 4 2 7" xfId="8106" xr:uid="{00000000-0005-0000-0000-000023440000}"/>
    <cellStyle name="Normal 12 4 2 8" xfId="43380" xr:uid="{E1F62A7C-647E-4F4F-913C-C1EF5D1D1563}"/>
    <cellStyle name="Normal 12 4 3" xfId="1555" xr:uid="{00000000-0005-0000-0000-000024440000}"/>
    <cellStyle name="Normal 12 4 3 2" xfId="15437" xr:uid="{00000000-0005-0000-0000-000025440000}"/>
    <cellStyle name="Normal 12 4 3 2 2" xfId="28085" xr:uid="{00000000-0005-0000-0000-000026440000}"/>
    <cellStyle name="Normal 12 4 3 3" xfId="23038" xr:uid="{00000000-0005-0000-0000-000027440000}"/>
    <cellStyle name="Normal 12 4 3 4" xfId="9030" xr:uid="{00000000-0005-0000-0000-000028440000}"/>
    <cellStyle name="Normal 12 4 3 5" xfId="43386" xr:uid="{36F5822F-9B7E-48DE-8341-BEBAECA4431F}"/>
    <cellStyle name="Normal 12 4 4" xfId="10389" xr:uid="{00000000-0005-0000-0000-000029440000}"/>
    <cellStyle name="Normal 12 4 4 2" xfId="16105" xr:uid="{00000000-0005-0000-0000-00002A440000}"/>
    <cellStyle name="Normal 12 4 4 2 2" xfId="28728" xr:uid="{00000000-0005-0000-0000-00002B440000}"/>
    <cellStyle name="Normal 12 4 4 3" xfId="23686" xr:uid="{00000000-0005-0000-0000-00002C440000}"/>
    <cellStyle name="Normal 12 4 4 4" xfId="43387" xr:uid="{B4045134-8A9D-4C93-AA6C-FB80E2098C54}"/>
    <cellStyle name="Normal 12 4 5" xfId="7043" xr:uid="{00000000-0005-0000-0000-00002D440000}"/>
    <cellStyle name="Normal 12 4 5 2" xfId="13580" xr:uid="{00000000-0005-0000-0000-00002E440000}"/>
    <cellStyle name="Normal 12 4 5 2 2" xfId="26311" xr:uid="{00000000-0005-0000-0000-00002F440000}"/>
    <cellStyle name="Normal 12 4 5 3" xfId="21770" xr:uid="{00000000-0005-0000-0000-000030440000}"/>
    <cellStyle name="Normal 12 4 5 4" xfId="43388" xr:uid="{76998C12-2ABD-46FC-B3CB-31FBB040987D}"/>
    <cellStyle name="Normal 12 4 6" xfId="12482" xr:uid="{00000000-0005-0000-0000-000031440000}"/>
    <cellStyle name="Normal 12 4 6 2" xfId="25228" xr:uid="{00000000-0005-0000-0000-000032440000}"/>
    <cellStyle name="Normal 12 4 6 3" xfId="43389" xr:uid="{06E042EE-530E-40FA-9E79-84AE062532B9}"/>
    <cellStyle name="Normal 12 4 7" xfId="17953" xr:uid="{00000000-0005-0000-0000-000033440000}"/>
    <cellStyle name="Normal 12 4 7 2" xfId="43390" xr:uid="{720A3F2B-FEFA-41FE-AD5B-E65057E85033}"/>
    <cellStyle name="Normal 12 4 8" xfId="31303" xr:uid="{00000000-0005-0000-0000-000034440000}"/>
    <cellStyle name="Normal 12 4 9" xfId="34643" xr:uid="{00000000-0005-0000-0000-000035440000}"/>
    <cellStyle name="Normal 12 5" xfId="1557" xr:uid="{00000000-0005-0000-0000-000036440000}"/>
    <cellStyle name="Normal 12 5 10" xfId="4820" xr:uid="{00000000-0005-0000-0000-000037440000}"/>
    <cellStyle name="Normal 12 5 11" xfId="43391" xr:uid="{B6CCB33F-B846-408F-B6F8-F9C7B7B8DEBE}"/>
    <cellStyle name="Normal 12 5 2" xfId="8107" xr:uid="{00000000-0005-0000-0000-000038440000}"/>
    <cellStyle name="Normal 12 5 2 2" xfId="10814" xr:uid="{00000000-0005-0000-0000-000039440000}"/>
    <cellStyle name="Normal 12 5 2 2 2" xfId="16332" xr:uid="{00000000-0005-0000-0000-00003A440000}"/>
    <cellStyle name="Normal 12 5 2 2 2 2" xfId="28874" xr:uid="{00000000-0005-0000-0000-00003B440000}"/>
    <cellStyle name="Normal 12 5 2 2 3" xfId="23793" xr:uid="{00000000-0005-0000-0000-00003C440000}"/>
    <cellStyle name="Normal 12 5 2 3" xfId="14596" xr:uid="{00000000-0005-0000-0000-00003D440000}"/>
    <cellStyle name="Normal 12 5 2 3 2" xfId="27275" xr:uid="{00000000-0005-0000-0000-00003E440000}"/>
    <cellStyle name="Normal 12 5 2 4" xfId="19373" xr:uid="{00000000-0005-0000-0000-00003F440000}"/>
    <cellStyle name="Normal 12 5 2 5" xfId="32490" xr:uid="{00000000-0005-0000-0000-000040440000}"/>
    <cellStyle name="Normal 12 5 2 6" xfId="35501" xr:uid="{00000000-0005-0000-0000-000041440000}"/>
    <cellStyle name="Normal 12 5 2 7" xfId="43392" xr:uid="{605320F3-5F90-46AE-A00C-9B30DA68F21F}"/>
    <cellStyle name="Normal 12 5 3" xfId="9031" xr:uid="{00000000-0005-0000-0000-000042440000}"/>
    <cellStyle name="Normal 12 5 3 2" xfId="15438" xr:uid="{00000000-0005-0000-0000-000043440000}"/>
    <cellStyle name="Normal 12 5 3 2 2" xfId="28086" xr:uid="{00000000-0005-0000-0000-000044440000}"/>
    <cellStyle name="Normal 12 5 3 3" xfId="23039" xr:uid="{00000000-0005-0000-0000-000045440000}"/>
    <cellStyle name="Normal 12 5 3 4" xfId="43393" xr:uid="{99CFBC14-21D5-461E-AD96-8E9DBB5EEFB0}"/>
    <cellStyle name="Normal 12 5 4" xfId="10865" xr:uid="{00000000-0005-0000-0000-000046440000}"/>
    <cellStyle name="Normal 12 5 4 2" xfId="16361" xr:uid="{00000000-0005-0000-0000-000047440000}"/>
    <cellStyle name="Normal 12 5 4 2 2" xfId="28903" xr:uid="{00000000-0005-0000-0000-000048440000}"/>
    <cellStyle name="Normal 12 5 4 3" xfId="23817" xr:uid="{00000000-0005-0000-0000-000049440000}"/>
    <cellStyle name="Normal 12 5 4 4" xfId="43394" xr:uid="{A38AF443-FBE4-4FBB-8457-7DA936312659}"/>
    <cellStyle name="Normal 12 5 5" xfId="7044" xr:uid="{00000000-0005-0000-0000-00004A440000}"/>
    <cellStyle name="Normal 12 5 5 2" xfId="13581" xr:uid="{00000000-0005-0000-0000-00004B440000}"/>
    <cellStyle name="Normal 12 5 5 2 2" xfId="26312" xr:uid="{00000000-0005-0000-0000-00004C440000}"/>
    <cellStyle name="Normal 12 5 5 3" xfId="21771" xr:uid="{00000000-0005-0000-0000-00004D440000}"/>
    <cellStyle name="Normal 12 5 5 4" xfId="43395" xr:uid="{CC5504C9-E1D4-416C-AE55-15B0CD973E21}"/>
    <cellStyle name="Normal 12 5 6" xfId="12483" xr:uid="{00000000-0005-0000-0000-00004E440000}"/>
    <cellStyle name="Normal 12 5 6 2" xfId="25229" xr:uid="{00000000-0005-0000-0000-00004F440000}"/>
    <cellStyle name="Normal 12 5 6 3" xfId="43396" xr:uid="{CDBB6F72-BAF3-4C68-814D-E126C378CC4F}"/>
    <cellStyle name="Normal 12 5 7" xfId="17954" xr:uid="{00000000-0005-0000-0000-000050440000}"/>
    <cellStyle name="Normal 12 5 8" xfId="31304" xr:uid="{00000000-0005-0000-0000-000051440000}"/>
    <cellStyle name="Normal 12 5 9" xfId="34644" xr:uid="{00000000-0005-0000-0000-000052440000}"/>
    <cellStyle name="Normal 12 6" xfId="1342" xr:uid="{00000000-0005-0000-0000-000053440000}"/>
    <cellStyle name="Normal 12 6 10" xfId="4821" xr:uid="{00000000-0005-0000-0000-000054440000}"/>
    <cellStyle name="Normal 12 6 11" xfId="43397" xr:uid="{F93ADF57-0275-4BE8-A2E9-E69B08A2F424}"/>
    <cellStyle name="Normal 12 6 2" xfId="8108" xr:uid="{00000000-0005-0000-0000-000055440000}"/>
    <cellStyle name="Normal 12 6 2 2" xfId="14597" xr:uid="{00000000-0005-0000-0000-000056440000}"/>
    <cellStyle name="Normal 12 6 2 2 2" xfId="27276" xr:uid="{00000000-0005-0000-0000-000057440000}"/>
    <cellStyle name="Normal 12 6 2 3" xfId="19374" xr:uid="{00000000-0005-0000-0000-000058440000}"/>
    <cellStyle name="Normal 12 6 2 4" xfId="32491" xr:uid="{00000000-0005-0000-0000-000059440000}"/>
    <cellStyle name="Normal 12 6 2 5" xfId="35502" xr:uid="{00000000-0005-0000-0000-00005A440000}"/>
    <cellStyle name="Normal 12 6 2 6" xfId="43398" xr:uid="{535B90F7-4219-4794-8D7D-D2D51FB343C9}"/>
    <cellStyle name="Normal 12 6 3" xfId="9032" xr:uid="{00000000-0005-0000-0000-00005B440000}"/>
    <cellStyle name="Normal 12 6 3 2" xfId="15439" xr:uid="{00000000-0005-0000-0000-00005C440000}"/>
    <cellStyle name="Normal 12 6 3 2 2" xfId="28087" xr:uid="{00000000-0005-0000-0000-00005D440000}"/>
    <cellStyle name="Normal 12 6 3 3" xfId="23040" xr:uid="{00000000-0005-0000-0000-00005E440000}"/>
    <cellStyle name="Normal 12 6 3 4" xfId="43399" xr:uid="{F1626F75-1B9A-4F91-9897-795F6568CCA4}"/>
    <cellStyle name="Normal 12 6 4" xfId="10978" xr:uid="{00000000-0005-0000-0000-00005F440000}"/>
    <cellStyle name="Normal 12 6 4 2" xfId="16432" xr:uid="{00000000-0005-0000-0000-000060440000}"/>
    <cellStyle name="Normal 12 6 4 2 2" xfId="28972" xr:uid="{00000000-0005-0000-0000-000061440000}"/>
    <cellStyle name="Normal 12 6 4 3" xfId="23882" xr:uid="{00000000-0005-0000-0000-000062440000}"/>
    <cellStyle name="Normal 12 6 5" xfId="7045" xr:uid="{00000000-0005-0000-0000-000063440000}"/>
    <cellStyle name="Normal 12 6 5 2" xfId="13582" xr:uid="{00000000-0005-0000-0000-000064440000}"/>
    <cellStyle name="Normal 12 6 5 2 2" xfId="26313" xr:uid="{00000000-0005-0000-0000-000065440000}"/>
    <cellStyle name="Normal 12 6 5 3" xfId="21772" xr:uid="{00000000-0005-0000-0000-000066440000}"/>
    <cellStyle name="Normal 12 6 6" xfId="12484" xr:uid="{00000000-0005-0000-0000-000067440000}"/>
    <cellStyle name="Normal 12 6 6 2" xfId="25230" xr:uid="{00000000-0005-0000-0000-000068440000}"/>
    <cellStyle name="Normal 12 6 7" xfId="17955" xr:uid="{00000000-0005-0000-0000-000069440000}"/>
    <cellStyle name="Normal 12 6 8" xfId="31305" xr:uid="{00000000-0005-0000-0000-00006A440000}"/>
    <cellStyle name="Normal 12 6 9" xfId="34645" xr:uid="{00000000-0005-0000-0000-00006B440000}"/>
    <cellStyle name="Normal 12 7" xfId="4822" xr:uid="{00000000-0005-0000-0000-00006C440000}"/>
    <cellStyle name="Normal 12 7 10" xfId="43400" xr:uid="{43B6C2E8-EB8C-4179-BB8E-8CEB6A9A3E35}"/>
    <cellStyle name="Normal 12 7 2" xfId="8109" xr:uid="{00000000-0005-0000-0000-00006D440000}"/>
    <cellStyle name="Normal 12 7 2 2" xfId="14598" xr:uid="{00000000-0005-0000-0000-00006E440000}"/>
    <cellStyle name="Normal 12 7 2 2 2" xfId="27277" xr:uid="{00000000-0005-0000-0000-00006F440000}"/>
    <cellStyle name="Normal 12 7 2 3" xfId="19375" xr:uid="{00000000-0005-0000-0000-000070440000}"/>
    <cellStyle name="Normal 12 7 2 4" xfId="32492" xr:uid="{00000000-0005-0000-0000-000071440000}"/>
    <cellStyle name="Normal 12 7 2 5" xfId="35503" xr:uid="{00000000-0005-0000-0000-000072440000}"/>
    <cellStyle name="Normal 12 7 2 6" xfId="43401" xr:uid="{139DFFD9-AF47-49ED-A9C1-55F1B1040A86}"/>
    <cellStyle name="Normal 12 7 3" xfId="9033" xr:uid="{00000000-0005-0000-0000-000073440000}"/>
    <cellStyle name="Normal 12 7 3 2" xfId="15440" xr:uid="{00000000-0005-0000-0000-000074440000}"/>
    <cellStyle name="Normal 12 7 3 2 2" xfId="28088" xr:uid="{00000000-0005-0000-0000-000075440000}"/>
    <cellStyle name="Normal 12 7 3 3" xfId="23041" xr:uid="{00000000-0005-0000-0000-000076440000}"/>
    <cellStyle name="Normal 12 7 4" xfId="10982" xr:uid="{00000000-0005-0000-0000-000077440000}"/>
    <cellStyle name="Normal 12 7 4 2" xfId="16435" xr:uid="{00000000-0005-0000-0000-000078440000}"/>
    <cellStyle name="Normal 12 7 4 2 2" xfId="28975" xr:uid="{00000000-0005-0000-0000-000079440000}"/>
    <cellStyle name="Normal 12 7 4 3" xfId="23885" xr:uid="{00000000-0005-0000-0000-00007A440000}"/>
    <cellStyle name="Normal 12 7 5" xfId="7046" xr:uid="{00000000-0005-0000-0000-00007B440000}"/>
    <cellStyle name="Normal 12 7 5 2" xfId="13583" xr:uid="{00000000-0005-0000-0000-00007C440000}"/>
    <cellStyle name="Normal 12 7 5 2 2" xfId="26314" xr:uid="{00000000-0005-0000-0000-00007D440000}"/>
    <cellStyle name="Normal 12 7 5 3" xfId="21773" xr:uid="{00000000-0005-0000-0000-00007E440000}"/>
    <cellStyle name="Normal 12 7 6" xfId="12485" xr:uid="{00000000-0005-0000-0000-00007F440000}"/>
    <cellStyle name="Normal 12 7 6 2" xfId="25231" xr:uid="{00000000-0005-0000-0000-000080440000}"/>
    <cellStyle name="Normal 12 7 7" xfId="17956" xr:uid="{00000000-0005-0000-0000-000081440000}"/>
    <cellStyle name="Normal 12 7 8" xfId="31306" xr:uid="{00000000-0005-0000-0000-000082440000}"/>
    <cellStyle name="Normal 12 7 9" xfId="34646" xr:uid="{00000000-0005-0000-0000-000083440000}"/>
    <cellStyle name="Normal 12 8" xfId="4823" xr:uid="{00000000-0005-0000-0000-000084440000}"/>
    <cellStyle name="Normal 12 8 2" xfId="8110" xr:uid="{00000000-0005-0000-0000-000085440000}"/>
    <cellStyle name="Normal 12 8 2 2" xfId="14599" xr:uid="{00000000-0005-0000-0000-000086440000}"/>
    <cellStyle name="Normal 12 8 2 2 2" xfId="27278" xr:uid="{00000000-0005-0000-0000-000087440000}"/>
    <cellStyle name="Normal 12 8 2 3" xfId="19376" xr:uid="{00000000-0005-0000-0000-000088440000}"/>
    <cellStyle name="Normal 12 8 2 4" xfId="32493" xr:uid="{00000000-0005-0000-0000-000089440000}"/>
    <cellStyle name="Normal 12 8 2 5" xfId="35504" xr:uid="{00000000-0005-0000-0000-00008A440000}"/>
    <cellStyle name="Normal 12 8 3" xfId="9034" xr:uid="{00000000-0005-0000-0000-00008B440000}"/>
    <cellStyle name="Normal 12 8 3 2" xfId="15441" xr:uid="{00000000-0005-0000-0000-00008C440000}"/>
    <cellStyle name="Normal 12 8 3 2 2" xfId="28089" xr:uid="{00000000-0005-0000-0000-00008D440000}"/>
    <cellStyle name="Normal 12 8 3 3" xfId="23042" xr:uid="{00000000-0005-0000-0000-00008E440000}"/>
    <cellStyle name="Normal 12 8 4" xfId="7047" xr:uid="{00000000-0005-0000-0000-00008F440000}"/>
    <cellStyle name="Normal 12 8 4 2" xfId="13584" xr:uid="{00000000-0005-0000-0000-000090440000}"/>
    <cellStyle name="Normal 12 8 4 2 2" xfId="26315" xr:uid="{00000000-0005-0000-0000-000091440000}"/>
    <cellStyle name="Normal 12 8 4 3" xfId="21774" xr:uid="{00000000-0005-0000-0000-000092440000}"/>
    <cellStyle name="Normal 12 8 5" xfId="12486" xr:uid="{00000000-0005-0000-0000-000093440000}"/>
    <cellStyle name="Normal 12 8 5 2" xfId="25232" xr:uid="{00000000-0005-0000-0000-000094440000}"/>
    <cellStyle name="Normal 12 8 6" xfId="17957" xr:uid="{00000000-0005-0000-0000-000095440000}"/>
    <cellStyle name="Normal 12 8 7" xfId="31307" xr:uid="{00000000-0005-0000-0000-000096440000}"/>
    <cellStyle name="Normal 12 8 8" xfId="34647" xr:uid="{00000000-0005-0000-0000-000097440000}"/>
    <cellStyle name="Normal 12 8 9" xfId="43402" xr:uid="{A18F1DC5-B2E4-4CEE-9871-58D7476967CD}"/>
    <cellStyle name="Normal 12 9" xfId="4824" xr:uid="{00000000-0005-0000-0000-000098440000}"/>
    <cellStyle name="Normal 12 9 2" xfId="8111" xr:uid="{00000000-0005-0000-0000-000099440000}"/>
    <cellStyle name="Normal 12 9 2 2" xfId="14600" xr:uid="{00000000-0005-0000-0000-00009A440000}"/>
    <cellStyle name="Normal 12 9 2 2 2" xfId="27279" xr:uid="{00000000-0005-0000-0000-00009B440000}"/>
    <cellStyle name="Normal 12 9 2 3" xfId="19377" xr:uid="{00000000-0005-0000-0000-00009C440000}"/>
    <cellStyle name="Normal 12 9 2 4" xfId="32494" xr:uid="{00000000-0005-0000-0000-00009D440000}"/>
    <cellStyle name="Normal 12 9 2 5" xfId="35505" xr:uid="{00000000-0005-0000-0000-00009E440000}"/>
    <cellStyle name="Normal 12 9 3" xfId="9035" xr:uid="{00000000-0005-0000-0000-00009F440000}"/>
    <cellStyle name="Normal 12 9 3 2" xfId="15442" xr:uid="{00000000-0005-0000-0000-0000A0440000}"/>
    <cellStyle name="Normal 12 9 3 2 2" xfId="28090" xr:uid="{00000000-0005-0000-0000-0000A1440000}"/>
    <cellStyle name="Normal 12 9 3 3" xfId="23043" xr:uid="{00000000-0005-0000-0000-0000A2440000}"/>
    <cellStyle name="Normal 12 9 4" xfId="7048" xr:uid="{00000000-0005-0000-0000-0000A3440000}"/>
    <cellStyle name="Normal 12 9 4 2" xfId="13585" xr:uid="{00000000-0005-0000-0000-0000A4440000}"/>
    <cellStyle name="Normal 12 9 4 2 2" xfId="26316" xr:uid="{00000000-0005-0000-0000-0000A5440000}"/>
    <cellStyle name="Normal 12 9 4 3" xfId="21775" xr:uid="{00000000-0005-0000-0000-0000A6440000}"/>
    <cellStyle name="Normal 12 9 5" xfId="12487" xr:uid="{00000000-0005-0000-0000-0000A7440000}"/>
    <cellStyle name="Normal 12 9 5 2" xfId="25233" xr:uid="{00000000-0005-0000-0000-0000A8440000}"/>
    <cellStyle name="Normal 12 9 6" xfId="17958" xr:uid="{00000000-0005-0000-0000-0000A9440000}"/>
    <cellStyle name="Normal 12 9 7" xfId="31308" xr:uid="{00000000-0005-0000-0000-0000AA440000}"/>
    <cellStyle name="Normal 12 9 8" xfId="34648" xr:uid="{00000000-0005-0000-0000-0000AB440000}"/>
    <cellStyle name="Normal 12 9 9" xfId="43403" xr:uid="{D3EBFD63-244D-4B2A-BB73-315425513AF7}"/>
    <cellStyle name="Normal 120" xfId="7744" xr:uid="{00000000-0005-0000-0000-0000AC440000}"/>
    <cellStyle name="Normal 120 2" xfId="14239" xr:uid="{00000000-0005-0000-0000-0000AD440000}"/>
    <cellStyle name="Normal 120 3" xfId="43404" xr:uid="{1A7B6808-FB02-4A63-85E5-94E56AEDFD87}"/>
    <cellStyle name="Normal 121" xfId="7746" xr:uid="{00000000-0005-0000-0000-0000AE440000}"/>
    <cellStyle name="Normal 121 2" xfId="14241" xr:uid="{00000000-0005-0000-0000-0000AF440000}"/>
    <cellStyle name="Normal 121 3" xfId="43405" xr:uid="{7D3197BF-4DAE-47ED-ADF1-6EDC4A014220}"/>
    <cellStyle name="Normal 122" xfId="7748" xr:uid="{00000000-0005-0000-0000-0000B0440000}"/>
    <cellStyle name="Normal 122 2" xfId="14243" xr:uid="{00000000-0005-0000-0000-0000B1440000}"/>
    <cellStyle name="Normal 122 2 2" xfId="19097" xr:uid="{00000000-0005-0000-0000-0000B2440000}"/>
    <cellStyle name="Normal 122 2 3" xfId="32219" xr:uid="{00000000-0005-0000-0000-0000B3440000}"/>
    <cellStyle name="Normal 122 2 4" xfId="35238" xr:uid="{00000000-0005-0000-0000-0000B4440000}"/>
    <cellStyle name="Normal 122 3" xfId="17515" xr:uid="{00000000-0005-0000-0000-0000B5440000}"/>
    <cellStyle name="Normal 122 4" xfId="30940" xr:uid="{00000000-0005-0000-0000-0000B6440000}"/>
    <cellStyle name="Normal 122 5" xfId="34360" xr:uid="{00000000-0005-0000-0000-0000B7440000}"/>
    <cellStyle name="Normal 122 6" xfId="43406" xr:uid="{75468648-01F6-4D66-8585-6394FA51E79D}"/>
    <cellStyle name="Normal 123" xfId="7745" xr:uid="{00000000-0005-0000-0000-0000B8440000}"/>
    <cellStyle name="Normal 123 2" xfId="14240" xr:uid="{00000000-0005-0000-0000-0000B9440000}"/>
    <cellStyle name="Normal 123 2 2" xfId="26961" xr:uid="{00000000-0005-0000-0000-0000BA440000}"/>
    <cellStyle name="Normal 123 3" xfId="18925" xr:uid="{00000000-0005-0000-0000-0000BB440000}"/>
    <cellStyle name="Normal 123 4" xfId="22456" xr:uid="{00000000-0005-0000-0000-0000BC440000}"/>
    <cellStyle name="Normal 123 5" xfId="43407" xr:uid="{C2A8670B-E5A1-4279-973A-4ECBDD9B906D}"/>
    <cellStyle name="Normal 124" xfId="7753" xr:uid="{00000000-0005-0000-0000-0000BD440000}"/>
    <cellStyle name="Normal 124 2" xfId="14248" xr:uid="{00000000-0005-0000-0000-0000BE440000}"/>
    <cellStyle name="Normal 124 2 2" xfId="26962" xr:uid="{00000000-0005-0000-0000-0000BF440000}"/>
    <cellStyle name="Normal 124 3" xfId="19844" xr:uid="{00000000-0005-0000-0000-0000C0440000}"/>
    <cellStyle name="Normal 124 4" xfId="22457" xr:uid="{00000000-0005-0000-0000-0000C1440000}"/>
    <cellStyle name="Normal 124 5" xfId="43408" xr:uid="{F181D989-6BCA-4DEC-9FC5-B40271612908}"/>
    <cellStyle name="Normal 125" xfId="8540" xr:uid="{00000000-0005-0000-0000-0000C2440000}"/>
    <cellStyle name="Normal 125 2" xfId="15026" xr:uid="{00000000-0005-0000-0000-0000C3440000}"/>
    <cellStyle name="Normal 125 2 2" xfId="27697" xr:uid="{00000000-0005-0000-0000-0000C4440000}"/>
    <cellStyle name="Normal 125 3" xfId="19901" xr:uid="{00000000-0005-0000-0000-0000C5440000}"/>
    <cellStyle name="Normal 125 4" xfId="22614" xr:uid="{00000000-0005-0000-0000-0000C6440000}"/>
    <cellStyle name="Normal 125 5" xfId="43409" xr:uid="{5F032C21-B2F8-488B-871A-0346A8D260B9}"/>
    <cellStyle name="Normal 126" xfId="8559" xr:uid="{00000000-0005-0000-0000-0000C7440000}"/>
    <cellStyle name="Normal 126 2" xfId="15045" xr:uid="{00000000-0005-0000-0000-0000C8440000}"/>
    <cellStyle name="Normal 126 2 2" xfId="27716" xr:uid="{00000000-0005-0000-0000-0000C9440000}"/>
    <cellStyle name="Normal 126 3" xfId="19902" xr:uid="{00000000-0005-0000-0000-0000CA440000}"/>
    <cellStyle name="Normal 126 4" xfId="22633" xr:uid="{00000000-0005-0000-0000-0000CB440000}"/>
    <cellStyle name="Normal 126 5" xfId="43410" xr:uid="{48C0DA4E-E710-4B20-954C-1D7795D78010}"/>
    <cellStyle name="Normal 127" xfId="8598" xr:uid="{00000000-0005-0000-0000-0000CC440000}"/>
    <cellStyle name="Normal 127 2" xfId="15083" xr:uid="{00000000-0005-0000-0000-0000CD440000}"/>
    <cellStyle name="Normal 127 2 2" xfId="27753" xr:uid="{00000000-0005-0000-0000-0000CE440000}"/>
    <cellStyle name="Normal 127 3" xfId="18959" xr:uid="{00000000-0005-0000-0000-0000CF440000}"/>
    <cellStyle name="Normal 127 4" xfId="22669" xr:uid="{00000000-0005-0000-0000-0000D0440000}"/>
    <cellStyle name="Normal 127 5" xfId="43411" xr:uid="{44199CB1-0C5F-4400-AA52-16E33FBEDA05}"/>
    <cellStyle name="Normal 128" xfId="8600" xr:uid="{00000000-0005-0000-0000-0000D1440000}"/>
    <cellStyle name="Normal 128 2" xfId="15085" xr:uid="{00000000-0005-0000-0000-0000D2440000}"/>
    <cellStyle name="Normal 128 2 2" xfId="27755" xr:uid="{00000000-0005-0000-0000-0000D3440000}"/>
    <cellStyle name="Normal 128 3" xfId="19743" xr:uid="{00000000-0005-0000-0000-0000D4440000}"/>
    <cellStyle name="Normal 128 4" xfId="22671" xr:uid="{00000000-0005-0000-0000-0000D5440000}"/>
    <cellStyle name="Normal 128 5" xfId="43412" xr:uid="{05C6AA2D-E23D-4EDB-A4E5-00E9B652B430}"/>
    <cellStyle name="Normal 129" xfId="9572" xr:uid="{00000000-0005-0000-0000-0000D6440000}"/>
    <cellStyle name="Normal 129 2" xfId="19903" xr:uid="{00000000-0005-0000-0000-0000D7440000}"/>
    <cellStyle name="Normal 129 3" xfId="33085" xr:uid="{00000000-0005-0000-0000-0000D8440000}"/>
    <cellStyle name="Normal 129 4" xfId="35970" xr:uid="{00000000-0005-0000-0000-0000D9440000}"/>
    <cellStyle name="Normal 129 5" xfId="43413" xr:uid="{D717ADB4-5274-4A80-94B4-A39B9FDEC5FA}"/>
    <cellStyle name="Normal 13" xfId="288" xr:uid="{00000000-0005-0000-0000-0000DA440000}"/>
    <cellStyle name="Normal 13 10" xfId="43414" xr:uid="{4FFCE1A1-5200-4A03-955D-1EC06B3AF3E0}"/>
    <cellStyle name="Normal 13 11" xfId="43415" xr:uid="{21BB4634-30C0-40C1-9548-7FC2B7740855}"/>
    <cellStyle name="Normal 13 2" xfId="625" xr:uid="{00000000-0005-0000-0000-0000DB440000}"/>
    <cellStyle name="Normal 13 2 10" xfId="43417" xr:uid="{DC932450-11B5-4A30-A8D3-7C713D5D5949}"/>
    <cellStyle name="Normal 13 2 11" xfId="43418" xr:uid="{88C76294-7A54-4886-9324-B2DBEB7ED02A}"/>
    <cellStyle name="Normal 13 2 12" xfId="43416" xr:uid="{F93EA1F2-C56B-42EA-A4F9-3E1EAE9086F9}"/>
    <cellStyle name="Normal 13 2 2" xfId="1560" xr:uid="{00000000-0005-0000-0000-0000DC440000}"/>
    <cellStyle name="Normal 13 2 2 10" xfId="43419" xr:uid="{27C23A37-D61F-47AD-AAB4-33F293BAC9C8}"/>
    <cellStyle name="Normal 13 2 2 2" xfId="1561" xr:uid="{00000000-0005-0000-0000-0000DD440000}"/>
    <cellStyle name="Normal 13 2 2 2 2" xfId="1562" xr:uid="{00000000-0005-0000-0000-0000DE440000}"/>
    <cellStyle name="Normal 13 2 2 2 2 2" xfId="16166" xr:uid="{00000000-0005-0000-0000-0000DF440000}"/>
    <cellStyle name="Normal 13 2 2 2 2 2 2" xfId="28788" xr:uid="{00000000-0005-0000-0000-0000E0440000}"/>
    <cellStyle name="Normal 13 2 2 2 2 2 2 2" xfId="43423" xr:uid="{E263D111-6F3B-4DA7-9D15-334CD6F469CA}"/>
    <cellStyle name="Normal 13 2 2 2 2 2 3" xfId="43422" xr:uid="{25E430E7-A2C6-49C4-9F01-61D7621F7255}"/>
    <cellStyle name="Normal 13 2 2 2 2 3" xfId="23737" xr:uid="{00000000-0005-0000-0000-0000E1440000}"/>
    <cellStyle name="Normal 13 2 2 2 2 3 2" xfId="43424" xr:uid="{62B404B1-5176-4FDE-B9DA-E7AAEA57A656}"/>
    <cellStyle name="Normal 13 2 2 2 2 4" xfId="10533" xr:uid="{00000000-0005-0000-0000-0000E2440000}"/>
    <cellStyle name="Normal 13 2 2 2 2 4 2" xfId="43425" xr:uid="{7E049007-2A1F-4141-BF5D-54EF97FC3A12}"/>
    <cellStyle name="Normal 13 2 2 2 2 5" xfId="43426" xr:uid="{47C4089D-0E44-4958-A969-BC8A154D4AFC}"/>
    <cellStyle name="Normal 13 2 2 2 2 6" xfId="43427" xr:uid="{A1BC22E5-DE74-4BD5-9F06-3A455F473368}"/>
    <cellStyle name="Normal 13 2 2 2 2 7" xfId="43428" xr:uid="{ECFCD2B2-474D-474B-BF88-91E2110D1E67}"/>
    <cellStyle name="Normal 13 2 2 2 2 8" xfId="43421" xr:uid="{BF680643-D7C6-40D8-BD92-6D30C5B803D6}"/>
    <cellStyle name="Normal 13 2 2 2 3" xfId="10100" xr:uid="{00000000-0005-0000-0000-0000E3440000}"/>
    <cellStyle name="Normal 13 2 2 2 3 2" xfId="16015" xr:uid="{00000000-0005-0000-0000-0000E4440000}"/>
    <cellStyle name="Normal 13 2 2 2 3 2 2" xfId="28643" xr:uid="{00000000-0005-0000-0000-0000E5440000}"/>
    <cellStyle name="Normal 13 2 2 2 3 2 3" xfId="43430" xr:uid="{6D6718DB-B4D4-4C71-80C4-2981FD80E059}"/>
    <cellStyle name="Normal 13 2 2 2 3 3" xfId="23611" xr:uid="{00000000-0005-0000-0000-0000E6440000}"/>
    <cellStyle name="Normal 13 2 2 2 3 4" xfId="43429" xr:uid="{CD163D15-6EA9-4870-B022-325B9EE8748C}"/>
    <cellStyle name="Normal 13 2 2 2 4" xfId="6310" xr:uid="{00000000-0005-0000-0000-0000E7440000}"/>
    <cellStyle name="Normal 13 2 2 2 4 2" xfId="43431" xr:uid="{B48CA03A-BFEF-4C6E-86A5-C6F862E510D1}"/>
    <cellStyle name="Normal 13 2 2 2 5" xfId="43432" xr:uid="{851CE90D-99DB-4DC3-9A55-B2580E6AB53A}"/>
    <cellStyle name="Normal 13 2 2 2 6" xfId="43433" xr:uid="{113F2BB2-A6CD-422F-AB7C-465904599D94}"/>
    <cellStyle name="Normal 13 2 2 2 7" xfId="43434" xr:uid="{94BCB47E-C65C-4BE7-8AEF-43C94C029B95}"/>
    <cellStyle name="Normal 13 2 2 2 8" xfId="43435" xr:uid="{4C82255F-5D69-47A9-BF8E-7657695FFB1E}"/>
    <cellStyle name="Normal 13 2 2 2 9" xfId="43420" xr:uid="{A8DD78F8-E144-44D7-81AE-891BCA9782E3}"/>
    <cellStyle name="Normal 13 2 2 3" xfId="1563" xr:uid="{00000000-0005-0000-0000-0000E8440000}"/>
    <cellStyle name="Normal 13 2 2 3 2" xfId="16193" xr:uid="{00000000-0005-0000-0000-0000E9440000}"/>
    <cellStyle name="Normal 13 2 2 3 2 2" xfId="28814" xr:uid="{00000000-0005-0000-0000-0000EA440000}"/>
    <cellStyle name="Normal 13 2 2 3 2 2 2" xfId="43438" xr:uid="{ECBE353D-6C65-4B2C-9311-920386E60F6B}"/>
    <cellStyle name="Normal 13 2 2 3 2 3" xfId="43437" xr:uid="{B55E2FEF-F9AC-4F7A-ABC9-77517837B2EB}"/>
    <cellStyle name="Normal 13 2 2 3 3" xfId="23760" xr:uid="{00000000-0005-0000-0000-0000EB440000}"/>
    <cellStyle name="Normal 13 2 2 3 3 2" xfId="43439" xr:uid="{E605FC55-0A60-4C12-A0CF-9F14B7E9BD43}"/>
    <cellStyle name="Normal 13 2 2 3 4" xfId="10610" xr:uid="{00000000-0005-0000-0000-0000EC440000}"/>
    <cellStyle name="Normal 13 2 2 3 4 2" xfId="43440" xr:uid="{E24E55F2-43AC-4276-BFAA-343CABA3452F}"/>
    <cellStyle name="Normal 13 2 2 3 5" xfId="43441" xr:uid="{89C5B734-66A6-47B6-A44C-B9F0B0509545}"/>
    <cellStyle name="Normal 13 2 2 3 6" xfId="43442" xr:uid="{0EB12C34-B5A6-4489-9AAF-F2992C8E8525}"/>
    <cellStyle name="Normal 13 2 2 3 7" xfId="43443" xr:uid="{5DC14D7A-316B-4863-A95E-D75855EA2ACF}"/>
    <cellStyle name="Normal 13 2 2 3 8" xfId="43436" xr:uid="{48C99263-884A-4F95-910D-395675FA08B9}"/>
    <cellStyle name="Normal 13 2 2 4" xfId="11007" xr:uid="{00000000-0005-0000-0000-0000ED440000}"/>
    <cellStyle name="Normal 13 2 2 4 2" xfId="16451" xr:uid="{00000000-0005-0000-0000-0000EE440000}"/>
    <cellStyle name="Normal 13 2 2 4 2 2" xfId="28991" xr:uid="{00000000-0005-0000-0000-0000EF440000}"/>
    <cellStyle name="Normal 13 2 2 4 2 3" xfId="43445" xr:uid="{B6255733-C1B2-4F35-920D-DEF4A30CBCC2}"/>
    <cellStyle name="Normal 13 2 2 4 3" xfId="23902" xr:uid="{00000000-0005-0000-0000-0000F0440000}"/>
    <cellStyle name="Normal 13 2 2 4 4" xfId="43444" xr:uid="{FF67F103-6581-454B-8344-653FF4F134CC}"/>
    <cellStyle name="Normal 13 2 2 5" xfId="18785" xr:uid="{00000000-0005-0000-0000-0000F1440000}"/>
    <cellStyle name="Normal 13 2 2 5 2" xfId="43446" xr:uid="{C580CB72-8290-4123-A582-ADB9ACB60FA6}"/>
    <cellStyle name="Normal 13 2 2 6" xfId="4826" xr:uid="{00000000-0005-0000-0000-0000F2440000}"/>
    <cellStyle name="Normal 13 2 2 6 2" xfId="43447" xr:uid="{3AF47470-4A37-4B70-B5CC-452719989B8C}"/>
    <cellStyle name="Normal 13 2 2 7" xfId="43448" xr:uid="{0087EC82-B522-4DB2-AB55-52FDEF40479B}"/>
    <cellStyle name="Normal 13 2 2 8" xfId="43449" xr:uid="{E076DB03-5289-4BA8-8998-921C1CAD6219}"/>
    <cellStyle name="Normal 13 2 2 9" xfId="43450" xr:uid="{773FBA49-BCE4-463C-A38D-7AC929E0B8D8}"/>
    <cellStyle name="Normal 13 2 3" xfId="1564" xr:uid="{00000000-0005-0000-0000-0000F3440000}"/>
    <cellStyle name="Normal 13 2 3 2" xfId="1565" xr:uid="{00000000-0005-0000-0000-0000F4440000}"/>
    <cellStyle name="Normal 13 2 3 2 2" xfId="16594" xr:uid="{00000000-0005-0000-0000-0000F5440000}"/>
    <cellStyle name="Normal 13 2 3 2 2 2" xfId="29133" xr:uid="{00000000-0005-0000-0000-0000F6440000}"/>
    <cellStyle name="Normal 13 2 3 2 2 2 2" xfId="43454" xr:uid="{BC720E80-5B82-41E7-8EDE-1D1AD252BE28}"/>
    <cellStyle name="Normal 13 2 3 2 2 3" xfId="43453" xr:uid="{08DB0449-B8FB-4596-A016-CE5987AA8586}"/>
    <cellStyle name="Normal 13 2 3 2 3" xfId="24041" xr:uid="{00000000-0005-0000-0000-0000F7440000}"/>
    <cellStyle name="Normal 13 2 3 2 3 2" xfId="43455" xr:uid="{B5B871F3-3475-4CB5-9C5C-CF70BA50A938}"/>
    <cellStyle name="Normal 13 2 3 2 4" xfId="11238" xr:uid="{00000000-0005-0000-0000-0000F8440000}"/>
    <cellStyle name="Normal 13 2 3 2 4 2" xfId="43456" xr:uid="{F063C18D-1842-4F63-A2D0-A6FE6E683EDE}"/>
    <cellStyle name="Normal 13 2 3 2 5" xfId="43457" xr:uid="{F05130FF-5BF5-4DB8-87FF-3E3F5C1C64A4}"/>
    <cellStyle name="Normal 13 2 3 2 6" xfId="43458" xr:uid="{F351795F-266B-4440-A57F-3C4F5980F1EE}"/>
    <cellStyle name="Normal 13 2 3 2 7" xfId="43459" xr:uid="{0262D3F2-6BF8-4612-9E77-BB121CA79F2D}"/>
    <cellStyle name="Normal 13 2 3 2 8" xfId="43452" xr:uid="{9C42FCC2-5F58-45E6-A6D2-A435D468C74E}"/>
    <cellStyle name="Normal 13 2 3 3" xfId="16030" xr:uid="{00000000-0005-0000-0000-0000F9440000}"/>
    <cellStyle name="Normal 13 2 3 3 2" xfId="28658" xr:uid="{00000000-0005-0000-0000-0000FA440000}"/>
    <cellStyle name="Normal 13 2 3 3 2 2" xfId="43461" xr:uid="{068AFB2E-51BC-4587-9905-8E7BDA3EA0DF}"/>
    <cellStyle name="Normal 13 2 3 3 3" xfId="43460" xr:uid="{4ABDB18C-8C12-40F2-91A3-584E0D62123F}"/>
    <cellStyle name="Normal 13 2 3 4" xfId="17960" xr:uid="{00000000-0005-0000-0000-0000FB440000}"/>
    <cellStyle name="Normal 13 2 3 4 2" xfId="43462" xr:uid="{87AA2F09-4CBA-4F9C-BC3B-3A9D4B32B2ED}"/>
    <cellStyle name="Normal 13 2 3 5" xfId="23623" xr:uid="{00000000-0005-0000-0000-0000FC440000}"/>
    <cellStyle name="Normal 13 2 3 5 2" xfId="43463" xr:uid="{FE8480DF-4A3A-4E63-ABD8-FA8A8FF18602}"/>
    <cellStyle name="Normal 13 2 3 6" xfId="10138" xr:uid="{00000000-0005-0000-0000-0000FD440000}"/>
    <cellStyle name="Normal 13 2 3 6 2" xfId="43464" xr:uid="{26D85EF7-4168-4B14-A934-E3555F01BC7C}"/>
    <cellStyle name="Normal 13 2 3 7" xfId="43465" xr:uid="{9D467350-E754-433B-BDCD-3C61C5A33886}"/>
    <cellStyle name="Normal 13 2 3 8" xfId="43466" xr:uid="{1B73DE75-E1CA-4C65-85B5-6F2A1D2E5BAE}"/>
    <cellStyle name="Normal 13 2 3 9" xfId="43451" xr:uid="{6FC8439F-5406-4FDF-926A-F564AE9164D9}"/>
    <cellStyle name="Normal 13 2 4" xfId="1566" xr:uid="{00000000-0005-0000-0000-0000FE440000}"/>
    <cellStyle name="Normal 13 2 4 2" xfId="16615" xr:uid="{00000000-0005-0000-0000-0000FF440000}"/>
    <cellStyle name="Normal 13 2 4 2 2" xfId="29151" xr:uid="{00000000-0005-0000-0000-000000450000}"/>
    <cellStyle name="Normal 13 2 4 2 2 2" xfId="43469" xr:uid="{5E497A1C-8CDA-4EBA-A1FD-FA38B50B5A1D}"/>
    <cellStyle name="Normal 13 2 4 2 3" xfId="43468" xr:uid="{6DF7392D-D53F-4737-9C6A-F32FF68F3282}"/>
    <cellStyle name="Normal 13 2 4 3" xfId="24059" xr:uid="{00000000-0005-0000-0000-000001450000}"/>
    <cellStyle name="Normal 13 2 4 3 2" xfId="43470" xr:uid="{3BC3D96A-97A7-4A72-898B-204AF3A3BDD0}"/>
    <cellStyle name="Normal 13 2 4 4" xfId="11275" xr:uid="{00000000-0005-0000-0000-000002450000}"/>
    <cellStyle name="Normal 13 2 4 4 2" xfId="43471" xr:uid="{E00BA616-BACE-4360-BBE8-CB33F41137DB}"/>
    <cellStyle name="Normal 13 2 4 5" xfId="43472" xr:uid="{E8E100F4-FF69-4E56-BD55-A697412E8890}"/>
    <cellStyle name="Normal 13 2 4 6" xfId="43473" xr:uid="{BA1CFE4E-1DC7-46AF-86A5-D55E4C4722D5}"/>
    <cellStyle name="Normal 13 2 4 7" xfId="43474" xr:uid="{28AE0F06-46AA-431D-89BE-327B954D2559}"/>
    <cellStyle name="Normal 13 2 4 8" xfId="43467" xr:uid="{43DA8F91-EFCC-4CD8-AE3A-759A6483780B}"/>
    <cellStyle name="Normal 13 2 5" xfId="1559" xr:uid="{00000000-0005-0000-0000-000003450000}"/>
    <cellStyle name="Normal 13 2 5 2" xfId="16470" xr:uid="{00000000-0005-0000-0000-000004450000}"/>
    <cellStyle name="Normal 13 2 5 2 2" xfId="29010" xr:uid="{00000000-0005-0000-0000-000005450000}"/>
    <cellStyle name="Normal 13 2 5 2 3" xfId="43476" xr:uid="{58727E87-02A5-4A26-B5DA-39942021A1F6}"/>
    <cellStyle name="Normal 13 2 5 3" xfId="23919" xr:uid="{00000000-0005-0000-0000-000006450000}"/>
    <cellStyle name="Normal 13 2 5 4" xfId="11033" xr:uid="{00000000-0005-0000-0000-000007450000}"/>
    <cellStyle name="Normal 13 2 5 5" xfId="43475" xr:uid="{76DCF60A-2341-416E-BF67-079F6E2E2387}"/>
    <cellStyle name="Normal 13 2 6" xfId="2855" xr:uid="{00000000-0005-0000-0000-000008450000}"/>
    <cellStyle name="Normal 13 2 6 2" xfId="43478" xr:uid="{9A194E13-355A-4E47-B3AB-9A6CC7A51CAC}"/>
    <cellStyle name="Normal 13 2 6 3" xfId="43477" xr:uid="{9152305C-62BD-4420-81A6-28264D01C10E}"/>
    <cellStyle name="Normal 13 2 7" xfId="37703" xr:uid="{00000000-0005-0000-0000-000009450000}"/>
    <cellStyle name="Normal 13 2 7 2" xfId="43479" xr:uid="{E207188D-2F0C-4F0E-B822-CA47C4629AD7}"/>
    <cellStyle name="Normal 13 2 8" xfId="37983" xr:uid="{00000000-0005-0000-0000-00000A450000}"/>
    <cellStyle name="Normal 13 2 8 2" xfId="43480" xr:uid="{AB137761-52B6-409D-987D-4CE7EDE14279}"/>
    <cellStyle name="Normal 13 2 9" xfId="43481" xr:uid="{DD519938-0D8E-47CE-90BB-7E9C4FB8ED47}"/>
    <cellStyle name="Normal 13 3" xfId="650" xr:uid="{00000000-0005-0000-0000-00000B450000}"/>
    <cellStyle name="Normal 13 3 10" xfId="43482" xr:uid="{A35E11E6-B7BB-40B5-B350-AEE725F61A9F}"/>
    <cellStyle name="Normal 13 3 2" xfId="1568" xr:uid="{00000000-0005-0000-0000-00000C450000}"/>
    <cellStyle name="Normal 13 3 2 2" xfId="1569" xr:uid="{00000000-0005-0000-0000-00000D450000}"/>
    <cellStyle name="Normal 13 3 2 2 2" xfId="16406" xr:uid="{00000000-0005-0000-0000-00000E450000}"/>
    <cellStyle name="Normal 13 3 2 2 2 2" xfId="28948" xr:uid="{00000000-0005-0000-0000-00000F450000}"/>
    <cellStyle name="Normal 13 3 2 2 2 2 2" xfId="43486" xr:uid="{5A3AE1D3-5690-43EB-8EB2-68C396CA81D5}"/>
    <cellStyle name="Normal 13 3 2 2 2 3" xfId="43485" xr:uid="{47AD0CA0-6690-441D-893F-F1A554922E66}"/>
    <cellStyle name="Normal 13 3 2 2 3" xfId="23858" xr:uid="{00000000-0005-0000-0000-000010450000}"/>
    <cellStyle name="Normal 13 3 2 2 3 2" xfId="43487" xr:uid="{AA5576F9-8F28-4778-ABC8-0DBF9471436C}"/>
    <cellStyle name="Normal 13 3 2 2 4" xfId="10930" xr:uid="{00000000-0005-0000-0000-000011450000}"/>
    <cellStyle name="Normal 13 3 2 2 4 2" xfId="43488" xr:uid="{1F7BFF67-61D6-484A-8D5D-5845490F562F}"/>
    <cellStyle name="Normal 13 3 2 2 5" xfId="43489" xr:uid="{404733DA-A00A-4CAC-9E75-9E1906E96AAC}"/>
    <cellStyle name="Normal 13 3 2 2 6" xfId="43490" xr:uid="{7C20D13C-F8F0-463E-A315-879EF6ADF102}"/>
    <cellStyle name="Normal 13 3 2 2 7" xfId="43491" xr:uid="{4C41012B-9CF7-4772-B610-FE1A4BA98675}"/>
    <cellStyle name="Normal 13 3 2 2 8" xfId="43484" xr:uid="{CF86F456-E736-47AD-96D4-83953AED01B9}"/>
    <cellStyle name="Normal 13 3 2 3" xfId="10784" xr:uid="{00000000-0005-0000-0000-000012450000}"/>
    <cellStyle name="Normal 13 3 2 3 2" xfId="16310" xr:uid="{00000000-0005-0000-0000-000013450000}"/>
    <cellStyle name="Normal 13 3 2 3 2 2" xfId="28852" xr:uid="{00000000-0005-0000-0000-000014450000}"/>
    <cellStyle name="Normal 13 3 2 3 2 3" xfId="43493" xr:uid="{E479D8FD-E96E-4E3D-9CC1-35769C473A2E}"/>
    <cellStyle name="Normal 13 3 2 3 3" xfId="23774" xr:uid="{00000000-0005-0000-0000-000015450000}"/>
    <cellStyle name="Normal 13 3 2 3 4" xfId="43492" xr:uid="{7D8503D3-A957-4C5A-9217-E258CCA6419A}"/>
    <cellStyle name="Normal 13 3 2 4" xfId="6275" xr:uid="{00000000-0005-0000-0000-000016450000}"/>
    <cellStyle name="Normal 13 3 2 4 2" xfId="43494" xr:uid="{2993D9F2-BCF6-498E-8A6E-B1B997D98FF8}"/>
    <cellStyle name="Normal 13 3 2 5" xfId="43495" xr:uid="{B752F212-51D3-47F5-83CC-B0FFEDBEEAA2}"/>
    <cellStyle name="Normal 13 3 2 6" xfId="43496" xr:uid="{C642A364-C79F-43B0-975D-848C4D20444A}"/>
    <cellStyle name="Normal 13 3 2 7" xfId="43497" xr:uid="{3E354AC5-0CF2-4FAB-A82F-8D4CEC82A13D}"/>
    <cellStyle name="Normal 13 3 2 8" xfId="43498" xr:uid="{CC2E9C97-1FE8-4C01-9A0B-94C566D62BDE}"/>
    <cellStyle name="Normal 13 3 2 9" xfId="43483" xr:uid="{18F0FBFB-62E2-4A2D-B635-BA068B23BFD3}"/>
    <cellStyle name="Normal 13 3 3" xfId="1570" xr:uid="{00000000-0005-0000-0000-000017450000}"/>
    <cellStyle name="Normal 13 3 3 2" xfId="16513" xr:uid="{00000000-0005-0000-0000-000018450000}"/>
    <cellStyle name="Normal 13 3 3 2 2" xfId="29052" xr:uid="{00000000-0005-0000-0000-000019450000}"/>
    <cellStyle name="Normal 13 3 3 2 2 2" xfId="43501" xr:uid="{5CC75061-18D0-4ACD-BF31-5A1BC664729E}"/>
    <cellStyle name="Normal 13 3 3 2 3" xfId="43500" xr:uid="{98BC5680-5DC2-4133-AE73-BF01A282DF55}"/>
    <cellStyle name="Normal 13 3 3 3" xfId="23962" xr:uid="{00000000-0005-0000-0000-00001A450000}"/>
    <cellStyle name="Normal 13 3 3 3 2" xfId="43502" xr:uid="{C6707961-00B3-489D-B374-AC2EEC3A108C}"/>
    <cellStyle name="Normal 13 3 3 4" xfId="11105" xr:uid="{00000000-0005-0000-0000-00001B450000}"/>
    <cellStyle name="Normal 13 3 3 4 2" xfId="43503" xr:uid="{78219FD2-7256-4FFC-978D-864786DD32AF}"/>
    <cellStyle name="Normal 13 3 3 5" xfId="43504" xr:uid="{7BCCFE88-F578-480A-89C5-7AAE3AB51769}"/>
    <cellStyle name="Normal 13 3 3 6" xfId="43505" xr:uid="{212883B8-E1A5-40BA-B63E-7CD36AFBA1BD}"/>
    <cellStyle name="Normal 13 3 3 7" xfId="43506" xr:uid="{6374F5A2-F9E8-4340-BA1D-E28AA75830C6}"/>
    <cellStyle name="Normal 13 3 3 8" xfId="43499" xr:uid="{388F3F1A-5021-46A3-AEB7-14672EF6274C}"/>
    <cellStyle name="Normal 13 3 4" xfId="1567" xr:uid="{00000000-0005-0000-0000-00001C450000}"/>
    <cellStyle name="Normal 13 3 4 2" xfId="16122" xr:uid="{00000000-0005-0000-0000-00001D450000}"/>
    <cellStyle name="Normal 13 3 4 2 2" xfId="28744" xr:uid="{00000000-0005-0000-0000-00001E450000}"/>
    <cellStyle name="Normal 13 3 4 2 3" xfId="43508" xr:uid="{3B67FB35-D7C1-410D-8037-234F1A7DE689}"/>
    <cellStyle name="Normal 13 3 4 3" xfId="23702" xr:uid="{00000000-0005-0000-0000-00001F450000}"/>
    <cellStyle name="Normal 13 3 4 4" xfId="10428" xr:uid="{00000000-0005-0000-0000-000020450000}"/>
    <cellStyle name="Normal 13 3 4 5" xfId="43507" xr:uid="{6BA5BF80-9778-417D-B7F2-35DD64D677EC}"/>
    <cellStyle name="Normal 13 3 5" xfId="2856" xr:uid="{00000000-0005-0000-0000-000021450000}"/>
    <cellStyle name="Normal 13 3 5 2" xfId="43509" xr:uid="{A8695B18-3069-4376-956B-CE10BFD9F507}"/>
    <cellStyle name="Normal 13 3 6" xfId="43510" xr:uid="{464FC0FF-ED6D-44E2-96C2-0E6C0E6586EA}"/>
    <cellStyle name="Normal 13 3 7" xfId="43511" xr:uid="{90EF6C8B-EC8A-42E4-81A3-85F9F7CDB416}"/>
    <cellStyle name="Normal 13 3 8" xfId="43512" xr:uid="{B416F04A-C606-4FC7-8756-8E384C2E7934}"/>
    <cellStyle name="Normal 13 3 9" xfId="43513" xr:uid="{F5856321-F750-4124-AACD-7411701037A4}"/>
    <cellStyle name="Normal 13 4" xfId="1571" xr:uid="{00000000-0005-0000-0000-000022450000}"/>
    <cellStyle name="Normal 13 4 2" xfId="1572" xr:uid="{00000000-0005-0000-0000-000023450000}"/>
    <cellStyle name="Normal 13 4 2 2" xfId="16029" xr:uid="{00000000-0005-0000-0000-000024450000}"/>
    <cellStyle name="Normal 13 4 2 2 2" xfId="28657" xr:uid="{00000000-0005-0000-0000-000025450000}"/>
    <cellStyle name="Normal 13 4 2 2 2 2" xfId="43517" xr:uid="{5619A614-92B7-44CF-A68F-DD62D443C1B7}"/>
    <cellStyle name="Normal 13 4 2 2 3" xfId="43516" xr:uid="{8B6091EE-18AB-44CC-87A2-EBF6F465FDEE}"/>
    <cellStyle name="Normal 13 4 2 3" xfId="23622" xr:uid="{00000000-0005-0000-0000-000026450000}"/>
    <cellStyle name="Normal 13 4 2 3 2" xfId="43518" xr:uid="{5A2D6D4B-3366-4E7B-8865-7DCCE9499B52}"/>
    <cellStyle name="Normal 13 4 2 4" xfId="10137" xr:uid="{00000000-0005-0000-0000-000027450000}"/>
    <cellStyle name="Normal 13 4 2 4 2" xfId="43519" xr:uid="{33FF599B-E3CB-4DB7-9377-4960EA0ACFF4}"/>
    <cellStyle name="Normal 13 4 2 5" xfId="43520" xr:uid="{242563CC-F8BB-4DA2-9BCA-B7C71D50C598}"/>
    <cellStyle name="Normal 13 4 2 6" xfId="43521" xr:uid="{445E0B46-8978-445E-806B-5B9FBFA8BA10}"/>
    <cellStyle name="Normal 13 4 2 7" xfId="43522" xr:uid="{92B3BD9B-C774-430D-954D-97911C144155}"/>
    <cellStyle name="Normal 13 4 2 8" xfId="43515" xr:uid="{E3476827-4E70-4F20-B276-FE7B5844EEE7}"/>
    <cellStyle name="Normal 13 4 3" xfId="10118" xr:uid="{00000000-0005-0000-0000-000028450000}"/>
    <cellStyle name="Normal 13 4 3 2" xfId="16019" xr:uid="{00000000-0005-0000-0000-000029450000}"/>
    <cellStyle name="Normal 13 4 3 2 2" xfId="28647" xr:uid="{00000000-0005-0000-0000-00002A450000}"/>
    <cellStyle name="Normal 13 4 3 2 3" xfId="43524" xr:uid="{E3B6F048-F9F0-4898-B01E-B1FB41DD9228}"/>
    <cellStyle name="Normal 13 4 3 3" xfId="23615" xr:uid="{00000000-0005-0000-0000-00002B450000}"/>
    <cellStyle name="Normal 13 4 3 4" xfId="43523" xr:uid="{F8487B14-E9EC-4964-9A2E-B47292820C26}"/>
    <cellStyle name="Normal 13 4 4" xfId="2857" xr:uid="{00000000-0005-0000-0000-00002C450000}"/>
    <cellStyle name="Normal 13 4 4 2" xfId="43525" xr:uid="{5053E161-E326-4829-A3EA-C28BB01F1966}"/>
    <cellStyle name="Normal 13 4 5" xfId="43526" xr:uid="{2E1B009E-7A2B-4A95-8B89-4C67897EA05C}"/>
    <cellStyle name="Normal 13 4 6" xfId="43527" xr:uid="{943CF945-3A7B-4BC6-948A-44B30AF3CBF2}"/>
    <cellStyle name="Normal 13 4 7" xfId="43528" xr:uid="{0CAD2009-CC65-4848-A046-0C107F4F181D}"/>
    <cellStyle name="Normal 13 4 8" xfId="43529" xr:uid="{E888D784-788B-484D-9328-EC95998A27EB}"/>
    <cellStyle name="Normal 13 4 9" xfId="43514" xr:uid="{089E4316-30C1-4839-8DA1-7CE61F8031C9}"/>
    <cellStyle name="Normal 13 5" xfId="1573" xr:uid="{00000000-0005-0000-0000-00002D450000}"/>
    <cellStyle name="Normal 13 5 2" xfId="10631" xr:uid="{00000000-0005-0000-0000-00002E450000}"/>
    <cellStyle name="Normal 13 5 2 2" xfId="16200" xr:uid="{00000000-0005-0000-0000-00002F450000}"/>
    <cellStyle name="Normal 13 5 2 2 2" xfId="28821" xr:uid="{00000000-0005-0000-0000-000030450000}"/>
    <cellStyle name="Normal 13 5 2 2 3" xfId="43532" xr:uid="{DFBEB378-557A-4485-A044-0E38EFFDBD49}"/>
    <cellStyle name="Normal 13 5 2 3" xfId="23767" xr:uid="{00000000-0005-0000-0000-000031450000}"/>
    <cellStyle name="Normal 13 5 2 4" xfId="43531" xr:uid="{F2DDB973-4C38-45B7-9927-46F20DFE489D}"/>
    <cellStyle name="Normal 13 5 3" xfId="2858" xr:uid="{00000000-0005-0000-0000-000032450000}"/>
    <cellStyle name="Normal 13 5 3 2" xfId="43533" xr:uid="{716ECDF1-7DA6-408B-A332-DC7F8AFE3D56}"/>
    <cellStyle name="Normal 13 5 4" xfId="43534" xr:uid="{C5BF80F2-6055-4D5D-9309-0DABF769C6BE}"/>
    <cellStyle name="Normal 13 5 5" xfId="43535" xr:uid="{7C2BC3B6-288E-4DB9-BB36-03C8EC051FB0}"/>
    <cellStyle name="Normal 13 5 6" xfId="43536" xr:uid="{2EA79117-19BA-42F2-BF72-6B6AAF63DEB0}"/>
    <cellStyle name="Normal 13 5 7" xfId="43537" xr:uid="{A971D30C-5134-482B-8850-6BA63F499DF0}"/>
    <cellStyle name="Normal 13 5 8" xfId="43530" xr:uid="{D9AE9735-91E4-4652-8BDA-ADA0C4289D9A}"/>
    <cellStyle name="Normal 13 6" xfId="1558" xr:uid="{00000000-0005-0000-0000-000033450000}"/>
    <cellStyle name="Normal 13 6 2" xfId="8112" xr:uid="{00000000-0005-0000-0000-000034450000}"/>
    <cellStyle name="Normal 13 6 2 2" xfId="14601" xr:uid="{00000000-0005-0000-0000-000035450000}"/>
    <cellStyle name="Normal 13 6 2 2 2" xfId="27280" xr:uid="{00000000-0005-0000-0000-000036450000}"/>
    <cellStyle name="Normal 13 6 2 3" xfId="22564" xr:uid="{00000000-0005-0000-0000-000037450000}"/>
    <cellStyle name="Normal 13 6 2 4" xfId="43538" xr:uid="{6DF082FB-C3EC-4836-AAD5-7076F38B0910}"/>
    <cellStyle name="Normal 13 6 3" xfId="9036" xr:uid="{00000000-0005-0000-0000-000038450000}"/>
    <cellStyle name="Normal 13 6 3 2" xfId="15443" xr:uid="{00000000-0005-0000-0000-000039450000}"/>
    <cellStyle name="Normal 13 6 3 2 2" xfId="28091" xr:uid="{00000000-0005-0000-0000-00003A450000}"/>
    <cellStyle name="Normal 13 6 3 3" xfId="23044" xr:uid="{00000000-0005-0000-0000-00003B450000}"/>
    <cellStyle name="Normal 13 6 3 4" xfId="43539" xr:uid="{86035F44-F7A6-4047-AAFA-DD7CD5E1EF5F}"/>
    <cellStyle name="Normal 13 6 4" xfId="10459" xr:uid="{00000000-0005-0000-0000-00003C450000}"/>
    <cellStyle name="Normal 13 6 5" xfId="10882" xr:uid="{00000000-0005-0000-0000-00003D450000}"/>
    <cellStyle name="Normal 13 6 6" xfId="7049" xr:uid="{00000000-0005-0000-0000-00003E450000}"/>
    <cellStyle name="Normal 13 6 6 2" xfId="13586" xr:uid="{00000000-0005-0000-0000-00003F450000}"/>
    <cellStyle name="Normal 13 6 6 2 2" xfId="26317" xr:uid="{00000000-0005-0000-0000-000040450000}"/>
    <cellStyle name="Normal 13 6 6 3" xfId="21776" xr:uid="{00000000-0005-0000-0000-000041450000}"/>
    <cellStyle name="Normal 13 6 7" xfId="12488" xr:uid="{00000000-0005-0000-0000-000042450000}"/>
    <cellStyle name="Normal 13 6 7 2" xfId="25234" xr:uid="{00000000-0005-0000-0000-000043450000}"/>
    <cellStyle name="Normal 13 6 8" xfId="21037" xr:uid="{00000000-0005-0000-0000-000044450000}"/>
    <cellStyle name="Normal 13 6 9" xfId="4825" xr:uid="{00000000-0005-0000-0000-000045450000}"/>
    <cellStyle name="Normal 13 7" xfId="9732" xr:uid="{00000000-0005-0000-0000-000046450000}"/>
    <cellStyle name="Normal 13 7 2" xfId="43541" xr:uid="{4DF84900-81F9-40A6-BE96-F64FB743AF2C}"/>
    <cellStyle name="Normal 13 7 3" xfId="43542" xr:uid="{EF701E27-4483-4340-98DA-680553B3BB51}"/>
    <cellStyle name="Normal 13 7 4" xfId="43540" xr:uid="{7F698E0C-0E16-476E-9A1C-8D6AD153A9EA}"/>
    <cellStyle name="Normal 13 8" xfId="10112" xr:uid="{00000000-0005-0000-0000-000047450000}"/>
    <cellStyle name="Normal 13 8 2" xfId="19378" xr:uid="{00000000-0005-0000-0000-000048450000}"/>
    <cellStyle name="Normal 13 8 2 2" xfId="32495" xr:uid="{00000000-0005-0000-0000-000049450000}"/>
    <cellStyle name="Normal 13 8 2 3" xfId="35506" xr:uid="{00000000-0005-0000-0000-00004A450000}"/>
    <cellStyle name="Normal 13 8 3" xfId="17959" xr:uid="{00000000-0005-0000-0000-00004B450000}"/>
    <cellStyle name="Normal 13 8 4" xfId="31309" xr:uid="{00000000-0005-0000-0000-00004C450000}"/>
    <cellStyle name="Normal 13 8 5" xfId="34649" xr:uid="{00000000-0005-0000-0000-00004D450000}"/>
    <cellStyle name="Normal 13 8 6" xfId="43543" xr:uid="{3F6DC436-CAA8-4A54-A3A5-4DA9EEBA1E2E}"/>
    <cellStyle name="Normal 13 9" xfId="2854" xr:uid="{00000000-0005-0000-0000-00004E450000}"/>
    <cellStyle name="Normal 13 9 2" xfId="43544" xr:uid="{1797D36B-8E2F-4899-BA1C-3D47530F6A52}"/>
    <cellStyle name="Normal 130" xfId="10643" xr:uid="{00000000-0005-0000-0000-00004F450000}"/>
    <cellStyle name="Normal 130 2" xfId="43545" xr:uid="{DCB02754-3022-46FF-BF0D-4BA340DC87C0}"/>
    <cellStyle name="Normal 131" xfId="11285" xr:uid="{00000000-0005-0000-0000-000050450000}"/>
    <cellStyle name="Normal 131 2" xfId="43546" xr:uid="{C5BECE95-6E52-41C9-9945-C7A209F0AB7A}"/>
    <cellStyle name="Normal 132" xfId="10845" xr:uid="{00000000-0005-0000-0000-000051450000}"/>
    <cellStyle name="Normal 132 2" xfId="43547" xr:uid="{46907308-C67D-49D1-9308-D449F3001062}"/>
    <cellStyle name="Normal 133" xfId="10400" xr:uid="{00000000-0005-0000-0000-000052450000}"/>
    <cellStyle name="Normal 133 2" xfId="43548" xr:uid="{1691B11F-9C0E-4CF1-9728-93226F0F3C05}"/>
    <cellStyle name="Normal 134" xfId="10065" xr:uid="{00000000-0005-0000-0000-000053450000}"/>
    <cellStyle name="Normal 134 2" xfId="43549" xr:uid="{86FAA81A-9031-45C1-80D8-F07114154E86}"/>
    <cellStyle name="Normal 135" xfId="11064" xr:uid="{00000000-0005-0000-0000-000054450000}"/>
    <cellStyle name="Normal 135 2" xfId="43550" xr:uid="{77415568-7597-4309-8D64-99C5148F12A6}"/>
    <cellStyle name="Normal 136" xfId="10624" xr:uid="{00000000-0005-0000-0000-000055450000}"/>
    <cellStyle name="Normal 136 2" xfId="43551" xr:uid="{938E0687-3AD8-4569-B82F-298E4AF7E22A}"/>
    <cellStyle name="Normal 137" xfId="11255" xr:uid="{00000000-0005-0000-0000-000056450000}"/>
    <cellStyle name="Normal 137 2" xfId="43552" xr:uid="{A78B228B-42D4-4C4F-A0F0-6C8404883E1A}"/>
    <cellStyle name="Normal 138" xfId="10941" xr:uid="{00000000-0005-0000-0000-000057450000}"/>
    <cellStyle name="Normal 138 2" xfId="43553" xr:uid="{A77F6B71-5F5C-4E0B-8B5D-3D04844B9014}"/>
    <cellStyle name="Normal 139" xfId="11368" xr:uid="{00000000-0005-0000-0000-000058450000}"/>
    <cellStyle name="Normal 139 2" xfId="43554" xr:uid="{859C36CC-9144-4883-B8CA-04B0A92E3728}"/>
    <cellStyle name="Normal 14" xfId="289" xr:uid="{00000000-0005-0000-0000-000059450000}"/>
    <cellStyle name="Normal 14 10" xfId="2859" xr:uid="{00000000-0005-0000-0000-00005A450000}"/>
    <cellStyle name="Normal 14 2" xfId="626" xr:uid="{00000000-0005-0000-0000-00005B450000}"/>
    <cellStyle name="Normal 14 2 10" xfId="4829" xr:uid="{00000000-0005-0000-0000-00005C450000}"/>
    <cellStyle name="Normal 14 2 10 2" xfId="8113" xr:uid="{00000000-0005-0000-0000-00005D450000}"/>
    <cellStyle name="Normal 14 2 10 2 2" xfId="14602" xr:uid="{00000000-0005-0000-0000-00005E450000}"/>
    <cellStyle name="Normal 14 2 10 2 2 2" xfId="27281" xr:uid="{00000000-0005-0000-0000-00005F450000}"/>
    <cellStyle name="Normal 14 2 10 2 3" xfId="19379" xr:uid="{00000000-0005-0000-0000-000060450000}"/>
    <cellStyle name="Normal 14 2 10 2 4" xfId="32496" xr:uid="{00000000-0005-0000-0000-000061450000}"/>
    <cellStyle name="Normal 14 2 10 2 5" xfId="35507" xr:uid="{00000000-0005-0000-0000-000062450000}"/>
    <cellStyle name="Normal 14 2 10 3" xfId="9037" xr:uid="{00000000-0005-0000-0000-000063450000}"/>
    <cellStyle name="Normal 14 2 10 3 2" xfId="15444" xr:uid="{00000000-0005-0000-0000-000064450000}"/>
    <cellStyle name="Normal 14 2 10 3 2 2" xfId="28092" xr:uid="{00000000-0005-0000-0000-000065450000}"/>
    <cellStyle name="Normal 14 2 10 3 3" xfId="23045" xr:uid="{00000000-0005-0000-0000-000066450000}"/>
    <cellStyle name="Normal 14 2 10 4" xfId="7051" xr:uid="{00000000-0005-0000-0000-000067450000}"/>
    <cellStyle name="Normal 14 2 10 4 2" xfId="13588" xr:uid="{00000000-0005-0000-0000-000068450000}"/>
    <cellStyle name="Normal 14 2 10 4 2 2" xfId="26319" xr:uid="{00000000-0005-0000-0000-000069450000}"/>
    <cellStyle name="Normal 14 2 10 4 3" xfId="21778" xr:uid="{00000000-0005-0000-0000-00006A450000}"/>
    <cellStyle name="Normal 14 2 10 5" xfId="12489" xr:uid="{00000000-0005-0000-0000-00006B450000}"/>
    <cellStyle name="Normal 14 2 10 5 2" xfId="25235" xr:uid="{00000000-0005-0000-0000-00006C450000}"/>
    <cellStyle name="Normal 14 2 10 6" xfId="17963" xr:uid="{00000000-0005-0000-0000-00006D450000}"/>
    <cellStyle name="Normal 14 2 10 7" xfId="31310" xr:uid="{00000000-0005-0000-0000-00006E450000}"/>
    <cellStyle name="Normal 14 2 10 8" xfId="34650" xr:uid="{00000000-0005-0000-0000-00006F450000}"/>
    <cellStyle name="Normal 14 2 11" xfId="4830" xr:uid="{00000000-0005-0000-0000-000070450000}"/>
    <cellStyle name="Normal 14 2 11 2" xfId="8114" xr:uid="{00000000-0005-0000-0000-000071450000}"/>
    <cellStyle name="Normal 14 2 11 2 2" xfId="14603" xr:uid="{00000000-0005-0000-0000-000072450000}"/>
    <cellStyle name="Normal 14 2 11 2 2 2" xfId="27282" xr:uid="{00000000-0005-0000-0000-000073450000}"/>
    <cellStyle name="Normal 14 2 11 2 3" xfId="19380" xr:uid="{00000000-0005-0000-0000-000074450000}"/>
    <cellStyle name="Normal 14 2 11 2 4" xfId="32497" xr:uid="{00000000-0005-0000-0000-000075450000}"/>
    <cellStyle name="Normal 14 2 11 2 5" xfId="35508" xr:uid="{00000000-0005-0000-0000-000076450000}"/>
    <cellStyle name="Normal 14 2 11 3" xfId="9038" xr:uid="{00000000-0005-0000-0000-000077450000}"/>
    <cellStyle name="Normal 14 2 11 3 2" xfId="15445" xr:uid="{00000000-0005-0000-0000-000078450000}"/>
    <cellStyle name="Normal 14 2 11 3 2 2" xfId="28093" xr:uid="{00000000-0005-0000-0000-000079450000}"/>
    <cellStyle name="Normal 14 2 11 3 3" xfId="23046" xr:uid="{00000000-0005-0000-0000-00007A450000}"/>
    <cellStyle name="Normal 14 2 11 4" xfId="7052" xr:uid="{00000000-0005-0000-0000-00007B450000}"/>
    <cellStyle name="Normal 14 2 11 4 2" xfId="13589" xr:uid="{00000000-0005-0000-0000-00007C450000}"/>
    <cellStyle name="Normal 14 2 11 4 2 2" xfId="26320" xr:uid="{00000000-0005-0000-0000-00007D450000}"/>
    <cellStyle name="Normal 14 2 11 4 3" xfId="21779" xr:uid="{00000000-0005-0000-0000-00007E450000}"/>
    <cellStyle name="Normal 14 2 11 5" xfId="12490" xr:uid="{00000000-0005-0000-0000-00007F450000}"/>
    <cellStyle name="Normal 14 2 11 5 2" xfId="25236" xr:uid="{00000000-0005-0000-0000-000080450000}"/>
    <cellStyle name="Normal 14 2 11 6" xfId="17964" xr:uid="{00000000-0005-0000-0000-000081450000}"/>
    <cellStyle name="Normal 14 2 11 7" xfId="31311" xr:uid="{00000000-0005-0000-0000-000082450000}"/>
    <cellStyle name="Normal 14 2 11 8" xfId="34651" xr:uid="{00000000-0005-0000-0000-000083450000}"/>
    <cellStyle name="Normal 14 2 12" xfId="4831" xr:uid="{00000000-0005-0000-0000-000084450000}"/>
    <cellStyle name="Normal 14 2 12 2" xfId="8115" xr:uid="{00000000-0005-0000-0000-000085450000}"/>
    <cellStyle name="Normal 14 2 12 2 2" xfId="14604" xr:uid="{00000000-0005-0000-0000-000086450000}"/>
    <cellStyle name="Normal 14 2 12 2 2 2" xfId="27283" xr:uid="{00000000-0005-0000-0000-000087450000}"/>
    <cellStyle name="Normal 14 2 12 2 3" xfId="19381" xr:uid="{00000000-0005-0000-0000-000088450000}"/>
    <cellStyle name="Normal 14 2 12 2 4" xfId="32498" xr:uid="{00000000-0005-0000-0000-000089450000}"/>
    <cellStyle name="Normal 14 2 12 2 5" xfId="35509" xr:uid="{00000000-0005-0000-0000-00008A450000}"/>
    <cellStyle name="Normal 14 2 12 3" xfId="9039" xr:uid="{00000000-0005-0000-0000-00008B450000}"/>
    <cellStyle name="Normal 14 2 12 3 2" xfId="15446" xr:uid="{00000000-0005-0000-0000-00008C450000}"/>
    <cellStyle name="Normal 14 2 12 3 2 2" xfId="28094" xr:uid="{00000000-0005-0000-0000-00008D450000}"/>
    <cellStyle name="Normal 14 2 12 3 3" xfId="23047" xr:uid="{00000000-0005-0000-0000-00008E450000}"/>
    <cellStyle name="Normal 14 2 12 4" xfId="7053" xr:uid="{00000000-0005-0000-0000-00008F450000}"/>
    <cellStyle name="Normal 14 2 12 4 2" xfId="13590" xr:uid="{00000000-0005-0000-0000-000090450000}"/>
    <cellStyle name="Normal 14 2 12 4 2 2" xfId="26321" xr:uid="{00000000-0005-0000-0000-000091450000}"/>
    <cellStyle name="Normal 14 2 12 4 3" xfId="21780" xr:uid="{00000000-0005-0000-0000-000092450000}"/>
    <cellStyle name="Normal 14 2 12 5" xfId="12491" xr:uid="{00000000-0005-0000-0000-000093450000}"/>
    <cellStyle name="Normal 14 2 12 5 2" xfId="25237" xr:uid="{00000000-0005-0000-0000-000094450000}"/>
    <cellStyle name="Normal 14 2 12 6" xfId="17965" xr:uid="{00000000-0005-0000-0000-000095450000}"/>
    <cellStyle name="Normal 14 2 12 7" xfId="31312" xr:uid="{00000000-0005-0000-0000-000096450000}"/>
    <cellStyle name="Normal 14 2 12 8" xfId="34652" xr:uid="{00000000-0005-0000-0000-000097450000}"/>
    <cellStyle name="Normal 14 2 13" xfId="4832" xr:uid="{00000000-0005-0000-0000-000098450000}"/>
    <cellStyle name="Normal 14 2 13 2" xfId="8116" xr:uid="{00000000-0005-0000-0000-000099450000}"/>
    <cellStyle name="Normal 14 2 13 2 2" xfId="14605" xr:uid="{00000000-0005-0000-0000-00009A450000}"/>
    <cellStyle name="Normal 14 2 13 2 2 2" xfId="27284" xr:uid="{00000000-0005-0000-0000-00009B450000}"/>
    <cellStyle name="Normal 14 2 13 2 3" xfId="19382" xr:uid="{00000000-0005-0000-0000-00009C450000}"/>
    <cellStyle name="Normal 14 2 13 2 4" xfId="32499" xr:uid="{00000000-0005-0000-0000-00009D450000}"/>
    <cellStyle name="Normal 14 2 13 2 5" xfId="35510" xr:uid="{00000000-0005-0000-0000-00009E450000}"/>
    <cellStyle name="Normal 14 2 13 3" xfId="9040" xr:uid="{00000000-0005-0000-0000-00009F450000}"/>
    <cellStyle name="Normal 14 2 13 3 2" xfId="15447" xr:uid="{00000000-0005-0000-0000-0000A0450000}"/>
    <cellStyle name="Normal 14 2 13 3 2 2" xfId="28095" xr:uid="{00000000-0005-0000-0000-0000A1450000}"/>
    <cellStyle name="Normal 14 2 13 3 3" xfId="23048" xr:uid="{00000000-0005-0000-0000-0000A2450000}"/>
    <cellStyle name="Normal 14 2 13 4" xfId="7054" xr:uid="{00000000-0005-0000-0000-0000A3450000}"/>
    <cellStyle name="Normal 14 2 13 4 2" xfId="13591" xr:uid="{00000000-0005-0000-0000-0000A4450000}"/>
    <cellStyle name="Normal 14 2 13 4 2 2" xfId="26322" xr:uid="{00000000-0005-0000-0000-0000A5450000}"/>
    <cellStyle name="Normal 14 2 13 4 3" xfId="21781" xr:uid="{00000000-0005-0000-0000-0000A6450000}"/>
    <cellStyle name="Normal 14 2 13 5" xfId="12492" xr:uid="{00000000-0005-0000-0000-0000A7450000}"/>
    <cellStyle name="Normal 14 2 13 5 2" xfId="25238" xr:uid="{00000000-0005-0000-0000-0000A8450000}"/>
    <cellStyle name="Normal 14 2 13 6" xfId="17966" xr:uid="{00000000-0005-0000-0000-0000A9450000}"/>
    <cellStyle name="Normal 14 2 13 7" xfId="31313" xr:uid="{00000000-0005-0000-0000-0000AA450000}"/>
    <cellStyle name="Normal 14 2 13 8" xfId="34653" xr:uid="{00000000-0005-0000-0000-0000AB450000}"/>
    <cellStyle name="Normal 14 2 14" xfId="4833" xr:uid="{00000000-0005-0000-0000-0000AC450000}"/>
    <cellStyle name="Normal 14 2 14 2" xfId="8117" xr:uid="{00000000-0005-0000-0000-0000AD450000}"/>
    <cellStyle name="Normal 14 2 14 2 2" xfId="14606" xr:uid="{00000000-0005-0000-0000-0000AE450000}"/>
    <cellStyle name="Normal 14 2 14 2 2 2" xfId="27285" xr:uid="{00000000-0005-0000-0000-0000AF450000}"/>
    <cellStyle name="Normal 14 2 14 2 3" xfId="19383" xr:uid="{00000000-0005-0000-0000-0000B0450000}"/>
    <cellStyle name="Normal 14 2 14 2 4" xfId="32500" xr:uid="{00000000-0005-0000-0000-0000B1450000}"/>
    <cellStyle name="Normal 14 2 14 2 5" xfId="35511" xr:uid="{00000000-0005-0000-0000-0000B2450000}"/>
    <cellStyle name="Normal 14 2 14 3" xfId="9041" xr:uid="{00000000-0005-0000-0000-0000B3450000}"/>
    <cellStyle name="Normal 14 2 14 3 2" xfId="15448" xr:uid="{00000000-0005-0000-0000-0000B4450000}"/>
    <cellStyle name="Normal 14 2 14 3 2 2" xfId="28096" xr:uid="{00000000-0005-0000-0000-0000B5450000}"/>
    <cellStyle name="Normal 14 2 14 3 3" xfId="23049" xr:uid="{00000000-0005-0000-0000-0000B6450000}"/>
    <cellStyle name="Normal 14 2 14 4" xfId="7055" xr:uid="{00000000-0005-0000-0000-0000B7450000}"/>
    <cellStyle name="Normal 14 2 14 4 2" xfId="13592" xr:uid="{00000000-0005-0000-0000-0000B8450000}"/>
    <cellStyle name="Normal 14 2 14 4 2 2" xfId="26323" xr:uid="{00000000-0005-0000-0000-0000B9450000}"/>
    <cellStyle name="Normal 14 2 14 4 3" xfId="21782" xr:uid="{00000000-0005-0000-0000-0000BA450000}"/>
    <cellStyle name="Normal 14 2 14 5" xfId="12493" xr:uid="{00000000-0005-0000-0000-0000BB450000}"/>
    <cellStyle name="Normal 14 2 14 5 2" xfId="25239" xr:uid="{00000000-0005-0000-0000-0000BC450000}"/>
    <cellStyle name="Normal 14 2 14 6" xfId="17967" xr:uid="{00000000-0005-0000-0000-0000BD450000}"/>
    <cellStyle name="Normal 14 2 14 7" xfId="31314" xr:uid="{00000000-0005-0000-0000-0000BE450000}"/>
    <cellStyle name="Normal 14 2 14 8" xfId="34654" xr:uid="{00000000-0005-0000-0000-0000BF450000}"/>
    <cellStyle name="Normal 14 2 15" xfId="4834" xr:uid="{00000000-0005-0000-0000-0000C0450000}"/>
    <cellStyle name="Normal 14 2 15 2" xfId="8118" xr:uid="{00000000-0005-0000-0000-0000C1450000}"/>
    <cellStyle name="Normal 14 2 15 2 2" xfId="14607" xr:uid="{00000000-0005-0000-0000-0000C2450000}"/>
    <cellStyle name="Normal 14 2 15 2 2 2" xfId="27286" xr:uid="{00000000-0005-0000-0000-0000C3450000}"/>
    <cellStyle name="Normal 14 2 15 2 3" xfId="19384" xr:uid="{00000000-0005-0000-0000-0000C4450000}"/>
    <cellStyle name="Normal 14 2 15 2 4" xfId="32501" xr:uid="{00000000-0005-0000-0000-0000C5450000}"/>
    <cellStyle name="Normal 14 2 15 2 5" xfId="35512" xr:uid="{00000000-0005-0000-0000-0000C6450000}"/>
    <cellStyle name="Normal 14 2 15 3" xfId="9042" xr:uid="{00000000-0005-0000-0000-0000C7450000}"/>
    <cellStyle name="Normal 14 2 15 3 2" xfId="15449" xr:uid="{00000000-0005-0000-0000-0000C8450000}"/>
    <cellStyle name="Normal 14 2 15 3 2 2" xfId="28097" xr:uid="{00000000-0005-0000-0000-0000C9450000}"/>
    <cellStyle name="Normal 14 2 15 3 3" xfId="23050" xr:uid="{00000000-0005-0000-0000-0000CA450000}"/>
    <cellStyle name="Normal 14 2 15 4" xfId="7056" xr:uid="{00000000-0005-0000-0000-0000CB450000}"/>
    <cellStyle name="Normal 14 2 15 4 2" xfId="13593" xr:uid="{00000000-0005-0000-0000-0000CC450000}"/>
    <cellStyle name="Normal 14 2 15 4 2 2" xfId="26324" xr:uid="{00000000-0005-0000-0000-0000CD450000}"/>
    <cellStyle name="Normal 14 2 15 4 3" xfId="21783" xr:uid="{00000000-0005-0000-0000-0000CE450000}"/>
    <cellStyle name="Normal 14 2 15 5" xfId="12494" xr:uid="{00000000-0005-0000-0000-0000CF450000}"/>
    <cellStyle name="Normal 14 2 15 5 2" xfId="25240" xr:uid="{00000000-0005-0000-0000-0000D0450000}"/>
    <cellStyle name="Normal 14 2 15 6" xfId="17968" xr:uid="{00000000-0005-0000-0000-0000D1450000}"/>
    <cellStyle name="Normal 14 2 15 7" xfId="31315" xr:uid="{00000000-0005-0000-0000-0000D2450000}"/>
    <cellStyle name="Normal 14 2 15 8" xfId="34655" xr:uid="{00000000-0005-0000-0000-0000D3450000}"/>
    <cellStyle name="Normal 14 2 16" xfId="4835" xr:uid="{00000000-0005-0000-0000-0000D4450000}"/>
    <cellStyle name="Normal 14 2 16 2" xfId="8119" xr:uid="{00000000-0005-0000-0000-0000D5450000}"/>
    <cellStyle name="Normal 14 2 16 2 2" xfId="14608" xr:uid="{00000000-0005-0000-0000-0000D6450000}"/>
    <cellStyle name="Normal 14 2 16 2 2 2" xfId="27287" xr:uid="{00000000-0005-0000-0000-0000D7450000}"/>
    <cellStyle name="Normal 14 2 16 2 3" xfId="19385" xr:uid="{00000000-0005-0000-0000-0000D8450000}"/>
    <cellStyle name="Normal 14 2 16 2 4" xfId="32502" xr:uid="{00000000-0005-0000-0000-0000D9450000}"/>
    <cellStyle name="Normal 14 2 16 2 5" xfId="35513" xr:uid="{00000000-0005-0000-0000-0000DA450000}"/>
    <cellStyle name="Normal 14 2 16 3" xfId="9043" xr:uid="{00000000-0005-0000-0000-0000DB450000}"/>
    <cellStyle name="Normal 14 2 16 3 2" xfId="15450" xr:uid="{00000000-0005-0000-0000-0000DC450000}"/>
    <cellStyle name="Normal 14 2 16 3 2 2" xfId="28098" xr:uid="{00000000-0005-0000-0000-0000DD450000}"/>
    <cellStyle name="Normal 14 2 16 3 3" xfId="23051" xr:uid="{00000000-0005-0000-0000-0000DE450000}"/>
    <cellStyle name="Normal 14 2 16 4" xfId="7057" xr:uid="{00000000-0005-0000-0000-0000DF450000}"/>
    <cellStyle name="Normal 14 2 16 4 2" xfId="13594" xr:uid="{00000000-0005-0000-0000-0000E0450000}"/>
    <cellStyle name="Normal 14 2 16 4 2 2" xfId="26325" xr:uid="{00000000-0005-0000-0000-0000E1450000}"/>
    <cellStyle name="Normal 14 2 16 4 3" xfId="21784" xr:uid="{00000000-0005-0000-0000-0000E2450000}"/>
    <cellStyle name="Normal 14 2 16 5" xfId="12495" xr:uid="{00000000-0005-0000-0000-0000E3450000}"/>
    <cellStyle name="Normal 14 2 16 5 2" xfId="25241" xr:uid="{00000000-0005-0000-0000-0000E4450000}"/>
    <cellStyle name="Normal 14 2 16 6" xfId="17969" xr:uid="{00000000-0005-0000-0000-0000E5450000}"/>
    <cellStyle name="Normal 14 2 16 7" xfId="31316" xr:uid="{00000000-0005-0000-0000-0000E6450000}"/>
    <cellStyle name="Normal 14 2 16 8" xfId="34656" xr:uid="{00000000-0005-0000-0000-0000E7450000}"/>
    <cellStyle name="Normal 14 2 17" xfId="4836" xr:uid="{00000000-0005-0000-0000-0000E8450000}"/>
    <cellStyle name="Normal 14 2 17 2" xfId="8120" xr:uid="{00000000-0005-0000-0000-0000E9450000}"/>
    <cellStyle name="Normal 14 2 17 2 2" xfId="14609" xr:uid="{00000000-0005-0000-0000-0000EA450000}"/>
    <cellStyle name="Normal 14 2 17 2 2 2" xfId="27288" xr:uid="{00000000-0005-0000-0000-0000EB450000}"/>
    <cellStyle name="Normal 14 2 17 2 3" xfId="19386" xr:uid="{00000000-0005-0000-0000-0000EC450000}"/>
    <cellStyle name="Normal 14 2 17 2 4" xfId="32503" xr:uid="{00000000-0005-0000-0000-0000ED450000}"/>
    <cellStyle name="Normal 14 2 17 2 5" xfId="35514" xr:uid="{00000000-0005-0000-0000-0000EE450000}"/>
    <cellStyle name="Normal 14 2 17 3" xfId="9044" xr:uid="{00000000-0005-0000-0000-0000EF450000}"/>
    <cellStyle name="Normal 14 2 17 3 2" xfId="15451" xr:uid="{00000000-0005-0000-0000-0000F0450000}"/>
    <cellStyle name="Normal 14 2 17 3 2 2" xfId="28099" xr:uid="{00000000-0005-0000-0000-0000F1450000}"/>
    <cellStyle name="Normal 14 2 17 3 3" xfId="23052" xr:uid="{00000000-0005-0000-0000-0000F2450000}"/>
    <cellStyle name="Normal 14 2 17 4" xfId="7058" xr:uid="{00000000-0005-0000-0000-0000F3450000}"/>
    <cellStyle name="Normal 14 2 17 4 2" xfId="13595" xr:uid="{00000000-0005-0000-0000-0000F4450000}"/>
    <cellStyle name="Normal 14 2 17 4 2 2" xfId="26326" xr:uid="{00000000-0005-0000-0000-0000F5450000}"/>
    <cellStyle name="Normal 14 2 17 4 3" xfId="21785" xr:uid="{00000000-0005-0000-0000-0000F6450000}"/>
    <cellStyle name="Normal 14 2 17 5" xfId="12496" xr:uid="{00000000-0005-0000-0000-0000F7450000}"/>
    <cellStyle name="Normal 14 2 17 5 2" xfId="25242" xr:uid="{00000000-0005-0000-0000-0000F8450000}"/>
    <cellStyle name="Normal 14 2 17 6" xfId="17970" xr:uid="{00000000-0005-0000-0000-0000F9450000}"/>
    <cellStyle name="Normal 14 2 17 7" xfId="31317" xr:uid="{00000000-0005-0000-0000-0000FA450000}"/>
    <cellStyle name="Normal 14 2 17 8" xfId="34657" xr:uid="{00000000-0005-0000-0000-0000FB450000}"/>
    <cellStyle name="Normal 14 2 18" xfId="4837" xr:uid="{00000000-0005-0000-0000-0000FC450000}"/>
    <cellStyle name="Normal 14 2 18 2" xfId="8121" xr:uid="{00000000-0005-0000-0000-0000FD450000}"/>
    <cellStyle name="Normal 14 2 18 2 2" xfId="14610" xr:uid="{00000000-0005-0000-0000-0000FE450000}"/>
    <cellStyle name="Normal 14 2 18 2 2 2" xfId="27289" xr:uid="{00000000-0005-0000-0000-0000FF450000}"/>
    <cellStyle name="Normal 14 2 18 2 3" xfId="19387" xr:uid="{00000000-0005-0000-0000-000000460000}"/>
    <cellStyle name="Normal 14 2 18 2 4" xfId="32504" xr:uid="{00000000-0005-0000-0000-000001460000}"/>
    <cellStyle name="Normal 14 2 18 2 5" xfId="35515" xr:uid="{00000000-0005-0000-0000-000002460000}"/>
    <cellStyle name="Normal 14 2 18 3" xfId="9045" xr:uid="{00000000-0005-0000-0000-000003460000}"/>
    <cellStyle name="Normal 14 2 18 3 2" xfId="15452" xr:uid="{00000000-0005-0000-0000-000004460000}"/>
    <cellStyle name="Normal 14 2 18 3 2 2" xfId="28100" xr:uid="{00000000-0005-0000-0000-000005460000}"/>
    <cellStyle name="Normal 14 2 18 3 3" xfId="23053" xr:uid="{00000000-0005-0000-0000-000006460000}"/>
    <cellStyle name="Normal 14 2 18 4" xfId="7059" xr:uid="{00000000-0005-0000-0000-000007460000}"/>
    <cellStyle name="Normal 14 2 18 4 2" xfId="13596" xr:uid="{00000000-0005-0000-0000-000008460000}"/>
    <cellStyle name="Normal 14 2 18 4 2 2" xfId="26327" xr:uid="{00000000-0005-0000-0000-000009460000}"/>
    <cellStyle name="Normal 14 2 18 4 3" xfId="21786" xr:uid="{00000000-0005-0000-0000-00000A460000}"/>
    <cellStyle name="Normal 14 2 18 5" xfId="12497" xr:uid="{00000000-0005-0000-0000-00000B460000}"/>
    <cellStyle name="Normal 14 2 18 5 2" xfId="25243" xr:uid="{00000000-0005-0000-0000-00000C460000}"/>
    <cellStyle name="Normal 14 2 18 6" xfId="17971" xr:uid="{00000000-0005-0000-0000-00000D460000}"/>
    <cellStyle name="Normal 14 2 18 7" xfId="31318" xr:uid="{00000000-0005-0000-0000-00000E460000}"/>
    <cellStyle name="Normal 14 2 18 8" xfId="34658" xr:uid="{00000000-0005-0000-0000-00000F460000}"/>
    <cellStyle name="Normal 14 2 19" xfId="4838" xr:uid="{00000000-0005-0000-0000-000010460000}"/>
    <cellStyle name="Normal 14 2 19 2" xfId="8122" xr:uid="{00000000-0005-0000-0000-000011460000}"/>
    <cellStyle name="Normal 14 2 19 2 2" xfId="14611" xr:uid="{00000000-0005-0000-0000-000012460000}"/>
    <cellStyle name="Normal 14 2 19 2 2 2" xfId="27290" xr:uid="{00000000-0005-0000-0000-000013460000}"/>
    <cellStyle name="Normal 14 2 19 2 3" xfId="19388" xr:uid="{00000000-0005-0000-0000-000014460000}"/>
    <cellStyle name="Normal 14 2 19 2 4" xfId="32505" xr:uid="{00000000-0005-0000-0000-000015460000}"/>
    <cellStyle name="Normal 14 2 19 2 5" xfId="35516" xr:uid="{00000000-0005-0000-0000-000016460000}"/>
    <cellStyle name="Normal 14 2 19 3" xfId="9046" xr:uid="{00000000-0005-0000-0000-000017460000}"/>
    <cellStyle name="Normal 14 2 19 3 2" xfId="15453" xr:uid="{00000000-0005-0000-0000-000018460000}"/>
    <cellStyle name="Normal 14 2 19 3 2 2" xfId="28101" xr:uid="{00000000-0005-0000-0000-000019460000}"/>
    <cellStyle name="Normal 14 2 19 3 3" xfId="23054" xr:uid="{00000000-0005-0000-0000-00001A460000}"/>
    <cellStyle name="Normal 14 2 19 4" xfId="7060" xr:uid="{00000000-0005-0000-0000-00001B460000}"/>
    <cellStyle name="Normal 14 2 19 4 2" xfId="13597" xr:uid="{00000000-0005-0000-0000-00001C460000}"/>
    <cellStyle name="Normal 14 2 19 4 2 2" xfId="26328" xr:uid="{00000000-0005-0000-0000-00001D460000}"/>
    <cellStyle name="Normal 14 2 19 4 3" xfId="21787" xr:uid="{00000000-0005-0000-0000-00001E460000}"/>
    <cellStyle name="Normal 14 2 19 5" xfId="12498" xr:uid="{00000000-0005-0000-0000-00001F460000}"/>
    <cellStyle name="Normal 14 2 19 5 2" xfId="25244" xr:uid="{00000000-0005-0000-0000-000020460000}"/>
    <cellStyle name="Normal 14 2 19 6" xfId="17972" xr:uid="{00000000-0005-0000-0000-000021460000}"/>
    <cellStyle name="Normal 14 2 19 7" xfId="31319" xr:uid="{00000000-0005-0000-0000-000022460000}"/>
    <cellStyle name="Normal 14 2 19 8" xfId="34659" xr:uid="{00000000-0005-0000-0000-000023460000}"/>
    <cellStyle name="Normal 14 2 2" xfId="1576" xr:uid="{00000000-0005-0000-0000-000024460000}"/>
    <cellStyle name="Normal 14 2 2 10" xfId="4839" xr:uid="{00000000-0005-0000-0000-000025460000}"/>
    <cellStyle name="Normal 14 2 2 11" xfId="43556" xr:uid="{4FAF09BF-9E15-4D27-9BAF-FE22AF2E030B}"/>
    <cellStyle name="Normal 14 2 2 2" xfId="1577" xr:uid="{00000000-0005-0000-0000-000026460000}"/>
    <cellStyle name="Normal 14 2 2 2 2" xfId="1578" xr:uid="{00000000-0005-0000-0000-000027460000}"/>
    <cellStyle name="Normal 14 2 2 2 2 2" xfId="16356" xr:uid="{00000000-0005-0000-0000-000028460000}"/>
    <cellStyle name="Normal 14 2 2 2 2 2 2" xfId="28898" xr:uid="{00000000-0005-0000-0000-000029460000}"/>
    <cellStyle name="Normal 14 2 2 2 2 2 3" xfId="43559" xr:uid="{7A57F898-CC1A-4F0F-AF72-0C3D18020547}"/>
    <cellStyle name="Normal 14 2 2 2 2 3" xfId="23814" xr:uid="{00000000-0005-0000-0000-00002A460000}"/>
    <cellStyle name="Normal 14 2 2 2 2 3 2" xfId="43560" xr:uid="{156830C7-985C-4C98-98BE-D44ABCB65A81}"/>
    <cellStyle name="Normal 14 2 2 2 2 4" xfId="10859" xr:uid="{00000000-0005-0000-0000-00002B460000}"/>
    <cellStyle name="Normal 14 2 2 2 2 4 2" xfId="43561" xr:uid="{DD408746-CFDA-4A51-93A2-9FFA20907C3C}"/>
    <cellStyle name="Normal 14 2 2 2 2 5" xfId="43558" xr:uid="{B14BFE06-CEB5-42DD-98B4-92EBC5C74BFC}"/>
    <cellStyle name="Normal 14 2 2 2 3" xfId="11140" xr:uid="{00000000-0005-0000-0000-00002C460000}"/>
    <cellStyle name="Normal 14 2 2 2 3 2" xfId="16537" xr:uid="{00000000-0005-0000-0000-00002D460000}"/>
    <cellStyle name="Normal 14 2 2 2 3 2 2" xfId="29076" xr:uid="{00000000-0005-0000-0000-00002E460000}"/>
    <cellStyle name="Normal 14 2 2 2 3 3" xfId="23984" xr:uid="{00000000-0005-0000-0000-00002F460000}"/>
    <cellStyle name="Normal 14 2 2 2 3 4" xfId="43562" xr:uid="{EFA5839E-6C40-4A37-9E4B-74F3BB764E31}"/>
    <cellStyle name="Normal 14 2 2 2 4" xfId="14612" xr:uid="{00000000-0005-0000-0000-000030460000}"/>
    <cellStyle name="Normal 14 2 2 2 4 2" xfId="27291" xr:uid="{00000000-0005-0000-0000-000031460000}"/>
    <cellStyle name="Normal 14 2 2 2 4 3" xfId="43563" xr:uid="{C8550BBB-F363-4117-8545-EE90B1761A42}"/>
    <cellStyle name="Normal 14 2 2 2 5" xfId="19389" xr:uid="{00000000-0005-0000-0000-000032460000}"/>
    <cellStyle name="Normal 14 2 2 2 5 2" xfId="43564" xr:uid="{3AE589F7-5FC3-4078-BE88-8D33BEEFDE2D}"/>
    <cellStyle name="Normal 14 2 2 2 6" xfId="32506" xr:uid="{00000000-0005-0000-0000-000033460000}"/>
    <cellStyle name="Normal 14 2 2 2 7" xfId="35517" xr:uid="{00000000-0005-0000-0000-000034460000}"/>
    <cellStyle name="Normal 14 2 2 2 8" xfId="8123" xr:uid="{00000000-0005-0000-0000-000035460000}"/>
    <cellStyle name="Normal 14 2 2 2 9" xfId="43557" xr:uid="{13BF80B0-EE12-4DC6-B52C-F037E95C9B2E}"/>
    <cellStyle name="Normal 14 2 2 3" xfId="1579" xr:uid="{00000000-0005-0000-0000-000036460000}"/>
    <cellStyle name="Normal 14 2 2 3 2" xfId="10417" xr:uid="{00000000-0005-0000-0000-000037460000}"/>
    <cellStyle name="Normal 14 2 2 3 2 2" xfId="16114" xr:uid="{00000000-0005-0000-0000-000038460000}"/>
    <cellStyle name="Normal 14 2 2 3 2 2 2" xfId="28736" xr:uid="{00000000-0005-0000-0000-000039460000}"/>
    <cellStyle name="Normal 14 2 2 3 2 3" xfId="23695" xr:uid="{00000000-0005-0000-0000-00003A460000}"/>
    <cellStyle name="Normal 14 2 2 3 2 4" xfId="43566" xr:uid="{87D983C9-E3EB-45FB-A36F-F11EC38A70BB}"/>
    <cellStyle name="Normal 14 2 2 3 3" xfId="15454" xr:uid="{00000000-0005-0000-0000-00003B460000}"/>
    <cellStyle name="Normal 14 2 2 3 3 2" xfId="28102" xr:uid="{00000000-0005-0000-0000-00003C460000}"/>
    <cellStyle name="Normal 14 2 2 3 3 3" xfId="43567" xr:uid="{06F2AD29-8E1E-4F00-AA0B-67E193C6BABF}"/>
    <cellStyle name="Normal 14 2 2 3 4" xfId="23055" xr:uid="{00000000-0005-0000-0000-00003D460000}"/>
    <cellStyle name="Normal 14 2 2 3 4 2" xfId="43568" xr:uid="{C15895D6-AD68-413C-ABB8-FAD8DCDEDB1E}"/>
    <cellStyle name="Normal 14 2 2 3 5" xfId="9047" xr:uid="{00000000-0005-0000-0000-00003E460000}"/>
    <cellStyle name="Normal 14 2 2 3 6" xfId="43565" xr:uid="{5C73AFB4-64BA-4034-92D2-303EBA9805F1}"/>
    <cellStyle name="Normal 14 2 2 4" xfId="11300" xr:uid="{00000000-0005-0000-0000-00003F460000}"/>
    <cellStyle name="Normal 14 2 2 4 2" xfId="16631" xr:uid="{00000000-0005-0000-0000-000040460000}"/>
    <cellStyle name="Normal 14 2 2 4 2 2" xfId="29166" xr:uid="{00000000-0005-0000-0000-000041460000}"/>
    <cellStyle name="Normal 14 2 2 4 3" xfId="24073" xr:uid="{00000000-0005-0000-0000-000042460000}"/>
    <cellStyle name="Normal 14 2 2 4 4" xfId="43569" xr:uid="{6C8067AC-FBC5-4A59-8113-F7C7EE5BFF16}"/>
    <cellStyle name="Normal 14 2 2 5" xfId="7061" xr:uid="{00000000-0005-0000-0000-000043460000}"/>
    <cellStyle name="Normal 14 2 2 5 2" xfId="13598" xr:uid="{00000000-0005-0000-0000-000044460000}"/>
    <cellStyle name="Normal 14 2 2 5 2 2" xfId="26329" xr:uid="{00000000-0005-0000-0000-000045460000}"/>
    <cellStyle name="Normal 14 2 2 5 3" xfId="21788" xr:uid="{00000000-0005-0000-0000-000046460000}"/>
    <cellStyle name="Normal 14 2 2 5 4" xfId="43570" xr:uid="{9160BFA6-5D5F-4D4F-87A3-7357694F3EDF}"/>
    <cellStyle name="Normal 14 2 2 6" xfId="12499" xr:uid="{00000000-0005-0000-0000-000047460000}"/>
    <cellStyle name="Normal 14 2 2 6 2" xfId="25245" xr:uid="{00000000-0005-0000-0000-000048460000}"/>
    <cellStyle name="Normal 14 2 2 6 3" xfId="43571" xr:uid="{BB6714DC-B5AF-4C44-B17D-1260B9A5ADC2}"/>
    <cellStyle name="Normal 14 2 2 7" xfId="17973" xr:uid="{00000000-0005-0000-0000-000049460000}"/>
    <cellStyle name="Normal 14 2 2 8" xfId="31320" xr:uid="{00000000-0005-0000-0000-00004A460000}"/>
    <cellStyle name="Normal 14 2 2 9" xfId="34660" xr:uid="{00000000-0005-0000-0000-00004B460000}"/>
    <cellStyle name="Normal 14 2 20" xfId="4828" xr:uid="{00000000-0005-0000-0000-00004C460000}"/>
    <cellStyle name="Normal 14 2 20 2" xfId="18786" xr:uid="{00000000-0005-0000-0000-00004D460000}"/>
    <cellStyle name="Normal 14 2 21" xfId="10224" xr:uid="{00000000-0005-0000-0000-00004E460000}"/>
    <cellStyle name="Normal 14 2 21 2" xfId="16059" xr:uid="{00000000-0005-0000-0000-00004F460000}"/>
    <cellStyle name="Normal 14 2 21 2 2" xfId="28686" xr:uid="{00000000-0005-0000-0000-000050460000}"/>
    <cellStyle name="Normal 14 2 21 3" xfId="17962" xr:uid="{00000000-0005-0000-0000-000051460000}"/>
    <cellStyle name="Normal 14 2 21 4" xfId="23650" xr:uid="{00000000-0005-0000-0000-000052460000}"/>
    <cellStyle name="Normal 14 2 22" xfId="2860" xr:uid="{00000000-0005-0000-0000-000053460000}"/>
    <cellStyle name="Normal 14 2 23" xfId="37704" xr:uid="{00000000-0005-0000-0000-000054460000}"/>
    <cellStyle name="Normal 14 2 24" xfId="37984" xr:uid="{00000000-0005-0000-0000-000055460000}"/>
    <cellStyle name="Normal 14 2 25" xfId="43555" xr:uid="{A425BA2B-766A-477F-A524-030DFD1E68A4}"/>
    <cellStyle name="Normal 14 2 3" xfId="1580" xr:uid="{00000000-0005-0000-0000-000056460000}"/>
    <cellStyle name="Normal 14 2 3 10" xfId="4840" xr:uid="{00000000-0005-0000-0000-000057460000}"/>
    <cellStyle name="Normal 14 2 3 11" xfId="43572" xr:uid="{2A03EB22-BED5-44C1-9249-E5F07870BA62}"/>
    <cellStyle name="Normal 14 2 3 2" xfId="1581" xr:uid="{00000000-0005-0000-0000-000058460000}"/>
    <cellStyle name="Normal 14 2 3 2 2" xfId="11301" xr:uid="{00000000-0005-0000-0000-000059460000}"/>
    <cellStyle name="Normal 14 2 3 2 2 2" xfId="16632" xr:uid="{00000000-0005-0000-0000-00005A460000}"/>
    <cellStyle name="Normal 14 2 3 2 2 2 2" xfId="29167" xr:uid="{00000000-0005-0000-0000-00005B460000}"/>
    <cellStyle name="Normal 14 2 3 2 2 3" xfId="24074" xr:uid="{00000000-0005-0000-0000-00005C460000}"/>
    <cellStyle name="Normal 14 2 3 2 2 4" xfId="43574" xr:uid="{00B0BEAA-18C1-4286-B238-FC92979C2EBA}"/>
    <cellStyle name="Normal 14 2 3 2 3" xfId="14613" xr:uid="{00000000-0005-0000-0000-00005D460000}"/>
    <cellStyle name="Normal 14 2 3 2 3 2" xfId="27292" xr:uid="{00000000-0005-0000-0000-00005E460000}"/>
    <cellStyle name="Normal 14 2 3 2 3 3" xfId="43575" xr:uid="{25BDEB49-F883-44B8-81D6-12FB0E9D7435}"/>
    <cellStyle name="Normal 14 2 3 2 4" xfId="19390" xr:uid="{00000000-0005-0000-0000-00005F460000}"/>
    <cellStyle name="Normal 14 2 3 2 4 2" xfId="43576" xr:uid="{7455994C-D69A-45D1-AA13-D1E95AD75566}"/>
    <cellStyle name="Normal 14 2 3 2 5" xfId="32507" xr:uid="{00000000-0005-0000-0000-000060460000}"/>
    <cellStyle name="Normal 14 2 3 2 6" xfId="35518" xr:uid="{00000000-0005-0000-0000-000061460000}"/>
    <cellStyle name="Normal 14 2 3 2 7" xfId="8124" xr:uid="{00000000-0005-0000-0000-000062460000}"/>
    <cellStyle name="Normal 14 2 3 2 8" xfId="43573" xr:uid="{FDBB743B-CEE5-402C-8E82-64C596C481A8}"/>
    <cellStyle name="Normal 14 2 3 3" xfId="9048" xr:uid="{00000000-0005-0000-0000-000063460000}"/>
    <cellStyle name="Normal 14 2 3 3 2" xfId="15455" xr:uid="{00000000-0005-0000-0000-000064460000}"/>
    <cellStyle name="Normal 14 2 3 3 2 2" xfId="28103" xr:uid="{00000000-0005-0000-0000-000065460000}"/>
    <cellStyle name="Normal 14 2 3 3 3" xfId="23056" xr:uid="{00000000-0005-0000-0000-000066460000}"/>
    <cellStyle name="Normal 14 2 3 3 4" xfId="43577" xr:uid="{E233F893-E8DD-4753-A043-D74C97D3D06A}"/>
    <cellStyle name="Normal 14 2 3 4" xfId="11088" xr:uid="{00000000-0005-0000-0000-000067460000}"/>
    <cellStyle name="Normal 14 2 3 4 2" xfId="16502" xr:uid="{00000000-0005-0000-0000-000068460000}"/>
    <cellStyle name="Normal 14 2 3 4 2 2" xfId="29042" xr:uid="{00000000-0005-0000-0000-000069460000}"/>
    <cellStyle name="Normal 14 2 3 4 3" xfId="23952" xr:uid="{00000000-0005-0000-0000-00006A460000}"/>
    <cellStyle name="Normal 14 2 3 4 4" xfId="43578" xr:uid="{C055118F-E172-4FEF-9FC0-B63EA7A8D43F}"/>
    <cellStyle name="Normal 14 2 3 5" xfId="7062" xr:uid="{00000000-0005-0000-0000-00006B460000}"/>
    <cellStyle name="Normal 14 2 3 5 2" xfId="13599" xr:uid="{00000000-0005-0000-0000-00006C460000}"/>
    <cellStyle name="Normal 14 2 3 5 2 2" xfId="26330" xr:uid="{00000000-0005-0000-0000-00006D460000}"/>
    <cellStyle name="Normal 14 2 3 5 3" xfId="21789" xr:uid="{00000000-0005-0000-0000-00006E460000}"/>
    <cellStyle name="Normal 14 2 3 5 4" xfId="43579" xr:uid="{5CBEA3A1-9414-4A31-B84A-0462457AC5BD}"/>
    <cellStyle name="Normal 14 2 3 6" xfId="12500" xr:uid="{00000000-0005-0000-0000-00006F460000}"/>
    <cellStyle name="Normal 14 2 3 6 2" xfId="25246" xr:uid="{00000000-0005-0000-0000-000070460000}"/>
    <cellStyle name="Normal 14 2 3 7" xfId="17974" xr:uid="{00000000-0005-0000-0000-000071460000}"/>
    <cellStyle name="Normal 14 2 3 8" xfId="31321" xr:uid="{00000000-0005-0000-0000-000072460000}"/>
    <cellStyle name="Normal 14 2 3 9" xfId="34661" xr:uid="{00000000-0005-0000-0000-000073460000}"/>
    <cellStyle name="Normal 14 2 4" xfId="1582" xr:uid="{00000000-0005-0000-0000-000074460000}"/>
    <cellStyle name="Normal 14 2 4 10" xfId="4841" xr:uid="{00000000-0005-0000-0000-000075460000}"/>
    <cellStyle name="Normal 14 2 4 11" xfId="43580" xr:uid="{6FED4CB4-3256-451D-9D60-56BD192EDE5B}"/>
    <cellStyle name="Normal 14 2 4 2" xfId="8125" xr:uid="{00000000-0005-0000-0000-000076460000}"/>
    <cellStyle name="Normal 14 2 4 2 2" xfId="14614" xr:uid="{00000000-0005-0000-0000-000077460000}"/>
    <cellStyle name="Normal 14 2 4 2 2 2" xfId="27293" xr:uid="{00000000-0005-0000-0000-000078460000}"/>
    <cellStyle name="Normal 14 2 4 2 3" xfId="19391" xr:uid="{00000000-0005-0000-0000-000079460000}"/>
    <cellStyle name="Normal 14 2 4 2 4" xfId="32508" xr:uid="{00000000-0005-0000-0000-00007A460000}"/>
    <cellStyle name="Normal 14 2 4 2 5" xfId="35519" xr:uid="{00000000-0005-0000-0000-00007B460000}"/>
    <cellStyle name="Normal 14 2 4 2 6" xfId="43581" xr:uid="{C8438F6B-64AC-42A6-B7EA-6426B52BBBA3}"/>
    <cellStyle name="Normal 14 2 4 3" xfId="9049" xr:uid="{00000000-0005-0000-0000-00007C460000}"/>
    <cellStyle name="Normal 14 2 4 3 2" xfId="15456" xr:uid="{00000000-0005-0000-0000-00007D460000}"/>
    <cellStyle name="Normal 14 2 4 3 2 2" xfId="28104" xr:uid="{00000000-0005-0000-0000-00007E460000}"/>
    <cellStyle name="Normal 14 2 4 3 3" xfId="23057" xr:uid="{00000000-0005-0000-0000-00007F460000}"/>
    <cellStyle name="Normal 14 2 4 3 4" xfId="43582" xr:uid="{C5BA35EC-CA8C-4BEF-8448-51683C7C4755}"/>
    <cellStyle name="Normal 14 2 4 4" xfId="10962" xr:uid="{00000000-0005-0000-0000-000080460000}"/>
    <cellStyle name="Normal 14 2 4 4 2" xfId="16420" xr:uid="{00000000-0005-0000-0000-000081460000}"/>
    <cellStyle name="Normal 14 2 4 4 2 2" xfId="28961" xr:uid="{00000000-0005-0000-0000-000082460000}"/>
    <cellStyle name="Normal 14 2 4 4 3" xfId="23872" xr:uid="{00000000-0005-0000-0000-000083460000}"/>
    <cellStyle name="Normal 14 2 4 4 4" xfId="43583" xr:uid="{37C00AAC-5633-4814-88E8-A943FFD71F36}"/>
    <cellStyle name="Normal 14 2 4 5" xfId="7063" xr:uid="{00000000-0005-0000-0000-000084460000}"/>
    <cellStyle name="Normal 14 2 4 5 2" xfId="13600" xr:uid="{00000000-0005-0000-0000-000085460000}"/>
    <cellStyle name="Normal 14 2 4 5 2 2" xfId="26331" xr:uid="{00000000-0005-0000-0000-000086460000}"/>
    <cellStyle name="Normal 14 2 4 5 3" xfId="21790" xr:uid="{00000000-0005-0000-0000-000087460000}"/>
    <cellStyle name="Normal 14 2 4 6" xfId="12501" xr:uid="{00000000-0005-0000-0000-000088460000}"/>
    <cellStyle name="Normal 14 2 4 6 2" xfId="25247" xr:uid="{00000000-0005-0000-0000-000089460000}"/>
    <cellStyle name="Normal 14 2 4 7" xfId="17975" xr:uid="{00000000-0005-0000-0000-00008A460000}"/>
    <cellStyle name="Normal 14 2 4 8" xfId="31322" xr:uid="{00000000-0005-0000-0000-00008B460000}"/>
    <cellStyle name="Normal 14 2 4 9" xfId="34662" xr:uid="{00000000-0005-0000-0000-00008C460000}"/>
    <cellStyle name="Normal 14 2 5" xfId="1575" xr:uid="{00000000-0005-0000-0000-00008D460000}"/>
    <cellStyle name="Normal 14 2 5 10" xfId="43584" xr:uid="{25EFA622-61F6-49C6-ABD0-2FD8A5AF4E43}"/>
    <cellStyle name="Normal 14 2 5 2" xfId="8126" xr:uid="{00000000-0005-0000-0000-00008E460000}"/>
    <cellStyle name="Normal 14 2 5 2 2" xfId="14615" xr:uid="{00000000-0005-0000-0000-00008F460000}"/>
    <cellStyle name="Normal 14 2 5 2 2 2" xfId="27294" xr:uid="{00000000-0005-0000-0000-000090460000}"/>
    <cellStyle name="Normal 14 2 5 2 3" xfId="19392" xr:uid="{00000000-0005-0000-0000-000091460000}"/>
    <cellStyle name="Normal 14 2 5 2 4" xfId="32509" xr:uid="{00000000-0005-0000-0000-000092460000}"/>
    <cellStyle name="Normal 14 2 5 2 5" xfId="35520" xr:uid="{00000000-0005-0000-0000-000093460000}"/>
    <cellStyle name="Normal 14 2 5 3" xfId="9050" xr:uid="{00000000-0005-0000-0000-000094460000}"/>
    <cellStyle name="Normal 14 2 5 3 2" xfId="15457" xr:uid="{00000000-0005-0000-0000-000095460000}"/>
    <cellStyle name="Normal 14 2 5 3 2 2" xfId="28105" xr:uid="{00000000-0005-0000-0000-000096460000}"/>
    <cellStyle name="Normal 14 2 5 3 3" xfId="23058" xr:uid="{00000000-0005-0000-0000-000097460000}"/>
    <cellStyle name="Normal 14 2 5 4" xfId="7064" xr:uid="{00000000-0005-0000-0000-000098460000}"/>
    <cellStyle name="Normal 14 2 5 4 2" xfId="13601" xr:uid="{00000000-0005-0000-0000-000099460000}"/>
    <cellStyle name="Normal 14 2 5 4 2 2" xfId="26332" xr:uid="{00000000-0005-0000-0000-00009A460000}"/>
    <cellStyle name="Normal 14 2 5 4 3" xfId="21791" xr:uid="{00000000-0005-0000-0000-00009B460000}"/>
    <cellStyle name="Normal 14 2 5 5" xfId="12502" xr:uid="{00000000-0005-0000-0000-00009C460000}"/>
    <cellStyle name="Normal 14 2 5 5 2" xfId="25248" xr:uid="{00000000-0005-0000-0000-00009D460000}"/>
    <cellStyle name="Normal 14 2 5 6" xfId="17976" xr:uid="{00000000-0005-0000-0000-00009E460000}"/>
    <cellStyle name="Normal 14 2 5 7" xfId="31323" xr:uid="{00000000-0005-0000-0000-00009F460000}"/>
    <cellStyle name="Normal 14 2 5 8" xfId="34663" xr:uid="{00000000-0005-0000-0000-0000A0460000}"/>
    <cellStyle name="Normal 14 2 5 9" xfId="4842" xr:uid="{00000000-0005-0000-0000-0000A1460000}"/>
    <cellStyle name="Normal 14 2 6" xfId="4843" xr:uid="{00000000-0005-0000-0000-0000A2460000}"/>
    <cellStyle name="Normal 14 2 6 2" xfId="8127" xr:uid="{00000000-0005-0000-0000-0000A3460000}"/>
    <cellStyle name="Normal 14 2 6 2 2" xfId="14616" xr:uid="{00000000-0005-0000-0000-0000A4460000}"/>
    <cellStyle name="Normal 14 2 6 2 2 2" xfId="27295" xr:uid="{00000000-0005-0000-0000-0000A5460000}"/>
    <cellStyle name="Normal 14 2 6 2 3" xfId="19393" xr:uid="{00000000-0005-0000-0000-0000A6460000}"/>
    <cellStyle name="Normal 14 2 6 2 4" xfId="32510" xr:uid="{00000000-0005-0000-0000-0000A7460000}"/>
    <cellStyle name="Normal 14 2 6 2 5" xfId="35521" xr:uid="{00000000-0005-0000-0000-0000A8460000}"/>
    <cellStyle name="Normal 14 2 6 3" xfId="9051" xr:uid="{00000000-0005-0000-0000-0000A9460000}"/>
    <cellStyle name="Normal 14 2 6 3 2" xfId="15458" xr:uid="{00000000-0005-0000-0000-0000AA460000}"/>
    <cellStyle name="Normal 14 2 6 3 2 2" xfId="28106" xr:uid="{00000000-0005-0000-0000-0000AB460000}"/>
    <cellStyle name="Normal 14 2 6 3 3" xfId="23059" xr:uid="{00000000-0005-0000-0000-0000AC460000}"/>
    <cellStyle name="Normal 14 2 6 4" xfId="7065" xr:uid="{00000000-0005-0000-0000-0000AD460000}"/>
    <cellStyle name="Normal 14 2 6 4 2" xfId="13602" xr:uid="{00000000-0005-0000-0000-0000AE460000}"/>
    <cellStyle name="Normal 14 2 6 4 2 2" xfId="26333" xr:uid="{00000000-0005-0000-0000-0000AF460000}"/>
    <cellStyle name="Normal 14 2 6 4 3" xfId="21792" xr:uid="{00000000-0005-0000-0000-0000B0460000}"/>
    <cellStyle name="Normal 14 2 6 5" xfId="12503" xr:uid="{00000000-0005-0000-0000-0000B1460000}"/>
    <cellStyle name="Normal 14 2 6 5 2" xfId="25249" xr:uid="{00000000-0005-0000-0000-0000B2460000}"/>
    <cellStyle name="Normal 14 2 6 6" xfId="17977" xr:uid="{00000000-0005-0000-0000-0000B3460000}"/>
    <cellStyle name="Normal 14 2 6 7" xfId="31324" xr:uid="{00000000-0005-0000-0000-0000B4460000}"/>
    <cellStyle name="Normal 14 2 6 8" xfId="34664" xr:uid="{00000000-0005-0000-0000-0000B5460000}"/>
    <cellStyle name="Normal 14 2 6 9" xfId="43585" xr:uid="{77E9162D-FA62-496A-A70B-44F42A48EB86}"/>
    <cellStyle name="Normal 14 2 7" xfId="4844" xr:uid="{00000000-0005-0000-0000-0000B6460000}"/>
    <cellStyle name="Normal 14 2 7 2" xfId="8128" xr:uid="{00000000-0005-0000-0000-0000B7460000}"/>
    <cellStyle name="Normal 14 2 7 2 2" xfId="14617" xr:uid="{00000000-0005-0000-0000-0000B8460000}"/>
    <cellStyle name="Normal 14 2 7 2 2 2" xfId="27296" xr:uid="{00000000-0005-0000-0000-0000B9460000}"/>
    <cellStyle name="Normal 14 2 7 2 3" xfId="19394" xr:uid="{00000000-0005-0000-0000-0000BA460000}"/>
    <cellStyle name="Normal 14 2 7 2 4" xfId="32511" xr:uid="{00000000-0005-0000-0000-0000BB460000}"/>
    <cellStyle name="Normal 14 2 7 2 5" xfId="35522" xr:uid="{00000000-0005-0000-0000-0000BC460000}"/>
    <cellStyle name="Normal 14 2 7 3" xfId="9052" xr:uid="{00000000-0005-0000-0000-0000BD460000}"/>
    <cellStyle name="Normal 14 2 7 3 2" xfId="15459" xr:uid="{00000000-0005-0000-0000-0000BE460000}"/>
    <cellStyle name="Normal 14 2 7 3 2 2" xfId="28107" xr:uid="{00000000-0005-0000-0000-0000BF460000}"/>
    <cellStyle name="Normal 14 2 7 3 3" xfId="23060" xr:uid="{00000000-0005-0000-0000-0000C0460000}"/>
    <cellStyle name="Normal 14 2 7 4" xfId="7066" xr:uid="{00000000-0005-0000-0000-0000C1460000}"/>
    <cellStyle name="Normal 14 2 7 4 2" xfId="13603" xr:uid="{00000000-0005-0000-0000-0000C2460000}"/>
    <cellStyle name="Normal 14 2 7 4 2 2" xfId="26334" xr:uid="{00000000-0005-0000-0000-0000C3460000}"/>
    <cellStyle name="Normal 14 2 7 4 3" xfId="21793" xr:uid="{00000000-0005-0000-0000-0000C4460000}"/>
    <cellStyle name="Normal 14 2 7 5" xfId="12504" xr:uid="{00000000-0005-0000-0000-0000C5460000}"/>
    <cellStyle name="Normal 14 2 7 5 2" xfId="25250" xr:uid="{00000000-0005-0000-0000-0000C6460000}"/>
    <cellStyle name="Normal 14 2 7 6" xfId="17978" xr:uid="{00000000-0005-0000-0000-0000C7460000}"/>
    <cellStyle name="Normal 14 2 7 7" xfId="31325" xr:uid="{00000000-0005-0000-0000-0000C8460000}"/>
    <cellStyle name="Normal 14 2 7 8" xfId="34665" xr:uid="{00000000-0005-0000-0000-0000C9460000}"/>
    <cellStyle name="Normal 14 2 7 9" xfId="43586" xr:uid="{A171BDD1-B47E-484E-BF26-03BDC5AF5B81}"/>
    <cellStyle name="Normal 14 2 8" xfId="4845" xr:uid="{00000000-0005-0000-0000-0000CA460000}"/>
    <cellStyle name="Normal 14 2 8 2" xfId="8129" xr:uid="{00000000-0005-0000-0000-0000CB460000}"/>
    <cellStyle name="Normal 14 2 8 2 2" xfId="14618" xr:uid="{00000000-0005-0000-0000-0000CC460000}"/>
    <cellStyle name="Normal 14 2 8 2 2 2" xfId="27297" xr:uid="{00000000-0005-0000-0000-0000CD460000}"/>
    <cellStyle name="Normal 14 2 8 2 3" xfId="19395" xr:uid="{00000000-0005-0000-0000-0000CE460000}"/>
    <cellStyle name="Normal 14 2 8 2 4" xfId="32512" xr:uid="{00000000-0005-0000-0000-0000CF460000}"/>
    <cellStyle name="Normal 14 2 8 2 5" xfId="35523" xr:uid="{00000000-0005-0000-0000-0000D0460000}"/>
    <cellStyle name="Normal 14 2 8 3" xfId="9053" xr:uid="{00000000-0005-0000-0000-0000D1460000}"/>
    <cellStyle name="Normal 14 2 8 3 2" xfId="15460" xr:uid="{00000000-0005-0000-0000-0000D2460000}"/>
    <cellStyle name="Normal 14 2 8 3 2 2" xfId="28108" xr:uid="{00000000-0005-0000-0000-0000D3460000}"/>
    <cellStyle name="Normal 14 2 8 3 3" xfId="23061" xr:uid="{00000000-0005-0000-0000-0000D4460000}"/>
    <cellStyle name="Normal 14 2 8 4" xfId="7067" xr:uid="{00000000-0005-0000-0000-0000D5460000}"/>
    <cellStyle name="Normal 14 2 8 4 2" xfId="13604" xr:uid="{00000000-0005-0000-0000-0000D6460000}"/>
    <cellStyle name="Normal 14 2 8 4 2 2" xfId="26335" xr:uid="{00000000-0005-0000-0000-0000D7460000}"/>
    <cellStyle name="Normal 14 2 8 4 3" xfId="21794" xr:uid="{00000000-0005-0000-0000-0000D8460000}"/>
    <cellStyle name="Normal 14 2 8 5" xfId="12505" xr:uid="{00000000-0005-0000-0000-0000D9460000}"/>
    <cellStyle name="Normal 14 2 8 5 2" xfId="25251" xr:uid="{00000000-0005-0000-0000-0000DA460000}"/>
    <cellStyle name="Normal 14 2 8 6" xfId="17979" xr:uid="{00000000-0005-0000-0000-0000DB460000}"/>
    <cellStyle name="Normal 14 2 8 7" xfId="31326" xr:uid="{00000000-0005-0000-0000-0000DC460000}"/>
    <cellStyle name="Normal 14 2 8 8" xfId="34666" xr:uid="{00000000-0005-0000-0000-0000DD460000}"/>
    <cellStyle name="Normal 14 2 8 9" xfId="43587" xr:uid="{199F289C-4A57-4FB1-957D-0DA133EF51DA}"/>
    <cellStyle name="Normal 14 2 9" xfId="4846" xr:uid="{00000000-0005-0000-0000-0000DE460000}"/>
    <cellStyle name="Normal 14 2 9 2" xfId="8130" xr:uid="{00000000-0005-0000-0000-0000DF460000}"/>
    <cellStyle name="Normal 14 2 9 2 2" xfId="14619" xr:uid="{00000000-0005-0000-0000-0000E0460000}"/>
    <cellStyle name="Normal 14 2 9 2 2 2" xfId="27298" xr:uid="{00000000-0005-0000-0000-0000E1460000}"/>
    <cellStyle name="Normal 14 2 9 2 3" xfId="19396" xr:uid="{00000000-0005-0000-0000-0000E2460000}"/>
    <cellStyle name="Normal 14 2 9 2 4" xfId="32513" xr:uid="{00000000-0005-0000-0000-0000E3460000}"/>
    <cellStyle name="Normal 14 2 9 2 5" xfId="35524" xr:uid="{00000000-0005-0000-0000-0000E4460000}"/>
    <cellStyle name="Normal 14 2 9 3" xfId="9054" xr:uid="{00000000-0005-0000-0000-0000E5460000}"/>
    <cellStyle name="Normal 14 2 9 3 2" xfId="15461" xr:uid="{00000000-0005-0000-0000-0000E6460000}"/>
    <cellStyle name="Normal 14 2 9 3 2 2" xfId="28109" xr:uid="{00000000-0005-0000-0000-0000E7460000}"/>
    <cellStyle name="Normal 14 2 9 3 3" xfId="23062" xr:uid="{00000000-0005-0000-0000-0000E8460000}"/>
    <cellStyle name="Normal 14 2 9 4" xfId="7068" xr:uid="{00000000-0005-0000-0000-0000E9460000}"/>
    <cellStyle name="Normal 14 2 9 4 2" xfId="13605" xr:uid="{00000000-0005-0000-0000-0000EA460000}"/>
    <cellStyle name="Normal 14 2 9 4 2 2" xfId="26336" xr:uid="{00000000-0005-0000-0000-0000EB460000}"/>
    <cellStyle name="Normal 14 2 9 4 3" xfId="21795" xr:uid="{00000000-0005-0000-0000-0000EC460000}"/>
    <cellStyle name="Normal 14 2 9 5" xfId="12506" xr:uid="{00000000-0005-0000-0000-0000ED460000}"/>
    <cellStyle name="Normal 14 2 9 5 2" xfId="25252" xr:uid="{00000000-0005-0000-0000-0000EE460000}"/>
    <cellStyle name="Normal 14 2 9 6" xfId="17980" xr:uid="{00000000-0005-0000-0000-0000EF460000}"/>
    <cellStyle name="Normal 14 2 9 7" xfId="31327" xr:uid="{00000000-0005-0000-0000-0000F0460000}"/>
    <cellStyle name="Normal 14 2 9 8" xfId="34667" xr:uid="{00000000-0005-0000-0000-0000F1460000}"/>
    <cellStyle name="Normal 14 3" xfId="1583" xr:uid="{00000000-0005-0000-0000-0000F2460000}"/>
    <cellStyle name="Normal 14 3 2" xfId="1584" xr:uid="{00000000-0005-0000-0000-0000F3460000}"/>
    <cellStyle name="Normal 14 3 2 2" xfId="1585" xr:uid="{00000000-0005-0000-0000-0000F4460000}"/>
    <cellStyle name="Normal 14 3 2 2 2" xfId="16665" xr:uid="{00000000-0005-0000-0000-0000F5460000}"/>
    <cellStyle name="Normal 14 3 2 2 2 2" xfId="29200" xr:uid="{00000000-0005-0000-0000-0000F6460000}"/>
    <cellStyle name="Normal 14 3 2 2 2 3" xfId="43591" xr:uid="{E9FCD422-CF6D-42DA-AA12-4519466E496A}"/>
    <cellStyle name="Normal 14 3 2 2 3" xfId="24108" xr:uid="{00000000-0005-0000-0000-0000F7460000}"/>
    <cellStyle name="Normal 14 3 2 2 3 2" xfId="43592" xr:uid="{139EB23E-44D2-46C8-84AE-25D1B161E5B0}"/>
    <cellStyle name="Normal 14 3 2 2 4" xfId="11343" xr:uid="{00000000-0005-0000-0000-0000F8460000}"/>
    <cellStyle name="Normal 14 3 2 2 4 2" xfId="43593" xr:uid="{767CCD69-2829-4F84-84EB-6713F3F0EE3E}"/>
    <cellStyle name="Normal 14 3 2 2 5" xfId="43590" xr:uid="{5963CF72-9A3E-47B9-BC88-F4F027BF62E7}"/>
    <cellStyle name="Normal 14 3 2 3" xfId="10244" xr:uid="{00000000-0005-0000-0000-0000F9460000}"/>
    <cellStyle name="Normal 14 3 2 3 2" xfId="16065" xr:uid="{00000000-0005-0000-0000-0000FA460000}"/>
    <cellStyle name="Normal 14 3 2 3 2 2" xfId="28692" xr:uid="{00000000-0005-0000-0000-0000FB460000}"/>
    <cellStyle name="Normal 14 3 2 3 3" xfId="23656" xr:uid="{00000000-0005-0000-0000-0000FC460000}"/>
    <cellStyle name="Normal 14 3 2 3 4" xfId="43594" xr:uid="{EF6D9E82-9860-4064-9706-DDC74E5124C9}"/>
    <cellStyle name="Normal 14 3 2 4" xfId="6276" xr:uid="{00000000-0005-0000-0000-0000FD460000}"/>
    <cellStyle name="Normal 14 3 2 4 2" xfId="43595" xr:uid="{2A525259-0925-4054-8E07-88F9F68F1907}"/>
    <cellStyle name="Normal 14 3 2 5" xfId="43596" xr:uid="{982F6F27-78C6-41A9-ACB4-4E741DE60F23}"/>
    <cellStyle name="Normal 14 3 2 6" xfId="43589" xr:uid="{2090B3E6-A68A-446B-9E6C-671A1D7BF949}"/>
    <cellStyle name="Normal 14 3 3" xfId="1586" xr:uid="{00000000-0005-0000-0000-0000FE460000}"/>
    <cellStyle name="Normal 14 3 3 2" xfId="16427" xr:uid="{00000000-0005-0000-0000-0000FF460000}"/>
    <cellStyle name="Normal 14 3 3 2 2" xfId="28968" xr:uid="{00000000-0005-0000-0000-000000470000}"/>
    <cellStyle name="Normal 14 3 3 2 3" xfId="43598" xr:uid="{7D7712DB-3C20-4173-95AA-76E4D706D1C2}"/>
    <cellStyle name="Normal 14 3 3 3" xfId="23878" xr:uid="{00000000-0005-0000-0000-000001470000}"/>
    <cellStyle name="Normal 14 3 3 3 2" xfId="43599" xr:uid="{587453A2-3F7D-4169-9F0F-043910B9C9C5}"/>
    <cellStyle name="Normal 14 3 3 4" xfId="10971" xr:uid="{00000000-0005-0000-0000-000002470000}"/>
    <cellStyle name="Normal 14 3 3 4 2" xfId="43600" xr:uid="{C2DDBBAA-5565-4B47-8ADE-91CDB5EC4EAC}"/>
    <cellStyle name="Normal 14 3 3 5" xfId="43597" xr:uid="{76725BDB-720E-451F-B7A0-44CFDD1F971E}"/>
    <cellStyle name="Normal 14 3 4" xfId="10578" xr:uid="{00000000-0005-0000-0000-000003470000}"/>
    <cellStyle name="Normal 14 3 4 2" xfId="16175" xr:uid="{00000000-0005-0000-0000-000004470000}"/>
    <cellStyle name="Normal 14 3 4 2 2" xfId="28797" xr:uid="{00000000-0005-0000-0000-000005470000}"/>
    <cellStyle name="Normal 14 3 4 3" xfId="23743" xr:uid="{00000000-0005-0000-0000-000006470000}"/>
    <cellStyle name="Normal 14 3 4 4" xfId="43601" xr:uid="{6605982A-8C84-48FE-BD25-F9EF57B9F8B1}"/>
    <cellStyle name="Normal 14 3 5" xfId="2861" xr:uid="{00000000-0005-0000-0000-000007470000}"/>
    <cellStyle name="Normal 14 3 5 2" xfId="43602" xr:uid="{A0CAE137-CE0F-464E-9F90-93B93464347C}"/>
    <cellStyle name="Normal 14 3 6" xfId="43603" xr:uid="{83D23781-5593-4956-AA5A-B53DE46D550E}"/>
    <cellStyle name="Normal 14 3 7" xfId="43604" xr:uid="{5A46D4E1-6767-497F-9572-0A264869B549}"/>
    <cellStyle name="Normal 14 3 8" xfId="43588" xr:uid="{99A4BDC6-B526-4AB6-A644-0672247B6BC4}"/>
    <cellStyle name="Normal 14 4" xfId="1587" xr:uid="{00000000-0005-0000-0000-000008470000}"/>
    <cellStyle name="Normal 14 4 2" xfId="1588" xr:uid="{00000000-0005-0000-0000-000009470000}"/>
    <cellStyle name="Normal 14 4 2 2" xfId="16036" xr:uid="{00000000-0005-0000-0000-00000A470000}"/>
    <cellStyle name="Normal 14 4 2 2 2" xfId="28664" xr:uid="{00000000-0005-0000-0000-00000B470000}"/>
    <cellStyle name="Normal 14 4 2 2 3" xfId="43607" xr:uid="{F5FAA6E1-4C85-46B4-B28C-17D47D7412D1}"/>
    <cellStyle name="Normal 14 4 2 3" xfId="23629" xr:uid="{00000000-0005-0000-0000-00000C470000}"/>
    <cellStyle name="Normal 14 4 2 3 2" xfId="43608" xr:uid="{B5DCF358-C9C3-4E32-B221-CCC477821DDF}"/>
    <cellStyle name="Normal 14 4 2 4" xfId="10148" xr:uid="{00000000-0005-0000-0000-00000D470000}"/>
    <cellStyle name="Normal 14 4 2 4 2" xfId="43609" xr:uid="{6064F724-B276-4B8F-996F-91893B7B3B74}"/>
    <cellStyle name="Normal 14 4 2 5" xfId="43606" xr:uid="{6DC7E6DF-25AE-47B4-AFD4-C2605AC80B50}"/>
    <cellStyle name="Normal 14 4 3" xfId="11073" xr:uid="{00000000-0005-0000-0000-00000E470000}"/>
    <cellStyle name="Normal 14 4 3 2" xfId="16496" xr:uid="{00000000-0005-0000-0000-00000F470000}"/>
    <cellStyle name="Normal 14 4 3 2 2" xfId="29036" xr:uid="{00000000-0005-0000-0000-000010470000}"/>
    <cellStyle name="Normal 14 4 3 3" xfId="23946" xr:uid="{00000000-0005-0000-0000-000011470000}"/>
    <cellStyle name="Normal 14 4 3 4" xfId="43610" xr:uid="{E345C910-60C4-4D08-97D7-7517F98B5552}"/>
    <cellStyle name="Normal 14 4 4" xfId="2862" xr:uid="{00000000-0005-0000-0000-000012470000}"/>
    <cellStyle name="Normal 14 4 4 2" xfId="43611" xr:uid="{30D779C8-BDE3-44EC-ADA4-4A379C8BFC02}"/>
    <cellStyle name="Normal 14 4 5" xfId="43612" xr:uid="{42162762-1443-49AB-AC34-29F4853C2A63}"/>
    <cellStyle name="Normal 14 4 6" xfId="43605" xr:uid="{B1FD0D1C-7314-453B-B665-60C91E6EA3A0}"/>
    <cellStyle name="Normal 14 5" xfId="1589" xr:uid="{00000000-0005-0000-0000-000013470000}"/>
    <cellStyle name="Normal 14 5 2" xfId="10433" xr:uid="{00000000-0005-0000-0000-000014470000}"/>
    <cellStyle name="Normal 14 5 2 2" xfId="16124" xr:uid="{00000000-0005-0000-0000-000015470000}"/>
    <cellStyle name="Normal 14 5 2 2 2" xfId="28746" xr:uid="{00000000-0005-0000-0000-000016470000}"/>
    <cellStyle name="Normal 14 5 2 3" xfId="23704" xr:uid="{00000000-0005-0000-0000-000017470000}"/>
    <cellStyle name="Normal 14 5 2 4" xfId="43614" xr:uid="{FC0298E9-0A79-4DF6-B990-8AF18258E732}"/>
    <cellStyle name="Normal 14 5 3" xfId="2863" xr:uid="{00000000-0005-0000-0000-000018470000}"/>
    <cellStyle name="Normal 14 5 3 2" xfId="43615" xr:uid="{54B9DE02-3FE7-4821-BA15-10CFAE435946}"/>
    <cellStyle name="Normal 14 5 4" xfId="43616" xr:uid="{E5F1DA80-0814-480D-86B8-FDDA8C44A19D}"/>
    <cellStyle name="Normal 14 5 5" xfId="43613" xr:uid="{33DC4037-C2E7-464C-87A9-6E83DBED8B1F}"/>
    <cellStyle name="Normal 14 6" xfId="1574" xr:uid="{00000000-0005-0000-0000-000019470000}"/>
    <cellStyle name="Normal 14 6 2" xfId="10464" xr:uid="{00000000-0005-0000-0000-00001A470000}"/>
    <cellStyle name="Normal 14 6 3" xfId="4827" xr:uid="{00000000-0005-0000-0000-00001B470000}"/>
    <cellStyle name="Normal 14 7" xfId="9733" xr:uid="{00000000-0005-0000-0000-00001C470000}"/>
    <cellStyle name="Normal 14 7 2" xfId="43617" xr:uid="{2A1CD302-621B-4F8A-B4B3-5C5E685C9A15}"/>
    <cellStyle name="Normal 14 8" xfId="18901" xr:uid="{00000000-0005-0000-0000-00001D470000}"/>
    <cellStyle name="Normal 14 8 2" xfId="43618" xr:uid="{CDBBB39F-F236-4EDC-A4D1-3264563BAD69}"/>
    <cellStyle name="Normal 14 9" xfId="17961" xr:uid="{00000000-0005-0000-0000-00001E470000}"/>
    <cellStyle name="Normal 14 9 2" xfId="43619" xr:uid="{9699D6D0-80BD-44B0-A77C-BCB749EF94F6}"/>
    <cellStyle name="Normal 140" xfId="10836" xr:uid="{00000000-0005-0000-0000-00001F470000}"/>
    <cellStyle name="Normal 140 2" xfId="16344" xr:uid="{00000000-0005-0000-0000-000020470000}"/>
    <cellStyle name="Normal 140 2 2" xfId="28886" xr:uid="{00000000-0005-0000-0000-000021470000}"/>
    <cellStyle name="Normal 140 3" xfId="23804" xr:uid="{00000000-0005-0000-0000-000022470000}"/>
    <cellStyle name="Normal 140 4" xfId="43620" xr:uid="{49AD0702-9312-47E2-AAC5-53BF4E8584BB}"/>
    <cellStyle name="Normal 141" xfId="11358" xr:uid="{00000000-0005-0000-0000-000023470000}"/>
    <cellStyle name="Normal 141 2" xfId="16673" xr:uid="{00000000-0005-0000-0000-000024470000}"/>
    <cellStyle name="Normal 141 2 2" xfId="29208" xr:uid="{00000000-0005-0000-0000-000025470000}"/>
    <cellStyle name="Normal 141 3" xfId="24117" xr:uid="{00000000-0005-0000-0000-000026470000}"/>
    <cellStyle name="Normal 141 4" xfId="43621" xr:uid="{38158397-3BB1-4D2C-9892-3D75305CFC57}"/>
    <cellStyle name="Normal 142" xfId="11365" xr:uid="{00000000-0005-0000-0000-000027470000}"/>
    <cellStyle name="Normal 142 2" xfId="16680" xr:uid="{00000000-0005-0000-0000-000028470000}"/>
    <cellStyle name="Normal 142 2 2" xfId="29215" xr:uid="{00000000-0005-0000-0000-000029470000}"/>
    <cellStyle name="Normal 142 3" xfId="24124" xr:uid="{00000000-0005-0000-0000-00002A470000}"/>
    <cellStyle name="Normal 142 4" xfId="43622" xr:uid="{B850A1C7-89D8-4910-8177-0A918F747AAF}"/>
    <cellStyle name="Normal 143" xfId="11360" xr:uid="{00000000-0005-0000-0000-00002B470000}"/>
    <cellStyle name="Normal 143 2" xfId="16675" xr:uid="{00000000-0005-0000-0000-00002C470000}"/>
    <cellStyle name="Normal 143 2 2" xfId="29210" xr:uid="{00000000-0005-0000-0000-00002D470000}"/>
    <cellStyle name="Normal 143 3" xfId="24119" xr:uid="{00000000-0005-0000-0000-00002E470000}"/>
    <cellStyle name="Normal 143 4" xfId="43623" xr:uid="{69BBFA85-0A37-43C5-B781-7F41F47D9D51}"/>
    <cellStyle name="Normal 144" xfId="11362" xr:uid="{00000000-0005-0000-0000-00002F470000}"/>
    <cellStyle name="Normal 144 2" xfId="16677" xr:uid="{00000000-0005-0000-0000-000030470000}"/>
    <cellStyle name="Normal 144 2 2" xfId="29212" xr:uid="{00000000-0005-0000-0000-000031470000}"/>
    <cellStyle name="Normal 144 3" xfId="24121" xr:uid="{00000000-0005-0000-0000-000032470000}"/>
    <cellStyle name="Normal 144 4" xfId="43624" xr:uid="{14E5F370-F815-42CD-8C1A-139C98DEEE0E}"/>
    <cellStyle name="Normal 145" xfId="11363" xr:uid="{00000000-0005-0000-0000-000033470000}"/>
    <cellStyle name="Normal 145 2" xfId="16678" xr:uid="{00000000-0005-0000-0000-000034470000}"/>
    <cellStyle name="Normal 145 2 2" xfId="29213" xr:uid="{00000000-0005-0000-0000-000035470000}"/>
    <cellStyle name="Normal 145 3" xfId="24122" xr:uid="{00000000-0005-0000-0000-000036470000}"/>
    <cellStyle name="Normal 145 4" xfId="43625" xr:uid="{96DC6DD7-D09F-48E5-8C8B-FB5963E7B244}"/>
    <cellStyle name="Normal 146" xfId="11369" xr:uid="{00000000-0005-0000-0000-000037470000}"/>
    <cellStyle name="Normal 146 2" xfId="16682" xr:uid="{00000000-0005-0000-0000-000038470000}"/>
    <cellStyle name="Normal 146 2 2" xfId="29217" xr:uid="{00000000-0005-0000-0000-000039470000}"/>
    <cellStyle name="Normal 146 3" xfId="24126" xr:uid="{00000000-0005-0000-0000-00003A470000}"/>
    <cellStyle name="Normal 146 4" xfId="43626" xr:uid="{87C4FF6A-F43C-4CE6-B028-BA92B9B8ED04}"/>
    <cellStyle name="Normal 147" xfId="11053" xr:uid="{00000000-0005-0000-0000-00003B470000}"/>
    <cellStyle name="Normal 147 2" xfId="16487" xr:uid="{00000000-0005-0000-0000-00003C470000}"/>
    <cellStyle name="Normal 147 2 2" xfId="29027" xr:uid="{00000000-0005-0000-0000-00003D470000}"/>
    <cellStyle name="Normal 147 3" xfId="23936" xr:uid="{00000000-0005-0000-0000-00003E470000}"/>
    <cellStyle name="Normal 147 4" xfId="43627" xr:uid="{1E4974C3-D27D-4DCA-A84A-8F087D9EDA1A}"/>
    <cellStyle name="Normal 148" xfId="10829" xr:uid="{00000000-0005-0000-0000-00003F470000}"/>
    <cellStyle name="Normal 148 2" xfId="16340" xr:uid="{00000000-0005-0000-0000-000040470000}"/>
    <cellStyle name="Normal 148 2 2" xfId="28882" xr:uid="{00000000-0005-0000-0000-000041470000}"/>
    <cellStyle name="Normal 148 3" xfId="23800" xr:uid="{00000000-0005-0000-0000-000042470000}"/>
    <cellStyle name="Normal 148 4" xfId="43628" xr:uid="{D7CFCD43-CDC3-4AC8-8829-9C89AF1FD9E2}"/>
    <cellStyle name="Normal 149" xfId="11994" xr:uid="{00000000-0005-0000-0000-000043470000}"/>
    <cellStyle name="Normal 149 2" xfId="17126" xr:uid="{00000000-0005-0000-0000-000044470000}"/>
    <cellStyle name="Normal 149 2 2" xfId="29657" xr:uid="{00000000-0005-0000-0000-000045470000}"/>
    <cellStyle name="Normal 149 3" xfId="24742" xr:uid="{00000000-0005-0000-0000-000046470000}"/>
    <cellStyle name="Normal 149 4" xfId="43629" xr:uid="{7D00853A-9C93-4374-9F4F-973AB8750CCE}"/>
    <cellStyle name="Normal 15" xfId="290" xr:uid="{00000000-0005-0000-0000-000047470000}"/>
    <cellStyle name="Normal 15 2" xfId="1591" xr:uid="{00000000-0005-0000-0000-000048470000}"/>
    <cellStyle name="Normal 15 2 10" xfId="4849" xr:uid="{00000000-0005-0000-0000-000049470000}"/>
    <cellStyle name="Normal 15 2 11" xfId="4850" xr:uid="{00000000-0005-0000-0000-00004A470000}"/>
    <cellStyle name="Normal 15 2 12" xfId="4851" xr:uid="{00000000-0005-0000-0000-00004B470000}"/>
    <cellStyle name="Normal 15 2 13" xfId="4852" xr:uid="{00000000-0005-0000-0000-00004C470000}"/>
    <cellStyle name="Normal 15 2 14" xfId="4853" xr:uid="{00000000-0005-0000-0000-00004D470000}"/>
    <cellStyle name="Normal 15 2 15" xfId="4854" xr:uid="{00000000-0005-0000-0000-00004E470000}"/>
    <cellStyle name="Normal 15 2 16" xfId="4855" xr:uid="{00000000-0005-0000-0000-00004F470000}"/>
    <cellStyle name="Normal 15 2 17" xfId="4856" xr:uid="{00000000-0005-0000-0000-000050470000}"/>
    <cellStyle name="Normal 15 2 18" xfId="4857" xr:uid="{00000000-0005-0000-0000-000051470000}"/>
    <cellStyle name="Normal 15 2 19" xfId="4858" xr:uid="{00000000-0005-0000-0000-000052470000}"/>
    <cellStyle name="Normal 15 2 2" xfId="1592" xr:uid="{00000000-0005-0000-0000-000053470000}"/>
    <cellStyle name="Normal 15 2 2 2" xfId="1593" xr:uid="{00000000-0005-0000-0000-000054470000}"/>
    <cellStyle name="Normal 15 2 2 2 2" xfId="1594" xr:uid="{00000000-0005-0000-0000-000055470000}"/>
    <cellStyle name="Normal 15 2 2 2 2 2" xfId="16203" xr:uid="{00000000-0005-0000-0000-000056470000}"/>
    <cellStyle name="Normal 15 2 2 2 2 2 2" xfId="28824" xr:uid="{00000000-0005-0000-0000-000057470000}"/>
    <cellStyle name="Normal 15 2 2 2 2 2 3" xfId="43634" xr:uid="{F15D5954-AF31-42F0-BD85-203BFFFCCB3D}"/>
    <cellStyle name="Normal 15 2 2 2 2 3" xfId="23770" xr:uid="{00000000-0005-0000-0000-000058470000}"/>
    <cellStyle name="Normal 15 2 2 2 2 3 2" xfId="43635" xr:uid="{0676FF9D-CFDB-4528-A102-3CB655F9F725}"/>
    <cellStyle name="Normal 15 2 2 2 2 4" xfId="10634" xr:uid="{00000000-0005-0000-0000-000059470000}"/>
    <cellStyle name="Normal 15 2 2 2 2 4 2" xfId="43636" xr:uid="{D8CEB9A2-86CF-4C4F-B32D-8147F9434E00}"/>
    <cellStyle name="Normal 15 2 2 2 2 5" xfId="43633" xr:uid="{CF8BDC22-D046-463B-AA71-463319AA7BE3}"/>
    <cellStyle name="Normal 15 2 2 2 3" xfId="16505" xr:uid="{00000000-0005-0000-0000-00005A470000}"/>
    <cellStyle name="Normal 15 2 2 2 3 2" xfId="29045" xr:uid="{00000000-0005-0000-0000-00005B470000}"/>
    <cellStyle name="Normal 15 2 2 2 3 3" xfId="43637" xr:uid="{580A09EF-E863-47FE-87F2-8AD2547273E5}"/>
    <cellStyle name="Normal 15 2 2 2 4" xfId="23955" xr:uid="{00000000-0005-0000-0000-00005C470000}"/>
    <cellStyle name="Normal 15 2 2 2 4 2" xfId="43638" xr:uid="{4CDFF035-CABE-4E70-8D47-A65A68FCC21D}"/>
    <cellStyle name="Normal 15 2 2 2 5" xfId="11095" xr:uid="{00000000-0005-0000-0000-00005D470000}"/>
    <cellStyle name="Normal 15 2 2 2 5 2" xfId="43639" xr:uid="{E2F94467-B278-49B2-9EB7-C8B60E80BA58}"/>
    <cellStyle name="Normal 15 2 2 2 6" xfId="43632" xr:uid="{7F228807-D934-4896-9FBF-8E265BA000F0}"/>
    <cellStyle name="Normal 15 2 2 3" xfId="1595" xr:uid="{00000000-0005-0000-0000-00005E470000}"/>
    <cellStyle name="Normal 15 2 2 3 2" xfId="16185" xr:uid="{00000000-0005-0000-0000-00005F470000}"/>
    <cellStyle name="Normal 15 2 2 3 2 2" xfId="28807" xr:uid="{00000000-0005-0000-0000-000060470000}"/>
    <cellStyle name="Normal 15 2 2 3 2 3" xfId="43641" xr:uid="{1FD66A96-C4C5-467C-84BF-674EAC8D89B4}"/>
    <cellStyle name="Normal 15 2 2 3 3" xfId="23751" xr:uid="{00000000-0005-0000-0000-000061470000}"/>
    <cellStyle name="Normal 15 2 2 3 3 2" xfId="43642" xr:uid="{8F284289-F009-4D13-A811-6CFDD6AB22DC}"/>
    <cellStyle name="Normal 15 2 2 3 4" xfId="10590" xr:uid="{00000000-0005-0000-0000-000062470000}"/>
    <cellStyle name="Normal 15 2 2 3 4 2" xfId="43643" xr:uid="{A0D0DFE3-650B-4A3E-A1E6-A2624880417E}"/>
    <cellStyle name="Normal 15 2 2 3 5" xfId="43640" xr:uid="{EECF098A-D23D-4D99-9EE2-8ED4A9F1E9A3}"/>
    <cellStyle name="Normal 15 2 2 4" xfId="11050" xr:uid="{00000000-0005-0000-0000-000063470000}"/>
    <cellStyle name="Normal 15 2 2 4 2" xfId="16484" xr:uid="{00000000-0005-0000-0000-000064470000}"/>
    <cellStyle name="Normal 15 2 2 4 2 2" xfId="29024" xr:uid="{00000000-0005-0000-0000-000065470000}"/>
    <cellStyle name="Normal 15 2 2 4 3" xfId="23934" xr:uid="{00000000-0005-0000-0000-000066470000}"/>
    <cellStyle name="Normal 15 2 2 4 4" xfId="43644" xr:uid="{701E32B7-C09B-4512-A917-E3BCC5524599}"/>
    <cellStyle name="Normal 15 2 2 5" xfId="4859" xr:uid="{00000000-0005-0000-0000-000067470000}"/>
    <cellStyle name="Normal 15 2 2 5 2" xfId="43645" xr:uid="{FA3539CD-B327-49F1-BEBE-309DEB39570D}"/>
    <cellStyle name="Normal 15 2 2 6" xfId="43646" xr:uid="{249E27AE-88F6-4F60-99E4-128B92917277}"/>
    <cellStyle name="Normal 15 2 2 7" xfId="43631" xr:uid="{90A27DF2-6A87-4663-8A44-E213C9A33E8D}"/>
    <cellStyle name="Normal 15 2 20" xfId="4848" xr:uid="{00000000-0005-0000-0000-000068470000}"/>
    <cellStyle name="Normal 15 2 20 2" xfId="18787" xr:uid="{00000000-0005-0000-0000-000069470000}"/>
    <cellStyle name="Normal 15 2 21" xfId="10437" xr:uid="{00000000-0005-0000-0000-00006A470000}"/>
    <cellStyle name="Normal 15 2 21 2" xfId="16126" xr:uid="{00000000-0005-0000-0000-00006B470000}"/>
    <cellStyle name="Normal 15 2 21 2 2" xfId="28748" xr:uid="{00000000-0005-0000-0000-00006C470000}"/>
    <cellStyle name="Normal 15 2 21 3" xfId="17982" xr:uid="{00000000-0005-0000-0000-00006D470000}"/>
    <cellStyle name="Normal 15 2 21 4" xfId="23706" xr:uid="{00000000-0005-0000-0000-00006E470000}"/>
    <cellStyle name="Normal 15 2 22" xfId="2865" xr:uid="{00000000-0005-0000-0000-00006F470000}"/>
    <cellStyle name="Normal 15 2 23" xfId="43630" xr:uid="{875745F6-5FB5-47AE-82D2-5074CBB8E0DD}"/>
    <cellStyle name="Normal 15 2 3" xfId="1596" xr:uid="{00000000-0005-0000-0000-000070470000}"/>
    <cellStyle name="Normal 15 2 3 2" xfId="1597" xr:uid="{00000000-0005-0000-0000-000071470000}"/>
    <cellStyle name="Normal 15 2 3 2 2" xfId="15977" xr:uid="{00000000-0005-0000-0000-000072470000}"/>
    <cellStyle name="Normal 15 2 3 2 2 2" xfId="28613" xr:uid="{00000000-0005-0000-0000-000073470000}"/>
    <cellStyle name="Normal 15 2 3 2 2 3" xfId="43649" xr:uid="{BCFDE64C-8A59-4561-9A50-8E3C8D0CD456}"/>
    <cellStyle name="Normal 15 2 3 2 3" xfId="23584" xr:uid="{00000000-0005-0000-0000-000074470000}"/>
    <cellStyle name="Normal 15 2 3 2 3 2" xfId="43650" xr:uid="{8B0A032B-CD75-43FB-974C-83A07FE7296F}"/>
    <cellStyle name="Normal 15 2 3 2 4" xfId="10010" xr:uid="{00000000-0005-0000-0000-000075470000}"/>
    <cellStyle name="Normal 15 2 3 2 4 2" xfId="43651" xr:uid="{336108C8-28D2-4D38-BDDF-265FE9235E78}"/>
    <cellStyle name="Normal 15 2 3 2 5" xfId="43648" xr:uid="{DEC70394-E8AD-4B43-872D-06FE3CCABDF0}"/>
    <cellStyle name="Normal 15 2 3 3" xfId="11115" xr:uid="{00000000-0005-0000-0000-000076470000}"/>
    <cellStyle name="Normal 15 2 3 3 2" xfId="16518" xr:uid="{00000000-0005-0000-0000-000077470000}"/>
    <cellStyle name="Normal 15 2 3 3 2 2" xfId="29057" xr:uid="{00000000-0005-0000-0000-000078470000}"/>
    <cellStyle name="Normal 15 2 3 3 3" xfId="23966" xr:uid="{00000000-0005-0000-0000-000079470000}"/>
    <cellStyle name="Normal 15 2 3 3 4" xfId="43652" xr:uid="{9854413D-694A-4E4D-B27E-98796ED9C532}"/>
    <cellStyle name="Normal 15 2 3 4" xfId="4860" xr:uid="{00000000-0005-0000-0000-00007A470000}"/>
    <cellStyle name="Normal 15 2 3 4 2" xfId="43653" xr:uid="{1653EE51-AF44-4893-9D97-FCC3FA9CB321}"/>
    <cellStyle name="Normal 15 2 3 5" xfId="43654" xr:uid="{29DBCDB3-F016-4271-8686-C4337E6AF445}"/>
    <cellStyle name="Normal 15 2 3 6" xfId="43647" xr:uid="{7AB0C5BD-3E18-49DA-93D3-8DDC2707645F}"/>
    <cellStyle name="Normal 15 2 4" xfId="1598" xr:uid="{00000000-0005-0000-0000-00007B470000}"/>
    <cellStyle name="Normal 15 2 4 2" xfId="10807" xr:uid="{00000000-0005-0000-0000-00007C470000}"/>
    <cellStyle name="Normal 15 2 4 2 2" xfId="16327" xr:uid="{00000000-0005-0000-0000-00007D470000}"/>
    <cellStyle name="Normal 15 2 4 2 2 2" xfId="28869" xr:uid="{00000000-0005-0000-0000-00007E470000}"/>
    <cellStyle name="Normal 15 2 4 2 3" xfId="23789" xr:uid="{00000000-0005-0000-0000-00007F470000}"/>
    <cellStyle name="Normal 15 2 4 2 4" xfId="43656" xr:uid="{6ECC05D3-FA2D-4B9E-AAEA-3DA3EFF38ABB}"/>
    <cellStyle name="Normal 15 2 4 3" xfId="4861" xr:uid="{00000000-0005-0000-0000-000080470000}"/>
    <cellStyle name="Normal 15 2 4 3 2" xfId="43657" xr:uid="{1B32ABB3-7159-4627-98D1-2D7F527CD7D2}"/>
    <cellStyle name="Normal 15 2 4 4" xfId="43658" xr:uid="{F48BDE71-BAD9-43F8-81A3-F761F4AA57BF}"/>
    <cellStyle name="Normal 15 2 4 5" xfId="43655" xr:uid="{649BB1CC-6910-4C6A-8D78-29E240E3CFE3}"/>
    <cellStyle name="Normal 15 2 5" xfId="4862" xr:uid="{00000000-0005-0000-0000-000081470000}"/>
    <cellStyle name="Normal 15 2 5 2" xfId="43659" xr:uid="{9CFA23AB-9EC1-4E37-B264-03D0F859FB40}"/>
    <cellStyle name="Normal 15 2 6" xfId="4863" xr:uid="{00000000-0005-0000-0000-000082470000}"/>
    <cellStyle name="Normal 15 2 6 2" xfId="43660" xr:uid="{E7D3DAAA-A310-44A0-89F4-77264C871881}"/>
    <cellStyle name="Normal 15 2 7" xfId="4864" xr:uid="{00000000-0005-0000-0000-000083470000}"/>
    <cellStyle name="Normal 15 2 7 2" xfId="43661" xr:uid="{90B43E92-81C7-47D1-B3F7-AA044F1A12D9}"/>
    <cellStyle name="Normal 15 2 8" xfId="4865" xr:uid="{00000000-0005-0000-0000-000084470000}"/>
    <cellStyle name="Normal 15 2 8 2" xfId="43662" xr:uid="{A1C8E9C6-EEAB-42DC-85EA-8F436603630A}"/>
    <cellStyle name="Normal 15 2 9" xfId="4866" xr:uid="{00000000-0005-0000-0000-000085470000}"/>
    <cellStyle name="Normal 15 3" xfId="1599" xr:uid="{00000000-0005-0000-0000-000086470000}"/>
    <cellStyle name="Normal 15 3 2" xfId="1600" xr:uid="{00000000-0005-0000-0000-000087470000}"/>
    <cellStyle name="Normal 15 3 2 2" xfId="1601" xr:uid="{00000000-0005-0000-0000-000088470000}"/>
    <cellStyle name="Normal 15 3 2 2 2" xfId="16014" xr:uid="{00000000-0005-0000-0000-000089470000}"/>
    <cellStyle name="Normal 15 3 2 2 2 2" xfId="28642" xr:uid="{00000000-0005-0000-0000-00008A470000}"/>
    <cellStyle name="Normal 15 3 2 2 2 3" xfId="43666" xr:uid="{0710E1AF-0202-437B-8BE1-198BA40F7C2B}"/>
    <cellStyle name="Normal 15 3 2 2 3" xfId="23610" xr:uid="{00000000-0005-0000-0000-00008B470000}"/>
    <cellStyle name="Normal 15 3 2 2 3 2" xfId="43667" xr:uid="{59E407C9-A46E-4E70-B53F-7F57CA94316F}"/>
    <cellStyle name="Normal 15 3 2 2 4" xfId="10099" xr:uid="{00000000-0005-0000-0000-00008C470000}"/>
    <cellStyle name="Normal 15 3 2 2 4 2" xfId="43668" xr:uid="{F1FA88CA-C25C-4B3C-8D79-A27212C4F6ED}"/>
    <cellStyle name="Normal 15 3 2 2 5" xfId="43665" xr:uid="{19D45B54-5756-4226-A8E2-C71EBEDDF1A4}"/>
    <cellStyle name="Normal 15 3 2 3" xfId="16489" xr:uid="{00000000-0005-0000-0000-00008D470000}"/>
    <cellStyle name="Normal 15 3 2 3 2" xfId="29029" xr:uid="{00000000-0005-0000-0000-00008E470000}"/>
    <cellStyle name="Normal 15 3 2 3 3" xfId="43669" xr:uid="{B8A5C24C-ABAE-4E45-A741-723A497C3EA6}"/>
    <cellStyle name="Normal 15 3 2 4" xfId="23939" xr:uid="{00000000-0005-0000-0000-00008F470000}"/>
    <cellStyle name="Normal 15 3 2 4 2" xfId="43670" xr:uid="{FCEF3D7C-843E-42F4-AD38-5A3B3789A869}"/>
    <cellStyle name="Normal 15 3 2 5" xfId="11056" xr:uid="{00000000-0005-0000-0000-000090470000}"/>
    <cellStyle name="Normal 15 3 2 5 2" xfId="43671" xr:uid="{5448B5DE-431E-4CC4-8FB9-E3E60DF2108D}"/>
    <cellStyle name="Normal 15 3 2 6" xfId="43664" xr:uid="{935E4588-9CA3-441E-B36B-843CCE974D01}"/>
    <cellStyle name="Normal 15 3 3" xfId="1602" xr:uid="{00000000-0005-0000-0000-000091470000}"/>
    <cellStyle name="Normal 15 3 3 2" xfId="15968" xr:uid="{00000000-0005-0000-0000-000092470000}"/>
    <cellStyle name="Normal 15 3 3 2 2" xfId="28604" xr:uid="{00000000-0005-0000-0000-000093470000}"/>
    <cellStyle name="Normal 15 3 3 2 3" xfId="43673" xr:uid="{0DA7E6F1-C74F-4C31-8467-994EC78C25BF}"/>
    <cellStyle name="Normal 15 3 3 3" xfId="23567" xr:uid="{00000000-0005-0000-0000-000094470000}"/>
    <cellStyle name="Normal 15 3 3 3 2" xfId="43674" xr:uid="{A95F6F0D-BA1C-4687-AF43-2B3E16CEC32E}"/>
    <cellStyle name="Normal 15 3 3 4" xfId="9952" xr:uid="{00000000-0005-0000-0000-000095470000}"/>
    <cellStyle name="Normal 15 3 3 4 2" xfId="43675" xr:uid="{D441D5C4-D67A-4E1F-B352-3298CBABA393}"/>
    <cellStyle name="Normal 15 3 3 5" xfId="43672" xr:uid="{2612C020-CC5F-4B13-863D-8441A09D13C8}"/>
    <cellStyle name="Normal 15 3 4" xfId="10588" xr:uid="{00000000-0005-0000-0000-000096470000}"/>
    <cellStyle name="Normal 15 3 4 2" xfId="16184" xr:uid="{00000000-0005-0000-0000-000097470000}"/>
    <cellStyle name="Normal 15 3 4 2 2" xfId="28806" xr:uid="{00000000-0005-0000-0000-000098470000}"/>
    <cellStyle name="Normal 15 3 4 3" xfId="23750" xr:uid="{00000000-0005-0000-0000-000099470000}"/>
    <cellStyle name="Normal 15 3 4 4" xfId="43676" xr:uid="{A754C948-F7AA-4785-A0A8-D50549EF309D}"/>
    <cellStyle name="Normal 15 3 5" xfId="2866" xr:uid="{00000000-0005-0000-0000-00009A470000}"/>
    <cellStyle name="Normal 15 3 5 2" xfId="43677" xr:uid="{E311AB6E-3462-4BCB-806C-CA46E057D599}"/>
    <cellStyle name="Normal 15 3 6" xfId="43678" xr:uid="{06D0B659-D763-49E5-A899-0D55B4590B30}"/>
    <cellStyle name="Normal 15 3 7" xfId="43679" xr:uid="{916C2424-1519-4E4D-B128-E1C31DFA57B7}"/>
    <cellStyle name="Normal 15 3 8" xfId="43663" xr:uid="{5343FFEF-DDB8-488F-AE40-B26053947E23}"/>
    <cellStyle name="Normal 15 4" xfId="1603" xr:uid="{00000000-0005-0000-0000-00009B470000}"/>
    <cellStyle name="Normal 15 4 2" xfId="1604" xr:uid="{00000000-0005-0000-0000-00009C470000}"/>
    <cellStyle name="Normal 15 4 2 2" xfId="16368" xr:uid="{00000000-0005-0000-0000-00009D470000}"/>
    <cellStyle name="Normal 15 4 2 2 2" xfId="28910" xr:uid="{00000000-0005-0000-0000-00009E470000}"/>
    <cellStyle name="Normal 15 4 2 2 3" xfId="43682" xr:uid="{2FA45E7F-9367-4790-AED5-F418F260DE5B}"/>
    <cellStyle name="Normal 15 4 2 3" xfId="23824" xr:uid="{00000000-0005-0000-0000-00009F470000}"/>
    <cellStyle name="Normal 15 4 2 3 2" xfId="43683" xr:uid="{36DBD630-5900-4874-8F27-766DACAFE65A}"/>
    <cellStyle name="Normal 15 4 2 4" xfId="10875" xr:uid="{00000000-0005-0000-0000-0000A0470000}"/>
    <cellStyle name="Normal 15 4 2 4 2" xfId="43684" xr:uid="{37296398-8D40-46E2-AF0A-F049A8A763EF}"/>
    <cellStyle name="Normal 15 4 2 5" xfId="43681" xr:uid="{1600DC75-261D-4F3B-B66D-6F550E8AD047}"/>
    <cellStyle name="Normal 15 4 3" xfId="11142" xr:uid="{00000000-0005-0000-0000-0000A1470000}"/>
    <cellStyle name="Normal 15 4 3 2" xfId="16538" xr:uid="{00000000-0005-0000-0000-0000A2470000}"/>
    <cellStyle name="Normal 15 4 3 2 2" xfId="29077" xr:uid="{00000000-0005-0000-0000-0000A3470000}"/>
    <cellStyle name="Normal 15 4 3 3" xfId="23985" xr:uid="{00000000-0005-0000-0000-0000A4470000}"/>
    <cellStyle name="Normal 15 4 3 4" xfId="43685" xr:uid="{A7F70FC1-F234-4E01-B6A3-4A9EBD2ED3DC}"/>
    <cellStyle name="Normal 15 4 4" xfId="2867" xr:uid="{00000000-0005-0000-0000-0000A5470000}"/>
    <cellStyle name="Normal 15 4 4 2" xfId="43686" xr:uid="{3F1B44A7-9325-4D0B-B16E-11EFF86ED4A7}"/>
    <cellStyle name="Normal 15 4 5" xfId="43687" xr:uid="{0C911486-6072-4D81-AD7A-877784DF2F3D}"/>
    <cellStyle name="Normal 15 4 6" xfId="43680" xr:uid="{A0281AA3-AA41-49DE-8D64-F6B4F5690FF8}"/>
    <cellStyle name="Normal 15 5" xfId="1605" xr:uid="{00000000-0005-0000-0000-0000A6470000}"/>
    <cellStyle name="Normal 15 5 2" xfId="10079" xr:uid="{00000000-0005-0000-0000-0000A7470000}"/>
    <cellStyle name="Normal 15 5 2 2" xfId="16007" xr:uid="{00000000-0005-0000-0000-0000A8470000}"/>
    <cellStyle name="Normal 15 5 2 2 2" xfId="28635" xr:uid="{00000000-0005-0000-0000-0000A9470000}"/>
    <cellStyle name="Normal 15 5 2 3" xfId="23604" xr:uid="{00000000-0005-0000-0000-0000AA470000}"/>
    <cellStyle name="Normal 15 5 2 4" xfId="43689" xr:uid="{6466BD50-9D7E-42EF-98AF-2B784DC3A340}"/>
    <cellStyle name="Normal 15 5 3" xfId="2868" xr:uid="{00000000-0005-0000-0000-0000AB470000}"/>
    <cellStyle name="Normal 15 5 3 2" xfId="43690" xr:uid="{252C69E8-95A9-4308-9642-45A64555AD94}"/>
    <cellStyle name="Normal 15 5 4" xfId="43691" xr:uid="{AC48AF83-EC67-47C7-B352-3ED2D540D4A7}"/>
    <cellStyle name="Normal 15 5 5" xfId="43688" xr:uid="{AA533CF0-642A-4A94-99BE-82B9E3AB9446}"/>
    <cellStyle name="Normal 15 6" xfId="1590" xr:uid="{00000000-0005-0000-0000-0000AC470000}"/>
    <cellStyle name="Normal 15 6 2" xfId="10469" xr:uid="{00000000-0005-0000-0000-0000AD470000}"/>
    <cellStyle name="Normal 15 6 3" xfId="4847" xr:uid="{00000000-0005-0000-0000-0000AE470000}"/>
    <cellStyle name="Normal 15 7" xfId="9734" xr:uid="{00000000-0005-0000-0000-0000AF470000}"/>
    <cellStyle name="Normal 15 7 2" xfId="43692" xr:uid="{9A8E605D-E1BF-4A7A-BCBE-4A3E4B680F65}"/>
    <cellStyle name="Normal 15 8" xfId="10349" xr:uid="{00000000-0005-0000-0000-0000B0470000}"/>
    <cellStyle name="Normal 15 8 2" xfId="17981" xr:uid="{00000000-0005-0000-0000-0000B1470000}"/>
    <cellStyle name="Normal 15 8 3" xfId="43693" xr:uid="{CF674039-BD20-4866-ADC1-640925E73548}"/>
    <cellStyle name="Normal 15 9" xfId="2864" xr:uid="{00000000-0005-0000-0000-0000B2470000}"/>
    <cellStyle name="Normal 150" xfId="11995" xr:uid="{00000000-0005-0000-0000-0000B3470000}"/>
    <cellStyle name="Normal 150 2" xfId="17127" xr:uid="{00000000-0005-0000-0000-0000B4470000}"/>
    <cellStyle name="Normal 150 2 2" xfId="29658" xr:uid="{00000000-0005-0000-0000-0000B5470000}"/>
    <cellStyle name="Normal 150 3" xfId="24743" xr:uid="{00000000-0005-0000-0000-0000B6470000}"/>
    <cellStyle name="Normal 150 4" xfId="43694" xr:uid="{82007E28-37AC-4E29-878A-C58FFB42F8D3}"/>
    <cellStyle name="Normal 151" xfId="11996" xr:uid="{00000000-0005-0000-0000-0000B7470000}"/>
    <cellStyle name="Normal 151 2" xfId="17128" xr:uid="{00000000-0005-0000-0000-0000B8470000}"/>
    <cellStyle name="Normal 151 2 2" xfId="29659" xr:uid="{00000000-0005-0000-0000-0000B9470000}"/>
    <cellStyle name="Normal 151 3" xfId="24744" xr:uid="{00000000-0005-0000-0000-0000BA470000}"/>
    <cellStyle name="Normal 151 4" xfId="43695" xr:uid="{5184A567-29B6-4A63-9A32-8A6A19B90154}"/>
    <cellStyle name="Normal 152" xfId="11997" xr:uid="{00000000-0005-0000-0000-0000BB470000}"/>
    <cellStyle name="Normal 152 2" xfId="17129" xr:uid="{00000000-0005-0000-0000-0000BC470000}"/>
    <cellStyle name="Normal 152 2 2" xfId="29660" xr:uid="{00000000-0005-0000-0000-0000BD470000}"/>
    <cellStyle name="Normal 152 3" xfId="24745" xr:uid="{00000000-0005-0000-0000-0000BE470000}"/>
    <cellStyle name="Normal 152 4" xfId="43696" xr:uid="{75056978-897F-4CFE-AAEE-524DD838A680}"/>
    <cellStyle name="Normal 153" xfId="11998" xr:uid="{00000000-0005-0000-0000-0000BF470000}"/>
    <cellStyle name="Normal 153 2" xfId="17130" xr:uid="{00000000-0005-0000-0000-0000C0470000}"/>
    <cellStyle name="Normal 153 2 2" xfId="29661" xr:uid="{00000000-0005-0000-0000-0000C1470000}"/>
    <cellStyle name="Normal 153 3" xfId="24746" xr:uid="{00000000-0005-0000-0000-0000C2470000}"/>
    <cellStyle name="Normal 153 4" xfId="43697" xr:uid="{79260F47-818B-4437-9A46-8560B46BB1BA}"/>
    <cellStyle name="Normal 154" xfId="11999" xr:uid="{00000000-0005-0000-0000-0000C3470000}"/>
    <cellStyle name="Normal 154 2" xfId="17131" xr:uid="{00000000-0005-0000-0000-0000C4470000}"/>
    <cellStyle name="Normal 154 2 2" xfId="29662" xr:uid="{00000000-0005-0000-0000-0000C5470000}"/>
    <cellStyle name="Normal 154 3" xfId="24747" xr:uid="{00000000-0005-0000-0000-0000C6470000}"/>
    <cellStyle name="Normal 154 4" xfId="43698" xr:uid="{4F2CB22D-F038-4E42-B00F-11C8F85B9A03}"/>
    <cellStyle name="Normal 155" xfId="12000" xr:uid="{00000000-0005-0000-0000-0000C7470000}"/>
    <cellStyle name="Normal 155 2" xfId="17132" xr:uid="{00000000-0005-0000-0000-0000C8470000}"/>
    <cellStyle name="Normal 155 2 2" xfId="29663" xr:uid="{00000000-0005-0000-0000-0000C9470000}"/>
    <cellStyle name="Normal 155 3" xfId="24748" xr:uid="{00000000-0005-0000-0000-0000CA470000}"/>
    <cellStyle name="Normal 155 4" xfId="43699" xr:uid="{25857204-64F5-4EB2-8E98-24DAF5ED1405}"/>
    <cellStyle name="Normal 156" xfId="12015" xr:uid="{00000000-0005-0000-0000-0000CB470000}"/>
    <cellStyle name="Normal 156 2" xfId="43700" xr:uid="{7AB3901B-3720-406F-8BE3-F430981A318C}"/>
    <cellStyle name="Normal 157" xfId="12001" xr:uid="{00000000-0005-0000-0000-0000CC470000}"/>
    <cellStyle name="Normal 157 2" xfId="24749" xr:uid="{00000000-0005-0000-0000-0000CD470000}"/>
    <cellStyle name="Normal 157 3" xfId="43701" xr:uid="{A84C70DF-62FC-432B-9A4F-CEA8A01BA708}"/>
    <cellStyle name="Normal 158" xfId="12944" xr:uid="{00000000-0005-0000-0000-0000CE470000}"/>
    <cellStyle name="Normal 158 2" xfId="25690" xr:uid="{00000000-0005-0000-0000-0000CF470000}"/>
    <cellStyle name="Normal 158 3" xfId="43702" xr:uid="{FFD159D7-816B-4678-B517-55E7EDE5DE6B}"/>
    <cellStyle name="Normal 159" xfId="12240" xr:uid="{00000000-0005-0000-0000-0000D0470000}"/>
    <cellStyle name="Normal 159 2" xfId="24986" xr:uid="{00000000-0005-0000-0000-0000D1470000}"/>
    <cellStyle name="Normal 159 3" xfId="43703" xr:uid="{37B3DB9C-54F6-4E82-854A-4CBD0F7F3282}"/>
    <cellStyle name="Normal 16" xfId="291" xr:uid="{00000000-0005-0000-0000-0000D2470000}"/>
    <cellStyle name="Normal 16 10" xfId="43705" xr:uid="{D4A2D3A6-780F-4C7D-992A-A3BBFFD37634}"/>
    <cellStyle name="Normal 16 11" xfId="43706" xr:uid="{2816295E-DFDE-4DF4-9408-521BD6AF7BA4}"/>
    <cellStyle name="Normal 16 12" xfId="43704" xr:uid="{44A50CBB-1456-4AAD-A588-7A5F12242D5C}"/>
    <cellStyle name="Normal 16 2" xfId="627" xr:uid="{00000000-0005-0000-0000-0000D3470000}"/>
    <cellStyle name="Normal 16 2 2" xfId="1608" xr:uid="{00000000-0005-0000-0000-0000D4470000}"/>
    <cellStyle name="Normal 16 2 2 2" xfId="1609" xr:uid="{00000000-0005-0000-0000-0000D5470000}"/>
    <cellStyle name="Normal 16 2 2 2 2" xfId="1610" xr:uid="{00000000-0005-0000-0000-0000D6470000}"/>
    <cellStyle name="Normal 16 2 2 2 2 2" xfId="16395" xr:uid="{00000000-0005-0000-0000-0000D7470000}"/>
    <cellStyle name="Normal 16 2 2 2 2 2 2" xfId="28937" xr:uid="{00000000-0005-0000-0000-0000D8470000}"/>
    <cellStyle name="Normal 16 2 2 2 2 2 3" xfId="43711" xr:uid="{FFA41942-5A7D-4E06-95FE-944AD13AC6E0}"/>
    <cellStyle name="Normal 16 2 2 2 2 3" xfId="23847" xr:uid="{00000000-0005-0000-0000-0000D9470000}"/>
    <cellStyle name="Normal 16 2 2 2 2 3 2" xfId="43712" xr:uid="{D4489D7D-4695-421D-8D5D-9D1A6EE66CCA}"/>
    <cellStyle name="Normal 16 2 2 2 2 4" xfId="10915" xr:uid="{00000000-0005-0000-0000-0000DA470000}"/>
    <cellStyle name="Normal 16 2 2 2 2 4 2" xfId="43713" xr:uid="{A5B0F202-452A-4E79-AF97-8687C13BF693}"/>
    <cellStyle name="Normal 16 2 2 2 2 5" xfId="43710" xr:uid="{B4D1F859-B827-453B-86B4-9E79E0BC8ADB}"/>
    <cellStyle name="Normal 16 2 2 2 3" xfId="16441" xr:uid="{00000000-0005-0000-0000-0000DB470000}"/>
    <cellStyle name="Normal 16 2 2 2 3 2" xfId="28981" xr:uid="{00000000-0005-0000-0000-0000DC470000}"/>
    <cellStyle name="Normal 16 2 2 2 3 3" xfId="43714" xr:uid="{A044DCE3-3E6F-4661-AB6B-4F9E9C642628}"/>
    <cellStyle name="Normal 16 2 2 2 4" xfId="23891" xr:uid="{00000000-0005-0000-0000-0000DD470000}"/>
    <cellStyle name="Normal 16 2 2 2 4 2" xfId="43715" xr:uid="{3C677785-B43B-4220-96E1-5CAA8890379F}"/>
    <cellStyle name="Normal 16 2 2 2 5" xfId="10994" xr:uid="{00000000-0005-0000-0000-0000DE470000}"/>
    <cellStyle name="Normal 16 2 2 2 5 2" xfId="43716" xr:uid="{D9C57966-6611-4702-B3FA-9C9FA66E3064}"/>
    <cellStyle name="Normal 16 2 2 2 6" xfId="43709" xr:uid="{D5A3A8E7-30EC-40EC-8E4C-A1B8A9992970}"/>
    <cellStyle name="Normal 16 2 2 3" xfId="1611" xr:uid="{00000000-0005-0000-0000-0000DF470000}"/>
    <cellStyle name="Normal 16 2 2 3 2" xfId="16393" xr:uid="{00000000-0005-0000-0000-0000E0470000}"/>
    <cellStyle name="Normal 16 2 2 3 2 2" xfId="28935" xr:uid="{00000000-0005-0000-0000-0000E1470000}"/>
    <cellStyle name="Normal 16 2 2 3 2 3" xfId="43718" xr:uid="{B8108EF3-378F-4F31-998B-FDFE877662A2}"/>
    <cellStyle name="Normal 16 2 2 3 3" xfId="23845" xr:uid="{00000000-0005-0000-0000-0000E2470000}"/>
    <cellStyle name="Normal 16 2 2 3 3 2" xfId="43719" xr:uid="{FE6BE941-E07B-4139-9935-FCE0BEEF5490}"/>
    <cellStyle name="Normal 16 2 2 3 4" xfId="10912" xr:uid="{00000000-0005-0000-0000-0000E3470000}"/>
    <cellStyle name="Normal 16 2 2 3 4 2" xfId="43720" xr:uid="{183BC9EC-67B3-4424-AABF-ACA9FAF31310}"/>
    <cellStyle name="Normal 16 2 2 3 5" xfId="43717" xr:uid="{F5E0189A-66CC-4CE7-A503-C5174C0964DB}"/>
    <cellStyle name="Normal 16 2 2 4" xfId="10369" xr:uid="{00000000-0005-0000-0000-0000E4470000}"/>
    <cellStyle name="Normal 16 2 2 4 2" xfId="16100" xr:uid="{00000000-0005-0000-0000-0000E5470000}"/>
    <cellStyle name="Normal 16 2 2 4 2 2" xfId="28723" xr:uid="{00000000-0005-0000-0000-0000E6470000}"/>
    <cellStyle name="Normal 16 2 2 4 3" xfId="23682" xr:uid="{00000000-0005-0000-0000-0000E7470000}"/>
    <cellStyle name="Normal 16 2 2 4 4" xfId="43721" xr:uid="{EE56B2B9-6F66-4DE1-9E94-59EADFB33438}"/>
    <cellStyle name="Normal 16 2 2 5" xfId="18788" xr:uid="{00000000-0005-0000-0000-0000E8470000}"/>
    <cellStyle name="Normal 16 2 2 5 2" xfId="43722" xr:uid="{2D4492F4-4AD3-45F7-8B0A-938614544398}"/>
    <cellStyle name="Normal 16 2 2 6" xfId="4868" xr:uid="{00000000-0005-0000-0000-0000E9470000}"/>
    <cellStyle name="Normal 16 2 2 6 2" xfId="43723" xr:uid="{3B451C1C-6767-4778-84F2-16E6F5BE31D5}"/>
    <cellStyle name="Normal 16 2 2 7" xfId="43708" xr:uid="{2D70C677-6E57-4B47-B8E5-3C5A8A2EA23A}"/>
    <cellStyle name="Normal 16 2 3" xfId="1612" xr:uid="{00000000-0005-0000-0000-0000EA470000}"/>
    <cellStyle name="Normal 16 2 3 2" xfId="1613" xr:uid="{00000000-0005-0000-0000-0000EB470000}"/>
    <cellStyle name="Normal 16 2 3 2 2" xfId="16392" xr:uid="{00000000-0005-0000-0000-0000EC470000}"/>
    <cellStyle name="Normal 16 2 3 2 2 2" xfId="28934" xr:uid="{00000000-0005-0000-0000-0000ED470000}"/>
    <cellStyle name="Normal 16 2 3 2 2 3" xfId="43726" xr:uid="{FE0E8DBB-B7CF-4424-8D23-9136A6534621}"/>
    <cellStyle name="Normal 16 2 3 2 3" xfId="23844" xr:uid="{00000000-0005-0000-0000-0000EE470000}"/>
    <cellStyle name="Normal 16 2 3 2 3 2" xfId="43727" xr:uid="{F3C4C6DA-D999-4166-8E3A-DA8B620DC64C}"/>
    <cellStyle name="Normal 16 2 3 2 4" xfId="10911" xr:uid="{00000000-0005-0000-0000-0000EF470000}"/>
    <cellStyle name="Normal 16 2 3 2 4 2" xfId="43728" xr:uid="{455E6F56-3CD3-45FE-BCF5-1D7A1C0C6235}"/>
    <cellStyle name="Normal 16 2 3 2 5" xfId="43725" xr:uid="{1A0066E5-4888-4567-BDED-EB7143243EF1}"/>
    <cellStyle name="Normal 16 2 3 3" xfId="16032" xr:uid="{00000000-0005-0000-0000-0000F0470000}"/>
    <cellStyle name="Normal 16 2 3 3 2" xfId="28660" xr:uid="{00000000-0005-0000-0000-0000F1470000}"/>
    <cellStyle name="Normal 16 2 3 3 3" xfId="43729" xr:uid="{F8B6FF98-F500-412D-97D5-8E9522B5B00A}"/>
    <cellStyle name="Normal 16 2 3 4" xfId="17999" xr:uid="{00000000-0005-0000-0000-0000F2470000}"/>
    <cellStyle name="Normal 16 2 3 4 2" xfId="43730" xr:uid="{CD572C14-B5EC-43A8-A825-87518B034691}"/>
    <cellStyle name="Normal 16 2 3 5" xfId="23625" xr:uid="{00000000-0005-0000-0000-0000F3470000}"/>
    <cellStyle name="Normal 16 2 3 5 2" xfId="43731" xr:uid="{0C968E30-0895-4190-8D05-BF9994F66753}"/>
    <cellStyle name="Normal 16 2 3 6" xfId="10141" xr:uid="{00000000-0005-0000-0000-0000F4470000}"/>
    <cellStyle name="Normal 16 2 3 7" xfId="43724" xr:uid="{77F669AB-C176-4DDA-B1F1-F6A74011E753}"/>
    <cellStyle name="Normal 16 2 4" xfId="1614" xr:uid="{00000000-0005-0000-0000-0000F5470000}"/>
    <cellStyle name="Normal 16 2 4 2" xfId="16127" xr:uid="{00000000-0005-0000-0000-0000F6470000}"/>
    <cellStyle name="Normal 16 2 4 2 2" xfId="28749" xr:uid="{00000000-0005-0000-0000-0000F7470000}"/>
    <cellStyle name="Normal 16 2 4 2 3" xfId="43733" xr:uid="{85E0220E-D22C-4FCC-BAD4-58AC705036E9}"/>
    <cellStyle name="Normal 16 2 4 3" xfId="23707" xr:uid="{00000000-0005-0000-0000-0000F8470000}"/>
    <cellStyle name="Normal 16 2 4 3 2" xfId="43734" xr:uid="{0363A09F-7488-419B-966A-EA28DC0D2424}"/>
    <cellStyle name="Normal 16 2 4 4" xfId="10438" xr:uid="{00000000-0005-0000-0000-0000F9470000}"/>
    <cellStyle name="Normal 16 2 4 4 2" xfId="43735" xr:uid="{9F7BA00B-4524-44F0-B850-A0D592390C1C}"/>
    <cellStyle name="Normal 16 2 4 5" xfId="43732" xr:uid="{490E5DDC-C09A-4A81-AAF1-9E33562E7FCF}"/>
    <cellStyle name="Normal 16 2 5" xfId="1607" xr:uid="{00000000-0005-0000-0000-0000FA470000}"/>
    <cellStyle name="Normal 16 2 5 2" xfId="16462" xr:uid="{00000000-0005-0000-0000-0000FB470000}"/>
    <cellStyle name="Normal 16 2 5 2 2" xfId="29002" xr:uid="{00000000-0005-0000-0000-0000FC470000}"/>
    <cellStyle name="Normal 16 2 5 3" xfId="23911" xr:uid="{00000000-0005-0000-0000-0000FD470000}"/>
    <cellStyle name="Normal 16 2 5 4" xfId="11023" xr:uid="{00000000-0005-0000-0000-0000FE470000}"/>
    <cellStyle name="Normal 16 2 5 5" xfId="43736" xr:uid="{0F5839D1-127F-4F1A-84F1-CBAC44595B28}"/>
    <cellStyle name="Normal 16 2 6" xfId="2870" xr:uid="{00000000-0005-0000-0000-0000FF470000}"/>
    <cellStyle name="Normal 16 2 6 2" xfId="43737" xr:uid="{84E39211-1992-4344-8296-45CE0EB6FADF}"/>
    <cellStyle name="Normal 16 2 7" xfId="37705" xr:uid="{00000000-0005-0000-0000-000000480000}"/>
    <cellStyle name="Normal 16 2 7 2" xfId="43738" xr:uid="{F573F5EF-1C70-42C2-A778-760D3D22343C}"/>
    <cellStyle name="Normal 16 2 8" xfId="37985" xr:uid="{00000000-0005-0000-0000-000001480000}"/>
    <cellStyle name="Normal 16 2 8 2" xfId="43739" xr:uid="{8D4245D7-5995-4DF5-A139-C66D7C376ABE}"/>
    <cellStyle name="Normal 16 2 9" xfId="43707" xr:uid="{20FB0C1E-17CB-4289-9415-F048FB271236}"/>
    <cellStyle name="Normal 16 3" xfId="1615" xr:uid="{00000000-0005-0000-0000-000002480000}"/>
    <cellStyle name="Normal 16 3 2" xfId="1616" xr:uid="{00000000-0005-0000-0000-000003480000}"/>
    <cellStyle name="Normal 16 3 2 2" xfId="1617" xr:uid="{00000000-0005-0000-0000-000004480000}"/>
    <cellStyle name="Normal 16 3 2 2 2" xfId="16514" xr:uid="{00000000-0005-0000-0000-000005480000}"/>
    <cellStyle name="Normal 16 3 2 2 2 2" xfId="29053" xr:uid="{00000000-0005-0000-0000-000006480000}"/>
    <cellStyle name="Normal 16 3 2 2 2 3" xfId="43743" xr:uid="{FC32FE58-E8D8-4C17-B0B4-7B83A36B8EA7}"/>
    <cellStyle name="Normal 16 3 2 2 3" xfId="23963" xr:uid="{00000000-0005-0000-0000-000007480000}"/>
    <cellStyle name="Normal 16 3 2 2 3 2" xfId="43744" xr:uid="{95905A4B-9149-4139-A8B4-4CDA43E198F5}"/>
    <cellStyle name="Normal 16 3 2 2 4" xfId="11106" xr:uid="{00000000-0005-0000-0000-000008480000}"/>
    <cellStyle name="Normal 16 3 2 2 4 2" xfId="43745" xr:uid="{3A0F7875-22E5-44A2-A221-DC949B0A55E6}"/>
    <cellStyle name="Normal 16 3 2 2 5" xfId="43742" xr:uid="{6BF20DDA-1792-4907-8ECE-D82323605C34}"/>
    <cellStyle name="Normal 16 3 2 3" xfId="10974" xr:uid="{00000000-0005-0000-0000-000009480000}"/>
    <cellStyle name="Normal 16 3 2 3 2" xfId="16430" xr:uid="{00000000-0005-0000-0000-00000A480000}"/>
    <cellStyle name="Normal 16 3 2 3 2 2" xfId="28971" xr:uid="{00000000-0005-0000-0000-00000B480000}"/>
    <cellStyle name="Normal 16 3 2 3 3" xfId="23881" xr:uid="{00000000-0005-0000-0000-00000C480000}"/>
    <cellStyle name="Normal 16 3 2 3 4" xfId="43746" xr:uid="{60A91487-431C-4EB1-AA2E-A28E96D6EE6E}"/>
    <cellStyle name="Normal 16 3 2 4" xfId="18789" xr:uid="{00000000-0005-0000-0000-00000D480000}"/>
    <cellStyle name="Normal 16 3 2 4 2" xfId="43747" xr:uid="{8C877B83-A07F-4C5E-976A-35C79AA55B78}"/>
    <cellStyle name="Normal 16 3 2 5" xfId="4869" xr:uid="{00000000-0005-0000-0000-00000E480000}"/>
    <cellStyle name="Normal 16 3 2 5 2" xfId="43748" xr:uid="{CCE61E3F-D23E-4555-9867-8938F90D4A2E}"/>
    <cellStyle name="Normal 16 3 2 6" xfId="43741" xr:uid="{F3C65F5B-6A21-40F2-9786-C1DA8EBFFE8F}"/>
    <cellStyle name="Normal 16 3 3" xfId="1618" xr:uid="{00000000-0005-0000-0000-00000F480000}"/>
    <cellStyle name="Normal 16 3 3 2" xfId="16566" xr:uid="{00000000-0005-0000-0000-000010480000}"/>
    <cellStyle name="Normal 16 3 3 2 2" xfId="29105" xr:uid="{00000000-0005-0000-0000-000011480000}"/>
    <cellStyle name="Normal 16 3 3 2 3" xfId="43750" xr:uid="{4B305337-230F-4EC9-80F5-4B54D5B653CD}"/>
    <cellStyle name="Normal 16 3 3 3" xfId="18000" xr:uid="{00000000-0005-0000-0000-000012480000}"/>
    <cellStyle name="Normal 16 3 3 3 2" xfId="43751" xr:uid="{871E3FA0-5EC8-4FB4-AC92-741EB44A2A2A}"/>
    <cellStyle name="Normal 16 3 3 4" xfId="24011" xr:uid="{00000000-0005-0000-0000-000013480000}"/>
    <cellStyle name="Normal 16 3 3 4 2" xfId="43752" xr:uid="{0EEFCA2C-051F-4B5D-8FEF-B06D80ADA540}"/>
    <cellStyle name="Normal 16 3 3 5" xfId="11187" xr:uid="{00000000-0005-0000-0000-000014480000}"/>
    <cellStyle name="Normal 16 3 3 6" xfId="43749" xr:uid="{9D54AD93-7A74-4472-B668-5E8BC5CC27BD}"/>
    <cellStyle name="Normal 16 3 4" xfId="11318" xr:uid="{00000000-0005-0000-0000-000015480000}"/>
    <cellStyle name="Normal 16 3 4 2" xfId="16646" xr:uid="{00000000-0005-0000-0000-000016480000}"/>
    <cellStyle name="Normal 16 3 4 2 2" xfId="29181" xr:uid="{00000000-0005-0000-0000-000017480000}"/>
    <cellStyle name="Normal 16 3 4 3" xfId="24088" xr:uid="{00000000-0005-0000-0000-000018480000}"/>
    <cellStyle name="Normal 16 3 4 4" xfId="43753" xr:uid="{A8CEDA2C-8930-4DDA-85FE-84E3ACB0A843}"/>
    <cellStyle name="Normal 16 3 5" xfId="2871" xr:uid="{00000000-0005-0000-0000-000019480000}"/>
    <cellStyle name="Normal 16 3 5 2" xfId="43754" xr:uid="{BCC35CDC-F060-49E0-92EE-7A35515A017A}"/>
    <cellStyle name="Normal 16 3 6" xfId="43755" xr:uid="{C0D89FB6-0E3A-4EE7-BF1F-87E820B5279B}"/>
    <cellStyle name="Normal 16 3 7" xfId="43756" xr:uid="{CECEC904-47B3-4313-8DCE-6938C85A5A7C}"/>
    <cellStyle name="Normal 16 3 8" xfId="43740" xr:uid="{EB5863F9-8109-4935-AF01-F78020B28EB3}"/>
    <cellStyle name="Normal 16 4" xfId="1619" xr:uid="{00000000-0005-0000-0000-00001A480000}"/>
    <cellStyle name="Normal 16 4 2" xfId="1620" xr:uid="{00000000-0005-0000-0000-00001B480000}"/>
    <cellStyle name="Normal 16 4 2 2" xfId="16402" xr:uid="{00000000-0005-0000-0000-00001C480000}"/>
    <cellStyle name="Normal 16 4 2 2 2" xfId="28944" xr:uid="{00000000-0005-0000-0000-00001D480000}"/>
    <cellStyle name="Normal 16 4 2 2 3" xfId="43759" xr:uid="{A00A6F39-14DD-4AA0-B819-C67D920DA568}"/>
    <cellStyle name="Normal 16 4 2 3" xfId="23853" xr:uid="{00000000-0005-0000-0000-00001E480000}"/>
    <cellStyle name="Normal 16 4 2 3 2" xfId="43760" xr:uid="{F58FFC20-931F-40B0-B2A1-C5CAF0F062F4}"/>
    <cellStyle name="Normal 16 4 2 4" xfId="10924" xr:uid="{00000000-0005-0000-0000-00001F480000}"/>
    <cellStyle name="Normal 16 4 2 4 2" xfId="43761" xr:uid="{B529E269-0859-4473-AF1B-8B005F3CCFDA}"/>
    <cellStyle name="Normal 16 4 2 5" xfId="43758" xr:uid="{4D80D716-84BF-4D3E-9E72-34608797D3B5}"/>
    <cellStyle name="Normal 16 4 3" xfId="10255" xr:uid="{00000000-0005-0000-0000-000020480000}"/>
    <cellStyle name="Normal 16 4 3 2" xfId="16069" xr:uid="{00000000-0005-0000-0000-000021480000}"/>
    <cellStyle name="Normal 16 4 3 2 2" xfId="28696" xr:uid="{00000000-0005-0000-0000-000022480000}"/>
    <cellStyle name="Normal 16 4 3 3" xfId="23660" xr:uid="{00000000-0005-0000-0000-000023480000}"/>
    <cellStyle name="Normal 16 4 3 4" xfId="43762" xr:uid="{ED88CF24-ACFB-461C-9F77-E96E0F553F55}"/>
    <cellStyle name="Normal 16 4 4" xfId="2872" xr:uid="{00000000-0005-0000-0000-000024480000}"/>
    <cellStyle name="Normal 16 4 4 2" xfId="43763" xr:uid="{D42816DF-F368-4242-8F20-C7E308ACDDC6}"/>
    <cellStyle name="Normal 16 4 5" xfId="43764" xr:uid="{4849F624-B841-4EEF-9830-820242749EC7}"/>
    <cellStyle name="Normal 16 4 6" xfId="43757" xr:uid="{2E400AC3-F4CE-4BE5-A2F2-6A6B659ADD09}"/>
    <cellStyle name="Normal 16 5" xfId="1621" xr:uid="{00000000-0005-0000-0000-000025480000}"/>
    <cellStyle name="Normal 16 5 2" xfId="10828" xr:uid="{00000000-0005-0000-0000-000026480000}"/>
    <cellStyle name="Normal 16 5 2 2" xfId="16339" xr:uid="{00000000-0005-0000-0000-000027480000}"/>
    <cellStyle name="Normal 16 5 2 2 2" xfId="28881" xr:uid="{00000000-0005-0000-0000-000028480000}"/>
    <cellStyle name="Normal 16 5 2 3" xfId="23799" xr:uid="{00000000-0005-0000-0000-000029480000}"/>
    <cellStyle name="Normal 16 5 2 4" xfId="43766" xr:uid="{F75B0232-05A3-4E17-BB5B-E077B333BD9D}"/>
    <cellStyle name="Normal 16 5 3" xfId="2873" xr:uid="{00000000-0005-0000-0000-00002A480000}"/>
    <cellStyle name="Normal 16 5 3 2" xfId="43767" xr:uid="{96DDE222-5365-4498-89DA-ADACBF221E90}"/>
    <cellStyle name="Normal 16 5 4" xfId="43768" xr:uid="{1B9B9ABA-0B89-474D-AB93-82A85E736BBB}"/>
    <cellStyle name="Normal 16 5 5" xfId="43765" xr:uid="{321917CD-D5E8-49B0-BF3B-064FC521AF9D}"/>
    <cellStyle name="Normal 16 6" xfId="1606" xr:uid="{00000000-0005-0000-0000-00002B480000}"/>
    <cellStyle name="Normal 16 6 2" xfId="10474" xr:uid="{00000000-0005-0000-0000-00002C480000}"/>
    <cellStyle name="Normal 16 6 3" xfId="10820" xr:uid="{00000000-0005-0000-0000-00002D480000}"/>
    <cellStyle name="Normal 16 6 4" xfId="4867" xr:uid="{00000000-0005-0000-0000-00002E480000}"/>
    <cellStyle name="Normal 16 7" xfId="9735" xr:uid="{00000000-0005-0000-0000-00002F480000}"/>
    <cellStyle name="Normal 16 7 2" xfId="43769" xr:uid="{9EE77316-2F7F-4964-BA1A-7D074EB8603F}"/>
    <cellStyle name="Normal 16 8" xfId="10605" xr:uid="{00000000-0005-0000-0000-000030480000}"/>
    <cellStyle name="Normal 16 8 2" xfId="16192" xr:uid="{00000000-0005-0000-0000-000031480000}"/>
    <cellStyle name="Normal 16 8 2 2" xfId="28813" xr:uid="{00000000-0005-0000-0000-000032480000}"/>
    <cellStyle name="Normal 16 8 3" xfId="17998" xr:uid="{00000000-0005-0000-0000-000033480000}"/>
    <cellStyle name="Normal 16 8 4" xfId="23759" xr:uid="{00000000-0005-0000-0000-000034480000}"/>
    <cellStyle name="Normal 16 8 5" xfId="43770" xr:uid="{91108A4E-332F-450B-B035-92104653FF6C}"/>
    <cellStyle name="Normal 16 9" xfId="2869" xr:uid="{00000000-0005-0000-0000-000035480000}"/>
    <cellStyle name="Normal 16 9 2" xfId="43771" xr:uid="{01AC4F81-1BA9-4E98-AC75-4A368CE2F10B}"/>
    <cellStyle name="Normal 160" xfId="12200" xr:uid="{00000000-0005-0000-0000-000036480000}"/>
    <cellStyle name="Normal 160 2" xfId="24946" xr:uid="{00000000-0005-0000-0000-000037480000}"/>
    <cellStyle name="Normal 160 3" xfId="43772" xr:uid="{517C07A9-CCBD-48EA-B4CA-D569158190C1}"/>
    <cellStyle name="Normal 161" xfId="12096" xr:uid="{00000000-0005-0000-0000-000038480000}"/>
    <cellStyle name="Normal 161 2" xfId="24841" xr:uid="{00000000-0005-0000-0000-000039480000}"/>
    <cellStyle name="Normal 161 3" xfId="43773" xr:uid="{53C675FA-D80A-4625-A7FC-C830D2006A7D}"/>
    <cellStyle name="Normal 162" xfId="12168" xr:uid="{00000000-0005-0000-0000-00003A480000}"/>
    <cellStyle name="Normal 162 2" xfId="24914" xr:uid="{00000000-0005-0000-0000-00003B480000}"/>
    <cellStyle name="Normal 162 3" xfId="43774" xr:uid="{0BE32713-EA1B-4687-9CE9-E333E143F08F}"/>
    <cellStyle name="Normal 163" xfId="16389" xr:uid="{00000000-0005-0000-0000-00003C480000}"/>
    <cellStyle name="Normal 163 2" xfId="28931" xr:uid="{00000000-0005-0000-0000-00003D480000}"/>
    <cellStyle name="Normal 163 3" xfId="43775" xr:uid="{6050FF32-C47D-4B4A-B610-649D94DAF2FA}"/>
    <cellStyle name="Normal 164" xfId="12268" xr:uid="{00000000-0005-0000-0000-00003E480000}"/>
    <cellStyle name="Normal 164 2" xfId="25014" xr:uid="{00000000-0005-0000-0000-00003F480000}"/>
    <cellStyle name="Normal 164 3" xfId="43776" xr:uid="{DD750A20-397C-47B3-A3C2-7A09BC4796DB}"/>
    <cellStyle name="Normal 165" xfId="17377" xr:uid="{00000000-0005-0000-0000-000040480000}"/>
    <cellStyle name="Normal 165 2" xfId="29908" xr:uid="{00000000-0005-0000-0000-000041480000}"/>
    <cellStyle name="Normal 165 3" xfId="43777" xr:uid="{3BFF4747-54E1-4478-8D27-9A560049328A}"/>
    <cellStyle name="Normal 166" xfId="17209" xr:uid="{00000000-0005-0000-0000-000042480000}"/>
    <cellStyle name="Normal 166 2" xfId="29740" xr:uid="{00000000-0005-0000-0000-000043480000}"/>
    <cellStyle name="Normal 166 3" xfId="43778" xr:uid="{B1FFB380-8F86-4094-9298-03E328404AF2}"/>
    <cellStyle name="Normal 167" xfId="12670" xr:uid="{00000000-0005-0000-0000-000044480000}"/>
    <cellStyle name="Normal 167 2" xfId="25416" xr:uid="{00000000-0005-0000-0000-000045480000}"/>
    <cellStyle name="Normal 167 3" xfId="43779" xr:uid="{34955701-D046-4639-9BC7-B01665518808}"/>
    <cellStyle name="Normal 168" xfId="17405" xr:uid="{00000000-0005-0000-0000-000046480000}"/>
    <cellStyle name="Normal 168 2" xfId="29936" xr:uid="{00000000-0005-0000-0000-000047480000}"/>
    <cellStyle name="Normal 168 3" xfId="43780" xr:uid="{68E7A4A5-694A-489C-98A3-BC944F5BB974}"/>
    <cellStyle name="Normal 169" xfId="17409" xr:uid="{00000000-0005-0000-0000-000048480000}"/>
    <cellStyle name="Normal 169 2" xfId="43781" xr:uid="{B172C8F8-E27B-4FFA-8BF4-6472D739AA97}"/>
    <cellStyle name="Normal 17" xfId="292" xr:uid="{00000000-0005-0000-0000-000049480000}"/>
    <cellStyle name="Normal 17 10" xfId="43783" xr:uid="{820CF60C-B1B9-46BE-A0A0-02BF21561398}"/>
    <cellStyle name="Normal 17 11" xfId="43782" xr:uid="{83561578-4743-4943-A3B6-D6F57D4682BA}"/>
    <cellStyle name="Normal 17 2" xfId="628" xr:uid="{00000000-0005-0000-0000-00004A480000}"/>
    <cellStyle name="Normal 17 2 2" xfId="1624" xr:uid="{00000000-0005-0000-0000-00004B480000}"/>
    <cellStyle name="Normal 17 2 2 2" xfId="1625" xr:uid="{00000000-0005-0000-0000-00004C480000}"/>
    <cellStyle name="Normal 17 2 2 2 2" xfId="1626" xr:uid="{00000000-0005-0000-0000-00004D480000}"/>
    <cellStyle name="Normal 17 2 2 2 2 2" xfId="16596" xr:uid="{00000000-0005-0000-0000-00004E480000}"/>
    <cellStyle name="Normal 17 2 2 2 2 2 2" xfId="29135" xr:uid="{00000000-0005-0000-0000-00004F480000}"/>
    <cellStyle name="Normal 17 2 2 2 2 2 3" xfId="43788" xr:uid="{E589A450-C642-4B64-AF88-F1AC015F4D31}"/>
    <cellStyle name="Normal 17 2 2 2 2 3" xfId="24043" xr:uid="{00000000-0005-0000-0000-000050480000}"/>
    <cellStyle name="Normal 17 2 2 2 2 3 2" xfId="43789" xr:uid="{A12F4EB8-DE0A-45E9-B15B-A5903F1490F0}"/>
    <cellStyle name="Normal 17 2 2 2 2 4" xfId="11246" xr:uid="{00000000-0005-0000-0000-000051480000}"/>
    <cellStyle name="Normal 17 2 2 2 2 4 2" xfId="43790" xr:uid="{03702354-F55D-476B-80D0-708D645264B0}"/>
    <cellStyle name="Normal 17 2 2 2 2 5" xfId="43787" xr:uid="{4FEF6F67-7B15-4F79-801C-A4F785036395}"/>
    <cellStyle name="Normal 17 2 2 2 3" xfId="16551" xr:uid="{00000000-0005-0000-0000-000052480000}"/>
    <cellStyle name="Normal 17 2 2 2 3 2" xfId="29090" xr:uid="{00000000-0005-0000-0000-000053480000}"/>
    <cellStyle name="Normal 17 2 2 2 3 3" xfId="43791" xr:uid="{9703DDD8-7CAF-4C4E-946B-370C7FE2B5BC}"/>
    <cellStyle name="Normal 17 2 2 2 4" xfId="23999" xr:uid="{00000000-0005-0000-0000-000054480000}"/>
    <cellStyle name="Normal 17 2 2 2 4 2" xfId="43792" xr:uid="{4DA300F1-7FBD-4FEE-BBE8-29000C4E5D56}"/>
    <cellStyle name="Normal 17 2 2 2 5" xfId="11161" xr:uid="{00000000-0005-0000-0000-000055480000}"/>
    <cellStyle name="Normal 17 2 2 2 5 2" xfId="43793" xr:uid="{ACE349E4-96AA-4CFB-AAE1-37CCDBC1C054}"/>
    <cellStyle name="Normal 17 2 2 2 6" xfId="43786" xr:uid="{A0EC09F4-85F4-4E4F-9319-35A342B48B66}"/>
    <cellStyle name="Normal 17 2 2 3" xfId="1627" xr:uid="{00000000-0005-0000-0000-000056480000}"/>
    <cellStyle name="Normal 17 2 2 3 2" xfId="16403" xr:uid="{00000000-0005-0000-0000-000057480000}"/>
    <cellStyle name="Normal 17 2 2 3 2 2" xfId="28945" xr:uid="{00000000-0005-0000-0000-000058480000}"/>
    <cellStyle name="Normal 17 2 2 3 2 3" xfId="43795" xr:uid="{D231DC33-7BC8-40C9-A394-D344DADFFA6C}"/>
    <cellStyle name="Normal 17 2 2 3 3" xfId="23854" xr:uid="{00000000-0005-0000-0000-000059480000}"/>
    <cellStyle name="Normal 17 2 2 3 3 2" xfId="43796" xr:uid="{E08FD16B-32FA-4279-B03C-8B3AFD29015D}"/>
    <cellStyle name="Normal 17 2 2 3 4" xfId="10925" xr:uid="{00000000-0005-0000-0000-00005A480000}"/>
    <cellStyle name="Normal 17 2 2 3 4 2" xfId="43797" xr:uid="{95567325-29EB-4921-8F77-7185D3191735}"/>
    <cellStyle name="Normal 17 2 2 3 5" xfId="43794" xr:uid="{A7462CC6-085E-4483-ADAE-B27399F6A259}"/>
    <cellStyle name="Normal 17 2 2 4" xfId="11247" xr:uid="{00000000-0005-0000-0000-00005B480000}"/>
    <cellStyle name="Normal 17 2 2 4 2" xfId="16597" xr:uid="{00000000-0005-0000-0000-00005C480000}"/>
    <cellStyle name="Normal 17 2 2 4 2 2" xfId="29136" xr:uid="{00000000-0005-0000-0000-00005D480000}"/>
    <cellStyle name="Normal 17 2 2 4 3" xfId="24044" xr:uid="{00000000-0005-0000-0000-00005E480000}"/>
    <cellStyle name="Normal 17 2 2 4 4" xfId="43798" xr:uid="{A6527163-5067-4916-93FE-AF0FD44EE18E}"/>
    <cellStyle name="Normal 17 2 2 5" xfId="6277" xr:uid="{00000000-0005-0000-0000-00005F480000}"/>
    <cellStyle name="Normal 17 2 2 5 2" xfId="43799" xr:uid="{FF422766-3FB6-4A43-AF4B-99B83AAA1091}"/>
    <cellStyle name="Normal 17 2 2 6" xfId="43800" xr:uid="{0EF31E5D-16E3-4049-B5B2-ABE5E5F7A0C8}"/>
    <cellStyle name="Normal 17 2 2 7" xfId="43785" xr:uid="{BD5E5FCD-8688-4563-A634-838B04D77FDB}"/>
    <cellStyle name="Normal 17 2 3" xfId="1628" xr:uid="{00000000-0005-0000-0000-000060480000}"/>
    <cellStyle name="Normal 17 2 3 2" xfId="1629" xr:uid="{00000000-0005-0000-0000-000061480000}"/>
    <cellStyle name="Normal 17 2 3 2 2" xfId="16493" xr:uid="{00000000-0005-0000-0000-000062480000}"/>
    <cellStyle name="Normal 17 2 3 2 2 2" xfId="29033" xr:uid="{00000000-0005-0000-0000-000063480000}"/>
    <cellStyle name="Normal 17 2 3 2 2 3" xfId="43803" xr:uid="{721161CF-04CC-44A8-9908-FC5F43949A9B}"/>
    <cellStyle name="Normal 17 2 3 2 3" xfId="23943" xr:uid="{00000000-0005-0000-0000-000064480000}"/>
    <cellStyle name="Normal 17 2 3 2 3 2" xfId="43804" xr:uid="{ED58AD00-F0F8-4953-B0DF-BEBA7A5FF184}"/>
    <cellStyle name="Normal 17 2 3 2 4" xfId="11062" xr:uid="{00000000-0005-0000-0000-000065480000}"/>
    <cellStyle name="Normal 17 2 3 2 4 2" xfId="43805" xr:uid="{92A1891E-E969-4D5D-BA26-14A1BFEB93B5}"/>
    <cellStyle name="Normal 17 2 3 2 5" xfId="43802" xr:uid="{C5B578D1-3EA0-4335-B0B4-6DAB88BAFE57}"/>
    <cellStyle name="Normal 17 2 3 3" xfId="16495" xr:uid="{00000000-0005-0000-0000-000066480000}"/>
    <cellStyle name="Normal 17 2 3 3 2" xfId="29035" xr:uid="{00000000-0005-0000-0000-000067480000}"/>
    <cellStyle name="Normal 17 2 3 3 3" xfId="43806" xr:uid="{0F47F009-9621-43E4-AA41-45343699D9F7}"/>
    <cellStyle name="Normal 17 2 3 4" xfId="23945" xr:uid="{00000000-0005-0000-0000-000068480000}"/>
    <cellStyle name="Normal 17 2 3 4 2" xfId="43807" xr:uid="{8A0FE979-49DF-423C-B521-3B03B35641DF}"/>
    <cellStyle name="Normal 17 2 3 5" xfId="11070" xr:uid="{00000000-0005-0000-0000-000069480000}"/>
    <cellStyle name="Normal 17 2 3 5 2" xfId="43808" xr:uid="{3CF97C3C-4B01-49BA-811C-70F819426FC8}"/>
    <cellStyle name="Normal 17 2 3 6" xfId="43801" xr:uid="{2F2ED8C7-7A36-4A95-B65A-D66AD03513C5}"/>
    <cellStyle name="Normal 17 2 4" xfId="1630" xr:uid="{00000000-0005-0000-0000-00006A480000}"/>
    <cellStyle name="Normal 17 2 4 2" xfId="16087" xr:uid="{00000000-0005-0000-0000-00006B480000}"/>
    <cellStyle name="Normal 17 2 4 2 2" xfId="28713" xr:uid="{00000000-0005-0000-0000-00006C480000}"/>
    <cellStyle name="Normal 17 2 4 2 3" xfId="43810" xr:uid="{ECC4662A-F9DA-406F-9E30-57A2B5761A37}"/>
    <cellStyle name="Normal 17 2 4 3" xfId="23675" xr:uid="{00000000-0005-0000-0000-00006D480000}"/>
    <cellStyle name="Normal 17 2 4 3 2" xfId="43811" xr:uid="{40365465-9B78-41DC-94E7-469052E3B073}"/>
    <cellStyle name="Normal 17 2 4 4" xfId="10330" xr:uid="{00000000-0005-0000-0000-00006E480000}"/>
    <cellStyle name="Normal 17 2 4 4 2" xfId="43812" xr:uid="{AA2806E9-86CF-45A6-8C24-8E5843500F8B}"/>
    <cellStyle name="Normal 17 2 4 5" xfId="43809" xr:uid="{4D0EE22E-0669-42BF-85F7-FA2CF1382328}"/>
    <cellStyle name="Normal 17 2 5" xfId="1623" xr:uid="{00000000-0005-0000-0000-00006F480000}"/>
    <cellStyle name="Normal 17 2 5 2" xfId="16559" xr:uid="{00000000-0005-0000-0000-000070480000}"/>
    <cellStyle name="Normal 17 2 5 2 2" xfId="29098" xr:uid="{00000000-0005-0000-0000-000071480000}"/>
    <cellStyle name="Normal 17 2 5 3" xfId="24004" xr:uid="{00000000-0005-0000-0000-000072480000}"/>
    <cellStyle name="Normal 17 2 5 4" xfId="11178" xr:uid="{00000000-0005-0000-0000-000073480000}"/>
    <cellStyle name="Normal 17 2 5 5" xfId="43813" xr:uid="{BCE59F4E-73F3-4DC6-AE00-B372B474A9DA}"/>
    <cellStyle name="Normal 17 2 6" xfId="2875" xr:uid="{00000000-0005-0000-0000-000074480000}"/>
    <cellStyle name="Normal 17 2 6 2" xfId="43814" xr:uid="{F3F2B6B9-7068-4AA0-84BE-7D38E844D145}"/>
    <cellStyle name="Normal 17 2 7" xfId="37706" xr:uid="{00000000-0005-0000-0000-000075480000}"/>
    <cellStyle name="Normal 17 2 7 2" xfId="43815" xr:uid="{51005FC8-ECD4-42CE-BAE1-FBA86AA0F7ED}"/>
    <cellStyle name="Normal 17 2 8" xfId="37986" xr:uid="{00000000-0005-0000-0000-000076480000}"/>
    <cellStyle name="Normal 17 2 8 2" xfId="43816" xr:uid="{6950B3C7-9109-45CC-A6A0-A0346B983DAF}"/>
    <cellStyle name="Normal 17 2 9" xfId="43784" xr:uid="{0D1A7339-DE9B-440C-A26B-65251CF4FD36}"/>
    <cellStyle name="Normal 17 3" xfId="1631" xr:uid="{00000000-0005-0000-0000-000077480000}"/>
    <cellStyle name="Normal 17 3 2" xfId="1632" xr:uid="{00000000-0005-0000-0000-000078480000}"/>
    <cellStyle name="Normal 17 3 2 2" xfId="1633" xr:uid="{00000000-0005-0000-0000-000079480000}"/>
    <cellStyle name="Normal 17 3 2 2 2" xfId="16450" xr:uid="{00000000-0005-0000-0000-00007A480000}"/>
    <cellStyle name="Normal 17 3 2 2 2 2" xfId="28990" xr:uid="{00000000-0005-0000-0000-00007B480000}"/>
    <cellStyle name="Normal 17 3 2 2 2 3" xfId="43820" xr:uid="{84DB36BB-38DB-443F-B3C6-BE716C4FF246}"/>
    <cellStyle name="Normal 17 3 2 2 3" xfId="23901" xr:uid="{00000000-0005-0000-0000-00007C480000}"/>
    <cellStyle name="Normal 17 3 2 2 3 2" xfId="43821" xr:uid="{C8057A6E-EB46-42F8-AF3A-75A53A2FC849}"/>
    <cellStyle name="Normal 17 3 2 2 4" xfId="11006" xr:uid="{00000000-0005-0000-0000-00007D480000}"/>
    <cellStyle name="Normal 17 3 2 2 4 2" xfId="43822" xr:uid="{49AD84B1-1C1D-4E92-874B-DC8CB2DAC3CC}"/>
    <cellStyle name="Normal 17 3 2 2 5" xfId="43819" xr:uid="{C942C285-4FFF-4962-8AA2-D1110A7E376F}"/>
    <cellStyle name="Normal 17 3 2 3" xfId="10412" xr:uid="{00000000-0005-0000-0000-00007E480000}"/>
    <cellStyle name="Normal 17 3 2 3 2" xfId="16113" xr:uid="{00000000-0005-0000-0000-00007F480000}"/>
    <cellStyle name="Normal 17 3 2 3 2 2" xfId="28735" xr:uid="{00000000-0005-0000-0000-000080480000}"/>
    <cellStyle name="Normal 17 3 2 3 3" xfId="23693" xr:uid="{00000000-0005-0000-0000-000081480000}"/>
    <cellStyle name="Normal 17 3 2 3 4" xfId="43823" xr:uid="{43EE47D3-BC81-471E-9520-DEE08C17A56F}"/>
    <cellStyle name="Normal 17 3 2 4" xfId="10476" xr:uid="{00000000-0005-0000-0000-000082480000}"/>
    <cellStyle name="Normal 17 3 2 4 2" xfId="43824" xr:uid="{07F50817-0A20-4A97-9EF5-1FBB29575D18}"/>
    <cellStyle name="Normal 17 3 2 5" xfId="43825" xr:uid="{ABBB950A-F1B2-4B96-9D1F-5D8207E2B4DA}"/>
    <cellStyle name="Normal 17 3 2 6" xfId="43818" xr:uid="{928CEE54-AB27-45BA-8D86-35D3A73E32D5}"/>
    <cellStyle name="Normal 17 3 3" xfId="1634" xr:uid="{00000000-0005-0000-0000-000083480000}"/>
    <cellStyle name="Normal 17 3 3 2" xfId="16128" xr:uid="{00000000-0005-0000-0000-000084480000}"/>
    <cellStyle name="Normal 17 3 3 2 2" xfId="28750" xr:uid="{00000000-0005-0000-0000-000085480000}"/>
    <cellStyle name="Normal 17 3 3 2 3" xfId="43827" xr:uid="{19E392E1-E87B-4BFD-B5A7-6A1823C99A64}"/>
    <cellStyle name="Normal 17 3 3 3" xfId="23708" xr:uid="{00000000-0005-0000-0000-000086480000}"/>
    <cellStyle name="Normal 17 3 3 3 2" xfId="43828" xr:uid="{C9EA9FE7-92A6-49AA-B6D6-7044068EBEF5}"/>
    <cellStyle name="Normal 17 3 3 4" xfId="10439" xr:uid="{00000000-0005-0000-0000-000087480000}"/>
    <cellStyle name="Normal 17 3 3 4 2" xfId="43829" xr:uid="{1B86E608-47F3-424A-99C1-E1DFDD7A4E43}"/>
    <cellStyle name="Normal 17 3 3 5" xfId="43826" xr:uid="{6764E099-6E97-4068-A98A-9A9668EE2127}"/>
    <cellStyle name="Normal 17 3 4" xfId="11004" xr:uid="{00000000-0005-0000-0000-000088480000}"/>
    <cellStyle name="Normal 17 3 4 2" xfId="16448" xr:uid="{00000000-0005-0000-0000-000089480000}"/>
    <cellStyle name="Normal 17 3 4 2 2" xfId="28988" xr:uid="{00000000-0005-0000-0000-00008A480000}"/>
    <cellStyle name="Normal 17 3 4 3" xfId="23899" xr:uid="{00000000-0005-0000-0000-00008B480000}"/>
    <cellStyle name="Normal 17 3 4 4" xfId="43830" xr:uid="{F53ED5BD-E2CC-4276-B750-EBED911D7BE6}"/>
    <cellStyle name="Normal 17 3 5" xfId="4870" xr:uid="{00000000-0005-0000-0000-00008C480000}"/>
    <cellStyle name="Normal 17 3 5 2" xfId="43831" xr:uid="{2344487F-5075-4D41-B827-2A02301D69ED}"/>
    <cellStyle name="Normal 17 3 6" xfId="43832" xr:uid="{98A30ACB-1A76-49EF-B865-B3A53B2040AA}"/>
    <cellStyle name="Normal 17 3 7" xfId="43833" xr:uid="{F5915587-0364-4AF3-B6AB-068A7775AE36}"/>
    <cellStyle name="Normal 17 3 8" xfId="43817" xr:uid="{B0520CE0-AE08-45A1-B2CF-8E13DC143D54}"/>
    <cellStyle name="Normal 17 4" xfId="1635" xr:uid="{00000000-0005-0000-0000-00008D480000}"/>
    <cellStyle name="Normal 17 4 2" xfId="1636" xr:uid="{00000000-0005-0000-0000-00008E480000}"/>
    <cellStyle name="Normal 17 4 2 2" xfId="16449" xr:uid="{00000000-0005-0000-0000-00008F480000}"/>
    <cellStyle name="Normal 17 4 2 2 2" xfId="28989" xr:uid="{00000000-0005-0000-0000-000090480000}"/>
    <cellStyle name="Normal 17 4 2 2 3" xfId="43836" xr:uid="{6D37863A-6334-4A24-A3F7-2D06CDBED851}"/>
    <cellStyle name="Normal 17 4 2 3" xfId="23900" xr:uid="{00000000-0005-0000-0000-000091480000}"/>
    <cellStyle name="Normal 17 4 2 3 2" xfId="43837" xr:uid="{FFB1BA38-F437-4A1F-8018-BA05F76F630A}"/>
    <cellStyle name="Normal 17 4 2 4" xfId="11005" xr:uid="{00000000-0005-0000-0000-000092480000}"/>
    <cellStyle name="Normal 17 4 2 4 2" xfId="43838" xr:uid="{F7625D0F-23E6-4C11-BC02-A6944E6F26AB}"/>
    <cellStyle name="Normal 17 4 2 5" xfId="43835" xr:uid="{76B6390F-7620-4190-BEEB-21BECA103AE1}"/>
    <cellStyle name="Normal 17 4 3" xfId="10200" xr:uid="{00000000-0005-0000-0000-000093480000}"/>
    <cellStyle name="Normal 17 4 3 2" xfId="16052" xr:uid="{00000000-0005-0000-0000-000094480000}"/>
    <cellStyle name="Normal 17 4 3 2 2" xfId="28679" xr:uid="{00000000-0005-0000-0000-000095480000}"/>
    <cellStyle name="Normal 17 4 3 3" xfId="23643" xr:uid="{00000000-0005-0000-0000-000096480000}"/>
    <cellStyle name="Normal 17 4 3 4" xfId="43839" xr:uid="{7172C515-A492-49E4-9BC7-37A45AEA291C}"/>
    <cellStyle name="Normal 17 4 4" xfId="9736" xr:uid="{00000000-0005-0000-0000-000097480000}"/>
    <cellStyle name="Normal 17 4 4 2" xfId="43840" xr:uid="{953407D1-DEAC-433D-87A5-04E6DB6754CC}"/>
    <cellStyle name="Normal 17 4 5" xfId="43841" xr:uid="{B8D2287D-777F-409F-8527-9407264894FD}"/>
    <cellStyle name="Normal 17 4 6" xfId="43834" xr:uid="{8F2BA524-B542-4234-85F4-99C56F6C6CDA}"/>
    <cellStyle name="Normal 17 5" xfId="1637" xr:uid="{00000000-0005-0000-0000-000098480000}"/>
    <cellStyle name="Normal 17 5 2" xfId="16650" xr:uid="{00000000-0005-0000-0000-000099480000}"/>
    <cellStyle name="Normal 17 5 2 2" xfId="29185" xr:uid="{00000000-0005-0000-0000-00009A480000}"/>
    <cellStyle name="Normal 17 5 2 3" xfId="43843" xr:uid="{443B58B2-D0C5-46AB-9510-B3F7FA003240}"/>
    <cellStyle name="Normal 17 5 3" xfId="18909" xr:uid="{00000000-0005-0000-0000-00009B480000}"/>
    <cellStyle name="Normal 17 5 3 2" xfId="43844" xr:uid="{A383AE30-A9AD-41EA-962D-3C226717554E}"/>
    <cellStyle name="Normal 17 5 4" xfId="24092" xr:uid="{00000000-0005-0000-0000-00009C480000}"/>
    <cellStyle name="Normal 17 5 4 2" xfId="43845" xr:uid="{AEBDB215-A5D4-4B43-AEC9-015E1443A3A6}"/>
    <cellStyle name="Normal 17 5 5" xfId="11324" xr:uid="{00000000-0005-0000-0000-00009D480000}"/>
    <cellStyle name="Normal 17 5 6" xfId="43842" xr:uid="{9128EBCE-6D06-45BE-AB34-BAA3B1ED699C}"/>
    <cellStyle name="Normal 17 6" xfId="1622" xr:uid="{00000000-0005-0000-0000-00009E480000}"/>
    <cellStyle name="Normal 17 6 2" xfId="18001" xr:uid="{00000000-0005-0000-0000-00009F480000}"/>
    <cellStyle name="Normal 17 6 3" xfId="10861" xr:uid="{00000000-0005-0000-0000-0000A0480000}"/>
    <cellStyle name="Normal 17 6 4" xfId="43846" xr:uid="{E72EF18C-40C7-4035-8E21-AE425625BA3E}"/>
    <cellStyle name="Normal 17 7" xfId="11099" xr:uid="{00000000-0005-0000-0000-0000A1480000}"/>
    <cellStyle name="Normal 17 7 2" xfId="16508" xr:uid="{00000000-0005-0000-0000-0000A2480000}"/>
    <cellStyle name="Normal 17 7 2 2" xfId="29048" xr:uid="{00000000-0005-0000-0000-0000A3480000}"/>
    <cellStyle name="Normal 17 7 3" xfId="23958" xr:uid="{00000000-0005-0000-0000-0000A4480000}"/>
    <cellStyle name="Normal 17 7 4" xfId="43847" xr:uid="{391AFACD-6138-48D3-9824-CE6CF7A4FCB9}"/>
    <cellStyle name="Normal 17 8" xfId="2874" xr:uid="{00000000-0005-0000-0000-0000A5480000}"/>
    <cellStyle name="Normal 17 8 2" xfId="43848" xr:uid="{00C609A8-A281-4185-9980-D594D4D53811}"/>
    <cellStyle name="Normal 17 9" xfId="43849" xr:uid="{3271AC78-B8F6-4698-81D8-C2D723285871}"/>
    <cellStyle name="Normal 170" xfId="18559" xr:uid="{00000000-0005-0000-0000-0000A6480000}"/>
    <cellStyle name="Normal 170 2" xfId="43850" xr:uid="{CE4AD6BF-0ED7-4B8E-A5D5-E1643ECA189B}"/>
    <cellStyle name="Normal 171" xfId="30576" xr:uid="{00000000-0005-0000-0000-0000A7480000}"/>
    <cellStyle name="Normal 171 2" xfId="43851" xr:uid="{790DB397-8E72-4D5D-B9A3-5A22F757CBB1}"/>
    <cellStyle name="Normal 172" xfId="30577" xr:uid="{00000000-0005-0000-0000-0000A8480000}"/>
    <cellStyle name="Normal 172 2" xfId="43852" xr:uid="{173950E6-3226-47D7-8059-8B653044F877}"/>
    <cellStyle name="Normal 173" xfId="30588" xr:uid="{00000000-0005-0000-0000-0000A9480000}"/>
    <cellStyle name="Normal 173 2" xfId="43853" xr:uid="{208912EA-7AA5-47C8-8143-7EB371FDB686}"/>
    <cellStyle name="Normal 174" xfId="31928" xr:uid="{00000000-0005-0000-0000-0000AA480000}"/>
    <cellStyle name="Normal 174 2" xfId="43854" xr:uid="{DAB18C5C-29EA-4A7B-B9DF-9D3963AACCD0}"/>
    <cellStyle name="Normal 175" xfId="33814" xr:uid="{00000000-0005-0000-0000-0000AB480000}"/>
    <cellStyle name="Normal 175 2" xfId="43855" xr:uid="{29EA3CCB-B98C-43FA-99DF-82E537F2ABBD}"/>
    <cellStyle name="Normal 176" xfId="34244" xr:uid="{00000000-0005-0000-0000-0000AC480000}"/>
    <cellStyle name="Normal 176 2" xfId="43856" xr:uid="{26D1F4B2-6387-4F2A-983A-879A7486DE80}"/>
    <cellStyle name="Normal 177" xfId="34257" xr:uid="{00000000-0005-0000-0000-0000AD480000}"/>
    <cellStyle name="Normal 177 2" xfId="43857" xr:uid="{E3603A79-4988-4570-BCC1-1535040DB9D7}"/>
    <cellStyle name="Normal 178" xfId="11357" xr:uid="{00000000-0005-0000-0000-0000AE480000}"/>
    <cellStyle name="Normal 178 2" xfId="43858" xr:uid="{28FAF9EE-1E84-4767-89C2-9CBC7553EE56}"/>
    <cellStyle name="Normal 179" xfId="34260" xr:uid="{00000000-0005-0000-0000-0000AF480000}"/>
    <cellStyle name="Normal 179 2" xfId="43859" xr:uid="{82861EAB-9091-4465-9D4E-F7C1B2DEFB57}"/>
    <cellStyle name="Normal 18" xfId="293" xr:uid="{00000000-0005-0000-0000-0000B0480000}"/>
    <cellStyle name="Normal 18 10" xfId="4872" xr:uid="{00000000-0005-0000-0000-0000B1480000}"/>
    <cellStyle name="Normal 18 10 2" xfId="8132" xr:uid="{00000000-0005-0000-0000-0000B2480000}"/>
    <cellStyle name="Normal 18 10 2 2" xfId="14621" xr:uid="{00000000-0005-0000-0000-0000B3480000}"/>
    <cellStyle name="Normal 18 10 2 2 2" xfId="27300" xr:uid="{00000000-0005-0000-0000-0000B4480000}"/>
    <cellStyle name="Normal 18 10 2 3" xfId="19398" xr:uid="{00000000-0005-0000-0000-0000B5480000}"/>
    <cellStyle name="Normal 18 10 2 4" xfId="32515" xr:uid="{00000000-0005-0000-0000-0000B6480000}"/>
    <cellStyle name="Normal 18 10 2 5" xfId="35526" xr:uid="{00000000-0005-0000-0000-0000B7480000}"/>
    <cellStyle name="Normal 18 10 3" xfId="9056" xr:uid="{00000000-0005-0000-0000-0000B8480000}"/>
    <cellStyle name="Normal 18 10 3 2" xfId="15463" xr:uid="{00000000-0005-0000-0000-0000B9480000}"/>
    <cellStyle name="Normal 18 10 3 2 2" xfId="28111" xr:uid="{00000000-0005-0000-0000-0000BA480000}"/>
    <cellStyle name="Normal 18 10 3 3" xfId="23064" xr:uid="{00000000-0005-0000-0000-0000BB480000}"/>
    <cellStyle name="Normal 18 10 4" xfId="7074" xr:uid="{00000000-0005-0000-0000-0000BC480000}"/>
    <cellStyle name="Normal 18 10 4 2" xfId="13608" xr:uid="{00000000-0005-0000-0000-0000BD480000}"/>
    <cellStyle name="Normal 18 10 4 2 2" xfId="26339" xr:uid="{00000000-0005-0000-0000-0000BE480000}"/>
    <cellStyle name="Normal 18 10 4 3" xfId="21801" xr:uid="{00000000-0005-0000-0000-0000BF480000}"/>
    <cellStyle name="Normal 18 10 5" xfId="12508" xr:uid="{00000000-0005-0000-0000-0000C0480000}"/>
    <cellStyle name="Normal 18 10 5 2" xfId="25254" xr:uid="{00000000-0005-0000-0000-0000C1480000}"/>
    <cellStyle name="Normal 18 10 6" xfId="18003" xr:uid="{00000000-0005-0000-0000-0000C2480000}"/>
    <cellStyle name="Normal 18 10 7" xfId="31330" xr:uid="{00000000-0005-0000-0000-0000C3480000}"/>
    <cellStyle name="Normal 18 10 8" xfId="34670" xr:uid="{00000000-0005-0000-0000-0000C4480000}"/>
    <cellStyle name="Normal 18 10 9" xfId="43861" xr:uid="{A25A5E0E-6F6C-482E-A248-C8775FECB231}"/>
    <cellStyle name="Normal 18 11" xfId="4873" xr:uid="{00000000-0005-0000-0000-0000C5480000}"/>
    <cellStyle name="Normal 18 11 2" xfId="8133" xr:uid="{00000000-0005-0000-0000-0000C6480000}"/>
    <cellStyle name="Normal 18 11 2 2" xfId="14622" xr:uid="{00000000-0005-0000-0000-0000C7480000}"/>
    <cellStyle name="Normal 18 11 2 2 2" xfId="27301" xr:uid="{00000000-0005-0000-0000-0000C8480000}"/>
    <cellStyle name="Normal 18 11 2 3" xfId="19399" xr:uid="{00000000-0005-0000-0000-0000C9480000}"/>
    <cellStyle name="Normal 18 11 2 4" xfId="32516" xr:uid="{00000000-0005-0000-0000-0000CA480000}"/>
    <cellStyle name="Normal 18 11 2 5" xfId="35527" xr:uid="{00000000-0005-0000-0000-0000CB480000}"/>
    <cellStyle name="Normal 18 11 3" xfId="9057" xr:uid="{00000000-0005-0000-0000-0000CC480000}"/>
    <cellStyle name="Normal 18 11 3 2" xfId="15464" xr:uid="{00000000-0005-0000-0000-0000CD480000}"/>
    <cellStyle name="Normal 18 11 3 2 2" xfId="28112" xr:uid="{00000000-0005-0000-0000-0000CE480000}"/>
    <cellStyle name="Normal 18 11 3 3" xfId="23065" xr:uid="{00000000-0005-0000-0000-0000CF480000}"/>
    <cellStyle name="Normal 18 11 4" xfId="7075" xr:uid="{00000000-0005-0000-0000-0000D0480000}"/>
    <cellStyle name="Normal 18 11 4 2" xfId="13609" xr:uid="{00000000-0005-0000-0000-0000D1480000}"/>
    <cellStyle name="Normal 18 11 4 2 2" xfId="26340" xr:uid="{00000000-0005-0000-0000-0000D2480000}"/>
    <cellStyle name="Normal 18 11 4 3" xfId="21802" xr:uid="{00000000-0005-0000-0000-0000D3480000}"/>
    <cellStyle name="Normal 18 11 5" xfId="12509" xr:uid="{00000000-0005-0000-0000-0000D4480000}"/>
    <cellStyle name="Normal 18 11 5 2" xfId="25255" xr:uid="{00000000-0005-0000-0000-0000D5480000}"/>
    <cellStyle name="Normal 18 11 6" xfId="18004" xr:uid="{00000000-0005-0000-0000-0000D6480000}"/>
    <cellStyle name="Normal 18 11 7" xfId="31331" xr:uid="{00000000-0005-0000-0000-0000D7480000}"/>
    <cellStyle name="Normal 18 11 8" xfId="34671" xr:uid="{00000000-0005-0000-0000-0000D8480000}"/>
    <cellStyle name="Normal 18 12" xfId="4874" xr:uid="{00000000-0005-0000-0000-0000D9480000}"/>
    <cellStyle name="Normal 18 12 2" xfId="8134" xr:uid="{00000000-0005-0000-0000-0000DA480000}"/>
    <cellStyle name="Normal 18 12 2 2" xfId="14623" xr:uid="{00000000-0005-0000-0000-0000DB480000}"/>
    <cellStyle name="Normal 18 12 2 2 2" xfId="27302" xr:uid="{00000000-0005-0000-0000-0000DC480000}"/>
    <cellStyle name="Normal 18 12 2 3" xfId="19400" xr:uid="{00000000-0005-0000-0000-0000DD480000}"/>
    <cellStyle name="Normal 18 12 2 4" xfId="32517" xr:uid="{00000000-0005-0000-0000-0000DE480000}"/>
    <cellStyle name="Normal 18 12 2 5" xfId="35528" xr:uid="{00000000-0005-0000-0000-0000DF480000}"/>
    <cellStyle name="Normal 18 12 3" xfId="9058" xr:uid="{00000000-0005-0000-0000-0000E0480000}"/>
    <cellStyle name="Normal 18 12 3 2" xfId="15465" xr:uid="{00000000-0005-0000-0000-0000E1480000}"/>
    <cellStyle name="Normal 18 12 3 2 2" xfId="28113" xr:uid="{00000000-0005-0000-0000-0000E2480000}"/>
    <cellStyle name="Normal 18 12 3 3" xfId="23066" xr:uid="{00000000-0005-0000-0000-0000E3480000}"/>
    <cellStyle name="Normal 18 12 4" xfId="7076" xr:uid="{00000000-0005-0000-0000-0000E4480000}"/>
    <cellStyle name="Normal 18 12 4 2" xfId="13610" xr:uid="{00000000-0005-0000-0000-0000E5480000}"/>
    <cellStyle name="Normal 18 12 4 2 2" xfId="26341" xr:uid="{00000000-0005-0000-0000-0000E6480000}"/>
    <cellStyle name="Normal 18 12 4 3" xfId="21803" xr:uid="{00000000-0005-0000-0000-0000E7480000}"/>
    <cellStyle name="Normal 18 12 5" xfId="12510" xr:uid="{00000000-0005-0000-0000-0000E8480000}"/>
    <cellStyle name="Normal 18 12 5 2" xfId="25256" xr:uid="{00000000-0005-0000-0000-0000E9480000}"/>
    <cellStyle name="Normal 18 12 6" xfId="18005" xr:uid="{00000000-0005-0000-0000-0000EA480000}"/>
    <cellStyle name="Normal 18 12 7" xfId="31332" xr:uid="{00000000-0005-0000-0000-0000EB480000}"/>
    <cellStyle name="Normal 18 12 8" xfId="34672" xr:uid="{00000000-0005-0000-0000-0000EC480000}"/>
    <cellStyle name="Normal 18 13" xfId="4875" xr:uid="{00000000-0005-0000-0000-0000ED480000}"/>
    <cellStyle name="Normal 18 13 2" xfId="8135" xr:uid="{00000000-0005-0000-0000-0000EE480000}"/>
    <cellStyle name="Normal 18 13 2 2" xfId="14624" xr:uid="{00000000-0005-0000-0000-0000EF480000}"/>
    <cellStyle name="Normal 18 13 2 2 2" xfId="27303" xr:uid="{00000000-0005-0000-0000-0000F0480000}"/>
    <cellStyle name="Normal 18 13 2 3" xfId="19401" xr:uid="{00000000-0005-0000-0000-0000F1480000}"/>
    <cellStyle name="Normal 18 13 2 4" xfId="32518" xr:uid="{00000000-0005-0000-0000-0000F2480000}"/>
    <cellStyle name="Normal 18 13 2 5" xfId="35529" xr:uid="{00000000-0005-0000-0000-0000F3480000}"/>
    <cellStyle name="Normal 18 13 3" xfId="9059" xr:uid="{00000000-0005-0000-0000-0000F4480000}"/>
    <cellStyle name="Normal 18 13 3 2" xfId="15466" xr:uid="{00000000-0005-0000-0000-0000F5480000}"/>
    <cellStyle name="Normal 18 13 3 2 2" xfId="28114" xr:uid="{00000000-0005-0000-0000-0000F6480000}"/>
    <cellStyle name="Normal 18 13 3 3" xfId="23067" xr:uid="{00000000-0005-0000-0000-0000F7480000}"/>
    <cellStyle name="Normal 18 13 4" xfId="7077" xr:uid="{00000000-0005-0000-0000-0000F8480000}"/>
    <cellStyle name="Normal 18 13 4 2" xfId="13611" xr:uid="{00000000-0005-0000-0000-0000F9480000}"/>
    <cellStyle name="Normal 18 13 4 2 2" xfId="26342" xr:uid="{00000000-0005-0000-0000-0000FA480000}"/>
    <cellStyle name="Normal 18 13 4 3" xfId="21804" xr:uid="{00000000-0005-0000-0000-0000FB480000}"/>
    <cellStyle name="Normal 18 13 5" xfId="12511" xr:uid="{00000000-0005-0000-0000-0000FC480000}"/>
    <cellStyle name="Normal 18 13 5 2" xfId="25257" xr:uid="{00000000-0005-0000-0000-0000FD480000}"/>
    <cellStyle name="Normal 18 13 6" xfId="18006" xr:uid="{00000000-0005-0000-0000-0000FE480000}"/>
    <cellStyle name="Normal 18 13 7" xfId="31333" xr:uid="{00000000-0005-0000-0000-0000FF480000}"/>
    <cellStyle name="Normal 18 13 8" xfId="34673" xr:uid="{00000000-0005-0000-0000-000000490000}"/>
    <cellStyle name="Normal 18 14" xfId="4876" xr:uid="{00000000-0005-0000-0000-000001490000}"/>
    <cellStyle name="Normal 18 14 2" xfId="8136" xr:uid="{00000000-0005-0000-0000-000002490000}"/>
    <cellStyle name="Normal 18 14 2 2" xfId="14625" xr:uid="{00000000-0005-0000-0000-000003490000}"/>
    <cellStyle name="Normal 18 14 2 2 2" xfId="27304" xr:uid="{00000000-0005-0000-0000-000004490000}"/>
    <cellStyle name="Normal 18 14 2 3" xfId="19402" xr:uid="{00000000-0005-0000-0000-000005490000}"/>
    <cellStyle name="Normal 18 14 2 4" xfId="32519" xr:uid="{00000000-0005-0000-0000-000006490000}"/>
    <cellStyle name="Normal 18 14 2 5" xfId="35530" xr:uid="{00000000-0005-0000-0000-000007490000}"/>
    <cellStyle name="Normal 18 14 3" xfId="9060" xr:uid="{00000000-0005-0000-0000-000008490000}"/>
    <cellStyle name="Normal 18 14 3 2" xfId="15467" xr:uid="{00000000-0005-0000-0000-000009490000}"/>
    <cellStyle name="Normal 18 14 3 2 2" xfId="28115" xr:uid="{00000000-0005-0000-0000-00000A490000}"/>
    <cellStyle name="Normal 18 14 3 3" xfId="23068" xr:uid="{00000000-0005-0000-0000-00000B490000}"/>
    <cellStyle name="Normal 18 14 4" xfId="7078" xr:uid="{00000000-0005-0000-0000-00000C490000}"/>
    <cellStyle name="Normal 18 14 4 2" xfId="13612" xr:uid="{00000000-0005-0000-0000-00000D490000}"/>
    <cellStyle name="Normal 18 14 4 2 2" xfId="26343" xr:uid="{00000000-0005-0000-0000-00000E490000}"/>
    <cellStyle name="Normal 18 14 4 3" xfId="21805" xr:uid="{00000000-0005-0000-0000-00000F490000}"/>
    <cellStyle name="Normal 18 14 5" xfId="12512" xr:uid="{00000000-0005-0000-0000-000010490000}"/>
    <cellStyle name="Normal 18 14 5 2" xfId="25258" xr:uid="{00000000-0005-0000-0000-000011490000}"/>
    <cellStyle name="Normal 18 14 6" xfId="18007" xr:uid="{00000000-0005-0000-0000-000012490000}"/>
    <cellStyle name="Normal 18 14 7" xfId="31334" xr:uid="{00000000-0005-0000-0000-000013490000}"/>
    <cellStyle name="Normal 18 14 8" xfId="34674" xr:uid="{00000000-0005-0000-0000-000014490000}"/>
    <cellStyle name="Normal 18 15" xfId="4877" xr:uid="{00000000-0005-0000-0000-000015490000}"/>
    <cellStyle name="Normal 18 15 2" xfId="8137" xr:uid="{00000000-0005-0000-0000-000016490000}"/>
    <cellStyle name="Normal 18 15 2 2" xfId="14626" xr:uid="{00000000-0005-0000-0000-000017490000}"/>
    <cellStyle name="Normal 18 15 2 2 2" xfId="27305" xr:uid="{00000000-0005-0000-0000-000018490000}"/>
    <cellStyle name="Normal 18 15 2 3" xfId="19403" xr:uid="{00000000-0005-0000-0000-000019490000}"/>
    <cellStyle name="Normal 18 15 2 4" xfId="32520" xr:uid="{00000000-0005-0000-0000-00001A490000}"/>
    <cellStyle name="Normal 18 15 2 5" xfId="35531" xr:uid="{00000000-0005-0000-0000-00001B490000}"/>
    <cellStyle name="Normal 18 15 3" xfId="9061" xr:uid="{00000000-0005-0000-0000-00001C490000}"/>
    <cellStyle name="Normal 18 15 3 2" xfId="15468" xr:uid="{00000000-0005-0000-0000-00001D490000}"/>
    <cellStyle name="Normal 18 15 3 2 2" xfId="28116" xr:uid="{00000000-0005-0000-0000-00001E490000}"/>
    <cellStyle name="Normal 18 15 3 3" xfId="23069" xr:uid="{00000000-0005-0000-0000-00001F490000}"/>
    <cellStyle name="Normal 18 15 4" xfId="7079" xr:uid="{00000000-0005-0000-0000-000020490000}"/>
    <cellStyle name="Normal 18 15 4 2" xfId="13613" xr:uid="{00000000-0005-0000-0000-000021490000}"/>
    <cellStyle name="Normal 18 15 4 2 2" xfId="26344" xr:uid="{00000000-0005-0000-0000-000022490000}"/>
    <cellStyle name="Normal 18 15 4 3" xfId="21806" xr:uid="{00000000-0005-0000-0000-000023490000}"/>
    <cellStyle name="Normal 18 15 5" xfId="12513" xr:uid="{00000000-0005-0000-0000-000024490000}"/>
    <cellStyle name="Normal 18 15 5 2" xfId="25259" xr:uid="{00000000-0005-0000-0000-000025490000}"/>
    <cellStyle name="Normal 18 15 6" xfId="18008" xr:uid="{00000000-0005-0000-0000-000026490000}"/>
    <cellStyle name="Normal 18 15 7" xfId="31335" xr:uid="{00000000-0005-0000-0000-000027490000}"/>
    <cellStyle name="Normal 18 15 8" xfId="34675" xr:uid="{00000000-0005-0000-0000-000028490000}"/>
    <cellStyle name="Normal 18 16" xfId="4878" xr:uid="{00000000-0005-0000-0000-000029490000}"/>
    <cellStyle name="Normal 18 16 2" xfId="8138" xr:uid="{00000000-0005-0000-0000-00002A490000}"/>
    <cellStyle name="Normal 18 16 2 2" xfId="14627" xr:uid="{00000000-0005-0000-0000-00002B490000}"/>
    <cellStyle name="Normal 18 16 2 2 2" xfId="27306" xr:uid="{00000000-0005-0000-0000-00002C490000}"/>
    <cellStyle name="Normal 18 16 2 3" xfId="19404" xr:uid="{00000000-0005-0000-0000-00002D490000}"/>
    <cellStyle name="Normal 18 16 2 4" xfId="32521" xr:uid="{00000000-0005-0000-0000-00002E490000}"/>
    <cellStyle name="Normal 18 16 2 5" xfId="35532" xr:uid="{00000000-0005-0000-0000-00002F490000}"/>
    <cellStyle name="Normal 18 16 3" xfId="9062" xr:uid="{00000000-0005-0000-0000-000030490000}"/>
    <cellStyle name="Normal 18 16 3 2" xfId="15469" xr:uid="{00000000-0005-0000-0000-000031490000}"/>
    <cellStyle name="Normal 18 16 3 2 2" xfId="28117" xr:uid="{00000000-0005-0000-0000-000032490000}"/>
    <cellStyle name="Normal 18 16 3 3" xfId="23070" xr:uid="{00000000-0005-0000-0000-000033490000}"/>
    <cellStyle name="Normal 18 16 4" xfId="7080" xr:uid="{00000000-0005-0000-0000-000034490000}"/>
    <cellStyle name="Normal 18 16 4 2" xfId="13614" xr:uid="{00000000-0005-0000-0000-000035490000}"/>
    <cellStyle name="Normal 18 16 4 2 2" xfId="26345" xr:uid="{00000000-0005-0000-0000-000036490000}"/>
    <cellStyle name="Normal 18 16 4 3" xfId="21807" xr:uid="{00000000-0005-0000-0000-000037490000}"/>
    <cellStyle name="Normal 18 16 5" xfId="12514" xr:uid="{00000000-0005-0000-0000-000038490000}"/>
    <cellStyle name="Normal 18 16 5 2" xfId="25260" xr:uid="{00000000-0005-0000-0000-000039490000}"/>
    <cellStyle name="Normal 18 16 6" xfId="18009" xr:uid="{00000000-0005-0000-0000-00003A490000}"/>
    <cellStyle name="Normal 18 16 7" xfId="31336" xr:uid="{00000000-0005-0000-0000-00003B490000}"/>
    <cellStyle name="Normal 18 16 8" xfId="34676" xr:uid="{00000000-0005-0000-0000-00003C490000}"/>
    <cellStyle name="Normal 18 17" xfId="4879" xr:uid="{00000000-0005-0000-0000-00003D490000}"/>
    <cellStyle name="Normal 18 17 2" xfId="8139" xr:uid="{00000000-0005-0000-0000-00003E490000}"/>
    <cellStyle name="Normal 18 17 2 2" xfId="14628" xr:uid="{00000000-0005-0000-0000-00003F490000}"/>
    <cellStyle name="Normal 18 17 2 2 2" xfId="27307" xr:uid="{00000000-0005-0000-0000-000040490000}"/>
    <cellStyle name="Normal 18 17 2 3" xfId="19405" xr:uid="{00000000-0005-0000-0000-000041490000}"/>
    <cellStyle name="Normal 18 17 2 4" xfId="32522" xr:uid="{00000000-0005-0000-0000-000042490000}"/>
    <cellStyle name="Normal 18 17 2 5" xfId="35533" xr:uid="{00000000-0005-0000-0000-000043490000}"/>
    <cellStyle name="Normal 18 17 3" xfId="9063" xr:uid="{00000000-0005-0000-0000-000044490000}"/>
    <cellStyle name="Normal 18 17 3 2" xfId="15470" xr:uid="{00000000-0005-0000-0000-000045490000}"/>
    <cellStyle name="Normal 18 17 3 2 2" xfId="28118" xr:uid="{00000000-0005-0000-0000-000046490000}"/>
    <cellStyle name="Normal 18 17 3 3" xfId="23071" xr:uid="{00000000-0005-0000-0000-000047490000}"/>
    <cellStyle name="Normal 18 17 4" xfId="7081" xr:uid="{00000000-0005-0000-0000-000048490000}"/>
    <cellStyle name="Normal 18 17 4 2" xfId="13615" xr:uid="{00000000-0005-0000-0000-000049490000}"/>
    <cellStyle name="Normal 18 17 4 2 2" xfId="26346" xr:uid="{00000000-0005-0000-0000-00004A490000}"/>
    <cellStyle name="Normal 18 17 4 3" xfId="21808" xr:uid="{00000000-0005-0000-0000-00004B490000}"/>
    <cellStyle name="Normal 18 17 5" xfId="12515" xr:uid="{00000000-0005-0000-0000-00004C490000}"/>
    <cellStyle name="Normal 18 17 5 2" xfId="25261" xr:uid="{00000000-0005-0000-0000-00004D490000}"/>
    <cellStyle name="Normal 18 17 6" xfId="18010" xr:uid="{00000000-0005-0000-0000-00004E490000}"/>
    <cellStyle name="Normal 18 17 7" xfId="31337" xr:uid="{00000000-0005-0000-0000-00004F490000}"/>
    <cellStyle name="Normal 18 17 8" xfId="34677" xr:uid="{00000000-0005-0000-0000-000050490000}"/>
    <cellStyle name="Normal 18 18" xfId="4880" xr:uid="{00000000-0005-0000-0000-000051490000}"/>
    <cellStyle name="Normal 18 18 2" xfId="8140" xr:uid="{00000000-0005-0000-0000-000052490000}"/>
    <cellStyle name="Normal 18 18 2 2" xfId="14629" xr:uid="{00000000-0005-0000-0000-000053490000}"/>
    <cellStyle name="Normal 18 18 2 2 2" xfId="27308" xr:uid="{00000000-0005-0000-0000-000054490000}"/>
    <cellStyle name="Normal 18 18 2 3" xfId="19406" xr:uid="{00000000-0005-0000-0000-000055490000}"/>
    <cellStyle name="Normal 18 18 2 4" xfId="32523" xr:uid="{00000000-0005-0000-0000-000056490000}"/>
    <cellStyle name="Normal 18 18 2 5" xfId="35534" xr:uid="{00000000-0005-0000-0000-000057490000}"/>
    <cellStyle name="Normal 18 18 3" xfId="9064" xr:uid="{00000000-0005-0000-0000-000058490000}"/>
    <cellStyle name="Normal 18 18 3 2" xfId="15471" xr:uid="{00000000-0005-0000-0000-000059490000}"/>
    <cellStyle name="Normal 18 18 3 2 2" xfId="28119" xr:uid="{00000000-0005-0000-0000-00005A490000}"/>
    <cellStyle name="Normal 18 18 3 3" xfId="23072" xr:uid="{00000000-0005-0000-0000-00005B490000}"/>
    <cellStyle name="Normal 18 18 4" xfId="7082" xr:uid="{00000000-0005-0000-0000-00005C490000}"/>
    <cellStyle name="Normal 18 18 4 2" xfId="13616" xr:uid="{00000000-0005-0000-0000-00005D490000}"/>
    <cellStyle name="Normal 18 18 4 2 2" xfId="26347" xr:uid="{00000000-0005-0000-0000-00005E490000}"/>
    <cellStyle name="Normal 18 18 4 3" xfId="21809" xr:uid="{00000000-0005-0000-0000-00005F490000}"/>
    <cellStyle name="Normal 18 18 5" xfId="12516" xr:uid="{00000000-0005-0000-0000-000060490000}"/>
    <cellStyle name="Normal 18 18 5 2" xfId="25262" xr:uid="{00000000-0005-0000-0000-000061490000}"/>
    <cellStyle name="Normal 18 18 6" xfId="18011" xr:uid="{00000000-0005-0000-0000-000062490000}"/>
    <cellStyle name="Normal 18 18 7" xfId="31338" xr:uid="{00000000-0005-0000-0000-000063490000}"/>
    <cellStyle name="Normal 18 18 8" xfId="34678" xr:uid="{00000000-0005-0000-0000-000064490000}"/>
    <cellStyle name="Normal 18 19" xfId="4881" xr:uid="{00000000-0005-0000-0000-000065490000}"/>
    <cellStyle name="Normal 18 19 2" xfId="8141" xr:uid="{00000000-0005-0000-0000-000066490000}"/>
    <cellStyle name="Normal 18 19 2 2" xfId="14630" xr:uid="{00000000-0005-0000-0000-000067490000}"/>
    <cellStyle name="Normal 18 19 2 2 2" xfId="27309" xr:uid="{00000000-0005-0000-0000-000068490000}"/>
    <cellStyle name="Normal 18 19 2 3" xfId="19407" xr:uid="{00000000-0005-0000-0000-000069490000}"/>
    <cellStyle name="Normal 18 19 2 4" xfId="32524" xr:uid="{00000000-0005-0000-0000-00006A490000}"/>
    <cellStyle name="Normal 18 19 2 5" xfId="35535" xr:uid="{00000000-0005-0000-0000-00006B490000}"/>
    <cellStyle name="Normal 18 19 3" xfId="9065" xr:uid="{00000000-0005-0000-0000-00006C490000}"/>
    <cellStyle name="Normal 18 19 3 2" xfId="15472" xr:uid="{00000000-0005-0000-0000-00006D490000}"/>
    <cellStyle name="Normal 18 19 3 2 2" xfId="28120" xr:uid="{00000000-0005-0000-0000-00006E490000}"/>
    <cellStyle name="Normal 18 19 3 3" xfId="23073" xr:uid="{00000000-0005-0000-0000-00006F490000}"/>
    <cellStyle name="Normal 18 19 4" xfId="7083" xr:uid="{00000000-0005-0000-0000-000070490000}"/>
    <cellStyle name="Normal 18 19 4 2" xfId="13617" xr:uid="{00000000-0005-0000-0000-000071490000}"/>
    <cellStyle name="Normal 18 19 4 2 2" xfId="26348" xr:uid="{00000000-0005-0000-0000-000072490000}"/>
    <cellStyle name="Normal 18 19 4 3" xfId="21810" xr:uid="{00000000-0005-0000-0000-000073490000}"/>
    <cellStyle name="Normal 18 19 5" xfId="12517" xr:uid="{00000000-0005-0000-0000-000074490000}"/>
    <cellStyle name="Normal 18 19 5 2" xfId="25263" xr:uid="{00000000-0005-0000-0000-000075490000}"/>
    <cellStyle name="Normal 18 19 6" xfId="18012" xr:uid="{00000000-0005-0000-0000-000076490000}"/>
    <cellStyle name="Normal 18 19 7" xfId="31339" xr:uid="{00000000-0005-0000-0000-000077490000}"/>
    <cellStyle name="Normal 18 19 8" xfId="34679" xr:uid="{00000000-0005-0000-0000-000078490000}"/>
    <cellStyle name="Normal 18 2" xfId="629" xr:uid="{00000000-0005-0000-0000-000079490000}"/>
    <cellStyle name="Normal 18 2 10" xfId="4883" xr:uid="{00000000-0005-0000-0000-00007A490000}"/>
    <cellStyle name="Normal 18 2 11" xfId="4884" xr:uid="{00000000-0005-0000-0000-00007B490000}"/>
    <cellStyle name="Normal 18 2 12" xfId="4885" xr:uid="{00000000-0005-0000-0000-00007C490000}"/>
    <cellStyle name="Normal 18 2 13" xfId="4886" xr:uid="{00000000-0005-0000-0000-00007D490000}"/>
    <cellStyle name="Normal 18 2 14" xfId="4887" xr:uid="{00000000-0005-0000-0000-00007E490000}"/>
    <cellStyle name="Normal 18 2 15" xfId="4888" xr:uid="{00000000-0005-0000-0000-00007F490000}"/>
    <cellStyle name="Normal 18 2 16" xfId="4889" xr:uid="{00000000-0005-0000-0000-000080490000}"/>
    <cellStyle name="Normal 18 2 17" xfId="4890" xr:uid="{00000000-0005-0000-0000-000081490000}"/>
    <cellStyle name="Normal 18 2 18" xfId="4891" xr:uid="{00000000-0005-0000-0000-000082490000}"/>
    <cellStyle name="Normal 18 2 19" xfId="4892" xr:uid="{00000000-0005-0000-0000-000083490000}"/>
    <cellStyle name="Normal 18 2 2" xfId="1640" xr:uid="{00000000-0005-0000-0000-000084490000}"/>
    <cellStyle name="Normal 18 2 2 2" xfId="1641" xr:uid="{00000000-0005-0000-0000-000085490000}"/>
    <cellStyle name="Normal 18 2 2 2 2" xfId="1642" xr:uid="{00000000-0005-0000-0000-000086490000}"/>
    <cellStyle name="Normal 18 2 2 2 2 2" xfId="16033" xr:uid="{00000000-0005-0000-0000-000087490000}"/>
    <cellStyle name="Normal 18 2 2 2 2 2 2" xfId="28661" xr:uid="{00000000-0005-0000-0000-000088490000}"/>
    <cellStyle name="Normal 18 2 2 2 2 2 3" xfId="43866" xr:uid="{B7F4E469-0374-466A-BC6D-05D493DC7EDD}"/>
    <cellStyle name="Normal 18 2 2 2 2 3" xfId="23626" xr:uid="{00000000-0005-0000-0000-000089490000}"/>
    <cellStyle name="Normal 18 2 2 2 2 3 2" xfId="43867" xr:uid="{E20F1272-E5A4-478E-98C8-B056E3820A26}"/>
    <cellStyle name="Normal 18 2 2 2 2 4" xfId="10142" xr:uid="{00000000-0005-0000-0000-00008A490000}"/>
    <cellStyle name="Normal 18 2 2 2 2 4 2" xfId="43868" xr:uid="{7B62CD1C-00FD-4126-AC6B-7C2DEDE87361}"/>
    <cellStyle name="Normal 18 2 2 2 2 5" xfId="43865" xr:uid="{326C2C88-6869-4B26-A3DF-97001E1CA929}"/>
    <cellStyle name="Normal 18 2 2 2 3" xfId="11019" xr:uid="{00000000-0005-0000-0000-00008B490000}"/>
    <cellStyle name="Normal 18 2 2 2 3 2" xfId="16457" xr:uid="{00000000-0005-0000-0000-00008C490000}"/>
    <cellStyle name="Normal 18 2 2 2 3 2 2" xfId="28997" xr:uid="{00000000-0005-0000-0000-00008D490000}"/>
    <cellStyle name="Normal 18 2 2 2 3 3" xfId="23908" xr:uid="{00000000-0005-0000-0000-00008E490000}"/>
    <cellStyle name="Normal 18 2 2 2 3 4" xfId="43869" xr:uid="{A1B9F5FA-CECA-46B4-872E-3081219E2A43}"/>
    <cellStyle name="Normal 18 2 2 2 4" xfId="18792" xr:uid="{00000000-0005-0000-0000-00008F490000}"/>
    <cellStyle name="Normal 18 2 2 2 4 2" xfId="43870" xr:uid="{570488C1-060E-452C-AC28-6FCFD4690C57}"/>
    <cellStyle name="Normal 18 2 2 2 5" xfId="4893" xr:uid="{00000000-0005-0000-0000-000090490000}"/>
    <cellStyle name="Normal 18 2 2 2 5 2" xfId="43871" xr:uid="{B9D5F2EB-ED1B-4AAB-B0CC-115E99C4A6F0}"/>
    <cellStyle name="Normal 18 2 2 2 6" xfId="43864" xr:uid="{F7B41417-B2BE-4097-B2A3-DE4B16E5DD8F}"/>
    <cellStyle name="Normal 18 2 2 3" xfId="1643" xr:uid="{00000000-0005-0000-0000-000091490000}"/>
    <cellStyle name="Normal 18 2 2 3 2" xfId="16349" xr:uid="{00000000-0005-0000-0000-000092490000}"/>
    <cellStyle name="Normal 18 2 2 3 2 2" xfId="28891" xr:uid="{00000000-0005-0000-0000-000093490000}"/>
    <cellStyle name="Normal 18 2 2 3 2 3" xfId="43873" xr:uid="{5CA395D1-1A2D-426C-884C-3D71B46453FE}"/>
    <cellStyle name="Normal 18 2 2 3 3" xfId="18014" xr:uid="{00000000-0005-0000-0000-000094490000}"/>
    <cellStyle name="Normal 18 2 2 3 3 2" xfId="43874" xr:uid="{65F04F6C-1E1E-4069-A6ED-9158D6658416}"/>
    <cellStyle name="Normal 18 2 2 3 4" xfId="23808" xr:uid="{00000000-0005-0000-0000-000095490000}"/>
    <cellStyle name="Normal 18 2 2 3 4 2" xfId="43875" xr:uid="{FF70C5FC-19C8-428D-BF10-86FC0E836A1F}"/>
    <cellStyle name="Normal 18 2 2 3 5" xfId="10848" xr:uid="{00000000-0005-0000-0000-000096490000}"/>
    <cellStyle name="Normal 18 2 2 3 6" xfId="43872" xr:uid="{E69AB15A-2916-4319-91B8-E498CAB83DCA}"/>
    <cellStyle name="Normal 18 2 2 4" xfId="10440" xr:uid="{00000000-0005-0000-0000-000097490000}"/>
    <cellStyle name="Normal 18 2 2 4 2" xfId="16129" xr:uid="{00000000-0005-0000-0000-000098490000}"/>
    <cellStyle name="Normal 18 2 2 4 2 2" xfId="28751" xr:uid="{00000000-0005-0000-0000-000099490000}"/>
    <cellStyle name="Normal 18 2 2 4 3" xfId="23709" xr:uid="{00000000-0005-0000-0000-00009A490000}"/>
    <cellStyle name="Normal 18 2 2 4 4" xfId="43876" xr:uid="{2AA3E9CD-FCA1-4F76-99D6-DEC4D1DB9ACC}"/>
    <cellStyle name="Normal 18 2 2 5" xfId="2878" xr:uid="{00000000-0005-0000-0000-00009B490000}"/>
    <cellStyle name="Normal 18 2 2 5 2" xfId="43877" xr:uid="{06EAE003-1F33-4BCA-9786-43A3C60547B0}"/>
    <cellStyle name="Normal 18 2 2 6" xfId="43878" xr:uid="{2DC29734-D42C-439F-AE11-91449E5990A6}"/>
    <cellStyle name="Normal 18 2 2 7" xfId="43863" xr:uid="{824B7AA9-F08D-47C9-936A-D18627B82B79}"/>
    <cellStyle name="Normal 18 2 20" xfId="4882" xr:uid="{00000000-0005-0000-0000-00009C490000}"/>
    <cellStyle name="Normal 18 2 20 2" xfId="18791" xr:uid="{00000000-0005-0000-0000-00009D490000}"/>
    <cellStyle name="Normal 18 2 21" xfId="10441" xr:uid="{00000000-0005-0000-0000-00009E490000}"/>
    <cellStyle name="Normal 18 2 21 2" xfId="16130" xr:uid="{00000000-0005-0000-0000-00009F490000}"/>
    <cellStyle name="Normal 18 2 21 2 2" xfId="28752" xr:uid="{00000000-0005-0000-0000-0000A0490000}"/>
    <cellStyle name="Normal 18 2 21 3" xfId="18013" xr:uid="{00000000-0005-0000-0000-0000A1490000}"/>
    <cellStyle name="Normal 18 2 21 4" xfId="23710" xr:uid="{00000000-0005-0000-0000-0000A2490000}"/>
    <cellStyle name="Normal 18 2 22" xfId="2877" xr:uid="{00000000-0005-0000-0000-0000A3490000}"/>
    <cellStyle name="Normal 18 2 23" xfId="37707" xr:uid="{00000000-0005-0000-0000-0000A4490000}"/>
    <cellStyle name="Normal 18 2 24" xfId="37987" xr:uid="{00000000-0005-0000-0000-0000A5490000}"/>
    <cellStyle name="Normal 18 2 25" xfId="43862" xr:uid="{31E2EB4B-DB77-4B9E-A73F-5CE162C8E935}"/>
    <cellStyle name="Normal 18 2 3" xfId="1644" xr:uid="{00000000-0005-0000-0000-0000A6490000}"/>
    <cellStyle name="Normal 18 2 3 2" xfId="1645" xr:uid="{00000000-0005-0000-0000-0000A7490000}"/>
    <cellStyle name="Normal 18 2 3 2 2" xfId="16565" xr:uid="{00000000-0005-0000-0000-0000A8490000}"/>
    <cellStyle name="Normal 18 2 3 2 2 2" xfId="29104" xr:uid="{00000000-0005-0000-0000-0000A9490000}"/>
    <cellStyle name="Normal 18 2 3 2 2 3" xfId="43881" xr:uid="{03B7D332-A96E-41C7-8123-5CE1657101C3}"/>
    <cellStyle name="Normal 18 2 3 2 3" xfId="24010" xr:uid="{00000000-0005-0000-0000-0000AA490000}"/>
    <cellStyle name="Normal 18 2 3 2 3 2" xfId="43882" xr:uid="{B26BBDD4-37C7-4F45-BA12-F64D1583A79F}"/>
    <cellStyle name="Normal 18 2 3 2 4" xfId="11185" xr:uid="{00000000-0005-0000-0000-0000AB490000}"/>
    <cellStyle name="Normal 18 2 3 2 4 2" xfId="43883" xr:uid="{6820A626-0988-4904-897E-12F9ECEB4D61}"/>
    <cellStyle name="Normal 18 2 3 2 5" xfId="43880" xr:uid="{08985D71-12FA-42AE-B318-7F93BA98815B}"/>
    <cellStyle name="Normal 18 2 3 3" xfId="11280" xr:uid="{00000000-0005-0000-0000-0000AC490000}"/>
    <cellStyle name="Normal 18 2 3 3 2" xfId="16619" xr:uid="{00000000-0005-0000-0000-0000AD490000}"/>
    <cellStyle name="Normal 18 2 3 3 2 2" xfId="29154" xr:uid="{00000000-0005-0000-0000-0000AE490000}"/>
    <cellStyle name="Normal 18 2 3 3 3" xfId="24062" xr:uid="{00000000-0005-0000-0000-0000AF490000}"/>
    <cellStyle name="Normal 18 2 3 3 4" xfId="43884" xr:uid="{80E01BAB-FF2B-41BE-961D-609C9D6E1FFB}"/>
    <cellStyle name="Normal 18 2 3 4" xfId="4894" xr:uid="{00000000-0005-0000-0000-0000B0490000}"/>
    <cellStyle name="Normal 18 2 3 4 2" xfId="43885" xr:uid="{53082784-2978-43AE-906F-4AAD80A9B0D3}"/>
    <cellStyle name="Normal 18 2 3 5" xfId="43886" xr:uid="{467C4838-DF4C-4348-80C6-C5B08630B9CA}"/>
    <cellStyle name="Normal 18 2 3 6" xfId="43879" xr:uid="{CF6C6113-47A9-4865-B985-B80CB4485EDA}"/>
    <cellStyle name="Normal 18 2 4" xfId="1646" xr:uid="{00000000-0005-0000-0000-0000B1490000}"/>
    <cellStyle name="Normal 18 2 4 2" xfId="10918" xr:uid="{00000000-0005-0000-0000-0000B2490000}"/>
    <cellStyle name="Normal 18 2 4 2 2" xfId="16397" xr:uid="{00000000-0005-0000-0000-0000B3490000}"/>
    <cellStyle name="Normal 18 2 4 2 2 2" xfId="28939" xr:uid="{00000000-0005-0000-0000-0000B4490000}"/>
    <cellStyle name="Normal 18 2 4 2 3" xfId="23849" xr:uid="{00000000-0005-0000-0000-0000B5490000}"/>
    <cellStyle name="Normal 18 2 4 2 4" xfId="43888" xr:uid="{4E1A2F8F-28D8-4417-8E7B-7CD7A03C7E3E}"/>
    <cellStyle name="Normal 18 2 4 3" xfId="4895" xr:uid="{00000000-0005-0000-0000-0000B6490000}"/>
    <cellStyle name="Normal 18 2 4 3 2" xfId="43889" xr:uid="{2402F3D5-4204-40F9-90CD-9BE02BA1BABA}"/>
    <cellStyle name="Normal 18 2 4 4" xfId="43890" xr:uid="{248C58C3-F053-46E2-A35C-6DA53BD75DC2}"/>
    <cellStyle name="Normal 18 2 4 5" xfId="43887" xr:uid="{2CDB23F6-AA3F-49C6-9EC4-ABC51D3726E3}"/>
    <cellStyle name="Normal 18 2 5" xfId="1639" xr:uid="{00000000-0005-0000-0000-0000B7490000}"/>
    <cellStyle name="Normal 18 2 5 2" xfId="4896" xr:uid="{00000000-0005-0000-0000-0000B8490000}"/>
    <cellStyle name="Normal 18 2 5 3" xfId="43891" xr:uid="{C35CAC39-E090-41BE-A65D-573E1A9CA0AF}"/>
    <cellStyle name="Normal 18 2 6" xfId="4897" xr:uid="{00000000-0005-0000-0000-0000B9490000}"/>
    <cellStyle name="Normal 18 2 6 2" xfId="43892" xr:uid="{3CC900E2-71B9-458D-96B4-4F613B7EC226}"/>
    <cellStyle name="Normal 18 2 7" xfId="4898" xr:uid="{00000000-0005-0000-0000-0000BA490000}"/>
    <cellStyle name="Normal 18 2 7 2" xfId="43893" xr:uid="{6A9AEACE-F6B3-4AB9-8D6E-98621DCCAF45}"/>
    <cellStyle name="Normal 18 2 8" xfId="4899" xr:uid="{00000000-0005-0000-0000-0000BB490000}"/>
    <cellStyle name="Normal 18 2 8 2" xfId="43894" xr:uid="{081B6EAA-6CD3-4C95-8B47-26445798F72D}"/>
    <cellStyle name="Normal 18 2 9" xfId="4900" xr:uid="{00000000-0005-0000-0000-0000BC490000}"/>
    <cellStyle name="Normal 18 20" xfId="4871" xr:uid="{00000000-0005-0000-0000-0000BD490000}"/>
    <cellStyle name="Normal 18 20 2" xfId="8131" xr:uid="{00000000-0005-0000-0000-0000BE490000}"/>
    <cellStyle name="Normal 18 20 2 2" xfId="14620" xr:uid="{00000000-0005-0000-0000-0000BF490000}"/>
    <cellStyle name="Normal 18 20 2 2 2" xfId="27299" xr:uid="{00000000-0005-0000-0000-0000C0490000}"/>
    <cellStyle name="Normal 18 20 2 3" xfId="22565" xr:uid="{00000000-0005-0000-0000-0000C1490000}"/>
    <cellStyle name="Normal 18 20 3" xfId="9055" xr:uid="{00000000-0005-0000-0000-0000C2490000}"/>
    <cellStyle name="Normal 18 20 3 2" xfId="15462" xr:uid="{00000000-0005-0000-0000-0000C3490000}"/>
    <cellStyle name="Normal 18 20 3 2 2" xfId="28110" xr:uid="{00000000-0005-0000-0000-0000C4490000}"/>
    <cellStyle name="Normal 18 20 3 3" xfId="23063" xr:uid="{00000000-0005-0000-0000-0000C5490000}"/>
    <cellStyle name="Normal 18 20 4" xfId="7073" xr:uid="{00000000-0005-0000-0000-0000C6490000}"/>
    <cellStyle name="Normal 18 20 4 2" xfId="13607" xr:uid="{00000000-0005-0000-0000-0000C7490000}"/>
    <cellStyle name="Normal 18 20 4 2 2" xfId="26338" xr:uid="{00000000-0005-0000-0000-0000C8490000}"/>
    <cellStyle name="Normal 18 20 4 3" xfId="21800" xr:uid="{00000000-0005-0000-0000-0000C9490000}"/>
    <cellStyle name="Normal 18 20 5" xfId="12507" xr:uid="{00000000-0005-0000-0000-0000CA490000}"/>
    <cellStyle name="Normal 18 20 5 2" xfId="25253" xr:uid="{00000000-0005-0000-0000-0000CB490000}"/>
    <cellStyle name="Normal 18 20 6" xfId="18663" xr:uid="{00000000-0005-0000-0000-0000CC490000}"/>
    <cellStyle name="Normal 18 20 7" xfId="21038" xr:uid="{00000000-0005-0000-0000-0000CD490000}"/>
    <cellStyle name="Normal 18 21" xfId="9737" xr:uid="{00000000-0005-0000-0000-0000CE490000}"/>
    <cellStyle name="Normal 18 21 2" xfId="18904" xr:uid="{00000000-0005-0000-0000-0000CF490000}"/>
    <cellStyle name="Normal 18 22" xfId="11278" xr:uid="{00000000-0005-0000-0000-0000D0490000}"/>
    <cellStyle name="Normal 18 22 2" xfId="16617" xr:uid="{00000000-0005-0000-0000-0000D1490000}"/>
    <cellStyle name="Normal 18 22 2 2" xfId="19397" xr:uid="{00000000-0005-0000-0000-0000D2490000}"/>
    <cellStyle name="Normal 18 22 2 3" xfId="32514" xr:uid="{00000000-0005-0000-0000-0000D3490000}"/>
    <cellStyle name="Normal 18 22 2 4" xfId="35525" xr:uid="{00000000-0005-0000-0000-0000D4490000}"/>
    <cellStyle name="Normal 18 22 3" xfId="18002" xr:uid="{00000000-0005-0000-0000-0000D5490000}"/>
    <cellStyle name="Normal 18 22 4" xfId="31329" xr:uid="{00000000-0005-0000-0000-0000D6490000}"/>
    <cellStyle name="Normal 18 22 5" xfId="34669" xr:uid="{00000000-0005-0000-0000-0000D7490000}"/>
    <cellStyle name="Normal 18 23" xfId="2876" xr:uid="{00000000-0005-0000-0000-0000D8490000}"/>
    <cellStyle name="Normal 18 24" xfId="43860" xr:uid="{759BAA11-4E69-48CC-BC09-DC4FECCDEB88}"/>
    <cellStyle name="Normal 18 3" xfId="1647" xr:uid="{00000000-0005-0000-0000-0000D9490000}"/>
    <cellStyle name="Normal 18 3 2" xfId="1648" xr:uid="{00000000-0005-0000-0000-0000DA490000}"/>
    <cellStyle name="Normal 18 3 2 2" xfId="1649" xr:uid="{00000000-0005-0000-0000-0000DB490000}"/>
    <cellStyle name="Normal 18 3 2 2 2" xfId="15928" xr:uid="{00000000-0005-0000-0000-0000DC490000}"/>
    <cellStyle name="Normal 18 3 2 2 2 2" xfId="28568" xr:uid="{00000000-0005-0000-0000-0000DD490000}"/>
    <cellStyle name="Normal 18 3 2 2 2 3" xfId="43898" xr:uid="{84DA7F91-D143-456D-B716-1EA8D345A3F1}"/>
    <cellStyle name="Normal 18 3 2 2 3" xfId="23557" xr:uid="{00000000-0005-0000-0000-0000DE490000}"/>
    <cellStyle name="Normal 18 3 2 2 3 2" xfId="43899" xr:uid="{610AE737-A5C9-4E3B-8E69-5714F5EFF9C6}"/>
    <cellStyle name="Normal 18 3 2 2 4" xfId="9579" xr:uid="{00000000-0005-0000-0000-0000DF490000}"/>
    <cellStyle name="Normal 18 3 2 2 4 2" xfId="43900" xr:uid="{89377A6F-E182-42E4-8980-A63126B98EB5}"/>
    <cellStyle name="Normal 18 3 2 2 5" xfId="43897" xr:uid="{039348E2-005B-42F3-A1D7-48A10E16ECCB}"/>
    <cellStyle name="Normal 18 3 2 3" xfId="11029" xr:uid="{00000000-0005-0000-0000-0000E0490000}"/>
    <cellStyle name="Normal 18 3 2 3 2" xfId="16468" xr:uid="{00000000-0005-0000-0000-0000E1490000}"/>
    <cellStyle name="Normal 18 3 2 3 2 2" xfId="29008" xr:uid="{00000000-0005-0000-0000-0000E2490000}"/>
    <cellStyle name="Normal 18 3 2 3 3" xfId="23917" xr:uid="{00000000-0005-0000-0000-0000E3490000}"/>
    <cellStyle name="Normal 18 3 2 3 4" xfId="43901" xr:uid="{EBDC948D-3214-4694-ABE9-E808F4201506}"/>
    <cellStyle name="Normal 18 3 2 4" xfId="14631" xr:uid="{00000000-0005-0000-0000-0000E4490000}"/>
    <cellStyle name="Normal 18 3 2 4 2" xfId="27310" xr:uid="{00000000-0005-0000-0000-0000E5490000}"/>
    <cellStyle name="Normal 18 3 2 4 3" xfId="43902" xr:uid="{9FC2EC3E-617E-4D17-8439-4B5F4D4E5CEF}"/>
    <cellStyle name="Normal 18 3 2 5" xfId="18790" xr:uid="{00000000-0005-0000-0000-0000E6490000}"/>
    <cellStyle name="Normal 18 3 2 5 2" xfId="43903" xr:uid="{EF9B0D6F-DCB2-4174-898F-3832B04E9C9F}"/>
    <cellStyle name="Normal 18 3 2 6" xfId="22566" xr:uid="{00000000-0005-0000-0000-0000E7490000}"/>
    <cellStyle name="Normal 18 3 2 7" xfId="8142" xr:uid="{00000000-0005-0000-0000-0000E8490000}"/>
    <cellStyle name="Normal 18 3 2 8" xfId="43896" xr:uid="{30089544-F82F-4BFD-BCE5-323C2CEDFB2A}"/>
    <cellStyle name="Normal 18 3 3" xfId="1650" xr:uid="{00000000-0005-0000-0000-0000E9490000}"/>
    <cellStyle name="Normal 18 3 3 2" xfId="10442" xr:uid="{00000000-0005-0000-0000-0000EA490000}"/>
    <cellStyle name="Normal 18 3 3 2 2" xfId="16131" xr:uid="{00000000-0005-0000-0000-0000EB490000}"/>
    <cellStyle name="Normal 18 3 3 2 2 2" xfId="28753" xr:uid="{00000000-0005-0000-0000-0000EC490000}"/>
    <cellStyle name="Normal 18 3 3 2 3" xfId="19408" xr:uid="{00000000-0005-0000-0000-0000ED490000}"/>
    <cellStyle name="Normal 18 3 3 2 4" xfId="32525" xr:uid="{00000000-0005-0000-0000-0000EE490000}"/>
    <cellStyle name="Normal 18 3 3 2 5" xfId="35536" xr:uid="{00000000-0005-0000-0000-0000EF490000}"/>
    <cellStyle name="Normal 18 3 3 2 6" xfId="43905" xr:uid="{FFD26E6D-9993-4077-9D4B-15A3EC0FBCC8}"/>
    <cellStyle name="Normal 18 3 3 3" xfId="15473" xr:uid="{00000000-0005-0000-0000-0000F0490000}"/>
    <cellStyle name="Normal 18 3 3 3 2" xfId="28121" xr:uid="{00000000-0005-0000-0000-0000F1490000}"/>
    <cellStyle name="Normal 18 3 3 3 3" xfId="43906" xr:uid="{BE0430AC-849D-4662-AD5E-3C4402ED7C64}"/>
    <cellStyle name="Normal 18 3 3 4" xfId="18015" xr:uid="{00000000-0005-0000-0000-0000F2490000}"/>
    <cellStyle name="Normal 18 3 3 4 2" xfId="43907" xr:uid="{3211F14E-FF96-4EA6-949B-466BB4552F8D}"/>
    <cellStyle name="Normal 18 3 3 5" xfId="31349" xr:uid="{00000000-0005-0000-0000-0000F3490000}"/>
    <cellStyle name="Normal 18 3 3 6" xfId="34680" xr:uid="{00000000-0005-0000-0000-0000F4490000}"/>
    <cellStyle name="Normal 18 3 3 7" xfId="9066" xr:uid="{00000000-0005-0000-0000-0000F5490000}"/>
    <cellStyle name="Normal 18 3 3 8" xfId="43904" xr:uid="{8D3B19FE-7B75-4F2E-A9BA-CF7445AD36F6}"/>
    <cellStyle name="Normal 18 3 4" xfId="10478" xr:uid="{00000000-0005-0000-0000-0000F6490000}"/>
    <cellStyle name="Normal 18 3 4 2" xfId="43908" xr:uid="{6C588581-2D13-4E13-92B9-05900311688D}"/>
    <cellStyle name="Normal 18 3 5" xfId="10128" xr:uid="{00000000-0005-0000-0000-0000F7490000}"/>
    <cellStyle name="Normal 18 3 5 2" xfId="16025" xr:uid="{00000000-0005-0000-0000-0000F8490000}"/>
    <cellStyle name="Normal 18 3 5 2 2" xfId="28653" xr:uid="{00000000-0005-0000-0000-0000F9490000}"/>
    <cellStyle name="Normal 18 3 5 3" xfId="23619" xr:uid="{00000000-0005-0000-0000-0000FA490000}"/>
    <cellStyle name="Normal 18 3 5 4" xfId="43909" xr:uid="{A92B167D-44C1-420C-93C5-FF1F7A9311E4}"/>
    <cellStyle name="Normal 18 3 6" xfId="7086" xr:uid="{00000000-0005-0000-0000-0000FB490000}"/>
    <cellStyle name="Normal 18 3 6 2" xfId="13621" xr:uid="{00000000-0005-0000-0000-0000FC490000}"/>
    <cellStyle name="Normal 18 3 6 2 2" xfId="26352" xr:uid="{00000000-0005-0000-0000-0000FD490000}"/>
    <cellStyle name="Normal 18 3 6 3" xfId="21814" xr:uid="{00000000-0005-0000-0000-0000FE490000}"/>
    <cellStyle name="Normal 18 3 6 4" xfId="43910" xr:uid="{B7FFB0BF-3A77-417D-819D-0F5499F0411A}"/>
    <cellStyle name="Normal 18 3 7" xfId="12518" xr:uid="{00000000-0005-0000-0000-0000FF490000}"/>
    <cellStyle name="Normal 18 3 7 2" xfId="25264" xr:uid="{00000000-0005-0000-0000-0000004A0000}"/>
    <cellStyle name="Normal 18 3 7 3" xfId="43911" xr:uid="{D5FE71B3-D281-4549-B9C1-BBDC92BD7415}"/>
    <cellStyle name="Normal 18 3 8" xfId="4901" xr:uid="{00000000-0005-0000-0000-0000014A0000}"/>
    <cellStyle name="Normal 18 3 9" xfId="43895" xr:uid="{41309885-091C-4965-82E1-4C8E5AF5AA33}"/>
    <cellStyle name="Normal 18 4" xfId="1651" xr:uid="{00000000-0005-0000-0000-0000024A0000}"/>
    <cellStyle name="Normal 18 4 10" xfId="4902" xr:uid="{00000000-0005-0000-0000-0000034A0000}"/>
    <cellStyle name="Normal 18 4 11" xfId="43912" xr:uid="{121D3C86-891E-4418-9D82-61A97F0D3789}"/>
    <cellStyle name="Normal 18 4 2" xfId="1652" xr:uid="{00000000-0005-0000-0000-0000044A0000}"/>
    <cellStyle name="Normal 18 4 2 2" xfId="11253" xr:uid="{00000000-0005-0000-0000-0000054A0000}"/>
    <cellStyle name="Normal 18 4 2 2 2" xfId="16601" xr:uid="{00000000-0005-0000-0000-0000064A0000}"/>
    <cellStyle name="Normal 18 4 2 2 2 2" xfId="29139" xr:uid="{00000000-0005-0000-0000-0000074A0000}"/>
    <cellStyle name="Normal 18 4 2 2 3" xfId="24047" xr:uid="{00000000-0005-0000-0000-0000084A0000}"/>
    <cellStyle name="Normal 18 4 2 2 4" xfId="43914" xr:uid="{633BDB8C-1F67-403E-8475-C1C964062F5F}"/>
    <cellStyle name="Normal 18 4 2 3" xfId="14632" xr:uid="{00000000-0005-0000-0000-0000094A0000}"/>
    <cellStyle name="Normal 18 4 2 3 2" xfId="27311" xr:uid="{00000000-0005-0000-0000-00000A4A0000}"/>
    <cellStyle name="Normal 18 4 2 3 3" xfId="43915" xr:uid="{0F2C9A08-45E6-4884-8FFB-5EA367957E79}"/>
    <cellStyle name="Normal 18 4 2 4" xfId="19409" xr:uid="{00000000-0005-0000-0000-00000B4A0000}"/>
    <cellStyle name="Normal 18 4 2 4 2" xfId="43916" xr:uid="{4BB4F176-F7E4-40A4-B32A-270278931448}"/>
    <cellStyle name="Normal 18 4 2 5" xfId="32526" xr:uid="{00000000-0005-0000-0000-00000C4A0000}"/>
    <cellStyle name="Normal 18 4 2 6" xfId="35537" xr:uid="{00000000-0005-0000-0000-00000D4A0000}"/>
    <cellStyle name="Normal 18 4 2 7" xfId="8143" xr:uid="{00000000-0005-0000-0000-00000E4A0000}"/>
    <cellStyle name="Normal 18 4 2 8" xfId="43913" xr:uid="{3AF26248-091D-4F09-9D20-B21AE29973E3}"/>
    <cellStyle name="Normal 18 4 3" xfId="9067" xr:uid="{00000000-0005-0000-0000-00000F4A0000}"/>
    <cellStyle name="Normal 18 4 3 2" xfId="15474" xr:uid="{00000000-0005-0000-0000-0000104A0000}"/>
    <cellStyle name="Normal 18 4 3 2 2" xfId="28122" xr:uid="{00000000-0005-0000-0000-0000114A0000}"/>
    <cellStyle name="Normal 18 4 3 3" xfId="23074" xr:uid="{00000000-0005-0000-0000-0000124A0000}"/>
    <cellStyle name="Normal 18 4 3 4" xfId="43917" xr:uid="{9F3070AF-68CF-47E6-A51A-E20D0D0B78DB}"/>
    <cellStyle name="Normal 18 4 4" xfId="10785" xr:uid="{00000000-0005-0000-0000-0000134A0000}"/>
    <cellStyle name="Normal 18 4 4 2" xfId="16311" xr:uid="{00000000-0005-0000-0000-0000144A0000}"/>
    <cellStyle name="Normal 18 4 4 2 2" xfId="28853" xr:uid="{00000000-0005-0000-0000-0000154A0000}"/>
    <cellStyle name="Normal 18 4 4 3" xfId="23775" xr:uid="{00000000-0005-0000-0000-0000164A0000}"/>
    <cellStyle name="Normal 18 4 4 4" xfId="43918" xr:uid="{D87AD923-22B0-4A66-8CDB-253F79836D44}"/>
    <cellStyle name="Normal 18 4 5" xfId="7087" xr:uid="{00000000-0005-0000-0000-0000174A0000}"/>
    <cellStyle name="Normal 18 4 5 2" xfId="13622" xr:uid="{00000000-0005-0000-0000-0000184A0000}"/>
    <cellStyle name="Normal 18 4 5 2 2" xfId="26353" xr:uid="{00000000-0005-0000-0000-0000194A0000}"/>
    <cellStyle name="Normal 18 4 5 3" xfId="21815" xr:uid="{00000000-0005-0000-0000-00001A4A0000}"/>
    <cellStyle name="Normal 18 4 5 4" xfId="43919" xr:uid="{D737CC7E-C6A8-4EE4-9157-FFB25D38FDAD}"/>
    <cellStyle name="Normal 18 4 6" xfId="12519" xr:uid="{00000000-0005-0000-0000-00001B4A0000}"/>
    <cellStyle name="Normal 18 4 6 2" xfId="25265" xr:uid="{00000000-0005-0000-0000-00001C4A0000}"/>
    <cellStyle name="Normal 18 4 7" xfId="18016" xr:uid="{00000000-0005-0000-0000-00001D4A0000}"/>
    <cellStyle name="Normal 18 4 8" xfId="31350" xr:uid="{00000000-0005-0000-0000-00001E4A0000}"/>
    <cellStyle name="Normal 18 4 9" xfId="34681" xr:uid="{00000000-0005-0000-0000-00001F4A0000}"/>
    <cellStyle name="Normal 18 5" xfId="1653" xr:uid="{00000000-0005-0000-0000-0000204A0000}"/>
    <cellStyle name="Normal 18 5 10" xfId="4903" xr:uid="{00000000-0005-0000-0000-0000214A0000}"/>
    <cellStyle name="Normal 18 5 11" xfId="43920" xr:uid="{72F80A31-5676-4B1B-B125-BA6E78423CA6}"/>
    <cellStyle name="Normal 18 5 2" xfId="8144" xr:uid="{00000000-0005-0000-0000-0000224A0000}"/>
    <cellStyle name="Normal 18 5 2 2" xfId="14633" xr:uid="{00000000-0005-0000-0000-0000234A0000}"/>
    <cellStyle name="Normal 18 5 2 2 2" xfId="27312" xr:uid="{00000000-0005-0000-0000-0000244A0000}"/>
    <cellStyle name="Normal 18 5 2 3" xfId="19410" xr:uid="{00000000-0005-0000-0000-0000254A0000}"/>
    <cellStyle name="Normal 18 5 2 4" xfId="32527" xr:uid="{00000000-0005-0000-0000-0000264A0000}"/>
    <cellStyle name="Normal 18 5 2 5" xfId="35538" xr:uid="{00000000-0005-0000-0000-0000274A0000}"/>
    <cellStyle name="Normal 18 5 2 6" xfId="43921" xr:uid="{973061F0-C003-4482-AE72-81A79AF37708}"/>
    <cellStyle name="Normal 18 5 3" xfId="9068" xr:uid="{00000000-0005-0000-0000-0000284A0000}"/>
    <cellStyle name="Normal 18 5 3 2" xfId="15475" xr:uid="{00000000-0005-0000-0000-0000294A0000}"/>
    <cellStyle name="Normal 18 5 3 2 2" xfId="28123" xr:uid="{00000000-0005-0000-0000-00002A4A0000}"/>
    <cellStyle name="Normal 18 5 3 3" xfId="23075" xr:uid="{00000000-0005-0000-0000-00002B4A0000}"/>
    <cellStyle name="Normal 18 5 3 4" xfId="43922" xr:uid="{C0F12A7E-2E5A-4C18-B897-F137EF41CA43}"/>
    <cellStyle name="Normal 18 5 4" xfId="11266" xr:uid="{00000000-0005-0000-0000-00002C4A0000}"/>
    <cellStyle name="Normal 18 5 4 2" xfId="16607" xr:uid="{00000000-0005-0000-0000-00002D4A0000}"/>
    <cellStyle name="Normal 18 5 4 2 2" xfId="29143" xr:uid="{00000000-0005-0000-0000-00002E4A0000}"/>
    <cellStyle name="Normal 18 5 4 3" xfId="24051" xr:uid="{00000000-0005-0000-0000-00002F4A0000}"/>
    <cellStyle name="Normal 18 5 4 4" xfId="43923" xr:uid="{46CDDDA8-9A28-4967-AF87-1626F64B6231}"/>
    <cellStyle name="Normal 18 5 5" xfId="7088" xr:uid="{00000000-0005-0000-0000-0000304A0000}"/>
    <cellStyle name="Normal 18 5 5 2" xfId="13623" xr:uid="{00000000-0005-0000-0000-0000314A0000}"/>
    <cellStyle name="Normal 18 5 5 2 2" xfId="26354" xr:uid="{00000000-0005-0000-0000-0000324A0000}"/>
    <cellStyle name="Normal 18 5 5 3" xfId="21816" xr:uid="{00000000-0005-0000-0000-0000334A0000}"/>
    <cellStyle name="Normal 18 5 6" xfId="12520" xr:uid="{00000000-0005-0000-0000-0000344A0000}"/>
    <cellStyle name="Normal 18 5 6 2" xfId="25266" xr:uid="{00000000-0005-0000-0000-0000354A0000}"/>
    <cellStyle name="Normal 18 5 7" xfId="18017" xr:uid="{00000000-0005-0000-0000-0000364A0000}"/>
    <cellStyle name="Normal 18 5 8" xfId="31351" xr:uid="{00000000-0005-0000-0000-0000374A0000}"/>
    <cellStyle name="Normal 18 5 9" xfId="34682" xr:uid="{00000000-0005-0000-0000-0000384A0000}"/>
    <cellStyle name="Normal 18 6" xfId="1638" xr:uid="{00000000-0005-0000-0000-0000394A0000}"/>
    <cellStyle name="Normal 18 6 10" xfId="43924" xr:uid="{6898EA2D-96FA-46EC-89EF-7BEBB281CF95}"/>
    <cellStyle name="Normal 18 6 2" xfId="8145" xr:uid="{00000000-0005-0000-0000-00003A4A0000}"/>
    <cellStyle name="Normal 18 6 2 2" xfId="14634" xr:uid="{00000000-0005-0000-0000-00003B4A0000}"/>
    <cellStyle name="Normal 18 6 2 2 2" xfId="27313" xr:uid="{00000000-0005-0000-0000-00003C4A0000}"/>
    <cellStyle name="Normal 18 6 2 3" xfId="19411" xr:uid="{00000000-0005-0000-0000-00003D4A0000}"/>
    <cellStyle name="Normal 18 6 2 4" xfId="32528" xr:uid="{00000000-0005-0000-0000-00003E4A0000}"/>
    <cellStyle name="Normal 18 6 2 5" xfId="35539" xr:uid="{00000000-0005-0000-0000-00003F4A0000}"/>
    <cellStyle name="Normal 18 6 3" xfId="9069" xr:uid="{00000000-0005-0000-0000-0000404A0000}"/>
    <cellStyle name="Normal 18 6 3 2" xfId="15476" xr:uid="{00000000-0005-0000-0000-0000414A0000}"/>
    <cellStyle name="Normal 18 6 3 2 2" xfId="28124" xr:uid="{00000000-0005-0000-0000-0000424A0000}"/>
    <cellStyle name="Normal 18 6 3 3" xfId="23076" xr:uid="{00000000-0005-0000-0000-0000434A0000}"/>
    <cellStyle name="Normal 18 6 4" xfId="7089" xr:uid="{00000000-0005-0000-0000-0000444A0000}"/>
    <cellStyle name="Normal 18 6 4 2" xfId="13624" xr:uid="{00000000-0005-0000-0000-0000454A0000}"/>
    <cellStyle name="Normal 18 6 4 2 2" xfId="26355" xr:uid="{00000000-0005-0000-0000-0000464A0000}"/>
    <cellStyle name="Normal 18 6 4 3" xfId="21817" xr:uid="{00000000-0005-0000-0000-0000474A0000}"/>
    <cellStyle name="Normal 18 6 5" xfId="12521" xr:uid="{00000000-0005-0000-0000-0000484A0000}"/>
    <cellStyle name="Normal 18 6 5 2" xfId="25267" xr:uid="{00000000-0005-0000-0000-0000494A0000}"/>
    <cellStyle name="Normal 18 6 6" xfId="18018" xr:uid="{00000000-0005-0000-0000-00004A4A0000}"/>
    <cellStyle name="Normal 18 6 7" xfId="31352" xr:uid="{00000000-0005-0000-0000-00004B4A0000}"/>
    <cellStyle name="Normal 18 6 8" xfId="34683" xr:uid="{00000000-0005-0000-0000-00004C4A0000}"/>
    <cellStyle name="Normal 18 6 9" xfId="4904" xr:uid="{00000000-0005-0000-0000-00004D4A0000}"/>
    <cellStyle name="Normal 18 7" xfId="4905" xr:uid="{00000000-0005-0000-0000-00004E4A0000}"/>
    <cellStyle name="Normal 18 7 2" xfId="8146" xr:uid="{00000000-0005-0000-0000-00004F4A0000}"/>
    <cellStyle name="Normal 18 7 2 2" xfId="14635" xr:uid="{00000000-0005-0000-0000-0000504A0000}"/>
    <cellStyle name="Normal 18 7 2 2 2" xfId="27314" xr:uid="{00000000-0005-0000-0000-0000514A0000}"/>
    <cellStyle name="Normal 18 7 2 3" xfId="19412" xr:uid="{00000000-0005-0000-0000-0000524A0000}"/>
    <cellStyle name="Normal 18 7 2 4" xfId="32529" xr:uid="{00000000-0005-0000-0000-0000534A0000}"/>
    <cellStyle name="Normal 18 7 2 5" xfId="35540" xr:uid="{00000000-0005-0000-0000-0000544A0000}"/>
    <cellStyle name="Normal 18 7 3" xfId="9070" xr:uid="{00000000-0005-0000-0000-0000554A0000}"/>
    <cellStyle name="Normal 18 7 3 2" xfId="15477" xr:uid="{00000000-0005-0000-0000-0000564A0000}"/>
    <cellStyle name="Normal 18 7 3 2 2" xfId="28125" xr:uid="{00000000-0005-0000-0000-0000574A0000}"/>
    <cellStyle name="Normal 18 7 3 3" xfId="23077" xr:uid="{00000000-0005-0000-0000-0000584A0000}"/>
    <cellStyle name="Normal 18 7 4" xfId="7090" xr:uid="{00000000-0005-0000-0000-0000594A0000}"/>
    <cellStyle name="Normal 18 7 4 2" xfId="13625" xr:uid="{00000000-0005-0000-0000-00005A4A0000}"/>
    <cellStyle name="Normal 18 7 4 2 2" xfId="26356" xr:uid="{00000000-0005-0000-0000-00005B4A0000}"/>
    <cellStyle name="Normal 18 7 4 3" xfId="21818" xr:uid="{00000000-0005-0000-0000-00005C4A0000}"/>
    <cellStyle name="Normal 18 7 5" xfId="12522" xr:uid="{00000000-0005-0000-0000-00005D4A0000}"/>
    <cellStyle name="Normal 18 7 5 2" xfId="25268" xr:uid="{00000000-0005-0000-0000-00005E4A0000}"/>
    <cellStyle name="Normal 18 7 6" xfId="18019" xr:uid="{00000000-0005-0000-0000-00005F4A0000}"/>
    <cellStyle name="Normal 18 7 7" xfId="31353" xr:uid="{00000000-0005-0000-0000-0000604A0000}"/>
    <cellStyle name="Normal 18 7 8" xfId="34684" xr:uid="{00000000-0005-0000-0000-0000614A0000}"/>
    <cellStyle name="Normal 18 7 9" xfId="43925" xr:uid="{1F6501D3-FE50-470A-8BAE-4B5A15E3B807}"/>
    <cellStyle name="Normal 18 8" xfId="4906" xr:uid="{00000000-0005-0000-0000-0000624A0000}"/>
    <cellStyle name="Normal 18 8 2" xfId="8147" xr:uid="{00000000-0005-0000-0000-0000634A0000}"/>
    <cellStyle name="Normal 18 8 2 2" xfId="14636" xr:uid="{00000000-0005-0000-0000-0000644A0000}"/>
    <cellStyle name="Normal 18 8 2 2 2" xfId="27315" xr:uid="{00000000-0005-0000-0000-0000654A0000}"/>
    <cellStyle name="Normal 18 8 2 3" xfId="19413" xr:uid="{00000000-0005-0000-0000-0000664A0000}"/>
    <cellStyle name="Normal 18 8 2 4" xfId="32530" xr:uid="{00000000-0005-0000-0000-0000674A0000}"/>
    <cellStyle name="Normal 18 8 2 5" xfId="35541" xr:uid="{00000000-0005-0000-0000-0000684A0000}"/>
    <cellStyle name="Normal 18 8 3" xfId="9071" xr:uid="{00000000-0005-0000-0000-0000694A0000}"/>
    <cellStyle name="Normal 18 8 3 2" xfId="15478" xr:uid="{00000000-0005-0000-0000-00006A4A0000}"/>
    <cellStyle name="Normal 18 8 3 2 2" xfId="28126" xr:uid="{00000000-0005-0000-0000-00006B4A0000}"/>
    <cellStyle name="Normal 18 8 3 3" xfId="23078" xr:uid="{00000000-0005-0000-0000-00006C4A0000}"/>
    <cellStyle name="Normal 18 8 4" xfId="7091" xr:uid="{00000000-0005-0000-0000-00006D4A0000}"/>
    <cellStyle name="Normal 18 8 4 2" xfId="13626" xr:uid="{00000000-0005-0000-0000-00006E4A0000}"/>
    <cellStyle name="Normal 18 8 4 2 2" xfId="26357" xr:uid="{00000000-0005-0000-0000-00006F4A0000}"/>
    <cellStyle name="Normal 18 8 4 3" xfId="21819" xr:uid="{00000000-0005-0000-0000-0000704A0000}"/>
    <cellStyle name="Normal 18 8 5" xfId="12523" xr:uid="{00000000-0005-0000-0000-0000714A0000}"/>
    <cellStyle name="Normal 18 8 5 2" xfId="25269" xr:uid="{00000000-0005-0000-0000-0000724A0000}"/>
    <cellStyle name="Normal 18 8 6" xfId="18020" xr:uid="{00000000-0005-0000-0000-0000734A0000}"/>
    <cellStyle name="Normal 18 8 7" xfId="31354" xr:uid="{00000000-0005-0000-0000-0000744A0000}"/>
    <cellStyle name="Normal 18 8 8" xfId="34685" xr:uid="{00000000-0005-0000-0000-0000754A0000}"/>
    <cellStyle name="Normal 18 8 9" xfId="43926" xr:uid="{594C2F76-DEF8-4798-BCA0-3FECDD0A5BFD}"/>
    <cellStyle name="Normal 18 9" xfId="4907" xr:uid="{00000000-0005-0000-0000-0000764A0000}"/>
    <cellStyle name="Normal 18 9 2" xfId="8148" xr:uid="{00000000-0005-0000-0000-0000774A0000}"/>
    <cellStyle name="Normal 18 9 2 2" xfId="14637" xr:uid="{00000000-0005-0000-0000-0000784A0000}"/>
    <cellStyle name="Normal 18 9 2 2 2" xfId="27316" xr:uid="{00000000-0005-0000-0000-0000794A0000}"/>
    <cellStyle name="Normal 18 9 2 3" xfId="19414" xr:uid="{00000000-0005-0000-0000-00007A4A0000}"/>
    <cellStyle name="Normal 18 9 2 4" xfId="32531" xr:uid="{00000000-0005-0000-0000-00007B4A0000}"/>
    <cellStyle name="Normal 18 9 2 5" xfId="35542" xr:uid="{00000000-0005-0000-0000-00007C4A0000}"/>
    <cellStyle name="Normal 18 9 3" xfId="9072" xr:uid="{00000000-0005-0000-0000-00007D4A0000}"/>
    <cellStyle name="Normal 18 9 3 2" xfId="15479" xr:uid="{00000000-0005-0000-0000-00007E4A0000}"/>
    <cellStyle name="Normal 18 9 3 2 2" xfId="28127" xr:uid="{00000000-0005-0000-0000-00007F4A0000}"/>
    <cellStyle name="Normal 18 9 3 3" xfId="23079" xr:uid="{00000000-0005-0000-0000-0000804A0000}"/>
    <cellStyle name="Normal 18 9 4" xfId="7092" xr:uid="{00000000-0005-0000-0000-0000814A0000}"/>
    <cellStyle name="Normal 18 9 4 2" xfId="13627" xr:uid="{00000000-0005-0000-0000-0000824A0000}"/>
    <cellStyle name="Normal 18 9 4 2 2" xfId="26358" xr:uid="{00000000-0005-0000-0000-0000834A0000}"/>
    <cellStyle name="Normal 18 9 4 3" xfId="21820" xr:uid="{00000000-0005-0000-0000-0000844A0000}"/>
    <cellStyle name="Normal 18 9 5" xfId="12524" xr:uid="{00000000-0005-0000-0000-0000854A0000}"/>
    <cellStyle name="Normal 18 9 5 2" xfId="25270" xr:uid="{00000000-0005-0000-0000-0000864A0000}"/>
    <cellStyle name="Normal 18 9 6" xfId="18021" xr:uid="{00000000-0005-0000-0000-0000874A0000}"/>
    <cellStyle name="Normal 18 9 7" xfId="31355" xr:uid="{00000000-0005-0000-0000-0000884A0000}"/>
    <cellStyle name="Normal 18 9 8" xfId="34686" xr:uid="{00000000-0005-0000-0000-0000894A0000}"/>
    <cellStyle name="Normal 18 9 9" xfId="43927" xr:uid="{DC6E9322-0115-49E6-A742-198CC3427946}"/>
    <cellStyle name="Normal 180" xfId="34251" xr:uid="{00000000-0005-0000-0000-00008A4A0000}"/>
    <cellStyle name="Normal 180 2" xfId="43928" xr:uid="{6CE3531D-E815-45B0-8736-320CCB81B36D}"/>
    <cellStyle name="Normal 181" xfId="34258" xr:uid="{00000000-0005-0000-0000-00008B4A0000}"/>
    <cellStyle name="Normal 181 2" xfId="43929" xr:uid="{CB03301A-E94B-402E-A0FF-D7D49C840D92}"/>
    <cellStyle name="Normal 182" xfId="34249" xr:uid="{00000000-0005-0000-0000-00008C4A0000}"/>
    <cellStyle name="Normal 182 2" xfId="43930" xr:uid="{030F1F7D-D089-4F6E-A7CB-3527A1B11707}"/>
    <cellStyle name="Normal 183" xfId="34261" xr:uid="{00000000-0005-0000-0000-00008D4A0000}"/>
    <cellStyle name="Normal 183 2" xfId="43931" xr:uid="{1E091B3D-7ADC-46AD-9D4D-60570A8F8751}"/>
    <cellStyle name="Normal 184" xfId="34255" xr:uid="{00000000-0005-0000-0000-00008E4A0000}"/>
    <cellStyle name="Normal 184 2" xfId="43932" xr:uid="{1C77C4BA-DF59-49FB-B6BD-AECFDA4403C3}"/>
    <cellStyle name="Normal 185" xfId="34263" xr:uid="{00000000-0005-0000-0000-00008F4A0000}"/>
    <cellStyle name="Normal 185 2" xfId="43933" xr:uid="{55FFFD76-9FA6-4399-A238-8ECC0F1FDB1E}"/>
    <cellStyle name="Normal 186" xfId="34279" xr:uid="{00000000-0005-0000-0000-0000904A0000}"/>
    <cellStyle name="Normal 186 2" xfId="43934" xr:uid="{86A22EEF-3AD3-46B7-813E-8293A179F742}"/>
    <cellStyle name="Normal 187" xfId="34280" xr:uid="{00000000-0005-0000-0000-0000914A0000}"/>
    <cellStyle name="Normal 187 2" xfId="43935" xr:uid="{F8E1CB54-8651-4F86-A787-F5C3C043C5F3}"/>
    <cellStyle name="Normal 188" xfId="34284" xr:uid="{00000000-0005-0000-0000-0000924A0000}"/>
    <cellStyle name="Normal 188 2" xfId="43936" xr:uid="{78827E5D-21E2-4C9A-8876-4849D6703631}"/>
    <cellStyle name="Normal 189" xfId="34286" xr:uid="{00000000-0005-0000-0000-0000934A0000}"/>
    <cellStyle name="Normal 189 2" xfId="43937" xr:uid="{E5640B71-400E-4A84-B90B-86CA113E3025}"/>
    <cellStyle name="Normal 19" xfId="294" xr:uid="{00000000-0005-0000-0000-0000944A0000}"/>
    <cellStyle name="Normal 19 10" xfId="43939" xr:uid="{8E316A68-60FD-4CF0-9805-EE0BDE61B3BE}"/>
    <cellStyle name="Normal 19 11" xfId="43938" xr:uid="{811A2FB7-0F93-49FE-B9B5-0E5C9F40A713}"/>
    <cellStyle name="Normal 19 2" xfId="562" xr:uid="{00000000-0005-0000-0000-0000954A0000}"/>
    <cellStyle name="Normal 19 2 2" xfId="1656" xr:uid="{00000000-0005-0000-0000-0000964A0000}"/>
    <cellStyle name="Normal 19 2 2 2" xfId="1657" xr:uid="{00000000-0005-0000-0000-0000974A0000}"/>
    <cellStyle name="Normal 19 2 2 2 2" xfId="1658" xr:uid="{00000000-0005-0000-0000-0000984A0000}"/>
    <cellStyle name="Normal 19 2 2 2 2 2" xfId="16367" xr:uid="{00000000-0005-0000-0000-0000994A0000}"/>
    <cellStyle name="Normal 19 2 2 2 2 2 2" xfId="28909" xr:uid="{00000000-0005-0000-0000-00009A4A0000}"/>
    <cellStyle name="Normal 19 2 2 2 2 2 3" xfId="43944" xr:uid="{7278C1B2-0CEF-4408-B390-1031D352A6E8}"/>
    <cellStyle name="Normal 19 2 2 2 2 3" xfId="23823" xr:uid="{00000000-0005-0000-0000-00009B4A0000}"/>
    <cellStyle name="Normal 19 2 2 2 2 3 2" xfId="43945" xr:uid="{D3A3A683-93C2-490B-BED3-9A32D954849A}"/>
    <cellStyle name="Normal 19 2 2 2 2 4" xfId="10874" xr:uid="{00000000-0005-0000-0000-00009C4A0000}"/>
    <cellStyle name="Normal 19 2 2 2 2 4 2" xfId="43946" xr:uid="{BBD2B98D-A787-474F-B873-36DA68BB5C8B}"/>
    <cellStyle name="Normal 19 2 2 2 2 5" xfId="43943" xr:uid="{44038BEE-95A7-4B2E-AFA2-A3CF4C0F34E7}"/>
    <cellStyle name="Normal 19 2 2 2 3" xfId="16560" xr:uid="{00000000-0005-0000-0000-00009D4A0000}"/>
    <cellStyle name="Normal 19 2 2 2 3 2" xfId="29099" xr:uid="{00000000-0005-0000-0000-00009E4A0000}"/>
    <cellStyle name="Normal 19 2 2 2 3 3" xfId="43947" xr:uid="{C85BD678-0A30-4BBA-8FBF-C2FF14C66B5F}"/>
    <cellStyle name="Normal 19 2 2 2 4" xfId="24005" xr:uid="{00000000-0005-0000-0000-00009F4A0000}"/>
    <cellStyle name="Normal 19 2 2 2 4 2" xfId="43948" xr:uid="{8B882D69-A93D-4CD9-AFEA-5FA444A6CC2A}"/>
    <cellStyle name="Normal 19 2 2 2 5" xfId="11179" xr:uid="{00000000-0005-0000-0000-0000A04A0000}"/>
    <cellStyle name="Normal 19 2 2 2 5 2" xfId="43949" xr:uid="{6BAAC570-F004-4957-B529-B6019DA421BF}"/>
    <cellStyle name="Normal 19 2 2 2 6" xfId="43942" xr:uid="{FD9D7325-988D-4795-A6D4-CC27A28F8DB4}"/>
    <cellStyle name="Normal 19 2 2 3" xfId="1659" xr:uid="{00000000-0005-0000-0000-0000A14A0000}"/>
    <cellStyle name="Normal 19 2 2 3 2" xfId="16071" xr:uid="{00000000-0005-0000-0000-0000A24A0000}"/>
    <cellStyle name="Normal 19 2 2 3 2 2" xfId="28698" xr:uid="{00000000-0005-0000-0000-0000A34A0000}"/>
    <cellStyle name="Normal 19 2 2 3 2 3" xfId="43951" xr:uid="{E7E05F75-882F-45B9-B056-C0FE944B3D2A}"/>
    <cellStyle name="Normal 19 2 2 3 3" xfId="23662" xr:uid="{00000000-0005-0000-0000-0000A44A0000}"/>
    <cellStyle name="Normal 19 2 2 3 3 2" xfId="43952" xr:uid="{CB641213-CF84-4A63-A7E8-AB76050094C3}"/>
    <cellStyle name="Normal 19 2 2 3 4" xfId="10263" xr:uid="{00000000-0005-0000-0000-0000A54A0000}"/>
    <cellStyle name="Normal 19 2 2 3 4 2" xfId="43953" xr:uid="{80F62CFD-B074-4F97-B700-E2738696DC92}"/>
    <cellStyle name="Normal 19 2 2 3 5" xfId="43950" xr:uid="{EF7954F7-D11D-4044-8BE4-6BBB5B3BDDE6}"/>
    <cellStyle name="Normal 19 2 2 4" xfId="11337" xr:uid="{00000000-0005-0000-0000-0000A64A0000}"/>
    <cellStyle name="Normal 19 2 2 4 2" xfId="16659" xr:uid="{00000000-0005-0000-0000-0000A74A0000}"/>
    <cellStyle name="Normal 19 2 2 4 2 2" xfId="29194" xr:uid="{00000000-0005-0000-0000-0000A84A0000}"/>
    <cellStyle name="Normal 19 2 2 4 3" xfId="24102" xr:uid="{00000000-0005-0000-0000-0000A94A0000}"/>
    <cellStyle name="Normal 19 2 2 4 4" xfId="43954" xr:uid="{BC5C275D-C501-4A76-BD31-79EEB520D2BA}"/>
    <cellStyle name="Normal 19 2 2 5" xfId="6295" xr:uid="{00000000-0005-0000-0000-0000AA4A0000}"/>
    <cellStyle name="Normal 19 2 2 5 2" xfId="43955" xr:uid="{B82A08A1-C0CE-45B3-919D-6D7AE77B87E5}"/>
    <cellStyle name="Normal 19 2 2 6" xfId="43956" xr:uid="{D31D4039-9983-41D3-AB1D-AB296E98949A}"/>
    <cellStyle name="Normal 19 2 2 7" xfId="43941" xr:uid="{DF4AC578-3B45-4AF7-9DD7-D77C10A5329D}"/>
    <cellStyle name="Normal 19 2 3" xfId="1660" xr:uid="{00000000-0005-0000-0000-0000AB4A0000}"/>
    <cellStyle name="Normal 19 2 3 2" xfId="1661" xr:uid="{00000000-0005-0000-0000-0000AC4A0000}"/>
    <cellStyle name="Normal 19 2 3 2 2" xfId="16109" xr:uid="{00000000-0005-0000-0000-0000AD4A0000}"/>
    <cellStyle name="Normal 19 2 3 2 2 2" xfId="28731" xr:uid="{00000000-0005-0000-0000-0000AE4A0000}"/>
    <cellStyle name="Normal 19 2 3 2 2 3" xfId="43959" xr:uid="{0AD50772-FB94-4255-9549-7986B12F8E1C}"/>
    <cellStyle name="Normal 19 2 3 2 3" xfId="23689" xr:uid="{00000000-0005-0000-0000-0000AF4A0000}"/>
    <cellStyle name="Normal 19 2 3 2 3 2" xfId="43960" xr:uid="{64FC5982-8192-4EAD-B049-0346AE0EA927}"/>
    <cellStyle name="Normal 19 2 3 2 4" xfId="10402" xr:uid="{00000000-0005-0000-0000-0000B04A0000}"/>
    <cellStyle name="Normal 19 2 3 2 4 2" xfId="43961" xr:uid="{5A090892-F0C4-4DB8-962F-64DF07A34BAF}"/>
    <cellStyle name="Normal 19 2 3 2 5" xfId="43958" xr:uid="{71A88D45-D908-4239-99CB-CB93C1D87A2C}"/>
    <cellStyle name="Normal 19 2 3 3" xfId="10922" xr:uid="{00000000-0005-0000-0000-0000B14A0000}"/>
    <cellStyle name="Normal 19 2 3 3 2" xfId="16401" xr:uid="{00000000-0005-0000-0000-0000B24A0000}"/>
    <cellStyle name="Normal 19 2 3 3 2 2" xfId="28943" xr:uid="{00000000-0005-0000-0000-0000B34A0000}"/>
    <cellStyle name="Normal 19 2 3 3 3" xfId="23852" xr:uid="{00000000-0005-0000-0000-0000B44A0000}"/>
    <cellStyle name="Normal 19 2 3 3 4" xfId="43962" xr:uid="{A85B8351-BB93-4038-AE5E-F489A46627B9}"/>
    <cellStyle name="Normal 19 2 3 4" xfId="10480" xr:uid="{00000000-0005-0000-0000-0000B54A0000}"/>
    <cellStyle name="Normal 19 2 3 4 2" xfId="43963" xr:uid="{7C30D338-26C5-4C9D-A0EF-05B2A1618F74}"/>
    <cellStyle name="Normal 19 2 3 5" xfId="43964" xr:uid="{C2E4E06A-9758-4752-ACBB-1F520BA1C940}"/>
    <cellStyle name="Normal 19 2 3 6" xfId="43957" xr:uid="{42317445-F19A-4587-9F6E-58846267C580}"/>
    <cellStyle name="Normal 19 2 4" xfId="1662" xr:uid="{00000000-0005-0000-0000-0000B64A0000}"/>
    <cellStyle name="Normal 19 2 4 2" xfId="16350" xr:uid="{00000000-0005-0000-0000-0000B74A0000}"/>
    <cellStyle name="Normal 19 2 4 2 2" xfId="28892" xr:uid="{00000000-0005-0000-0000-0000B84A0000}"/>
    <cellStyle name="Normal 19 2 4 2 3" xfId="43966" xr:uid="{B606CD9E-D88F-443A-ADDF-12B83587C373}"/>
    <cellStyle name="Normal 19 2 4 3" xfId="23809" xr:uid="{00000000-0005-0000-0000-0000B94A0000}"/>
    <cellStyle name="Normal 19 2 4 3 2" xfId="43967" xr:uid="{F381D1B5-FD25-41CA-AE1C-7A3E10D4769C}"/>
    <cellStyle name="Normal 19 2 4 4" xfId="10850" xr:uid="{00000000-0005-0000-0000-0000BA4A0000}"/>
    <cellStyle name="Normal 19 2 4 4 2" xfId="43968" xr:uid="{02249DB3-2817-4787-B522-2A3F7989CF58}"/>
    <cellStyle name="Normal 19 2 4 5" xfId="43965" xr:uid="{F36A5E04-AA26-4F15-8116-F01AA3C87974}"/>
    <cellStyle name="Normal 19 2 5" xfId="1655" xr:uid="{00000000-0005-0000-0000-0000BB4A0000}"/>
    <cellStyle name="Normal 19 2 5 2" xfId="16365" xr:uid="{00000000-0005-0000-0000-0000BC4A0000}"/>
    <cellStyle name="Normal 19 2 5 2 2" xfId="28907" xr:uid="{00000000-0005-0000-0000-0000BD4A0000}"/>
    <cellStyle name="Normal 19 2 5 3" xfId="23821" xr:uid="{00000000-0005-0000-0000-0000BE4A0000}"/>
    <cellStyle name="Normal 19 2 5 4" xfId="10872" xr:uid="{00000000-0005-0000-0000-0000BF4A0000}"/>
    <cellStyle name="Normal 19 2 5 5" xfId="43969" xr:uid="{2D1A87EA-C909-4864-AC8B-065AE9323F8A}"/>
    <cellStyle name="Normal 19 2 6" xfId="4908" xr:uid="{00000000-0005-0000-0000-0000C04A0000}"/>
    <cellStyle name="Normal 19 2 6 2" xfId="43970" xr:uid="{681CE0E5-21CE-4673-AE17-F82FFBD3E196}"/>
    <cellStyle name="Normal 19 2 7" xfId="43971" xr:uid="{EBA409D8-1F4B-4413-8B7D-539B24EDB9CD}"/>
    <cellStyle name="Normal 19 2 8" xfId="43972" xr:uid="{B0AE7C0C-CD98-41EB-A9EB-97C87AECCC4C}"/>
    <cellStyle name="Normal 19 2 9" xfId="43940" xr:uid="{D2962FE3-A0A2-43BE-B2D4-F1117681EE3C}"/>
    <cellStyle name="Normal 19 3" xfId="630" xr:uid="{00000000-0005-0000-0000-0000C14A0000}"/>
    <cellStyle name="Normal 19 3 2" xfId="1664" xr:uid="{00000000-0005-0000-0000-0000C24A0000}"/>
    <cellStyle name="Normal 19 3 2 2" xfId="1665" xr:uid="{00000000-0005-0000-0000-0000C34A0000}"/>
    <cellStyle name="Normal 19 3 2 2 2" xfId="16366" xr:uid="{00000000-0005-0000-0000-0000C44A0000}"/>
    <cellStyle name="Normal 19 3 2 2 2 2" xfId="28908" xr:uid="{00000000-0005-0000-0000-0000C54A0000}"/>
    <cellStyle name="Normal 19 3 2 2 2 3" xfId="43976" xr:uid="{9855AA69-AED9-4392-B134-01BC7DA8B3E9}"/>
    <cellStyle name="Normal 19 3 2 2 3" xfId="23822" xr:uid="{00000000-0005-0000-0000-0000C64A0000}"/>
    <cellStyle name="Normal 19 3 2 2 3 2" xfId="43977" xr:uid="{1C4A5EDE-C18A-4B4C-AAE6-8A87581A5DF2}"/>
    <cellStyle name="Normal 19 3 2 2 4" xfId="10873" xr:uid="{00000000-0005-0000-0000-0000C74A0000}"/>
    <cellStyle name="Normal 19 3 2 2 4 2" xfId="43978" xr:uid="{C80F8328-A451-4788-A62B-7725EEEDB738}"/>
    <cellStyle name="Normal 19 3 2 2 5" xfId="43975" xr:uid="{86AE4F77-B01B-49EA-9491-8105E62553A3}"/>
    <cellStyle name="Normal 19 3 2 3" xfId="16516" xr:uid="{00000000-0005-0000-0000-0000C84A0000}"/>
    <cellStyle name="Normal 19 3 2 3 2" xfId="29055" xr:uid="{00000000-0005-0000-0000-0000C94A0000}"/>
    <cellStyle name="Normal 19 3 2 3 3" xfId="43979" xr:uid="{A32BF430-9A2C-4BFA-8849-30DBAB023820}"/>
    <cellStyle name="Normal 19 3 2 4" xfId="23964" xr:uid="{00000000-0005-0000-0000-0000CA4A0000}"/>
    <cellStyle name="Normal 19 3 2 4 2" xfId="43980" xr:uid="{4F8A2C6A-FEEB-4BBA-B29B-9BD7606F8F7A}"/>
    <cellStyle name="Normal 19 3 2 5" xfId="11109" xr:uid="{00000000-0005-0000-0000-0000CB4A0000}"/>
    <cellStyle name="Normal 19 3 2 5 2" xfId="43981" xr:uid="{0166F420-F9F8-473C-82AC-D29028FD9D99}"/>
    <cellStyle name="Normal 19 3 2 6" xfId="43974" xr:uid="{67586E75-3445-46E4-94E6-8D947FFC9EEC}"/>
    <cellStyle name="Normal 19 3 3" xfId="1666" xr:uid="{00000000-0005-0000-0000-0000CC4A0000}"/>
    <cellStyle name="Normal 19 3 3 2" xfId="16201" xr:uid="{00000000-0005-0000-0000-0000CD4A0000}"/>
    <cellStyle name="Normal 19 3 3 2 2" xfId="28822" xr:uid="{00000000-0005-0000-0000-0000CE4A0000}"/>
    <cellStyle name="Normal 19 3 3 2 3" xfId="43983" xr:uid="{188DDC3E-B0A7-4269-910F-CA57F7D70C5A}"/>
    <cellStyle name="Normal 19 3 3 3" xfId="23768" xr:uid="{00000000-0005-0000-0000-0000CF4A0000}"/>
    <cellStyle name="Normal 19 3 3 3 2" xfId="43984" xr:uid="{8AED6402-B364-47E5-B497-D63C89A4E4AE}"/>
    <cellStyle name="Normal 19 3 3 4" xfId="10632" xr:uid="{00000000-0005-0000-0000-0000D04A0000}"/>
    <cellStyle name="Normal 19 3 3 4 2" xfId="43985" xr:uid="{535F0D33-4ED4-4067-AD80-BB19F35FABFC}"/>
    <cellStyle name="Normal 19 3 3 5" xfId="43982" xr:uid="{C678CDE5-D23A-4AEE-A0BF-F254A79E41DD}"/>
    <cellStyle name="Normal 19 3 4" xfId="1663" xr:uid="{00000000-0005-0000-0000-0000D14A0000}"/>
    <cellStyle name="Normal 19 3 4 2" xfId="16419" xr:uid="{00000000-0005-0000-0000-0000D24A0000}"/>
    <cellStyle name="Normal 19 3 4 2 2" xfId="28960" xr:uid="{00000000-0005-0000-0000-0000D34A0000}"/>
    <cellStyle name="Normal 19 3 4 3" xfId="23871" xr:uid="{00000000-0005-0000-0000-0000D44A0000}"/>
    <cellStyle name="Normal 19 3 4 4" xfId="10959" xr:uid="{00000000-0005-0000-0000-0000D54A0000}"/>
    <cellStyle name="Normal 19 3 4 5" xfId="43986" xr:uid="{10B86924-7037-49B6-B76A-D5E3FC4D7BC7}"/>
    <cellStyle name="Normal 19 3 5" xfId="9738" xr:uid="{00000000-0005-0000-0000-0000D64A0000}"/>
    <cellStyle name="Normal 19 3 5 2" xfId="43987" xr:uid="{28D57A50-B5DA-4EAE-909E-C4943A125684}"/>
    <cellStyle name="Normal 19 3 6" xfId="37708" xr:uid="{00000000-0005-0000-0000-0000D74A0000}"/>
    <cellStyle name="Normal 19 3 6 2" xfId="43988" xr:uid="{480E13B6-0397-4082-8269-2D0C20394396}"/>
    <cellStyle name="Normal 19 3 7" xfId="37988" xr:uid="{00000000-0005-0000-0000-0000D84A0000}"/>
    <cellStyle name="Normal 19 3 7 2" xfId="43989" xr:uid="{26096606-A040-446B-B0A8-C12ABE380D97}"/>
    <cellStyle name="Normal 19 3 8" xfId="43973" xr:uid="{155EE4F6-F67B-443C-AFE4-568C86B4F5CB}"/>
    <cellStyle name="Normal 19 4" xfId="780" xr:uid="{00000000-0005-0000-0000-0000D94A0000}"/>
    <cellStyle name="Normal 19 4 2" xfId="1668" xr:uid="{00000000-0005-0000-0000-0000DA4A0000}"/>
    <cellStyle name="Normal 19 4 2 2" xfId="15979" xr:uid="{00000000-0005-0000-0000-0000DB4A0000}"/>
    <cellStyle name="Normal 19 4 2 2 2" xfId="28615" xr:uid="{00000000-0005-0000-0000-0000DC4A0000}"/>
    <cellStyle name="Normal 19 4 2 2 3" xfId="43992" xr:uid="{3C62FA8F-F28B-4B40-9DBD-E6962531CFCA}"/>
    <cellStyle name="Normal 19 4 2 3" xfId="23586" xr:uid="{00000000-0005-0000-0000-0000DD4A0000}"/>
    <cellStyle name="Normal 19 4 2 3 2" xfId="43993" xr:uid="{48BC854F-78F4-49F9-8843-4337A37F8139}"/>
    <cellStyle name="Normal 19 4 2 4" xfId="10012" xr:uid="{00000000-0005-0000-0000-0000DE4A0000}"/>
    <cellStyle name="Normal 19 4 2 4 2" xfId="43994" xr:uid="{9AD42850-C13C-462D-9348-8C7A9DF2DD3B}"/>
    <cellStyle name="Normal 19 4 2 5" xfId="43991" xr:uid="{20D88476-A47C-4C4E-97E2-EB2A5493EABE}"/>
    <cellStyle name="Normal 19 4 3" xfId="1667" xr:uid="{00000000-0005-0000-0000-0000DF4A0000}"/>
    <cellStyle name="Normal 19 4 3 2" xfId="29161" xr:uid="{00000000-0005-0000-0000-0000E04A0000}"/>
    <cellStyle name="Normal 19 4 3 3" xfId="16626" xr:uid="{00000000-0005-0000-0000-0000E14A0000}"/>
    <cellStyle name="Normal 19 4 3 4" xfId="43995" xr:uid="{39FF115E-E06D-4D94-9E54-4AFBDB671A03}"/>
    <cellStyle name="Normal 19 4 4" xfId="18022" xr:uid="{00000000-0005-0000-0000-0000E24A0000}"/>
    <cellStyle name="Normal 19 4 4 2" xfId="43996" xr:uid="{FDF1D387-91D5-430B-BD57-293031E92231}"/>
    <cellStyle name="Normal 19 4 5" xfId="24068" xr:uid="{00000000-0005-0000-0000-0000E34A0000}"/>
    <cellStyle name="Normal 19 4 5 2" xfId="43997" xr:uid="{D7E4D07B-1562-4C80-8194-62330AA634B9}"/>
    <cellStyle name="Normal 19 4 6" xfId="11293" xr:uid="{00000000-0005-0000-0000-0000E44A0000}"/>
    <cellStyle name="Normal 19 4 7" xfId="43990" xr:uid="{AF87BB10-7F28-407C-A1A5-B39BE46A7CDC}"/>
    <cellStyle name="Normal 19 5" xfId="1669" xr:uid="{00000000-0005-0000-0000-0000E54A0000}"/>
    <cellStyle name="Normal 19 5 2" xfId="16106" xr:uid="{00000000-0005-0000-0000-0000E64A0000}"/>
    <cellStyle name="Normal 19 5 2 2" xfId="28729" xr:uid="{00000000-0005-0000-0000-0000E74A0000}"/>
    <cellStyle name="Normal 19 5 2 3" xfId="43999" xr:uid="{FCA4DCFE-0400-4386-84CE-45BF1DD245AC}"/>
    <cellStyle name="Normal 19 5 3" xfId="23687" xr:uid="{00000000-0005-0000-0000-0000E84A0000}"/>
    <cellStyle name="Normal 19 5 3 2" xfId="44000" xr:uid="{91A41747-A963-4EB7-8876-8C7CEDAF32F0}"/>
    <cellStyle name="Normal 19 5 4" xfId="10390" xr:uid="{00000000-0005-0000-0000-0000E94A0000}"/>
    <cellStyle name="Normal 19 5 4 2" xfId="44001" xr:uid="{162D756C-936F-4EE9-8206-B17492B95C97}"/>
    <cellStyle name="Normal 19 5 5" xfId="37595" xr:uid="{00000000-0005-0000-0000-0000EA4A0000}"/>
    <cellStyle name="Normal 19 5 6" xfId="43998" xr:uid="{500D60C4-9952-4AA3-9581-70A75E51BCB7}"/>
    <cellStyle name="Normal 19 6" xfId="1654" xr:uid="{00000000-0005-0000-0000-0000EB4A0000}"/>
    <cellStyle name="Normal 19 6 2" xfId="16317" xr:uid="{00000000-0005-0000-0000-0000EC4A0000}"/>
    <cellStyle name="Normal 19 6 2 2" xfId="28859" xr:uid="{00000000-0005-0000-0000-0000ED4A0000}"/>
    <cellStyle name="Normal 19 6 3" xfId="23781" xr:uid="{00000000-0005-0000-0000-0000EE4A0000}"/>
    <cellStyle name="Normal 19 6 4" xfId="10793" xr:uid="{00000000-0005-0000-0000-0000EF4A0000}"/>
    <cellStyle name="Normal 19 6 5" xfId="44002" xr:uid="{8235B4F4-ADF8-4894-ACD6-E8E8769FB95A}"/>
    <cellStyle name="Normal 19 7" xfId="2879" xr:uid="{00000000-0005-0000-0000-0000F04A0000}"/>
    <cellStyle name="Normal 19 7 2" xfId="44003" xr:uid="{2A888FDD-51A1-4BCF-86FF-9B2183DBC57D}"/>
    <cellStyle name="Normal 19 8" xfId="37295" xr:uid="{00000000-0005-0000-0000-0000F14A0000}"/>
    <cellStyle name="Normal 19 8 2" xfId="44004" xr:uid="{972D9F48-1F2B-45C6-B818-DFC104D88546}"/>
    <cellStyle name="Normal 19 9" xfId="37828" xr:uid="{00000000-0005-0000-0000-0000F24A0000}"/>
    <cellStyle name="Normal 19 9 2" xfId="44005" xr:uid="{E72BB829-7907-4185-BD17-A4CB15D7DACC}"/>
    <cellStyle name="Normal 190" xfId="34288" xr:uid="{00000000-0005-0000-0000-0000F34A0000}"/>
    <cellStyle name="Normal 190 2" xfId="44006" xr:uid="{CAF42C48-72C7-4C6A-A59A-59402F9F495A}"/>
    <cellStyle name="Normal 191" xfId="35086" xr:uid="{00000000-0005-0000-0000-0000F44A0000}"/>
    <cellStyle name="Normal 191 2" xfId="44007" xr:uid="{D5C4E6AB-D229-413A-86EB-870FEE05C3DD}"/>
    <cellStyle name="Normal 192" xfId="34324" xr:uid="{00000000-0005-0000-0000-0000F54A0000}"/>
    <cellStyle name="Normal 192 2" xfId="44008" xr:uid="{4774E339-C799-4603-A51C-CF1DADC5F514}"/>
    <cellStyle name="Normal 193" xfId="35081" xr:uid="{00000000-0005-0000-0000-0000F64A0000}"/>
    <cellStyle name="Normal 193 2" xfId="44009" xr:uid="{1A3CFA7B-C387-482B-B220-1A411902D5BD}"/>
    <cellStyle name="Normal 194" xfId="34433" xr:uid="{00000000-0005-0000-0000-0000F74A0000}"/>
    <cellStyle name="Normal 194 2" xfId="44010" xr:uid="{FD43F0DF-3888-4925-B4CE-86EE5FA870CD}"/>
    <cellStyle name="Normal 195" xfId="36590" xr:uid="{00000000-0005-0000-0000-0000F84A0000}"/>
    <cellStyle name="Normal 195 2" xfId="44011" xr:uid="{93903B77-7BAE-43EA-B902-E77816E66E96}"/>
    <cellStyle name="Normal 196" xfId="34305" xr:uid="{00000000-0005-0000-0000-0000F94A0000}"/>
    <cellStyle name="Normal 196 2" xfId="44012" xr:uid="{79A3BD6A-21F4-4C92-B8A5-556DE0A0AA80}"/>
    <cellStyle name="Normal 197" xfId="34297" xr:uid="{00000000-0005-0000-0000-0000FA4A0000}"/>
    <cellStyle name="Normal 197 2" xfId="44013" xr:uid="{BF7BD0D5-C752-41AA-B617-2BF86736E458}"/>
    <cellStyle name="Normal 198" xfId="34409" xr:uid="{00000000-0005-0000-0000-0000FB4A0000}"/>
    <cellStyle name="Normal 198 2" xfId="44014" xr:uid="{1BB581F9-517B-4105-B570-C6B457EE3927}"/>
    <cellStyle name="Normal 199" xfId="34507" xr:uid="{00000000-0005-0000-0000-0000FC4A0000}"/>
    <cellStyle name="Normal 199 2" xfId="44015" xr:uid="{DB2E8F95-285D-4DDF-91F6-D780DF8B1F7F}"/>
    <cellStyle name="Normal 2" xfId="3" xr:uid="{00000000-0005-0000-0000-0000FD4A0000}"/>
    <cellStyle name="Normal 2 10" xfId="563" xr:uid="{00000000-0005-0000-0000-0000FE4A0000}"/>
    <cellStyle name="Normal 2 10 2" xfId="1670" xr:uid="{00000000-0005-0000-0000-0000FF4A0000}"/>
    <cellStyle name="Normal 2 10 2 2" xfId="4910" xr:uid="{00000000-0005-0000-0000-0000004B0000}"/>
    <cellStyle name="Normal 2 10 2 2 2" xfId="18795" xr:uid="{00000000-0005-0000-0000-0000014B0000}"/>
    <cellStyle name="Normal 2 10 2 3" xfId="10572" xr:uid="{00000000-0005-0000-0000-0000024B0000}"/>
    <cellStyle name="Normal 2 10 2 3 2" xfId="16173" xr:uid="{00000000-0005-0000-0000-0000034B0000}"/>
    <cellStyle name="Normal 2 10 2 3 2 2" xfId="28795" xr:uid="{00000000-0005-0000-0000-0000044B0000}"/>
    <cellStyle name="Normal 2 10 2 3 3" xfId="18024" xr:uid="{00000000-0005-0000-0000-0000054B0000}"/>
    <cellStyle name="Normal 2 10 2 3 4" xfId="23741" xr:uid="{00000000-0005-0000-0000-0000064B0000}"/>
    <cellStyle name="Normal 2 10 2 4" xfId="2882" xr:uid="{00000000-0005-0000-0000-0000074B0000}"/>
    <cellStyle name="Normal 2 10 2 5" xfId="44017" xr:uid="{0E3CAA8A-6B3D-4A3E-B59D-16AEAFC83A76}"/>
    <cellStyle name="Normal 2 10 3" xfId="4911" xr:uid="{00000000-0005-0000-0000-0000084B0000}"/>
    <cellStyle name="Normal 2 10 3 2" xfId="11223" xr:uid="{00000000-0005-0000-0000-0000094B0000}"/>
    <cellStyle name="Normal 2 10 3 2 2" xfId="16583" xr:uid="{00000000-0005-0000-0000-00000A4B0000}"/>
    <cellStyle name="Normal 2 10 3 2 2 2" xfId="29122" xr:uid="{00000000-0005-0000-0000-00000B4B0000}"/>
    <cellStyle name="Normal 2 10 3 2 3" xfId="24030" xr:uid="{00000000-0005-0000-0000-00000C4B0000}"/>
    <cellStyle name="Normal 2 10 3 3" xfId="44018" xr:uid="{C494565D-E44E-440B-AEFB-81BC717FAD2B}"/>
    <cellStyle name="Normal 2 10 4" xfId="4909" xr:uid="{00000000-0005-0000-0000-00000D4B0000}"/>
    <cellStyle name="Normal 2 10 4 2" xfId="18794" xr:uid="{00000000-0005-0000-0000-00000E4B0000}"/>
    <cellStyle name="Normal 2 10 4 3" xfId="44019" xr:uid="{C15CB85B-20FC-4DD4-9CE7-CA304AC5F1CA}"/>
    <cellStyle name="Normal 2 10 5" xfId="11069" xr:uid="{00000000-0005-0000-0000-00000F4B0000}"/>
    <cellStyle name="Normal 2 10 5 2" xfId="18023" xr:uid="{00000000-0005-0000-0000-0000104B0000}"/>
    <cellStyle name="Normal 2 10 5 3" xfId="44020" xr:uid="{A53625CA-900E-47EF-8E60-6F3CFECEBA11}"/>
    <cellStyle name="Normal 2 10 6" xfId="2881" xr:uid="{00000000-0005-0000-0000-0000114B0000}"/>
    <cellStyle name="Normal 2 10 7" xfId="37651" xr:uid="{00000000-0005-0000-0000-0000124B0000}"/>
    <cellStyle name="Normal 2 10 8" xfId="37945" xr:uid="{00000000-0005-0000-0000-0000134B0000}"/>
    <cellStyle name="Normal 2 11" xfId="634" xr:uid="{00000000-0005-0000-0000-0000144B0000}"/>
    <cellStyle name="Normal 2 11 10" xfId="20900" xr:uid="{00000000-0005-0000-0000-0000154B0000}"/>
    <cellStyle name="Normal 2 11 11" xfId="2184" xr:uid="{00000000-0005-0000-0000-0000164B0000}"/>
    <cellStyle name="Normal 2 11 2" xfId="1295" xr:uid="{00000000-0005-0000-0000-0000174B0000}"/>
    <cellStyle name="Normal 2 11 2 10" xfId="37815" xr:uid="{00000000-0005-0000-0000-0000184B0000}"/>
    <cellStyle name="Normal 2 11 2 11" xfId="38085" xr:uid="{00000000-0005-0000-0000-0000194B0000}"/>
    <cellStyle name="Normal 2 11 2 12" xfId="44021" xr:uid="{1006627C-CF18-46E3-BD96-E09BB42FDB83}"/>
    <cellStyle name="Normal 2 11 2 2" xfId="2884" xr:uid="{00000000-0005-0000-0000-00001A4B0000}"/>
    <cellStyle name="Normal 2 11 2 3" xfId="7763" xr:uid="{00000000-0005-0000-0000-00001B4B0000}"/>
    <cellStyle name="Normal 2 11 2 3 2" xfId="14258" xr:uid="{00000000-0005-0000-0000-00001C4B0000}"/>
    <cellStyle name="Normal 2 11 2 3 2 2" xfId="26972" xr:uid="{00000000-0005-0000-0000-00001D4B0000}"/>
    <cellStyle name="Normal 2 11 2 3 3" xfId="22465" xr:uid="{00000000-0005-0000-0000-00001E4B0000}"/>
    <cellStyle name="Normal 2 11 2 4" xfId="8610" xr:uid="{00000000-0005-0000-0000-00001F4B0000}"/>
    <cellStyle name="Normal 2 11 2 4 2" xfId="15095" xr:uid="{00000000-0005-0000-0000-0000204B0000}"/>
    <cellStyle name="Normal 2 11 2 4 2 2" xfId="27765" xr:uid="{00000000-0005-0000-0000-0000214B0000}"/>
    <cellStyle name="Normal 2 11 2 4 3" xfId="22679" xr:uid="{00000000-0005-0000-0000-0000224B0000}"/>
    <cellStyle name="Normal 2 11 2 5" xfId="6401" xr:uid="{00000000-0005-0000-0000-0000234B0000}"/>
    <cellStyle name="Normal 2 11 2 5 2" xfId="13024" xr:uid="{00000000-0005-0000-0000-0000244B0000}"/>
    <cellStyle name="Normal 2 11 2 5 2 2" xfId="25770" xr:uid="{00000000-0005-0000-0000-0000254B0000}"/>
    <cellStyle name="Normal 2 11 2 5 3" xfId="21150" xr:uid="{00000000-0005-0000-0000-0000264B0000}"/>
    <cellStyle name="Normal 2 11 2 6" xfId="12026" xr:uid="{00000000-0005-0000-0000-0000274B0000}"/>
    <cellStyle name="Normal 2 11 2 6 2" xfId="24771" xr:uid="{00000000-0005-0000-0000-0000284B0000}"/>
    <cellStyle name="Normal 2 11 2 7" xfId="20902" xr:uid="{00000000-0005-0000-0000-0000294B0000}"/>
    <cellStyle name="Normal 2 11 2 8" xfId="2186" xr:uid="{00000000-0005-0000-0000-00002A4B0000}"/>
    <cellStyle name="Normal 2 11 2 9" xfId="37327" xr:uid="{00000000-0005-0000-0000-00002B4B0000}"/>
    <cellStyle name="Normal 2 11 3" xfId="1671" xr:uid="{00000000-0005-0000-0000-00002C4B0000}"/>
    <cellStyle name="Normal 2 11 3 2" xfId="18796" xr:uid="{00000000-0005-0000-0000-00002D4B0000}"/>
    <cellStyle name="Normal 2 11 3 3" xfId="4912" xr:uid="{00000000-0005-0000-0000-00002E4B0000}"/>
    <cellStyle name="Normal 2 11 3 4" xfId="44022" xr:uid="{229ED0EF-7B61-4EF4-B430-674FC77B8458}"/>
    <cellStyle name="Normal 2 11 4" xfId="2883" xr:uid="{00000000-0005-0000-0000-00002F4B0000}"/>
    <cellStyle name="Normal 2 11 4 2" xfId="18025" xr:uid="{00000000-0005-0000-0000-0000304B0000}"/>
    <cellStyle name="Normal 2 11 4 3" xfId="44023" xr:uid="{3FC5D780-EB38-4725-95A4-D3B7C5FDFA19}"/>
    <cellStyle name="Normal 2 11 5" xfId="7761" xr:uid="{00000000-0005-0000-0000-0000314B0000}"/>
    <cellStyle name="Normal 2 11 5 2" xfId="14256" xr:uid="{00000000-0005-0000-0000-0000324B0000}"/>
    <cellStyle name="Normal 2 11 5 2 2" xfId="26970" xr:uid="{00000000-0005-0000-0000-0000334B0000}"/>
    <cellStyle name="Normal 2 11 5 3" xfId="22463" xr:uid="{00000000-0005-0000-0000-0000344B0000}"/>
    <cellStyle name="Normal 2 11 5 4" xfId="44024" xr:uid="{BFAFC118-D41F-4201-8EA9-8B3825365A29}"/>
    <cellStyle name="Normal 2 11 6" xfId="8608" xr:uid="{00000000-0005-0000-0000-0000354B0000}"/>
    <cellStyle name="Normal 2 11 6 2" xfId="15093" xr:uid="{00000000-0005-0000-0000-0000364B0000}"/>
    <cellStyle name="Normal 2 11 6 2 2" xfId="27763" xr:uid="{00000000-0005-0000-0000-0000374B0000}"/>
    <cellStyle name="Normal 2 11 6 3" xfId="22677" xr:uid="{00000000-0005-0000-0000-0000384B0000}"/>
    <cellStyle name="Normal 2 11 7" xfId="10956" xr:uid="{00000000-0005-0000-0000-0000394B0000}"/>
    <cellStyle name="Normal 2 11 8" xfId="6399" xr:uid="{00000000-0005-0000-0000-00003A4B0000}"/>
    <cellStyle name="Normal 2 11 8 2" xfId="13022" xr:uid="{00000000-0005-0000-0000-00003B4B0000}"/>
    <cellStyle name="Normal 2 11 8 2 2" xfId="25768" xr:uid="{00000000-0005-0000-0000-00003C4B0000}"/>
    <cellStyle name="Normal 2 11 8 3" xfId="21148" xr:uid="{00000000-0005-0000-0000-00003D4B0000}"/>
    <cellStyle name="Normal 2 11 9" xfId="12024" xr:uid="{00000000-0005-0000-0000-00003E4B0000}"/>
    <cellStyle name="Normal 2 11 9 2" xfId="24769" xr:uid="{00000000-0005-0000-0000-00003F4B0000}"/>
    <cellStyle name="Normal 2 12" xfId="643" xr:uid="{00000000-0005-0000-0000-0000404B0000}"/>
    <cellStyle name="Normal 2 12 2" xfId="1672" xr:uid="{00000000-0005-0000-0000-0000414B0000}"/>
    <cellStyle name="Normal 2 12 2 2" xfId="2886" xr:uid="{00000000-0005-0000-0000-0000424B0000}"/>
    <cellStyle name="Normal 2 12 2 3" xfId="44025" xr:uid="{70E03C2F-B177-4F31-8686-E3E2DEE8B43F}"/>
    <cellStyle name="Normal 2 12 3" xfId="4913" xr:uid="{00000000-0005-0000-0000-0000434B0000}"/>
    <cellStyle name="Normal 2 12 3 2" xfId="18797" xr:uid="{00000000-0005-0000-0000-0000444B0000}"/>
    <cellStyle name="Normal 2 12 3 3" xfId="44026" xr:uid="{B696F177-97A9-4E4D-815B-30E1AFC89456}"/>
    <cellStyle name="Normal 2 12 4" xfId="11110" xr:uid="{00000000-0005-0000-0000-0000454B0000}"/>
    <cellStyle name="Normal 2 12 4 2" xfId="18026" xr:uid="{00000000-0005-0000-0000-0000464B0000}"/>
    <cellStyle name="Normal 2 12 4 3" xfId="44027" xr:uid="{47029AF0-854B-4701-9B50-103FDE6990B3}"/>
    <cellStyle name="Normal 2 12 5" xfId="2885" xr:uid="{00000000-0005-0000-0000-0000474B0000}"/>
    <cellStyle name="Normal 2 12 6" xfId="37719" xr:uid="{00000000-0005-0000-0000-0000484B0000}"/>
    <cellStyle name="Normal 2 12 7" xfId="37818" xr:uid="{00000000-0005-0000-0000-0000494B0000}"/>
    <cellStyle name="Normal 2 12 8" xfId="37998" xr:uid="{00000000-0005-0000-0000-00004A4B0000}"/>
    <cellStyle name="Normal 2 13" xfId="691" xr:uid="{00000000-0005-0000-0000-00004B4B0000}"/>
    <cellStyle name="Normal 2 13 2" xfId="1673" xr:uid="{00000000-0005-0000-0000-00004C4B0000}"/>
    <cellStyle name="Normal 2 13 2 2" xfId="18798" xr:uid="{00000000-0005-0000-0000-00004D4B0000}"/>
    <cellStyle name="Normal 2 13 2 2 2" xfId="44029" xr:uid="{FEE58B29-FD11-45D7-9104-4B04FCF96297}"/>
    <cellStyle name="Normal 2 13 2 3" xfId="4914" xr:uid="{00000000-0005-0000-0000-00004E4B0000}"/>
    <cellStyle name="Normal 2 13 2 4" xfId="44028" xr:uid="{EC2F8E2C-D4AF-4BC0-A306-514ABDD9CF0E}"/>
    <cellStyle name="Normal 2 13 3" xfId="10806" xr:uid="{00000000-0005-0000-0000-00004F4B0000}"/>
    <cellStyle name="Normal 2 13 3 2" xfId="18027" xr:uid="{00000000-0005-0000-0000-0000504B0000}"/>
    <cellStyle name="Normal 2 13 3 3" xfId="44030" xr:uid="{23E6D5B5-EF15-43AE-B856-2A8A3B8B0E18}"/>
    <cellStyle name="Normal 2 13 4" xfId="2887" xr:uid="{00000000-0005-0000-0000-0000514B0000}"/>
    <cellStyle name="Normal 2 13 4 2" xfId="44031" xr:uid="{6B283511-B40C-4B02-893E-0E6542C82B4E}"/>
    <cellStyle name="Normal 2 13 5" xfId="37743" xr:uid="{00000000-0005-0000-0000-0000524B0000}"/>
    <cellStyle name="Normal 2 13 5 2" xfId="44032" xr:uid="{54629449-36E6-427C-8E8B-4440F545E091}"/>
    <cellStyle name="Normal 2 13 6" xfId="38021" xr:uid="{00000000-0005-0000-0000-0000534B0000}"/>
    <cellStyle name="Normal 2 14" xfId="1233" xr:uid="{00000000-0005-0000-0000-0000544B0000}"/>
    <cellStyle name="Normal 2 14 2" xfId="1674" xr:uid="{00000000-0005-0000-0000-0000554B0000}"/>
    <cellStyle name="Normal 2 14 2 2" xfId="18799" xr:uid="{00000000-0005-0000-0000-0000564B0000}"/>
    <cellStyle name="Normal 2 14 2 3" xfId="4915" xr:uid="{00000000-0005-0000-0000-0000574B0000}"/>
    <cellStyle name="Normal 2 14 2 4" xfId="44033" xr:uid="{335DE35E-9CFA-4125-A973-9CAFBAEE40B5}"/>
    <cellStyle name="Normal 2 14 3" xfId="11076" xr:uid="{00000000-0005-0000-0000-0000584B0000}"/>
    <cellStyle name="Normal 2 14 3 2" xfId="18028" xr:uid="{00000000-0005-0000-0000-0000594B0000}"/>
    <cellStyle name="Normal 2 14 3 3" xfId="44034" xr:uid="{C49B74B5-8D0C-4523-B2D9-1748B82994D9}"/>
    <cellStyle name="Normal 2 14 4" xfId="2888" xr:uid="{00000000-0005-0000-0000-00005A4B0000}"/>
    <cellStyle name="Normal 2 14 5" xfId="37791" xr:uid="{00000000-0005-0000-0000-00005B4B0000}"/>
    <cellStyle name="Normal 2 14 6" xfId="38063" xr:uid="{00000000-0005-0000-0000-00005C4B0000}"/>
    <cellStyle name="Normal 2 15" xfId="1675" xr:uid="{00000000-0005-0000-0000-00005D4B0000}"/>
    <cellStyle name="Normal 2 15 2" xfId="4916" xr:uid="{00000000-0005-0000-0000-00005E4B0000}"/>
    <cellStyle name="Normal 2 15 2 2" xfId="18800" xr:uid="{00000000-0005-0000-0000-00005F4B0000}"/>
    <cellStyle name="Normal 2 15 2 3" xfId="44035" xr:uid="{5285290A-5D27-40BD-8BC2-0A5860599C5F}"/>
    <cellStyle name="Normal 2 15 3" xfId="11174" xr:uid="{00000000-0005-0000-0000-0000604B0000}"/>
    <cellStyle name="Normal 2 15 3 2" xfId="18029" xr:uid="{00000000-0005-0000-0000-0000614B0000}"/>
    <cellStyle name="Normal 2 15 4" xfId="2889" xr:uid="{00000000-0005-0000-0000-0000624B0000}"/>
    <cellStyle name="Normal 2 15 5" xfId="37393" xr:uid="{00000000-0005-0000-0000-0000634B0000}"/>
    <cellStyle name="Normal 2 15 6" xfId="37877" xr:uid="{00000000-0005-0000-0000-0000644B0000}"/>
    <cellStyle name="Normal 2 16" xfId="1676" xr:uid="{00000000-0005-0000-0000-0000654B0000}"/>
    <cellStyle name="Normal 2 16 2" xfId="4917" xr:uid="{00000000-0005-0000-0000-0000664B0000}"/>
    <cellStyle name="Normal 2 16 2 2" xfId="8149" xr:uid="{00000000-0005-0000-0000-0000674B0000}"/>
    <cellStyle name="Normal 2 16 2 2 2" xfId="14638" xr:uid="{00000000-0005-0000-0000-0000684B0000}"/>
    <cellStyle name="Normal 2 16 2 2 2 2" xfId="27317" xr:uid="{00000000-0005-0000-0000-0000694B0000}"/>
    <cellStyle name="Normal 2 16 2 2 3" xfId="22567" xr:uid="{00000000-0005-0000-0000-00006A4B0000}"/>
    <cellStyle name="Normal 2 16 2 3" xfId="9073" xr:uid="{00000000-0005-0000-0000-00006B4B0000}"/>
    <cellStyle name="Normal 2 16 2 3 2" xfId="15480" xr:uid="{00000000-0005-0000-0000-00006C4B0000}"/>
    <cellStyle name="Normal 2 16 2 3 2 2" xfId="28128" xr:uid="{00000000-0005-0000-0000-00006D4B0000}"/>
    <cellStyle name="Normal 2 16 2 3 3" xfId="23080" xr:uid="{00000000-0005-0000-0000-00006E4B0000}"/>
    <cellStyle name="Normal 2 16 2 4" xfId="7093" xr:uid="{00000000-0005-0000-0000-00006F4B0000}"/>
    <cellStyle name="Normal 2 16 2 4 2" xfId="13628" xr:uid="{00000000-0005-0000-0000-0000704B0000}"/>
    <cellStyle name="Normal 2 16 2 4 2 2" xfId="26359" xr:uid="{00000000-0005-0000-0000-0000714B0000}"/>
    <cellStyle name="Normal 2 16 2 4 3" xfId="21821" xr:uid="{00000000-0005-0000-0000-0000724B0000}"/>
    <cellStyle name="Normal 2 16 2 5" xfId="12526" xr:uid="{00000000-0005-0000-0000-0000734B0000}"/>
    <cellStyle name="Normal 2 16 2 5 2" xfId="25272" xr:uid="{00000000-0005-0000-0000-0000744B0000}"/>
    <cellStyle name="Normal 2 16 2 6" xfId="18801" xr:uid="{00000000-0005-0000-0000-0000754B0000}"/>
    <cellStyle name="Normal 2 16 2 7" xfId="21039" xr:uid="{00000000-0005-0000-0000-0000764B0000}"/>
    <cellStyle name="Normal 2 16 2 8" xfId="44036" xr:uid="{3ABAE8CE-37F1-4FE5-8BB9-2066759F8E7F}"/>
    <cellStyle name="Normal 2 16 3" xfId="10409" xr:uid="{00000000-0005-0000-0000-0000774B0000}"/>
    <cellStyle name="Normal 2 16 3 2" xfId="19415" xr:uid="{00000000-0005-0000-0000-0000784B0000}"/>
    <cellStyle name="Normal 2 16 3 2 2" xfId="32532" xr:uid="{00000000-0005-0000-0000-0000794B0000}"/>
    <cellStyle name="Normal 2 16 3 2 3" xfId="35543" xr:uid="{00000000-0005-0000-0000-00007A4B0000}"/>
    <cellStyle name="Normal 2 16 3 3" xfId="18030" xr:uid="{00000000-0005-0000-0000-00007B4B0000}"/>
    <cellStyle name="Normal 2 16 3 4" xfId="31356" xr:uid="{00000000-0005-0000-0000-00007C4B0000}"/>
    <cellStyle name="Normal 2 16 3 5" xfId="34687" xr:uid="{00000000-0005-0000-0000-00007D4B0000}"/>
    <cellStyle name="Normal 2 16 4" xfId="2890" xr:uid="{00000000-0005-0000-0000-00007E4B0000}"/>
    <cellStyle name="Normal 2 17" xfId="1677" xr:uid="{00000000-0005-0000-0000-00007F4B0000}"/>
    <cellStyle name="Normal 2 17 2" xfId="4918" xr:uid="{00000000-0005-0000-0000-0000804B0000}"/>
    <cellStyle name="Normal 2 17 2 2" xfId="18802" xr:uid="{00000000-0005-0000-0000-0000814B0000}"/>
    <cellStyle name="Normal 2 17 2 3" xfId="44037" xr:uid="{2736F817-CA25-4C3A-9EE9-580EE574935B}"/>
    <cellStyle name="Normal 2 17 3" xfId="11094" xr:uid="{00000000-0005-0000-0000-0000824B0000}"/>
    <cellStyle name="Normal 2 17 3 2" xfId="18031" xr:uid="{00000000-0005-0000-0000-0000834B0000}"/>
    <cellStyle name="Normal 2 17 4" xfId="2891" xr:uid="{00000000-0005-0000-0000-0000844B0000}"/>
    <cellStyle name="Normal 2 18" xfId="1678" xr:uid="{00000000-0005-0000-0000-0000854B0000}"/>
    <cellStyle name="Normal 2 18 10" xfId="17491" xr:uid="{00000000-0005-0000-0000-0000864B0000}"/>
    <cellStyle name="Normal 2 18 11" xfId="30842" xr:uid="{00000000-0005-0000-0000-0000874B0000}"/>
    <cellStyle name="Normal 2 18 12" xfId="34338" xr:uid="{00000000-0005-0000-0000-0000884B0000}"/>
    <cellStyle name="Normal 2 18 13" xfId="2892" xr:uid="{00000000-0005-0000-0000-0000894B0000}"/>
    <cellStyle name="Normal 2 18 2" xfId="3144" xr:uid="{00000000-0005-0000-0000-00008A4B0000}"/>
    <cellStyle name="Normal 2 18 2 10" xfId="44038" xr:uid="{719F6D9C-D183-4D2C-AAFE-0B2D9C4EEAAA}"/>
    <cellStyle name="Normal 2 18 2 2" xfId="7824" xr:uid="{00000000-0005-0000-0000-00008B4B0000}"/>
    <cellStyle name="Normal 2 18 2 2 2" xfId="14319" xr:uid="{00000000-0005-0000-0000-00008C4B0000}"/>
    <cellStyle name="Normal 2 18 2 2 2 2" xfId="20461" xr:uid="{00000000-0005-0000-0000-00008D4B0000}"/>
    <cellStyle name="Normal 2 18 2 2 2 3" xfId="33714" xr:uid="{00000000-0005-0000-0000-00008E4B0000}"/>
    <cellStyle name="Normal 2 18 2 2 2 4" xfId="36501" xr:uid="{00000000-0005-0000-0000-00008F4B0000}"/>
    <cellStyle name="Normal 2 18 2 2 3" xfId="20162" xr:uid="{00000000-0005-0000-0000-0000904B0000}"/>
    <cellStyle name="Normal 2 18 2 2 3 2" xfId="33419" xr:uid="{00000000-0005-0000-0000-0000914B0000}"/>
    <cellStyle name="Normal 2 18 2 2 3 3" xfId="36207" xr:uid="{00000000-0005-0000-0000-0000924B0000}"/>
    <cellStyle name="Normal 2 18 2 2 4" xfId="19876" xr:uid="{00000000-0005-0000-0000-0000934B0000}"/>
    <cellStyle name="Normal 2 18 2 2 5" xfId="33030" xr:uid="{00000000-0005-0000-0000-0000944B0000}"/>
    <cellStyle name="Normal 2 18 2 2 6" xfId="35958" xr:uid="{00000000-0005-0000-0000-0000954B0000}"/>
    <cellStyle name="Normal 2 18 2 3" xfId="8746" xr:uid="{00000000-0005-0000-0000-0000964B0000}"/>
    <cellStyle name="Normal 2 18 2 3 2" xfId="15161" xr:uid="{00000000-0005-0000-0000-0000974B0000}"/>
    <cellStyle name="Normal 2 18 2 3 2 2" xfId="27822" xr:uid="{00000000-0005-0000-0000-0000984B0000}"/>
    <cellStyle name="Normal 2 18 2 3 3" xfId="20314" xr:uid="{00000000-0005-0000-0000-0000994B0000}"/>
    <cellStyle name="Normal 2 18 2 3 4" xfId="33568" xr:uid="{00000000-0005-0000-0000-00009A4B0000}"/>
    <cellStyle name="Normal 2 18 2 3 5" xfId="36355" xr:uid="{00000000-0005-0000-0000-00009B4B0000}"/>
    <cellStyle name="Normal 2 18 2 4" xfId="10705" xr:uid="{00000000-0005-0000-0000-00009C4B0000}"/>
    <cellStyle name="Normal 2 18 2 4 2" xfId="16250" xr:uid="{00000000-0005-0000-0000-00009D4B0000}"/>
    <cellStyle name="Normal 2 18 2 4 2 2" xfId="28838" xr:uid="{00000000-0005-0000-0000-00009E4B0000}"/>
    <cellStyle name="Normal 2 18 2 4 3" xfId="20006" xr:uid="{00000000-0005-0000-0000-00009F4B0000}"/>
    <cellStyle name="Normal 2 18 2 4 4" xfId="33270" xr:uid="{00000000-0005-0000-0000-0000A04B0000}"/>
    <cellStyle name="Normal 2 18 2 4 5" xfId="36062" xr:uid="{00000000-0005-0000-0000-0000A14B0000}"/>
    <cellStyle name="Normal 2 18 2 5" xfId="6603" xr:uid="{00000000-0005-0000-0000-0000A24B0000}"/>
    <cellStyle name="Normal 2 18 2 5 2" xfId="13191" xr:uid="{00000000-0005-0000-0000-0000A34B0000}"/>
    <cellStyle name="Normal 2 18 2 5 2 2" xfId="25935" xr:uid="{00000000-0005-0000-0000-0000A44B0000}"/>
    <cellStyle name="Normal 2 18 2 5 3" xfId="21343" xr:uid="{00000000-0005-0000-0000-0000A54B0000}"/>
    <cellStyle name="Normal 2 18 2 6" xfId="12123" xr:uid="{00000000-0005-0000-0000-0000A64B0000}"/>
    <cellStyle name="Normal 2 18 2 6 2" xfId="24868" xr:uid="{00000000-0005-0000-0000-0000A74B0000}"/>
    <cellStyle name="Normal 2 18 2 7" xfId="18803" xr:uid="{00000000-0005-0000-0000-0000A84B0000}"/>
    <cellStyle name="Normal 2 18 2 8" xfId="32038" xr:uid="{00000000-0005-0000-0000-0000A94B0000}"/>
    <cellStyle name="Normal 2 18 2 9" xfId="35113" xr:uid="{00000000-0005-0000-0000-0000AA4B0000}"/>
    <cellStyle name="Normal 2 18 3" xfId="4919" xr:uid="{00000000-0005-0000-0000-0000AB4B0000}"/>
    <cellStyle name="Normal 2 18 3 2" xfId="20407" xr:uid="{00000000-0005-0000-0000-0000AC4B0000}"/>
    <cellStyle name="Normal 2 18 3 2 2" xfId="33660" xr:uid="{00000000-0005-0000-0000-0000AD4B0000}"/>
    <cellStyle name="Normal 2 18 3 2 3" xfId="36447" xr:uid="{00000000-0005-0000-0000-0000AE4B0000}"/>
    <cellStyle name="Normal 2 18 3 3" xfId="20108" xr:uid="{00000000-0005-0000-0000-0000AF4B0000}"/>
    <cellStyle name="Normal 2 18 3 3 2" xfId="33365" xr:uid="{00000000-0005-0000-0000-0000B04B0000}"/>
    <cellStyle name="Normal 2 18 3 3 3" xfId="36153" xr:uid="{00000000-0005-0000-0000-0000B14B0000}"/>
    <cellStyle name="Normal 2 18 4" xfId="7802" xr:uid="{00000000-0005-0000-0000-0000B24B0000}"/>
    <cellStyle name="Normal 2 18 4 2" xfId="14297" xr:uid="{00000000-0005-0000-0000-0000B34B0000}"/>
    <cellStyle name="Normal 2 18 4 2 2" xfId="20260" xr:uid="{00000000-0005-0000-0000-0000B44B0000}"/>
    <cellStyle name="Normal 2 18 4 2 3" xfId="33514" xr:uid="{00000000-0005-0000-0000-0000B54B0000}"/>
    <cellStyle name="Normal 2 18 4 2 4" xfId="36301" xr:uid="{00000000-0005-0000-0000-0000B64B0000}"/>
    <cellStyle name="Normal 2 18 4 3" xfId="19080" xr:uid="{00000000-0005-0000-0000-0000B74B0000}"/>
    <cellStyle name="Normal 2 18 4 4" xfId="32202" xr:uid="{00000000-0005-0000-0000-0000B84B0000}"/>
    <cellStyle name="Normal 2 18 4 5" xfId="35221" xr:uid="{00000000-0005-0000-0000-0000B94B0000}"/>
    <cellStyle name="Normal 2 18 5" xfId="8679" xr:uid="{00000000-0005-0000-0000-0000BA4B0000}"/>
    <cellStyle name="Normal 2 18 5 2" xfId="15137" xr:uid="{00000000-0005-0000-0000-0000BB4B0000}"/>
    <cellStyle name="Normal 2 18 5 2 2" xfId="27804" xr:uid="{00000000-0005-0000-0000-0000BC4B0000}"/>
    <cellStyle name="Normal 2 18 5 3" xfId="18961" xr:uid="{00000000-0005-0000-0000-0000BD4B0000}"/>
    <cellStyle name="Normal 2 18 5 4" xfId="32141" xr:uid="{00000000-0005-0000-0000-0000BE4B0000}"/>
    <cellStyle name="Normal 2 18 5 5" xfId="35161" xr:uid="{00000000-0005-0000-0000-0000BF4B0000}"/>
    <cellStyle name="Normal 2 18 6" xfId="10492" xr:uid="{00000000-0005-0000-0000-0000C04B0000}"/>
    <cellStyle name="Normal 2 18 6 2" xfId="16152" xr:uid="{00000000-0005-0000-0000-0000C14B0000}"/>
    <cellStyle name="Normal 2 18 6 2 2" xfId="28774" xr:uid="{00000000-0005-0000-0000-0000C24B0000}"/>
    <cellStyle name="Normal 2 18 6 3" xfId="19945" xr:uid="{00000000-0005-0000-0000-0000C34B0000}"/>
    <cellStyle name="Normal 2 18 6 4" xfId="33170" xr:uid="{00000000-0005-0000-0000-0000C44B0000}"/>
    <cellStyle name="Normal 2 18 6 5" xfId="36007" xr:uid="{00000000-0005-0000-0000-0000C54B0000}"/>
    <cellStyle name="Normal 2 18 7" xfId="11294" xr:uid="{00000000-0005-0000-0000-0000C64B0000}"/>
    <cellStyle name="Normal 2 18 8" xfId="6517" xr:uid="{00000000-0005-0000-0000-0000C74B0000}"/>
    <cellStyle name="Normal 2 18 8 2" xfId="13110" xr:uid="{00000000-0005-0000-0000-0000C84B0000}"/>
    <cellStyle name="Normal 2 18 8 2 2" xfId="25855" xr:uid="{00000000-0005-0000-0000-0000C94B0000}"/>
    <cellStyle name="Normal 2 18 8 3" xfId="21261" xr:uid="{00000000-0005-0000-0000-0000CA4B0000}"/>
    <cellStyle name="Normal 2 18 9" xfId="12087" xr:uid="{00000000-0005-0000-0000-0000CB4B0000}"/>
    <cellStyle name="Normal 2 18 9 2" xfId="24832" xr:uid="{00000000-0005-0000-0000-0000CC4B0000}"/>
    <cellStyle name="Normal 2 19" xfId="1679" xr:uid="{00000000-0005-0000-0000-0000CD4B0000}"/>
    <cellStyle name="Normal 2 19 10" xfId="17492" xr:uid="{00000000-0005-0000-0000-0000CE4B0000}"/>
    <cellStyle name="Normal 2 19 11" xfId="30843" xr:uid="{00000000-0005-0000-0000-0000CF4B0000}"/>
    <cellStyle name="Normal 2 19 12" xfId="34339" xr:uid="{00000000-0005-0000-0000-0000D04B0000}"/>
    <cellStyle name="Normal 2 19 13" xfId="2893" xr:uid="{00000000-0005-0000-0000-0000D14B0000}"/>
    <cellStyle name="Normal 2 19 2" xfId="3145" xr:uid="{00000000-0005-0000-0000-0000D24B0000}"/>
    <cellStyle name="Normal 2 19 2 10" xfId="44039" xr:uid="{6069E605-00EE-468B-BA69-7217F606BD1D}"/>
    <cellStyle name="Normal 2 19 2 2" xfId="7825" xr:uid="{00000000-0005-0000-0000-0000D34B0000}"/>
    <cellStyle name="Normal 2 19 2 2 2" xfId="14320" xr:uid="{00000000-0005-0000-0000-0000D44B0000}"/>
    <cellStyle name="Normal 2 19 2 2 2 2" xfId="20462" xr:uid="{00000000-0005-0000-0000-0000D54B0000}"/>
    <cellStyle name="Normal 2 19 2 2 2 3" xfId="33715" xr:uid="{00000000-0005-0000-0000-0000D64B0000}"/>
    <cellStyle name="Normal 2 19 2 2 2 4" xfId="36502" xr:uid="{00000000-0005-0000-0000-0000D74B0000}"/>
    <cellStyle name="Normal 2 19 2 2 3" xfId="20163" xr:uid="{00000000-0005-0000-0000-0000D84B0000}"/>
    <cellStyle name="Normal 2 19 2 2 3 2" xfId="33420" xr:uid="{00000000-0005-0000-0000-0000D94B0000}"/>
    <cellStyle name="Normal 2 19 2 2 3 3" xfId="36208" xr:uid="{00000000-0005-0000-0000-0000DA4B0000}"/>
    <cellStyle name="Normal 2 19 2 2 4" xfId="19877" xr:uid="{00000000-0005-0000-0000-0000DB4B0000}"/>
    <cellStyle name="Normal 2 19 2 2 5" xfId="33031" xr:uid="{00000000-0005-0000-0000-0000DC4B0000}"/>
    <cellStyle name="Normal 2 19 2 2 6" xfId="35959" xr:uid="{00000000-0005-0000-0000-0000DD4B0000}"/>
    <cellStyle name="Normal 2 19 2 3" xfId="8747" xr:uid="{00000000-0005-0000-0000-0000DE4B0000}"/>
    <cellStyle name="Normal 2 19 2 3 2" xfId="15162" xr:uid="{00000000-0005-0000-0000-0000DF4B0000}"/>
    <cellStyle name="Normal 2 19 2 3 2 2" xfId="27823" xr:uid="{00000000-0005-0000-0000-0000E04B0000}"/>
    <cellStyle name="Normal 2 19 2 3 3" xfId="20315" xr:uid="{00000000-0005-0000-0000-0000E14B0000}"/>
    <cellStyle name="Normal 2 19 2 3 4" xfId="33569" xr:uid="{00000000-0005-0000-0000-0000E24B0000}"/>
    <cellStyle name="Normal 2 19 2 3 5" xfId="36356" xr:uid="{00000000-0005-0000-0000-0000E34B0000}"/>
    <cellStyle name="Normal 2 19 2 4" xfId="10706" xr:uid="{00000000-0005-0000-0000-0000E44B0000}"/>
    <cellStyle name="Normal 2 19 2 4 2" xfId="16251" xr:uid="{00000000-0005-0000-0000-0000E54B0000}"/>
    <cellStyle name="Normal 2 19 2 4 2 2" xfId="28839" xr:uid="{00000000-0005-0000-0000-0000E64B0000}"/>
    <cellStyle name="Normal 2 19 2 4 3" xfId="20007" xr:uid="{00000000-0005-0000-0000-0000E74B0000}"/>
    <cellStyle name="Normal 2 19 2 4 4" xfId="33271" xr:uid="{00000000-0005-0000-0000-0000E84B0000}"/>
    <cellStyle name="Normal 2 19 2 4 5" xfId="36063" xr:uid="{00000000-0005-0000-0000-0000E94B0000}"/>
    <cellStyle name="Normal 2 19 2 5" xfId="6604" xr:uid="{00000000-0005-0000-0000-0000EA4B0000}"/>
    <cellStyle name="Normal 2 19 2 5 2" xfId="13192" xr:uid="{00000000-0005-0000-0000-0000EB4B0000}"/>
    <cellStyle name="Normal 2 19 2 5 2 2" xfId="25936" xr:uid="{00000000-0005-0000-0000-0000EC4B0000}"/>
    <cellStyle name="Normal 2 19 2 5 3" xfId="21344" xr:uid="{00000000-0005-0000-0000-0000ED4B0000}"/>
    <cellStyle name="Normal 2 19 2 6" xfId="12124" xr:uid="{00000000-0005-0000-0000-0000EE4B0000}"/>
    <cellStyle name="Normal 2 19 2 6 2" xfId="24869" xr:uid="{00000000-0005-0000-0000-0000EF4B0000}"/>
    <cellStyle name="Normal 2 19 2 7" xfId="18804" xr:uid="{00000000-0005-0000-0000-0000F04B0000}"/>
    <cellStyle name="Normal 2 19 2 8" xfId="32039" xr:uid="{00000000-0005-0000-0000-0000F14B0000}"/>
    <cellStyle name="Normal 2 19 2 9" xfId="35114" xr:uid="{00000000-0005-0000-0000-0000F24B0000}"/>
    <cellStyle name="Normal 2 19 3" xfId="4920" xr:uid="{00000000-0005-0000-0000-0000F34B0000}"/>
    <cellStyle name="Normal 2 19 3 2" xfId="20408" xr:uid="{00000000-0005-0000-0000-0000F44B0000}"/>
    <cellStyle name="Normal 2 19 3 2 2" xfId="33661" xr:uid="{00000000-0005-0000-0000-0000F54B0000}"/>
    <cellStyle name="Normal 2 19 3 2 3" xfId="36448" xr:uid="{00000000-0005-0000-0000-0000F64B0000}"/>
    <cellStyle name="Normal 2 19 3 3" xfId="20109" xr:uid="{00000000-0005-0000-0000-0000F74B0000}"/>
    <cellStyle name="Normal 2 19 3 3 2" xfId="33366" xr:uid="{00000000-0005-0000-0000-0000F84B0000}"/>
    <cellStyle name="Normal 2 19 3 3 3" xfId="36154" xr:uid="{00000000-0005-0000-0000-0000F94B0000}"/>
    <cellStyle name="Normal 2 19 4" xfId="7803" xr:uid="{00000000-0005-0000-0000-0000FA4B0000}"/>
    <cellStyle name="Normal 2 19 4 2" xfId="14298" xr:uid="{00000000-0005-0000-0000-0000FB4B0000}"/>
    <cellStyle name="Normal 2 19 4 2 2" xfId="20261" xr:uid="{00000000-0005-0000-0000-0000FC4B0000}"/>
    <cellStyle name="Normal 2 19 4 2 3" xfId="33515" xr:uid="{00000000-0005-0000-0000-0000FD4B0000}"/>
    <cellStyle name="Normal 2 19 4 2 4" xfId="36302" xr:uid="{00000000-0005-0000-0000-0000FE4B0000}"/>
    <cellStyle name="Normal 2 19 4 3" xfId="19081" xr:uid="{00000000-0005-0000-0000-0000FF4B0000}"/>
    <cellStyle name="Normal 2 19 4 4" xfId="32203" xr:uid="{00000000-0005-0000-0000-0000004C0000}"/>
    <cellStyle name="Normal 2 19 4 5" xfId="35222" xr:uid="{00000000-0005-0000-0000-0000014C0000}"/>
    <cellStyle name="Normal 2 19 5" xfId="8680" xr:uid="{00000000-0005-0000-0000-0000024C0000}"/>
    <cellStyle name="Normal 2 19 5 2" xfId="15138" xr:uid="{00000000-0005-0000-0000-0000034C0000}"/>
    <cellStyle name="Normal 2 19 5 2 2" xfId="27805" xr:uid="{00000000-0005-0000-0000-0000044C0000}"/>
    <cellStyle name="Normal 2 19 5 3" xfId="18962" xr:uid="{00000000-0005-0000-0000-0000054C0000}"/>
    <cellStyle name="Normal 2 19 5 4" xfId="32142" xr:uid="{00000000-0005-0000-0000-0000064C0000}"/>
    <cellStyle name="Normal 2 19 5 5" xfId="35162" xr:uid="{00000000-0005-0000-0000-0000074C0000}"/>
    <cellStyle name="Normal 2 19 6" xfId="10493" xr:uid="{00000000-0005-0000-0000-0000084C0000}"/>
    <cellStyle name="Normal 2 19 6 2" xfId="16153" xr:uid="{00000000-0005-0000-0000-0000094C0000}"/>
    <cellStyle name="Normal 2 19 6 2 2" xfId="28775" xr:uid="{00000000-0005-0000-0000-00000A4C0000}"/>
    <cellStyle name="Normal 2 19 6 3" xfId="19946" xr:uid="{00000000-0005-0000-0000-00000B4C0000}"/>
    <cellStyle name="Normal 2 19 6 4" xfId="33171" xr:uid="{00000000-0005-0000-0000-00000C4C0000}"/>
    <cellStyle name="Normal 2 19 6 5" xfId="36008" xr:uid="{00000000-0005-0000-0000-00000D4C0000}"/>
    <cellStyle name="Normal 2 19 7" xfId="11107" xr:uid="{00000000-0005-0000-0000-00000E4C0000}"/>
    <cellStyle name="Normal 2 19 8" xfId="6518" xr:uid="{00000000-0005-0000-0000-00000F4C0000}"/>
    <cellStyle name="Normal 2 19 8 2" xfId="13111" xr:uid="{00000000-0005-0000-0000-0000104C0000}"/>
    <cellStyle name="Normal 2 19 8 2 2" xfId="25856" xr:uid="{00000000-0005-0000-0000-0000114C0000}"/>
    <cellStyle name="Normal 2 19 8 3" xfId="21262" xr:uid="{00000000-0005-0000-0000-0000124C0000}"/>
    <cellStyle name="Normal 2 19 9" xfId="12088" xr:uid="{00000000-0005-0000-0000-0000134C0000}"/>
    <cellStyle name="Normal 2 19 9 2" xfId="24833" xr:uid="{00000000-0005-0000-0000-0000144C0000}"/>
    <cellStyle name="Normal 2 2" xfId="11" xr:uid="{00000000-0005-0000-0000-0000154C0000}"/>
    <cellStyle name="Normal 2 2 10" xfId="4922" xr:uid="{00000000-0005-0000-0000-0000164C0000}"/>
    <cellStyle name="Normal 2 2 10 10" xfId="4923" xr:uid="{00000000-0005-0000-0000-0000174C0000}"/>
    <cellStyle name="Normal 2 2 10 10 2" xfId="8152" xr:uid="{00000000-0005-0000-0000-0000184C0000}"/>
    <cellStyle name="Normal 2 2 10 10 2 2" xfId="14641" xr:uid="{00000000-0005-0000-0000-0000194C0000}"/>
    <cellStyle name="Normal 2 2 10 10 2 2 2" xfId="27320" xr:uid="{00000000-0005-0000-0000-00001A4C0000}"/>
    <cellStyle name="Normal 2 2 10 10 2 3" xfId="19418" xr:uid="{00000000-0005-0000-0000-00001B4C0000}"/>
    <cellStyle name="Normal 2 2 10 10 2 4" xfId="32535" xr:uid="{00000000-0005-0000-0000-00001C4C0000}"/>
    <cellStyle name="Normal 2 2 10 10 2 5" xfId="35546" xr:uid="{00000000-0005-0000-0000-00001D4C0000}"/>
    <cellStyle name="Normal 2 2 10 10 3" xfId="9076" xr:uid="{00000000-0005-0000-0000-00001E4C0000}"/>
    <cellStyle name="Normal 2 2 10 10 3 2" xfId="15483" xr:uid="{00000000-0005-0000-0000-00001F4C0000}"/>
    <cellStyle name="Normal 2 2 10 10 3 2 2" xfId="28131" xr:uid="{00000000-0005-0000-0000-0000204C0000}"/>
    <cellStyle name="Normal 2 2 10 10 3 3" xfId="23083" xr:uid="{00000000-0005-0000-0000-0000214C0000}"/>
    <cellStyle name="Normal 2 2 10 10 4" xfId="7096" xr:uid="{00000000-0005-0000-0000-0000224C0000}"/>
    <cellStyle name="Normal 2 2 10 10 4 2" xfId="13631" xr:uid="{00000000-0005-0000-0000-0000234C0000}"/>
    <cellStyle name="Normal 2 2 10 10 4 2 2" xfId="26362" xr:uid="{00000000-0005-0000-0000-0000244C0000}"/>
    <cellStyle name="Normal 2 2 10 10 4 3" xfId="21824" xr:uid="{00000000-0005-0000-0000-0000254C0000}"/>
    <cellStyle name="Normal 2 2 10 10 5" xfId="12530" xr:uid="{00000000-0005-0000-0000-0000264C0000}"/>
    <cellStyle name="Normal 2 2 10 10 5 2" xfId="25276" xr:uid="{00000000-0005-0000-0000-0000274C0000}"/>
    <cellStyle name="Normal 2 2 10 10 6" xfId="18034" xr:uid="{00000000-0005-0000-0000-0000284C0000}"/>
    <cellStyle name="Normal 2 2 10 10 7" xfId="31359" xr:uid="{00000000-0005-0000-0000-0000294C0000}"/>
    <cellStyle name="Normal 2 2 10 10 8" xfId="34690" xr:uid="{00000000-0005-0000-0000-00002A4C0000}"/>
    <cellStyle name="Normal 2 2 10 11" xfId="4924" xr:uid="{00000000-0005-0000-0000-00002B4C0000}"/>
    <cellStyle name="Normal 2 2 10 11 2" xfId="8153" xr:uid="{00000000-0005-0000-0000-00002C4C0000}"/>
    <cellStyle name="Normal 2 2 10 11 2 2" xfId="14642" xr:uid="{00000000-0005-0000-0000-00002D4C0000}"/>
    <cellStyle name="Normal 2 2 10 11 2 2 2" xfId="27321" xr:uid="{00000000-0005-0000-0000-00002E4C0000}"/>
    <cellStyle name="Normal 2 2 10 11 2 3" xfId="19419" xr:uid="{00000000-0005-0000-0000-00002F4C0000}"/>
    <cellStyle name="Normal 2 2 10 11 2 4" xfId="32536" xr:uid="{00000000-0005-0000-0000-0000304C0000}"/>
    <cellStyle name="Normal 2 2 10 11 2 5" xfId="35547" xr:uid="{00000000-0005-0000-0000-0000314C0000}"/>
    <cellStyle name="Normal 2 2 10 11 3" xfId="9077" xr:uid="{00000000-0005-0000-0000-0000324C0000}"/>
    <cellStyle name="Normal 2 2 10 11 3 2" xfId="15484" xr:uid="{00000000-0005-0000-0000-0000334C0000}"/>
    <cellStyle name="Normal 2 2 10 11 3 2 2" xfId="28132" xr:uid="{00000000-0005-0000-0000-0000344C0000}"/>
    <cellStyle name="Normal 2 2 10 11 3 3" xfId="23084" xr:uid="{00000000-0005-0000-0000-0000354C0000}"/>
    <cellStyle name="Normal 2 2 10 11 4" xfId="7097" xr:uid="{00000000-0005-0000-0000-0000364C0000}"/>
    <cellStyle name="Normal 2 2 10 11 4 2" xfId="13632" xr:uid="{00000000-0005-0000-0000-0000374C0000}"/>
    <cellStyle name="Normal 2 2 10 11 4 2 2" xfId="26363" xr:uid="{00000000-0005-0000-0000-0000384C0000}"/>
    <cellStyle name="Normal 2 2 10 11 4 3" xfId="21825" xr:uid="{00000000-0005-0000-0000-0000394C0000}"/>
    <cellStyle name="Normal 2 2 10 11 5" xfId="12531" xr:uid="{00000000-0005-0000-0000-00003A4C0000}"/>
    <cellStyle name="Normal 2 2 10 11 5 2" xfId="25277" xr:uid="{00000000-0005-0000-0000-00003B4C0000}"/>
    <cellStyle name="Normal 2 2 10 11 6" xfId="18035" xr:uid="{00000000-0005-0000-0000-00003C4C0000}"/>
    <cellStyle name="Normal 2 2 10 11 7" xfId="31360" xr:uid="{00000000-0005-0000-0000-00003D4C0000}"/>
    <cellStyle name="Normal 2 2 10 11 8" xfId="34691" xr:uid="{00000000-0005-0000-0000-00003E4C0000}"/>
    <cellStyle name="Normal 2 2 10 12" xfId="4925" xr:uid="{00000000-0005-0000-0000-00003F4C0000}"/>
    <cellStyle name="Normal 2 2 10 12 2" xfId="8154" xr:uid="{00000000-0005-0000-0000-0000404C0000}"/>
    <cellStyle name="Normal 2 2 10 12 2 2" xfId="14643" xr:uid="{00000000-0005-0000-0000-0000414C0000}"/>
    <cellStyle name="Normal 2 2 10 12 2 2 2" xfId="27322" xr:uid="{00000000-0005-0000-0000-0000424C0000}"/>
    <cellStyle name="Normal 2 2 10 12 2 3" xfId="19420" xr:uid="{00000000-0005-0000-0000-0000434C0000}"/>
    <cellStyle name="Normal 2 2 10 12 2 4" xfId="32537" xr:uid="{00000000-0005-0000-0000-0000444C0000}"/>
    <cellStyle name="Normal 2 2 10 12 2 5" xfId="35548" xr:uid="{00000000-0005-0000-0000-0000454C0000}"/>
    <cellStyle name="Normal 2 2 10 12 3" xfId="9078" xr:uid="{00000000-0005-0000-0000-0000464C0000}"/>
    <cellStyle name="Normal 2 2 10 12 3 2" xfId="15485" xr:uid="{00000000-0005-0000-0000-0000474C0000}"/>
    <cellStyle name="Normal 2 2 10 12 3 2 2" xfId="28133" xr:uid="{00000000-0005-0000-0000-0000484C0000}"/>
    <cellStyle name="Normal 2 2 10 12 3 3" xfId="23085" xr:uid="{00000000-0005-0000-0000-0000494C0000}"/>
    <cellStyle name="Normal 2 2 10 12 4" xfId="7098" xr:uid="{00000000-0005-0000-0000-00004A4C0000}"/>
    <cellStyle name="Normal 2 2 10 12 4 2" xfId="13633" xr:uid="{00000000-0005-0000-0000-00004B4C0000}"/>
    <cellStyle name="Normal 2 2 10 12 4 2 2" xfId="26364" xr:uid="{00000000-0005-0000-0000-00004C4C0000}"/>
    <cellStyle name="Normal 2 2 10 12 4 3" xfId="21826" xr:uid="{00000000-0005-0000-0000-00004D4C0000}"/>
    <cellStyle name="Normal 2 2 10 12 5" xfId="12532" xr:uid="{00000000-0005-0000-0000-00004E4C0000}"/>
    <cellStyle name="Normal 2 2 10 12 5 2" xfId="25278" xr:uid="{00000000-0005-0000-0000-00004F4C0000}"/>
    <cellStyle name="Normal 2 2 10 12 6" xfId="18036" xr:uid="{00000000-0005-0000-0000-0000504C0000}"/>
    <cellStyle name="Normal 2 2 10 12 7" xfId="31361" xr:uid="{00000000-0005-0000-0000-0000514C0000}"/>
    <cellStyle name="Normal 2 2 10 12 8" xfId="34692" xr:uid="{00000000-0005-0000-0000-0000524C0000}"/>
    <cellStyle name="Normal 2 2 10 13" xfId="4926" xr:uid="{00000000-0005-0000-0000-0000534C0000}"/>
    <cellStyle name="Normal 2 2 10 13 2" xfId="8155" xr:uid="{00000000-0005-0000-0000-0000544C0000}"/>
    <cellStyle name="Normal 2 2 10 13 2 2" xfId="14644" xr:uid="{00000000-0005-0000-0000-0000554C0000}"/>
    <cellStyle name="Normal 2 2 10 13 2 2 2" xfId="27323" xr:uid="{00000000-0005-0000-0000-0000564C0000}"/>
    <cellStyle name="Normal 2 2 10 13 2 3" xfId="19421" xr:uid="{00000000-0005-0000-0000-0000574C0000}"/>
    <cellStyle name="Normal 2 2 10 13 2 4" xfId="32538" xr:uid="{00000000-0005-0000-0000-0000584C0000}"/>
    <cellStyle name="Normal 2 2 10 13 2 5" xfId="35549" xr:uid="{00000000-0005-0000-0000-0000594C0000}"/>
    <cellStyle name="Normal 2 2 10 13 3" xfId="9079" xr:uid="{00000000-0005-0000-0000-00005A4C0000}"/>
    <cellStyle name="Normal 2 2 10 13 3 2" xfId="15486" xr:uid="{00000000-0005-0000-0000-00005B4C0000}"/>
    <cellStyle name="Normal 2 2 10 13 3 2 2" xfId="28134" xr:uid="{00000000-0005-0000-0000-00005C4C0000}"/>
    <cellStyle name="Normal 2 2 10 13 3 3" xfId="23086" xr:uid="{00000000-0005-0000-0000-00005D4C0000}"/>
    <cellStyle name="Normal 2 2 10 13 4" xfId="7099" xr:uid="{00000000-0005-0000-0000-00005E4C0000}"/>
    <cellStyle name="Normal 2 2 10 13 4 2" xfId="13634" xr:uid="{00000000-0005-0000-0000-00005F4C0000}"/>
    <cellStyle name="Normal 2 2 10 13 4 2 2" xfId="26365" xr:uid="{00000000-0005-0000-0000-0000604C0000}"/>
    <cellStyle name="Normal 2 2 10 13 4 3" xfId="21827" xr:uid="{00000000-0005-0000-0000-0000614C0000}"/>
    <cellStyle name="Normal 2 2 10 13 5" xfId="12533" xr:uid="{00000000-0005-0000-0000-0000624C0000}"/>
    <cellStyle name="Normal 2 2 10 13 5 2" xfId="25279" xr:uid="{00000000-0005-0000-0000-0000634C0000}"/>
    <cellStyle name="Normal 2 2 10 13 6" xfId="18037" xr:uid="{00000000-0005-0000-0000-0000644C0000}"/>
    <cellStyle name="Normal 2 2 10 13 7" xfId="31362" xr:uid="{00000000-0005-0000-0000-0000654C0000}"/>
    <cellStyle name="Normal 2 2 10 13 8" xfId="34693" xr:uid="{00000000-0005-0000-0000-0000664C0000}"/>
    <cellStyle name="Normal 2 2 10 14" xfId="4927" xr:uid="{00000000-0005-0000-0000-0000674C0000}"/>
    <cellStyle name="Normal 2 2 10 14 2" xfId="8156" xr:uid="{00000000-0005-0000-0000-0000684C0000}"/>
    <cellStyle name="Normal 2 2 10 14 2 2" xfId="14645" xr:uid="{00000000-0005-0000-0000-0000694C0000}"/>
    <cellStyle name="Normal 2 2 10 14 2 2 2" xfId="27324" xr:uid="{00000000-0005-0000-0000-00006A4C0000}"/>
    <cellStyle name="Normal 2 2 10 14 2 3" xfId="19422" xr:uid="{00000000-0005-0000-0000-00006B4C0000}"/>
    <cellStyle name="Normal 2 2 10 14 2 4" xfId="32539" xr:uid="{00000000-0005-0000-0000-00006C4C0000}"/>
    <cellStyle name="Normal 2 2 10 14 2 5" xfId="35550" xr:uid="{00000000-0005-0000-0000-00006D4C0000}"/>
    <cellStyle name="Normal 2 2 10 14 3" xfId="9080" xr:uid="{00000000-0005-0000-0000-00006E4C0000}"/>
    <cellStyle name="Normal 2 2 10 14 3 2" xfId="15487" xr:uid="{00000000-0005-0000-0000-00006F4C0000}"/>
    <cellStyle name="Normal 2 2 10 14 3 2 2" xfId="28135" xr:uid="{00000000-0005-0000-0000-0000704C0000}"/>
    <cellStyle name="Normal 2 2 10 14 3 3" xfId="23087" xr:uid="{00000000-0005-0000-0000-0000714C0000}"/>
    <cellStyle name="Normal 2 2 10 14 4" xfId="7100" xr:uid="{00000000-0005-0000-0000-0000724C0000}"/>
    <cellStyle name="Normal 2 2 10 14 4 2" xfId="13635" xr:uid="{00000000-0005-0000-0000-0000734C0000}"/>
    <cellStyle name="Normal 2 2 10 14 4 2 2" xfId="26366" xr:uid="{00000000-0005-0000-0000-0000744C0000}"/>
    <cellStyle name="Normal 2 2 10 14 4 3" xfId="21828" xr:uid="{00000000-0005-0000-0000-0000754C0000}"/>
    <cellStyle name="Normal 2 2 10 14 5" xfId="12534" xr:uid="{00000000-0005-0000-0000-0000764C0000}"/>
    <cellStyle name="Normal 2 2 10 14 5 2" xfId="25280" xr:uid="{00000000-0005-0000-0000-0000774C0000}"/>
    <cellStyle name="Normal 2 2 10 14 6" xfId="18038" xr:uid="{00000000-0005-0000-0000-0000784C0000}"/>
    <cellStyle name="Normal 2 2 10 14 7" xfId="31363" xr:uid="{00000000-0005-0000-0000-0000794C0000}"/>
    <cellStyle name="Normal 2 2 10 14 8" xfId="34694" xr:uid="{00000000-0005-0000-0000-00007A4C0000}"/>
    <cellStyle name="Normal 2 2 10 15" xfId="4928" xr:uid="{00000000-0005-0000-0000-00007B4C0000}"/>
    <cellStyle name="Normal 2 2 10 15 2" xfId="8157" xr:uid="{00000000-0005-0000-0000-00007C4C0000}"/>
    <cellStyle name="Normal 2 2 10 15 2 2" xfId="14646" xr:uid="{00000000-0005-0000-0000-00007D4C0000}"/>
    <cellStyle name="Normal 2 2 10 15 2 2 2" xfId="27325" xr:uid="{00000000-0005-0000-0000-00007E4C0000}"/>
    <cellStyle name="Normal 2 2 10 15 2 3" xfId="19423" xr:uid="{00000000-0005-0000-0000-00007F4C0000}"/>
    <cellStyle name="Normal 2 2 10 15 2 4" xfId="32540" xr:uid="{00000000-0005-0000-0000-0000804C0000}"/>
    <cellStyle name="Normal 2 2 10 15 2 5" xfId="35551" xr:uid="{00000000-0005-0000-0000-0000814C0000}"/>
    <cellStyle name="Normal 2 2 10 15 3" xfId="9081" xr:uid="{00000000-0005-0000-0000-0000824C0000}"/>
    <cellStyle name="Normal 2 2 10 15 3 2" xfId="15488" xr:uid="{00000000-0005-0000-0000-0000834C0000}"/>
    <cellStyle name="Normal 2 2 10 15 3 2 2" xfId="28136" xr:uid="{00000000-0005-0000-0000-0000844C0000}"/>
    <cellStyle name="Normal 2 2 10 15 3 3" xfId="23088" xr:uid="{00000000-0005-0000-0000-0000854C0000}"/>
    <cellStyle name="Normal 2 2 10 15 4" xfId="7101" xr:uid="{00000000-0005-0000-0000-0000864C0000}"/>
    <cellStyle name="Normal 2 2 10 15 4 2" xfId="13636" xr:uid="{00000000-0005-0000-0000-0000874C0000}"/>
    <cellStyle name="Normal 2 2 10 15 4 2 2" xfId="26367" xr:uid="{00000000-0005-0000-0000-0000884C0000}"/>
    <cellStyle name="Normal 2 2 10 15 4 3" xfId="21829" xr:uid="{00000000-0005-0000-0000-0000894C0000}"/>
    <cellStyle name="Normal 2 2 10 15 5" xfId="12535" xr:uid="{00000000-0005-0000-0000-00008A4C0000}"/>
    <cellStyle name="Normal 2 2 10 15 5 2" xfId="25281" xr:uid="{00000000-0005-0000-0000-00008B4C0000}"/>
    <cellStyle name="Normal 2 2 10 15 6" xfId="18039" xr:uid="{00000000-0005-0000-0000-00008C4C0000}"/>
    <cellStyle name="Normal 2 2 10 15 7" xfId="31364" xr:uid="{00000000-0005-0000-0000-00008D4C0000}"/>
    <cellStyle name="Normal 2 2 10 15 8" xfId="34695" xr:uid="{00000000-0005-0000-0000-00008E4C0000}"/>
    <cellStyle name="Normal 2 2 10 16" xfId="4929" xr:uid="{00000000-0005-0000-0000-00008F4C0000}"/>
    <cellStyle name="Normal 2 2 10 16 2" xfId="8158" xr:uid="{00000000-0005-0000-0000-0000904C0000}"/>
    <cellStyle name="Normal 2 2 10 16 2 2" xfId="14647" xr:uid="{00000000-0005-0000-0000-0000914C0000}"/>
    <cellStyle name="Normal 2 2 10 16 2 2 2" xfId="27326" xr:uid="{00000000-0005-0000-0000-0000924C0000}"/>
    <cellStyle name="Normal 2 2 10 16 2 3" xfId="19424" xr:uid="{00000000-0005-0000-0000-0000934C0000}"/>
    <cellStyle name="Normal 2 2 10 16 2 4" xfId="32541" xr:uid="{00000000-0005-0000-0000-0000944C0000}"/>
    <cellStyle name="Normal 2 2 10 16 2 5" xfId="35552" xr:uid="{00000000-0005-0000-0000-0000954C0000}"/>
    <cellStyle name="Normal 2 2 10 16 3" xfId="9082" xr:uid="{00000000-0005-0000-0000-0000964C0000}"/>
    <cellStyle name="Normal 2 2 10 16 3 2" xfId="15489" xr:uid="{00000000-0005-0000-0000-0000974C0000}"/>
    <cellStyle name="Normal 2 2 10 16 3 2 2" xfId="28137" xr:uid="{00000000-0005-0000-0000-0000984C0000}"/>
    <cellStyle name="Normal 2 2 10 16 3 3" xfId="23089" xr:uid="{00000000-0005-0000-0000-0000994C0000}"/>
    <cellStyle name="Normal 2 2 10 16 4" xfId="7102" xr:uid="{00000000-0005-0000-0000-00009A4C0000}"/>
    <cellStyle name="Normal 2 2 10 16 4 2" xfId="13637" xr:uid="{00000000-0005-0000-0000-00009B4C0000}"/>
    <cellStyle name="Normal 2 2 10 16 4 2 2" xfId="26368" xr:uid="{00000000-0005-0000-0000-00009C4C0000}"/>
    <cellStyle name="Normal 2 2 10 16 4 3" xfId="21830" xr:uid="{00000000-0005-0000-0000-00009D4C0000}"/>
    <cellStyle name="Normal 2 2 10 16 5" xfId="12536" xr:uid="{00000000-0005-0000-0000-00009E4C0000}"/>
    <cellStyle name="Normal 2 2 10 16 5 2" xfId="25282" xr:uid="{00000000-0005-0000-0000-00009F4C0000}"/>
    <cellStyle name="Normal 2 2 10 16 6" xfId="18040" xr:uid="{00000000-0005-0000-0000-0000A04C0000}"/>
    <cellStyle name="Normal 2 2 10 16 7" xfId="31365" xr:uid="{00000000-0005-0000-0000-0000A14C0000}"/>
    <cellStyle name="Normal 2 2 10 16 8" xfId="34696" xr:uid="{00000000-0005-0000-0000-0000A24C0000}"/>
    <cellStyle name="Normal 2 2 10 17" xfId="4930" xr:uid="{00000000-0005-0000-0000-0000A34C0000}"/>
    <cellStyle name="Normal 2 2 10 17 2" xfId="8159" xr:uid="{00000000-0005-0000-0000-0000A44C0000}"/>
    <cellStyle name="Normal 2 2 10 17 2 2" xfId="14648" xr:uid="{00000000-0005-0000-0000-0000A54C0000}"/>
    <cellStyle name="Normal 2 2 10 17 2 2 2" xfId="27327" xr:uid="{00000000-0005-0000-0000-0000A64C0000}"/>
    <cellStyle name="Normal 2 2 10 17 2 3" xfId="19425" xr:uid="{00000000-0005-0000-0000-0000A74C0000}"/>
    <cellStyle name="Normal 2 2 10 17 2 4" xfId="32542" xr:uid="{00000000-0005-0000-0000-0000A84C0000}"/>
    <cellStyle name="Normal 2 2 10 17 2 5" xfId="35553" xr:uid="{00000000-0005-0000-0000-0000A94C0000}"/>
    <cellStyle name="Normal 2 2 10 17 3" xfId="9083" xr:uid="{00000000-0005-0000-0000-0000AA4C0000}"/>
    <cellStyle name="Normal 2 2 10 17 3 2" xfId="15490" xr:uid="{00000000-0005-0000-0000-0000AB4C0000}"/>
    <cellStyle name="Normal 2 2 10 17 3 2 2" xfId="28138" xr:uid="{00000000-0005-0000-0000-0000AC4C0000}"/>
    <cellStyle name="Normal 2 2 10 17 3 3" xfId="23090" xr:uid="{00000000-0005-0000-0000-0000AD4C0000}"/>
    <cellStyle name="Normal 2 2 10 17 4" xfId="7103" xr:uid="{00000000-0005-0000-0000-0000AE4C0000}"/>
    <cellStyle name="Normal 2 2 10 17 4 2" xfId="13638" xr:uid="{00000000-0005-0000-0000-0000AF4C0000}"/>
    <cellStyle name="Normal 2 2 10 17 4 2 2" xfId="26369" xr:uid="{00000000-0005-0000-0000-0000B04C0000}"/>
    <cellStyle name="Normal 2 2 10 17 4 3" xfId="21831" xr:uid="{00000000-0005-0000-0000-0000B14C0000}"/>
    <cellStyle name="Normal 2 2 10 17 5" xfId="12537" xr:uid="{00000000-0005-0000-0000-0000B24C0000}"/>
    <cellStyle name="Normal 2 2 10 17 5 2" xfId="25283" xr:uid="{00000000-0005-0000-0000-0000B34C0000}"/>
    <cellStyle name="Normal 2 2 10 17 6" xfId="18041" xr:uid="{00000000-0005-0000-0000-0000B44C0000}"/>
    <cellStyle name="Normal 2 2 10 17 7" xfId="31366" xr:uid="{00000000-0005-0000-0000-0000B54C0000}"/>
    <cellStyle name="Normal 2 2 10 17 8" xfId="34697" xr:uid="{00000000-0005-0000-0000-0000B64C0000}"/>
    <cellStyle name="Normal 2 2 10 18" xfId="4931" xr:uid="{00000000-0005-0000-0000-0000B74C0000}"/>
    <cellStyle name="Normal 2 2 10 18 2" xfId="8160" xr:uid="{00000000-0005-0000-0000-0000B84C0000}"/>
    <cellStyle name="Normal 2 2 10 18 2 2" xfId="14649" xr:uid="{00000000-0005-0000-0000-0000B94C0000}"/>
    <cellStyle name="Normal 2 2 10 18 2 2 2" xfId="27328" xr:uid="{00000000-0005-0000-0000-0000BA4C0000}"/>
    <cellStyle name="Normal 2 2 10 18 2 3" xfId="19426" xr:uid="{00000000-0005-0000-0000-0000BB4C0000}"/>
    <cellStyle name="Normal 2 2 10 18 2 4" xfId="32543" xr:uid="{00000000-0005-0000-0000-0000BC4C0000}"/>
    <cellStyle name="Normal 2 2 10 18 2 5" xfId="35554" xr:uid="{00000000-0005-0000-0000-0000BD4C0000}"/>
    <cellStyle name="Normal 2 2 10 18 3" xfId="9084" xr:uid="{00000000-0005-0000-0000-0000BE4C0000}"/>
    <cellStyle name="Normal 2 2 10 18 3 2" xfId="15491" xr:uid="{00000000-0005-0000-0000-0000BF4C0000}"/>
    <cellStyle name="Normal 2 2 10 18 3 2 2" xfId="28139" xr:uid="{00000000-0005-0000-0000-0000C04C0000}"/>
    <cellStyle name="Normal 2 2 10 18 3 3" xfId="23091" xr:uid="{00000000-0005-0000-0000-0000C14C0000}"/>
    <cellStyle name="Normal 2 2 10 18 4" xfId="7104" xr:uid="{00000000-0005-0000-0000-0000C24C0000}"/>
    <cellStyle name="Normal 2 2 10 18 4 2" xfId="13639" xr:uid="{00000000-0005-0000-0000-0000C34C0000}"/>
    <cellStyle name="Normal 2 2 10 18 4 2 2" xfId="26370" xr:uid="{00000000-0005-0000-0000-0000C44C0000}"/>
    <cellStyle name="Normal 2 2 10 18 4 3" xfId="21832" xr:uid="{00000000-0005-0000-0000-0000C54C0000}"/>
    <cellStyle name="Normal 2 2 10 18 5" xfId="12538" xr:uid="{00000000-0005-0000-0000-0000C64C0000}"/>
    <cellStyle name="Normal 2 2 10 18 5 2" xfId="25284" xr:uid="{00000000-0005-0000-0000-0000C74C0000}"/>
    <cellStyle name="Normal 2 2 10 18 6" xfId="18042" xr:uid="{00000000-0005-0000-0000-0000C84C0000}"/>
    <cellStyle name="Normal 2 2 10 18 7" xfId="31367" xr:uid="{00000000-0005-0000-0000-0000C94C0000}"/>
    <cellStyle name="Normal 2 2 10 18 8" xfId="34698" xr:uid="{00000000-0005-0000-0000-0000CA4C0000}"/>
    <cellStyle name="Normal 2 2 10 19" xfId="4932" xr:uid="{00000000-0005-0000-0000-0000CB4C0000}"/>
    <cellStyle name="Normal 2 2 10 19 2" xfId="8161" xr:uid="{00000000-0005-0000-0000-0000CC4C0000}"/>
    <cellStyle name="Normal 2 2 10 19 2 2" xfId="14650" xr:uid="{00000000-0005-0000-0000-0000CD4C0000}"/>
    <cellStyle name="Normal 2 2 10 19 2 2 2" xfId="27329" xr:uid="{00000000-0005-0000-0000-0000CE4C0000}"/>
    <cellStyle name="Normal 2 2 10 19 2 3" xfId="19427" xr:uid="{00000000-0005-0000-0000-0000CF4C0000}"/>
    <cellStyle name="Normal 2 2 10 19 2 4" xfId="32544" xr:uid="{00000000-0005-0000-0000-0000D04C0000}"/>
    <cellStyle name="Normal 2 2 10 19 2 5" xfId="35555" xr:uid="{00000000-0005-0000-0000-0000D14C0000}"/>
    <cellStyle name="Normal 2 2 10 19 3" xfId="9085" xr:uid="{00000000-0005-0000-0000-0000D24C0000}"/>
    <cellStyle name="Normal 2 2 10 19 3 2" xfId="15492" xr:uid="{00000000-0005-0000-0000-0000D34C0000}"/>
    <cellStyle name="Normal 2 2 10 19 3 2 2" xfId="28140" xr:uid="{00000000-0005-0000-0000-0000D44C0000}"/>
    <cellStyle name="Normal 2 2 10 19 3 3" xfId="23092" xr:uid="{00000000-0005-0000-0000-0000D54C0000}"/>
    <cellStyle name="Normal 2 2 10 19 4" xfId="7105" xr:uid="{00000000-0005-0000-0000-0000D64C0000}"/>
    <cellStyle name="Normal 2 2 10 19 4 2" xfId="13640" xr:uid="{00000000-0005-0000-0000-0000D74C0000}"/>
    <cellStyle name="Normal 2 2 10 19 4 2 2" xfId="26371" xr:uid="{00000000-0005-0000-0000-0000D84C0000}"/>
    <cellStyle name="Normal 2 2 10 19 4 3" xfId="21833" xr:uid="{00000000-0005-0000-0000-0000D94C0000}"/>
    <cellStyle name="Normal 2 2 10 19 5" xfId="12539" xr:uid="{00000000-0005-0000-0000-0000DA4C0000}"/>
    <cellStyle name="Normal 2 2 10 19 5 2" xfId="25285" xr:uid="{00000000-0005-0000-0000-0000DB4C0000}"/>
    <cellStyle name="Normal 2 2 10 19 6" xfId="18043" xr:uid="{00000000-0005-0000-0000-0000DC4C0000}"/>
    <cellStyle name="Normal 2 2 10 19 7" xfId="31368" xr:uid="{00000000-0005-0000-0000-0000DD4C0000}"/>
    <cellStyle name="Normal 2 2 10 19 8" xfId="34699" xr:uid="{00000000-0005-0000-0000-0000DE4C0000}"/>
    <cellStyle name="Normal 2 2 10 2" xfId="4933" xr:uid="{00000000-0005-0000-0000-0000DF4C0000}"/>
    <cellStyle name="Normal 2 2 10 2 2" xfId="8162" xr:uid="{00000000-0005-0000-0000-0000E04C0000}"/>
    <cellStyle name="Normal 2 2 10 2 2 2" xfId="14651" xr:uid="{00000000-0005-0000-0000-0000E14C0000}"/>
    <cellStyle name="Normal 2 2 10 2 2 2 2" xfId="27330" xr:uid="{00000000-0005-0000-0000-0000E24C0000}"/>
    <cellStyle name="Normal 2 2 10 2 2 3" xfId="19428" xr:uid="{00000000-0005-0000-0000-0000E34C0000}"/>
    <cellStyle name="Normal 2 2 10 2 2 4" xfId="32545" xr:uid="{00000000-0005-0000-0000-0000E44C0000}"/>
    <cellStyle name="Normal 2 2 10 2 2 5" xfId="35556" xr:uid="{00000000-0005-0000-0000-0000E54C0000}"/>
    <cellStyle name="Normal 2 2 10 2 3" xfId="9086" xr:uid="{00000000-0005-0000-0000-0000E64C0000}"/>
    <cellStyle name="Normal 2 2 10 2 3 2" xfId="15493" xr:uid="{00000000-0005-0000-0000-0000E74C0000}"/>
    <cellStyle name="Normal 2 2 10 2 3 2 2" xfId="28141" xr:uid="{00000000-0005-0000-0000-0000E84C0000}"/>
    <cellStyle name="Normal 2 2 10 2 3 3" xfId="23093" xr:uid="{00000000-0005-0000-0000-0000E94C0000}"/>
    <cellStyle name="Normal 2 2 10 2 4" xfId="7106" xr:uid="{00000000-0005-0000-0000-0000EA4C0000}"/>
    <cellStyle name="Normal 2 2 10 2 4 2" xfId="13641" xr:uid="{00000000-0005-0000-0000-0000EB4C0000}"/>
    <cellStyle name="Normal 2 2 10 2 4 2 2" xfId="26372" xr:uid="{00000000-0005-0000-0000-0000EC4C0000}"/>
    <cellStyle name="Normal 2 2 10 2 4 3" xfId="21834" xr:uid="{00000000-0005-0000-0000-0000ED4C0000}"/>
    <cellStyle name="Normal 2 2 10 2 5" xfId="12540" xr:uid="{00000000-0005-0000-0000-0000EE4C0000}"/>
    <cellStyle name="Normal 2 2 10 2 5 2" xfId="25286" xr:uid="{00000000-0005-0000-0000-0000EF4C0000}"/>
    <cellStyle name="Normal 2 2 10 2 6" xfId="18044" xr:uid="{00000000-0005-0000-0000-0000F04C0000}"/>
    <cellStyle name="Normal 2 2 10 2 7" xfId="31369" xr:uid="{00000000-0005-0000-0000-0000F14C0000}"/>
    <cellStyle name="Normal 2 2 10 2 8" xfId="34700" xr:uid="{00000000-0005-0000-0000-0000F24C0000}"/>
    <cellStyle name="Normal 2 2 10 20" xfId="8151" xr:uid="{00000000-0005-0000-0000-0000F34C0000}"/>
    <cellStyle name="Normal 2 2 10 20 2" xfId="14640" xr:uid="{00000000-0005-0000-0000-0000F44C0000}"/>
    <cellStyle name="Normal 2 2 10 20 2 2" xfId="27319" xr:uid="{00000000-0005-0000-0000-0000F54C0000}"/>
    <cellStyle name="Normal 2 2 10 20 3" xfId="19417" xr:uid="{00000000-0005-0000-0000-0000F64C0000}"/>
    <cellStyle name="Normal 2 2 10 20 4" xfId="32534" xr:uid="{00000000-0005-0000-0000-0000F74C0000}"/>
    <cellStyle name="Normal 2 2 10 20 5" xfId="35545" xr:uid="{00000000-0005-0000-0000-0000F84C0000}"/>
    <cellStyle name="Normal 2 2 10 21" xfId="9075" xr:uid="{00000000-0005-0000-0000-0000F94C0000}"/>
    <cellStyle name="Normal 2 2 10 21 2" xfId="15482" xr:uid="{00000000-0005-0000-0000-0000FA4C0000}"/>
    <cellStyle name="Normal 2 2 10 21 2 2" xfId="28130" xr:uid="{00000000-0005-0000-0000-0000FB4C0000}"/>
    <cellStyle name="Normal 2 2 10 21 3" xfId="20037" xr:uid="{00000000-0005-0000-0000-0000FC4C0000}"/>
    <cellStyle name="Normal 2 2 10 21 4" xfId="23082" xr:uid="{00000000-0005-0000-0000-0000FD4C0000}"/>
    <cellStyle name="Normal 2 2 10 22" xfId="10737" xr:uid="{00000000-0005-0000-0000-0000FE4C0000}"/>
    <cellStyle name="Normal 2 2 10 23" xfId="7095" xr:uid="{00000000-0005-0000-0000-0000FF4C0000}"/>
    <cellStyle name="Normal 2 2 10 23 2" xfId="13630" xr:uid="{00000000-0005-0000-0000-0000004D0000}"/>
    <cellStyle name="Normal 2 2 10 23 2 2" xfId="26361" xr:uid="{00000000-0005-0000-0000-0000014D0000}"/>
    <cellStyle name="Normal 2 2 10 23 3" xfId="21823" xr:uid="{00000000-0005-0000-0000-0000024D0000}"/>
    <cellStyle name="Normal 2 2 10 24" xfId="12529" xr:uid="{00000000-0005-0000-0000-0000034D0000}"/>
    <cellStyle name="Normal 2 2 10 24 2" xfId="25275" xr:uid="{00000000-0005-0000-0000-0000044D0000}"/>
    <cellStyle name="Normal 2 2 10 25" xfId="18033" xr:uid="{00000000-0005-0000-0000-0000054D0000}"/>
    <cellStyle name="Normal 2 2 10 26" xfId="31358" xr:uid="{00000000-0005-0000-0000-0000064D0000}"/>
    <cellStyle name="Normal 2 2 10 27" xfId="34689" xr:uid="{00000000-0005-0000-0000-0000074D0000}"/>
    <cellStyle name="Normal 2 2 10 28" xfId="44041" xr:uid="{C4DECE34-9FF3-4CB4-934C-9D8BE257D056}"/>
    <cellStyle name="Normal 2 2 10 3" xfId="4934" xr:uid="{00000000-0005-0000-0000-0000084D0000}"/>
    <cellStyle name="Normal 2 2 10 3 2" xfId="8163" xr:uid="{00000000-0005-0000-0000-0000094D0000}"/>
    <cellStyle name="Normal 2 2 10 3 2 2" xfId="14652" xr:uid="{00000000-0005-0000-0000-00000A4D0000}"/>
    <cellStyle name="Normal 2 2 10 3 2 2 2" xfId="27331" xr:uid="{00000000-0005-0000-0000-00000B4D0000}"/>
    <cellStyle name="Normal 2 2 10 3 2 3" xfId="19429" xr:uid="{00000000-0005-0000-0000-00000C4D0000}"/>
    <cellStyle name="Normal 2 2 10 3 2 4" xfId="32546" xr:uid="{00000000-0005-0000-0000-00000D4D0000}"/>
    <cellStyle name="Normal 2 2 10 3 2 5" xfId="35557" xr:uid="{00000000-0005-0000-0000-00000E4D0000}"/>
    <cellStyle name="Normal 2 2 10 3 3" xfId="9087" xr:uid="{00000000-0005-0000-0000-00000F4D0000}"/>
    <cellStyle name="Normal 2 2 10 3 3 2" xfId="15494" xr:uid="{00000000-0005-0000-0000-0000104D0000}"/>
    <cellStyle name="Normal 2 2 10 3 3 2 2" xfId="28142" xr:uid="{00000000-0005-0000-0000-0000114D0000}"/>
    <cellStyle name="Normal 2 2 10 3 3 3" xfId="23094" xr:uid="{00000000-0005-0000-0000-0000124D0000}"/>
    <cellStyle name="Normal 2 2 10 3 4" xfId="7107" xr:uid="{00000000-0005-0000-0000-0000134D0000}"/>
    <cellStyle name="Normal 2 2 10 3 4 2" xfId="13642" xr:uid="{00000000-0005-0000-0000-0000144D0000}"/>
    <cellStyle name="Normal 2 2 10 3 4 2 2" xfId="26373" xr:uid="{00000000-0005-0000-0000-0000154D0000}"/>
    <cellStyle name="Normal 2 2 10 3 4 3" xfId="21835" xr:uid="{00000000-0005-0000-0000-0000164D0000}"/>
    <cellStyle name="Normal 2 2 10 3 5" xfId="12541" xr:uid="{00000000-0005-0000-0000-0000174D0000}"/>
    <cellStyle name="Normal 2 2 10 3 5 2" xfId="25287" xr:uid="{00000000-0005-0000-0000-0000184D0000}"/>
    <cellStyle name="Normal 2 2 10 3 6" xfId="18045" xr:uid="{00000000-0005-0000-0000-0000194D0000}"/>
    <cellStyle name="Normal 2 2 10 3 7" xfId="31370" xr:uid="{00000000-0005-0000-0000-00001A4D0000}"/>
    <cellStyle name="Normal 2 2 10 3 8" xfId="34701" xr:uid="{00000000-0005-0000-0000-00001B4D0000}"/>
    <cellStyle name="Normal 2 2 10 4" xfId="4935" xr:uid="{00000000-0005-0000-0000-00001C4D0000}"/>
    <cellStyle name="Normal 2 2 10 4 2" xfId="8164" xr:uid="{00000000-0005-0000-0000-00001D4D0000}"/>
    <cellStyle name="Normal 2 2 10 4 2 2" xfId="14653" xr:uid="{00000000-0005-0000-0000-00001E4D0000}"/>
    <cellStyle name="Normal 2 2 10 4 2 2 2" xfId="27332" xr:uid="{00000000-0005-0000-0000-00001F4D0000}"/>
    <cellStyle name="Normal 2 2 10 4 2 3" xfId="19430" xr:uid="{00000000-0005-0000-0000-0000204D0000}"/>
    <cellStyle name="Normal 2 2 10 4 2 4" xfId="32547" xr:uid="{00000000-0005-0000-0000-0000214D0000}"/>
    <cellStyle name="Normal 2 2 10 4 2 5" xfId="35558" xr:uid="{00000000-0005-0000-0000-0000224D0000}"/>
    <cellStyle name="Normal 2 2 10 4 3" xfId="9088" xr:uid="{00000000-0005-0000-0000-0000234D0000}"/>
    <cellStyle name="Normal 2 2 10 4 3 2" xfId="15495" xr:uid="{00000000-0005-0000-0000-0000244D0000}"/>
    <cellStyle name="Normal 2 2 10 4 3 2 2" xfId="28143" xr:uid="{00000000-0005-0000-0000-0000254D0000}"/>
    <cellStyle name="Normal 2 2 10 4 3 3" xfId="23095" xr:uid="{00000000-0005-0000-0000-0000264D0000}"/>
    <cellStyle name="Normal 2 2 10 4 4" xfId="7108" xr:uid="{00000000-0005-0000-0000-0000274D0000}"/>
    <cellStyle name="Normal 2 2 10 4 4 2" xfId="13643" xr:uid="{00000000-0005-0000-0000-0000284D0000}"/>
    <cellStyle name="Normal 2 2 10 4 4 2 2" xfId="26374" xr:uid="{00000000-0005-0000-0000-0000294D0000}"/>
    <cellStyle name="Normal 2 2 10 4 4 3" xfId="21836" xr:uid="{00000000-0005-0000-0000-00002A4D0000}"/>
    <cellStyle name="Normal 2 2 10 4 5" xfId="12542" xr:uid="{00000000-0005-0000-0000-00002B4D0000}"/>
    <cellStyle name="Normal 2 2 10 4 5 2" xfId="25288" xr:uid="{00000000-0005-0000-0000-00002C4D0000}"/>
    <cellStyle name="Normal 2 2 10 4 6" xfId="18046" xr:uid="{00000000-0005-0000-0000-00002D4D0000}"/>
    <cellStyle name="Normal 2 2 10 4 7" xfId="31371" xr:uid="{00000000-0005-0000-0000-00002E4D0000}"/>
    <cellStyle name="Normal 2 2 10 4 8" xfId="34702" xr:uid="{00000000-0005-0000-0000-00002F4D0000}"/>
    <cellStyle name="Normal 2 2 10 5" xfId="4936" xr:uid="{00000000-0005-0000-0000-0000304D0000}"/>
    <cellStyle name="Normal 2 2 10 5 2" xfId="8165" xr:uid="{00000000-0005-0000-0000-0000314D0000}"/>
    <cellStyle name="Normal 2 2 10 5 2 2" xfId="14654" xr:uid="{00000000-0005-0000-0000-0000324D0000}"/>
    <cellStyle name="Normal 2 2 10 5 2 2 2" xfId="27333" xr:uid="{00000000-0005-0000-0000-0000334D0000}"/>
    <cellStyle name="Normal 2 2 10 5 2 3" xfId="19431" xr:uid="{00000000-0005-0000-0000-0000344D0000}"/>
    <cellStyle name="Normal 2 2 10 5 2 4" xfId="32548" xr:uid="{00000000-0005-0000-0000-0000354D0000}"/>
    <cellStyle name="Normal 2 2 10 5 2 5" xfId="35559" xr:uid="{00000000-0005-0000-0000-0000364D0000}"/>
    <cellStyle name="Normal 2 2 10 5 3" xfId="9089" xr:uid="{00000000-0005-0000-0000-0000374D0000}"/>
    <cellStyle name="Normal 2 2 10 5 3 2" xfId="15496" xr:uid="{00000000-0005-0000-0000-0000384D0000}"/>
    <cellStyle name="Normal 2 2 10 5 3 2 2" xfId="28144" xr:uid="{00000000-0005-0000-0000-0000394D0000}"/>
    <cellStyle name="Normal 2 2 10 5 3 3" xfId="23096" xr:uid="{00000000-0005-0000-0000-00003A4D0000}"/>
    <cellStyle name="Normal 2 2 10 5 4" xfId="7109" xr:uid="{00000000-0005-0000-0000-00003B4D0000}"/>
    <cellStyle name="Normal 2 2 10 5 4 2" xfId="13644" xr:uid="{00000000-0005-0000-0000-00003C4D0000}"/>
    <cellStyle name="Normal 2 2 10 5 4 2 2" xfId="26375" xr:uid="{00000000-0005-0000-0000-00003D4D0000}"/>
    <cellStyle name="Normal 2 2 10 5 4 3" xfId="21837" xr:uid="{00000000-0005-0000-0000-00003E4D0000}"/>
    <cellStyle name="Normal 2 2 10 5 5" xfId="12543" xr:uid="{00000000-0005-0000-0000-00003F4D0000}"/>
    <cellStyle name="Normal 2 2 10 5 5 2" xfId="25289" xr:uid="{00000000-0005-0000-0000-0000404D0000}"/>
    <cellStyle name="Normal 2 2 10 5 6" xfId="18047" xr:uid="{00000000-0005-0000-0000-0000414D0000}"/>
    <cellStyle name="Normal 2 2 10 5 7" xfId="31372" xr:uid="{00000000-0005-0000-0000-0000424D0000}"/>
    <cellStyle name="Normal 2 2 10 5 8" xfId="34703" xr:uid="{00000000-0005-0000-0000-0000434D0000}"/>
    <cellStyle name="Normal 2 2 10 6" xfId="4937" xr:uid="{00000000-0005-0000-0000-0000444D0000}"/>
    <cellStyle name="Normal 2 2 10 6 2" xfId="8166" xr:uid="{00000000-0005-0000-0000-0000454D0000}"/>
    <cellStyle name="Normal 2 2 10 6 2 2" xfId="14655" xr:uid="{00000000-0005-0000-0000-0000464D0000}"/>
    <cellStyle name="Normal 2 2 10 6 2 2 2" xfId="27334" xr:uid="{00000000-0005-0000-0000-0000474D0000}"/>
    <cellStyle name="Normal 2 2 10 6 2 3" xfId="19432" xr:uid="{00000000-0005-0000-0000-0000484D0000}"/>
    <cellStyle name="Normal 2 2 10 6 2 4" xfId="32549" xr:uid="{00000000-0005-0000-0000-0000494D0000}"/>
    <cellStyle name="Normal 2 2 10 6 2 5" xfId="35560" xr:uid="{00000000-0005-0000-0000-00004A4D0000}"/>
    <cellStyle name="Normal 2 2 10 6 3" xfId="9090" xr:uid="{00000000-0005-0000-0000-00004B4D0000}"/>
    <cellStyle name="Normal 2 2 10 6 3 2" xfId="15497" xr:uid="{00000000-0005-0000-0000-00004C4D0000}"/>
    <cellStyle name="Normal 2 2 10 6 3 2 2" xfId="28145" xr:uid="{00000000-0005-0000-0000-00004D4D0000}"/>
    <cellStyle name="Normal 2 2 10 6 3 3" xfId="23097" xr:uid="{00000000-0005-0000-0000-00004E4D0000}"/>
    <cellStyle name="Normal 2 2 10 6 4" xfId="7110" xr:uid="{00000000-0005-0000-0000-00004F4D0000}"/>
    <cellStyle name="Normal 2 2 10 6 4 2" xfId="13645" xr:uid="{00000000-0005-0000-0000-0000504D0000}"/>
    <cellStyle name="Normal 2 2 10 6 4 2 2" xfId="26376" xr:uid="{00000000-0005-0000-0000-0000514D0000}"/>
    <cellStyle name="Normal 2 2 10 6 4 3" xfId="21838" xr:uid="{00000000-0005-0000-0000-0000524D0000}"/>
    <cellStyle name="Normal 2 2 10 6 5" xfId="12544" xr:uid="{00000000-0005-0000-0000-0000534D0000}"/>
    <cellStyle name="Normal 2 2 10 6 5 2" xfId="25290" xr:uid="{00000000-0005-0000-0000-0000544D0000}"/>
    <cellStyle name="Normal 2 2 10 6 6" xfId="18048" xr:uid="{00000000-0005-0000-0000-0000554D0000}"/>
    <cellStyle name="Normal 2 2 10 6 7" xfId="31373" xr:uid="{00000000-0005-0000-0000-0000564D0000}"/>
    <cellStyle name="Normal 2 2 10 6 8" xfId="34704" xr:uid="{00000000-0005-0000-0000-0000574D0000}"/>
    <cellStyle name="Normal 2 2 10 7" xfId="4938" xr:uid="{00000000-0005-0000-0000-0000584D0000}"/>
    <cellStyle name="Normal 2 2 10 7 2" xfId="8167" xr:uid="{00000000-0005-0000-0000-0000594D0000}"/>
    <cellStyle name="Normal 2 2 10 7 2 2" xfId="14656" xr:uid="{00000000-0005-0000-0000-00005A4D0000}"/>
    <cellStyle name="Normal 2 2 10 7 2 2 2" xfId="27335" xr:uid="{00000000-0005-0000-0000-00005B4D0000}"/>
    <cellStyle name="Normal 2 2 10 7 2 3" xfId="19433" xr:uid="{00000000-0005-0000-0000-00005C4D0000}"/>
    <cellStyle name="Normal 2 2 10 7 2 4" xfId="32550" xr:uid="{00000000-0005-0000-0000-00005D4D0000}"/>
    <cellStyle name="Normal 2 2 10 7 2 5" xfId="35561" xr:uid="{00000000-0005-0000-0000-00005E4D0000}"/>
    <cellStyle name="Normal 2 2 10 7 3" xfId="9091" xr:uid="{00000000-0005-0000-0000-00005F4D0000}"/>
    <cellStyle name="Normal 2 2 10 7 3 2" xfId="15498" xr:uid="{00000000-0005-0000-0000-0000604D0000}"/>
    <cellStyle name="Normal 2 2 10 7 3 2 2" xfId="28146" xr:uid="{00000000-0005-0000-0000-0000614D0000}"/>
    <cellStyle name="Normal 2 2 10 7 3 3" xfId="23098" xr:uid="{00000000-0005-0000-0000-0000624D0000}"/>
    <cellStyle name="Normal 2 2 10 7 4" xfId="7111" xr:uid="{00000000-0005-0000-0000-0000634D0000}"/>
    <cellStyle name="Normal 2 2 10 7 4 2" xfId="13646" xr:uid="{00000000-0005-0000-0000-0000644D0000}"/>
    <cellStyle name="Normal 2 2 10 7 4 2 2" xfId="26377" xr:uid="{00000000-0005-0000-0000-0000654D0000}"/>
    <cellStyle name="Normal 2 2 10 7 4 3" xfId="21839" xr:uid="{00000000-0005-0000-0000-0000664D0000}"/>
    <cellStyle name="Normal 2 2 10 7 5" xfId="12545" xr:uid="{00000000-0005-0000-0000-0000674D0000}"/>
    <cellStyle name="Normal 2 2 10 7 5 2" xfId="25291" xr:uid="{00000000-0005-0000-0000-0000684D0000}"/>
    <cellStyle name="Normal 2 2 10 7 6" xfId="18049" xr:uid="{00000000-0005-0000-0000-0000694D0000}"/>
    <cellStyle name="Normal 2 2 10 7 7" xfId="31374" xr:uid="{00000000-0005-0000-0000-00006A4D0000}"/>
    <cellStyle name="Normal 2 2 10 7 8" xfId="34705" xr:uid="{00000000-0005-0000-0000-00006B4D0000}"/>
    <cellStyle name="Normal 2 2 10 8" xfId="4939" xr:uid="{00000000-0005-0000-0000-00006C4D0000}"/>
    <cellStyle name="Normal 2 2 10 8 2" xfId="8168" xr:uid="{00000000-0005-0000-0000-00006D4D0000}"/>
    <cellStyle name="Normal 2 2 10 8 2 2" xfId="14657" xr:uid="{00000000-0005-0000-0000-00006E4D0000}"/>
    <cellStyle name="Normal 2 2 10 8 2 2 2" xfId="27336" xr:uid="{00000000-0005-0000-0000-00006F4D0000}"/>
    <cellStyle name="Normal 2 2 10 8 2 3" xfId="19434" xr:uid="{00000000-0005-0000-0000-0000704D0000}"/>
    <cellStyle name="Normal 2 2 10 8 2 4" xfId="32551" xr:uid="{00000000-0005-0000-0000-0000714D0000}"/>
    <cellStyle name="Normal 2 2 10 8 2 5" xfId="35562" xr:uid="{00000000-0005-0000-0000-0000724D0000}"/>
    <cellStyle name="Normal 2 2 10 8 3" xfId="9092" xr:uid="{00000000-0005-0000-0000-0000734D0000}"/>
    <cellStyle name="Normal 2 2 10 8 3 2" xfId="15499" xr:uid="{00000000-0005-0000-0000-0000744D0000}"/>
    <cellStyle name="Normal 2 2 10 8 3 2 2" xfId="28147" xr:uid="{00000000-0005-0000-0000-0000754D0000}"/>
    <cellStyle name="Normal 2 2 10 8 3 3" xfId="23099" xr:uid="{00000000-0005-0000-0000-0000764D0000}"/>
    <cellStyle name="Normal 2 2 10 8 4" xfId="7112" xr:uid="{00000000-0005-0000-0000-0000774D0000}"/>
    <cellStyle name="Normal 2 2 10 8 4 2" xfId="13647" xr:uid="{00000000-0005-0000-0000-0000784D0000}"/>
    <cellStyle name="Normal 2 2 10 8 4 2 2" xfId="26378" xr:uid="{00000000-0005-0000-0000-0000794D0000}"/>
    <cellStyle name="Normal 2 2 10 8 4 3" xfId="21840" xr:uid="{00000000-0005-0000-0000-00007A4D0000}"/>
    <cellStyle name="Normal 2 2 10 8 5" xfId="12546" xr:uid="{00000000-0005-0000-0000-00007B4D0000}"/>
    <cellStyle name="Normal 2 2 10 8 5 2" xfId="25292" xr:uid="{00000000-0005-0000-0000-00007C4D0000}"/>
    <cellStyle name="Normal 2 2 10 8 6" xfId="18050" xr:uid="{00000000-0005-0000-0000-00007D4D0000}"/>
    <cellStyle name="Normal 2 2 10 8 7" xfId="31375" xr:uid="{00000000-0005-0000-0000-00007E4D0000}"/>
    <cellStyle name="Normal 2 2 10 8 8" xfId="34706" xr:uid="{00000000-0005-0000-0000-00007F4D0000}"/>
    <cellStyle name="Normal 2 2 10 9" xfId="4940" xr:uid="{00000000-0005-0000-0000-0000804D0000}"/>
    <cellStyle name="Normal 2 2 10 9 2" xfId="8169" xr:uid="{00000000-0005-0000-0000-0000814D0000}"/>
    <cellStyle name="Normal 2 2 10 9 2 2" xfId="14658" xr:uid="{00000000-0005-0000-0000-0000824D0000}"/>
    <cellStyle name="Normal 2 2 10 9 2 2 2" xfId="27337" xr:uid="{00000000-0005-0000-0000-0000834D0000}"/>
    <cellStyle name="Normal 2 2 10 9 2 3" xfId="19435" xr:uid="{00000000-0005-0000-0000-0000844D0000}"/>
    <cellStyle name="Normal 2 2 10 9 2 4" xfId="32552" xr:uid="{00000000-0005-0000-0000-0000854D0000}"/>
    <cellStyle name="Normal 2 2 10 9 2 5" xfId="35563" xr:uid="{00000000-0005-0000-0000-0000864D0000}"/>
    <cellStyle name="Normal 2 2 10 9 3" xfId="9093" xr:uid="{00000000-0005-0000-0000-0000874D0000}"/>
    <cellStyle name="Normal 2 2 10 9 3 2" xfId="15500" xr:uid="{00000000-0005-0000-0000-0000884D0000}"/>
    <cellStyle name="Normal 2 2 10 9 3 2 2" xfId="28148" xr:uid="{00000000-0005-0000-0000-0000894D0000}"/>
    <cellStyle name="Normal 2 2 10 9 3 3" xfId="23100" xr:uid="{00000000-0005-0000-0000-00008A4D0000}"/>
    <cellStyle name="Normal 2 2 10 9 4" xfId="7113" xr:uid="{00000000-0005-0000-0000-00008B4D0000}"/>
    <cellStyle name="Normal 2 2 10 9 4 2" xfId="13648" xr:uid="{00000000-0005-0000-0000-00008C4D0000}"/>
    <cellStyle name="Normal 2 2 10 9 4 2 2" xfId="26379" xr:uid="{00000000-0005-0000-0000-00008D4D0000}"/>
    <cellStyle name="Normal 2 2 10 9 4 3" xfId="21841" xr:uid="{00000000-0005-0000-0000-00008E4D0000}"/>
    <cellStyle name="Normal 2 2 10 9 5" xfId="12547" xr:uid="{00000000-0005-0000-0000-00008F4D0000}"/>
    <cellStyle name="Normal 2 2 10 9 5 2" xfId="25293" xr:uid="{00000000-0005-0000-0000-0000904D0000}"/>
    <cellStyle name="Normal 2 2 10 9 6" xfId="18051" xr:uid="{00000000-0005-0000-0000-0000914D0000}"/>
    <cellStyle name="Normal 2 2 10 9 7" xfId="31376" xr:uid="{00000000-0005-0000-0000-0000924D0000}"/>
    <cellStyle name="Normal 2 2 10 9 8" xfId="34707" xr:uid="{00000000-0005-0000-0000-0000934D0000}"/>
    <cellStyle name="Normal 2 2 11" xfId="4941" xr:uid="{00000000-0005-0000-0000-0000944D0000}"/>
    <cellStyle name="Normal 2 2 11 10" xfId="4942" xr:uid="{00000000-0005-0000-0000-0000954D0000}"/>
    <cellStyle name="Normal 2 2 11 10 2" xfId="8171" xr:uid="{00000000-0005-0000-0000-0000964D0000}"/>
    <cellStyle name="Normal 2 2 11 10 2 2" xfId="14660" xr:uid="{00000000-0005-0000-0000-0000974D0000}"/>
    <cellStyle name="Normal 2 2 11 10 2 2 2" xfId="27339" xr:uid="{00000000-0005-0000-0000-0000984D0000}"/>
    <cellStyle name="Normal 2 2 11 10 2 3" xfId="19437" xr:uid="{00000000-0005-0000-0000-0000994D0000}"/>
    <cellStyle name="Normal 2 2 11 10 2 4" xfId="32554" xr:uid="{00000000-0005-0000-0000-00009A4D0000}"/>
    <cellStyle name="Normal 2 2 11 10 2 5" xfId="35565" xr:uid="{00000000-0005-0000-0000-00009B4D0000}"/>
    <cellStyle name="Normal 2 2 11 10 3" xfId="9095" xr:uid="{00000000-0005-0000-0000-00009C4D0000}"/>
    <cellStyle name="Normal 2 2 11 10 3 2" xfId="15502" xr:uid="{00000000-0005-0000-0000-00009D4D0000}"/>
    <cellStyle name="Normal 2 2 11 10 3 2 2" xfId="28150" xr:uid="{00000000-0005-0000-0000-00009E4D0000}"/>
    <cellStyle name="Normal 2 2 11 10 3 3" xfId="23102" xr:uid="{00000000-0005-0000-0000-00009F4D0000}"/>
    <cellStyle name="Normal 2 2 11 10 4" xfId="7115" xr:uid="{00000000-0005-0000-0000-0000A04D0000}"/>
    <cellStyle name="Normal 2 2 11 10 4 2" xfId="13650" xr:uid="{00000000-0005-0000-0000-0000A14D0000}"/>
    <cellStyle name="Normal 2 2 11 10 4 2 2" xfId="26381" xr:uid="{00000000-0005-0000-0000-0000A24D0000}"/>
    <cellStyle name="Normal 2 2 11 10 4 3" xfId="21843" xr:uid="{00000000-0005-0000-0000-0000A34D0000}"/>
    <cellStyle name="Normal 2 2 11 10 5" xfId="12549" xr:uid="{00000000-0005-0000-0000-0000A44D0000}"/>
    <cellStyle name="Normal 2 2 11 10 5 2" xfId="25295" xr:uid="{00000000-0005-0000-0000-0000A54D0000}"/>
    <cellStyle name="Normal 2 2 11 10 6" xfId="18053" xr:uid="{00000000-0005-0000-0000-0000A64D0000}"/>
    <cellStyle name="Normal 2 2 11 10 7" xfId="31378" xr:uid="{00000000-0005-0000-0000-0000A74D0000}"/>
    <cellStyle name="Normal 2 2 11 10 8" xfId="34709" xr:uid="{00000000-0005-0000-0000-0000A84D0000}"/>
    <cellStyle name="Normal 2 2 11 11" xfId="4943" xr:uid="{00000000-0005-0000-0000-0000A94D0000}"/>
    <cellStyle name="Normal 2 2 11 11 2" xfId="8172" xr:uid="{00000000-0005-0000-0000-0000AA4D0000}"/>
    <cellStyle name="Normal 2 2 11 11 2 2" xfId="14661" xr:uid="{00000000-0005-0000-0000-0000AB4D0000}"/>
    <cellStyle name="Normal 2 2 11 11 2 2 2" xfId="27340" xr:uid="{00000000-0005-0000-0000-0000AC4D0000}"/>
    <cellStyle name="Normal 2 2 11 11 2 3" xfId="19438" xr:uid="{00000000-0005-0000-0000-0000AD4D0000}"/>
    <cellStyle name="Normal 2 2 11 11 2 4" xfId="32555" xr:uid="{00000000-0005-0000-0000-0000AE4D0000}"/>
    <cellStyle name="Normal 2 2 11 11 2 5" xfId="35566" xr:uid="{00000000-0005-0000-0000-0000AF4D0000}"/>
    <cellStyle name="Normal 2 2 11 11 3" xfId="9096" xr:uid="{00000000-0005-0000-0000-0000B04D0000}"/>
    <cellStyle name="Normal 2 2 11 11 3 2" xfId="15503" xr:uid="{00000000-0005-0000-0000-0000B14D0000}"/>
    <cellStyle name="Normal 2 2 11 11 3 2 2" xfId="28151" xr:uid="{00000000-0005-0000-0000-0000B24D0000}"/>
    <cellStyle name="Normal 2 2 11 11 3 3" xfId="23103" xr:uid="{00000000-0005-0000-0000-0000B34D0000}"/>
    <cellStyle name="Normal 2 2 11 11 4" xfId="7116" xr:uid="{00000000-0005-0000-0000-0000B44D0000}"/>
    <cellStyle name="Normal 2 2 11 11 4 2" xfId="13651" xr:uid="{00000000-0005-0000-0000-0000B54D0000}"/>
    <cellStyle name="Normal 2 2 11 11 4 2 2" xfId="26382" xr:uid="{00000000-0005-0000-0000-0000B64D0000}"/>
    <cellStyle name="Normal 2 2 11 11 4 3" xfId="21844" xr:uid="{00000000-0005-0000-0000-0000B74D0000}"/>
    <cellStyle name="Normal 2 2 11 11 5" xfId="12550" xr:uid="{00000000-0005-0000-0000-0000B84D0000}"/>
    <cellStyle name="Normal 2 2 11 11 5 2" xfId="25296" xr:uid="{00000000-0005-0000-0000-0000B94D0000}"/>
    <cellStyle name="Normal 2 2 11 11 6" xfId="18054" xr:uid="{00000000-0005-0000-0000-0000BA4D0000}"/>
    <cellStyle name="Normal 2 2 11 11 7" xfId="31379" xr:uid="{00000000-0005-0000-0000-0000BB4D0000}"/>
    <cellStyle name="Normal 2 2 11 11 8" xfId="34710" xr:uid="{00000000-0005-0000-0000-0000BC4D0000}"/>
    <cellStyle name="Normal 2 2 11 12" xfId="4944" xr:uid="{00000000-0005-0000-0000-0000BD4D0000}"/>
    <cellStyle name="Normal 2 2 11 12 2" xfId="8173" xr:uid="{00000000-0005-0000-0000-0000BE4D0000}"/>
    <cellStyle name="Normal 2 2 11 12 2 2" xfId="14662" xr:uid="{00000000-0005-0000-0000-0000BF4D0000}"/>
    <cellStyle name="Normal 2 2 11 12 2 2 2" xfId="27341" xr:uid="{00000000-0005-0000-0000-0000C04D0000}"/>
    <cellStyle name="Normal 2 2 11 12 2 3" xfId="19439" xr:uid="{00000000-0005-0000-0000-0000C14D0000}"/>
    <cellStyle name="Normal 2 2 11 12 2 4" xfId="32556" xr:uid="{00000000-0005-0000-0000-0000C24D0000}"/>
    <cellStyle name="Normal 2 2 11 12 2 5" xfId="35567" xr:uid="{00000000-0005-0000-0000-0000C34D0000}"/>
    <cellStyle name="Normal 2 2 11 12 3" xfId="9097" xr:uid="{00000000-0005-0000-0000-0000C44D0000}"/>
    <cellStyle name="Normal 2 2 11 12 3 2" xfId="15504" xr:uid="{00000000-0005-0000-0000-0000C54D0000}"/>
    <cellStyle name="Normal 2 2 11 12 3 2 2" xfId="28152" xr:uid="{00000000-0005-0000-0000-0000C64D0000}"/>
    <cellStyle name="Normal 2 2 11 12 3 3" xfId="23104" xr:uid="{00000000-0005-0000-0000-0000C74D0000}"/>
    <cellStyle name="Normal 2 2 11 12 4" xfId="7117" xr:uid="{00000000-0005-0000-0000-0000C84D0000}"/>
    <cellStyle name="Normal 2 2 11 12 4 2" xfId="13652" xr:uid="{00000000-0005-0000-0000-0000C94D0000}"/>
    <cellStyle name="Normal 2 2 11 12 4 2 2" xfId="26383" xr:uid="{00000000-0005-0000-0000-0000CA4D0000}"/>
    <cellStyle name="Normal 2 2 11 12 4 3" xfId="21845" xr:uid="{00000000-0005-0000-0000-0000CB4D0000}"/>
    <cellStyle name="Normal 2 2 11 12 5" xfId="12551" xr:uid="{00000000-0005-0000-0000-0000CC4D0000}"/>
    <cellStyle name="Normal 2 2 11 12 5 2" xfId="25297" xr:uid="{00000000-0005-0000-0000-0000CD4D0000}"/>
    <cellStyle name="Normal 2 2 11 12 6" xfId="18055" xr:uid="{00000000-0005-0000-0000-0000CE4D0000}"/>
    <cellStyle name="Normal 2 2 11 12 7" xfId="31380" xr:uid="{00000000-0005-0000-0000-0000CF4D0000}"/>
    <cellStyle name="Normal 2 2 11 12 8" xfId="34711" xr:uid="{00000000-0005-0000-0000-0000D04D0000}"/>
    <cellStyle name="Normal 2 2 11 13" xfId="4945" xr:uid="{00000000-0005-0000-0000-0000D14D0000}"/>
    <cellStyle name="Normal 2 2 11 13 2" xfId="8174" xr:uid="{00000000-0005-0000-0000-0000D24D0000}"/>
    <cellStyle name="Normal 2 2 11 13 2 2" xfId="14663" xr:uid="{00000000-0005-0000-0000-0000D34D0000}"/>
    <cellStyle name="Normal 2 2 11 13 2 2 2" xfId="27342" xr:uid="{00000000-0005-0000-0000-0000D44D0000}"/>
    <cellStyle name="Normal 2 2 11 13 2 3" xfId="19440" xr:uid="{00000000-0005-0000-0000-0000D54D0000}"/>
    <cellStyle name="Normal 2 2 11 13 2 4" xfId="32557" xr:uid="{00000000-0005-0000-0000-0000D64D0000}"/>
    <cellStyle name="Normal 2 2 11 13 2 5" xfId="35568" xr:uid="{00000000-0005-0000-0000-0000D74D0000}"/>
    <cellStyle name="Normal 2 2 11 13 3" xfId="9098" xr:uid="{00000000-0005-0000-0000-0000D84D0000}"/>
    <cellStyle name="Normal 2 2 11 13 3 2" xfId="15505" xr:uid="{00000000-0005-0000-0000-0000D94D0000}"/>
    <cellStyle name="Normal 2 2 11 13 3 2 2" xfId="28153" xr:uid="{00000000-0005-0000-0000-0000DA4D0000}"/>
    <cellStyle name="Normal 2 2 11 13 3 3" xfId="23105" xr:uid="{00000000-0005-0000-0000-0000DB4D0000}"/>
    <cellStyle name="Normal 2 2 11 13 4" xfId="7118" xr:uid="{00000000-0005-0000-0000-0000DC4D0000}"/>
    <cellStyle name="Normal 2 2 11 13 4 2" xfId="13653" xr:uid="{00000000-0005-0000-0000-0000DD4D0000}"/>
    <cellStyle name="Normal 2 2 11 13 4 2 2" xfId="26384" xr:uid="{00000000-0005-0000-0000-0000DE4D0000}"/>
    <cellStyle name="Normal 2 2 11 13 4 3" xfId="21846" xr:uid="{00000000-0005-0000-0000-0000DF4D0000}"/>
    <cellStyle name="Normal 2 2 11 13 5" xfId="12552" xr:uid="{00000000-0005-0000-0000-0000E04D0000}"/>
    <cellStyle name="Normal 2 2 11 13 5 2" xfId="25298" xr:uid="{00000000-0005-0000-0000-0000E14D0000}"/>
    <cellStyle name="Normal 2 2 11 13 6" xfId="18056" xr:uid="{00000000-0005-0000-0000-0000E24D0000}"/>
    <cellStyle name="Normal 2 2 11 13 7" xfId="31381" xr:uid="{00000000-0005-0000-0000-0000E34D0000}"/>
    <cellStyle name="Normal 2 2 11 13 8" xfId="34712" xr:uid="{00000000-0005-0000-0000-0000E44D0000}"/>
    <cellStyle name="Normal 2 2 11 14" xfId="4946" xr:uid="{00000000-0005-0000-0000-0000E54D0000}"/>
    <cellStyle name="Normal 2 2 11 14 2" xfId="8175" xr:uid="{00000000-0005-0000-0000-0000E64D0000}"/>
    <cellStyle name="Normal 2 2 11 14 2 2" xfId="14664" xr:uid="{00000000-0005-0000-0000-0000E74D0000}"/>
    <cellStyle name="Normal 2 2 11 14 2 2 2" xfId="27343" xr:uid="{00000000-0005-0000-0000-0000E84D0000}"/>
    <cellStyle name="Normal 2 2 11 14 2 3" xfId="19441" xr:uid="{00000000-0005-0000-0000-0000E94D0000}"/>
    <cellStyle name="Normal 2 2 11 14 2 4" xfId="32558" xr:uid="{00000000-0005-0000-0000-0000EA4D0000}"/>
    <cellStyle name="Normal 2 2 11 14 2 5" xfId="35569" xr:uid="{00000000-0005-0000-0000-0000EB4D0000}"/>
    <cellStyle name="Normal 2 2 11 14 3" xfId="9099" xr:uid="{00000000-0005-0000-0000-0000EC4D0000}"/>
    <cellStyle name="Normal 2 2 11 14 3 2" xfId="15506" xr:uid="{00000000-0005-0000-0000-0000ED4D0000}"/>
    <cellStyle name="Normal 2 2 11 14 3 2 2" xfId="28154" xr:uid="{00000000-0005-0000-0000-0000EE4D0000}"/>
    <cellStyle name="Normal 2 2 11 14 3 3" xfId="23106" xr:uid="{00000000-0005-0000-0000-0000EF4D0000}"/>
    <cellStyle name="Normal 2 2 11 14 4" xfId="7119" xr:uid="{00000000-0005-0000-0000-0000F04D0000}"/>
    <cellStyle name="Normal 2 2 11 14 4 2" xfId="13654" xr:uid="{00000000-0005-0000-0000-0000F14D0000}"/>
    <cellStyle name="Normal 2 2 11 14 4 2 2" xfId="26385" xr:uid="{00000000-0005-0000-0000-0000F24D0000}"/>
    <cellStyle name="Normal 2 2 11 14 4 3" xfId="21847" xr:uid="{00000000-0005-0000-0000-0000F34D0000}"/>
    <cellStyle name="Normal 2 2 11 14 5" xfId="12553" xr:uid="{00000000-0005-0000-0000-0000F44D0000}"/>
    <cellStyle name="Normal 2 2 11 14 5 2" xfId="25299" xr:uid="{00000000-0005-0000-0000-0000F54D0000}"/>
    <cellStyle name="Normal 2 2 11 14 6" xfId="18057" xr:uid="{00000000-0005-0000-0000-0000F64D0000}"/>
    <cellStyle name="Normal 2 2 11 14 7" xfId="31382" xr:uid="{00000000-0005-0000-0000-0000F74D0000}"/>
    <cellStyle name="Normal 2 2 11 14 8" xfId="34713" xr:uid="{00000000-0005-0000-0000-0000F84D0000}"/>
    <cellStyle name="Normal 2 2 11 15" xfId="4947" xr:uid="{00000000-0005-0000-0000-0000F94D0000}"/>
    <cellStyle name="Normal 2 2 11 15 2" xfId="8176" xr:uid="{00000000-0005-0000-0000-0000FA4D0000}"/>
    <cellStyle name="Normal 2 2 11 15 2 2" xfId="14665" xr:uid="{00000000-0005-0000-0000-0000FB4D0000}"/>
    <cellStyle name="Normal 2 2 11 15 2 2 2" xfId="27344" xr:uid="{00000000-0005-0000-0000-0000FC4D0000}"/>
    <cellStyle name="Normal 2 2 11 15 2 3" xfId="19442" xr:uid="{00000000-0005-0000-0000-0000FD4D0000}"/>
    <cellStyle name="Normal 2 2 11 15 2 4" xfId="32559" xr:uid="{00000000-0005-0000-0000-0000FE4D0000}"/>
    <cellStyle name="Normal 2 2 11 15 2 5" xfId="35570" xr:uid="{00000000-0005-0000-0000-0000FF4D0000}"/>
    <cellStyle name="Normal 2 2 11 15 3" xfId="9100" xr:uid="{00000000-0005-0000-0000-0000004E0000}"/>
    <cellStyle name="Normal 2 2 11 15 3 2" xfId="15507" xr:uid="{00000000-0005-0000-0000-0000014E0000}"/>
    <cellStyle name="Normal 2 2 11 15 3 2 2" xfId="28155" xr:uid="{00000000-0005-0000-0000-0000024E0000}"/>
    <cellStyle name="Normal 2 2 11 15 3 3" xfId="23107" xr:uid="{00000000-0005-0000-0000-0000034E0000}"/>
    <cellStyle name="Normal 2 2 11 15 4" xfId="7120" xr:uid="{00000000-0005-0000-0000-0000044E0000}"/>
    <cellStyle name="Normal 2 2 11 15 4 2" xfId="13655" xr:uid="{00000000-0005-0000-0000-0000054E0000}"/>
    <cellStyle name="Normal 2 2 11 15 4 2 2" xfId="26386" xr:uid="{00000000-0005-0000-0000-0000064E0000}"/>
    <cellStyle name="Normal 2 2 11 15 4 3" xfId="21848" xr:uid="{00000000-0005-0000-0000-0000074E0000}"/>
    <cellStyle name="Normal 2 2 11 15 5" xfId="12554" xr:uid="{00000000-0005-0000-0000-0000084E0000}"/>
    <cellStyle name="Normal 2 2 11 15 5 2" xfId="25300" xr:uid="{00000000-0005-0000-0000-0000094E0000}"/>
    <cellStyle name="Normal 2 2 11 15 6" xfId="18058" xr:uid="{00000000-0005-0000-0000-00000A4E0000}"/>
    <cellStyle name="Normal 2 2 11 15 7" xfId="31383" xr:uid="{00000000-0005-0000-0000-00000B4E0000}"/>
    <cellStyle name="Normal 2 2 11 15 8" xfId="34714" xr:uid="{00000000-0005-0000-0000-00000C4E0000}"/>
    <cellStyle name="Normal 2 2 11 16" xfId="4948" xr:uid="{00000000-0005-0000-0000-00000D4E0000}"/>
    <cellStyle name="Normal 2 2 11 16 2" xfId="8177" xr:uid="{00000000-0005-0000-0000-00000E4E0000}"/>
    <cellStyle name="Normal 2 2 11 16 2 2" xfId="14666" xr:uid="{00000000-0005-0000-0000-00000F4E0000}"/>
    <cellStyle name="Normal 2 2 11 16 2 2 2" xfId="27345" xr:uid="{00000000-0005-0000-0000-0000104E0000}"/>
    <cellStyle name="Normal 2 2 11 16 2 3" xfId="19443" xr:uid="{00000000-0005-0000-0000-0000114E0000}"/>
    <cellStyle name="Normal 2 2 11 16 2 4" xfId="32560" xr:uid="{00000000-0005-0000-0000-0000124E0000}"/>
    <cellStyle name="Normal 2 2 11 16 2 5" xfId="35571" xr:uid="{00000000-0005-0000-0000-0000134E0000}"/>
    <cellStyle name="Normal 2 2 11 16 3" xfId="9101" xr:uid="{00000000-0005-0000-0000-0000144E0000}"/>
    <cellStyle name="Normal 2 2 11 16 3 2" xfId="15508" xr:uid="{00000000-0005-0000-0000-0000154E0000}"/>
    <cellStyle name="Normal 2 2 11 16 3 2 2" xfId="28156" xr:uid="{00000000-0005-0000-0000-0000164E0000}"/>
    <cellStyle name="Normal 2 2 11 16 3 3" xfId="23108" xr:uid="{00000000-0005-0000-0000-0000174E0000}"/>
    <cellStyle name="Normal 2 2 11 16 4" xfId="7121" xr:uid="{00000000-0005-0000-0000-0000184E0000}"/>
    <cellStyle name="Normal 2 2 11 16 4 2" xfId="13656" xr:uid="{00000000-0005-0000-0000-0000194E0000}"/>
    <cellStyle name="Normal 2 2 11 16 4 2 2" xfId="26387" xr:uid="{00000000-0005-0000-0000-00001A4E0000}"/>
    <cellStyle name="Normal 2 2 11 16 4 3" xfId="21849" xr:uid="{00000000-0005-0000-0000-00001B4E0000}"/>
    <cellStyle name="Normal 2 2 11 16 5" xfId="12555" xr:uid="{00000000-0005-0000-0000-00001C4E0000}"/>
    <cellStyle name="Normal 2 2 11 16 5 2" xfId="25301" xr:uid="{00000000-0005-0000-0000-00001D4E0000}"/>
    <cellStyle name="Normal 2 2 11 16 6" xfId="18059" xr:uid="{00000000-0005-0000-0000-00001E4E0000}"/>
    <cellStyle name="Normal 2 2 11 16 7" xfId="31384" xr:uid="{00000000-0005-0000-0000-00001F4E0000}"/>
    <cellStyle name="Normal 2 2 11 16 8" xfId="34715" xr:uid="{00000000-0005-0000-0000-0000204E0000}"/>
    <cellStyle name="Normal 2 2 11 17" xfId="4949" xr:uid="{00000000-0005-0000-0000-0000214E0000}"/>
    <cellStyle name="Normal 2 2 11 17 2" xfId="8178" xr:uid="{00000000-0005-0000-0000-0000224E0000}"/>
    <cellStyle name="Normal 2 2 11 17 2 2" xfId="14667" xr:uid="{00000000-0005-0000-0000-0000234E0000}"/>
    <cellStyle name="Normal 2 2 11 17 2 2 2" xfId="27346" xr:uid="{00000000-0005-0000-0000-0000244E0000}"/>
    <cellStyle name="Normal 2 2 11 17 2 3" xfId="19444" xr:uid="{00000000-0005-0000-0000-0000254E0000}"/>
    <cellStyle name="Normal 2 2 11 17 2 4" xfId="32561" xr:uid="{00000000-0005-0000-0000-0000264E0000}"/>
    <cellStyle name="Normal 2 2 11 17 2 5" xfId="35572" xr:uid="{00000000-0005-0000-0000-0000274E0000}"/>
    <cellStyle name="Normal 2 2 11 17 3" xfId="9102" xr:uid="{00000000-0005-0000-0000-0000284E0000}"/>
    <cellStyle name="Normal 2 2 11 17 3 2" xfId="15509" xr:uid="{00000000-0005-0000-0000-0000294E0000}"/>
    <cellStyle name="Normal 2 2 11 17 3 2 2" xfId="28157" xr:uid="{00000000-0005-0000-0000-00002A4E0000}"/>
    <cellStyle name="Normal 2 2 11 17 3 3" xfId="23109" xr:uid="{00000000-0005-0000-0000-00002B4E0000}"/>
    <cellStyle name="Normal 2 2 11 17 4" xfId="7122" xr:uid="{00000000-0005-0000-0000-00002C4E0000}"/>
    <cellStyle name="Normal 2 2 11 17 4 2" xfId="13657" xr:uid="{00000000-0005-0000-0000-00002D4E0000}"/>
    <cellStyle name="Normal 2 2 11 17 4 2 2" xfId="26388" xr:uid="{00000000-0005-0000-0000-00002E4E0000}"/>
    <cellStyle name="Normal 2 2 11 17 4 3" xfId="21850" xr:uid="{00000000-0005-0000-0000-00002F4E0000}"/>
    <cellStyle name="Normal 2 2 11 17 5" xfId="12556" xr:uid="{00000000-0005-0000-0000-0000304E0000}"/>
    <cellStyle name="Normal 2 2 11 17 5 2" xfId="25302" xr:uid="{00000000-0005-0000-0000-0000314E0000}"/>
    <cellStyle name="Normal 2 2 11 17 6" xfId="18060" xr:uid="{00000000-0005-0000-0000-0000324E0000}"/>
    <cellStyle name="Normal 2 2 11 17 7" xfId="31385" xr:uid="{00000000-0005-0000-0000-0000334E0000}"/>
    <cellStyle name="Normal 2 2 11 17 8" xfId="34716" xr:uid="{00000000-0005-0000-0000-0000344E0000}"/>
    <cellStyle name="Normal 2 2 11 18" xfId="4950" xr:uid="{00000000-0005-0000-0000-0000354E0000}"/>
    <cellStyle name="Normal 2 2 11 18 2" xfId="8179" xr:uid="{00000000-0005-0000-0000-0000364E0000}"/>
    <cellStyle name="Normal 2 2 11 18 2 2" xfId="14668" xr:uid="{00000000-0005-0000-0000-0000374E0000}"/>
    <cellStyle name="Normal 2 2 11 18 2 2 2" xfId="27347" xr:uid="{00000000-0005-0000-0000-0000384E0000}"/>
    <cellStyle name="Normal 2 2 11 18 2 3" xfId="19445" xr:uid="{00000000-0005-0000-0000-0000394E0000}"/>
    <cellStyle name="Normal 2 2 11 18 2 4" xfId="32562" xr:uid="{00000000-0005-0000-0000-00003A4E0000}"/>
    <cellStyle name="Normal 2 2 11 18 2 5" xfId="35573" xr:uid="{00000000-0005-0000-0000-00003B4E0000}"/>
    <cellStyle name="Normal 2 2 11 18 3" xfId="9103" xr:uid="{00000000-0005-0000-0000-00003C4E0000}"/>
    <cellStyle name="Normal 2 2 11 18 3 2" xfId="15510" xr:uid="{00000000-0005-0000-0000-00003D4E0000}"/>
    <cellStyle name="Normal 2 2 11 18 3 2 2" xfId="28158" xr:uid="{00000000-0005-0000-0000-00003E4E0000}"/>
    <cellStyle name="Normal 2 2 11 18 3 3" xfId="23110" xr:uid="{00000000-0005-0000-0000-00003F4E0000}"/>
    <cellStyle name="Normal 2 2 11 18 4" xfId="7123" xr:uid="{00000000-0005-0000-0000-0000404E0000}"/>
    <cellStyle name="Normal 2 2 11 18 4 2" xfId="13658" xr:uid="{00000000-0005-0000-0000-0000414E0000}"/>
    <cellStyle name="Normal 2 2 11 18 4 2 2" xfId="26389" xr:uid="{00000000-0005-0000-0000-0000424E0000}"/>
    <cellStyle name="Normal 2 2 11 18 4 3" xfId="21851" xr:uid="{00000000-0005-0000-0000-0000434E0000}"/>
    <cellStyle name="Normal 2 2 11 18 5" xfId="12557" xr:uid="{00000000-0005-0000-0000-0000444E0000}"/>
    <cellStyle name="Normal 2 2 11 18 5 2" xfId="25303" xr:uid="{00000000-0005-0000-0000-0000454E0000}"/>
    <cellStyle name="Normal 2 2 11 18 6" xfId="18061" xr:uid="{00000000-0005-0000-0000-0000464E0000}"/>
    <cellStyle name="Normal 2 2 11 18 7" xfId="31386" xr:uid="{00000000-0005-0000-0000-0000474E0000}"/>
    <cellStyle name="Normal 2 2 11 18 8" xfId="34717" xr:uid="{00000000-0005-0000-0000-0000484E0000}"/>
    <cellStyle name="Normal 2 2 11 19" xfId="4951" xr:uid="{00000000-0005-0000-0000-0000494E0000}"/>
    <cellStyle name="Normal 2 2 11 19 2" xfId="8180" xr:uid="{00000000-0005-0000-0000-00004A4E0000}"/>
    <cellStyle name="Normal 2 2 11 19 2 2" xfId="14669" xr:uid="{00000000-0005-0000-0000-00004B4E0000}"/>
    <cellStyle name="Normal 2 2 11 19 2 2 2" xfId="27348" xr:uid="{00000000-0005-0000-0000-00004C4E0000}"/>
    <cellStyle name="Normal 2 2 11 19 2 3" xfId="19446" xr:uid="{00000000-0005-0000-0000-00004D4E0000}"/>
    <cellStyle name="Normal 2 2 11 19 2 4" xfId="32563" xr:uid="{00000000-0005-0000-0000-00004E4E0000}"/>
    <cellStyle name="Normal 2 2 11 19 2 5" xfId="35574" xr:uid="{00000000-0005-0000-0000-00004F4E0000}"/>
    <cellStyle name="Normal 2 2 11 19 3" xfId="9104" xr:uid="{00000000-0005-0000-0000-0000504E0000}"/>
    <cellStyle name="Normal 2 2 11 19 3 2" xfId="15511" xr:uid="{00000000-0005-0000-0000-0000514E0000}"/>
    <cellStyle name="Normal 2 2 11 19 3 2 2" xfId="28159" xr:uid="{00000000-0005-0000-0000-0000524E0000}"/>
    <cellStyle name="Normal 2 2 11 19 3 3" xfId="23111" xr:uid="{00000000-0005-0000-0000-0000534E0000}"/>
    <cellStyle name="Normal 2 2 11 19 4" xfId="7124" xr:uid="{00000000-0005-0000-0000-0000544E0000}"/>
    <cellStyle name="Normal 2 2 11 19 4 2" xfId="13659" xr:uid="{00000000-0005-0000-0000-0000554E0000}"/>
    <cellStyle name="Normal 2 2 11 19 4 2 2" xfId="26390" xr:uid="{00000000-0005-0000-0000-0000564E0000}"/>
    <cellStyle name="Normal 2 2 11 19 4 3" xfId="21852" xr:uid="{00000000-0005-0000-0000-0000574E0000}"/>
    <cellStyle name="Normal 2 2 11 19 5" xfId="12558" xr:uid="{00000000-0005-0000-0000-0000584E0000}"/>
    <cellStyle name="Normal 2 2 11 19 5 2" xfId="25304" xr:uid="{00000000-0005-0000-0000-0000594E0000}"/>
    <cellStyle name="Normal 2 2 11 19 6" xfId="18062" xr:uid="{00000000-0005-0000-0000-00005A4E0000}"/>
    <cellStyle name="Normal 2 2 11 19 7" xfId="31387" xr:uid="{00000000-0005-0000-0000-00005B4E0000}"/>
    <cellStyle name="Normal 2 2 11 19 8" xfId="34718" xr:uid="{00000000-0005-0000-0000-00005C4E0000}"/>
    <cellStyle name="Normal 2 2 11 2" xfId="4952" xr:uid="{00000000-0005-0000-0000-00005D4E0000}"/>
    <cellStyle name="Normal 2 2 11 2 2" xfId="8181" xr:uid="{00000000-0005-0000-0000-00005E4E0000}"/>
    <cellStyle name="Normal 2 2 11 2 2 2" xfId="14670" xr:uid="{00000000-0005-0000-0000-00005F4E0000}"/>
    <cellStyle name="Normal 2 2 11 2 2 2 2" xfId="27349" xr:uid="{00000000-0005-0000-0000-0000604E0000}"/>
    <cellStyle name="Normal 2 2 11 2 2 3" xfId="19447" xr:uid="{00000000-0005-0000-0000-0000614E0000}"/>
    <cellStyle name="Normal 2 2 11 2 2 4" xfId="32564" xr:uid="{00000000-0005-0000-0000-0000624E0000}"/>
    <cellStyle name="Normal 2 2 11 2 2 5" xfId="35575" xr:uid="{00000000-0005-0000-0000-0000634E0000}"/>
    <cellStyle name="Normal 2 2 11 2 3" xfId="9105" xr:uid="{00000000-0005-0000-0000-0000644E0000}"/>
    <cellStyle name="Normal 2 2 11 2 3 2" xfId="15512" xr:uid="{00000000-0005-0000-0000-0000654E0000}"/>
    <cellStyle name="Normal 2 2 11 2 3 2 2" xfId="28160" xr:uid="{00000000-0005-0000-0000-0000664E0000}"/>
    <cellStyle name="Normal 2 2 11 2 3 3" xfId="23112" xr:uid="{00000000-0005-0000-0000-0000674E0000}"/>
    <cellStyle name="Normal 2 2 11 2 4" xfId="7125" xr:uid="{00000000-0005-0000-0000-0000684E0000}"/>
    <cellStyle name="Normal 2 2 11 2 4 2" xfId="13660" xr:uid="{00000000-0005-0000-0000-0000694E0000}"/>
    <cellStyle name="Normal 2 2 11 2 4 2 2" xfId="26391" xr:uid="{00000000-0005-0000-0000-00006A4E0000}"/>
    <cellStyle name="Normal 2 2 11 2 4 3" xfId="21853" xr:uid="{00000000-0005-0000-0000-00006B4E0000}"/>
    <cellStyle name="Normal 2 2 11 2 5" xfId="12559" xr:uid="{00000000-0005-0000-0000-00006C4E0000}"/>
    <cellStyle name="Normal 2 2 11 2 5 2" xfId="25305" xr:uid="{00000000-0005-0000-0000-00006D4E0000}"/>
    <cellStyle name="Normal 2 2 11 2 6" xfId="18063" xr:uid="{00000000-0005-0000-0000-00006E4E0000}"/>
    <cellStyle name="Normal 2 2 11 2 7" xfId="31388" xr:uid="{00000000-0005-0000-0000-00006F4E0000}"/>
    <cellStyle name="Normal 2 2 11 2 8" xfId="34719" xr:uid="{00000000-0005-0000-0000-0000704E0000}"/>
    <cellStyle name="Normal 2 2 11 20" xfId="8170" xr:uid="{00000000-0005-0000-0000-0000714E0000}"/>
    <cellStyle name="Normal 2 2 11 20 2" xfId="14659" xr:uid="{00000000-0005-0000-0000-0000724E0000}"/>
    <cellStyle name="Normal 2 2 11 20 2 2" xfId="27338" xr:uid="{00000000-0005-0000-0000-0000734E0000}"/>
    <cellStyle name="Normal 2 2 11 20 3" xfId="19436" xr:uid="{00000000-0005-0000-0000-0000744E0000}"/>
    <cellStyle name="Normal 2 2 11 20 4" xfId="32553" xr:uid="{00000000-0005-0000-0000-0000754E0000}"/>
    <cellStyle name="Normal 2 2 11 20 5" xfId="35564" xr:uid="{00000000-0005-0000-0000-0000764E0000}"/>
    <cellStyle name="Normal 2 2 11 21" xfId="9094" xr:uid="{00000000-0005-0000-0000-0000774E0000}"/>
    <cellStyle name="Normal 2 2 11 21 2" xfId="15501" xr:uid="{00000000-0005-0000-0000-0000784E0000}"/>
    <cellStyle name="Normal 2 2 11 21 2 2" xfId="28149" xr:uid="{00000000-0005-0000-0000-0000794E0000}"/>
    <cellStyle name="Normal 2 2 11 21 3" xfId="23101" xr:uid="{00000000-0005-0000-0000-00007A4E0000}"/>
    <cellStyle name="Normal 2 2 11 22" xfId="7114" xr:uid="{00000000-0005-0000-0000-00007B4E0000}"/>
    <cellStyle name="Normal 2 2 11 22 2" xfId="13649" xr:uid="{00000000-0005-0000-0000-00007C4E0000}"/>
    <cellStyle name="Normal 2 2 11 22 2 2" xfId="26380" xr:uid="{00000000-0005-0000-0000-00007D4E0000}"/>
    <cellStyle name="Normal 2 2 11 22 3" xfId="21842" xr:uid="{00000000-0005-0000-0000-00007E4E0000}"/>
    <cellStyle name="Normal 2 2 11 23" xfId="12548" xr:uid="{00000000-0005-0000-0000-00007F4E0000}"/>
    <cellStyle name="Normal 2 2 11 23 2" xfId="25294" xr:uid="{00000000-0005-0000-0000-0000804E0000}"/>
    <cellStyle name="Normal 2 2 11 24" xfId="18052" xr:uid="{00000000-0005-0000-0000-0000814E0000}"/>
    <cellStyle name="Normal 2 2 11 25" xfId="31377" xr:uid="{00000000-0005-0000-0000-0000824E0000}"/>
    <cellStyle name="Normal 2 2 11 26" xfId="34708" xr:uid="{00000000-0005-0000-0000-0000834E0000}"/>
    <cellStyle name="Normal 2 2 11 27" xfId="44042" xr:uid="{C39DFE81-B656-4AA1-9AFE-1DB4004D15D0}"/>
    <cellStyle name="Normal 2 2 11 3" xfId="4953" xr:uid="{00000000-0005-0000-0000-0000844E0000}"/>
    <cellStyle name="Normal 2 2 11 3 2" xfId="8182" xr:uid="{00000000-0005-0000-0000-0000854E0000}"/>
    <cellStyle name="Normal 2 2 11 3 2 2" xfId="14671" xr:uid="{00000000-0005-0000-0000-0000864E0000}"/>
    <cellStyle name="Normal 2 2 11 3 2 2 2" xfId="27350" xr:uid="{00000000-0005-0000-0000-0000874E0000}"/>
    <cellStyle name="Normal 2 2 11 3 2 3" xfId="19448" xr:uid="{00000000-0005-0000-0000-0000884E0000}"/>
    <cellStyle name="Normal 2 2 11 3 2 4" xfId="32565" xr:uid="{00000000-0005-0000-0000-0000894E0000}"/>
    <cellStyle name="Normal 2 2 11 3 2 5" xfId="35576" xr:uid="{00000000-0005-0000-0000-00008A4E0000}"/>
    <cellStyle name="Normal 2 2 11 3 3" xfId="9106" xr:uid="{00000000-0005-0000-0000-00008B4E0000}"/>
    <cellStyle name="Normal 2 2 11 3 3 2" xfId="15513" xr:uid="{00000000-0005-0000-0000-00008C4E0000}"/>
    <cellStyle name="Normal 2 2 11 3 3 2 2" xfId="28161" xr:uid="{00000000-0005-0000-0000-00008D4E0000}"/>
    <cellStyle name="Normal 2 2 11 3 3 3" xfId="23113" xr:uid="{00000000-0005-0000-0000-00008E4E0000}"/>
    <cellStyle name="Normal 2 2 11 3 4" xfId="7126" xr:uid="{00000000-0005-0000-0000-00008F4E0000}"/>
    <cellStyle name="Normal 2 2 11 3 4 2" xfId="13661" xr:uid="{00000000-0005-0000-0000-0000904E0000}"/>
    <cellStyle name="Normal 2 2 11 3 4 2 2" xfId="26392" xr:uid="{00000000-0005-0000-0000-0000914E0000}"/>
    <cellStyle name="Normal 2 2 11 3 4 3" xfId="21854" xr:uid="{00000000-0005-0000-0000-0000924E0000}"/>
    <cellStyle name="Normal 2 2 11 3 5" xfId="12560" xr:uid="{00000000-0005-0000-0000-0000934E0000}"/>
    <cellStyle name="Normal 2 2 11 3 5 2" xfId="25306" xr:uid="{00000000-0005-0000-0000-0000944E0000}"/>
    <cellStyle name="Normal 2 2 11 3 6" xfId="18064" xr:uid="{00000000-0005-0000-0000-0000954E0000}"/>
    <cellStyle name="Normal 2 2 11 3 7" xfId="31389" xr:uid="{00000000-0005-0000-0000-0000964E0000}"/>
    <cellStyle name="Normal 2 2 11 3 8" xfId="34720" xr:uid="{00000000-0005-0000-0000-0000974E0000}"/>
    <cellStyle name="Normal 2 2 11 4" xfId="4954" xr:uid="{00000000-0005-0000-0000-0000984E0000}"/>
    <cellStyle name="Normal 2 2 11 4 2" xfId="8183" xr:uid="{00000000-0005-0000-0000-0000994E0000}"/>
    <cellStyle name="Normal 2 2 11 4 2 2" xfId="14672" xr:uid="{00000000-0005-0000-0000-00009A4E0000}"/>
    <cellStyle name="Normal 2 2 11 4 2 2 2" xfId="27351" xr:uid="{00000000-0005-0000-0000-00009B4E0000}"/>
    <cellStyle name="Normal 2 2 11 4 2 3" xfId="19449" xr:uid="{00000000-0005-0000-0000-00009C4E0000}"/>
    <cellStyle name="Normal 2 2 11 4 2 4" xfId="32566" xr:uid="{00000000-0005-0000-0000-00009D4E0000}"/>
    <cellStyle name="Normal 2 2 11 4 2 5" xfId="35577" xr:uid="{00000000-0005-0000-0000-00009E4E0000}"/>
    <cellStyle name="Normal 2 2 11 4 3" xfId="9107" xr:uid="{00000000-0005-0000-0000-00009F4E0000}"/>
    <cellStyle name="Normal 2 2 11 4 3 2" xfId="15514" xr:uid="{00000000-0005-0000-0000-0000A04E0000}"/>
    <cellStyle name="Normal 2 2 11 4 3 2 2" xfId="28162" xr:uid="{00000000-0005-0000-0000-0000A14E0000}"/>
    <cellStyle name="Normal 2 2 11 4 3 3" xfId="23114" xr:uid="{00000000-0005-0000-0000-0000A24E0000}"/>
    <cellStyle name="Normal 2 2 11 4 4" xfId="7127" xr:uid="{00000000-0005-0000-0000-0000A34E0000}"/>
    <cellStyle name="Normal 2 2 11 4 4 2" xfId="13662" xr:uid="{00000000-0005-0000-0000-0000A44E0000}"/>
    <cellStyle name="Normal 2 2 11 4 4 2 2" xfId="26393" xr:uid="{00000000-0005-0000-0000-0000A54E0000}"/>
    <cellStyle name="Normal 2 2 11 4 4 3" xfId="21855" xr:uid="{00000000-0005-0000-0000-0000A64E0000}"/>
    <cellStyle name="Normal 2 2 11 4 5" xfId="12561" xr:uid="{00000000-0005-0000-0000-0000A74E0000}"/>
    <cellStyle name="Normal 2 2 11 4 5 2" xfId="25307" xr:uid="{00000000-0005-0000-0000-0000A84E0000}"/>
    <cellStyle name="Normal 2 2 11 4 6" xfId="18065" xr:uid="{00000000-0005-0000-0000-0000A94E0000}"/>
    <cellStyle name="Normal 2 2 11 4 7" xfId="31390" xr:uid="{00000000-0005-0000-0000-0000AA4E0000}"/>
    <cellStyle name="Normal 2 2 11 4 8" xfId="34721" xr:uid="{00000000-0005-0000-0000-0000AB4E0000}"/>
    <cellStyle name="Normal 2 2 11 5" xfId="4955" xr:uid="{00000000-0005-0000-0000-0000AC4E0000}"/>
    <cellStyle name="Normal 2 2 11 5 2" xfId="8184" xr:uid="{00000000-0005-0000-0000-0000AD4E0000}"/>
    <cellStyle name="Normal 2 2 11 5 2 2" xfId="14673" xr:uid="{00000000-0005-0000-0000-0000AE4E0000}"/>
    <cellStyle name="Normal 2 2 11 5 2 2 2" xfId="27352" xr:uid="{00000000-0005-0000-0000-0000AF4E0000}"/>
    <cellStyle name="Normal 2 2 11 5 2 3" xfId="19450" xr:uid="{00000000-0005-0000-0000-0000B04E0000}"/>
    <cellStyle name="Normal 2 2 11 5 2 4" xfId="32567" xr:uid="{00000000-0005-0000-0000-0000B14E0000}"/>
    <cellStyle name="Normal 2 2 11 5 2 5" xfId="35578" xr:uid="{00000000-0005-0000-0000-0000B24E0000}"/>
    <cellStyle name="Normal 2 2 11 5 3" xfId="9108" xr:uid="{00000000-0005-0000-0000-0000B34E0000}"/>
    <cellStyle name="Normal 2 2 11 5 3 2" xfId="15515" xr:uid="{00000000-0005-0000-0000-0000B44E0000}"/>
    <cellStyle name="Normal 2 2 11 5 3 2 2" xfId="28163" xr:uid="{00000000-0005-0000-0000-0000B54E0000}"/>
    <cellStyle name="Normal 2 2 11 5 3 3" xfId="23115" xr:uid="{00000000-0005-0000-0000-0000B64E0000}"/>
    <cellStyle name="Normal 2 2 11 5 4" xfId="7128" xr:uid="{00000000-0005-0000-0000-0000B74E0000}"/>
    <cellStyle name="Normal 2 2 11 5 4 2" xfId="13663" xr:uid="{00000000-0005-0000-0000-0000B84E0000}"/>
    <cellStyle name="Normal 2 2 11 5 4 2 2" xfId="26394" xr:uid="{00000000-0005-0000-0000-0000B94E0000}"/>
    <cellStyle name="Normal 2 2 11 5 4 3" xfId="21856" xr:uid="{00000000-0005-0000-0000-0000BA4E0000}"/>
    <cellStyle name="Normal 2 2 11 5 5" xfId="12562" xr:uid="{00000000-0005-0000-0000-0000BB4E0000}"/>
    <cellStyle name="Normal 2 2 11 5 5 2" xfId="25308" xr:uid="{00000000-0005-0000-0000-0000BC4E0000}"/>
    <cellStyle name="Normal 2 2 11 5 6" xfId="18066" xr:uid="{00000000-0005-0000-0000-0000BD4E0000}"/>
    <cellStyle name="Normal 2 2 11 5 7" xfId="31391" xr:uid="{00000000-0005-0000-0000-0000BE4E0000}"/>
    <cellStyle name="Normal 2 2 11 5 8" xfId="34722" xr:uid="{00000000-0005-0000-0000-0000BF4E0000}"/>
    <cellStyle name="Normal 2 2 11 6" xfId="4956" xr:uid="{00000000-0005-0000-0000-0000C04E0000}"/>
    <cellStyle name="Normal 2 2 11 6 2" xfId="8185" xr:uid="{00000000-0005-0000-0000-0000C14E0000}"/>
    <cellStyle name="Normal 2 2 11 6 2 2" xfId="14674" xr:uid="{00000000-0005-0000-0000-0000C24E0000}"/>
    <cellStyle name="Normal 2 2 11 6 2 2 2" xfId="27353" xr:uid="{00000000-0005-0000-0000-0000C34E0000}"/>
    <cellStyle name="Normal 2 2 11 6 2 3" xfId="19451" xr:uid="{00000000-0005-0000-0000-0000C44E0000}"/>
    <cellStyle name="Normal 2 2 11 6 2 4" xfId="32568" xr:uid="{00000000-0005-0000-0000-0000C54E0000}"/>
    <cellStyle name="Normal 2 2 11 6 2 5" xfId="35579" xr:uid="{00000000-0005-0000-0000-0000C64E0000}"/>
    <cellStyle name="Normal 2 2 11 6 3" xfId="9109" xr:uid="{00000000-0005-0000-0000-0000C74E0000}"/>
    <cellStyle name="Normal 2 2 11 6 3 2" xfId="15516" xr:uid="{00000000-0005-0000-0000-0000C84E0000}"/>
    <cellStyle name="Normal 2 2 11 6 3 2 2" xfId="28164" xr:uid="{00000000-0005-0000-0000-0000C94E0000}"/>
    <cellStyle name="Normal 2 2 11 6 3 3" xfId="23116" xr:uid="{00000000-0005-0000-0000-0000CA4E0000}"/>
    <cellStyle name="Normal 2 2 11 6 4" xfId="7129" xr:uid="{00000000-0005-0000-0000-0000CB4E0000}"/>
    <cellStyle name="Normal 2 2 11 6 4 2" xfId="13664" xr:uid="{00000000-0005-0000-0000-0000CC4E0000}"/>
    <cellStyle name="Normal 2 2 11 6 4 2 2" xfId="26395" xr:uid="{00000000-0005-0000-0000-0000CD4E0000}"/>
    <cellStyle name="Normal 2 2 11 6 4 3" xfId="21857" xr:uid="{00000000-0005-0000-0000-0000CE4E0000}"/>
    <cellStyle name="Normal 2 2 11 6 5" xfId="12563" xr:uid="{00000000-0005-0000-0000-0000CF4E0000}"/>
    <cellStyle name="Normal 2 2 11 6 5 2" xfId="25309" xr:uid="{00000000-0005-0000-0000-0000D04E0000}"/>
    <cellStyle name="Normal 2 2 11 6 6" xfId="18067" xr:uid="{00000000-0005-0000-0000-0000D14E0000}"/>
    <cellStyle name="Normal 2 2 11 6 7" xfId="31392" xr:uid="{00000000-0005-0000-0000-0000D24E0000}"/>
    <cellStyle name="Normal 2 2 11 6 8" xfId="34723" xr:uid="{00000000-0005-0000-0000-0000D34E0000}"/>
    <cellStyle name="Normal 2 2 11 7" xfId="4957" xr:uid="{00000000-0005-0000-0000-0000D44E0000}"/>
    <cellStyle name="Normal 2 2 11 7 2" xfId="8186" xr:uid="{00000000-0005-0000-0000-0000D54E0000}"/>
    <cellStyle name="Normal 2 2 11 7 2 2" xfId="14675" xr:uid="{00000000-0005-0000-0000-0000D64E0000}"/>
    <cellStyle name="Normal 2 2 11 7 2 2 2" xfId="27354" xr:uid="{00000000-0005-0000-0000-0000D74E0000}"/>
    <cellStyle name="Normal 2 2 11 7 2 3" xfId="19452" xr:uid="{00000000-0005-0000-0000-0000D84E0000}"/>
    <cellStyle name="Normal 2 2 11 7 2 4" xfId="32569" xr:uid="{00000000-0005-0000-0000-0000D94E0000}"/>
    <cellStyle name="Normal 2 2 11 7 2 5" xfId="35580" xr:uid="{00000000-0005-0000-0000-0000DA4E0000}"/>
    <cellStyle name="Normal 2 2 11 7 3" xfId="9110" xr:uid="{00000000-0005-0000-0000-0000DB4E0000}"/>
    <cellStyle name="Normal 2 2 11 7 3 2" xfId="15517" xr:uid="{00000000-0005-0000-0000-0000DC4E0000}"/>
    <cellStyle name="Normal 2 2 11 7 3 2 2" xfId="28165" xr:uid="{00000000-0005-0000-0000-0000DD4E0000}"/>
    <cellStyle name="Normal 2 2 11 7 3 3" xfId="23117" xr:uid="{00000000-0005-0000-0000-0000DE4E0000}"/>
    <cellStyle name="Normal 2 2 11 7 4" xfId="7130" xr:uid="{00000000-0005-0000-0000-0000DF4E0000}"/>
    <cellStyle name="Normal 2 2 11 7 4 2" xfId="13665" xr:uid="{00000000-0005-0000-0000-0000E04E0000}"/>
    <cellStyle name="Normal 2 2 11 7 4 2 2" xfId="26396" xr:uid="{00000000-0005-0000-0000-0000E14E0000}"/>
    <cellStyle name="Normal 2 2 11 7 4 3" xfId="21858" xr:uid="{00000000-0005-0000-0000-0000E24E0000}"/>
    <cellStyle name="Normal 2 2 11 7 5" xfId="12564" xr:uid="{00000000-0005-0000-0000-0000E34E0000}"/>
    <cellStyle name="Normal 2 2 11 7 5 2" xfId="25310" xr:uid="{00000000-0005-0000-0000-0000E44E0000}"/>
    <cellStyle name="Normal 2 2 11 7 6" xfId="18068" xr:uid="{00000000-0005-0000-0000-0000E54E0000}"/>
    <cellStyle name="Normal 2 2 11 7 7" xfId="31393" xr:uid="{00000000-0005-0000-0000-0000E64E0000}"/>
    <cellStyle name="Normal 2 2 11 7 8" xfId="34724" xr:uid="{00000000-0005-0000-0000-0000E74E0000}"/>
    <cellStyle name="Normal 2 2 11 8" xfId="4958" xr:uid="{00000000-0005-0000-0000-0000E84E0000}"/>
    <cellStyle name="Normal 2 2 11 8 2" xfId="8187" xr:uid="{00000000-0005-0000-0000-0000E94E0000}"/>
    <cellStyle name="Normal 2 2 11 8 2 2" xfId="14676" xr:uid="{00000000-0005-0000-0000-0000EA4E0000}"/>
    <cellStyle name="Normal 2 2 11 8 2 2 2" xfId="27355" xr:uid="{00000000-0005-0000-0000-0000EB4E0000}"/>
    <cellStyle name="Normal 2 2 11 8 2 3" xfId="19453" xr:uid="{00000000-0005-0000-0000-0000EC4E0000}"/>
    <cellStyle name="Normal 2 2 11 8 2 4" xfId="32570" xr:uid="{00000000-0005-0000-0000-0000ED4E0000}"/>
    <cellStyle name="Normal 2 2 11 8 2 5" xfId="35581" xr:uid="{00000000-0005-0000-0000-0000EE4E0000}"/>
    <cellStyle name="Normal 2 2 11 8 3" xfId="9111" xr:uid="{00000000-0005-0000-0000-0000EF4E0000}"/>
    <cellStyle name="Normal 2 2 11 8 3 2" xfId="15518" xr:uid="{00000000-0005-0000-0000-0000F04E0000}"/>
    <cellStyle name="Normal 2 2 11 8 3 2 2" xfId="28166" xr:uid="{00000000-0005-0000-0000-0000F14E0000}"/>
    <cellStyle name="Normal 2 2 11 8 3 3" xfId="23118" xr:uid="{00000000-0005-0000-0000-0000F24E0000}"/>
    <cellStyle name="Normal 2 2 11 8 4" xfId="7131" xr:uid="{00000000-0005-0000-0000-0000F34E0000}"/>
    <cellStyle name="Normal 2 2 11 8 4 2" xfId="13666" xr:uid="{00000000-0005-0000-0000-0000F44E0000}"/>
    <cellStyle name="Normal 2 2 11 8 4 2 2" xfId="26397" xr:uid="{00000000-0005-0000-0000-0000F54E0000}"/>
    <cellStyle name="Normal 2 2 11 8 4 3" xfId="21859" xr:uid="{00000000-0005-0000-0000-0000F64E0000}"/>
    <cellStyle name="Normal 2 2 11 8 5" xfId="12565" xr:uid="{00000000-0005-0000-0000-0000F74E0000}"/>
    <cellStyle name="Normal 2 2 11 8 5 2" xfId="25311" xr:uid="{00000000-0005-0000-0000-0000F84E0000}"/>
    <cellStyle name="Normal 2 2 11 8 6" xfId="18069" xr:uid="{00000000-0005-0000-0000-0000F94E0000}"/>
    <cellStyle name="Normal 2 2 11 8 7" xfId="31394" xr:uid="{00000000-0005-0000-0000-0000FA4E0000}"/>
    <cellStyle name="Normal 2 2 11 8 8" xfId="34725" xr:uid="{00000000-0005-0000-0000-0000FB4E0000}"/>
    <cellStyle name="Normal 2 2 11 9" xfId="4959" xr:uid="{00000000-0005-0000-0000-0000FC4E0000}"/>
    <cellStyle name="Normal 2 2 11 9 2" xfId="8188" xr:uid="{00000000-0005-0000-0000-0000FD4E0000}"/>
    <cellStyle name="Normal 2 2 11 9 2 2" xfId="14677" xr:uid="{00000000-0005-0000-0000-0000FE4E0000}"/>
    <cellStyle name="Normal 2 2 11 9 2 2 2" xfId="27356" xr:uid="{00000000-0005-0000-0000-0000FF4E0000}"/>
    <cellStyle name="Normal 2 2 11 9 2 3" xfId="19454" xr:uid="{00000000-0005-0000-0000-0000004F0000}"/>
    <cellStyle name="Normal 2 2 11 9 2 4" xfId="32571" xr:uid="{00000000-0005-0000-0000-0000014F0000}"/>
    <cellStyle name="Normal 2 2 11 9 2 5" xfId="35582" xr:uid="{00000000-0005-0000-0000-0000024F0000}"/>
    <cellStyle name="Normal 2 2 11 9 3" xfId="9112" xr:uid="{00000000-0005-0000-0000-0000034F0000}"/>
    <cellStyle name="Normal 2 2 11 9 3 2" xfId="15519" xr:uid="{00000000-0005-0000-0000-0000044F0000}"/>
    <cellStyle name="Normal 2 2 11 9 3 2 2" xfId="28167" xr:uid="{00000000-0005-0000-0000-0000054F0000}"/>
    <cellStyle name="Normal 2 2 11 9 3 3" xfId="23119" xr:uid="{00000000-0005-0000-0000-0000064F0000}"/>
    <cellStyle name="Normal 2 2 11 9 4" xfId="7132" xr:uid="{00000000-0005-0000-0000-0000074F0000}"/>
    <cellStyle name="Normal 2 2 11 9 4 2" xfId="13667" xr:uid="{00000000-0005-0000-0000-0000084F0000}"/>
    <cellStyle name="Normal 2 2 11 9 4 2 2" xfId="26398" xr:uid="{00000000-0005-0000-0000-0000094F0000}"/>
    <cellStyle name="Normal 2 2 11 9 4 3" xfId="21860" xr:uid="{00000000-0005-0000-0000-00000A4F0000}"/>
    <cellStyle name="Normal 2 2 11 9 5" xfId="12566" xr:uid="{00000000-0005-0000-0000-00000B4F0000}"/>
    <cellStyle name="Normal 2 2 11 9 5 2" xfId="25312" xr:uid="{00000000-0005-0000-0000-00000C4F0000}"/>
    <cellStyle name="Normal 2 2 11 9 6" xfId="18070" xr:uid="{00000000-0005-0000-0000-00000D4F0000}"/>
    <cellStyle name="Normal 2 2 11 9 7" xfId="31395" xr:uid="{00000000-0005-0000-0000-00000E4F0000}"/>
    <cellStyle name="Normal 2 2 11 9 8" xfId="34726" xr:uid="{00000000-0005-0000-0000-00000F4F0000}"/>
    <cellStyle name="Normal 2 2 12" xfId="4960" xr:uid="{00000000-0005-0000-0000-0000104F0000}"/>
    <cellStyle name="Normal 2 2 13" xfId="6028" xr:uid="{00000000-0005-0000-0000-0000114F0000}"/>
    <cellStyle name="Normal 2 2 13 2" xfId="18566" xr:uid="{00000000-0005-0000-0000-0000124F0000}"/>
    <cellStyle name="Normal 2 2 14" xfId="4921" xr:uid="{00000000-0005-0000-0000-0000134F0000}"/>
    <cellStyle name="Normal 2 2 14 2" xfId="6126" xr:uid="{00000000-0005-0000-0000-0000144F0000}"/>
    <cellStyle name="Normal 2 2 14 3" xfId="8150" xr:uid="{00000000-0005-0000-0000-0000154F0000}"/>
    <cellStyle name="Normal 2 2 14 3 2" xfId="14639" xr:uid="{00000000-0005-0000-0000-0000164F0000}"/>
    <cellStyle name="Normal 2 2 14 3 2 2" xfId="27318" xr:uid="{00000000-0005-0000-0000-0000174F0000}"/>
    <cellStyle name="Normal 2 2 14 3 3" xfId="22568" xr:uid="{00000000-0005-0000-0000-0000184F0000}"/>
    <cellStyle name="Normal 2 2 14 4" xfId="9074" xr:uid="{00000000-0005-0000-0000-0000194F0000}"/>
    <cellStyle name="Normal 2 2 14 4 2" xfId="15481" xr:uid="{00000000-0005-0000-0000-00001A4F0000}"/>
    <cellStyle name="Normal 2 2 14 4 2 2" xfId="28129" xr:uid="{00000000-0005-0000-0000-00001B4F0000}"/>
    <cellStyle name="Normal 2 2 14 4 3" xfId="23081" xr:uid="{00000000-0005-0000-0000-00001C4F0000}"/>
    <cellStyle name="Normal 2 2 14 5" xfId="7094" xr:uid="{00000000-0005-0000-0000-00001D4F0000}"/>
    <cellStyle name="Normal 2 2 14 5 2" xfId="13629" xr:uid="{00000000-0005-0000-0000-00001E4F0000}"/>
    <cellStyle name="Normal 2 2 14 5 2 2" xfId="26360" xr:uid="{00000000-0005-0000-0000-00001F4F0000}"/>
    <cellStyle name="Normal 2 2 14 5 3" xfId="21822" xr:uid="{00000000-0005-0000-0000-0000204F0000}"/>
    <cellStyle name="Normal 2 2 14 6" xfId="12528" xr:uid="{00000000-0005-0000-0000-0000214F0000}"/>
    <cellStyle name="Normal 2 2 14 6 2" xfId="25274" xr:uid="{00000000-0005-0000-0000-0000224F0000}"/>
    <cellStyle name="Normal 2 2 14 7" xfId="18866" xr:uid="{00000000-0005-0000-0000-0000234F0000}"/>
    <cellStyle name="Normal 2 2 14 8" xfId="21040" xr:uid="{00000000-0005-0000-0000-0000244F0000}"/>
    <cellStyle name="Normal 2 2 15" xfId="2216" xr:uid="{00000000-0005-0000-0000-0000254F0000}"/>
    <cellStyle name="Normal 2 2 15 2" xfId="7785" xr:uid="{00000000-0005-0000-0000-0000264F0000}"/>
    <cellStyle name="Normal 2 2 15 2 2" xfId="14280" xr:uid="{00000000-0005-0000-0000-0000274F0000}"/>
    <cellStyle name="Normal 2 2 15 2 2 2" xfId="26994" xr:uid="{00000000-0005-0000-0000-0000284F0000}"/>
    <cellStyle name="Normal 2 2 15 2 3" xfId="22487" xr:uid="{00000000-0005-0000-0000-0000294F0000}"/>
    <cellStyle name="Normal 2 2 15 3" xfId="8632" xr:uid="{00000000-0005-0000-0000-00002A4F0000}"/>
    <cellStyle name="Normal 2 2 15 3 2" xfId="15117" xr:uid="{00000000-0005-0000-0000-00002B4F0000}"/>
    <cellStyle name="Normal 2 2 15 3 2 2" xfId="27786" xr:uid="{00000000-0005-0000-0000-00002C4F0000}"/>
    <cellStyle name="Normal 2 2 15 3 3" xfId="22700" xr:uid="{00000000-0005-0000-0000-00002D4F0000}"/>
    <cellStyle name="Normal 2 2 15 4" xfId="6425" xr:uid="{00000000-0005-0000-0000-00002E4F0000}"/>
    <cellStyle name="Normal 2 2 15 4 2" xfId="13048" xr:uid="{00000000-0005-0000-0000-00002F4F0000}"/>
    <cellStyle name="Normal 2 2 15 4 2 2" xfId="25794" xr:uid="{00000000-0005-0000-0000-0000304F0000}"/>
    <cellStyle name="Normal 2 2 15 4 3" xfId="21174" xr:uid="{00000000-0005-0000-0000-0000314F0000}"/>
    <cellStyle name="Normal 2 2 15 5" xfId="12036" xr:uid="{00000000-0005-0000-0000-0000324F0000}"/>
    <cellStyle name="Normal 2 2 15 5 2" xfId="24781" xr:uid="{00000000-0005-0000-0000-0000334F0000}"/>
    <cellStyle name="Normal 2 2 15 6" xfId="18915" xr:uid="{00000000-0005-0000-0000-0000344F0000}"/>
    <cellStyle name="Normal 2 2 15 7" xfId="20906" xr:uid="{00000000-0005-0000-0000-0000354F0000}"/>
    <cellStyle name="Normal 2 2 16" xfId="18032" xr:uid="{00000000-0005-0000-0000-0000364F0000}"/>
    <cellStyle name="Normal 2 2 16 2" xfId="19416" xr:uid="{00000000-0005-0000-0000-0000374F0000}"/>
    <cellStyle name="Normal 2 2 16 2 2" xfId="32533" xr:uid="{00000000-0005-0000-0000-0000384F0000}"/>
    <cellStyle name="Normal 2 2 16 2 3" xfId="35544" xr:uid="{00000000-0005-0000-0000-0000394F0000}"/>
    <cellStyle name="Normal 2 2 16 3" xfId="31357" xr:uid="{00000000-0005-0000-0000-00003A4F0000}"/>
    <cellStyle name="Normal 2 2 16 4" xfId="34688" xr:uid="{00000000-0005-0000-0000-00003B4F0000}"/>
    <cellStyle name="Normal 2 2 17" xfId="37182" xr:uid="{00000000-0005-0000-0000-00003C4F0000}"/>
    <cellStyle name="Normal 2 2 18" xfId="38112" xr:uid="{00000000-0005-0000-0000-00003D4F0000}"/>
    <cellStyle name="Normal 2 2 19" xfId="44040" xr:uid="{E0AB967E-52EE-4697-B881-1012C32C408B}"/>
    <cellStyle name="Normal 2 2 2" xfId="296" xr:uid="{00000000-0005-0000-0000-00003E4F0000}"/>
    <cellStyle name="Normal 2 2 2 10" xfId="4962" xr:uid="{00000000-0005-0000-0000-00003F4F0000}"/>
    <cellStyle name="Normal 2 2 2 10 2" xfId="8189" xr:uid="{00000000-0005-0000-0000-0000404F0000}"/>
    <cellStyle name="Normal 2 2 2 10 2 2" xfId="14678" xr:uid="{00000000-0005-0000-0000-0000414F0000}"/>
    <cellStyle name="Normal 2 2 2 10 2 2 2" xfId="27357" xr:uid="{00000000-0005-0000-0000-0000424F0000}"/>
    <cellStyle name="Normal 2 2 2 10 2 3" xfId="19455" xr:uid="{00000000-0005-0000-0000-0000434F0000}"/>
    <cellStyle name="Normal 2 2 2 10 2 4" xfId="32572" xr:uid="{00000000-0005-0000-0000-0000444F0000}"/>
    <cellStyle name="Normal 2 2 2 10 2 5" xfId="35583" xr:uid="{00000000-0005-0000-0000-0000454F0000}"/>
    <cellStyle name="Normal 2 2 2 10 3" xfId="9113" xr:uid="{00000000-0005-0000-0000-0000464F0000}"/>
    <cellStyle name="Normal 2 2 2 10 3 2" xfId="15520" xr:uid="{00000000-0005-0000-0000-0000474F0000}"/>
    <cellStyle name="Normal 2 2 2 10 3 2 2" xfId="28168" xr:uid="{00000000-0005-0000-0000-0000484F0000}"/>
    <cellStyle name="Normal 2 2 2 10 3 3" xfId="23120" xr:uid="{00000000-0005-0000-0000-0000494F0000}"/>
    <cellStyle name="Normal 2 2 2 10 4" xfId="7135" xr:uid="{00000000-0005-0000-0000-00004A4F0000}"/>
    <cellStyle name="Normal 2 2 2 10 4 2" xfId="13670" xr:uid="{00000000-0005-0000-0000-00004B4F0000}"/>
    <cellStyle name="Normal 2 2 2 10 4 2 2" xfId="26401" xr:uid="{00000000-0005-0000-0000-00004C4F0000}"/>
    <cellStyle name="Normal 2 2 2 10 4 3" xfId="21863" xr:uid="{00000000-0005-0000-0000-00004D4F0000}"/>
    <cellStyle name="Normal 2 2 2 10 5" xfId="12568" xr:uid="{00000000-0005-0000-0000-00004E4F0000}"/>
    <cellStyle name="Normal 2 2 2 10 5 2" xfId="25314" xr:uid="{00000000-0005-0000-0000-00004F4F0000}"/>
    <cellStyle name="Normal 2 2 2 10 6" xfId="18072" xr:uid="{00000000-0005-0000-0000-0000504F0000}"/>
    <cellStyle name="Normal 2 2 2 10 7" xfId="31396" xr:uid="{00000000-0005-0000-0000-0000514F0000}"/>
    <cellStyle name="Normal 2 2 2 10 8" xfId="34727" xr:uid="{00000000-0005-0000-0000-0000524F0000}"/>
    <cellStyle name="Normal 2 2 2 11" xfId="4963" xr:uid="{00000000-0005-0000-0000-0000534F0000}"/>
    <cellStyle name="Normal 2 2 2 11 2" xfId="8190" xr:uid="{00000000-0005-0000-0000-0000544F0000}"/>
    <cellStyle name="Normal 2 2 2 11 2 2" xfId="14679" xr:uid="{00000000-0005-0000-0000-0000554F0000}"/>
    <cellStyle name="Normal 2 2 2 11 2 2 2" xfId="27358" xr:uid="{00000000-0005-0000-0000-0000564F0000}"/>
    <cellStyle name="Normal 2 2 2 11 2 3" xfId="19456" xr:uid="{00000000-0005-0000-0000-0000574F0000}"/>
    <cellStyle name="Normal 2 2 2 11 2 4" xfId="32573" xr:uid="{00000000-0005-0000-0000-0000584F0000}"/>
    <cellStyle name="Normal 2 2 2 11 2 5" xfId="35584" xr:uid="{00000000-0005-0000-0000-0000594F0000}"/>
    <cellStyle name="Normal 2 2 2 11 3" xfId="9114" xr:uid="{00000000-0005-0000-0000-00005A4F0000}"/>
    <cellStyle name="Normal 2 2 2 11 3 2" xfId="15521" xr:uid="{00000000-0005-0000-0000-00005B4F0000}"/>
    <cellStyle name="Normal 2 2 2 11 3 2 2" xfId="28169" xr:uid="{00000000-0005-0000-0000-00005C4F0000}"/>
    <cellStyle name="Normal 2 2 2 11 3 3" xfId="23121" xr:uid="{00000000-0005-0000-0000-00005D4F0000}"/>
    <cellStyle name="Normal 2 2 2 11 4" xfId="7136" xr:uid="{00000000-0005-0000-0000-00005E4F0000}"/>
    <cellStyle name="Normal 2 2 2 11 4 2" xfId="13671" xr:uid="{00000000-0005-0000-0000-00005F4F0000}"/>
    <cellStyle name="Normal 2 2 2 11 4 2 2" xfId="26402" xr:uid="{00000000-0005-0000-0000-0000604F0000}"/>
    <cellStyle name="Normal 2 2 2 11 4 3" xfId="21864" xr:uid="{00000000-0005-0000-0000-0000614F0000}"/>
    <cellStyle name="Normal 2 2 2 11 5" xfId="12569" xr:uid="{00000000-0005-0000-0000-0000624F0000}"/>
    <cellStyle name="Normal 2 2 2 11 5 2" xfId="25315" xr:uid="{00000000-0005-0000-0000-0000634F0000}"/>
    <cellStyle name="Normal 2 2 2 11 6" xfId="18073" xr:uid="{00000000-0005-0000-0000-0000644F0000}"/>
    <cellStyle name="Normal 2 2 2 11 7" xfId="31397" xr:uid="{00000000-0005-0000-0000-0000654F0000}"/>
    <cellStyle name="Normal 2 2 2 11 8" xfId="34728" xr:uid="{00000000-0005-0000-0000-0000664F0000}"/>
    <cellStyle name="Normal 2 2 2 12" xfId="4964" xr:uid="{00000000-0005-0000-0000-0000674F0000}"/>
    <cellStyle name="Normal 2 2 2 12 2" xfId="8191" xr:uid="{00000000-0005-0000-0000-0000684F0000}"/>
    <cellStyle name="Normal 2 2 2 12 2 2" xfId="14680" xr:uid="{00000000-0005-0000-0000-0000694F0000}"/>
    <cellStyle name="Normal 2 2 2 12 2 2 2" xfId="27359" xr:uid="{00000000-0005-0000-0000-00006A4F0000}"/>
    <cellStyle name="Normal 2 2 2 12 2 3" xfId="19457" xr:uid="{00000000-0005-0000-0000-00006B4F0000}"/>
    <cellStyle name="Normal 2 2 2 12 2 4" xfId="32574" xr:uid="{00000000-0005-0000-0000-00006C4F0000}"/>
    <cellStyle name="Normal 2 2 2 12 2 5" xfId="35585" xr:uid="{00000000-0005-0000-0000-00006D4F0000}"/>
    <cellStyle name="Normal 2 2 2 12 3" xfId="9115" xr:uid="{00000000-0005-0000-0000-00006E4F0000}"/>
    <cellStyle name="Normal 2 2 2 12 3 2" xfId="15522" xr:uid="{00000000-0005-0000-0000-00006F4F0000}"/>
    <cellStyle name="Normal 2 2 2 12 3 2 2" xfId="28170" xr:uid="{00000000-0005-0000-0000-0000704F0000}"/>
    <cellStyle name="Normal 2 2 2 12 3 3" xfId="23122" xr:uid="{00000000-0005-0000-0000-0000714F0000}"/>
    <cellStyle name="Normal 2 2 2 12 4" xfId="7137" xr:uid="{00000000-0005-0000-0000-0000724F0000}"/>
    <cellStyle name="Normal 2 2 2 12 4 2" xfId="13672" xr:uid="{00000000-0005-0000-0000-0000734F0000}"/>
    <cellStyle name="Normal 2 2 2 12 4 2 2" xfId="26403" xr:uid="{00000000-0005-0000-0000-0000744F0000}"/>
    <cellStyle name="Normal 2 2 2 12 4 3" xfId="21865" xr:uid="{00000000-0005-0000-0000-0000754F0000}"/>
    <cellStyle name="Normal 2 2 2 12 5" xfId="12570" xr:uid="{00000000-0005-0000-0000-0000764F0000}"/>
    <cellStyle name="Normal 2 2 2 12 5 2" xfId="25316" xr:uid="{00000000-0005-0000-0000-0000774F0000}"/>
    <cellStyle name="Normal 2 2 2 12 6" xfId="18074" xr:uid="{00000000-0005-0000-0000-0000784F0000}"/>
    <cellStyle name="Normal 2 2 2 12 7" xfId="31398" xr:uid="{00000000-0005-0000-0000-0000794F0000}"/>
    <cellStyle name="Normal 2 2 2 12 8" xfId="34729" xr:uid="{00000000-0005-0000-0000-00007A4F0000}"/>
    <cellStyle name="Normal 2 2 2 13" xfId="4965" xr:uid="{00000000-0005-0000-0000-00007B4F0000}"/>
    <cellStyle name="Normal 2 2 2 13 2" xfId="8192" xr:uid="{00000000-0005-0000-0000-00007C4F0000}"/>
    <cellStyle name="Normal 2 2 2 13 2 2" xfId="14681" xr:uid="{00000000-0005-0000-0000-00007D4F0000}"/>
    <cellStyle name="Normal 2 2 2 13 2 2 2" xfId="27360" xr:uid="{00000000-0005-0000-0000-00007E4F0000}"/>
    <cellStyle name="Normal 2 2 2 13 2 3" xfId="19458" xr:uid="{00000000-0005-0000-0000-00007F4F0000}"/>
    <cellStyle name="Normal 2 2 2 13 2 4" xfId="32575" xr:uid="{00000000-0005-0000-0000-0000804F0000}"/>
    <cellStyle name="Normal 2 2 2 13 2 5" xfId="35586" xr:uid="{00000000-0005-0000-0000-0000814F0000}"/>
    <cellStyle name="Normal 2 2 2 13 3" xfId="9116" xr:uid="{00000000-0005-0000-0000-0000824F0000}"/>
    <cellStyle name="Normal 2 2 2 13 3 2" xfId="15523" xr:uid="{00000000-0005-0000-0000-0000834F0000}"/>
    <cellStyle name="Normal 2 2 2 13 3 2 2" xfId="28171" xr:uid="{00000000-0005-0000-0000-0000844F0000}"/>
    <cellStyle name="Normal 2 2 2 13 3 3" xfId="23123" xr:uid="{00000000-0005-0000-0000-0000854F0000}"/>
    <cellStyle name="Normal 2 2 2 13 4" xfId="7138" xr:uid="{00000000-0005-0000-0000-0000864F0000}"/>
    <cellStyle name="Normal 2 2 2 13 4 2" xfId="13673" xr:uid="{00000000-0005-0000-0000-0000874F0000}"/>
    <cellStyle name="Normal 2 2 2 13 4 2 2" xfId="26404" xr:uid="{00000000-0005-0000-0000-0000884F0000}"/>
    <cellStyle name="Normal 2 2 2 13 4 3" xfId="21866" xr:uid="{00000000-0005-0000-0000-0000894F0000}"/>
    <cellStyle name="Normal 2 2 2 13 5" xfId="12571" xr:uid="{00000000-0005-0000-0000-00008A4F0000}"/>
    <cellStyle name="Normal 2 2 2 13 5 2" xfId="25317" xr:uid="{00000000-0005-0000-0000-00008B4F0000}"/>
    <cellStyle name="Normal 2 2 2 13 6" xfId="18075" xr:uid="{00000000-0005-0000-0000-00008C4F0000}"/>
    <cellStyle name="Normal 2 2 2 13 7" xfId="31399" xr:uid="{00000000-0005-0000-0000-00008D4F0000}"/>
    <cellStyle name="Normal 2 2 2 13 8" xfId="34730" xr:uid="{00000000-0005-0000-0000-00008E4F0000}"/>
    <cellStyle name="Normal 2 2 2 14" xfId="4966" xr:uid="{00000000-0005-0000-0000-00008F4F0000}"/>
    <cellStyle name="Normal 2 2 2 14 2" xfId="8193" xr:uid="{00000000-0005-0000-0000-0000904F0000}"/>
    <cellStyle name="Normal 2 2 2 14 2 2" xfId="14682" xr:uid="{00000000-0005-0000-0000-0000914F0000}"/>
    <cellStyle name="Normal 2 2 2 14 2 2 2" xfId="27361" xr:uid="{00000000-0005-0000-0000-0000924F0000}"/>
    <cellStyle name="Normal 2 2 2 14 2 3" xfId="19459" xr:uid="{00000000-0005-0000-0000-0000934F0000}"/>
    <cellStyle name="Normal 2 2 2 14 2 4" xfId="32576" xr:uid="{00000000-0005-0000-0000-0000944F0000}"/>
    <cellStyle name="Normal 2 2 2 14 2 5" xfId="35587" xr:uid="{00000000-0005-0000-0000-0000954F0000}"/>
    <cellStyle name="Normal 2 2 2 14 3" xfId="9117" xr:uid="{00000000-0005-0000-0000-0000964F0000}"/>
    <cellStyle name="Normal 2 2 2 14 3 2" xfId="15524" xr:uid="{00000000-0005-0000-0000-0000974F0000}"/>
    <cellStyle name="Normal 2 2 2 14 3 2 2" xfId="28172" xr:uid="{00000000-0005-0000-0000-0000984F0000}"/>
    <cellStyle name="Normal 2 2 2 14 3 3" xfId="23124" xr:uid="{00000000-0005-0000-0000-0000994F0000}"/>
    <cellStyle name="Normal 2 2 2 14 4" xfId="7139" xr:uid="{00000000-0005-0000-0000-00009A4F0000}"/>
    <cellStyle name="Normal 2 2 2 14 4 2" xfId="13674" xr:uid="{00000000-0005-0000-0000-00009B4F0000}"/>
    <cellStyle name="Normal 2 2 2 14 4 2 2" xfId="26405" xr:uid="{00000000-0005-0000-0000-00009C4F0000}"/>
    <cellStyle name="Normal 2 2 2 14 4 3" xfId="21867" xr:uid="{00000000-0005-0000-0000-00009D4F0000}"/>
    <cellStyle name="Normal 2 2 2 14 5" xfId="12572" xr:uid="{00000000-0005-0000-0000-00009E4F0000}"/>
    <cellStyle name="Normal 2 2 2 14 5 2" xfId="25318" xr:uid="{00000000-0005-0000-0000-00009F4F0000}"/>
    <cellStyle name="Normal 2 2 2 14 6" xfId="18076" xr:uid="{00000000-0005-0000-0000-0000A04F0000}"/>
    <cellStyle name="Normal 2 2 2 14 7" xfId="31400" xr:uid="{00000000-0005-0000-0000-0000A14F0000}"/>
    <cellStyle name="Normal 2 2 2 14 8" xfId="34731" xr:uid="{00000000-0005-0000-0000-0000A24F0000}"/>
    <cellStyle name="Normal 2 2 2 15" xfId="4967" xr:uid="{00000000-0005-0000-0000-0000A34F0000}"/>
    <cellStyle name="Normal 2 2 2 15 2" xfId="8194" xr:uid="{00000000-0005-0000-0000-0000A44F0000}"/>
    <cellStyle name="Normal 2 2 2 15 2 2" xfId="14683" xr:uid="{00000000-0005-0000-0000-0000A54F0000}"/>
    <cellStyle name="Normal 2 2 2 15 2 2 2" xfId="27362" xr:uid="{00000000-0005-0000-0000-0000A64F0000}"/>
    <cellStyle name="Normal 2 2 2 15 2 3" xfId="19460" xr:uid="{00000000-0005-0000-0000-0000A74F0000}"/>
    <cellStyle name="Normal 2 2 2 15 2 4" xfId="32577" xr:uid="{00000000-0005-0000-0000-0000A84F0000}"/>
    <cellStyle name="Normal 2 2 2 15 2 5" xfId="35588" xr:uid="{00000000-0005-0000-0000-0000A94F0000}"/>
    <cellStyle name="Normal 2 2 2 15 3" xfId="9118" xr:uid="{00000000-0005-0000-0000-0000AA4F0000}"/>
    <cellStyle name="Normal 2 2 2 15 3 2" xfId="15525" xr:uid="{00000000-0005-0000-0000-0000AB4F0000}"/>
    <cellStyle name="Normal 2 2 2 15 3 2 2" xfId="28173" xr:uid="{00000000-0005-0000-0000-0000AC4F0000}"/>
    <cellStyle name="Normal 2 2 2 15 3 3" xfId="23125" xr:uid="{00000000-0005-0000-0000-0000AD4F0000}"/>
    <cellStyle name="Normal 2 2 2 15 4" xfId="7140" xr:uid="{00000000-0005-0000-0000-0000AE4F0000}"/>
    <cellStyle name="Normal 2 2 2 15 4 2" xfId="13675" xr:uid="{00000000-0005-0000-0000-0000AF4F0000}"/>
    <cellStyle name="Normal 2 2 2 15 4 2 2" xfId="26406" xr:uid="{00000000-0005-0000-0000-0000B04F0000}"/>
    <cellStyle name="Normal 2 2 2 15 4 3" xfId="21868" xr:uid="{00000000-0005-0000-0000-0000B14F0000}"/>
    <cellStyle name="Normal 2 2 2 15 5" xfId="12573" xr:uid="{00000000-0005-0000-0000-0000B24F0000}"/>
    <cellStyle name="Normal 2 2 2 15 5 2" xfId="25319" xr:uid="{00000000-0005-0000-0000-0000B34F0000}"/>
    <cellStyle name="Normal 2 2 2 15 6" xfId="18077" xr:uid="{00000000-0005-0000-0000-0000B44F0000}"/>
    <cellStyle name="Normal 2 2 2 15 7" xfId="31401" xr:uid="{00000000-0005-0000-0000-0000B54F0000}"/>
    <cellStyle name="Normal 2 2 2 15 8" xfId="34732" xr:uid="{00000000-0005-0000-0000-0000B64F0000}"/>
    <cellStyle name="Normal 2 2 2 16" xfId="4968" xr:uid="{00000000-0005-0000-0000-0000B74F0000}"/>
    <cellStyle name="Normal 2 2 2 16 2" xfId="8195" xr:uid="{00000000-0005-0000-0000-0000B84F0000}"/>
    <cellStyle name="Normal 2 2 2 16 2 2" xfId="14684" xr:uid="{00000000-0005-0000-0000-0000B94F0000}"/>
    <cellStyle name="Normal 2 2 2 16 2 2 2" xfId="27363" xr:uid="{00000000-0005-0000-0000-0000BA4F0000}"/>
    <cellStyle name="Normal 2 2 2 16 2 3" xfId="19461" xr:uid="{00000000-0005-0000-0000-0000BB4F0000}"/>
    <cellStyle name="Normal 2 2 2 16 2 4" xfId="32578" xr:uid="{00000000-0005-0000-0000-0000BC4F0000}"/>
    <cellStyle name="Normal 2 2 2 16 2 5" xfId="35589" xr:uid="{00000000-0005-0000-0000-0000BD4F0000}"/>
    <cellStyle name="Normal 2 2 2 16 3" xfId="9119" xr:uid="{00000000-0005-0000-0000-0000BE4F0000}"/>
    <cellStyle name="Normal 2 2 2 16 3 2" xfId="15526" xr:uid="{00000000-0005-0000-0000-0000BF4F0000}"/>
    <cellStyle name="Normal 2 2 2 16 3 2 2" xfId="28174" xr:uid="{00000000-0005-0000-0000-0000C04F0000}"/>
    <cellStyle name="Normal 2 2 2 16 3 3" xfId="23126" xr:uid="{00000000-0005-0000-0000-0000C14F0000}"/>
    <cellStyle name="Normal 2 2 2 16 4" xfId="7141" xr:uid="{00000000-0005-0000-0000-0000C24F0000}"/>
    <cellStyle name="Normal 2 2 2 16 4 2" xfId="13676" xr:uid="{00000000-0005-0000-0000-0000C34F0000}"/>
    <cellStyle name="Normal 2 2 2 16 4 2 2" xfId="26407" xr:uid="{00000000-0005-0000-0000-0000C44F0000}"/>
    <cellStyle name="Normal 2 2 2 16 4 3" xfId="21869" xr:uid="{00000000-0005-0000-0000-0000C54F0000}"/>
    <cellStyle name="Normal 2 2 2 16 5" xfId="12574" xr:uid="{00000000-0005-0000-0000-0000C64F0000}"/>
    <cellStyle name="Normal 2 2 2 16 5 2" xfId="25320" xr:uid="{00000000-0005-0000-0000-0000C74F0000}"/>
    <cellStyle name="Normal 2 2 2 16 6" xfId="18078" xr:uid="{00000000-0005-0000-0000-0000C84F0000}"/>
    <cellStyle name="Normal 2 2 2 16 7" xfId="31402" xr:uid="{00000000-0005-0000-0000-0000C94F0000}"/>
    <cellStyle name="Normal 2 2 2 16 8" xfId="34733" xr:uid="{00000000-0005-0000-0000-0000CA4F0000}"/>
    <cellStyle name="Normal 2 2 2 17" xfId="4969" xr:uid="{00000000-0005-0000-0000-0000CB4F0000}"/>
    <cellStyle name="Normal 2 2 2 17 2" xfId="8196" xr:uid="{00000000-0005-0000-0000-0000CC4F0000}"/>
    <cellStyle name="Normal 2 2 2 17 2 2" xfId="14685" xr:uid="{00000000-0005-0000-0000-0000CD4F0000}"/>
    <cellStyle name="Normal 2 2 2 17 2 2 2" xfId="27364" xr:uid="{00000000-0005-0000-0000-0000CE4F0000}"/>
    <cellStyle name="Normal 2 2 2 17 2 3" xfId="19462" xr:uid="{00000000-0005-0000-0000-0000CF4F0000}"/>
    <cellStyle name="Normal 2 2 2 17 2 4" xfId="32579" xr:uid="{00000000-0005-0000-0000-0000D04F0000}"/>
    <cellStyle name="Normal 2 2 2 17 2 5" xfId="35590" xr:uid="{00000000-0005-0000-0000-0000D14F0000}"/>
    <cellStyle name="Normal 2 2 2 17 3" xfId="9120" xr:uid="{00000000-0005-0000-0000-0000D24F0000}"/>
    <cellStyle name="Normal 2 2 2 17 3 2" xfId="15527" xr:uid="{00000000-0005-0000-0000-0000D34F0000}"/>
    <cellStyle name="Normal 2 2 2 17 3 2 2" xfId="28175" xr:uid="{00000000-0005-0000-0000-0000D44F0000}"/>
    <cellStyle name="Normal 2 2 2 17 3 3" xfId="23127" xr:uid="{00000000-0005-0000-0000-0000D54F0000}"/>
    <cellStyle name="Normal 2 2 2 17 4" xfId="7142" xr:uid="{00000000-0005-0000-0000-0000D64F0000}"/>
    <cellStyle name="Normal 2 2 2 17 4 2" xfId="13677" xr:uid="{00000000-0005-0000-0000-0000D74F0000}"/>
    <cellStyle name="Normal 2 2 2 17 4 2 2" xfId="26408" xr:uid="{00000000-0005-0000-0000-0000D84F0000}"/>
    <cellStyle name="Normal 2 2 2 17 4 3" xfId="21870" xr:uid="{00000000-0005-0000-0000-0000D94F0000}"/>
    <cellStyle name="Normal 2 2 2 17 5" xfId="12575" xr:uid="{00000000-0005-0000-0000-0000DA4F0000}"/>
    <cellStyle name="Normal 2 2 2 17 5 2" xfId="25321" xr:uid="{00000000-0005-0000-0000-0000DB4F0000}"/>
    <cellStyle name="Normal 2 2 2 17 6" xfId="18079" xr:uid="{00000000-0005-0000-0000-0000DC4F0000}"/>
    <cellStyle name="Normal 2 2 2 17 7" xfId="31403" xr:uid="{00000000-0005-0000-0000-0000DD4F0000}"/>
    <cellStyle name="Normal 2 2 2 17 8" xfId="34734" xr:uid="{00000000-0005-0000-0000-0000DE4F0000}"/>
    <cellStyle name="Normal 2 2 2 18" xfId="4970" xr:uid="{00000000-0005-0000-0000-0000DF4F0000}"/>
    <cellStyle name="Normal 2 2 2 18 2" xfId="8197" xr:uid="{00000000-0005-0000-0000-0000E04F0000}"/>
    <cellStyle name="Normal 2 2 2 18 2 2" xfId="14686" xr:uid="{00000000-0005-0000-0000-0000E14F0000}"/>
    <cellStyle name="Normal 2 2 2 18 2 2 2" xfId="27365" xr:uid="{00000000-0005-0000-0000-0000E24F0000}"/>
    <cellStyle name="Normal 2 2 2 18 2 3" xfId="19463" xr:uid="{00000000-0005-0000-0000-0000E34F0000}"/>
    <cellStyle name="Normal 2 2 2 18 2 4" xfId="32580" xr:uid="{00000000-0005-0000-0000-0000E44F0000}"/>
    <cellStyle name="Normal 2 2 2 18 2 5" xfId="35591" xr:uid="{00000000-0005-0000-0000-0000E54F0000}"/>
    <cellStyle name="Normal 2 2 2 18 3" xfId="9121" xr:uid="{00000000-0005-0000-0000-0000E64F0000}"/>
    <cellStyle name="Normal 2 2 2 18 3 2" xfId="15528" xr:uid="{00000000-0005-0000-0000-0000E74F0000}"/>
    <cellStyle name="Normal 2 2 2 18 3 2 2" xfId="28176" xr:uid="{00000000-0005-0000-0000-0000E84F0000}"/>
    <cellStyle name="Normal 2 2 2 18 3 3" xfId="23128" xr:uid="{00000000-0005-0000-0000-0000E94F0000}"/>
    <cellStyle name="Normal 2 2 2 18 4" xfId="7143" xr:uid="{00000000-0005-0000-0000-0000EA4F0000}"/>
    <cellStyle name="Normal 2 2 2 18 4 2" xfId="13678" xr:uid="{00000000-0005-0000-0000-0000EB4F0000}"/>
    <cellStyle name="Normal 2 2 2 18 4 2 2" xfId="26409" xr:uid="{00000000-0005-0000-0000-0000EC4F0000}"/>
    <cellStyle name="Normal 2 2 2 18 4 3" xfId="21871" xr:uid="{00000000-0005-0000-0000-0000ED4F0000}"/>
    <cellStyle name="Normal 2 2 2 18 5" xfId="12576" xr:uid="{00000000-0005-0000-0000-0000EE4F0000}"/>
    <cellStyle name="Normal 2 2 2 18 5 2" xfId="25322" xr:uid="{00000000-0005-0000-0000-0000EF4F0000}"/>
    <cellStyle name="Normal 2 2 2 18 6" xfId="18080" xr:uid="{00000000-0005-0000-0000-0000F04F0000}"/>
    <cellStyle name="Normal 2 2 2 18 7" xfId="31404" xr:uid="{00000000-0005-0000-0000-0000F14F0000}"/>
    <cellStyle name="Normal 2 2 2 18 8" xfId="34735" xr:uid="{00000000-0005-0000-0000-0000F24F0000}"/>
    <cellStyle name="Normal 2 2 2 19" xfId="4971" xr:uid="{00000000-0005-0000-0000-0000F34F0000}"/>
    <cellStyle name="Normal 2 2 2 19 2" xfId="8198" xr:uid="{00000000-0005-0000-0000-0000F44F0000}"/>
    <cellStyle name="Normal 2 2 2 19 2 2" xfId="14687" xr:uid="{00000000-0005-0000-0000-0000F54F0000}"/>
    <cellStyle name="Normal 2 2 2 19 2 2 2" xfId="27366" xr:uid="{00000000-0005-0000-0000-0000F64F0000}"/>
    <cellStyle name="Normal 2 2 2 19 2 3" xfId="19464" xr:uid="{00000000-0005-0000-0000-0000F74F0000}"/>
    <cellStyle name="Normal 2 2 2 19 2 4" xfId="32581" xr:uid="{00000000-0005-0000-0000-0000F84F0000}"/>
    <cellStyle name="Normal 2 2 2 19 2 5" xfId="35592" xr:uid="{00000000-0005-0000-0000-0000F94F0000}"/>
    <cellStyle name="Normal 2 2 2 19 3" xfId="9122" xr:uid="{00000000-0005-0000-0000-0000FA4F0000}"/>
    <cellStyle name="Normal 2 2 2 19 3 2" xfId="15529" xr:uid="{00000000-0005-0000-0000-0000FB4F0000}"/>
    <cellStyle name="Normal 2 2 2 19 3 2 2" xfId="28177" xr:uid="{00000000-0005-0000-0000-0000FC4F0000}"/>
    <cellStyle name="Normal 2 2 2 19 3 3" xfId="23129" xr:uid="{00000000-0005-0000-0000-0000FD4F0000}"/>
    <cellStyle name="Normal 2 2 2 19 4" xfId="7144" xr:uid="{00000000-0005-0000-0000-0000FE4F0000}"/>
    <cellStyle name="Normal 2 2 2 19 4 2" xfId="13679" xr:uid="{00000000-0005-0000-0000-0000FF4F0000}"/>
    <cellStyle name="Normal 2 2 2 19 4 2 2" xfId="26410" xr:uid="{00000000-0005-0000-0000-000000500000}"/>
    <cellStyle name="Normal 2 2 2 19 4 3" xfId="21872" xr:uid="{00000000-0005-0000-0000-000001500000}"/>
    <cellStyle name="Normal 2 2 2 19 5" xfId="12577" xr:uid="{00000000-0005-0000-0000-000002500000}"/>
    <cellStyle name="Normal 2 2 2 19 5 2" xfId="25323" xr:uid="{00000000-0005-0000-0000-000003500000}"/>
    <cellStyle name="Normal 2 2 2 19 6" xfId="18081" xr:uid="{00000000-0005-0000-0000-000004500000}"/>
    <cellStyle name="Normal 2 2 2 19 7" xfId="31405" xr:uid="{00000000-0005-0000-0000-000005500000}"/>
    <cellStyle name="Normal 2 2 2 19 8" xfId="34736" xr:uid="{00000000-0005-0000-0000-000006500000}"/>
    <cellStyle name="Normal 2 2 2 2" xfId="782" xr:uid="{00000000-0005-0000-0000-000007500000}"/>
    <cellStyle name="Normal 2 2 2 2 10" xfId="44043" xr:uid="{3C51A535-0660-40A9-8092-4562FB6935C6}"/>
    <cellStyle name="Normal 2 2 2 2 11" xfId="44044" xr:uid="{95A111A5-8A98-4B0A-9F1C-8BF53A353195}"/>
    <cellStyle name="Normal 2 2 2 2 12" xfId="44045" xr:uid="{5DF6BE60-CD46-46FA-A0F8-DC3E2BE7C934}"/>
    <cellStyle name="Normal 2 2 2 2 2" xfId="1680" xr:uid="{00000000-0005-0000-0000-000008500000}"/>
    <cellStyle name="Normal 2 2 2 2 2 10" xfId="4974" xr:uid="{00000000-0005-0000-0000-000009500000}"/>
    <cellStyle name="Normal 2 2 2 2 2 11" xfId="4975" xr:uid="{00000000-0005-0000-0000-00000A500000}"/>
    <cellStyle name="Normal 2 2 2 2 2 12" xfId="4976" xr:uid="{00000000-0005-0000-0000-00000B500000}"/>
    <cellStyle name="Normal 2 2 2 2 2 13" xfId="4977" xr:uid="{00000000-0005-0000-0000-00000C500000}"/>
    <cellStyle name="Normal 2 2 2 2 2 14" xfId="4978" xr:uid="{00000000-0005-0000-0000-00000D500000}"/>
    <cellStyle name="Normal 2 2 2 2 2 15" xfId="4979" xr:uid="{00000000-0005-0000-0000-00000E500000}"/>
    <cellStyle name="Normal 2 2 2 2 2 16" xfId="4980" xr:uid="{00000000-0005-0000-0000-00000F500000}"/>
    <cellStyle name="Normal 2 2 2 2 2 17" xfId="4981" xr:uid="{00000000-0005-0000-0000-000010500000}"/>
    <cellStyle name="Normal 2 2 2 2 2 18" xfId="4982" xr:uid="{00000000-0005-0000-0000-000011500000}"/>
    <cellStyle name="Normal 2 2 2 2 2 19" xfId="4983" xr:uid="{00000000-0005-0000-0000-000012500000}"/>
    <cellStyle name="Normal 2 2 2 2 2 2" xfId="4984" xr:uid="{00000000-0005-0000-0000-000013500000}"/>
    <cellStyle name="Normal 2 2 2 2 2 2 2" xfId="44047" xr:uid="{B9CFE494-74B8-4388-8D3C-57AE56ACDB7B}"/>
    <cellStyle name="Normal 2 2 2 2 2 20" xfId="4973" xr:uid="{00000000-0005-0000-0000-000014500000}"/>
    <cellStyle name="Normal 2 2 2 2 2 20 2" xfId="18805" xr:uid="{00000000-0005-0000-0000-000015500000}"/>
    <cellStyle name="Normal 2 2 2 2 2 21" xfId="18083" xr:uid="{00000000-0005-0000-0000-000016500000}"/>
    <cellStyle name="Normal 2 2 2 2 2 22" xfId="2894" xr:uid="{00000000-0005-0000-0000-000017500000}"/>
    <cellStyle name="Normal 2 2 2 2 2 23" xfId="44046" xr:uid="{FCF3EE1D-590E-4189-BC0B-21B4E25B4097}"/>
    <cellStyle name="Normal 2 2 2 2 2 3" xfId="4985" xr:uid="{00000000-0005-0000-0000-000018500000}"/>
    <cellStyle name="Normal 2 2 2 2 2 4" xfId="4986" xr:uid="{00000000-0005-0000-0000-000019500000}"/>
    <cellStyle name="Normal 2 2 2 2 2 5" xfId="4987" xr:uid="{00000000-0005-0000-0000-00001A500000}"/>
    <cellStyle name="Normal 2 2 2 2 2 6" xfId="4988" xr:uid="{00000000-0005-0000-0000-00001B500000}"/>
    <cellStyle name="Normal 2 2 2 2 2 7" xfId="4989" xr:uid="{00000000-0005-0000-0000-00001C500000}"/>
    <cellStyle name="Normal 2 2 2 2 2 8" xfId="4990" xr:uid="{00000000-0005-0000-0000-00001D500000}"/>
    <cellStyle name="Normal 2 2 2 2 2 9" xfId="4991" xr:uid="{00000000-0005-0000-0000-00001E500000}"/>
    <cellStyle name="Normal 2 2 2 2 3" xfId="4992" xr:uid="{00000000-0005-0000-0000-00001F500000}"/>
    <cellStyle name="Normal 2 2 2 2 3 2" xfId="44049" xr:uid="{F0DBDFCF-29A5-459C-8F9B-CA27637DC64D}"/>
    <cellStyle name="Normal 2 2 2 2 3 3" xfId="44048" xr:uid="{C5BCC2FE-BCBC-4E3D-B36B-BB7D91A5B42E}"/>
    <cellStyle name="Normal 2 2 2 2 4" xfId="4972" xr:uid="{00000000-0005-0000-0000-000020500000}"/>
    <cellStyle name="Normal 2 2 2 2 4 2" xfId="18704" xr:uid="{00000000-0005-0000-0000-000021500000}"/>
    <cellStyle name="Normal 2 2 2 2 4 2 2" xfId="44051" xr:uid="{848B2EB4-F8CE-47CC-9E31-FDDADF0788C1}"/>
    <cellStyle name="Normal 2 2 2 2 4 3" xfId="44050" xr:uid="{D0A56F78-9CD1-4FB5-8DD4-1CA235661106}"/>
    <cellStyle name="Normal 2 2 2 2 5" xfId="9969" xr:uid="{00000000-0005-0000-0000-000022500000}"/>
    <cellStyle name="Normal 2 2 2 2 5 2" xfId="18082" xr:uid="{00000000-0005-0000-0000-000023500000}"/>
    <cellStyle name="Normal 2 2 2 2 5 2 2" xfId="44053" xr:uid="{F2E5635A-948A-415E-82D5-8C5E36A29A73}"/>
    <cellStyle name="Normal 2 2 2 2 5 3" xfId="44052" xr:uid="{64D77501-1120-44CE-97F2-24601C8DAA8C}"/>
    <cellStyle name="Normal 2 2 2 2 6" xfId="2217" xr:uid="{00000000-0005-0000-0000-000024500000}"/>
    <cellStyle name="Normal 2 2 2 2 6 2" xfId="44055" xr:uid="{F9801FCF-0B39-41DD-862E-AB4F8CFCE47D}"/>
    <cellStyle name="Normal 2 2 2 2 6 3" xfId="44054" xr:uid="{E7D0FED2-2C76-4F7E-87C4-D4C17E87CB16}"/>
    <cellStyle name="Normal 2 2 2 2 7" xfId="44056" xr:uid="{3ABE5AD0-FDDC-4C97-8E39-7188FCC32C84}"/>
    <cellStyle name="Normal 2 2 2 2 7 2" xfId="44057" xr:uid="{D03B8512-70D4-4C10-A105-242B0893CC67}"/>
    <cellStyle name="Normal 2 2 2 2 8" xfId="44058" xr:uid="{194B4576-F472-438F-B156-A4BF77679815}"/>
    <cellStyle name="Normal 2 2 2 2 9" xfId="44059" xr:uid="{692BAA08-5F3B-46B6-AB4F-4C2EC6977395}"/>
    <cellStyle name="Normal 2 2 2 20" xfId="4993" xr:uid="{00000000-0005-0000-0000-000025500000}"/>
    <cellStyle name="Normal 2 2 2 20 2" xfId="8199" xr:uid="{00000000-0005-0000-0000-000026500000}"/>
    <cellStyle name="Normal 2 2 2 20 2 2" xfId="14688" xr:uid="{00000000-0005-0000-0000-000027500000}"/>
    <cellStyle name="Normal 2 2 2 20 2 2 2" xfId="27367" xr:uid="{00000000-0005-0000-0000-000028500000}"/>
    <cellStyle name="Normal 2 2 2 20 2 3" xfId="19465" xr:uid="{00000000-0005-0000-0000-000029500000}"/>
    <cellStyle name="Normal 2 2 2 20 2 4" xfId="32582" xr:uid="{00000000-0005-0000-0000-00002A500000}"/>
    <cellStyle name="Normal 2 2 2 20 2 5" xfId="35593" xr:uid="{00000000-0005-0000-0000-00002B500000}"/>
    <cellStyle name="Normal 2 2 2 20 3" xfId="9123" xr:uid="{00000000-0005-0000-0000-00002C500000}"/>
    <cellStyle name="Normal 2 2 2 20 3 2" xfId="15530" xr:uid="{00000000-0005-0000-0000-00002D500000}"/>
    <cellStyle name="Normal 2 2 2 20 3 2 2" xfId="28178" xr:uid="{00000000-0005-0000-0000-00002E500000}"/>
    <cellStyle name="Normal 2 2 2 20 3 3" xfId="23130" xr:uid="{00000000-0005-0000-0000-00002F500000}"/>
    <cellStyle name="Normal 2 2 2 20 4" xfId="7148" xr:uid="{00000000-0005-0000-0000-000030500000}"/>
    <cellStyle name="Normal 2 2 2 20 4 2" xfId="13683" xr:uid="{00000000-0005-0000-0000-000031500000}"/>
    <cellStyle name="Normal 2 2 2 20 4 2 2" xfId="26414" xr:uid="{00000000-0005-0000-0000-000032500000}"/>
    <cellStyle name="Normal 2 2 2 20 4 3" xfId="21876" xr:uid="{00000000-0005-0000-0000-000033500000}"/>
    <cellStyle name="Normal 2 2 2 20 5" xfId="12580" xr:uid="{00000000-0005-0000-0000-000034500000}"/>
    <cellStyle name="Normal 2 2 2 20 5 2" xfId="25326" xr:uid="{00000000-0005-0000-0000-000035500000}"/>
    <cellStyle name="Normal 2 2 2 20 6" xfId="18084" xr:uid="{00000000-0005-0000-0000-000036500000}"/>
    <cellStyle name="Normal 2 2 2 20 7" xfId="31406" xr:uid="{00000000-0005-0000-0000-000037500000}"/>
    <cellStyle name="Normal 2 2 2 20 8" xfId="34738" xr:uid="{00000000-0005-0000-0000-000038500000}"/>
    <cellStyle name="Normal 2 2 2 21" xfId="4994" xr:uid="{00000000-0005-0000-0000-000039500000}"/>
    <cellStyle name="Normal 2 2 2 21 2" xfId="8200" xr:uid="{00000000-0005-0000-0000-00003A500000}"/>
    <cellStyle name="Normal 2 2 2 21 2 2" xfId="14689" xr:uid="{00000000-0005-0000-0000-00003B500000}"/>
    <cellStyle name="Normal 2 2 2 21 2 2 2" xfId="27368" xr:uid="{00000000-0005-0000-0000-00003C500000}"/>
    <cellStyle name="Normal 2 2 2 21 2 3" xfId="19466" xr:uid="{00000000-0005-0000-0000-00003D500000}"/>
    <cellStyle name="Normal 2 2 2 21 2 4" xfId="32583" xr:uid="{00000000-0005-0000-0000-00003E500000}"/>
    <cellStyle name="Normal 2 2 2 21 2 5" xfId="35594" xr:uid="{00000000-0005-0000-0000-00003F500000}"/>
    <cellStyle name="Normal 2 2 2 21 3" xfId="9124" xr:uid="{00000000-0005-0000-0000-000040500000}"/>
    <cellStyle name="Normal 2 2 2 21 3 2" xfId="15531" xr:uid="{00000000-0005-0000-0000-000041500000}"/>
    <cellStyle name="Normal 2 2 2 21 3 2 2" xfId="28179" xr:uid="{00000000-0005-0000-0000-000042500000}"/>
    <cellStyle name="Normal 2 2 2 21 3 3" xfId="23131" xr:uid="{00000000-0005-0000-0000-000043500000}"/>
    <cellStyle name="Normal 2 2 2 21 4" xfId="7149" xr:uid="{00000000-0005-0000-0000-000044500000}"/>
    <cellStyle name="Normal 2 2 2 21 4 2" xfId="13684" xr:uid="{00000000-0005-0000-0000-000045500000}"/>
    <cellStyle name="Normal 2 2 2 21 4 2 2" xfId="26415" xr:uid="{00000000-0005-0000-0000-000046500000}"/>
    <cellStyle name="Normal 2 2 2 21 4 3" xfId="21877" xr:uid="{00000000-0005-0000-0000-000047500000}"/>
    <cellStyle name="Normal 2 2 2 21 5" xfId="12581" xr:uid="{00000000-0005-0000-0000-000048500000}"/>
    <cellStyle name="Normal 2 2 2 21 5 2" xfId="25327" xr:uid="{00000000-0005-0000-0000-000049500000}"/>
    <cellStyle name="Normal 2 2 2 21 6" xfId="18085" xr:uid="{00000000-0005-0000-0000-00004A500000}"/>
    <cellStyle name="Normal 2 2 2 21 7" xfId="31407" xr:uid="{00000000-0005-0000-0000-00004B500000}"/>
    <cellStyle name="Normal 2 2 2 21 8" xfId="34739" xr:uid="{00000000-0005-0000-0000-00004C500000}"/>
    <cellStyle name="Normal 2 2 2 22" xfId="4995" xr:uid="{00000000-0005-0000-0000-00004D500000}"/>
    <cellStyle name="Normal 2 2 2 22 2" xfId="8201" xr:uid="{00000000-0005-0000-0000-00004E500000}"/>
    <cellStyle name="Normal 2 2 2 22 2 2" xfId="14690" xr:uid="{00000000-0005-0000-0000-00004F500000}"/>
    <cellStyle name="Normal 2 2 2 22 2 2 2" xfId="27369" xr:uid="{00000000-0005-0000-0000-000050500000}"/>
    <cellStyle name="Normal 2 2 2 22 2 3" xfId="19467" xr:uid="{00000000-0005-0000-0000-000051500000}"/>
    <cellStyle name="Normal 2 2 2 22 2 4" xfId="32584" xr:uid="{00000000-0005-0000-0000-000052500000}"/>
    <cellStyle name="Normal 2 2 2 22 2 5" xfId="35595" xr:uid="{00000000-0005-0000-0000-000053500000}"/>
    <cellStyle name="Normal 2 2 2 22 3" xfId="9125" xr:uid="{00000000-0005-0000-0000-000054500000}"/>
    <cellStyle name="Normal 2 2 2 22 3 2" xfId="15532" xr:uid="{00000000-0005-0000-0000-000055500000}"/>
    <cellStyle name="Normal 2 2 2 22 3 2 2" xfId="28180" xr:uid="{00000000-0005-0000-0000-000056500000}"/>
    <cellStyle name="Normal 2 2 2 22 3 3" xfId="23132" xr:uid="{00000000-0005-0000-0000-000057500000}"/>
    <cellStyle name="Normal 2 2 2 22 4" xfId="7150" xr:uid="{00000000-0005-0000-0000-000058500000}"/>
    <cellStyle name="Normal 2 2 2 22 4 2" xfId="13685" xr:uid="{00000000-0005-0000-0000-000059500000}"/>
    <cellStyle name="Normal 2 2 2 22 4 2 2" xfId="26416" xr:uid="{00000000-0005-0000-0000-00005A500000}"/>
    <cellStyle name="Normal 2 2 2 22 4 3" xfId="21878" xr:uid="{00000000-0005-0000-0000-00005B500000}"/>
    <cellStyle name="Normal 2 2 2 22 5" xfId="12582" xr:uid="{00000000-0005-0000-0000-00005C500000}"/>
    <cellStyle name="Normal 2 2 2 22 5 2" xfId="25328" xr:uid="{00000000-0005-0000-0000-00005D500000}"/>
    <cellStyle name="Normal 2 2 2 22 6" xfId="18086" xr:uid="{00000000-0005-0000-0000-00005E500000}"/>
    <cellStyle name="Normal 2 2 2 22 7" xfId="31408" xr:uid="{00000000-0005-0000-0000-00005F500000}"/>
    <cellStyle name="Normal 2 2 2 22 8" xfId="34740" xr:uid="{00000000-0005-0000-0000-000060500000}"/>
    <cellStyle name="Normal 2 2 2 23" xfId="4996" xr:uid="{00000000-0005-0000-0000-000061500000}"/>
    <cellStyle name="Normal 2 2 2 23 2" xfId="8202" xr:uid="{00000000-0005-0000-0000-000062500000}"/>
    <cellStyle name="Normal 2 2 2 23 2 2" xfId="14691" xr:uid="{00000000-0005-0000-0000-000063500000}"/>
    <cellStyle name="Normal 2 2 2 23 2 2 2" xfId="27370" xr:uid="{00000000-0005-0000-0000-000064500000}"/>
    <cellStyle name="Normal 2 2 2 23 2 3" xfId="19468" xr:uid="{00000000-0005-0000-0000-000065500000}"/>
    <cellStyle name="Normal 2 2 2 23 2 4" xfId="32585" xr:uid="{00000000-0005-0000-0000-000066500000}"/>
    <cellStyle name="Normal 2 2 2 23 2 5" xfId="35596" xr:uid="{00000000-0005-0000-0000-000067500000}"/>
    <cellStyle name="Normal 2 2 2 23 3" xfId="9126" xr:uid="{00000000-0005-0000-0000-000068500000}"/>
    <cellStyle name="Normal 2 2 2 23 3 2" xfId="15533" xr:uid="{00000000-0005-0000-0000-000069500000}"/>
    <cellStyle name="Normal 2 2 2 23 3 2 2" xfId="28181" xr:uid="{00000000-0005-0000-0000-00006A500000}"/>
    <cellStyle name="Normal 2 2 2 23 3 3" xfId="23133" xr:uid="{00000000-0005-0000-0000-00006B500000}"/>
    <cellStyle name="Normal 2 2 2 23 4" xfId="7151" xr:uid="{00000000-0005-0000-0000-00006C500000}"/>
    <cellStyle name="Normal 2 2 2 23 4 2" xfId="13686" xr:uid="{00000000-0005-0000-0000-00006D500000}"/>
    <cellStyle name="Normal 2 2 2 23 4 2 2" xfId="26417" xr:uid="{00000000-0005-0000-0000-00006E500000}"/>
    <cellStyle name="Normal 2 2 2 23 4 3" xfId="21879" xr:uid="{00000000-0005-0000-0000-00006F500000}"/>
    <cellStyle name="Normal 2 2 2 23 5" xfId="12583" xr:uid="{00000000-0005-0000-0000-000070500000}"/>
    <cellStyle name="Normal 2 2 2 23 5 2" xfId="25329" xr:uid="{00000000-0005-0000-0000-000071500000}"/>
    <cellStyle name="Normal 2 2 2 23 6" xfId="18087" xr:uid="{00000000-0005-0000-0000-000072500000}"/>
    <cellStyle name="Normal 2 2 2 23 7" xfId="31409" xr:uid="{00000000-0005-0000-0000-000073500000}"/>
    <cellStyle name="Normal 2 2 2 23 8" xfId="34741" xr:uid="{00000000-0005-0000-0000-000074500000}"/>
    <cellStyle name="Normal 2 2 2 24" xfId="4997" xr:uid="{00000000-0005-0000-0000-000075500000}"/>
    <cellStyle name="Normal 2 2 2 24 2" xfId="8203" xr:uid="{00000000-0005-0000-0000-000076500000}"/>
    <cellStyle name="Normal 2 2 2 24 2 2" xfId="14692" xr:uid="{00000000-0005-0000-0000-000077500000}"/>
    <cellStyle name="Normal 2 2 2 24 2 2 2" xfId="27371" xr:uid="{00000000-0005-0000-0000-000078500000}"/>
    <cellStyle name="Normal 2 2 2 24 2 3" xfId="19469" xr:uid="{00000000-0005-0000-0000-000079500000}"/>
    <cellStyle name="Normal 2 2 2 24 2 4" xfId="32586" xr:uid="{00000000-0005-0000-0000-00007A500000}"/>
    <cellStyle name="Normal 2 2 2 24 2 5" xfId="35597" xr:uid="{00000000-0005-0000-0000-00007B500000}"/>
    <cellStyle name="Normal 2 2 2 24 3" xfId="9127" xr:uid="{00000000-0005-0000-0000-00007C500000}"/>
    <cellStyle name="Normal 2 2 2 24 3 2" xfId="15534" xr:uid="{00000000-0005-0000-0000-00007D500000}"/>
    <cellStyle name="Normal 2 2 2 24 3 2 2" xfId="28182" xr:uid="{00000000-0005-0000-0000-00007E500000}"/>
    <cellStyle name="Normal 2 2 2 24 3 3" xfId="23134" xr:uid="{00000000-0005-0000-0000-00007F500000}"/>
    <cellStyle name="Normal 2 2 2 24 4" xfId="7152" xr:uid="{00000000-0005-0000-0000-000080500000}"/>
    <cellStyle name="Normal 2 2 2 24 4 2" xfId="13687" xr:uid="{00000000-0005-0000-0000-000081500000}"/>
    <cellStyle name="Normal 2 2 2 24 4 2 2" xfId="26418" xr:uid="{00000000-0005-0000-0000-000082500000}"/>
    <cellStyle name="Normal 2 2 2 24 4 3" xfId="21880" xr:uid="{00000000-0005-0000-0000-000083500000}"/>
    <cellStyle name="Normal 2 2 2 24 5" xfId="12584" xr:uid="{00000000-0005-0000-0000-000084500000}"/>
    <cellStyle name="Normal 2 2 2 24 5 2" xfId="25330" xr:uid="{00000000-0005-0000-0000-000085500000}"/>
    <cellStyle name="Normal 2 2 2 24 6" xfId="18088" xr:uid="{00000000-0005-0000-0000-000086500000}"/>
    <cellStyle name="Normal 2 2 2 24 7" xfId="31410" xr:uid="{00000000-0005-0000-0000-000087500000}"/>
    <cellStyle name="Normal 2 2 2 24 8" xfId="34742" xr:uid="{00000000-0005-0000-0000-000088500000}"/>
    <cellStyle name="Normal 2 2 2 25" xfId="4961" xr:uid="{00000000-0005-0000-0000-000089500000}"/>
    <cellStyle name="Normal 2 2 2 25 2" xfId="6181" xr:uid="{00000000-0005-0000-0000-00008A500000}"/>
    <cellStyle name="Normal 2 2 2 25 3" xfId="18664" xr:uid="{00000000-0005-0000-0000-00008B500000}"/>
    <cellStyle name="Normal 2 2 2 26" xfId="9739" xr:uid="{00000000-0005-0000-0000-00008C500000}"/>
    <cellStyle name="Normal 2 2 2 26 2" xfId="18071" xr:uid="{00000000-0005-0000-0000-00008D500000}"/>
    <cellStyle name="Normal 2 2 2 27" xfId="37183" xr:uid="{00000000-0005-0000-0000-00008E500000}"/>
    <cellStyle name="Normal 2 2 2 3" xfId="1028" xr:uid="{00000000-0005-0000-0000-00008F500000}"/>
    <cellStyle name="Normal 2 2 2 3 2" xfId="4998" xr:uid="{00000000-0005-0000-0000-000090500000}"/>
    <cellStyle name="Normal 2 2 2 3 2 2" xfId="18731" xr:uid="{00000000-0005-0000-0000-000091500000}"/>
    <cellStyle name="Normal 2 2 2 3 2 3" xfId="44061" xr:uid="{D01F6091-18B8-4536-A412-956AE201724B}"/>
    <cellStyle name="Normal 2 2 2 3 3" xfId="10030" xr:uid="{00000000-0005-0000-0000-000092500000}"/>
    <cellStyle name="Normal 2 2 2 3 3 2" xfId="18089" xr:uid="{00000000-0005-0000-0000-000093500000}"/>
    <cellStyle name="Normal 2 2 2 3 3 3" xfId="44062" xr:uid="{8183D68C-6C1A-495F-BC9A-FAA884F90432}"/>
    <cellStyle name="Normal 2 2 2 3 4" xfId="10423" xr:uid="{00000000-0005-0000-0000-000094500000}"/>
    <cellStyle name="Normal 2 2 2 3 5" xfId="3120" xr:uid="{00000000-0005-0000-0000-000095500000}"/>
    <cellStyle name="Normal 2 2 2 3 6" xfId="44060" xr:uid="{A0E9E791-A549-4F3C-8007-3EB9DE1F6A83}"/>
    <cellStyle name="Normal 2 2 2 4" xfId="12" xr:uid="{00000000-0005-0000-0000-000096500000}"/>
    <cellStyle name="Normal 2 2 2 4 2" xfId="4999" xr:uid="{00000000-0005-0000-0000-000097500000}"/>
    <cellStyle name="Normal 2 2 2 4 2 2" xfId="44064" xr:uid="{1CA2CBCC-580E-46EB-924C-545CE5D39AD1}"/>
    <cellStyle name="Normal 2 2 2 4 3" xfId="10176" xr:uid="{00000000-0005-0000-0000-000098500000}"/>
    <cellStyle name="Normal 2 2 2 4 4" xfId="3172" xr:uid="{00000000-0005-0000-0000-000099500000}"/>
    <cellStyle name="Normal 2 2 2 4 5" xfId="44063" xr:uid="{4B674240-E8AE-48FB-9A34-ECFBB2E8B7F4}"/>
    <cellStyle name="Normal 2 2 2 5" xfId="1266" xr:uid="{00000000-0005-0000-0000-00009A500000}"/>
    <cellStyle name="Normal 2 2 2 5 2" xfId="11079" xr:uid="{00000000-0005-0000-0000-00009B500000}"/>
    <cellStyle name="Normal 2 2 2 5 2 2" xfId="44066" xr:uid="{4EEC185A-06BF-4B23-8664-B43CC62F690C}"/>
    <cellStyle name="Normal 2 2 2 5 3" xfId="5000" xr:uid="{00000000-0005-0000-0000-00009C500000}"/>
    <cellStyle name="Normal 2 2 2 5 4" xfId="44065" xr:uid="{F371BB54-F41C-4767-9AF2-33C25AFB1684}"/>
    <cellStyle name="Normal 2 2 2 6" xfId="5001" xr:uid="{00000000-0005-0000-0000-00009D500000}"/>
    <cellStyle name="Normal 2 2 2 6 10" xfId="44067" xr:uid="{1F832DFF-6922-4657-8CB7-DB7F3A29AB32}"/>
    <cellStyle name="Normal 2 2 2 6 2" xfId="8204" xr:uid="{00000000-0005-0000-0000-00009E500000}"/>
    <cellStyle name="Normal 2 2 2 6 2 2" xfId="14693" xr:uid="{00000000-0005-0000-0000-00009F500000}"/>
    <cellStyle name="Normal 2 2 2 6 2 2 2" xfId="27372" xr:uid="{00000000-0005-0000-0000-0000A0500000}"/>
    <cellStyle name="Normal 2 2 2 6 2 3" xfId="19470" xr:uid="{00000000-0005-0000-0000-0000A1500000}"/>
    <cellStyle name="Normal 2 2 2 6 2 4" xfId="32587" xr:uid="{00000000-0005-0000-0000-0000A2500000}"/>
    <cellStyle name="Normal 2 2 2 6 2 5" xfId="35598" xr:uid="{00000000-0005-0000-0000-0000A3500000}"/>
    <cellStyle name="Normal 2 2 2 6 3" xfId="9128" xr:uid="{00000000-0005-0000-0000-0000A4500000}"/>
    <cellStyle name="Normal 2 2 2 6 3 2" xfId="15535" xr:uid="{00000000-0005-0000-0000-0000A5500000}"/>
    <cellStyle name="Normal 2 2 2 6 3 2 2" xfId="28183" xr:uid="{00000000-0005-0000-0000-0000A6500000}"/>
    <cellStyle name="Normal 2 2 2 6 3 3" xfId="23135" xr:uid="{00000000-0005-0000-0000-0000A7500000}"/>
    <cellStyle name="Normal 2 2 2 6 4" xfId="7153" xr:uid="{00000000-0005-0000-0000-0000A8500000}"/>
    <cellStyle name="Normal 2 2 2 6 4 2" xfId="13688" xr:uid="{00000000-0005-0000-0000-0000A9500000}"/>
    <cellStyle name="Normal 2 2 2 6 4 2 2" xfId="26419" xr:uid="{00000000-0005-0000-0000-0000AA500000}"/>
    <cellStyle name="Normal 2 2 2 6 4 3" xfId="21881" xr:uid="{00000000-0005-0000-0000-0000AB500000}"/>
    <cellStyle name="Normal 2 2 2 6 5" xfId="12585" xr:uid="{00000000-0005-0000-0000-0000AC500000}"/>
    <cellStyle name="Normal 2 2 2 6 5 2" xfId="25331" xr:uid="{00000000-0005-0000-0000-0000AD500000}"/>
    <cellStyle name="Normal 2 2 2 6 6" xfId="18090" xr:uid="{00000000-0005-0000-0000-0000AE500000}"/>
    <cellStyle name="Normal 2 2 2 6 7" xfId="31411" xr:uid="{00000000-0005-0000-0000-0000AF500000}"/>
    <cellStyle name="Normal 2 2 2 6 8" xfId="34743" xr:uid="{00000000-0005-0000-0000-0000B0500000}"/>
    <cellStyle name="Normal 2 2 2 6 9" xfId="37597" xr:uid="{00000000-0005-0000-0000-0000B1500000}"/>
    <cellStyle name="Normal 2 2 2 7" xfId="5002" xr:uid="{00000000-0005-0000-0000-0000B2500000}"/>
    <cellStyle name="Normal 2 2 2 7 2" xfId="8205" xr:uid="{00000000-0005-0000-0000-0000B3500000}"/>
    <cellStyle name="Normal 2 2 2 7 2 2" xfId="14694" xr:uid="{00000000-0005-0000-0000-0000B4500000}"/>
    <cellStyle name="Normal 2 2 2 7 2 2 2" xfId="27373" xr:uid="{00000000-0005-0000-0000-0000B5500000}"/>
    <cellStyle name="Normal 2 2 2 7 2 3" xfId="19471" xr:uid="{00000000-0005-0000-0000-0000B6500000}"/>
    <cellStyle name="Normal 2 2 2 7 2 4" xfId="32588" xr:uid="{00000000-0005-0000-0000-0000B7500000}"/>
    <cellStyle name="Normal 2 2 2 7 2 5" xfId="35599" xr:uid="{00000000-0005-0000-0000-0000B8500000}"/>
    <cellStyle name="Normal 2 2 2 7 3" xfId="9129" xr:uid="{00000000-0005-0000-0000-0000B9500000}"/>
    <cellStyle name="Normal 2 2 2 7 3 2" xfId="15536" xr:uid="{00000000-0005-0000-0000-0000BA500000}"/>
    <cellStyle name="Normal 2 2 2 7 3 2 2" xfId="28184" xr:uid="{00000000-0005-0000-0000-0000BB500000}"/>
    <cellStyle name="Normal 2 2 2 7 3 3" xfId="23136" xr:uid="{00000000-0005-0000-0000-0000BC500000}"/>
    <cellStyle name="Normal 2 2 2 7 4" xfId="7154" xr:uid="{00000000-0005-0000-0000-0000BD500000}"/>
    <cellStyle name="Normal 2 2 2 7 4 2" xfId="13689" xr:uid="{00000000-0005-0000-0000-0000BE500000}"/>
    <cellStyle name="Normal 2 2 2 7 4 2 2" xfId="26420" xr:uid="{00000000-0005-0000-0000-0000BF500000}"/>
    <cellStyle name="Normal 2 2 2 7 4 3" xfId="21882" xr:uid="{00000000-0005-0000-0000-0000C0500000}"/>
    <cellStyle name="Normal 2 2 2 7 5" xfId="12586" xr:uid="{00000000-0005-0000-0000-0000C1500000}"/>
    <cellStyle name="Normal 2 2 2 7 5 2" xfId="25332" xr:uid="{00000000-0005-0000-0000-0000C2500000}"/>
    <cellStyle name="Normal 2 2 2 7 6" xfId="18091" xr:uid="{00000000-0005-0000-0000-0000C3500000}"/>
    <cellStyle name="Normal 2 2 2 7 7" xfId="31412" xr:uid="{00000000-0005-0000-0000-0000C4500000}"/>
    <cellStyle name="Normal 2 2 2 7 8" xfId="34744" xr:uid="{00000000-0005-0000-0000-0000C5500000}"/>
    <cellStyle name="Normal 2 2 2 7 9" xfId="44068" xr:uid="{4998BD1C-398A-489B-BACD-06E5B58C107C}"/>
    <cellStyle name="Normal 2 2 2 8" xfId="5003" xr:uid="{00000000-0005-0000-0000-0000C6500000}"/>
    <cellStyle name="Normal 2 2 2 8 2" xfId="8206" xr:uid="{00000000-0005-0000-0000-0000C7500000}"/>
    <cellStyle name="Normal 2 2 2 8 2 2" xfId="14695" xr:uid="{00000000-0005-0000-0000-0000C8500000}"/>
    <cellStyle name="Normal 2 2 2 8 2 2 2" xfId="27374" xr:uid="{00000000-0005-0000-0000-0000C9500000}"/>
    <cellStyle name="Normal 2 2 2 8 2 3" xfId="19472" xr:uid="{00000000-0005-0000-0000-0000CA500000}"/>
    <cellStyle name="Normal 2 2 2 8 2 4" xfId="32589" xr:uid="{00000000-0005-0000-0000-0000CB500000}"/>
    <cellStyle name="Normal 2 2 2 8 2 5" xfId="35600" xr:uid="{00000000-0005-0000-0000-0000CC500000}"/>
    <cellStyle name="Normal 2 2 2 8 3" xfId="9130" xr:uid="{00000000-0005-0000-0000-0000CD500000}"/>
    <cellStyle name="Normal 2 2 2 8 3 2" xfId="15537" xr:uid="{00000000-0005-0000-0000-0000CE500000}"/>
    <cellStyle name="Normal 2 2 2 8 3 2 2" xfId="28185" xr:uid="{00000000-0005-0000-0000-0000CF500000}"/>
    <cellStyle name="Normal 2 2 2 8 3 3" xfId="23137" xr:uid="{00000000-0005-0000-0000-0000D0500000}"/>
    <cellStyle name="Normal 2 2 2 8 4" xfId="7155" xr:uid="{00000000-0005-0000-0000-0000D1500000}"/>
    <cellStyle name="Normal 2 2 2 8 4 2" xfId="13690" xr:uid="{00000000-0005-0000-0000-0000D2500000}"/>
    <cellStyle name="Normal 2 2 2 8 4 2 2" xfId="26421" xr:uid="{00000000-0005-0000-0000-0000D3500000}"/>
    <cellStyle name="Normal 2 2 2 8 4 3" xfId="21883" xr:uid="{00000000-0005-0000-0000-0000D4500000}"/>
    <cellStyle name="Normal 2 2 2 8 5" xfId="12587" xr:uid="{00000000-0005-0000-0000-0000D5500000}"/>
    <cellStyle name="Normal 2 2 2 8 5 2" xfId="25333" xr:uid="{00000000-0005-0000-0000-0000D6500000}"/>
    <cellStyle name="Normal 2 2 2 8 6" xfId="18092" xr:uid="{00000000-0005-0000-0000-0000D7500000}"/>
    <cellStyle name="Normal 2 2 2 8 7" xfId="31413" xr:uid="{00000000-0005-0000-0000-0000D8500000}"/>
    <cellStyle name="Normal 2 2 2 8 8" xfId="34745" xr:uid="{00000000-0005-0000-0000-0000D9500000}"/>
    <cellStyle name="Normal 2 2 2 8 9" xfId="44069" xr:uid="{379FA785-6190-4460-952D-0D9700CD8749}"/>
    <cellStyle name="Normal 2 2 2 9" xfId="5004" xr:uid="{00000000-0005-0000-0000-0000DA500000}"/>
    <cellStyle name="Normal 2 2 2 9 2" xfId="8207" xr:uid="{00000000-0005-0000-0000-0000DB500000}"/>
    <cellStyle name="Normal 2 2 2 9 2 2" xfId="14696" xr:uid="{00000000-0005-0000-0000-0000DC500000}"/>
    <cellStyle name="Normal 2 2 2 9 2 2 2" xfId="27375" xr:uid="{00000000-0005-0000-0000-0000DD500000}"/>
    <cellStyle name="Normal 2 2 2 9 2 3" xfId="19473" xr:uid="{00000000-0005-0000-0000-0000DE500000}"/>
    <cellStyle name="Normal 2 2 2 9 2 4" xfId="32590" xr:uid="{00000000-0005-0000-0000-0000DF500000}"/>
    <cellStyle name="Normal 2 2 2 9 2 5" xfId="35601" xr:uid="{00000000-0005-0000-0000-0000E0500000}"/>
    <cellStyle name="Normal 2 2 2 9 3" xfId="9131" xr:uid="{00000000-0005-0000-0000-0000E1500000}"/>
    <cellStyle name="Normal 2 2 2 9 3 2" xfId="15538" xr:uid="{00000000-0005-0000-0000-0000E2500000}"/>
    <cellStyle name="Normal 2 2 2 9 3 2 2" xfId="28186" xr:uid="{00000000-0005-0000-0000-0000E3500000}"/>
    <cellStyle name="Normal 2 2 2 9 3 3" xfId="23138" xr:uid="{00000000-0005-0000-0000-0000E4500000}"/>
    <cellStyle name="Normal 2 2 2 9 4" xfId="7156" xr:uid="{00000000-0005-0000-0000-0000E5500000}"/>
    <cellStyle name="Normal 2 2 2 9 4 2" xfId="13691" xr:uid="{00000000-0005-0000-0000-0000E6500000}"/>
    <cellStyle name="Normal 2 2 2 9 4 2 2" xfId="26422" xr:uid="{00000000-0005-0000-0000-0000E7500000}"/>
    <cellStyle name="Normal 2 2 2 9 4 3" xfId="21884" xr:uid="{00000000-0005-0000-0000-0000E8500000}"/>
    <cellStyle name="Normal 2 2 2 9 5" xfId="12588" xr:uid="{00000000-0005-0000-0000-0000E9500000}"/>
    <cellStyle name="Normal 2 2 2 9 5 2" xfId="25334" xr:uid="{00000000-0005-0000-0000-0000EA500000}"/>
    <cellStyle name="Normal 2 2 2 9 6" xfId="18093" xr:uid="{00000000-0005-0000-0000-0000EB500000}"/>
    <cellStyle name="Normal 2 2 2 9 7" xfId="31414" xr:uid="{00000000-0005-0000-0000-0000EC500000}"/>
    <cellStyle name="Normal 2 2 2 9 8" xfId="34746" xr:uid="{00000000-0005-0000-0000-0000ED500000}"/>
    <cellStyle name="Normal 2 2 3" xfId="564" xr:uid="{00000000-0005-0000-0000-0000EE500000}"/>
    <cellStyle name="Normal 2 2 3 2" xfId="1029" xr:uid="{00000000-0005-0000-0000-0000EF500000}"/>
    <cellStyle name="Normal 2 2 3 2 2" xfId="1289" xr:uid="{00000000-0005-0000-0000-0000F0500000}"/>
    <cellStyle name="Normal 2 2 3 2 2 2" xfId="37813" xr:uid="{00000000-0005-0000-0000-0000F1500000}"/>
    <cellStyle name="Normal 2 2 3 2 2 3" xfId="38083" xr:uid="{00000000-0005-0000-0000-0000F2500000}"/>
    <cellStyle name="Normal 2 2 3 2 3" xfId="2895" xr:uid="{00000000-0005-0000-0000-0000F3500000}"/>
    <cellStyle name="Normal 2 2 3 2 4" xfId="37325" xr:uid="{00000000-0005-0000-0000-0000F4500000}"/>
    <cellStyle name="Normal 2 2 3 2 5" xfId="44070" xr:uid="{85C15112-8CC3-4751-B945-2D1969F35C9D}"/>
    <cellStyle name="Normal 2 2 3 3" xfId="1253" xr:uid="{00000000-0005-0000-0000-0000F5500000}"/>
    <cellStyle name="Normal 2 2 3 3 2" xfId="18705" xr:uid="{00000000-0005-0000-0000-0000F6500000}"/>
    <cellStyle name="Normal 2 2 3 3 2 2" xfId="44072" xr:uid="{B3DCBBE2-4FFE-4049-B7DD-40B56236148F}"/>
    <cellStyle name="Normal 2 2 3 3 3" xfId="5005" xr:uid="{00000000-0005-0000-0000-0000F7500000}"/>
    <cellStyle name="Normal 2 2 3 3 4" xfId="44071" xr:uid="{A2B0DAAB-C67E-42B5-ABD0-829AA796ACD2}"/>
    <cellStyle name="Normal 2 2 3 4" xfId="9970" xr:uid="{00000000-0005-0000-0000-0000F8500000}"/>
    <cellStyle name="Normal 2 2 3 4 2" xfId="18094" xr:uid="{00000000-0005-0000-0000-0000F9500000}"/>
    <cellStyle name="Normal 2 2 3 4 3" xfId="44073" xr:uid="{914DE856-D863-4A4D-9636-C86CA9165523}"/>
    <cellStyle name="Normal 2 2 4" xfId="1030" xr:uid="{00000000-0005-0000-0000-0000FA500000}"/>
    <cellStyle name="Normal 2 2 4 2" xfId="1296" xr:uid="{00000000-0005-0000-0000-0000FB500000}"/>
    <cellStyle name="Normal 2 2 4 2 2" xfId="2896" xr:uid="{00000000-0005-0000-0000-0000FC500000}"/>
    <cellStyle name="Normal 2 2 4 2 3" xfId="44074" xr:uid="{561BC4BD-FCEA-4B7E-81DC-BFDB7C0E3AD6}"/>
    <cellStyle name="Normal 2 2 4 3" xfId="5006" xr:uid="{00000000-0005-0000-0000-0000FD500000}"/>
    <cellStyle name="Normal 2 2 4 3 2" xfId="18706" xr:uid="{00000000-0005-0000-0000-0000FE500000}"/>
    <cellStyle name="Normal 2 2 4 3 3" xfId="44075" xr:uid="{03329450-10C9-4F2D-A54B-2804DC51902D}"/>
    <cellStyle name="Normal 2 2 4 4" xfId="9971" xr:uid="{00000000-0005-0000-0000-0000FF500000}"/>
    <cellStyle name="Normal 2 2 4 4 2" xfId="18095" xr:uid="{00000000-0005-0000-0000-000000510000}"/>
    <cellStyle name="Normal 2 2 4 4 3" xfId="44076" xr:uid="{3980996A-693B-41B8-AB0E-0500FCDBE087}"/>
    <cellStyle name="Normal 2 2 4 5" xfId="44077" xr:uid="{264C78BE-8EB9-43E4-AEC2-C48728E020D1}"/>
    <cellStyle name="Normal 2 2 4 6" xfId="44078" xr:uid="{6369D23F-E087-430C-B9C8-FF8CB60914CD}"/>
    <cellStyle name="Normal 2 2 4 7" xfId="44079" xr:uid="{9A08089A-D8F8-41B8-B7C0-6E114CA5C8D2}"/>
    <cellStyle name="Normal 2 2 5" xfId="1031" xr:uid="{00000000-0005-0000-0000-000001510000}"/>
    <cellStyle name="Normal 2 2 5 2" xfId="2897" xr:uid="{00000000-0005-0000-0000-000002510000}"/>
    <cellStyle name="Normal 2 2 5 2 2" xfId="44080" xr:uid="{257559AC-FEB6-46E4-97FD-F3CEA1BE40A3}"/>
    <cellStyle name="Normal 2 2 5 3" xfId="5007" xr:uid="{00000000-0005-0000-0000-000003510000}"/>
    <cellStyle name="Normal 2 2 5 3 2" xfId="18707" xr:uid="{00000000-0005-0000-0000-000004510000}"/>
    <cellStyle name="Normal 2 2 5 3 3" xfId="44081" xr:uid="{B9815F05-6645-41FE-B360-3043077C2959}"/>
    <cellStyle name="Normal 2 2 5 4" xfId="9972" xr:uid="{00000000-0005-0000-0000-000005510000}"/>
    <cellStyle name="Normal 2 2 5 4 2" xfId="18096" xr:uid="{00000000-0005-0000-0000-000006510000}"/>
    <cellStyle name="Normal 2 2 5 5" xfId="2218" xr:uid="{00000000-0005-0000-0000-000007510000}"/>
    <cellStyle name="Normal 2 2 5 6" xfId="37332" xr:uid="{00000000-0005-0000-0000-000008510000}"/>
    <cellStyle name="Normal 2 2 6" xfId="1032" xr:uid="{00000000-0005-0000-0000-000009510000}"/>
    <cellStyle name="Normal 2 2 6 2" xfId="2898" xr:uid="{00000000-0005-0000-0000-00000A510000}"/>
    <cellStyle name="Normal 2 2 6 2 2" xfId="10188" xr:uid="{00000000-0005-0000-0000-00000B510000}"/>
    <cellStyle name="Normal 2 2 6 2 3" xfId="44082" xr:uid="{FC252AB9-08D6-49A2-803F-7EDB4BC4C599}"/>
    <cellStyle name="Normal 2 2 6 3" xfId="5008" xr:uid="{00000000-0005-0000-0000-00000C510000}"/>
    <cellStyle name="Normal 2 2 6 3 2" xfId="18703" xr:uid="{00000000-0005-0000-0000-00000D510000}"/>
    <cellStyle name="Normal 2 2 6 3 3" xfId="44083" xr:uid="{FD95C0E2-65B5-4DA7-B17A-8A1AD0B7BC53}"/>
    <cellStyle name="Normal 2 2 6 4" xfId="9968" xr:uid="{00000000-0005-0000-0000-00000E510000}"/>
    <cellStyle name="Normal 2 2 6 4 2" xfId="18097" xr:uid="{00000000-0005-0000-0000-00000F510000}"/>
    <cellStyle name="Normal 2 2 6 4 3" xfId="44084" xr:uid="{4B56C923-8A95-47C7-8B7F-8CAA541236E5}"/>
    <cellStyle name="Normal 2 2 6 5" xfId="2219" xr:uid="{00000000-0005-0000-0000-000010510000}"/>
    <cellStyle name="Normal 2 2 7" xfId="1236" xr:uid="{00000000-0005-0000-0000-000011510000}"/>
    <cellStyle name="Normal 2 2 7 2" xfId="2899" xr:uid="{00000000-0005-0000-0000-000012510000}"/>
    <cellStyle name="Normal 2 2 7 2 2" xfId="44086" xr:uid="{EBA5E7FB-46C0-47DD-8DA7-8AD9FAD635A1}"/>
    <cellStyle name="Normal 2 2 7 3" xfId="5009" xr:uid="{00000000-0005-0000-0000-000013510000}"/>
    <cellStyle name="Normal 2 2 7 3 2" xfId="44087" xr:uid="{BD7D2425-EB89-45B1-9BAC-B7B806233F4F}"/>
    <cellStyle name="Normal 2 2 7 4" xfId="10134" xr:uid="{00000000-0005-0000-0000-000014510000}"/>
    <cellStyle name="Normal 2 2 7 5" xfId="2220" xr:uid="{00000000-0005-0000-0000-000015510000}"/>
    <cellStyle name="Normal 2 2 7 6" xfId="44085" xr:uid="{908BA632-88DB-4B43-AFF0-8F58A9749CE2}"/>
    <cellStyle name="Normal 2 2 8" xfId="2221" xr:uid="{00000000-0005-0000-0000-000016510000}"/>
    <cellStyle name="Normal 2 2 8 2" xfId="2900" xr:uid="{00000000-0005-0000-0000-000017510000}"/>
    <cellStyle name="Normal 2 2 8 2 2" xfId="44089" xr:uid="{CEF5749E-DCCE-4D9E-A308-12ED80C5158C}"/>
    <cellStyle name="Normal 2 2 8 3" xfId="5010" xr:uid="{00000000-0005-0000-0000-000018510000}"/>
    <cellStyle name="Normal 2 2 8 4" xfId="37400" xr:uid="{00000000-0005-0000-0000-000019510000}"/>
    <cellStyle name="Normal 2 2 8 5" xfId="44088" xr:uid="{32C6A82C-7D5E-4414-AD9F-CD5065C89544}"/>
    <cellStyle name="Normal 2 2 9" xfId="2222" xr:uid="{00000000-0005-0000-0000-00001A510000}"/>
    <cellStyle name="Normal 2 2 9 10" xfId="5012" xr:uid="{00000000-0005-0000-0000-00001B510000}"/>
    <cellStyle name="Normal 2 2 9 10 2" xfId="8209" xr:uid="{00000000-0005-0000-0000-00001C510000}"/>
    <cellStyle name="Normal 2 2 9 10 2 2" xfId="14698" xr:uid="{00000000-0005-0000-0000-00001D510000}"/>
    <cellStyle name="Normal 2 2 9 10 2 2 2" xfId="27377" xr:uid="{00000000-0005-0000-0000-00001E510000}"/>
    <cellStyle name="Normal 2 2 9 10 2 3" xfId="19475" xr:uid="{00000000-0005-0000-0000-00001F510000}"/>
    <cellStyle name="Normal 2 2 9 10 2 4" xfId="32592" xr:uid="{00000000-0005-0000-0000-000020510000}"/>
    <cellStyle name="Normal 2 2 9 10 2 5" xfId="35603" xr:uid="{00000000-0005-0000-0000-000021510000}"/>
    <cellStyle name="Normal 2 2 9 10 3" xfId="9133" xr:uid="{00000000-0005-0000-0000-000022510000}"/>
    <cellStyle name="Normal 2 2 9 10 3 2" xfId="15540" xr:uid="{00000000-0005-0000-0000-000023510000}"/>
    <cellStyle name="Normal 2 2 9 10 3 2 2" xfId="28188" xr:uid="{00000000-0005-0000-0000-000024510000}"/>
    <cellStyle name="Normal 2 2 9 10 3 3" xfId="23140" xr:uid="{00000000-0005-0000-0000-000025510000}"/>
    <cellStyle name="Normal 2 2 9 10 4" xfId="7158" xr:uid="{00000000-0005-0000-0000-000026510000}"/>
    <cellStyle name="Normal 2 2 9 10 4 2" xfId="13693" xr:uid="{00000000-0005-0000-0000-000027510000}"/>
    <cellStyle name="Normal 2 2 9 10 4 2 2" xfId="26424" xr:uid="{00000000-0005-0000-0000-000028510000}"/>
    <cellStyle name="Normal 2 2 9 10 4 3" xfId="21886" xr:uid="{00000000-0005-0000-0000-000029510000}"/>
    <cellStyle name="Normal 2 2 9 10 5" xfId="12591" xr:uid="{00000000-0005-0000-0000-00002A510000}"/>
    <cellStyle name="Normal 2 2 9 10 5 2" xfId="25337" xr:uid="{00000000-0005-0000-0000-00002B510000}"/>
    <cellStyle name="Normal 2 2 9 10 6" xfId="18099" xr:uid="{00000000-0005-0000-0000-00002C510000}"/>
    <cellStyle name="Normal 2 2 9 10 7" xfId="31416" xr:uid="{00000000-0005-0000-0000-00002D510000}"/>
    <cellStyle name="Normal 2 2 9 10 8" xfId="34748" xr:uid="{00000000-0005-0000-0000-00002E510000}"/>
    <cellStyle name="Normal 2 2 9 11" xfId="5013" xr:uid="{00000000-0005-0000-0000-00002F510000}"/>
    <cellStyle name="Normal 2 2 9 11 2" xfId="8210" xr:uid="{00000000-0005-0000-0000-000030510000}"/>
    <cellStyle name="Normal 2 2 9 11 2 2" xfId="14699" xr:uid="{00000000-0005-0000-0000-000031510000}"/>
    <cellStyle name="Normal 2 2 9 11 2 2 2" xfId="27378" xr:uid="{00000000-0005-0000-0000-000032510000}"/>
    <cellStyle name="Normal 2 2 9 11 2 3" xfId="19476" xr:uid="{00000000-0005-0000-0000-000033510000}"/>
    <cellStyle name="Normal 2 2 9 11 2 4" xfId="32593" xr:uid="{00000000-0005-0000-0000-000034510000}"/>
    <cellStyle name="Normal 2 2 9 11 2 5" xfId="35604" xr:uid="{00000000-0005-0000-0000-000035510000}"/>
    <cellStyle name="Normal 2 2 9 11 3" xfId="9134" xr:uid="{00000000-0005-0000-0000-000036510000}"/>
    <cellStyle name="Normal 2 2 9 11 3 2" xfId="15541" xr:uid="{00000000-0005-0000-0000-000037510000}"/>
    <cellStyle name="Normal 2 2 9 11 3 2 2" xfId="28189" xr:uid="{00000000-0005-0000-0000-000038510000}"/>
    <cellStyle name="Normal 2 2 9 11 3 3" xfId="23141" xr:uid="{00000000-0005-0000-0000-000039510000}"/>
    <cellStyle name="Normal 2 2 9 11 4" xfId="7159" xr:uid="{00000000-0005-0000-0000-00003A510000}"/>
    <cellStyle name="Normal 2 2 9 11 4 2" xfId="13694" xr:uid="{00000000-0005-0000-0000-00003B510000}"/>
    <cellStyle name="Normal 2 2 9 11 4 2 2" xfId="26425" xr:uid="{00000000-0005-0000-0000-00003C510000}"/>
    <cellStyle name="Normal 2 2 9 11 4 3" xfId="21887" xr:uid="{00000000-0005-0000-0000-00003D510000}"/>
    <cellStyle name="Normal 2 2 9 11 5" xfId="12592" xr:uid="{00000000-0005-0000-0000-00003E510000}"/>
    <cellStyle name="Normal 2 2 9 11 5 2" xfId="25338" xr:uid="{00000000-0005-0000-0000-00003F510000}"/>
    <cellStyle name="Normal 2 2 9 11 6" xfId="18100" xr:uid="{00000000-0005-0000-0000-000040510000}"/>
    <cellStyle name="Normal 2 2 9 11 7" xfId="31417" xr:uid="{00000000-0005-0000-0000-000041510000}"/>
    <cellStyle name="Normal 2 2 9 11 8" xfId="34749" xr:uid="{00000000-0005-0000-0000-000042510000}"/>
    <cellStyle name="Normal 2 2 9 12" xfId="5014" xr:uid="{00000000-0005-0000-0000-000043510000}"/>
    <cellStyle name="Normal 2 2 9 12 2" xfId="8211" xr:uid="{00000000-0005-0000-0000-000044510000}"/>
    <cellStyle name="Normal 2 2 9 12 2 2" xfId="14700" xr:uid="{00000000-0005-0000-0000-000045510000}"/>
    <cellStyle name="Normal 2 2 9 12 2 2 2" xfId="27379" xr:uid="{00000000-0005-0000-0000-000046510000}"/>
    <cellStyle name="Normal 2 2 9 12 2 3" xfId="19477" xr:uid="{00000000-0005-0000-0000-000047510000}"/>
    <cellStyle name="Normal 2 2 9 12 2 4" xfId="32594" xr:uid="{00000000-0005-0000-0000-000048510000}"/>
    <cellStyle name="Normal 2 2 9 12 2 5" xfId="35605" xr:uid="{00000000-0005-0000-0000-000049510000}"/>
    <cellStyle name="Normal 2 2 9 12 3" xfId="9135" xr:uid="{00000000-0005-0000-0000-00004A510000}"/>
    <cellStyle name="Normal 2 2 9 12 3 2" xfId="15542" xr:uid="{00000000-0005-0000-0000-00004B510000}"/>
    <cellStyle name="Normal 2 2 9 12 3 2 2" xfId="28190" xr:uid="{00000000-0005-0000-0000-00004C510000}"/>
    <cellStyle name="Normal 2 2 9 12 3 3" xfId="23142" xr:uid="{00000000-0005-0000-0000-00004D510000}"/>
    <cellStyle name="Normal 2 2 9 12 4" xfId="7160" xr:uid="{00000000-0005-0000-0000-00004E510000}"/>
    <cellStyle name="Normal 2 2 9 12 4 2" xfId="13695" xr:uid="{00000000-0005-0000-0000-00004F510000}"/>
    <cellStyle name="Normal 2 2 9 12 4 2 2" xfId="26426" xr:uid="{00000000-0005-0000-0000-000050510000}"/>
    <cellStyle name="Normal 2 2 9 12 4 3" xfId="21888" xr:uid="{00000000-0005-0000-0000-000051510000}"/>
    <cellStyle name="Normal 2 2 9 12 5" xfId="12593" xr:uid="{00000000-0005-0000-0000-000052510000}"/>
    <cellStyle name="Normal 2 2 9 12 5 2" xfId="25339" xr:uid="{00000000-0005-0000-0000-000053510000}"/>
    <cellStyle name="Normal 2 2 9 12 6" xfId="18101" xr:uid="{00000000-0005-0000-0000-000054510000}"/>
    <cellStyle name="Normal 2 2 9 12 7" xfId="31418" xr:uid="{00000000-0005-0000-0000-000055510000}"/>
    <cellStyle name="Normal 2 2 9 12 8" xfId="34750" xr:uid="{00000000-0005-0000-0000-000056510000}"/>
    <cellStyle name="Normal 2 2 9 13" xfId="5015" xr:uid="{00000000-0005-0000-0000-000057510000}"/>
    <cellStyle name="Normal 2 2 9 13 2" xfId="8212" xr:uid="{00000000-0005-0000-0000-000058510000}"/>
    <cellStyle name="Normal 2 2 9 13 2 2" xfId="14701" xr:uid="{00000000-0005-0000-0000-000059510000}"/>
    <cellStyle name="Normal 2 2 9 13 2 2 2" xfId="27380" xr:uid="{00000000-0005-0000-0000-00005A510000}"/>
    <cellStyle name="Normal 2 2 9 13 2 3" xfId="19478" xr:uid="{00000000-0005-0000-0000-00005B510000}"/>
    <cellStyle name="Normal 2 2 9 13 2 4" xfId="32595" xr:uid="{00000000-0005-0000-0000-00005C510000}"/>
    <cellStyle name="Normal 2 2 9 13 2 5" xfId="35606" xr:uid="{00000000-0005-0000-0000-00005D510000}"/>
    <cellStyle name="Normal 2 2 9 13 3" xfId="9136" xr:uid="{00000000-0005-0000-0000-00005E510000}"/>
    <cellStyle name="Normal 2 2 9 13 3 2" xfId="15543" xr:uid="{00000000-0005-0000-0000-00005F510000}"/>
    <cellStyle name="Normal 2 2 9 13 3 2 2" xfId="28191" xr:uid="{00000000-0005-0000-0000-000060510000}"/>
    <cellStyle name="Normal 2 2 9 13 3 3" xfId="23143" xr:uid="{00000000-0005-0000-0000-000061510000}"/>
    <cellStyle name="Normal 2 2 9 13 4" xfId="7161" xr:uid="{00000000-0005-0000-0000-000062510000}"/>
    <cellStyle name="Normal 2 2 9 13 4 2" xfId="13696" xr:uid="{00000000-0005-0000-0000-000063510000}"/>
    <cellStyle name="Normal 2 2 9 13 4 2 2" xfId="26427" xr:uid="{00000000-0005-0000-0000-000064510000}"/>
    <cellStyle name="Normal 2 2 9 13 4 3" xfId="21889" xr:uid="{00000000-0005-0000-0000-000065510000}"/>
    <cellStyle name="Normal 2 2 9 13 5" xfId="12594" xr:uid="{00000000-0005-0000-0000-000066510000}"/>
    <cellStyle name="Normal 2 2 9 13 5 2" xfId="25340" xr:uid="{00000000-0005-0000-0000-000067510000}"/>
    <cellStyle name="Normal 2 2 9 13 6" xfId="18102" xr:uid="{00000000-0005-0000-0000-000068510000}"/>
    <cellStyle name="Normal 2 2 9 13 7" xfId="31419" xr:uid="{00000000-0005-0000-0000-000069510000}"/>
    <cellStyle name="Normal 2 2 9 13 8" xfId="34751" xr:uid="{00000000-0005-0000-0000-00006A510000}"/>
    <cellStyle name="Normal 2 2 9 14" xfId="5016" xr:uid="{00000000-0005-0000-0000-00006B510000}"/>
    <cellStyle name="Normal 2 2 9 14 2" xfId="8213" xr:uid="{00000000-0005-0000-0000-00006C510000}"/>
    <cellStyle name="Normal 2 2 9 14 2 2" xfId="14702" xr:uid="{00000000-0005-0000-0000-00006D510000}"/>
    <cellStyle name="Normal 2 2 9 14 2 2 2" xfId="27381" xr:uid="{00000000-0005-0000-0000-00006E510000}"/>
    <cellStyle name="Normal 2 2 9 14 2 3" xfId="19479" xr:uid="{00000000-0005-0000-0000-00006F510000}"/>
    <cellStyle name="Normal 2 2 9 14 2 4" xfId="32596" xr:uid="{00000000-0005-0000-0000-000070510000}"/>
    <cellStyle name="Normal 2 2 9 14 2 5" xfId="35607" xr:uid="{00000000-0005-0000-0000-000071510000}"/>
    <cellStyle name="Normal 2 2 9 14 3" xfId="9137" xr:uid="{00000000-0005-0000-0000-000072510000}"/>
    <cellStyle name="Normal 2 2 9 14 3 2" xfId="15544" xr:uid="{00000000-0005-0000-0000-000073510000}"/>
    <cellStyle name="Normal 2 2 9 14 3 2 2" xfId="28192" xr:uid="{00000000-0005-0000-0000-000074510000}"/>
    <cellStyle name="Normal 2 2 9 14 3 3" xfId="23144" xr:uid="{00000000-0005-0000-0000-000075510000}"/>
    <cellStyle name="Normal 2 2 9 14 4" xfId="7162" xr:uid="{00000000-0005-0000-0000-000076510000}"/>
    <cellStyle name="Normal 2 2 9 14 4 2" xfId="13697" xr:uid="{00000000-0005-0000-0000-000077510000}"/>
    <cellStyle name="Normal 2 2 9 14 4 2 2" xfId="26428" xr:uid="{00000000-0005-0000-0000-000078510000}"/>
    <cellStyle name="Normal 2 2 9 14 4 3" xfId="21890" xr:uid="{00000000-0005-0000-0000-000079510000}"/>
    <cellStyle name="Normal 2 2 9 14 5" xfId="12595" xr:uid="{00000000-0005-0000-0000-00007A510000}"/>
    <cellStyle name="Normal 2 2 9 14 5 2" xfId="25341" xr:uid="{00000000-0005-0000-0000-00007B510000}"/>
    <cellStyle name="Normal 2 2 9 14 6" xfId="18103" xr:uid="{00000000-0005-0000-0000-00007C510000}"/>
    <cellStyle name="Normal 2 2 9 14 7" xfId="31420" xr:uid="{00000000-0005-0000-0000-00007D510000}"/>
    <cellStyle name="Normal 2 2 9 14 8" xfId="34752" xr:uid="{00000000-0005-0000-0000-00007E510000}"/>
    <cellStyle name="Normal 2 2 9 15" xfId="5017" xr:uid="{00000000-0005-0000-0000-00007F510000}"/>
    <cellStyle name="Normal 2 2 9 15 2" xfId="8214" xr:uid="{00000000-0005-0000-0000-000080510000}"/>
    <cellStyle name="Normal 2 2 9 15 2 2" xfId="14703" xr:uid="{00000000-0005-0000-0000-000081510000}"/>
    <cellStyle name="Normal 2 2 9 15 2 2 2" xfId="27382" xr:uid="{00000000-0005-0000-0000-000082510000}"/>
    <cellStyle name="Normal 2 2 9 15 2 3" xfId="19480" xr:uid="{00000000-0005-0000-0000-000083510000}"/>
    <cellStyle name="Normal 2 2 9 15 2 4" xfId="32597" xr:uid="{00000000-0005-0000-0000-000084510000}"/>
    <cellStyle name="Normal 2 2 9 15 2 5" xfId="35608" xr:uid="{00000000-0005-0000-0000-000085510000}"/>
    <cellStyle name="Normal 2 2 9 15 3" xfId="9138" xr:uid="{00000000-0005-0000-0000-000086510000}"/>
    <cellStyle name="Normal 2 2 9 15 3 2" xfId="15545" xr:uid="{00000000-0005-0000-0000-000087510000}"/>
    <cellStyle name="Normal 2 2 9 15 3 2 2" xfId="28193" xr:uid="{00000000-0005-0000-0000-000088510000}"/>
    <cellStyle name="Normal 2 2 9 15 3 3" xfId="23145" xr:uid="{00000000-0005-0000-0000-000089510000}"/>
    <cellStyle name="Normal 2 2 9 15 4" xfId="7163" xr:uid="{00000000-0005-0000-0000-00008A510000}"/>
    <cellStyle name="Normal 2 2 9 15 4 2" xfId="13698" xr:uid="{00000000-0005-0000-0000-00008B510000}"/>
    <cellStyle name="Normal 2 2 9 15 4 2 2" xfId="26429" xr:uid="{00000000-0005-0000-0000-00008C510000}"/>
    <cellStyle name="Normal 2 2 9 15 4 3" xfId="21891" xr:uid="{00000000-0005-0000-0000-00008D510000}"/>
    <cellStyle name="Normal 2 2 9 15 5" xfId="12596" xr:uid="{00000000-0005-0000-0000-00008E510000}"/>
    <cellStyle name="Normal 2 2 9 15 5 2" xfId="25342" xr:uid="{00000000-0005-0000-0000-00008F510000}"/>
    <cellStyle name="Normal 2 2 9 15 6" xfId="18104" xr:uid="{00000000-0005-0000-0000-000090510000}"/>
    <cellStyle name="Normal 2 2 9 15 7" xfId="31421" xr:uid="{00000000-0005-0000-0000-000091510000}"/>
    <cellStyle name="Normal 2 2 9 15 8" xfId="34753" xr:uid="{00000000-0005-0000-0000-000092510000}"/>
    <cellStyle name="Normal 2 2 9 16" xfId="5018" xr:uid="{00000000-0005-0000-0000-000093510000}"/>
    <cellStyle name="Normal 2 2 9 16 2" xfId="8215" xr:uid="{00000000-0005-0000-0000-000094510000}"/>
    <cellStyle name="Normal 2 2 9 16 2 2" xfId="14704" xr:uid="{00000000-0005-0000-0000-000095510000}"/>
    <cellStyle name="Normal 2 2 9 16 2 2 2" xfId="27383" xr:uid="{00000000-0005-0000-0000-000096510000}"/>
    <cellStyle name="Normal 2 2 9 16 2 3" xfId="19481" xr:uid="{00000000-0005-0000-0000-000097510000}"/>
    <cellStyle name="Normal 2 2 9 16 2 4" xfId="32598" xr:uid="{00000000-0005-0000-0000-000098510000}"/>
    <cellStyle name="Normal 2 2 9 16 2 5" xfId="35609" xr:uid="{00000000-0005-0000-0000-000099510000}"/>
    <cellStyle name="Normal 2 2 9 16 3" xfId="9139" xr:uid="{00000000-0005-0000-0000-00009A510000}"/>
    <cellStyle name="Normal 2 2 9 16 3 2" xfId="15546" xr:uid="{00000000-0005-0000-0000-00009B510000}"/>
    <cellStyle name="Normal 2 2 9 16 3 2 2" xfId="28194" xr:uid="{00000000-0005-0000-0000-00009C510000}"/>
    <cellStyle name="Normal 2 2 9 16 3 3" xfId="23146" xr:uid="{00000000-0005-0000-0000-00009D510000}"/>
    <cellStyle name="Normal 2 2 9 16 4" xfId="7164" xr:uid="{00000000-0005-0000-0000-00009E510000}"/>
    <cellStyle name="Normal 2 2 9 16 4 2" xfId="13699" xr:uid="{00000000-0005-0000-0000-00009F510000}"/>
    <cellStyle name="Normal 2 2 9 16 4 2 2" xfId="26430" xr:uid="{00000000-0005-0000-0000-0000A0510000}"/>
    <cellStyle name="Normal 2 2 9 16 4 3" xfId="21892" xr:uid="{00000000-0005-0000-0000-0000A1510000}"/>
    <cellStyle name="Normal 2 2 9 16 5" xfId="12597" xr:uid="{00000000-0005-0000-0000-0000A2510000}"/>
    <cellStyle name="Normal 2 2 9 16 5 2" xfId="25343" xr:uid="{00000000-0005-0000-0000-0000A3510000}"/>
    <cellStyle name="Normal 2 2 9 16 6" xfId="18105" xr:uid="{00000000-0005-0000-0000-0000A4510000}"/>
    <cellStyle name="Normal 2 2 9 16 7" xfId="31422" xr:uid="{00000000-0005-0000-0000-0000A5510000}"/>
    <cellStyle name="Normal 2 2 9 16 8" xfId="34754" xr:uid="{00000000-0005-0000-0000-0000A6510000}"/>
    <cellStyle name="Normal 2 2 9 17" xfId="5019" xr:uid="{00000000-0005-0000-0000-0000A7510000}"/>
    <cellStyle name="Normal 2 2 9 17 2" xfId="8216" xr:uid="{00000000-0005-0000-0000-0000A8510000}"/>
    <cellStyle name="Normal 2 2 9 17 2 2" xfId="14705" xr:uid="{00000000-0005-0000-0000-0000A9510000}"/>
    <cellStyle name="Normal 2 2 9 17 2 2 2" xfId="27384" xr:uid="{00000000-0005-0000-0000-0000AA510000}"/>
    <cellStyle name="Normal 2 2 9 17 2 3" xfId="19482" xr:uid="{00000000-0005-0000-0000-0000AB510000}"/>
    <cellStyle name="Normal 2 2 9 17 2 4" xfId="32599" xr:uid="{00000000-0005-0000-0000-0000AC510000}"/>
    <cellStyle name="Normal 2 2 9 17 2 5" xfId="35610" xr:uid="{00000000-0005-0000-0000-0000AD510000}"/>
    <cellStyle name="Normal 2 2 9 17 3" xfId="9140" xr:uid="{00000000-0005-0000-0000-0000AE510000}"/>
    <cellStyle name="Normal 2 2 9 17 3 2" xfId="15547" xr:uid="{00000000-0005-0000-0000-0000AF510000}"/>
    <cellStyle name="Normal 2 2 9 17 3 2 2" xfId="28195" xr:uid="{00000000-0005-0000-0000-0000B0510000}"/>
    <cellStyle name="Normal 2 2 9 17 3 3" xfId="23147" xr:uid="{00000000-0005-0000-0000-0000B1510000}"/>
    <cellStyle name="Normal 2 2 9 17 4" xfId="7165" xr:uid="{00000000-0005-0000-0000-0000B2510000}"/>
    <cellStyle name="Normal 2 2 9 17 4 2" xfId="13700" xr:uid="{00000000-0005-0000-0000-0000B3510000}"/>
    <cellStyle name="Normal 2 2 9 17 4 2 2" xfId="26431" xr:uid="{00000000-0005-0000-0000-0000B4510000}"/>
    <cellStyle name="Normal 2 2 9 17 4 3" xfId="21893" xr:uid="{00000000-0005-0000-0000-0000B5510000}"/>
    <cellStyle name="Normal 2 2 9 17 5" xfId="12598" xr:uid="{00000000-0005-0000-0000-0000B6510000}"/>
    <cellStyle name="Normal 2 2 9 17 5 2" xfId="25344" xr:uid="{00000000-0005-0000-0000-0000B7510000}"/>
    <cellStyle name="Normal 2 2 9 17 6" xfId="18106" xr:uid="{00000000-0005-0000-0000-0000B8510000}"/>
    <cellStyle name="Normal 2 2 9 17 7" xfId="31423" xr:uid="{00000000-0005-0000-0000-0000B9510000}"/>
    <cellStyle name="Normal 2 2 9 17 8" xfId="34755" xr:uid="{00000000-0005-0000-0000-0000BA510000}"/>
    <cellStyle name="Normal 2 2 9 18" xfId="5020" xr:uid="{00000000-0005-0000-0000-0000BB510000}"/>
    <cellStyle name="Normal 2 2 9 18 2" xfId="8217" xr:uid="{00000000-0005-0000-0000-0000BC510000}"/>
    <cellStyle name="Normal 2 2 9 18 2 2" xfId="14706" xr:uid="{00000000-0005-0000-0000-0000BD510000}"/>
    <cellStyle name="Normal 2 2 9 18 2 2 2" xfId="27385" xr:uid="{00000000-0005-0000-0000-0000BE510000}"/>
    <cellStyle name="Normal 2 2 9 18 2 3" xfId="19483" xr:uid="{00000000-0005-0000-0000-0000BF510000}"/>
    <cellStyle name="Normal 2 2 9 18 2 4" xfId="32600" xr:uid="{00000000-0005-0000-0000-0000C0510000}"/>
    <cellStyle name="Normal 2 2 9 18 2 5" xfId="35611" xr:uid="{00000000-0005-0000-0000-0000C1510000}"/>
    <cellStyle name="Normal 2 2 9 18 3" xfId="9141" xr:uid="{00000000-0005-0000-0000-0000C2510000}"/>
    <cellStyle name="Normal 2 2 9 18 3 2" xfId="15548" xr:uid="{00000000-0005-0000-0000-0000C3510000}"/>
    <cellStyle name="Normal 2 2 9 18 3 2 2" xfId="28196" xr:uid="{00000000-0005-0000-0000-0000C4510000}"/>
    <cellStyle name="Normal 2 2 9 18 3 3" xfId="23148" xr:uid="{00000000-0005-0000-0000-0000C5510000}"/>
    <cellStyle name="Normal 2 2 9 18 4" xfId="7166" xr:uid="{00000000-0005-0000-0000-0000C6510000}"/>
    <cellStyle name="Normal 2 2 9 18 4 2" xfId="13701" xr:uid="{00000000-0005-0000-0000-0000C7510000}"/>
    <cellStyle name="Normal 2 2 9 18 4 2 2" xfId="26432" xr:uid="{00000000-0005-0000-0000-0000C8510000}"/>
    <cellStyle name="Normal 2 2 9 18 4 3" xfId="21894" xr:uid="{00000000-0005-0000-0000-0000C9510000}"/>
    <cellStyle name="Normal 2 2 9 18 5" xfId="12599" xr:uid="{00000000-0005-0000-0000-0000CA510000}"/>
    <cellStyle name="Normal 2 2 9 18 5 2" xfId="25345" xr:uid="{00000000-0005-0000-0000-0000CB510000}"/>
    <cellStyle name="Normal 2 2 9 18 6" xfId="18107" xr:uid="{00000000-0005-0000-0000-0000CC510000}"/>
    <cellStyle name="Normal 2 2 9 18 7" xfId="31424" xr:uid="{00000000-0005-0000-0000-0000CD510000}"/>
    <cellStyle name="Normal 2 2 9 18 8" xfId="34756" xr:uid="{00000000-0005-0000-0000-0000CE510000}"/>
    <cellStyle name="Normal 2 2 9 19" xfId="5021" xr:uid="{00000000-0005-0000-0000-0000CF510000}"/>
    <cellStyle name="Normal 2 2 9 19 2" xfId="8218" xr:uid="{00000000-0005-0000-0000-0000D0510000}"/>
    <cellStyle name="Normal 2 2 9 19 2 2" xfId="14707" xr:uid="{00000000-0005-0000-0000-0000D1510000}"/>
    <cellStyle name="Normal 2 2 9 19 2 2 2" xfId="27386" xr:uid="{00000000-0005-0000-0000-0000D2510000}"/>
    <cellStyle name="Normal 2 2 9 19 2 3" xfId="19484" xr:uid="{00000000-0005-0000-0000-0000D3510000}"/>
    <cellStyle name="Normal 2 2 9 19 2 4" xfId="32601" xr:uid="{00000000-0005-0000-0000-0000D4510000}"/>
    <cellStyle name="Normal 2 2 9 19 2 5" xfId="35612" xr:uid="{00000000-0005-0000-0000-0000D5510000}"/>
    <cellStyle name="Normal 2 2 9 19 3" xfId="9142" xr:uid="{00000000-0005-0000-0000-0000D6510000}"/>
    <cellStyle name="Normal 2 2 9 19 3 2" xfId="15549" xr:uid="{00000000-0005-0000-0000-0000D7510000}"/>
    <cellStyle name="Normal 2 2 9 19 3 2 2" xfId="28197" xr:uid="{00000000-0005-0000-0000-0000D8510000}"/>
    <cellStyle name="Normal 2 2 9 19 3 3" xfId="23149" xr:uid="{00000000-0005-0000-0000-0000D9510000}"/>
    <cellStyle name="Normal 2 2 9 19 4" xfId="7167" xr:uid="{00000000-0005-0000-0000-0000DA510000}"/>
    <cellStyle name="Normal 2 2 9 19 4 2" xfId="13702" xr:uid="{00000000-0005-0000-0000-0000DB510000}"/>
    <cellStyle name="Normal 2 2 9 19 4 2 2" xfId="26433" xr:uid="{00000000-0005-0000-0000-0000DC510000}"/>
    <cellStyle name="Normal 2 2 9 19 4 3" xfId="21895" xr:uid="{00000000-0005-0000-0000-0000DD510000}"/>
    <cellStyle name="Normal 2 2 9 19 5" xfId="12600" xr:uid="{00000000-0005-0000-0000-0000DE510000}"/>
    <cellStyle name="Normal 2 2 9 19 5 2" xfId="25346" xr:uid="{00000000-0005-0000-0000-0000DF510000}"/>
    <cellStyle name="Normal 2 2 9 19 6" xfId="18108" xr:uid="{00000000-0005-0000-0000-0000E0510000}"/>
    <cellStyle name="Normal 2 2 9 19 7" xfId="31425" xr:uid="{00000000-0005-0000-0000-0000E1510000}"/>
    <cellStyle name="Normal 2 2 9 19 8" xfId="34757" xr:uid="{00000000-0005-0000-0000-0000E2510000}"/>
    <cellStyle name="Normal 2 2 9 2" xfId="5022" xr:uid="{00000000-0005-0000-0000-0000E3510000}"/>
    <cellStyle name="Normal 2 2 9 2 2" xfId="8219" xr:uid="{00000000-0005-0000-0000-0000E4510000}"/>
    <cellStyle name="Normal 2 2 9 2 2 2" xfId="14708" xr:uid="{00000000-0005-0000-0000-0000E5510000}"/>
    <cellStyle name="Normal 2 2 9 2 2 2 2" xfId="27387" xr:uid="{00000000-0005-0000-0000-0000E6510000}"/>
    <cellStyle name="Normal 2 2 9 2 2 3" xfId="19485" xr:uid="{00000000-0005-0000-0000-0000E7510000}"/>
    <cellStyle name="Normal 2 2 9 2 2 4" xfId="32602" xr:uid="{00000000-0005-0000-0000-0000E8510000}"/>
    <cellStyle name="Normal 2 2 9 2 2 5" xfId="35613" xr:uid="{00000000-0005-0000-0000-0000E9510000}"/>
    <cellStyle name="Normal 2 2 9 2 3" xfId="9143" xr:uid="{00000000-0005-0000-0000-0000EA510000}"/>
    <cellStyle name="Normal 2 2 9 2 3 2" xfId="15550" xr:uid="{00000000-0005-0000-0000-0000EB510000}"/>
    <cellStyle name="Normal 2 2 9 2 3 2 2" xfId="28198" xr:uid="{00000000-0005-0000-0000-0000EC510000}"/>
    <cellStyle name="Normal 2 2 9 2 3 3" xfId="23150" xr:uid="{00000000-0005-0000-0000-0000ED510000}"/>
    <cellStyle name="Normal 2 2 9 2 4" xfId="7168" xr:uid="{00000000-0005-0000-0000-0000EE510000}"/>
    <cellStyle name="Normal 2 2 9 2 4 2" xfId="13703" xr:uid="{00000000-0005-0000-0000-0000EF510000}"/>
    <cellStyle name="Normal 2 2 9 2 4 2 2" xfId="26434" xr:uid="{00000000-0005-0000-0000-0000F0510000}"/>
    <cellStyle name="Normal 2 2 9 2 4 3" xfId="21896" xr:uid="{00000000-0005-0000-0000-0000F1510000}"/>
    <cellStyle name="Normal 2 2 9 2 5" xfId="12601" xr:uid="{00000000-0005-0000-0000-0000F2510000}"/>
    <cellStyle name="Normal 2 2 9 2 5 2" xfId="25347" xr:uid="{00000000-0005-0000-0000-0000F3510000}"/>
    <cellStyle name="Normal 2 2 9 2 6" xfId="18109" xr:uid="{00000000-0005-0000-0000-0000F4510000}"/>
    <cellStyle name="Normal 2 2 9 2 7" xfId="31426" xr:uid="{00000000-0005-0000-0000-0000F5510000}"/>
    <cellStyle name="Normal 2 2 9 2 8" xfId="34758" xr:uid="{00000000-0005-0000-0000-0000F6510000}"/>
    <cellStyle name="Normal 2 2 9 2 9" xfId="44091" xr:uid="{F22F026B-2B4A-4D57-9002-BEE3D94BF264}"/>
    <cellStyle name="Normal 2 2 9 20" xfId="5011" xr:uid="{00000000-0005-0000-0000-0000F7510000}"/>
    <cellStyle name="Normal 2 2 9 20 2" xfId="8208" xr:uid="{00000000-0005-0000-0000-0000F8510000}"/>
    <cellStyle name="Normal 2 2 9 20 2 2" xfId="14697" xr:uid="{00000000-0005-0000-0000-0000F9510000}"/>
    <cellStyle name="Normal 2 2 9 20 2 2 2" xfId="27376" xr:uid="{00000000-0005-0000-0000-0000FA510000}"/>
    <cellStyle name="Normal 2 2 9 20 2 3" xfId="22569" xr:uid="{00000000-0005-0000-0000-0000FB510000}"/>
    <cellStyle name="Normal 2 2 9 20 3" xfId="9132" xr:uid="{00000000-0005-0000-0000-0000FC510000}"/>
    <cellStyle name="Normal 2 2 9 20 3 2" xfId="15539" xr:uid="{00000000-0005-0000-0000-0000FD510000}"/>
    <cellStyle name="Normal 2 2 9 20 3 2 2" xfId="28187" xr:uid="{00000000-0005-0000-0000-0000FE510000}"/>
    <cellStyle name="Normal 2 2 9 20 3 3" xfId="23139" xr:uid="{00000000-0005-0000-0000-0000FF510000}"/>
    <cellStyle name="Normal 2 2 9 20 4" xfId="7157" xr:uid="{00000000-0005-0000-0000-000000520000}"/>
    <cellStyle name="Normal 2 2 9 20 4 2" xfId="13692" xr:uid="{00000000-0005-0000-0000-000001520000}"/>
    <cellStyle name="Normal 2 2 9 20 4 2 2" xfId="26423" xr:uid="{00000000-0005-0000-0000-000002520000}"/>
    <cellStyle name="Normal 2 2 9 20 4 3" xfId="21885" xr:uid="{00000000-0005-0000-0000-000003520000}"/>
    <cellStyle name="Normal 2 2 9 20 5" xfId="12590" xr:uid="{00000000-0005-0000-0000-000004520000}"/>
    <cellStyle name="Normal 2 2 9 20 5 2" xfId="25336" xr:uid="{00000000-0005-0000-0000-000005520000}"/>
    <cellStyle name="Normal 2 2 9 20 6" xfId="18744" xr:uid="{00000000-0005-0000-0000-000006520000}"/>
    <cellStyle name="Normal 2 2 9 20 7" xfId="21041" xr:uid="{00000000-0005-0000-0000-000007520000}"/>
    <cellStyle name="Normal 2 2 9 21" xfId="18098" xr:uid="{00000000-0005-0000-0000-000008520000}"/>
    <cellStyle name="Normal 2 2 9 21 2" xfId="19474" xr:uid="{00000000-0005-0000-0000-000009520000}"/>
    <cellStyle name="Normal 2 2 9 21 2 2" xfId="32591" xr:uid="{00000000-0005-0000-0000-00000A520000}"/>
    <cellStyle name="Normal 2 2 9 21 2 3" xfId="35602" xr:uid="{00000000-0005-0000-0000-00000B520000}"/>
    <cellStyle name="Normal 2 2 9 21 3" xfId="31415" xr:uid="{00000000-0005-0000-0000-00000C520000}"/>
    <cellStyle name="Normal 2 2 9 21 4" xfId="34747" xr:uid="{00000000-0005-0000-0000-00000D520000}"/>
    <cellStyle name="Normal 2 2 9 22" xfId="44090" xr:uid="{875CA18D-1410-4C49-8058-9BA9CD91CE59}"/>
    <cellStyle name="Normal 2 2 9 3" xfId="5023" xr:uid="{00000000-0005-0000-0000-00000E520000}"/>
    <cellStyle name="Normal 2 2 9 3 2" xfId="8220" xr:uid="{00000000-0005-0000-0000-00000F520000}"/>
    <cellStyle name="Normal 2 2 9 3 2 2" xfId="14709" xr:uid="{00000000-0005-0000-0000-000010520000}"/>
    <cellStyle name="Normal 2 2 9 3 2 2 2" xfId="27388" xr:uid="{00000000-0005-0000-0000-000011520000}"/>
    <cellStyle name="Normal 2 2 9 3 2 3" xfId="19486" xr:uid="{00000000-0005-0000-0000-000012520000}"/>
    <cellStyle name="Normal 2 2 9 3 2 4" xfId="32603" xr:uid="{00000000-0005-0000-0000-000013520000}"/>
    <cellStyle name="Normal 2 2 9 3 2 5" xfId="35614" xr:uid="{00000000-0005-0000-0000-000014520000}"/>
    <cellStyle name="Normal 2 2 9 3 3" xfId="9144" xr:uid="{00000000-0005-0000-0000-000015520000}"/>
    <cellStyle name="Normal 2 2 9 3 3 2" xfId="15551" xr:uid="{00000000-0005-0000-0000-000016520000}"/>
    <cellStyle name="Normal 2 2 9 3 3 2 2" xfId="28199" xr:uid="{00000000-0005-0000-0000-000017520000}"/>
    <cellStyle name="Normal 2 2 9 3 3 3" xfId="23151" xr:uid="{00000000-0005-0000-0000-000018520000}"/>
    <cellStyle name="Normal 2 2 9 3 4" xfId="7169" xr:uid="{00000000-0005-0000-0000-000019520000}"/>
    <cellStyle name="Normal 2 2 9 3 4 2" xfId="13704" xr:uid="{00000000-0005-0000-0000-00001A520000}"/>
    <cellStyle name="Normal 2 2 9 3 4 2 2" xfId="26435" xr:uid="{00000000-0005-0000-0000-00001B520000}"/>
    <cellStyle name="Normal 2 2 9 3 4 3" xfId="21897" xr:uid="{00000000-0005-0000-0000-00001C520000}"/>
    <cellStyle name="Normal 2 2 9 3 5" xfId="12602" xr:uid="{00000000-0005-0000-0000-00001D520000}"/>
    <cellStyle name="Normal 2 2 9 3 5 2" xfId="25348" xr:uid="{00000000-0005-0000-0000-00001E520000}"/>
    <cellStyle name="Normal 2 2 9 3 6" xfId="18110" xr:uid="{00000000-0005-0000-0000-00001F520000}"/>
    <cellStyle name="Normal 2 2 9 3 7" xfId="31427" xr:uid="{00000000-0005-0000-0000-000020520000}"/>
    <cellStyle name="Normal 2 2 9 3 8" xfId="34759" xr:uid="{00000000-0005-0000-0000-000021520000}"/>
    <cellStyle name="Normal 2 2 9 4" xfId="5024" xr:uid="{00000000-0005-0000-0000-000022520000}"/>
    <cellStyle name="Normal 2 2 9 4 2" xfId="8221" xr:uid="{00000000-0005-0000-0000-000023520000}"/>
    <cellStyle name="Normal 2 2 9 4 2 2" xfId="14710" xr:uid="{00000000-0005-0000-0000-000024520000}"/>
    <cellStyle name="Normal 2 2 9 4 2 2 2" xfId="27389" xr:uid="{00000000-0005-0000-0000-000025520000}"/>
    <cellStyle name="Normal 2 2 9 4 2 3" xfId="19487" xr:uid="{00000000-0005-0000-0000-000026520000}"/>
    <cellStyle name="Normal 2 2 9 4 2 4" xfId="32604" xr:uid="{00000000-0005-0000-0000-000027520000}"/>
    <cellStyle name="Normal 2 2 9 4 2 5" xfId="35615" xr:uid="{00000000-0005-0000-0000-000028520000}"/>
    <cellStyle name="Normal 2 2 9 4 3" xfId="9145" xr:uid="{00000000-0005-0000-0000-000029520000}"/>
    <cellStyle name="Normal 2 2 9 4 3 2" xfId="15552" xr:uid="{00000000-0005-0000-0000-00002A520000}"/>
    <cellStyle name="Normal 2 2 9 4 3 2 2" xfId="28200" xr:uid="{00000000-0005-0000-0000-00002B520000}"/>
    <cellStyle name="Normal 2 2 9 4 3 3" xfId="23152" xr:uid="{00000000-0005-0000-0000-00002C520000}"/>
    <cellStyle name="Normal 2 2 9 4 4" xfId="7170" xr:uid="{00000000-0005-0000-0000-00002D520000}"/>
    <cellStyle name="Normal 2 2 9 4 4 2" xfId="13705" xr:uid="{00000000-0005-0000-0000-00002E520000}"/>
    <cellStyle name="Normal 2 2 9 4 4 2 2" xfId="26436" xr:uid="{00000000-0005-0000-0000-00002F520000}"/>
    <cellStyle name="Normal 2 2 9 4 4 3" xfId="21898" xr:uid="{00000000-0005-0000-0000-000030520000}"/>
    <cellStyle name="Normal 2 2 9 4 5" xfId="12603" xr:uid="{00000000-0005-0000-0000-000031520000}"/>
    <cellStyle name="Normal 2 2 9 4 5 2" xfId="25349" xr:uid="{00000000-0005-0000-0000-000032520000}"/>
    <cellStyle name="Normal 2 2 9 4 6" xfId="18111" xr:uid="{00000000-0005-0000-0000-000033520000}"/>
    <cellStyle name="Normal 2 2 9 4 7" xfId="31428" xr:uid="{00000000-0005-0000-0000-000034520000}"/>
    <cellStyle name="Normal 2 2 9 4 8" xfId="34760" xr:uid="{00000000-0005-0000-0000-000035520000}"/>
    <cellStyle name="Normal 2 2 9 5" xfId="5025" xr:uid="{00000000-0005-0000-0000-000036520000}"/>
    <cellStyle name="Normal 2 2 9 5 2" xfId="8222" xr:uid="{00000000-0005-0000-0000-000037520000}"/>
    <cellStyle name="Normal 2 2 9 5 2 2" xfId="14711" xr:uid="{00000000-0005-0000-0000-000038520000}"/>
    <cellStyle name="Normal 2 2 9 5 2 2 2" xfId="27390" xr:uid="{00000000-0005-0000-0000-000039520000}"/>
    <cellStyle name="Normal 2 2 9 5 2 3" xfId="19488" xr:uid="{00000000-0005-0000-0000-00003A520000}"/>
    <cellStyle name="Normal 2 2 9 5 2 4" xfId="32605" xr:uid="{00000000-0005-0000-0000-00003B520000}"/>
    <cellStyle name="Normal 2 2 9 5 2 5" xfId="35616" xr:uid="{00000000-0005-0000-0000-00003C520000}"/>
    <cellStyle name="Normal 2 2 9 5 3" xfId="9146" xr:uid="{00000000-0005-0000-0000-00003D520000}"/>
    <cellStyle name="Normal 2 2 9 5 3 2" xfId="15553" xr:uid="{00000000-0005-0000-0000-00003E520000}"/>
    <cellStyle name="Normal 2 2 9 5 3 2 2" xfId="28201" xr:uid="{00000000-0005-0000-0000-00003F520000}"/>
    <cellStyle name="Normal 2 2 9 5 3 3" xfId="23153" xr:uid="{00000000-0005-0000-0000-000040520000}"/>
    <cellStyle name="Normal 2 2 9 5 4" xfId="7171" xr:uid="{00000000-0005-0000-0000-000041520000}"/>
    <cellStyle name="Normal 2 2 9 5 4 2" xfId="13706" xr:uid="{00000000-0005-0000-0000-000042520000}"/>
    <cellStyle name="Normal 2 2 9 5 4 2 2" xfId="26437" xr:uid="{00000000-0005-0000-0000-000043520000}"/>
    <cellStyle name="Normal 2 2 9 5 4 3" xfId="21899" xr:uid="{00000000-0005-0000-0000-000044520000}"/>
    <cellStyle name="Normal 2 2 9 5 5" xfId="12604" xr:uid="{00000000-0005-0000-0000-000045520000}"/>
    <cellStyle name="Normal 2 2 9 5 5 2" xfId="25350" xr:uid="{00000000-0005-0000-0000-000046520000}"/>
    <cellStyle name="Normal 2 2 9 5 6" xfId="18112" xr:uid="{00000000-0005-0000-0000-000047520000}"/>
    <cellStyle name="Normal 2 2 9 5 7" xfId="31429" xr:uid="{00000000-0005-0000-0000-000048520000}"/>
    <cellStyle name="Normal 2 2 9 5 8" xfId="34761" xr:uid="{00000000-0005-0000-0000-000049520000}"/>
    <cellStyle name="Normal 2 2 9 6" xfId="5026" xr:uid="{00000000-0005-0000-0000-00004A520000}"/>
    <cellStyle name="Normal 2 2 9 6 2" xfId="8223" xr:uid="{00000000-0005-0000-0000-00004B520000}"/>
    <cellStyle name="Normal 2 2 9 6 2 2" xfId="14712" xr:uid="{00000000-0005-0000-0000-00004C520000}"/>
    <cellStyle name="Normal 2 2 9 6 2 2 2" xfId="27391" xr:uid="{00000000-0005-0000-0000-00004D520000}"/>
    <cellStyle name="Normal 2 2 9 6 2 3" xfId="19489" xr:uid="{00000000-0005-0000-0000-00004E520000}"/>
    <cellStyle name="Normal 2 2 9 6 2 4" xfId="32606" xr:uid="{00000000-0005-0000-0000-00004F520000}"/>
    <cellStyle name="Normal 2 2 9 6 2 5" xfId="35617" xr:uid="{00000000-0005-0000-0000-000050520000}"/>
    <cellStyle name="Normal 2 2 9 6 3" xfId="9147" xr:uid="{00000000-0005-0000-0000-000051520000}"/>
    <cellStyle name="Normal 2 2 9 6 3 2" xfId="15554" xr:uid="{00000000-0005-0000-0000-000052520000}"/>
    <cellStyle name="Normal 2 2 9 6 3 2 2" xfId="28202" xr:uid="{00000000-0005-0000-0000-000053520000}"/>
    <cellStyle name="Normal 2 2 9 6 3 3" xfId="23154" xr:uid="{00000000-0005-0000-0000-000054520000}"/>
    <cellStyle name="Normal 2 2 9 6 4" xfId="7172" xr:uid="{00000000-0005-0000-0000-000055520000}"/>
    <cellStyle name="Normal 2 2 9 6 4 2" xfId="13707" xr:uid="{00000000-0005-0000-0000-000056520000}"/>
    <cellStyle name="Normal 2 2 9 6 4 2 2" xfId="26438" xr:uid="{00000000-0005-0000-0000-000057520000}"/>
    <cellStyle name="Normal 2 2 9 6 4 3" xfId="21900" xr:uid="{00000000-0005-0000-0000-000058520000}"/>
    <cellStyle name="Normal 2 2 9 6 5" xfId="12605" xr:uid="{00000000-0005-0000-0000-000059520000}"/>
    <cellStyle name="Normal 2 2 9 6 5 2" xfId="25351" xr:uid="{00000000-0005-0000-0000-00005A520000}"/>
    <cellStyle name="Normal 2 2 9 6 6" xfId="18113" xr:uid="{00000000-0005-0000-0000-00005B520000}"/>
    <cellStyle name="Normal 2 2 9 6 7" xfId="31430" xr:uid="{00000000-0005-0000-0000-00005C520000}"/>
    <cellStyle name="Normal 2 2 9 6 8" xfId="34762" xr:uid="{00000000-0005-0000-0000-00005D520000}"/>
    <cellStyle name="Normal 2 2 9 7" xfId="5027" xr:uid="{00000000-0005-0000-0000-00005E520000}"/>
    <cellStyle name="Normal 2 2 9 7 2" xfId="8224" xr:uid="{00000000-0005-0000-0000-00005F520000}"/>
    <cellStyle name="Normal 2 2 9 7 2 2" xfId="14713" xr:uid="{00000000-0005-0000-0000-000060520000}"/>
    <cellStyle name="Normal 2 2 9 7 2 2 2" xfId="27392" xr:uid="{00000000-0005-0000-0000-000061520000}"/>
    <cellStyle name="Normal 2 2 9 7 2 3" xfId="19490" xr:uid="{00000000-0005-0000-0000-000062520000}"/>
    <cellStyle name="Normal 2 2 9 7 2 4" xfId="32607" xr:uid="{00000000-0005-0000-0000-000063520000}"/>
    <cellStyle name="Normal 2 2 9 7 2 5" xfId="35618" xr:uid="{00000000-0005-0000-0000-000064520000}"/>
    <cellStyle name="Normal 2 2 9 7 3" xfId="9148" xr:uid="{00000000-0005-0000-0000-000065520000}"/>
    <cellStyle name="Normal 2 2 9 7 3 2" xfId="15555" xr:uid="{00000000-0005-0000-0000-000066520000}"/>
    <cellStyle name="Normal 2 2 9 7 3 2 2" xfId="28203" xr:uid="{00000000-0005-0000-0000-000067520000}"/>
    <cellStyle name="Normal 2 2 9 7 3 3" xfId="23155" xr:uid="{00000000-0005-0000-0000-000068520000}"/>
    <cellStyle name="Normal 2 2 9 7 4" xfId="7173" xr:uid="{00000000-0005-0000-0000-000069520000}"/>
    <cellStyle name="Normal 2 2 9 7 4 2" xfId="13708" xr:uid="{00000000-0005-0000-0000-00006A520000}"/>
    <cellStyle name="Normal 2 2 9 7 4 2 2" xfId="26439" xr:uid="{00000000-0005-0000-0000-00006B520000}"/>
    <cellStyle name="Normal 2 2 9 7 4 3" xfId="21901" xr:uid="{00000000-0005-0000-0000-00006C520000}"/>
    <cellStyle name="Normal 2 2 9 7 5" xfId="12606" xr:uid="{00000000-0005-0000-0000-00006D520000}"/>
    <cellStyle name="Normal 2 2 9 7 5 2" xfId="25352" xr:uid="{00000000-0005-0000-0000-00006E520000}"/>
    <cellStyle name="Normal 2 2 9 7 6" xfId="18114" xr:uid="{00000000-0005-0000-0000-00006F520000}"/>
    <cellStyle name="Normal 2 2 9 7 7" xfId="31431" xr:uid="{00000000-0005-0000-0000-000070520000}"/>
    <cellStyle name="Normal 2 2 9 7 8" xfId="34763" xr:uid="{00000000-0005-0000-0000-000071520000}"/>
    <cellStyle name="Normal 2 2 9 8" xfId="5028" xr:uid="{00000000-0005-0000-0000-000072520000}"/>
    <cellStyle name="Normal 2 2 9 8 2" xfId="8225" xr:uid="{00000000-0005-0000-0000-000073520000}"/>
    <cellStyle name="Normal 2 2 9 8 2 2" xfId="14714" xr:uid="{00000000-0005-0000-0000-000074520000}"/>
    <cellStyle name="Normal 2 2 9 8 2 2 2" xfId="27393" xr:uid="{00000000-0005-0000-0000-000075520000}"/>
    <cellStyle name="Normal 2 2 9 8 2 3" xfId="19491" xr:uid="{00000000-0005-0000-0000-000076520000}"/>
    <cellStyle name="Normal 2 2 9 8 2 4" xfId="32608" xr:uid="{00000000-0005-0000-0000-000077520000}"/>
    <cellStyle name="Normal 2 2 9 8 2 5" xfId="35619" xr:uid="{00000000-0005-0000-0000-000078520000}"/>
    <cellStyle name="Normal 2 2 9 8 3" xfId="9149" xr:uid="{00000000-0005-0000-0000-000079520000}"/>
    <cellStyle name="Normal 2 2 9 8 3 2" xfId="15556" xr:uid="{00000000-0005-0000-0000-00007A520000}"/>
    <cellStyle name="Normal 2 2 9 8 3 2 2" xfId="28204" xr:uid="{00000000-0005-0000-0000-00007B520000}"/>
    <cellStyle name="Normal 2 2 9 8 3 3" xfId="23156" xr:uid="{00000000-0005-0000-0000-00007C520000}"/>
    <cellStyle name="Normal 2 2 9 8 4" xfId="7174" xr:uid="{00000000-0005-0000-0000-00007D520000}"/>
    <cellStyle name="Normal 2 2 9 8 4 2" xfId="13709" xr:uid="{00000000-0005-0000-0000-00007E520000}"/>
    <cellStyle name="Normal 2 2 9 8 4 2 2" xfId="26440" xr:uid="{00000000-0005-0000-0000-00007F520000}"/>
    <cellStyle name="Normal 2 2 9 8 4 3" xfId="21902" xr:uid="{00000000-0005-0000-0000-000080520000}"/>
    <cellStyle name="Normal 2 2 9 8 5" xfId="12607" xr:uid="{00000000-0005-0000-0000-000081520000}"/>
    <cellStyle name="Normal 2 2 9 8 5 2" xfId="25353" xr:uid="{00000000-0005-0000-0000-000082520000}"/>
    <cellStyle name="Normal 2 2 9 8 6" xfId="18115" xr:uid="{00000000-0005-0000-0000-000083520000}"/>
    <cellStyle name="Normal 2 2 9 8 7" xfId="31432" xr:uid="{00000000-0005-0000-0000-000084520000}"/>
    <cellStyle name="Normal 2 2 9 8 8" xfId="34764" xr:uid="{00000000-0005-0000-0000-000085520000}"/>
    <cellStyle name="Normal 2 2 9 9" xfId="5029" xr:uid="{00000000-0005-0000-0000-000086520000}"/>
    <cellStyle name="Normal 2 2 9 9 2" xfId="8226" xr:uid="{00000000-0005-0000-0000-000087520000}"/>
    <cellStyle name="Normal 2 2 9 9 2 2" xfId="14715" xr:uid="{00000000-0005-0000-0000-000088520000}"/>
    <cellStyle name="Normal 2 2 9 9 2 2 2" xfId="27394" xr:uid="{00000000-0005-0000-0000-000089520000}"/>
    <cellStyle name="Normal 2 2 9 9 2 3" xfId="19492" xr:uid="{00000000-0005-0000-0000-00008A520000}"/>
    <cellStyle name="Normal 2 2 9 9 2 4" xfId="32609" xr:uid="{00000000-0005-0000-0000-00008B520000}"/>
    <cellStyle name="Normal 2 2 9 9 2 5" xfId="35620" xr:uid="{00000000-0005-0000-0000-00008C520000}"/>
    <cellStyle name="Normal 2 2 9 9 3" xfId="9150" xr:uid="{00000000-0005-0000-0000-00008D520000}"/>
    <cellStyle name="Normal 2 2 9 9 3 2" xfId="15557" xr:uid="{00000000-0005-0000-0000-00008E520000}"/>
    <cellStyle name="Normal 2 2 9 9 3 2 2" xfId="28205" xr:uid="{00000000-0005-0000-0000-00008F520000}"/>
    <cellStyle name="Normal 2 2 9 9 3 3" xfId="23157" xr:uid="{00000000-0005-0000-0000-000090520000}"/>
    <cellStyle name="Normal 2 2 9 9 4" xfId="7175" xr:uid="{00000000-0005-0000-0000-000091520000}"/>
    <cellStyle name="Normal 2 2 9 9 4 2" xfId="13710" xr:uid="{00000000-0005-0000-0000-000092520000}"/>
    <cellStyle name="Normal 2 2 9 9 4 2 2" xfId="26441" xr:uid="{00000000-0005-0000-0000-000093520000}"/>
    <cellStyle name="Normal 2 2 9 9 4 3" xfId="21903" xr:uid="{00000000-0005-0000-0000-000094520000}"/>
    <cellStyle name="Normal 2 2 9 9 5" xfId="12608" xr:uid="{00000000-0005-0000-0000-000095520000}"/>
    <cellStyle name="Normal 2 2 9 9 5 2" xfId="25354" xr:uid="{00000000-0005-0000-0000-000096520000}"/>
    <cellStyle name="Normal 2 2 9 9 6" xfId="18116" xr:uid="{00000000-0005-0000-0000-000097520000}"/>
    <cellStyle name="Normal 2 2 9 9 7" xfId="31433" xr:uid="{00000000-0005-0000-0000-000098520000}"/>
    <cellStyle name="Normal 2 2 9 9 8" xfId="34765" xr:uid="{00000000-0005-0000-0000-000099520000}"/>
    <cellStyle name="Normal 2 2_20091122 Credit Portfolio Breakdown" xfId="44092" xr:uid="{1FBCE6CF-C39A-49D6-B458-00687A1ADF49}"/>
    <cellStyle name="Normal 2 20" xfId="1681" xr:uid="{00000000-0005-0000-0000-00009B520000}"/>
    <cellStyle name="Normal 2 20 2" xfId="5030" xr:uid="{00000000-0005-0000-0000-00009C520000}"/>
    <cellStyle name="Normal 2 20 2 2" xfId="18806" xr:uid="{00000000-0005-0000-0000-00009D520000}"/>
    <cellStyle name="Normal 2 20 2 3" xfId="44093" xr:uid="{4A3CABAA-C9E1-4D28-9DB7-12EC2B8EE77A}"/>
    <cellStyle name="Normal 2 20 3" xfId="11233" xr:uid="{00000000-0005-0000-0000-00009E520000}"/>
    <cellStyle name="Normal 2 20 3 2" xfId="18117" xr:uid="{00000000-0005-0000-0000-00009F520000}"/>
    <cellStyle name="Normal 2 20 4" xfId="2901" xr:uid="{00000000-0005-0000-0000-0000A0520000}"/>
    <cellStyle name="Normal 2 21" xfId="1682" xr:uid="{00000000-0005-0000-0000-0000A1520000}"/>
    <cellStyle name="Normal 2 21 2" xfId="5031" xr:uid="{00000000-0005-0000-0000-0000A2520000}"/>
    <cellStyle name="Normal 2 21 2 2" xfId="18807" xr:uid="{00000000-0005-0000-0000-0000A3520000}"/>
    <cellStyle name="Normal 2 21 2 3" xfId="44094" xr:uid="{20D88186-19FF-41F1-B537-699493AB6907}"/>
    <cellStyle name="Normal 2 21 3" xfId="11268" xr:uid="{00000000-0005-0000-0000-0000A4520000}"/>
    <cellStyle name="Normal 2 21 3 2" xfId="18118" xr:uid="{00000000-0005-0000-0000-0000A5520000}"/>
    <cellStyle name="Normal 2 21 3 3" xfId="44095" xr:uid="{0FFE8F1F-FA30-4040-92EC-748D0980B414}"/>
    <cellStyle name="Normal 2 21 4" xfId="2902" xr:uid="{00000000-0005-0000-0000-0000A6520000}"/>
    <cellStyle name="Normal 2 21 4 2" xfId="44096" xr:uid="{7AA33A26-7FAB-43B1-A1C1-25E80744C5D2}"/>
    <cellStyle name="Normal 2 22" xfId="1683" xr:uid="{00000000-0005-0000-0000-0000A7520000}"/>
    <cellStyle name="Normal 2 22 2" xfId="5032" xr:uid="{00000000-0005-0000-0000-0000A8520000}"/>
    <cellStyle name="Normal 2 22 2 2" xfId="18793" xr:uid="{00000000-0005-0000-0000-0000A9520000}"/>
    <cellStyle name="Normal 2 22 2 3" xfId="44097" xr:uid="{B09D1A8A-8943-43E3-B38D-C2D9246E5CB4}"/>
    <cellStyle name="Normal 2 22 3" xfId="10481" xr:uid="{00000000-0005-0000-0000-0000AA520000}"/>
    <cellStyle name="Normal 2 22 3 2" xfId="18119" xr:uid="{00000000-0005-0000-0000-0000AB520000}"/>
    <cellStyle name="Normal 2 22 4" xfId="10276" xr:uid="{00000000-0005-0000-0000-0000AC520000}"/>
    <cellStyle name="Normal 2 22 5" xfId="3182" xr:uid="{00000000-0005-0000-0000-0000AD520000}"/>
    <cellStyle name="Normal 2 23" xfId="1684" xr:uid="{00000000-0005-0000-0000-0000AE520000}"/>
    <cellStyle name="Normal 2 23 10" xfId="5033" xr:uid="{00000000-0005-0000-0000-0000AF520000}"/>
    <cellStyle name="Normal 2 23 2" xfId="10690" xr:uid="{00000000-0005-0000-0000-0000B0520000}"/>
    <cellStyle name="Normal 2 23 2 2" xfId="16235" xr:uid="{00000000-0005-0000-0000-0000B1520000}"/>
    <cellStyle name="Normal 2 23 2 2 2" xfId="20446" xr:uid="{00000000-0005-0000-0000-0000B2520000}"/>
    <cellStyle name="Normal 2 23 2 2 2 2" xfId="33699" xr:uid="{00000000-0005-0000-0000-0000B3520000}"/>
    <cellStyle name="Normal 2 23 2 2 2 3" xfId="36486" xr:uid="{00000000-0005-0000-0000-0000B4520000}"/>
    <cellStyle name="Normal 2 23 2 2 3" xfId="20147" xr:uid="{00000000-0005-0000-0000-0000B5520000}"/>
    <cellStyle name="Normal 2 23 2 2 3 2" xfId="33404" xr:uid="{00000000-0005-0000-0000-0000B6520000}"/>
    <cellStyle name="Normal 2 23 2 2 3 3" xfId="36192" xr:uid="{00000000-0005-0000-0000-0000B7520000}"/>
    <cellStyle name="Normal 2 23 2 2 4" xfId="19860" xr:uid="{00000000-0005-0000-0000-0000B8520000}"/>
    <cellStyle name="Normal 2 23 2 2 5" xfId="32985" xr:uid="{00000000-0005-0000-0000-0000B9520000}"/>
    <cellStyle name="Normal 2 23 2 2 6" xfId="35943" xr:uid="{00000000-0005-0000-0000-0000BA520000}"/>
    <cellStyle name="Normal 2 23 2 3" xfId="20299" xr:uid="{00000000-0005-0000-0000-0000BB520000}"/>
    <cellStyle name="Normal 2 23 2 3 2" xfId="33553" xr:uid="{00000000-0005-0000-0000-0000BC520000}"/>
    <cellStyle name="Normal 2 23 2 3 3" xfId="36340" xr:uid="{00000000-0005-0000-0000-0000BD520000}"/>
    <cellStyle name="Normal 2 23 2 4" xfId="19991" xr:uid="{00000000-0005-0000-0000-0000BE520000}"/>
    <cellStyle name="Normal 2 23 2 4 2" xfId="33255" xr:uid="{00000000-0005-0000-0000-0000BF520000}"/>
    <cellStyle name="Normal 2 23 2 4 3" xfId="36047" xr:uid="{00000000-0005-0000-0000-0000C0520000}"/>
    <cellStyle name="Normal 2 23 2 5" xfId="18730" xr:uid="{00000000-0005-0000-0000-0000C1520000}"/>
    <cellStyle name="Normal 2 23 2 6" xfId="31991" xr:uid="{00000000-0005-0000-0000-0000C2520000}"/>
    <cellStyle name="Normal 2 23 2 7" xfId="35097" xr:uid="{00000000-0005-0000-0000-0000C3520000}"/>
    <cellStyle name="Normal 2 23 2 8" xfId="44098" xr:uid="{08CBD4A8-9055-440A-A590-A4C82F6A13FC}"/>
    <cellStyle name="Normal 2 23 3" xfId="10029" xr:uid="{00000000-0005-0000-0000-0000C4520000}"/>
    <cellStyle name="Normal 2 23 3 2" xfId="15984" xr:uid="{00000000-0005-0000-0000-0000C5520000}"/>
    <cellStyle name="Normal 2 23 3 2 2" xfId="20392" xr:uid="{00000000-0005-0000-0000-0000C6520000}"/>
    <cellStyle name="Normal 2 23 3 2 3" xfId="33645" xr:uid="{00000000-0005-0000-0000-0000C7520000}"/>
    <cellStyle name="Normal 2 23 3 2 4" xfId="36432" xr:uid="{00000000-0005-0000-0000-0000C8520000}"/>
    <cellStyle name="Normal 2 23 3 3" xfId="20093" xr:uid="{00000000-0005-0000-0000-0000C9520000}"/>
    <cellStyle name="Normal 2 23 3 3 2" xfId="33350" xr:uid="{00000000-0005-0000-0000-0000CA520000}"/>
    <cellStyle name="Normal 2 23 3 3 3" xfId="36138" xr:uid="{00000000-0005-0000-0000-0000CB520000}"/>
    <cellStyle name="Normal 2 23 3 4" xfId="18120" xr:uid="{00000000-0005-0000-0000-0000CC520000}"/>
    <cellStyle name="Normal 2 23 3 5" xfId="44099" xr:uid="{904C65D5-5706-4978-91B8-445451527253}"/>
    <cellStyle name="Normal 2 23 4" xfId="11075" xr:uid="{00000000-0005-0000-0000-0000CD520000}"/>
    <cellStyle name="Normal 2 23 4 2" xfId="20245" xr:uid="{00000000-0005-0000-0000-0000CE520000}"/>
    <cellStyle name="Normal 2 23 4 2 2" xfId="33499" xr:uid="{00000000-0005-0000-0000-0000CF520000}"/>
    <cellStyle name="Normal 2 23 4 2 3" xfId="36286" xr:uid="{00000000-0005-0000-0000-0000D0520000}"/>
    <cellStyle name="Normal 2 23 4 3" xfId="19065" xr:uid="{00000000-0005-0000-0000-0000D1520000}"/>
    <cellStyle name="Normal 2 23 4 4" xfId="32187" xr:uid="{00000000-0005-0000-0000-0000D2520000}"/>
    <cellStyle name="Normal 2 23 4 5" xfId="35206" xr:uid="{00000000-0005-0000-0000-0000D3520000}"/>
    <cellStyle name="Normal 2 23 5" xfId="18945" xr:uid="{00000000-0005-0000-0000-0000D4520000}"/>
    <cellStyle name="Normal 2 23 5 2" xfId="32126" xr:uid="{00000000-0005-0000-0000-0000D5520000}"/>
    <cellStyle name="Normal 2 23 5 3" xfId="35146" xr:uid="{00000000-0005-0000-0000-0000D6520000}"/>
    <cellStyle name="Normal 2 23 6" xfId="19929" xr:uid="{00000000-0005-0000-0000-0000D7520000}"/>
    <cellStyle name="Normal 2 23 6 2" xfId="33125" xr:uid="{00000000-0005-0000-0000-0000D8520000}"/>
    <cellStyle name="Normal 2 23 6 3" xfId="35992" xr:uid="{00000000-0005-0000-0000-0000D9520000}"/>
    <cellStyle name="Normal 2 23 7" xfId="17447" xr:uid="{00000000-0005-0000-0000-0000DA520000}"/>
    <cellStyle name="Normal 2 23 8" xfId="30701" xr:uid="{00000000-0005-0000-0000-0000DB520000}"/>
    <cellStyle name="Normal 2 23 9" xfId="34314" xr:uid="{00000000-0005-0000-0000-0000DC520000}"/>
    <cellStyle name="Normal 2 24" xfId="1685" xr:uid="{00000000-0005-0000-0000-0000DD520000}"/>
    <cellStyle name="Normal 2 24 2" xfId="10661" xr:uid="{00000000-0005-0000-0000-0000DE520000}"/>
    <cellStyle name="Normal 2 24 2 2" xfId="19493" xr:uid="{00000000-0005-0000-0000-0000DF520000}"/>
    <cellStyle name="Normal 2 24 2 3" xfId="44100" xr:uid="{AD30100F-82C0-4F4F-9FF0-B42CE8A75C07}"/>
    <cellStyle name="Normal 2 24 3" xfId="10604" xr:uid="{00000000-0005-0000-0000-0000E0520000}"/>
    <cellStyle name="Normal 2 24 3 2" xfId="18981" xr:uid="{00000000-0005-0000-0000-0000E1520000}"/>
    <cellStyle name="Normal 2 24 4" xfId="5034" xr:uid="{00000000-0005-0000-0000-0000E2520000}"/>
    <cellStyle name="Normal 2 25" xfId="1686" xr:uid="{00000000-0005-0000-0000-0000E3520000}"/>
    <cellStyle name="Normal 2 25 2" xfId="10727" xr:uid="{00000000-0005-0000-0000-0000E4520000}"/>
    <cellStyle name="Normal 2 25 2 2" xfId="16272" xr:uid="{00000000-0005-0000-0000-0000E5520000}"/>
    <cellStyle name="Normal 2 25 2 2 2" xfId="20483" xr:uid="{00000000-0005-0000-0000-0000E6520000}"/>
    <cellStyle name="Normal 2 25 2 2 3" xfId="33736" xr:uid="{00000000-0005-0000-0000-0000E7520000}"/>
    <cellStyle name="Normal 2 25 2 2 4" xfId="36523" xr:uid="{00000000-0005-0000-0000-0000E8520000}"/>
    <cellStyle name="Normal 2 25 2 3" xfId="20184" xr:uid="{00000000-0005-0000-0000-0000E9520000}"/>
    <cellStyle name="Normal 2 25 2 3 2" xfId="33441" xr:uid="{00000000-0005-0000-0000-0000EA520000}"/>
    <cellStyle name="Normal 2 25 2 3 3" xfId="36229" xr:uid="{00000000-0005-0000-0000-0000EB520000}"/>
    <cellStyle name="Normal 2 25 2 4" xfId="19494" xr:uid="{00000000-0005-0000-0000-0000EC520000}"/>
    <cellStyle name="Normal 2 25 2 5" xfId="44101" xr:uid="{B62D5E03-19DD-4868-A075-2CFA35EE5228}"/>
    <cellStyle name="Normal 2 25 3" xfId="10832" xr:uid="{00000000-0005-0000-0000-0000ED520000}"/>
    <cellStyle name="Normal 2 25 3 2" xfId="20336" xr:uid="{00000000-0005-0000-0000-0000EE520000}"/>
    <cellStyle name="Normal 2 25 3 2 2" xfId="33590" xr:uid="{00000000-0005-0000-0000-0000EF520000}"/>
    <cellStyle name="Normal 2 25 3 2 3" xfId="36377" xr:uid="{00000000-0005-0000-0000-0000F0520000}"/>
    <cellStyle name="Normal 2 25 3 3" xfId="18990" xr:uid="{00000000-0005-0000-0000-0000F1520000}"/>
    <cellStyle name="Normal 2 25 3 4" xfId="32165" xr:uid="{00000000-0005-0000-0000-0000F2520000}"/>
    <cellStyle name="Normal 2 25 3 5" xfId="35184" xr:uid="{00000000-0005-0000-0000-0000F3520000}"/>
    <cellStyle name="Normal 2 25 4" xfId="20028" xr:uid="{00000000-0005-0000-0000-0000F4520000}"/>
    <cellStyle name="Normal 2 25 4 2" xfId="33292" xr:uid="{00000000-0005-0000-0000-0000F5520000}"/>
    <cellStyle name="Normal 2 25 4 3" xfId="36084" xr:uid="{00000000-0005-0000-0000-0000F6520000}"/>
    <cellStyle name="Normal 2 25 5" xfId="5035" xr:uid="{00000000-0005-0000-0000-0000F7520000}"/>
    <cellStyle name="Normal 2 26" xfId="1687" xr:uid="{00000000-0005-0000-0000-0000F8520000}"/>
    <cellStyle name="Normal 2 26 2" xfId="10671" xr:uid="{00000000-0005-0000-0000-0000F9520000}"/>
    <cellStyle name="Normal 2 26 2 2" xfId="16217" xr:uid="{00000000-0005-0000-0000-0000FA520000}"/>
    <cellStyle name="Normal 2 26 2 2 2" xfId="20428" xr:uid="{00000000-0005-0000-0000-0000FB520000}"/>
    <cellStyle name="Normal 2 26 2 2 3" xfId="33681" xr:uid="{00000000-0005-0000-0000-0000FC520000}"/>
    <cellStyle name="Normal 2 26 2 2 4" xfId="36468" xr:uid="{00000000-0005-0000-0000-0000FD520000}"/>
    <cellStyle name="Normal 2 26 2 3" xfId="20129" xr:uid="{00000000-0005-0000-0000-0000FE520000}"/>
    <cellStyle name="Normal 2 26 2 4" xfId="33386" xr:uid="{00000000-0005-0000-0000-0000FF520000}"/>
    <cellStyle name="Normal 2 26 2 5" xfId="36174" xr:uid="{00000000-0005-0000-0000-000000530000}"/>
    <cellStyle name="Normal 2 26 3" xfId="11171" xr:uid="{00000000-0005-0000-0000-000001530000}"/>
    <cellStyle name="Normal 2 26 3 2" xfId="20281" xr:uid="{00000000-0005-0000-0000-000002530000}"/>
    <cellStyle name="Normal 2 26 3 3" xfId="33535" xr:uid="{00000000-0005-0000-0000-000003530000}"/>
    <cellStyle name="Normal 2 26 3 4" xfId="36322" xr:uid="{00000000-0005-0000-0000-000004530000}"/>
    <cellStyle name="Normal 2 26 4" xfId="19973" xr:uid="{00000000-0005-0000-0000-000005530000}"/>
    <cellStyle name="Normal 2 26 4 2" xfId="33237" xr:uid="{00000000-0005-0000-0000-000006530000}"/>
    <cellStyle name="Normal 2 26 4 3" xfId="36029" xr:uid="{00000000-0005-0000-0000-000007530000}"/>
    <cellStyle name="Normal 2 26 5" xfId="5036" xr:uid="{00000000-0005-0000-0000-000008530000}"/>
    <cellStyle name="Normal 2 27" xfId="1688" xr:uid="{00000000-0005-0000-0000-000009530000}"/>
    <cellStyle name="Normal 2 27 2" xfId="10987" xr:uid="{00000000-0005-0000-0000-00000A530000}"/>
    <cellStyle name="Normal 2 27 3" xfId="5037" xr:uid="{00000000-0005-0000-0000-00000B530000}"/>
    <cellStyle name="Normal 2 28" xfId="1689" xr:uid="{00000000-0005-0000-0000-00000C530000}"/>
    <cellStyle name="Normal 2 28 2" xfId="5038" xr:uid="{00000000-0005-0000-0000-00000D530000}"/>
    <cellStyle name="Normal 2 28 2 2" xfId="18808" xr:uid="{00000000-0005-0000-0000-00000E530000}"/>
    <cellStyle name="Normal 2 28 3" xfId="10876" xr:uid="{00000000-0005-0000-0000-00000F530000}"/>
    <cellStyle name="Normal 2 28 3 2" xfId="18121" xr:uid="{00000000-0005-0000-0000-000010530000}"/>
    <cellStyle name="Normal 2 28 4" xfId="2903" xr:uid="{00000000-0005-0000-0000-000011530000}"/>
    <cellStyle name="Normal 2 29" xfId="1690" xr:uid="{00000000-0005-0000-0000-000012530000}"/>
    <cellStyle name="Normal 2 29 2" xfId="5039" xr:uid="{00000000-0005-0000-0000-000013530000}"/>
    <cellStyle name="Normal 2 29 2 2" xfId="18809" xr:uid="{00000000-0005-0000-0000-000014530000}"/>
    <cellStyle name="Normal 2 29 3" xfId="10812" xr:uid="{00000000-0005-0000-0000-000015530000}"/>
    <cellStyle name="Normal 2 29 3 2" xfId="18122" xr:uid="{00000000-0005-0000-0000-000016530000}"/>
    <cellStyle name="Normal 2 29 4" xfId="2904" xr:uid="{00000000-0005-0000-0000-000017530000}"/>
    <cellStyle name="Normal 2 3" xfId="297" xr:uid="{00000000-0005-0000-0000-000018530000}"/>
    <cellStyle name="Normal 2 3 10" xfId="5041" xr:uid="{00000000-0005-0000-0000-000019530000}"/>
    <cellStyle name="Normal 2 3 11" xfId="5042" xr:uid="{00000000-0005-0000-0000-00001A530000}"/>
    <cellStyle name="Normal 2 3 12" xfId="5043" xr:uid="{00000000-0005-0000-0000-00001B530000}"/>
    <cellStyle name="Normal 2 3 13" xfId="5044" xr:uid="{00000000-0005-0000-0000-00001C530000}"/>
    <cellStyle name="Normal 2 3 14" xfId="5045" xr:uid="{00000000-0005-0000-0000-00001D530000}"/>
    <cellStyle name="Normal 2 3 15" xfId="5046" xr:uid="{00000000-0005-0000-0000-00001E530000}"/>
    <cellStyle name="Normal 2 3 16" xfId="5047" xr:uid="{00000000-0005-0000-0000-00001F530000}"/>
    <cellStyle name="Normal 2 3 17" xfId="5048" xr:uid="{00000000-0005-0000-0000-000020530000}"/>
    <cellStyle name="Normal 2 3 18" xfId="5049" xr:uid="{00000000-0005-0000-0000-000021530000}"/>
    <cellStyle name="Normal 2 3 19" xfId="5050" xr:uid="{00000000-0005-0000-0000-000022530000}"/>
    <cellStyle name="Normal 2 3 2" xfId="367" xr:uid="{00000000-0005-0000-0000-000023530000}"/>
    <cellStyle name="Normal 2 3 2 10" xfId="5052" xr:uid="{00000000-0005-0000-0000-000024530000}"/>
    <cellStyle name="Normal 2 3 2 11" xfId="5053" xr:uid="{00000000-0005-0000-0000-000025530000}"/>
    <cellStyle name="Normal 2 3 2 12" xfId="5054" xr:uid="{00000000-0005-0000-0000-000026530000}"/>
    <cellStyle name="Normal 2 3 2 13" xfId="5055" xr:uid="{00000000-0005-0000-0000-000027530000}"/>
    <cellStyle name="Normal 2 3 2 14" xfId="5056" xr:uid="{00000000-0005-0000-0000-000028530000}"/>
    <cellStyle name="Normal 2 3 2 15" xfId="5057" xr:uid="{00000000-0005-0000-0000-000029530000}"/>
    <cellStyle name="Normal 2 3 2 16" xfId="5058" xr:uid="{00000000-0005-0000-0000-00002A530000}"/>
    <cellStyle name="Normal 2 3 2 17" xfId="5059" xr:uid="{00000000-0005-0000-0000-00002B530000}"/>
    <cellStyle name="Normal 2 3 2 18" xfId="5060" xr:uid="{00000000-0005-0000-0000-00002C530000}"/>
    <cellStyle name="Normal 2 3 2 19" xfId="5061" xr:uid="{00000000-0005-0000-0000-00002D530000}"/>
    <cellStyle name="Normal 2 3 2 2" xfId="593" xr:uid="{00000000-0005-0000-0000-00002E530000}"/>
    <cellStyle name="Normal 2 3 2 2 2" xfId="10501" xr:uid="{00000000-0005-0000-0000-00002F530000}"/>
    <cellStyle name="Normal 2 3 2 2 3" xfId="10376" xr:uid="{00000000-0005-0000-0000-000030530000}"/>
    <cellStyle name="Normal 2 3 2 2 3 2" xfId="18124" xr:uid="{00000000-0005-0000-0000-000031530000}"/>
    <cellStyle name="Normal 2 3 2 2 4" xfId="5062" xr:uid="{00000000-0005-0000-0000-000032530000}"/>
    <cellStyle name="Normal 2 3 2 2 5" xfId="37674" xr:uid="{00000000-0005-0000-0000-000033530000}"/>
    <cellStyle name="Normal 2 3 2 2 6" xfId="37967" xr:uid="{00000000-0005-0000-0000-000034530000}"/>
    <cellStyle name="Normal 2 3 2 2 7" xfId="44104" xr:uid="{CA549394-FBB3-4A63-AE1A-4BAE8847C7B3}"/>
    <cellStyle name="Normal 2 3 2 20" xfId="5051" xr:uid="{00000000-0005-0000-0000-000035530000}"/>
    <cellStyle name="Normal 2 3 2 20 2" xfId="8227" xr:uid="{00000000-0005-0000-0000-000036530000}"/>
    <cellStyle name="Normal 2 3 2 20 2 2" xfId="14716" xr:uid="{00000000-0005-0000-0000-000037530000}"/>
    <cellStyle name="Normal 2 3 2 20 2 2 2" xfId="27395" xr:uid="{00000000-0005-0000-0000-000038530000}"/>
    <cellStyle name="Normal 2 3 2 20 2 3" xfId="22570" xr:uid="{00000000-0005-0000-0000-000039530000}"/>
    <cellStyle name="Normal 2 3 2 20 3" xfId="9151" xr:uid="{00000000-0005-0000-0000-00003A530000}"/>
    <cellStyle name="Normal 2 3 2 20 3 2" xfId="15558" xr:uid="{00000000-0005-0000-0000-00003B530000}"/>
    <cellStyle name="Normal 2 3 2 20 3 2 2" xfId="28206" xr:uid="{00000000-0005-0000-0000-00003C530000}"/>
    <cellStyle name="Normal 2 3 2 20 3 3" xfId="23158" xr:uid="{00000000-0005-0000-0000-00003D530000}"/>
    <cellStyle name="Normal 2 3 2 20 4" xfId="7178" xr:uid="{00000000-0005-0000-0000-00003E530000}"/>
    <cellStyle name="Normal 2 3 2 20 4 2" xfId="13712" xr:uid="{00000000-0005-0000-0000-00003F530000}"/>
    <cellStyle name="Normal 2 3 2 20 4 2 2" xfId="26443" xr:uid="{00000000-0005-0000-0000-000040530000}"/>
    <cellStyle name="Normal 2 3 2 20 4 3" xfId="21906" xr:uid="{00000000-0005-0000-0000-000041530000}"/>
    <cellStyle name="Normal 2 3 2 20 5" xfId="12609" xr:uid="{00000000-0005-0000-0000-000042530000}"/>
    <cellStyle name="Normal 2 3 2 20 5 2" xfId="25355" xr:uid="{00000000-0005-0000-0000-000043530000}"/>
    <cellStyle name="Normal 2 3 2 20 6" xfId="18665" xr:uid="{00000000-0005-0000-0000-000044530000}"/>
    <cellStyle name="Normal 2 3 2 20 7" xfId="21042" xr:uid="{00000000-0005-0000-0000-000045530000}"/>
    <cellStyle name="Normal 2 3 2 21" xfId="9740" xr:uid="{00000000-0005-0000-0000-000046530000}"/>
    <cellStyle name="Normal 2 3 2 21 2" xfId="19495" xr:uid="{00000000-0005-0000-0000-000047530000}"/>
    <cellStyle name="Normal 2 3 2 21 2 2" xfId="32610" xr:uid="{00000000-0005-0000-0000-000048530000}"/>
    <cellStyle name="Normal 2 3 2 21 2 3" xfId="35621" xr:uid="{00000000-0005-0000-0000-000049530000}"/>
    <cellStyle name="Normal 2 3 2 21 3" xfId="18123" xr:uid="{00000000-0005-0000-0000-00004A530000}"/>
    <cellStyle name="Normal 2 3 2 21 4" xfId="31437" xr:uid="{00000000-0005-0000-0000-00004B530000}"/>
    <cellStyle name="Normal 2 3 2 21 5" xfId="34766" xr:uid="{00000000-0005-0000-0000-00004C530000}"/>
    <cellStyle name="Normal 2 3 2 22" xfId="11199" xr:uid="{00000000-0005-0000-0000-00004D530000}"/>
    <cellStyle name="Normal 2 3 2 23" xfId="2906" xr:uid="{00000000-0005-0000-0000-00004E530000}"/>
    <cellStyle name="Normal 2 3 2 24" xfId="44103" xr:uid="{D2A57052-FA18-43D0-8EB7-BFCA68CDE1AA}"/>
    <cellStyle name="Normal 2 3 2 3" xfId="784" xr:uid="{00000000-0005-0000-0000-00004F530000}"/>
    <cellStyle name="Normal 2 3 2 3 2" xfId="5063" xr:uid="{00000000-0005-0000-0000-000050530000}"/>
    <cellStyle name="Normal 2 3 2 3 2 2" xfId="44106" xr:uid="{FCF2B4DE-2071-4C8F-AF1D-9108EEE03D3C}"/>
    <cellStyle name="Normal 2 3 2 3 3" xfId="44105" xr:uid="{A1980957-0F77-4153-B178-9DB55AE44A14}"/>
    <cellStyle name="Normal 2 3 2 4" xfId="1691" xr:uid="{00000000-0005-0000-0000-000051530000}"/>
    <cellStyle name="Normal 2 3 2 4 2" xfId="5064" xr:uid="{00000000-0005-0000-0000-000052530000}"/>
    <cellStyle name="Normal 2 3 2 4 3" xfId="37626" xr:uid="{00000000-0005-0000-0000-000053530000}"/>
    <cellStyle name="Normal 2 3 2 4 4" xfId="37921" xr:uid="{00000000-0005-0000-0000-000054530000}"/>
    <cellStyle name="Normal 2 3 2 4 5" xfId="44107" xr:uid="{619A48A5-3121-4401-8316-62037520EF18}"/>
    <cellStyle name="Normal 2 3 2 5" xfId="5065" xr:uid="{00000000-0005-0000-0000-000055530000}"/>
    <cellStyle name="Normal 2 3 2 5 2" xfId="44108" xr:uid="{AFC00970-C867-4E19-9768-A5A478E730AB}"/>
    <cellStyle name="Normal 2 3 2 6" xfId="5066" xr:uid="{00000000-0005-0000-0000-000056530000}"/>
    <cellStyle name="Normal 2 3 2 7" xfId="5067" xr:uid="{00000000-0005-0000-0000-000057530000}"/>
    <cellStyle name="Normal 2 3 2 8" xfId="5068" xr:uid="{00000000-0005-0000-0000-000058530000}"/>
    <cellStyle name="Normal 2 3 2 9" xfId="5069" xr:uid="{00000000-0005-0000-0000-000059530000}"/>
    <cellStyle name="Normal 2 3 20" xfId="5040" xr:uid="{00000000-0005-0000-0000-00005A530000}"/>
    <cellStyle name="Normal 2 3 21" xfId="7786" xr:uid="{00000000-0005-0000-0000-00005B530000}"/>
    <cellStyle name="Normal 2 3 21 2" xfId="14281" xr:uid="{00000000-0005-0000-0000-00005C530000}"/>
    <cellStyle name="Normal 2 3 21 2 2" xfId="26995" xr:uid="{00000000-0005-0000-0000-00005D530000}"/>
    <cellStyle name="Normal 2 3 21 3" xfId="18999" xr:uid="{00000000-0005-0000-0000-00005E530000}"/>
    <cellStyle name="Normal 2 3 21 4" xfId="32171" xr:uid="{00000000-0005-0000-0000-00005F530000}"/>
    <cellStyle name="Normal 2 3 21 5" xfId="35190" xr:uid="{00000000-0005-0000-0000-000060530000}"/>
    <cellStyle name="Normal 2 3 22" xfId="8633" xr:uid="{00000000-0005-0000-0000-000061530000}"/>
    <cellStyle name="Normal 2 3 22 2" xfId="15118" xr:uid="{00000000-0005-0000-0000-000062530000}"/>
    <cellStyle name="Normal 2 3 22 2 2" xfId="27787" xr:uid="{00000000-0005-0000-0000-000063530000}"/>
    <cellStyle name="Normal 2 3 22 3" xfId="18929" xr:uid="{00000000-0005-0000-0000-000064530000}"/>
    <cellStyle name="Normal 2 3 22 4" xfId="32110" xr:uid="{00000000-0005-0000-0000-000065530000}"/>
    <cellStyle name="Normal 2 3 22 5" xfId="35129" xr:uid="{00000000-0005-0000-0000-000066530000}"/>
    <cellStyle name="Normal 2 3 23" xfId="9585" xr:uid="{00000000-0005-0000-0000-000067530000}"/>
    <cellStyle name="Normal 2 3 23 2" xfId="15931" xr:uid="{00000000-0005-0000-0000-000068530000}"/>
    <cellStyle name="Normal 2 3 23 2 2" xfId="28571" xr:uid="{00000000-0005-0000-0000-000069530000}"/>
    <cellStyle name="Normal 2 3 23 3" xfId="19910" xr:uid="{00000000-0005-0000-0000-00006A530000}"/>
    <cellStyle name="Normal 2 3 23 4" xfId="33091" xr:uid="{00000000-0005-0000-0000-00006B530000}"/>
    <cellStyle name="Normal 2 3 23 5" xfId="35976" xr:uid="{00000000-0005-0000-0000-00006C530000}"/>
    <cellStyle name="Normal 2 3 24" xfId="6428" xr:uid="{00000000-0005-0000-0000-00006D530000}"/>
    <cellStyle name="Normal 2 3 24 2" xfId="13051" xr:uid="{00000000-0005-0000-0000-00006E530000}"/>
    <cellStyle name="Normal 2 3 24 2 2" xfId="25797" xr:uid="{00000000-0005-0000-0000-00006F530000}"/>
    <cellStyle name="Normal 2 3 24 3" xfId="21177" xr:uid="{00000000-0005-0000-0000-000070530000}"/>
    <cellStyle name="Normal 2 3 25" xfId="12037" xr:uid="{00000000-0005-0000-0000-000071530000}"/>
    <cellStyle name="Normal 2 3 25 2" xfId="24782" xr:uid="{00000000-0005-0000-0000-000072530000}"/>
    <cellStyle name="Normal 2 3 26" xfId="17414" xr:uid="{00000000-0005-0000-0000-000073530000}"/>
    <cellStyle name="Normal 2 3 27" xfId="30595" xr:uid="{00000000-0005-0000-0000-000074530000}"/>
    <cellStyle name="Normal 2 3 28" xfId="34292" xr:uid="{00000000-0005-0000-0000-000075530000}"/>
    <cellStyle name="Normal 2 3 29" xfId="37184" xr:uid="{00000000-0005-0000-0000-000076530000}"/>
    <cellStyle name="Normal 2 3 3" xfId="565" xr:uid="{00000000-0005-0000-0000-000077530000}"/>
    <cellStyle name="Normal 2 3 3 2" xfId="5070" xr:uid="{00000000-0005-0000-0000-000078530000}"/>
    <cellStyle name="Normal 2 3 3 2 2" xfId="6197" xr:uid="{00000000-0005-0000-0000-000079530000}"/>
    <cellStyle name="Normal 2 3 3 2 3" xfId="10502" xr:uid="{00000000-0005-0000-0000-00007A530000}"/>
    <cellStyle name="Normal 2 3 3 2 4" xfId="44110" xr:uid="{753EEE3C-C17A-4EF5-BC8C-53098A7E95FF}"/>
    <cellStyle name="Normal 2 3 3 3" xfId="2907" xr:uid="{00000000-0005-0000-0000-00007B530000}"/>
    <cellStyle name="Normal 2 3 3 4" xfId="37652" xr:uid="{00000000-0005-0000-0000-00007C530000}"/>
    <cellStyle name="Normal 2 3 3 5" xfId="37946" xr:uid="{00000000-0005-0000-0000-00007D530000}"/>
    <cellStyle name="Normal 2 3 3 6" xfId="44109" xr:uid="{496372B6-C2AC-4B9C-B8B2-C21A9C4ADC36}"/>
    <cellStyle name="Normal 2 3 30" xfId="2223" xr:uid="{00000000-0005-0000-0000-00007E530000}"/>
    <cellStyle name="Normal 2 3 31" xfId="37292" xr:uid="{00000000-0005-0000-0000-00007F530000}"/>
    <cellStyle name="Normal 2 3 32" xfId="37363" xr:uid="{00000000-0005-0000-0000-000080530000}"/>
    <cellStyle name="Normal 2 3 33" xfId="37847" xr:uid="{00000000-0005-0000-0000-000081530000}"/>
    <cellStyle name="Normal 2 3 34" xfId="38115" xr:uid="{00000000-0005-0000-0000-000082530000}"/>
    <cellStyle name="Normal 2 3 35" xfId="44102" xr:uid="{3238050E-5BCF-473F-A1BA-8C4DE6B5CB85}"/>
    <cellStyle name="Normal 2 3 4" xfId="783" xr:uid="{00000000-0005-0000-0000-000083530000}"/>
    <cellStyle name="Normal 2 3 4 2" xfId="2905" xr:uid="{00000000-0005-0000-0000-000084530000}"/>
    <cellStyle name="Normal 2 3 4 3" xfId="37757" xr:uid="{00000000-0005-0000-0000-000085530000}"/>
    <cellStyle name="Normal 2 3 4 4" xfId="38035" xr:uid="{00000000-0005-0000-0000-000086530000}"/>
    <cellStyle name="Normal 2 3 4 5" xfId="44111" xr:uid="{6D0CE9A5-2476-46E3-AC37-0B4992A524D1}"/>
    <cellStyle name="Normal 2 3 5" xfId="1033" xr:uid="{00000000-0005-0000-0000-000087530000}"/>
    <cellStyle name="Normal 2 3 5 10" xfId="3130" xr:uid="{00000000-0005-0000-0000-000088530000}"/>
    <cellStyle name="Normal 2 3 5 11" xfId="44112" xr:uid="{3CFB9F82-4215-40BD-B77D-D26437332C4F}"/>
    <cellStyle name="Normal 2 3 5 2" xfId="5071" xr:uid="{00000000-0005-0000-0000-000089530000}"/>
    <cellStyle name="Normal 2 3 5 2 2" xfId="10693" xr:uid="{00000000-0005-0000-0000-00008A530000}"/>
    <cellStyle name="Normal 2 3 5 2 2 2" xfId="16238" xr:uid="{00000000-0005-0000-0000-00008B530000}"/>
    <cellStyle name="Normal 2 3 5 2 2 2 2" xfId="20449" xr:uid="{00000000-0005-0000-0000-00008C530000}"/>
    <cellStyle name="Normal 2 3 5 2 2 2 3" xfId="33702" xr:uid="{00000000-0005-0000-0000-00008D530000}"/>
    <cellStyle name="Normal 2 3 5 2 2 2 4" xfId="36489" xr:uid="{00000000-0005-0000-0000-00008E530000}"/>
    <cellStyle name="Normal 2 3 5 2 2 3" xfId="20150" xr:uid="{00000000-0005-0000-0000-00008F530000}"/>
    <cellStyle name="Normal 2 3 5 2 2 3 2" xfId="33407" xr:uid="{00000000-0005-0000-0000-000090530000}"/>
    <cellStyle name="Normal 2 3 5 2 2 3 3" xfId="36195" xr:uid="{00000000-0005-0000-0000-000091530000}"/>
    <cellStyle name="Normal 2 3 5 2 2 4" xfId="19862" xr:uid="{00000000-0005-0000-0000-000092530000}"/>
    <cellStyle name="Normal 2 3 5 2 2 5" xfId="32987" xr:uid="{00000000-0005-0000-0000-000093530000}"/>
    <cellStyle name="Normal 2 3 5 2 2 6" xfId="35945" xr:uid="{00000000-0005-0000-0000-000094530000}"/>
    <cellStyle name="Normal 2 3 5 2 3" xfId="20302" xr:uid="{00000000-0005-0000-0000-000095530000}"/>
    <cellStyle name="Normal 2 3 5 2 3 2" xfId="33556" xr:uid="{00000000-0005-0000-0000-000096530000}"/>
    <cellStyle name="Normal 2 3 5 2 3 3" xfId="36343" xr:uid="{00000000-0005-0000-0000-000097530000}"/>
    <cellStyle name="Normal 2 3 5 2 4" xfId="19994" xr:uid="{00000000-0005-0000-0000-000098530000}"/>
    <cellStyle name="Normal 2 3 5 2 4 2" xfId="33258" xr:uid="{00000000-0005-0000-0000-000099530000}"/>
    <cellStyle name="Normal 2 3 5 2 4 3" xfId="36050" xr:uid="{00000000-0005-0000-0000-00009A530000}"/>
    <cellStyle name="Normal 2 3 5 2 5" xfId="18735" xr:uid="{00000000-0005-0000-0000-00009B530000}"/>
    <cellStyle name="Normal 2 3 5 2 6" xfId="31993" xr:uid="{00000000-0005-0000-0000-00009C530000}"/>
    <cellStyle name="Normal 2 3 5 2 7" xfId="35099" xr:uid="{00000000-0005-0000-0000-00009D530000}"/>
    <cellStyle name="Normal 2 3 5 3" xfId="10038" xr:uid="{00000000-0005-0000-0000-00009E530000}"/>
    <cellStyle name="Normal 2 3 5 3 2" xfId="15987" xr:uid="{00000000-0005-0000-0000-00009F530000}"/>
    <cellStyle name="Normal 2 3 5 3 2 2" xfId="20395" xr:uid="{00000000-0005-0000-0000-0000A0530000}"/>
    <cellStyle name="Normal 2 3 5 3 2 3" xfId="33648" xr:uid="{00000000-0005-0000-0000-0000A1530000}"/>
    <cellStyle name="Normal 2 3 5 3 2 4" xfId="36435" xr:uid="{00000000-0005-0000-0000-0000A2530000}"/>
    <cellStyle name="Normal 2 3 5 3 3" xfId="20096" xr:uid="{00000000-0005-0000-0000-0000A3530000}"/>
    <cellStyle name="Normal 2 3 5 3 3 2" xfId="33353" xr:uid="{00000000-0005-0000-0000-0000A4530000}"/>
    <cellStyle name="Normal 2 3 5 3 3 3" xfId="36141" xr:uid="{00000000-0005-0000-0000-0000A5530000}"/>
    <cellStyle name="Normal 2 3 5 3 4" xfId="18125" xr:uid="{00000000-0005-0000-0000-0000A6530000}"/>
    <cellStyle name="Normal 2 3 5 4" xfId="19068" xr:uid="{00000000-0005-0000-0000-0000A7530000}"/>
    <cellStyle name="Normal 2 3 5 4 2" xfId="20248" xr:uid="{00000000-0005-0000-0000-0000A8530000}"/>
    <cellStyle name="Normal 2 3 5 4 2 2" xfId="33502" xr:uid="{00000000-0005-0000-0000-0000A9530000}"/>
    <cellStyle name="Normal 2 3 5 4 2 3" xfId="36289" xr:uid="{00000000-0005-0000-0000-0000AA530000}"/>
    <cellStyle name="Normal 2 3 5 4 3" xfId="32190" xr:uid="{00000000-0005-0000-0000-0000AB530000}"/>
    <cellStyle name="Normal 2 3 5 4 4" xfId="35209" xr:uid="{00000000-0005-0000-0000-0000AC530000}"/>
    <cellStyle name="Normal 2 3 5 5" xfId="18948" xr:uid="{00000000-0005-0000-0000-0000AD530000}"/>
    <cellStyle name="Normal 2 3 5 5 2" xfId="32129" xr:uid="{00000000-0005-0000-0000-0000AE530000}"/>
    <cellStyle name="Normal 2 3 5 5 3" xfId="35149" xr:uid="{00000000-0005-0000-0000-0000AF530000}"/>
    <cellStyle name="Normal 2 3 5 6" xfId="19932" xr:uid="{00000000-0005-0000-0000-0000B0530000}"/>
    <cellStyle name="Normal 2 3 5 6 2" xfId="33128" xr:uid="{00000000-0005-0000-0000-0000B1530000}"/>
    <cellStyle name="Normal 2 3 5 6 3" xfId="35995" xr:uid="{00000000-0005-0000-0000-0000B2530000}"/>
    <cellStyle name="Normal 2 3 5 7" xfId="17451" xr:uid="{00000000-0005-0000-0000-0000B3530000}"/>
    <cellStyle name="Normal 2 3 5 8" xfId="30705" xr:uid="{00000000-0005-0000-0000-0000B4530000}"/>
    <cellStyle name="Normal 2 3 5 9" xfId="34317" xr:uid="{00000000-0005-0000-0000-0000B5530000}"/>
    <cellStyle name="Normal 2 3 6" xfId="3159" xr:uid="{00000000-0005-0000-0000-0000B6530000}"/>
    <cellStyle name="Normal 2 3 6 2" xfId="5072" xr:uid="{00000000-0005-0000-0000-0000B7530000}"/>
    <cellStyle name="Normal 2 3 6 2 2" xfId="20431" xr:uid="{00000000-0005-0000-0000-0000B8530000}"/>
    <cellStyle name="Normal 2 3 6 2 2 2" xfId="33684" xr:uid="{00000000-0005-0000-0000-0000B9530000}"/>
    <cellStyle name="Normal 2 3 6 2 2 3" xfId="36471" xr:uid="{00000000-0005-0000-0000-0000BA530000}"/>
    <cellStyle name="Normal 2 3 6 2 3" xfId="20132" xr:uid="{00000000-0005-0000-0000-0000BB530000}"/>
    <cellStyle name="Normal 2 3 6 2 4" xfId="33389" xr:uid="{00000000-0005-0000-0000-0000BC530000}"/>
    <cellStyle name="Normal 2 3 6 2 5" xfId="36177" xr:uid="{00000000-0005-0000-0000-0000BD530000}"/>
    <cellStyle name="Normal 2 3 6 3" xfId="10674" xr:uid="{00000000-0005-0000-0000-0000BE530000}"/>
    <cellStyle name="Normal 2 3 6 3 2" xfId="16220" xr:uid="{00000000-0005-0000-0000-0000BF530000}"/>
    <cellStyle name="Normal 2 3 6 3 2 2" xfId="28829" xr:uid="{00000000-0005-0000-0000-0000C0530000}"/>
    <cellStyle name="Normal 2 3 6 3 3" xfId="20284" xr:uid="{00000000-0005-0000-0000-0000C1530000}"/>
    <cellStyle name="Normal 2 3 6 3 4" xfId="33538" xr:uid="{00000000-0005-0000-0000-0000C2530000}"/>
    <cellStyle name="Normal 2 3 6 3 5" xfId="36325" xr:uid="{00000000-0005-0000-0000-0000C3530000}"/>
    <cellStyle name="Normal 2 3 6 4" xfId="19976" xr:uid="{00000000-0005-0000-0000-0000C4530000}"/>
    <cellStyle name="Normal 2 3 6 4 2" xfId="33240" xr:uid="{00000000-0005-0000-0000-0000C5530000}"/>
    <cellStyle name="Normal 2 3 6 4 3" xfId="36032" xr:uid="{00000000-0005-0000-0000-0000C6530000}"/>
    <cellStyle name="Normal 2 3 6 5" xfId="37598" xr:uid="{00000000-0005-0000-0000-0000C7530000}"/>
    <cellStyle name="Normal 2 3 6 6" xfId="37900" xr:uid="{00000000-0005-0000-0000-0000C8530000}"/>
    <cellStyle name="Normal 2 3 6 7" xfId="44113" xr:uid="{502509E0-8150-4FCE-B2A6-434DD32DC468}"/>
    <cellStyle name="Normal 2 3 7" xfId="5073" xr:uid="{00000000-0005-0000-0000-0000C9530000}"/>
    <cellStyle name="Normal 2 3 7 2" xfId="10757" xr:uid="{00000000-0005-0000-0000-0000CA530000}"/>
    <cellStyle name="Normal 2 3 7 3" xfId="44114" xr:uid="{CD7BC804-49F6-44DB-9076-AF66E0CAE2D8}"/>
    <cellStyle name="Normal 2 3 8" xfId="5074" xr:uid="{00000000-0005-0000-0000-0000CB530000}"/>
    <cellStyle name="Normal 2 3 8 2" xfId="20377" xr:uid="{00000000-0005-0000-0000-0000CC530000}"/>
    <cellStyle name="Normal 2 3 8 2 2" xfId="33630" xr:uid="{00000000-0005-0000-0000-0000CD530000}"/>
    <cellStyle name="Normal 2 3 8 2 3" xfId="36417" xr:uid="{00000000-0005-0000-0000-0000CE530000}"/>
    <cellStyle name="Normal 2 3 8 3" xfId="20078" xr:uid="{00000000-0005-0000-0000-0000CF530000}"/>
    <cellStyle name="Normal 2 3 8 3 2" xfId="33335" xr:uid="{00000000-0005-0000-0000-0000D0530000}"/>
    <cellStyle name="Normal 2 3 8 3 3" xfId="36123" xr:uid="{00000000-0005-0000-0000-0000D1530000}"/>
    <cellStyle name="Normal 2 3 8 4" xfId="44115" xr:uid="{A171D109-6A2D-4FD4-BA68-0163AD787242}"/>
    <cellStyle name="Normal 2 3 9" xfId="5075" xr:uid="{00000000-0005-0000-0000-0000D2530000}"/>
    <cellStyle name="Normal 2 3 9 2" xfId="20230" xr:uid="{00000000-0005-0000-0000-0000D3530000}"/>
    <cellStyle name="Normal 2 3 9 2 2" xfId="33484" xr:uid="{00000000-0005-0000-0000-0000D4530000}"/>
    <cellStyle name="Normal 2 3 9 2 3" xfId="36271" xr:uid="{00000000-0005-0000-0000-0000D5530000}"/>
    <cellStyle name="Normal 2 30" xfId="1692" xr:uid="{00000000-0005-0000-0000-0000D6530000}"/>
    <cellStyle name="Normal 2 30 2" xfId="5076" xr:uid="{00000000-0005-0000-0000-0000D7530000}"/>
    <cellStyle name="Normal 2 30 2 2" xfId="18810" xr:uid="{00000000-0005-0000-0000-0000D8530000}"/>
    <cellStyle name="Normal 2 30 3" xfId="10077" xr:uid="{00000000-0005-0000-0000-0000D9530000}"/>
    <cellStyle name="Normal 2 30 3 2" xfId="18126" xr:uid="{00000000-0005-0000-0000-0000DA530000}"/>
    <cellStyle name="Normal 2 30 4" xfId="2908" xr:uid="{00000000-0005-0000-0000-0000DB530000}"/>
    <cellStyle name="Normal 2 31" xfId="1693" xr:uid="{00000000-0005-0000-0000-0000DC530000}"/>
    <cellStyle name="Normal 2 31 2" xfId="10847" xr:uid="{00000000-0005-0000-0000-0000DD530000}"/>
    <cellStyle name="Normal 2 31 2 2" xfId="20374" xr:uid="{00000000-0005-0000-0000-0000DE530000}"/>
    <cellStyle name="Normal 2 31 2 3" xfId="33627" xr:uid="{00000000-0005-0000-0000-0000DF530000}"/>
    <cellStyle name="Normal 2 31 2 4" xfId="36414" xr:uid="{00000000-0005-0000-0000-0000E0530000}"/>
    <cellStyle name="Normal 2 31 3" xfId="20075" xr:uid="{00000000-0005-0000-0000-0000E1530000}"/>
    <cellStyle name="Normal 2 31 3 2" xfId="33332" xr:uid="{00000000-0005-0000-0000-0000E2530000}"/>
    <cellStyle name="Normal 2 31 3 3" xfId="36120" xr:uid="{00000000-0005-0000-0000-0000E3530000}"/>
    <cellStyle name="Normal 2 31 4" xfId="5077" xr:uid="{00000000-0005-0000-0000-0000E4530000}"/>
    <cellStyle name="Normal 2 32" xfId="1694" xr:uid="{00000000-0005-0000-0000-0000E5530000}"/>
    <cellStyle name="Normal 2 32 2" xfId="10854" xr:uid="{00000000-0005-0000-0000-0000E6530000}"/>
    <cellStyle name="Normal 2 32 2 2" xfId="20226" xr:uid="{00000000-0005-0000-0000-0000E7530000}"/>
    <cellStyle name="Normal 2 32 2 3" xfId="33481" xr:uid="{00000000-0005-0000-0000-0000E8530000}"/>
    <cellStyle name="Normal 2 32 2 4" xfId="36268" xr:uid="{00000000-0005-0000-0000-0000E9530000}"/>
    <cellStyle name="Normal 2 32 3" xfId="5078" xr:uid="{00000000-0005-0000-0000-0000EA530000}"/>
    <cellStyle name="Normal 2 33" xfId="1695" xr:uid="{00000000-0005-0000-0000-0000EB530000}"/>
    <cellStyle name="Normal 2 33 2" xfId="11198" xr:uid="{00000000-0005-0000-0000-0000EC530000}"/>
    <cellStyle name="Normal 2 33 3" xfId="5079" xr:uid="{00000000-0005-0000-0000-0000ED530000}"/>
    <cellStyle name="Normal 2 34" xfId="1696" xr:uid="{00000000-0005-0000-0000-0000EE530000}"/>
    <cellStyle name="Normal 2 34 2" xfId="10629" xr:uid="{00000000-0005-0000-0000-0000EF530000}"/>
    <cellStyle name="Normal 2 34 3" xfId="5080" xr:uid="{00000000-0005-0000-0000-0000F0530000}"/>
    <cellStyle name="Normal 2 35" xfId="1697" xr:uid="{00000000-0005-0000-0000-0000F1530000}"/>
    <cellStyle name="Normal 2 35 2" xfId="11077" xr:uid="{00000000-0005-0000-0000-0000F2530000}"/>
    <cellStyle name="Normal 2 35 3" xfId="5081" xr:uid="{00000000-0005-0000-0000-0000F3530000}"/>
    <cellStyle name="Normal 2 36" xfId="1698" xr:uid="{00000000-0005-0000-0000-0000F4530000}"/>
    <cellStyle name="Normal 2 36 2" xfId="10568" xr:uid="{00000000-0005-0000-0000-0000F5530000}"/>
    <cellStyle name="Normal 2 36 3" xfId="5082" xr:uid="{00000000-0005-0000-0000-0000F6530000}"/>
    <cellStyle name="Normal 2 37" xfId="1699" xr:uid="{00000000-0005-0000-0000-0000F7530000}"/>
    <cellStyle name="Normal 2 37 2" xfId="10289" xr:uid="{00000000-0005-0000-0000-0000F8530000}"/>
    <cellStyle name="Normal 2 37 3" xfId="5083" xr:uid="{00000000-0005-0000-0000-0000F9530000}"/>
    <cellStyle name="Normal 2 38" xfId="1700" xr:uid="{00000000-0005-0000-0000-0000FA530000}"/>
    <cellStyle name="Normal 2 38 2" xfId="10307" xr:uid="{00000000-0005-0000-0000-0000FB530000}"/>
    <cellStyle name="Normal 2 38 3" xfId="5084" xr:uid="{00000000-0005-0000-0000-0000FC530000}"/>
    <cellStyle name="Normal 2 39" xfId="1701" xr:uid="{00000000-0005-0000-0000-0000FD530000}"/>
    <cellStyle name="Normal 2 39 2" xfId="10569" xr:uid="{00000000-0005-0000-0000-0000FE530000}"/>
    <cellStyle name="Normal 2 39 3" xfId="5085" xr:uid="{00000000-0005-0000-0000-0000FF530000}"/>
    <cellStyle name="Normal 2 4" xfId="298" xr:uid="{00000000-0005-0000-0000-000000540000}"/>
    <cellStyle name="Normal 2 4 10" xfId="5087" xr:uid="{00000000-0005-0000-0000-000001540000}"/>
    <cellStyle name="Normal 2 4 11" xfId="5088" xr:uid="{00000000-0005-0000-0000-000002540000}"/>
    <cellStyle name="Normal 2 4 12" xfId="5089" xr:uid="{00000000-0005-0000-0000-000003540000}"/>
    <cellStyle name="Normal 2 4 13" xfId="5090" xr:uid="{00000000-0005-0000-0000-000004540000}"/>
    <cellStyle name="Normal 2 4 14" xfId="5091" xr:uid="{00000000-0005-0000-0000-000005540000}"/>
    <cellStyle name="Normal 2 4 15" xfId="5092" xr:uid="{00000000-0005-0000-0000-000006540000}"/>
    <cellStyle name="Normal 2 4 16" xfId="5093" xr:uid="{00000000-0005-0000-0000-000007540000}"/>
    <cellStyle name="Normal 2 4 17" xfId="5094" xr:uid="{00000000-0005-0000-0000-000008540000}"/>
    <cellStyle name="Normal 2 4 18" xfId="5095" xr:uid="{00000000-0005-0000-0000-000009540000}"/>
    <cellStyle name="Normal 2 4 19" xfId="5096" xr:uid="{00000000-0005-0000-0000-00000A540000}"/>
    <cellStyle name="Normal 2 4 2" xfId="1034" xr:uid="{00000000-0005-0000-0000-00000B540000}"/>
    <cellStyle name="Normal 2 4 2 2" xfId="1702" xr:uid="{00000000-0005-0000-0000-00000C540000}"/>
    <cellStyle name="Normal 2 4 2 2 2" xfId="10504" xr:uid="{00000000-0005-0000-0000-00000D540000}"/>
    <cellStyle name="Normal 2 4 2 2 2 2" xfId="44117" xr:uid="{ABD72B1D-EDA1-41F4-A8A1-FB746774CCFE}"/>
    <cellStyle name="Normal 2 4 2 2 3" xfId="5097" xr:uid="{00000000-0005-0000-0000-00000E540000}"/>
    <cellStyle name="Normal 2 4 2 2 3 2" xfId="44118" xr:uid="{4E3E26A8-1A91-4040-A6FD-984DAE1DA6CA}"/>
    <cellStyle name="Normal 2 4 2 3" xfId="9973" xr:uid="{00000000-0005-0000-0000-00000F540000}"/>
    <cellStyle name="Normal 2 4 2 3 2" xfId="44119" xr:uid="{A8DC4821-C946-44FC-8FDF-B184D54BCE14}"/>
    <cellStyle name="Normal 2 4 2 4" xfId="11265" xr:uid="{00000000-0005-0000-0000-000010540000}"/>
    <cellStyle name="Normal 2 4 2 4 2" xfId="18130" xr:uid="{00000000-0005-0000-0000-000011540000}"/>
    <cellStyle name="Normal 2 4 2 4 3" xfId="44120" xr:uid="{6B8EC9B2-E8B2-40B0-9DA4-23371693D0DF}"/>
    <cellStyle name="Normal 2 4 2 5" xfId="2910" xr:uid="{00000000-0005-0000-0000-000012540000}"/>
    <cellStyle name="Normal 2 4 2 5 2" xfId="44121" xr:uid="{DFD38C09-2C6F-4FC7-9C21-6C1C05E7417C}"/>
    <cellStyle name="Normal 2 4 2 6" xfId="44122" xr:uid="{96CB94E1-75C1-433E-B539-857A25CF1228}"/>
    <cellStyle name="Normal 2 4 2 7" xfId="44116" xr:uid="{91B41BE9-E031-4EA4-8AF3-528D9798BAE8}"/>
    <cellStyle name="Normal 2 4 20" xfId="5086" xr:uid="{00000000-0005-0000-0000-000013540000}"/>
    <cellStyle name="Normal 2 4 20 2" xfId="6198" xr:uid="{00000000-0005-0000-0000-000014540000}"/>
    <cellStyle name="Normal 2 4 20 3" xfId="18666" xr:uid="{00000000-0005-0000-0000-000015540000}"/>
    <cellStyle name="Normal 2 4 21" xfId="7787" xr:uid="{00000000-0005-0000-0000-000016540000}"/>
    <cellStyle name="Normal 2 4 21 2" xfId="14282" xr:uid="{00000000-0005-0000-0000-000017540000}"/>
    <cellStyle name="Normal 2 4 21 2 2" xfId="26996" xr:uid="{00000000-0005-0000-0000-000018540000}"/>
    <cellStyle name="Normal 2 4 21 3" xfId="18127" xr:uid="{00000000-0005-0000-0000-000019540000}"/>
    <cellStyle name="Normal 2 4 21 4" xfId="22488" xr:uid="{00000000-0005-0000-0000-00001A540000}"/>
    <cellStyle name="Normal 2 4 22" xfId="8634" xr:uid="{00000000-0005-0000-0000-00001B540000}"/>
    <cellStyle name="Normal 2 4 22 2" xfId="15119" xr:uid="{00000000-0005-0000-0000-00001C540000}"/>
    <cellStyle name="Normal 2 4 22 2 2" xfId="27788" xr:uid="{00000000-0005-0000-0000-00001D540000}"/>
    <cellStyle name="Normal 2 4 22 3" xfId="22701" xr:uid="{00000000-0005-0000-0000-00001E540000}"/>
    <cellStyle name="Normal 2 4 23" xfId="9741" xr:uid="{00000000-0005-0000-0000-00001F540000}"/>
    <cellStyle name="Normal 2 4 24" xfId="6429" xr:uid="{00000000-0005-0000-0000-000020540000}"/>
    <cellStyle name="Normal 2 4 24 2" xfId="13052" xr:uid="{00000000-0005-0000-0000-000021540000}"/>
    <cellStyle name="Normal 2 4 24 2 2" xfId="25798" xr:uid="{00000000-0005-0000-0000-000022540000}"/>
    <cellStyle name="Normal 2 4 24 3" xfId="21178" xr:uid="{00000000-0005-0000-0000-000023540000}"/>
    <cellStyle name="Normal 2 4 25" xfId="12038" xr:uid="{00000000-0005-0000-0000-000024540000}"/>
    <cellStyle name="Normal 2 4 25 2" xfId="24783" xr:uid="{00000000-0005-0000-0000-000025540000}"/>
    <cellStyle name="Normal 2 4 26" xfId="20907" xr:uid="{00000000-0005-0000-0000-000026540000}"/>
    <cellStyle name="Normal 2 4 27" xfId="37185" xr:uid="{00000000-0005-0000-0000-000027540000}"/>
    <cellStyle name="Normal 2 4 28" xfId="2224" xr:uid="{00000000-0005-0000-0000-000028540000}"/>
    <cellStyle name="Normal 2 4 29" xfId="37283" xr:uid="{00000000-0005-0000-0000-000029540000}"/>
    <cellStyle name="Normal 2 4 3" xfId="1703" xr:uid="{00000000-0005-0000-0000-00002A540000}"/>
    <cellStyle name="Normal 2 4 3 2" xfId="5098" xr:uid="{00000000-0005-0000-0000-00002B540000}"/>
    <cellStyle name="Normal 2 4 3 2 2" xfId="18811" xr:uid="{00000000-0005-0000-0000-00002C540000}"/>
    <cellStyle name="Normal 2 4 3 2 3" xfId="44123" xr:uid="{1249E940-95D4-47FC-A2BB-9596C241E995}"/>
    <cellStyle name="Normal 2 4 3 3" xfId="10954" xr:uid="{00000000-0005-0000-0000-00002D540000}"/>
    <cellStyle name="Normal 2 4 3 3 2" xfId="18131" xr:uid="{00000000-0005-0000-0000-00002E540000}"/>
    <cellStyle name="Normal 2 4 3 3 3" xfId="44124" xr:uid="{7843CC4B-7B47-4A53-8F4C-FF8E4723056D}"/>
    <cellStyle name="Normal 2 4 3 4" xfId="2909" xr:uid="{00000000-0005-0000-0000-00002F540000}"/>
    <cellStyle name="Normal 2 4 3 4 2" xfId="44125" xr:uid="{788C101D-5B7B-4F58-9B18-34F62442161C}"/>
    <cellStyle name="Normal 2 4 3 5" xfId="44126" xr:uid="{3BD5829D-CD67-4F7C-9B22-602A481B16F0}"/>
    <cellStyle name="Normal 2 4 4" xfId="3154" xr:uid="{00000000-0005-0000-0000-000030540000}"/>
    <cellStyle name="Normal 2 4 4 2" xfId="5099" xr:uid="{00000000-0005-0000-0000-000031540000}"/>
    <cellStyle name="Normal 2 4 4 2 2" xfId="44128" xr:uid="{8B3D8FB3-3ED0-4C2D-A4C1-FAA98BCEE623}"/>
    <cellStyle name="Normal 2 4 4 3" xfId="44127" xr:uid="{FC8ACC4B-DD50-489D-93F7-CE55AFB0A51B}"/>
    <cellStyle name="Normal 2 4 5" xfId="5100" xr:uid="{00000000-0005-0000-0000-000032540000}"/>
    <cellStyle name="Normal 2 4 5 2" xfId="44129" xr:uid="{FE664CC0-5498-4C59-9D56-A922F0C5AB6A}"/>
    <cellStyle name="Normal 2 4 6" xfId="5101" xr:uid="{00000000-0005-0000-0000-000033540000}"/>
    <cellStyle name="Normal 2 4 6 2" xfId="44130" xr:uid="{5AF0FD8B-29C5-4EE8-99AF-52D4B7F2C443}"/>
    <cellStyle name="Normal 2 4 7" xfId="5102" xr:uid="{00000000-0005-0000-0000-000034540000}"/>
    <cellStyle name="Normal 2 4 8" xfId="5103" xr:uid="{00000000-0005-0000-0000-000035540000}"/>
    <cellStyle name="Normal 2 4 9" xfId="5104" xr:uid="{00000000-0005-0000-0000-000036540000}"/>
    <cellStyle name="Normal 2 40" xfId="1704" xr:uid="{00000000-0005-0000-0000-000037540000}"/>
    <cellStyle name="Normal 2 40 2" xfId="10782" xr:uid="{00000000-0005-0000-0000-000038540000}"/>
    <cellStyle name="Normal 2 40 3" xfId="5105" xr:uid="{00000000-0005-0000-0000-000039540000}"/>
    <cellStyle name="Normal 2 41" xfId="1705" xr:uid="{00000000-0005-0000-0000-00003A540000}"/>
    <cellStyle name="Normal 2 41 2" xfId="10286" xr:uid="{00000000-0005-0000-0000-00003B540000}"/>
    <cellStyle name="Normal 2 41 3" xfId="5106" xr:uid="{00000000-0005-0000-0000-00003C540000}"/>
    <cellStyle name="Normal 2 42" xfId="1706" xr:uid="{00000000-0005-0000-0000-00003D540000}"/>
    <cellStyle name="Normal 2 42 2" xfId="10570" xr:uid="{00000000-0005-0000-0000-00003E540000}"/>
    <cellStyle name="Normal 2 42 3" xfId="5107" xr:uid="{00000000-0005-0000-0000-00003F540000}"/>
    <cellStyle name="Normal 2 43" xfId="1707" xr:uid="{00000000-0005-0000-0000-000040540000}"/>
    <cellStyle name="Normal 2 43 2" xfId="10291" xr:uid="{00000000-0005-0000-0000-000041540000}"/>
    <cellStyle name="Normal 2 43 3" xfId="5108" xr:uid="{00000000-0005-0000-0000-000042540000}"/>
    <cellStyle name="Normal 2 44" xfId="1708" xr:uid="{00000000-0005-0000-0000-000043540000}"/>
    <cellStyle name="Normal 2 44 2" xfId="11081" xr:uid="{00000000-0005-0000-0000-000044540000}"/>
    <cellStyle name="Normal 2 44 3" xfId="5109" xr:uid="{00000000-0005-0000-0000-000045540000}"/>
    <cellStyle name="Normal 2 45" xfId="1709" xr:uid="{00000000-0005-0000-0000-000046540000}"/>
    <cellStyle name="Normal 2 45 2" xfId="10293" xr:uid="{00000000-0005-0000-0000-000047540000}"/>
    <cellStyle name="Normal 2 45 3" xfId="5110" xr:uid="{00000000-0005-0000-0000-000048540000}"/>
    <cellStyle name="Normal 2 46" xfId="1710" xr:uid="{00000000-0005-0000-0000-000049540000}"/>
    <cellStyle name="Normal 2 46 2" xfId="10445" xr:uid="{00000000-0005-0000-0000-00004A540000}"/>
    <cellStyle name="Normal 2 46 3" xfId="5111" xr:uid="{00000000-0005-0000-0000-00004B540000}"/>
    <cellStyle name="Normal 2 47" xfId="1711" xr:uid="{00000000-0005-0000-0000-00004C540000}"/>
    <cellStyle name="Normal 2 47 2" xfId="11197" xr:uid="{00000000-0005-0000-0000-00004D540000}"/>
    <cellStyle name="Normal 2 47 3" xfId="5112" xr:uid="{00000000-0005-0000-0000-00004E540000}"/>
    <cellStyle name="Normal 2 48" xfId="1712" xr:uid="{00000000-0005-0000-0000-00004F540000}"/>
    <cellStyle name="Normal 2 48 2" xfId="10392" xr:uid="{00000000-0005-0000-0000-000050540000}"/>
    <cellStyle name="Normal 2 48 3" xfId="18890" xr:uid="{00000000-0005-0000-0000-000051540000}"/>
    <cellStyle name="Normal 2 48 4" xfId="2880" xr:uid="{00000000-0005-0000-0000-000052540000}"/>
    <cellStyle name="Normal 2 49" xfId="1713" xr:uid="{00000000-0005-0000-0000-000053540000}"/>
    <cellStyle name="Normal 2 49 2" xfId="10953" xr:uid="{00000000-0005-0000-0000-000054540000}"/>
    <cellStyle name="Normal 2 49 3" xfId="18996" xr:uid="{00000000-0005-0000-0000-000055540000}"/>
    <cellStyle name="Normal 2 49 4" xfId="32168" xr:uid="{00000000-0005-0000-0000-000056540000}"/>
    <cellStyle name="Normal 2 49 5" xfId="35187" xr:uid="{00000000-0005-0000-0000-000057540000}"/>
    <cellStyle name="Normal 2 49 6" xfId="6373" xr:uid="{00000000-0005-0000-0000-000058540000}"/>
    <cellStyle name="Normal 2 5" xfId="299" xr:uid="{00000000-0005-0000-0000-000059540000}"/>
    <cellStyle name="Normal 2 5 10" xfId="5114" xr:uid="{00000000-0005-0000-0000-00005A540000}"/>
    <cellStyle name="Normal 2 5 11" xfId="5115" xr:uid="{00000000-0005-0000-0000-00005B540000}"/>
    <cellStyle name="Normal 2 5 12" xfId="5116" xr:uid="{00000000-0005-0000-0000-00005C540000}"/>
    <cellStyle name="Normal 2 5 13" xfId="5117" xr:uid="{00000000-0005-0000-0000-00005D540000}"/>
    <cellStyle name="Normal 2 5 14" xfId="5118" xr:uid="{00000000-0005-0000-0000-00005E540000}"/>
    <cellStyle name="Normal 2 5 15" xfId="5119" xr:uid="{00000000-0005-0000-0000-00005F540000}"/>
    <cellStyle name="Normal 2 5 16" xfId="5120" xr:uid="{00000000-0005-0000-0000-000060540000}"/>
    <cellStyle name="Normal 2 5 17" xfId="5121" xr:uid="{00000000-0005-0000-0000-000061540000}"/>
    <cellStyle name="Normal 2 5 18" xfId="5122" xr:uid="{00000000-0005-0000-0000-000062540000}"/>
    <cellStyle name="Normal 2 5 19" xfId="5123" xr:uid="{00000000-0005-0000-0000-000063540000}"/>
    <cellStyle name="Normal 2 5 2" xfId="566" xr:uid="{00000000-0005-0000-0000-000064540000}"/>
    <cellStyle name="Normal 2 5 2 2" xfId="1714" xr:uid="{00000000-0005-0000-0000-000065540000}"/>
    <cellStyle name="Normal 2 5 2 2 2" xfId="10506" xr:uid="{00000000-0005-0000-0000-000066540000}"/>
    <cellStyle name="Normal 2 5 2 2 2 2" xfId="44133" xr:uid="{14C0760A-4392-4942-B29B-2F20DD41BA0B}"/>
    <cellStyle name="Normal 2 5 2 2 3" xfId="5124" xr:uid="{00000000-0005-0000-0000-000067540000}"/>
    <cellStyle name="Normal 2 5 2 3" xfId="9974" xr:uid="{00000000-0005-0000-0000-000068540000}"/>
    <cellStyle name="Normal 2 5 2 3 2" xfId="44134" xr:uid="{236CCA95-F611-4A5E-B8EA-B61E37266589}"/>
    <cellStyle name="Normal 2 5 2 4" xfId="11168" xr:uid="{00000000-0005-0000-0000-000069540000}"/>
    <cellStyle name="Normal 2 5 2 4 2" xfId="18142" xr:uid="{00000000-0005-0000-0000-00006A540000}"/>
    <cellStyle name="Normal 2 5 2 5" xfId="2912" xr:uid="{00000000-0005-0000-0000-00006B540000}"/>
    <cellStyle name="Normal 2 5 2 6" xfId="44132" xr:uid="{ABE9DA73-A6D9-4751-A4A5-599C2413343C}"/>
    <cellStyle name="Normal 2 5 20" xfId="5113" xr:uid="{00000000-0005-0000-0000-00006C540000}"/>
    <cellStyle name="Normal 2 5 20 2" xfId="6196" xr:uid="{00000000-0005-0000-0000-00006D540000}"/>
    <cellStyle name="Normal 2 5 20 3" xfId="18667" xr:uid="{00000000-0005-0000-0000-00006E540000}"/>
    <cellStyle name="Normal 2 5 21" xfId="7788" xr:uid="{00000000-0005-0000-0000-00006F540000}"/>
    <cellStyle name="Normal 2 5 21 2" xfId="14283" xr:uid="{00000000-0005-0000-0000-000070540000}"/>
    <cellStyle name="Normal 2 5 21 2 2" xfId="26997" xr:uid="{00000000-0005-0000-0000-000071540000}"/>
    <cellStyle name="Normal 2 5 21 3" xfId="18141" xr:uid="{00000000-0005-0000-0000-000072540000}"/>
    <cellStyle name="Normal 2 5 21 4" xfId="22489" xr:uid="{00000000-0005-0000-0000-000073540000}"/>
    <cellStyle name="Normal 2 5 22" xfId="8635" xr:uid="{00000000-0005-0000-0000-000074540000}"/>
    <cellStyle name="Normal 2 5 22 2" xfId="15120" xr:uid="{00000000-0005-0000-0000-000075540000}"/>
    <cellStyle name="Normal 2 5 22 2 2" xfId="27789" xr:uid="{00000000-0005-0000-0000-000076540000}"/>
    <cellStyle name="Normal 2 5 22 3" xfId="22702" xr:uid="{00000000-0005-0000-0000-000077540000}"/>
    <cellStyle name="Normal 2 5 23" xfId="9742" xr:uid="{00000000-0005-0000-0000-000078540000}"/>
    <cellStyle name="Normal 2 5 24" xfId="6430" xr:uid="{00000000-0005-0000-0000-000079540000}"/>
    <cellStyle name="Normal 2 5 24 2" xfId="13053" xr:uid="{00000000-0005-0000-0000-00007A540000}"/>
    <cellStyle name="Normal 2 5 24 2 2" xfId="25799" xr:uid="{00000000-0005-0000-0000-00007B540000}"/>
    <cellStyle name="Normal 2 5 24 3" xfId="21179" xr:uid="{00000000-0005-0000-0000-00007C540000}"/>
    <cellStyle name="Normal 2 5 25" xfId="12039" xr:uid="{00000000-0005-0000-0000-00007D540000}"/>
    <cellStyle name="Normal 2 5 25 2" xfId="24784" xr:uid="{00000000-0005-0000-0000-00007E540000}"/>
    <cellStyle name="Normal 2 5 26" xfId="20908" xr:uid="{00000000-0005-0000-0000-00007F540000}"/>
    <cellStyle name="Normal 2 5 27" xfId="2225" xr:uid="{00000000-0005-0000-0000-000080540000}"/>
    <cellStyle name="Normal 2 5 28" xfId="44131" xr:uid="{A797BFC7-0A3C-415E-BE30-2711801DBEDA}"/>
    <cellStyle name="Normal 2 5 3" xfId="785" xr:uid="{00000000-0005-0000-0000-000081540000}"/>
    <cellStyle name="Normal 2 5 3 2" xfId="1715" xr:uid="{00000000-0005-0000-0000-000082540000}"/>
    <cellStyle name="Normal 2 5 3 2 2" xfId="18812" xr:uid="{00000000-0005-0000-0000-000083540000}"/>
    <cellStyle name="Normal 2 5 3 2 3" xfId="44135" xr:uid="{355F0090-D740-4F3E-BFB6-186815C2EA87}"/>
    <cellStyle name="Normal 2 5 3 3" xfId="18143" xr:uid="{00000000-0005-0000-0000-000084540000}"/>
    <cellStyle name="Normal 2 5 3 4" xfId="2911" xr:uid="{00000000-0005-0000-0000-000085540000}"/>
    <cellStyle name="Normal 2 5 4" xfId="1035" xr:uid="{00000000-0005-0000-0000-000086540000}"/>
    <cellStyle name="Normal 2 5 4 2" xfId="5125" xr:uid="{00000000-0005-0000-0000-000087540000}"/>
    <cellStyle name="Normal 2 5 4 2 2" xfId="44136" xr:uid="{02A21373-9B05-4EAC-8E39-F86A1A76DD5A}"/>
    <cellStyle name="Normal 2 5 5" xfId="5126" xr:uid="{00000000-0005-0000-0000-000088540000}"/>
    <cellStyle name="Normal 2 5 5 2" xfId="37599" xr:uid="{00000000-0005-0000-0000-000089540000}"/>
    <cellStyle name="Normal 2 5 5 3" xfId="44137" xr:uid="{2D18AA04-63D2-4EFB-9D73-D09A8A8CF14A}"/>
    <cellStyle name="Normal 2 5 6" xfId="5127" xr:uid="{00000000-0005-0000-0000-00008A540000}"/>
    <cellStyle name="Normal 2 5 6 2" xfId="44138" xr:uid="{334DAD04-C424-4123-8131-C58BA5C639A5}"/>
    <cellStyle name="Normal 2 5 7" xfId="5128" xr:uid="{00000000-0005-0000-0000-00008B540000}"/>
    <cellStyle name="Normal 2 5 8" xfId="5129" xr:uid="{00000000-0005-0000-0000-00008C540000}"/>
    <cellStyle name="Normal 2 5 9" xfId="5130" xr:uid="{00000000-0005-0000-0000-00008D540000}"/>
    <cellStyle name="Normal 2 50" xfId="1716" xr:uid="{00000000-0005-0000-0000-00008E540000}"/>
    <cellStyle name="Normal 2 50 2" xfId="10295" xr:uid="{00000000-0005-0000-0000-00008F540000}"/>
    <cellStyle name="Normal 2 50 3" xfId="18926" xr:uid="{00000000-0005-0000-0000-000090540000}"/>
    <cellStyle name="Normal 2 50 4" xfId="32107" xr:uid="{00000000-0005-0000-0000-000091540000}"/>
    <cellStyle name="Normal 2 50 5" xfId="35126" xr:uid="{00000000-0005-0000-0000-000092540000}"/>
    <cellStyle name="Normal 2 50 6" xfId="6377" xr:uid="{00000000-0005-0000-0000-000093540000}"/>
    <cellStyle name="Normal 2 51" xfId="1717" xr:uid="{00000000-0005-0000-0000-000094540000}"/>
    <cellStyle name="Normal 2 51 2" xfId="10611" xr:uid="{00000000-0005-0000-0000-000095540000}"/>
    <cellStyle name="Normal 2 51 3" xfId="19906" xr:uid="{00000000-0005-0000-0000-000096540000}"/>
    <cellStyle name="Normal 2 51 4" xfId="33088" xr:uid="{00000000-0005-0000-0000-000097540000}"/>
    <cellStyle name="Normal 2 51 5" xfId="35973" xr:uid="{00000000-0005-0000-0000-000098540000}"/>
    <cellStyle name="Normal 2 51 6" xfId="6375" xr:uid="{00000000-0005-0000-0000-000099540000}"/>
    <cellStyle name="Normal 2 52" xfId="1718" xr:uid="{00000000-0005-0000-0000-00009A540000}"/>
    <cellStyle name="Normal 2 52 2" xfId="11157" xr:uid="{00000000-0005-0000-0000-00009B540000}"/>
    <cellStyle name="Normal 2 52 3" xfId="14250" xr:uid="{00000000-0005-0000-0000-00009C540000}"/>
    <cellStyle name="Normal 2 52 3 2" xfId="26964" xr:uid="{00000000-0005-0000-0000-00009D540000}"/>
    <cellStyle name="Normal 2 52 4" xfId="22459" xr:uid="{00000000-0005-0000-0000-00009E540000}"/>
    <cellStyle name="Normal 2 52 5" xfId="7755" xr:uid="{00000000-0005-0000-0000-00009F540000}"/>
    <cellStyle name="Normal 2 53" xfId="1719" xr:uid="{00000000-0005-0000-0000-0000A0540000}"/>
    <cellStyle name="Normal 2 53 2" xfId="11071" xr:uid="{00000000-0005-0000-0000-0000A1540000}"/>
    <cellStyle name="Normal 2 53 3" xfId="15087" xr:uid="{00000000-0005-0000-0000-0000A2540000}"/>
    <cellStyle name="Normal 2 53 3 2" xfId="27757" xr:uid="{00000000-0005-0000-0000-0000A3540000}"/>
    <cellStyle name="Normal 2 53 4" xfId="22673" xr:uid="{00000000-0005-0000-0000-0000A4540000}"/>
    <cellStyle name="Normal 2 53 5" xfId="8602" xr:uid="{00000000-0005-0000-0000-0000A5540000}"/>
    <cellStyle name="Normal 2 54" xfId="1720" xr:uid="{00000000-0005-0000-0000-0000A6540000}"/>
    <cellStyle name="Normal 2 54 2" xfId="10304" xr:uid="{00000000-0005-0000-0000-0000A7540000}"/>
    <cellStyle name="Normal 2 54 3" xfId="15924" xr:uid="{00000000-0005-0000-0000-0000A8540000}"/>
    <cellStyle name="Normal 2 54 3 2" xfId="28564" xr:uid="{00000000-0005-0000-0000-0000A9540000}"/>
    <cellStyle name="Normal 2 54 4" xfId="23553" xr:uid="{00000000-0005-0000-0000-0000AA540000}"/>
    <cellStyle name="Normal 2 54 5" xfId="9574" xr:uid="{00000000-0005-0000-0000-0000AB540000}"/>
    <cellStyle name="Normal 2 55" xfId="1721" xr:uid="{00000000-0005-0000-0000-0000AC540000}"/>
    <cellStyle name="Normal 2 56" xfId="1722" xr:uid="{00000000-0005-0000-0000-0000AD540000}"/>
    <cellStyle name="Normal 2 57" xfId="1723" xr:uid="{00000000-0005-0000-0000-0000AE540000}"/>
    <cellStyle name="Normal 2 58" xfId="1724" xr:uid="{00000000-0005-0000-0000-0000AF540000}"/>
    <cellStyle name="Normal 2 59" xfId="1725" xr:uid="{00000000-0005-0000-0000-0000B0540000}"/>
    <cellStyle name="Normal 2 59 2" xfId="1726" xr:uid="{00000000-0005-0000-0000-0000B1540000}"/>
    <cellStyle name="Normal 2 59 2 2" xfId="1727" xr:uid="{00000000-0005-0000-0000-0000B2540000}"/>
    <cellStyle name="Normal 2 59 2 2 2" xfId="1728" xr:uid="{00000000-0005-0000-0000-0000B3540000}"/>
    <cellStyle name="Normal 2 59 2 2 2 2" xfId="1729" xr:uid="{00000000-0005-0000-0000-0000B4540000}"/>
    <cellStyle name="Normal 2 59 2 2 2 2 2" xfId="16410" xr:uid="{00000000-0005-0000-0000-0000B5540000}"/>
    <cellStyle name="Normal 2 59 2 2 2 2 2 2" xfId="28952" xr:uid="{00000000-0005-0000-0000-0000B6540000}"/>
    <cellStyle name="Normal 2 59 2 2 2 2 2 3" xfId="44144" xr:uid="{4CDE60E0-8CC3-4BB3-8B20-104CC06792AD}"/>
    <cellStyle name="Normal 2 59 2 2 2 2 3" xfId="23863" xr:uid="{00000000-0005-0000-0000-0000B7540000}"/>
    <cellStyle name="Normal 2 59 2 2 2 2 3 2" xfId="44145" xr:uid="{B9BAD81E-BF53-4221-BD90-3FF5127DB76D}"/>
    <cellStyle name="Normal 2 59 2 2 2 2 4" xfId="10937" xr:uid="{00000000-0005-0000-0000-0000B8540000}"/>
    <cellStyle name="Normal 2 59 2 2 2 2 4 2" xfId="44146" xr:uid="{596F7CB6-CB94-44DB-BB2F-D9104950ED17}"/>
    <cellStyle name="Normal 2 59 2 2 2 2 5" xfId="44143" xr:uid="{1E437C17-207C-4098-A5AD-BCF35A186E45}"/>
    <cellStyle name="Normal 2 59 2 2 2 3" xfId="16573" xr:uid="{00000000-0005-0000-0000-0000B9540000}"/>
    <cellStyle name="Normal 2 59 2 2 2 3 2" xfId="29112" xr:uid="{00000000-0005-0000-0000-0000BA540000}"/>
    <cellStyle name="Normal 2 59 2 2 2 3 3" xfId="44147" xr:uid="{1BDCD844-CF33-47C8-B20A-74AE040FFEA2}"/>
    <cellStyle name="Normal 2 59 2 2 2 4" xfId="24018" xr:uid="{00000000-0005-0000-0000-0000BB540000}"/>
    <cellStyle name="Normal 2 59 2 2 2 4 2" xfId="44148" xr:uid="{CF80794B-42E0-4520-B80B-424FDC2B489B}"/>
    <cellStyle name="Normal 2 59 2 2 2 5" xfId="11196" xr:uid="{00000000-0005-0000-0000-0000BC540000}"/>
    <cellStyle name="Normal 2 59 2 2 2 5 2" xfId="44149" xr:uid="{164CC9C6-E580-4238-984F-F36BF7CCF2CF}"/>
    <cellStyle name="Normal 2 59 2 2 2 6" xfId="44142" xr:uid="{C6848198-3297-4F8D-932D-121E40F82F34}"/>
    <cellStyle name="Normal 2 59 2 2 3" xfId="1730" xr:uid="{00000000-0005-0000-0000-0000BD540000}"/>
    <cellStyle name="Normal 2 59 2 2 3 2" xfId="16191" xr:uid="{00000000-0005-0000-0000-0000BE540000}"/>
    <cellStyle name="Normal 2 59 2 2 3 2 2" xfId="28812" xr:uid="{00000000-0005-0000-0000-0000BF540000}"/>
    <cellStyle name="Normal 2 59 2 2 3 2 3" xfId="44151" xr:uid="{95DC73E4-A55B-4427-B2ED-F58D342F98C6}"/>
    <cellStyle name="Normal 2 59 2 2 3 3" xfId="23755" xr:uid="{00000000-0005-0000-0000-0000C0540000}"/>
    <cellStyle name="Normal 2 59 2 2 3 3 2" xfId="44152" xr:uid="{D24B0CAD-4B51-49E5-A1F3-140977048481}"/>
    <cellStyle name="Normal 2 59 2 2 3 4" xfId="10600" xr:uid="{00000000-0005-0000-0000-0000C1540000}"/>
    <cellStyle name="Normal 2 59 2 2 3 4 2" xfId="44153" xr:uid="{8BB025E0-34F7-42BB-BC8D-CB286F2194AD}"/>
    <cellStyle name="Normal 2 59 2 2 3 5" xfId="44150" xr:uid="{94C92F44-FA47-4DEC-B6E4-69D5C2A77066}"/>
    <cellStyle name="Normal 2 59 2 2 4" xfId="16005" xr:uid="{00000000-0005-0000-0000-0000C2540000}"/>
    <cellStyle name="Normal 2 59 2 2 4 2" xfId="28633" xr:uid="{00000000-0005-0000-0000-0000C3540000}"/>
    <cellStyle name="Normal 2 59 2 2 4 3" xfId="44154" xr:uid="{274F58D1-F8D0-4666-9858-07BC44635269}"/>
    <cellStyle name="Normal 2 59 2 2 5" xfId="23602" xr:uid="{00000000-0005-0000-0000-0000C4540000}"/>
    <cellStyle name="Normal 2 59 2 2 5 2" xfId="44155" xr:uid="{EF99B546-1EAA-4EB3-B031-9E364687266E}"/>
    <cellStyle name="Normal 2 59 2 2 6" xfId="10072" xr:uid="{00000000-0005-0000-0000-0000C5540000}"/>
    <cellStyle name="Normal 2 59 2 2 6 2" xfId="44156" xr:uid="{B2B41483-49B8-4341-9784-25CF2DF025CB}"/>
    <cellStyle name="Normal 2 59 2 2 7" xfId="44141" xr:uid="{995E0F7D-C725-4EF1-B0FD-E9CD32A5CB65}"/>
    <cellStyle name="Normal 2 59 2 3" xfId="1731" xr:uid="{00000000-0005-0000-0000-0000C6540000}"/>
    <cellStyle name="Normal 2 59 2 3 2" xfId="1732" xr:uid="{00000000-0005-0000-0000-0000C7540000}"/>
    <cellStyle name="Normal 2 59 2 3 2 2" xfId="16671" xr:uid="{00000000-0005-0000-0000-0000C8540000}"/>
    <cellStyle name="Normal 2 59 2 3 2 2 2" xfId="29206" xr:uid="{00000000-0005-0000-0000-0000C9540000}"/>
    <cellStyle name="Normal 2 59 2 3 2 2 3" xfId="44159" xr:uid="{C368A356-28DC-4B53-BFD9-37CE7301D12C}"/>
    <cellStyle name="Normal 2 59 2 3 2 3" xfId="24115" xr:uid="{00000000-0005-0000-0000-0000CA540000}"/>
    <cellStyle name="Normal 2 59 2 3 2 3 2" xfId="44160" xr:uid="{B74DF23A-7527-4A35-8F98-5851CE61DEDA}"/>
    <cellStyle name="Normal 2 59 2 3 2 4" xfId="11353" xr:uid="{00000000-0005-0000-0000-0000CB540000}"/>
    <cellStyle name="Normal 2 59 2 3 2 4 2" xfId="44161" xr:uid="{3A56784C-C3A5-48DB-A850-FDE30F66E9AB}"/>
    <cellStyle name="Normal 2 59 2 3 2 5" xfId="44158" xr:uid="{504DD602-C7E9-4399-8D74-37A0D4CBEDDF}"/>
    <cellStyle name="Normal 2 59 2 3 3" xfId="16038" xr:uid="{00000000-0005-0000-0000-0000CC540000}"/>
    <cellStyle name="Normal 2 59 2 3 3 2" xfId="28666" xr:uid="{00000000-0005-0000-0000-0000CD540000}"/>
    <cellStyle name="Normal 2 59 2 3 3 3" xfId="44162" xr:uid="{7BA685A1-705B-4ABA-BF28-03FAAB5A6888}"/>
    <cellStyle name="Normal 2 59 2 3 4" xfId="23631" xr:uid="{00000000-0005-0000-0000-0000CE540000}"/>
    <cellStyle name="Normal 2 59 2 3 4 2" xfId="44163" xr:uid="{AD1A1291-2719-4E14-AE38-7BE972E3B039}"/>
    <cellStyle name="Normal 2 59 2 3 5" xfId="10150" xr:uid="{00000000-0005-0000-0000-0000CF540000}"/>
    <cellStyle name="Normal 2 59 2 3 5 2" xfId="44164" xr:uid="{63773D8C-52E2-4E66-93CB-22706EDFF5ED}"/>
    <cellStyle name="Normal 2 59 2 3 6" xfId="44157" xr:uid="{2562A452-C76C-44BB-BE39-2285C24718CF}"/>
    <cellStyle name="Normal 2 59 2 4" xfId="1733" xr:uid="{00000000-0005-0000-0000-0000D0540000}"/>
    <cellStyle name="Normal 2 59 2 4 2" xfId="16034" xr:uid="{00000000-0005-0000-0000-0000D1540000}"/>
    <cellStyle name="Normal 2 59 2 4 2 2" xfId="28662" xr:uid="{00000000-0005-0000-0000-0000D2540000}"/>
    <cellStyle name="Normal 2 59 2 4 2 3" xfId="44166" xr:uid="{5140D94C-B6E7-4DF1-B509-8C1F45E13338}"/>
    <cellStyle name="Normal 2 59 2 4 3" xfId="23627" xr:uid="{00000000-0005-0000-0000-0000D3540000}"/>
    <cellStyle name="Normal 2 59 2 4 3 2" xfId="44167" xr:uid="{26401061-2157-4B53-8787-D9648A8329BB}"/>
    <cellStyle name="Normal 2 59 2 4 4" xfId="10146" xr:uid="{00000000-0005-0000-0000-0000D4540000}"/>
    <cellStyle name="Normal 2 59 2 4 4 2" xfId="44168" xr:uid="{914304A9-5DBE-44E6-B207-3321D23D1D1A}"/>
    <cellStyle name="Normal 2 59 2 4 5" xfId="44165" xr:uid="{F73CBF21-9585-4C69-9388-AC6BAF0A0C93}"/>
    <cellStyle name="Normal 2 59 2 5" xfId="16591" xr:uid="{00000000-0005-0000-0000-0000D5540000}"/>
    <cellStyle name="Normal 2 59 2 5 2" xfId="29130" xr:uid="{00000000-0005-0000-0000-0000D6540000}"/>
    <cellStyle name="Normal 2 59 2 5 3" xfId="44169" xr:uid="{257730C4-2BE8-48E8-9F9C-E19DFE2B04E3}"/>
    <cellStyle name="Normal 2 59 2 6" xfId="24038" xr:uid="{00000000-0005-0000-0000-0000D7540000}"/>
    <cellStyle name="Normal 2 59 2 6 2" xfId="44170" xr:uid="{0F0F42E4-3883-4BC2-A7F6-926EA3B42CD9}"/>
    <cellStyle name="Normal 2 59 2 7" xfId="11232" xr:uid="{00000000-0005-0000-0000-0000D8540000}"/>
    <cellStyle name="Normal 2 59 2 7 2" xfId="44171" xr:uid="{5B38C8B2-BE89-4CB4-BD02-B034A1BB11CB}"/>
    <cellStyle name="Normal 2 59 2 8" xfId="44140" xr:uid="{8518D24D-D953-4228-B92C-8619CE4C97A6}"/>
    <cellStyle name="Normal 2 59 3" xfId="1734" xr:uid="{00000000-0005-0000-0000-0000D9540000}"/>
    <cellStyle name="Normal 2 59 3 2" xfId="1735" xr:uid="{00000000-0005-0000-0000-0000DA540000}"/>
    <cellStyle name="Normal 2 59 3 2 2" xfId="1736" xr:uid="{00000000-0005-0000-0000-0000DB540000}"/>
    <cellStyle name="Normal 2 59 3 2 2 2" xfId="16635" xr:uid="{00000000-0005-0000-0000-0000DC540000}"/>
    <cellStyle name="Normal 2 59 3 2 2 2 2" xfId="29170" xr:uid="{00000000-0005-0000-0000-0000DD540000}"/>
    <cellStyle name="Normal 2 59 3 2 2 2 3" xfId="44175" xr:uid="{F89528A9-37C7-48F8-94FD-5BBF4A560E60}"/>
    <cellStyle name="Normal 2 59 3 2 2 3" xfId="24077" xr:uid="{00000000-0005-0000-0000-0000DE540000}"/>
    <cellStyle name="Normal 2 59 3 2 2 3 2" xfId="44176" xr:uid="{0BFF5876-F400-415C-A2DD-40C088B67CA1}"/>
    <cellStyle name="Normal 2 59 3 2 2 4" xfId="11307" xr:uid="{00000000-0005-0000-0000-0000DF540000}"/>
    <cellStyle name="Normal 2 59 3 2 2 4 2" xfId="44177" xr:uid="{ED4401C3-6C63-454F-8801-FDC7BEE9A10C}"/>
    <cellStyle name="Normal 2 59 3 2 2 5" xfId="44174" xr:uid="{BCFFA52A-8503-450D-A96B-8F237E57C055}"/>
    <cellStyle name="Normal 2 59 3 2 3" xfId="16388" xr:uid="{00000000-0005-0000-0000-0000E0540000}"/>
    <cellStyle name="Normal 2 59 3 2 3 2" xfId="28930" xr:uid="{00000000-0005-0000-0000-0000E1540000}"/>
    <cellStyle name="Normal 2 59 3 2 3 3" xfId="44178" xr:uid="{10B7FF15-B16D-4400-9C4D-39AF52D48A5B}"/>
    <cellStyle name="Normal 2 59 3 2 4" xfId="23841" xr:uid="{00000000-0005-0000-0000-0000E2540000}"/>
    <cellStyle name="Normal 2 59 3 2 4 2" xfId="44179" xr:uid="{3446A316-A419-4793-808D-29700C834CF8}"/>
    <cellStyle name="Normal 2 59 3 2 5" xfId="10907" xr:uid="{00000000-0005-0000-0000-0000E3540000}"/>
    <cellStyle name="Normal 2 59 3 2 5 2" xfId="44180" xr:uid="{74C403D3-C4D0-4D5C-91B5-0E7272BC558E}"/>
    <cellStyle name="Normal 2 59 3 2 6" xfId="44173" xr:uid="{56BC3557-9809-44E7-B79E-48BDB1BA1C98}"/>
    <cellStyle name="Normal 2 59 3 3" xfId="1737" xr:uid="{00000000-0005-0000-0000-0000E4540000}"/>
    <cellStyle name="Normal 2 59 3 3 2" xfId="16061" xr:uid="{00000000-0005-0000-0000-0000E5540000}"/>
    <cellStyle name="Normal 2 59 3 3 2 2" xfId="28688" xr:uid="{00000000-0005-0000-0000-0000E6540000}"/>
    <cellStyle name="Normal 2 59 3 3 2 3" xfId="44182" xr:uid="{FF6DBCF7-D87F-4A63-AFBE-81D81ACF04BF}"/>
    <cellStyle name="Normal 2 59 3 3 3" xfId="23652" xr:uid="{00000000-0005-0000-0000-0000E7540000}"/>
    <cellStyle name="Normal 2 59 3 3 3 2" xfId="44183" xr:uid="{6252B58C-0E5B-467B-9041-3B50CF40B443}"/>
    <cellStyle name="Normal 2 59 3 3 4" xfId="10227" xr:uid="{00000000-0005-0000-0000-0000E8540000}"/>
    <cellStyle name="Normal 2 59 3 3 4 2" xfId="44184" xr:uid="{1271E743-CC45-45E9-B7AF-21CDA009FE3A}"/>
    <cellStyle name="Normal 2 59 3 3 5" xfId="44181" xr:uid="{473D9F2F-0F2F-4686-B170-DCA9128363AD}"/>
    <cellStyle name="Normal 2 59 3 4" xfId="16076" xr:uid="{00000000-0005-0000-0000-0000E9540000}"/>
    <cellStyle name="Normal 2 59 3 4 2" xfId="28703" xr:uid="{00000000-0005-0000-0000-0000EA540000}"/>
    <cellStyle name="Normal 2 59 3 4 3" xfId="44185" xr:uid="{166818CD-D174-4A01-8A51-B825EF077362}"/>
    <cellStyle name="Normal 2 59 3 5" xfId="23665" xr:uid="{00000000-0005-0000-0000-0000EB540000}"/>
    <cellStyle name="Normal 2 59 3 5 2" xfId="44186" xr:uid="{08A5D985-CCE8-4526-8497-E9A6A76AEC4E}"/>
    <cellStyle name="Normal 2 59 3 6" xfId="10285" xr:uid="{00000000-0005-0000-0000-0000EC540000}"/>
    <cellStyle name="Normal 2 59 3 6 2" xfId="44187" xr:uid="{3961073D-62DE-43EA-8D1C-CEC58010382B}"/>
    <cellStyle name="Normal 2 59 3 7" xfId="44172" xr:uid="{276FDB93-FE0E-41F4-B3AC-4C74FE0D35F0}"/>
    <cellStyle name="Normal 2 59 4" xfId="1738" xr:uid="{00000000-0005-0000-0000-0000ED540000}"/>
    <cellStyle name="Normal 2 59 4 2" xfId="1739" xr:uid="{00000000-0005-0000-0000-0000EE540000}"/>
    <cellStyle name="Normal 2 59 4 2 2" xfId="16554" xr:uid="{00000000-0005-0000-0000-0000EF540000}"/>
    <cellStyle name="Normal 2 59 4 2 2 2" xfId="29093" xr:uid="{00000000-0005-0000-0000-0000F0540000}"/>
    <cellStyle name="Normal 2 59 4 2 2 3" xfId="44190" xr:uid="{DF758D21-9D5A-4463-ABD9-2B3DB9B79F5F}"/>
    <cellStyle name="Normal 2 59 4 2 3" xfId="24000" xr:uid="{00000000-0005-0000-0000-0000F1540000}"/>
    <cellStyle name="Normal 2 59 4 2 3 2" xfId="44191" xr:uid="{5C08B94A-CDB2-494F-9069-E3D6410F3880}"/>
    <cellStyle name="Normal 2 59 4 2 4" xfId="11169" xr:uid="{00000000-0005-0000-0000-0000F2540000}"/>
    <cellStyle name="Normal 2 59 4 2 4 2" xfId="44192" xr:uid="{14C9CDEC-595B-456D-88BC-352AC2ABE261}"/>
    <cellStyle name="Normal 2 59 4 2 5" xfId="44189" xr:uid="{3E6C6196-CA2E-4E52-8180-333A6056B478}"/>
    <cellStyle name="Normal 2 59 4 3" xfId="16647" xr:uid="{00000000-0005-0000-0000-0000F3540000}"/>
    <cellStyle name="Normal 2 59 4 3 2" xfId="29182" xr:uid="{00000000-0005-0000-0000-0000F4540000}"/>
    <cellStyle name="Normal 2 59 4 3 3" xfId="44193" xr:uid="{11DFD6BF-4047-41FF-BEAD-FA53C8BF615B}"/>
    <cellStyle name="Normal 2 59 4 4" xfId="24089" xr:uid="{00000000-0005-0000-0000-0000F5540000}"/>
    <cellStyle name="Normal 2 59 4 4 2" xfId="44194" xr:uid="{411D5A83-68E8-4663-A141-6B21886F1EC4}"/>
    <cellStyle name="Normal 2 59 4 5" xfId="11320" xr:uid="{00000000-0005-0000-0000-0000F6540000}"/>
    <cellStyle name="Normal 2 59 4 5 2" xfId="44195" xr:uid="{40BB91A3-C27C-4774-BD57-08DF4241087D}"/>
    <cellStyle name="Normal 2 59 4 6" xfId="44188" xr:uid="{272DC183-77AC-48C1-9025-20FEC7FAC623}"/>
    <cellStyle name="Normal 2 59 5" xfId="1740" xr:uid="{00000000-0005-0000-0000-0000F7540000}"/>
    <cellStyle name="Normal 2 59 5 2" xfId="16590" xr:uid="{00000000-0005-0000-0000-0000F8540000}"/>
    <cellStyle name="Normal 2 59 5 2 2" xfId="29129" xr:uid="{00000000-0005-0000-0000-0000F9540000}"/>
    <cellStyle name="Normal 2 59 5 2 3" xfId="44197" xr:uid="{C4789972-4357-4DE0-80FB-017E461EF070}"/>
    <cellStyle name="Normal 2 59 5 3" xfId="24037" xr:uid="{00000000-0005-0000-0000-0000FA540000}"/>
    <cellStyle name="Normal 2 59 5 3 2" xfId="44198" xr:uid="{2958E966-68C8-4421-A365-E8523B19AA52}"/>
    <cellStyle name="Normal 2 59 5 4" xfId="11231" xr:uid="{00000000-0005-0000-0000-0000FB540000}"/>
    <cellStyle name="Normal 2 59 5 4 2" xfId="44199" xr:uid="{2B1874F6-19C4-4CB5-BA9F-2731B232BE36}"/>
    <cellStyle name="Normal 2 59 5 5" xfId="44196" xr:uid="{7BAB4BF7-276E-4D78-8E03-F4DD14F95F14}"/>
    <cellStyle name="Normal 2 59 6" xfId="16156" xr:uid="{00000000-0005-0000-0000-0000FC540000}"/>
    <cellStyle name="Normal 2 59 6 2" xfId="28778" xr:uid="{00000000-0005-0000-0000-0000FD540000}"/>
    <cellStyle name="Normal 2 59 6 3" xfId="44200" xr:uid="{BE1D5702-AF90-47C7-BD58-C4DC368BB649}"/>
    <cellStyle name="Normal 2 59 7" xfId="23729" xr:uid="{00000000-0005-0000-0000-0000FE540000}"/>
    <cellStyle name="Normal 2 59 7 2" xfId="44201" xr:uid="{7A522B81-5587-4320-8872-90D4F5B88101}"/>
    <cellStyle name="Normal 2 59 8" xfId="10497" xr:uid="{00000000-0005-0000-0000-0000FF540000}"/>
    <cellStyle name="Normal 2 59 8 2" xfId="44202" xr:uid="{1EA6B333-BD70-4B2E-932A-698E1B02CA52}"/>
    <cellStyle name="Normal 2 59 9" xfId="44139" xr:uid="{C2FDF3E0-749F-483F-9494-DF74A781EFEC}"/>
    <cellStyle name="Normal 2 6" xfId="29" xr:uid="{00000000-0005-0000-0000-000000550000}"/>
    <cellStyle name="Normal 2 6 10" xfId="5132" xr:uid="{00000000-0005-0000-0000-000001550000}"/>
    <cellStyle name="Normal 2 6 11" xfId="5133" xr:uid="{00000000-0005-0000-0000-000002550000}"/>
    <cellStyle name="Normal 2 6 12" xfId="5134" xr:uid="{00000000-0005-0000-0000-000003550000}"/>
    <cellStyle name="Normal 2 6 13" xfId="5135" xr:uid="{00000000-0005-0000-0000-000004550000}"/>
    <cellStyle name="Normal 2 6 14" xfId="5136" xr:uid="{00000000-0005-0000-0000-000005550000}"/>
    <cellStyle name="Normal 2 6 15" xfId="5137" xr:uid="{00000000-0005-0000-0000-000006550000}"/>
    <cellStyle name="Normal 2 6 16" xfId="5138" xr:uid="{00000000-0005-0000-0000-000007550000}"/>
    <cellStyle name="Normal 2 6 17" xfId="5139" xr:uid="{00000000-0005-0000-0000-000008550000}"/>
    <cellStyle name="Normal 2 6 18" xfId="5140" xr:uid="{00000000-0005-0000-0000-000009550000}"/>
    <cellStyle name="Normal 2 6 19" xfId="5141" xr:uid="{00000000-0005-0000-0000-00000A550000}"/>
    <cellStyle name="Normal 2 6 2" xfId="786" xr:uid="{00000000-0005-0000-0000-00000B550000}"/>
    <cellStyle name="Normal 2 6 2 2" xfId="5142" xr:uid="{00000000-0005-0000-0000-00000C550000}"/>
    <cellStyle name="Normal 2 6 2 2 2" xfId="18814" xr:uid="{00000000-0005-0000-0000-00000D550000}"/>
    <cellStyle name="Normal 2 6 2 2 3" xfId="44204" xr:uid="{F41FBC3B-CDCC-4848-89C3-6D500D7DA888}"/>
    <cellStyle name="Normal 2 6 2 3" xfId="18145" xr:uid="{00000000-0005-0000-0000-00000E550000}"/>
    <cellStyle name="Normal 2 6 2 4" xfId="2914" xr:uid="{00000000-0005-0000-0000-00000F550000}"/>
    <cellStyle name="Normal 2 6 2 4 2" xfId="44205" xr:uid="{1AB724AD-296F-4B11-96A0-1354DB8707AB}"/>
    <cellStyle name="Normal 2 6 2 5" xfId="37758" xr:uid="{00000000-0005-0000-0000-000010550000}"/>
    <cellStyle name="Normal 2 6 2 6" xfId="38036" xr:uid="{00000000-0005-0000-0000-000011550000}"/>
    <cellStyle name="Normal 2 6 2 7" xfId="44203" xr:uid="{9FF6F0EF-27F4-42A8-BB26-F3AE64656D4B}"/>
    <cellStyle name="Normal 2 6 20" xfId="5131" xr:uid="{00000000-0005-0000-0000-000012550000}"/>
    <cellStyle name="Normal 2 6 20 2" xfId="6294" xr:uid="{00000000-0005-0000-0000-000013550000}"/>
    <cellStyle name="Normal 2 6 20 3" xfId="18709" xr:uid="{00000000-0005-0000-0000-000014550000}"/>
    <cellStyle name="Normal 2 6 21" xfId="7789" xr:uid="{00000000-0005-0000-0000-000015550000}"/>
    <cellStyle name="Normal 2 6 21 2" xfId="14284" xr:uid="{00000000-0005-0000-0000-000016550000}"/>
    <cellStyle name="Normal 2 6 21 2 2" xfId="26998" xr:uid="{00000000-0005-0000-0000-000017550000}"/>
    <cellStyle name="Normal 2 6 21 3" xfId="18144" xr:uid="{00000000-0005-0000-0000-000018550000}"/>
    <cellStyle name="Normal 2 6 21 4" xfId="22490" xr:uid="{00000000-0005-0000-0000-000019550000}"/>
    <cellStyle name="Normal 2 6 22" xfId="8636" xr:uid="{00000000-0005-0000-0000-00001A550000}"/>
    <cellStyle name="Normal 2 6 22 2" xfId="15121" xr:uid="{00000000-0005-0000-0000-00001B550000}"/>
    <cellStyle name="Normal 2 6 22 2 2" xfId="27790" xr:uid="{00000000-0005-0000-0000-00001C550000}"/>
    <cellStyle name="Normal 2 6 22 3" xfId="22703" xr:uid="{00000000-0005-0000-0000-00001D550000}"/>
    <cellStyle name="Normal 2 6 23" xfId="9975" xr:uid="{00000000-0005-0000-0000-00001E550000}"/>
    <cellStyle name="Normal 2 6 24" xfId="6431" xr:uid="{00000000-0005-0000-0000-00001F550000}"/>
    <cellStyle name="Normal 2 6 24 2" xfId="13054" xr:uid="{00000000-0005-0000-0000-000020550000}"/>
    <cellStyle name="Normal 2 6 24 2 2" xfId="25800" xr:uid="{00000000-0005-0000-0000-000021550000}"/>
    <cellStyle name="Normal 2 6 24 3" xfId="21180" xr:uid="{00000000-0005-0000-0000-000022550000}"/>
    <cellStyle name="Normal 2 6 25" xfId="12040" xr:uid="{00000000-0005-0000-0000-000023550000}"/>
    <cellStyle name="Normal 2 6 25 2" xfId="24785" xr:uid="{00000000-0005-0000-0000-000024550000}"/>
    <cellStyle name="Normal 2 6 26" xfId="20909" xr:uid="{00000000-0005-0000-0000-000025550000}"/>
    <cellStyle name="Normal 2 6 27" xfId="2226" xr:uid="{00000000-0005-0000-0000-000026550000}"/>
    <cellStyle name="Normal 2 6 28" xfId="37364" xr:uid="{00000000-0005-0000-0000-000027550000}"/>
    <cellStyle name="Normal 2 6 29" xfId="37848" xr:uid="{00000000-0005-0000-0000-000028550000}"/>
    <cellStyle name="Normal 2 6 3" xfId="1036" xr:uid="{00000000-0005-0000-0000-000029550000}"/>
    <cellStyle name="Normal 2 6 3 2" xfId="5143" xr:uid="{00000000-0005-0000-0000-00002A550000}"/>
    <cellStyle name="Normal 2 6 3 2 2" xfId="18813" xr:uid="{00000000-0005-0000-0000-00002B550000}"/>
    <cellStyle name="Normal 2 6 3 2 3" xfId="44206" xr:uid="{A81A6604-E63F-4AB3-B391-60E0D010CFBA}"/>
    <cellStyle name="Normal 2 6 3 3" xfId="18146" xr:uid="{00000000-0005-0000-0000-00002C550000}"/>
    <cellStyle name="Normal 2 6 3 4" xfId="2913" xr:uid="{00000000-0005-0000-0000-00002D550000}"/>
    <cellStyle name="Normal 2 6 4" xfId="5144" xr:uid="{00000000-0005-0000-0000-00002E550000}"/>
    <cellStyle name="Normal 2 6 4 2" xfId="37413" xr:uid="{00000000-0005-0000-0000-00002F550000}"/>
    <cellStyle name="Normal 2 6 4 3" xfId="37885" xr:uid="{00000000-0005-0000-0000-000030550000}"/>
    <cellStyle name="Normal 2 6 4 4" xfId="44207" xr:uid="{9A735274-D840-4094-8367-1FB34C5358AA}"/>
    <cellStyle name="Normal 2 6 5" xfId="5145" xr:uid="{00000000-0005-0000-0000-000031550000}"/>
    <cellStyle name="Normal 2 6 6" xfId="5146" xr:uid="{00000000-0005-0000-0000-000032550000}"/>
    <cellStyle name="Normal 2 6 7" xfId="5147" xr:uid="{00000000-0005-0000-0000-000033550000}"/>
    <cellStyle name="Normal 2 6 8" xfId="5148" xr:uid="{00000000-0005-0000-0000-000034550000}"/>
    <cellStyle name="Normal 2 6 9" xfId="5149" xr:uid="{00000000-0005-0000-0000-000035550000}"/>
    <cellStyle name="Normal 2 60" xfId="1741" xr:uid="{00000000-0005-0000-0000-000036550000}"/>
    <cellStyle name="Normal 2 61" xfId="1742" xr:uid="{00000000-0005-0000-0000-000037550000}"/>
    <cellStyle name="Normal 2 62" xfId="1743" xr:uid="{00000000-0005-0000-0000-000038550000}"/>
    <cellStyle name="Normal 2 63" xfId="10109" xr:uid="{00000000-0005-0000-0000-000039550000}"/>
    <cellStyle name="Normal 2 63 2" xfId="44208" xr:uid="{A17E1306-A050-40E7-B898-D95E0858F483}"/>
    <cellStyle name="Normal 2 64" xfId="6392" xr:uid="{00000000-0005-0000-0000-00003A550000}"/>
    <cellStyle name="Normal 2 64 2" xfId="13015" xr:uid="{00000000-0005-0000-0000-00003B550000}"/>
    <cellStyle name="Normal 2 64 2 2" xfId="25761" xr:uid="{00000000-0005-0000-0000-00003C550000}"/>
    <cellStyle name="Normal 2 64 3" xfId="21141" xr:uid="{00000000-0005-0000-0000-00003D550000}"/>
    <cellStyle name="Normal 2 64 4" xfId="44209" xr:uid="{4AF40D28-F5D8-488E-B51C-73A651876E85}"/>
    <cellStyle name="Normal 2 65" xfId="12018" xr:uid="{00000000-0005-0000-0000-00003E550000}"/>
    <cellStyle name="Normal 2 65 2" xfId="24763" xr:uid="{00000000-0005-0000-0000-00003F550000}"/>
    <cellStyle name="Normal 2 65 3" xfId="44210" xr:uid="{87461D5F-2E5C-467D-A85D-DDD5F597E938}"/>
    <cellStyle name="Normal 2 66" xfId="17411" xr:uid="{00000000-0005-0000-0000-000040550000}"/>
    <cellStyle name="Normal 2 67" xfId="30590" xr:uid="{00000000-0005-0000-0000-000041550000}"/>
    <cellStyle name="Normal 2 68" xfId="34290" xr:uid="{00000000-0005-0000-0000-000042550000}"/>
    <cellStyle name="Normal 2 69" xfId="36601" xr:uid="{00000000-0005-0000-0000-000043550000}"/>
    <cellStyle name="Normal 2 7" xfId="380" xr:uid="{00000000-0005-0000-0000-000044550000}"/>
    <cellStyle name="Normal 2 7 10" xfId="5151" xr:uid="{00000000-0005-0000-0000-000045550000}"/>
    <cellStyle name="Normal 2 7 11" xfId="5152" xr:uid="{00000000-0005-0000-0000-000046550000}"/>
    <cellStyle name="Normal 2 7 12" xfId="5153" xr:uid="{00000000-0005-0000-0000-000047550000}"/>
    <cellStyle name="Normal 2 7 13" xfId="5154" xr:uid="{00000000-0005-0000-0000-000048550000}"/>
    <cellStyle name="Normal 2 7 14" xfId="5155" xr:uid="{00000000-0005-0000-0000-000049550000}"/>
    <cellStyle name="Normal 2 7 15" xfId="5156" xr:uid="{00000000-0005-0000-0000-00004A550000}"/>
    <cellStyle name="Normal 2 7 16" xfId="5157" xr:uid="{00000000-0005-0000-0000-00004B550000}"/>
    <cellStyle name="Normal 2 7 17" xfId="5158" xr:uid="{00000000-0005-0000-0000-00004C550000}"/>
    <cellStyle name="Normal 2 7 18" xfId="5159" xr:uid="{00000000-0005-0000-0000-00004D550000}"/>
    <cellStyle name="Normal 2 7 19" xfId="5160" xr:uid="{00000000-0005-0000-0000-00004E550000}"/>
    <cellStyle name="Normal 2 7 2" xfId="604" xr:uid="{00000000-0005-0000-0000-00004F550000}"/>
    <cellStyle name="Normal 2 7 2 2" xfId="5161" xr:uid="{00000000-0005-0000-0000-000050550000}"/>
    <cellStyle name="Normal 2 7 2 2 2" xfId="18816" xr:uid="{00000000-0005-0000-0000-000051550000}"/>
    <cellStyle name="Normal 2 7 2 2 3" xfId="44212" xr:uid="{64C4308A-8E83-42D8-9CF4-8F1ABCF63E68}"/>
    <cellStyle name="Normal 2 7 2 3" xfId="18147" xr:uid="{00000000-0005-0000-0000-000052550000}"/>
    <cellStyle name="Normal 2 7 2 3 2" xfId="44213" xr:uid="{2AEAB87F-527B-40F5-ABC5-22F9428B8512}"/>
    <cellStyle name="Normal 2 7 2 4" xfId="2916" xr:uid="{00000000-0005-0000-0000-000053550000}"/>
    <cellStyle name="Normal 2 7 2 5" xfId="37682" xr:uid="{00000000-0005-0000-0000-000054550000}"/>
    <cellStyle name="Normal 2 7 2 6" xfId="37974" xr:uid="{00000000-0005-0000-0000-000055550000}"/>
    <cellStyle name="Normal 2 7 2 7" xfId="44211" xr:uid="{D4990698-4C94-40AE-97C3-155B91586767}"/>
    <cellStyle name="Normal 2 7 20" xfId="5150" xr:uid="{00000000-0005-0000-0000-000056550000}"/>
    <cellStyle name="Normal 2 7 20 2" xfId="6297" xr:uid="{00000000-0005-0000-0000-000057550000}"/>
    <cellStyle name="Normal 2 7 21" xfId="7790" xr:uid="{00000000-0005-0000-0000-000058550000}"/>
    <cellStyle name="Normal 2 7 21 2" xfId="14285" xr:uid="{00000000-0005-0000-0000-000059550000}"/>
    <cellStyle name="Normal 2 7 21 2 2" xfId="26999" xr:uid="{00000000-0005-0000-0000-00005A550000}"/>
    <cellStyle name="Normal 2 7 21 3" xfId="22491" xr:uid="{00000000-0005-0000-0000-00005B550000}"/>
    <cellStyle name="Normal 2 7 22" xfId="8637" xr:uid="{00000000-0005-0000-0000-00005C550000}"/>
    <cellStyle name="Normal 2 7 22 2" xfId="15122" xr:uid="{00000000-0005-0000-0000-00005D550000}"/>
    <cellStyle name="Normal 2 7 22 2 2" xfId="27791" xr:uid="{00000000-0005-0000-0000-00005E550000}"/>
    <cellStyle name="Normal 2 7 22 3" xfId="22704" xr:uid="{00000000-0005-0000-0000-00005F550000}"/>
    <cellStyle name="Normal 2 7 23" xfId="6432" xr:uid="{00000000-0005-0000-0000-000060550000}"/>
    <cellStyle name="Normal 2 7 23 2" xfId="13055" xr:uid="{00000000-0005-0000-0000-000061550000}"/>
    <cellStyle name="Normal 2 7 23 2 2" xfId="25801" xr:uid="{00000000-0005-0000-0000-000062550000}"/>
    <cellStyle name="Normal 2 7 23 3" xfId="21181" xr:uid="{00000000-0005-0000-0000-000063550000}"/>
    <cellStyle name="Normal 2 7 24" xfId="12041" xr:uid="{00000000-0005-0000-0000-000064550000}"/>
    <cellStyle name="Normal 2 7 24 2" xfId="24786" xr:uid="{00000000-0005-0000-0000-000065550000}"/>
    <cellStyle name="Normal 2 7 25" xfId="20910" xr:uid="{00000000-0005-0000-0000-000066550000}"/>
    <cellStyle name="Normal 2 7 26" xfId="2227" xr:uid="{00000000-0005-0000-0000-000067550000}"/>
    <cellStyle name="Normal 2 7 3" xfId="694" xr:uid="{00000000-0005-0000-0000-000068550000}"/>
    <cellStyle name="Normal 2 7 3 2" xfId="5162" xr:uid="{00000000-0005-0000-0000-000069550000}"/>
    <cellStyle name="Normal 2 7 3 2 2" xfId="18815" xr:uid="{00000000-0005-0000-0000-00006A550000}"/>
    <cellStyle name="Normal 2 7 3 3" xfId="18148" xr:uid="{00000000-0005-0000-0000-00006B550000}"/>
    <cellStyle name="Normal 2 7 3 4" xfId="2915" xr:uid="{00000000-0005-0000-0000-00006C550000}"/>
    <cellStyle name="Normal 2 7 3 5" xfId="44214" xr:uid="{E5F3E4EE-8C13-4C35-8932-9799CC538E60}"/>
    <cellStyle name="Normal 2 7 4" xfId="1037" xr:uid="{00000000-0005-0000-0000-00006D550000}"/>
    <cellStyle name="Normal 2 7 4 2" xfId="44215" xr:uid="{A06B343A-591A-4011-9F05-B89D0BA4479A}"/>
    <cellStyle name="Normal 2 7 5" xfId="5163" xr:uid="{00000000-0005-0000-0000-00006E550000}"/>
    <cellStyle name="Normal 2 7 5 2" xfId="37634" xr:uid="{00000000-0005-0000-0000-00006F550000}"/>
    <cellStyle name="Normal 2 7 5 3" xfId="37928" xr:uid="{00000000-0005-0000-0000-000070550000}"/>
    <cellStyle name="Normal 2 7 5 4" xfId="44216" xr:uid="{51CB6A34-94AE-4276-B886-A20C601CD54F}"/>
    <cellStyle name="Normal 2 7 6" xfId="5164" xr:uid="{00000000-0005-0000-0000-000071550000}"/>
    <cellStyle name="Normal 2 7 7" xfId="5165" xr:uid="{00000000-0005-0000-0000-000072550000}"/>
    <cellStyle name="Normal 2 7 8" xfId="5166" xr:uid="{00000000-0005-0000-0000-000073550000}"/>
    <cellStyle name="Normal 2 7 9" xfId="5167" xr:uid="{00000000-0005-0000-0000-000074550000}"/>
    <cellStyle name="Normal 2 70" xfId="2178" xr:uid="{00000000-0005-0000-0000-000075550000}"/>
    <cellStyle name="Normal 2 71" xfId="37305" xr:uid="{00000000-0005-0000-0000-000076550000}"/>
    <cellStyle name="Normal 2 72" xfId="37349" xr:uid="{00000000-0005-0000-0000-000077550000}"/>
    <cellStyle name="Normal 2 73" xfId="37833" xr:uid="{00000000-0005-0000-0000-000078550000}"/>
    <cellStyle name="Normal 2 74" xfId="38099" xr:uid="{00000000-0005-0000-0000-000079550000}"/>
    <cellStyle name="Normal 2 75" xfId="38104" xr:uid="{00000000-0005-0000-0000-00007A550000}"/>
    <cellStyle name="Normal 2 76" xfId="44016" xr:uid="{9D229B3B-2EFE-4D06-B589-AF90755D957B}"/>
    <cellStyle name="Normal 2 77" xfId="46724" xr:uid="{91876314-C80E-480D-BAA0-FBD3E43CB1E8}"/>
    <cellStyle name="Normal 2 78" xfId="46709" xr:uid="{07F68E6E-B3A2-4C68-9C66-E87E4BBE6CB2}"/>
    <cellStyle name="Normal 2 79" xfId="46723" xr:uid="{99485456-C7BC-4C92-B241-52ACD5BFE2C7}"/>
    <cellStyle name="Normal 2 8" xfId="295" xr:uid="{00000000-0005-0000-0000-00007B550000}"/>
    <cellStyle name="Normal 2 8 10" xfId="20911" xr:uid="{00000000-0005-0000-0000-00007C550000}"/>
    <cellStyle name="Normal 2 8 11" xfId="2228" xr:uid="{00000000-0005-0000-0000-00007D550000}"/>
    <cellStyle name="Normal 2 8 2" xfId="781" xr:uid="{00000000-0005-0000-0000-00007E550000}"/>
    <cellStyle name="Normal 2 8 2 2" xfId="5169" xr:uid="{00000000-0005-0000-0000-00007F550000}"/>
    <cellStyle name="Normal 2 8 2 2 2" xfId="18817" xr:uid="{00000000-0005-0000-0000-000080550000}"/>
    <cellStyle name="Normal 2 8 2 2 3" xfId="44218" xr:uid="{CF607B0A-8F03-4363-BED1-9A9882FB8350}"/>
    <cellStyle name="Normal 2 8 2 3" xfId="11066" xr:uid="{00000000-0005-0000-0000-000081550000}"/>
    <cellStyle name="Normal 2 8 2 3 2" xfId="18149" xr:uid="{00000000-0005-0000-0000-000082550000}"/>
    <cellStyle name="Normal 2 8 2 4" xfId="2918" xr:uid="{00000000-0005-0000-0000-000083550000}"/>
    <cellStyle name="Normal 2 8 2 5" xfId="44217" xr:uid="{58CBBD4F-B332-4966-8459-8B30FFAD3121}"/>
    <cellStyle name="Normal 2 8 3" xfId="1744" xr:uid="{00000000-0005-0000-0000-000084550000}"/>
    <cellStyle name="Normal 2 8 3 2" xfId="2917" xr:uid="{00000000-0005-0000-0000-000085550000}"/>
    <cellStyle name="Normal 2 8 3 3" xfId="37596" xr:uid="{00000000-0005-0000-0000-000086550000}"/>
    <cellStyle name="Normal 2 8 3 4" xfId="37899" xr:uid="{00000000-0005-0000-0000-000087550000}"/>
    <cellStyle name="Normal 2 8 3 5" xfId="44219" xr:uid="{52131138-4CED-484D-A1E7-435278119B90}"/>
    <cellStyle name="Normal 2 8 4" xfId="5168" xr:uid="{00000000-0005-0000-0000-000088550000}"/>
    <cellStyle name="Normal 2 8 4 2" xfId="44220" xr:uid="{B99DAD12-12EB-4FA0-BF79-6FF5B20491BF}"/>
    <cellStyle name="Normal 2 8 5" xfId="7791" xr:uid="{00000000-0005-0000-0000-000089550000}"/>
    <cellStyle name="Normal 2 8 5 2" xfId="14286" xr:uid="{00000000-0005-0000-0000-00008A550000}"/>
    <cellStyle name="Normal 2 8 5 2 2" xfId="27000" xr:uid="{00000000-0005-0000-0000-00008B550000}"/>
    <cellStyle name="Normal 2 8 5 3" xfId="22492" xr:uid="{00000000-0005-0000-0000-00008C550000}"/>
    <cellStyle name="Normal 2 8 5 4" xfId="44221" xr:uid="{EB8C5408-99C3-404E-A1A8-41AE2F1A0EC7}"/>
    <cellStyle name="Normal 2 8 6" xfId="8638" xr:uid="{00000000-0005-0000-0000-00008D550000}"/>
    <cellStyle name="Normal 2 8 6 2" xfId="15123" xr:uid="{00000000-0005-0000-0000-00008E550000}"/>
    <cellStyle name="Normal 2 8 6 2 2" xfId="27792" xr:uid="{00000000-0005-0000-0000-00008F550000}"/>
    <cellStyle name="Normal 2 8 6 3" xfId="22705" xr:uid="{00000000-0005-0000-0000-000090550000}"/>
    <cellStyle name="Normal 2 8 6 4" xfId="44222" xr:uid="{D823FE77-1E91-4E8A-A2DC-833BFD116A4E}"/>
    <cellStyle name="Normal 2 8 7" xfId="10787" xr:uid="{00000000-0005-0000-0000-000091550000}"/>
    <cellStyle name="Normal 2 8 8" xfId="6433" xr:uid="{00000000-0005-0000-0000-000092550000}"/>
    <cellStyle name="Normal 2 8 8 2" xfId="13056" xr:uid="{00000000-0005-0000-0000-000093550000}"/>
    <cellStyle name="Normal 2 8 8 2 2" xfId="25802" xr:uid="{00000000-0005-0000-0000-000094550000}"/>
    <cellStyle name="Normal 2 8 8 3" xfId="21182" xr:uid="{00000000-0005-0000-0000-000095550000}"/>
    <cellStyle name="Normal 2 8 9" xfId="12042" xr:uid="{00000000-0005-0000-0000-000096550000}"/>
    <cellStyle name="Normal 2 8 9 2" xfId="24787" xr:uid="{00000000-0005-0000-0000-000097550000}"/>
    <cellStyle name="Normal 2 80" xfId="46710" xr:uid="{50A4C95E-CE19-4590-BA35-72A159F052BB}"/>
    <cellStyle name="Normal 2 81" xfId="46722" xr:uid="{1FB8DC18-7AA0-4637-A26B-D87444A14741}"/>
    <cellStyle name="Normal 2 82" xfId="46731" xr:uid="{D886BFA7-CAA3-4943-9D5A-4A0F5BEE99E2}"/>
    <cellStyle name="Normal 2 83" xfId="46721" xr:uid="{D1EFFFA7-1F41-4C0C-AB9A-A793B852B43E}"/>
    <cellStyle name="Normal 2 9" xfId="383" xr:uid="{00000000-0005-0000-0000-000098550000}"/>
    <cellStyle name="Normal 2 9 2" xfId="821" xr:uid="{00000000-0005-0000-0000-000099550000}"/>
    <cellStyle name="Normal 2 9 2 2" xfId="10225" xr:uid="{00000000-0005-0000-0000-00009A550000}"/>
    <cellStyle name="Normal 2 9 2 2 2" xfId="16060" xr:uid="{00000000-0005-0000-0000-00009B550000}"/>
    <cellStyle name="Normal 2 9 2 2 2 2" xfId="28687" xr:uid="{00000000-0005-0000-0000-00009C550000}"/>
    <cellStyle name="Normal 2 9 2 2 3" xfId="23651" xr:uid="{00000000-0005-0000-0000-00009D550000}"/>
    <cellStyle name="Normal 2 9 2 2 4" xfId="44224" xr:uid="{6754D7AA-29E2-4E82-9F2B-3E217D0A26E2}"/>
    <cellStyle name="Normal 2 9 2 3" xfId="2920" xr:uid="{00000000-0005-0000-0000-00009E550000}"/>
    <cellStyle name="Normal 2 9 2 4" xfId="37774" xr:uid="{00000000-0005-0000-0000-00009F550000}"/>
    <cellStyle name="Normal 2 9 2 5" xfId="38052" xr:uid="{00000000-0005-0000-0000-0000A0550000}"/>
    <cellStyle name="Normal 2 9 2 6" xfId="44223" xr:uid="{9388AE23-A6D7-4F0F-986A-F7F13CB1C331}"/>
    <cellStyle name="Normal 2 9 3" xfId="1745" xr:uid="{00000000-0005-0000-0000-0000A1550000}"/>
    <cellStyle name="Normal 2 9 3 2" xfId="10336" xr:uid="{00000000-0005-0000-0000-0000A2550000}"/>
    <cellStyle name="Normal 2 9 3 2 2" xfId="16088" xr:uid="{00000000-0005-0000-0000-0000A3550000}"/>
    <cellStyle name="Normal 2 9 3 2 2 2" xfId="28714" xr:uid="{00000000-0005-0000-0000-0000A4550000}"/>
    <cellStyle name="Normal 2 9 3 2 3" xfId="23676" xr:uid="{00000000-0005-0000-0000-0000A5550000}"/>
    <cellStyle name="Normal 2 9 3 3" xfId="18818" xr:uid="{00000000-0005-0000-0000-0000A6550000}"/>
    <cellStyle name="Normal 2 9 3 4" xfId="5170" xr:uid="{00000000-0005-0000-0000-0000A7550000}"/>
    <cellStyle name="Normal 2 9 3 5" xfId="44225" xr:uid="{D8C9A46A-295D-465A-9AC2-68583D3C029B}"/>
    <cellStyle name="Normal 2 9 4" xfId="10783" xr:uid="{00000000-0005-0000-0000-0000A8550000}"/>
    <cellStyle name="Normal 2 9 4 2" xfId="18150" xr:uid="{00000000-0005-0000-0000-0000A9550000}"/>
    <cellStyle name="Normal 2 9 4 3" xfId="44226" xr:uid="{39875D9D-0CCE-4A43-B375-A81756D92868}"/>
    <cellStyle name="Normal 2 9 5" xfId="2919" xr:uid="{00000000-0005-0000-0000-0000AA550000}"/>
    <cellStyle name="Normal 2 9 5 2" xfId="44227" xr:uid="{F4E0A865-A142-4DDD-8D08-345EF2FA4695}"/>
    <cellStyle name="Normal 2 9 6" xfId="37637" xr:uid="{00000000-0005-0000-0000-0000AB550000}"/>
    <cellStyle name="Normal 2 9 6 2" xfId="44228" xr:uid="{D2E4171E-A096-4FF1-84FB-B23E44FD9283}"/>
    <cellStyle name="Normal 2 9 7" xfId="37931" xr:uid="{00000000-0005-0000-0000-0000AC550000}"/>
    <cellStyle name="Normal 2_1.Gen Journal Jul 11" xfId="6311" xr:uid="{00000000-0005-0000-0000-0000AD550000}"/>
    <cellStyle name="Normal 20" xfId="300" xr:uid="{00000000-0005-0000-0000-0000AE550000}"/>
    <cellStyle name="Normal 20 10" xfId="5172" xr:uid="{00000000-0005-0000-0000-0000AF550000}"/>
    <cellStyle name="Normal 20 10 2" xfId="8229" xr:uid="{00000000-0005-0000-0000-0000B0550000}"/>
    <cellStyle name="Normal 20 10 2 2" xfId="14718" xr:uid="{00000000-0005-0000-0000-0000B1550000}"/>
    <cellStyle name="Normal 20 10 2 2 2" xfId="27397" xr:uid="{00000000-0005-0000-0000-0000B2550000}"/>
    <cellStyle name="Normal 20 10 2 3" xfId="19497" xr:uid="{00000000-0005-0000-0000-0000B3550000}"/>
    <cellStyle name="Normal 20 10 2 4" xfId="32612" xr:uid="{00000000-0005-0000-0000-0000B4550000}"/>
    <cellStyle name="Normal 20 10 2 5" xfId="35623" xr:uid="{00000000-0005-0000-0000-0000B5550000}"/>
    <cellStyle name="Normal 20 10 3" xfId="9153" xr:uid="{00000000-0005-0000-0000-0000B6550000}"/>
    <cellStyle name="Normal 20 10 3 2" xfId="15560" xr:uid="{00000000-0005-0000-0000-0000B7550000}"/>
    <cellStyle name="Normal 20 10 3 2 2" xfId="28208" xr:uid="{00000000-0005-0000-0000-0000B8550000}"/>
    <cellStyle name="Normal 20 10 3 3" xfId="23160" xr:uid="{00000000-0005-0000-0000-0000B9550000}"/>
    <cellStyle name="Normal 20 10 4" xfId="7225" xr:uid="{00000000-0005-0000-0000-0000BA550000}"/>
    <cellStyle name="Normal 20 10 4 2" xfId="13756" xr:uid="{00000000-0005-0000-0000-0000BB550000}"/>
    <cellStyle name="Normal 20 10 4 2 2" xfId="26487" xr:uid="{00000000-0005-0000-0000-0000BC550000}"/>
    <cellStyle name="Normal 20 10 4 3" xfId="21953" xr:uid="{00000000-0005-0000-0000-0000BD550000}"/>
    <cellStyle name="Normal 20 10 5" xfId="12613" xr:uid="{00000000-0005-0000-0000-0000BE550000}"/>
    <cellStyle name="Normal 20 10 5 2" xfId="25359" xr:uid="{00000000-0005-0000-0000-0000BF550000}"/>
    <cellStyle name="Normal 20 10 6" xfId="18152" xr:uid="{00000000-0005-0000-0000-0000C0550000}"/>
    <cellStyle name="Normal 20 10 7" xfId="31449" xr:uid="{00000000-0005-0000-0000-0000C1550000}"/>
    <cellStyle name="Normal 20 10 8" xfId="34768" xr:uid="{00000000-0005-0000-0000-0000C2550000}"/>
    <cellStyle name="Normal 20 10 9" xfId="44230" xr:uid="{90C88C7D-26DD-488F-86DD-B56AAE8B2542}"/>
    <cellStyle name="Normal 20 11" xfId="5173" xr:uid="{00000000-0005-0000-0000-0000C3550000}"/>
    <cellStyle name="Normal 20 11 2" xfId="8230" xr:uid="{00000000-0005-0000-0000-0000C4550000}"/>
    <cellStyle name="Normal 20 11 2 2" xfId="14719" xr:uid="{00000000-0005-0000-0000-0000C5550000}"/>
    <cellStyle name="Normal 20 11 2 2 2" xfId="27398" xr:uid="{00000000-0005-0000-0000-0000C6550000}"/>
    <cellStyle name="Normal 20 11 2 3" xfId="19498" xr:uid="{00000000-0005-0000-0000-0000C7550000}"/>
    <cellStyle name="Normal 20 11 2 4" xfId="32613" xr:uid="{00000000-0005-0000-0000-0000C8550000}"/>
    <cellStyle name="Normal 20 11 2 5" xfId="35624" xr:uid="{00000000-0005-0000-0000-0000C9550000}"/>
    <cellStyle name="Normal 20 11 3" xfId="9154" xr:uid="{00000000-0005-0000-0000-0000CA550000}"/>
    <cellStyle name="Normal 20 11 3 2" xfId="15561" xr:uid="{00000000-0005-0000-0000-0000CB550000}"/>
    <cellStyle name="Normal 20 11 3 2 2" xfId="28209" xr:uid="{00000000-0005-0000-0000-0000CC550000}"/>
    <cellStyle name="Normal 20 11 3 3" xfId="23161" xr:uid="{00000000-0005-0000-0000-0000CD550000}"/>
    <cellStyle name="Normal 20 11 4" xfId="7226" xr:uid="{00000000-0005-0000-0000-0000CE550000}"/>
    <cellStyle name="Normal 20 11 4 2" xfId="13757" xr:uid="{00000000-0005-0000-0000-0000CF550000}"/>
    <cellStyle name="Normal 20 11 4 2 2" xfId="26488" xr:uid="{00000000-0005-0000-0000-0000D0550000}"/>
    <cellStyle name="Normal 20 11 4 3" xfId="21954" xr:uid="{00000000-0005-0000-0000-0000D1550000}"/>
    <cellStyle name="Normal 20 11 5" xfId="12614" xr:uid="{00000000-0005-0000-0000-0000D2550000}"/>
    <cellStyle name="Normal 20 11 5 2" xfId="25360" xr:uid="{00000000-0005-0000-0000-0000D3550000}"/>
    <cellStyle name="Normal 20 11 6" xfId="18153" xr:uid="{00000000-0005-0000-0000-0000D4550000}"/>
    <cellStyle name="Normal 20 11 7" xfId="31450" xr:uid="{00000000-0005-0000-0000-0000D5550000}"/>
    <cellStyle name="Normal 20 11 8" xfId="34769" xr:uid="{00000000-0005-0000-0000-0000D6550000}"/>
    <cellStyle name="Normal 20 12" xfId="5174" xr:uid="{00000000-0005-0000-0000-0000D7550000}"/>
    <cellStyle name="Normal 20 12 2" xfId="8231" xr:uid="{00000000-0005-0000-0000-0000D8550000}"/>
    <cellStyle name="Normal 20 12 2 2" xfId="14720" xr:uid="{00000000-0005-0000-0000-0000D9550000}"/>
    <cellStyle name="Normal 20 12 2 2 2" xfId="27399" xr:uid="{00000000-0005-0000-0000-0000DA550000}"/>
    <cellStyle name="Normal 20 12 2 3" xfId="19499" xr:uid="{00000000-0005-0000-0000-0000DB550000}"/>
    <cellStyle name="Normal 20 12 2 4" xfId="32614" xr:uid="{00000000-0005-0000-0000-0000DC550000}"/>
    <cellStyle name="Normal 20 12 2 5" xfId="35625" xr:uid="{00000000-0005-0000-0000-0000DD550000}"/>
    <cellStyle name="Normal 20 12 3" xfId="9155" xr:uid="{00000000-0005-0000-0000-0000DE550000}"/>
    <cellStyle name="Normal 20 12 3 2" xfId="15562" xr:uid="{00000000-0005-0000-0000-0000DF550000}"/>
    <cellStyle name="Normal 20 12 3 2 2" xfId="28210" xr:uid="{00000000-0005-0000-0000-0000E0550000}"/>
    <cellStyle name="Normal 20 12 3 3" xfId="23162" xr:uid="{00000000-0005-0000-0000-0000E1550000}"/>
    <cellStyle name="Normal 20 12 4" xfId="7227" xr:uid="{00000000-0005-0000-0000-0000E2550000}"/>
    <cellStyle name="Normal 20 12 4 2" xfId="13758" xr:uid="{00000000-0005-0000-0000-0000E3550000}"/>
    <cellStyle name="Normal 20 12 4 2 2" xfId="26489" xr:uid="{00000000-0005-0000-0000-0000E4550000}"/>
    <cellStyle name="Normal 20 12 4 3" xfId="21955" xr:uid="{00000000-0005-0000-0000-0000E5550000}"/>
    <cellStyle name="Normal 20 12 5" xfId="12615" xr:uid="{00000000-0005-0000-0000-0000E6550000}"/>
    <cellStyle name="Normal 20 12 5 2" xfId="25361" xr:uid="{00000000-0005-0000-0000-0000E7550000}"/>
    <cellStyle name="Normal 20 12 6" xfId="18154" xr:uid="{00000000-0005-0000-0000-0000E8550000}"/>
    <cellStyle name="Normal 20 12 7" xfId="31451" xr:uid="{00000000-0005-0000-0000-0000E9550000}"/>
    <cellStyle name="Normal 20 12 8" xfId="34770" xr:uid="{00000000-0005-0000-0000-0000EA550000}"/>
    <cellStyle name="Normal 20 13" xfId="5175" xr:uid="{00000000-0005-0000-0000-0000EB550000}"/>
    <cellStyle name="Normal 20 13 2" xfId="8232" xr:uid="{00000000-0005-0000-0000-0000EC550000}"/>
    <cellStyle name="Normal 20 13 2 2" xfId="14721" xr:uid="{00000000-0005-0000-0000-0000ED550000}"/>
    <cellStyle name="Normal 20 13 2 2 2" xfId="27400" xr:uid="{00000000-0005-0000-0000-0000EE550000}"/>
    <cellStyle name="Normal 20 13 2 3" xfId="19500" xr:uid="{00000000-0005-0000-0000-0000EF550000}"/>
    <cellStyle name="Normal 20 13 2 4" xfId="32615" xr:uid="{00000000-0005-0000-0000-0000F0550000}"/>
    <cellStyle name="Normal 20 13 2 5" xfId="35626" xr:uid="{00000000-0005-0000-0000-0000F1550000}"/>
    <cellStyle name="Normal 20 13 3" xfId="9156" xr:uid="{00000000-0005-0000-0000-0000F2550000}"/>
    <cellStyle name="Normal 20 13 3 2" xfId="15563" xr:uid="{00000000-0005-0000-0000-0000F3550000}"/>
    <cellStyle name="Normal 20 13 3 2 2" xfId="28211" xr:uid="{00000000-0005-0000-0000-0000F4550000}"/>
    <cellStyle name="Normal 20 13 3 3" xfId="23163" xr:uid="{00000000-0005-0000-0000-0000F5550000}"/>
    <cellStyle name="Normal 20 13 4" xfId="7228" xr:uid="{00000000-0005-0000-0000-0000F6550000}"/>
    <cellStyle name="Normal 20 13 4 2" xfId="13759" xr:uid="{00000000-0005-0000-0000-0000F7550000}"/>
    <cellStyle name="Normal 20 13 4 2 2" xfId="26490" xr:uid="{00000000-0005-0000-0000-0000F8550000}"/>
    <cellStyle name="Normal 20 13 4 3" xfId="21956" xr:uid="{00000000-0005-0000-0000-0000F9550000}"/>
    <cellStyle name="Normal 20 13 5" xfId="12616" xr:uid="{00000000-0005-0000-0000-0000FA550000}"/>
    <cellStyle name="Normal 20 13 5 2" xfId="25362" xr:uid="{00000000-0005-0000-0000-0000FB550000}"/>
    <cellStyle name="Normal 20 13 6" xfId="18155" xr:uid="{00000000-0005-0000-0000-0000FC550000}"/>
    <cellStyle name="Normal 20 13 7" xfId="31452" xr:uid="{00000000-0005-0000-0000-0000FD550000}"/>
    <cellStyle name="Normal 20 13 8" xfId="34771" xr:uid="{00000000-0005-0000-0000-0000FE550000}"/>
    <cellStyle name="Normal 20 14" xfId="5176" xr:uid="{00000000-0005-0000-0000-0000FF550000}"/>
    <cellStyle name="Normal 20 14 2" xfId="8233" xr:uid="{00000000-0005-0000-0000-000000560000}"/>
    <cellStyle name="Normal 20 14 2 2" xfId="14722" xr:uid="{00000000-0005-0000-0000-000001560000}"/>
    <cellStyle name="Normal 20 14 2 2 2" xfId="27401" xr:uid="{00000000-0005-0000-0000-000002560000}"/>
    <cellStyle name="Normal 20 14 2 3" xfId="19501" xr:uid="{00000000-0005-0000-0000-000003560000}"/>
    <cellStyle name="Normal 20 14 2 4" xfId="32616" xr:uid="{00000000-0005-0000-0000-000004560000}"/>
    <cellStyle name="Normal 20 14 2 5" xfId="35627" xr:uid="{00000000-0005-0000-0000-000005560000}"/>
    <cellStyle name="Normal 20 14 3" xfId="9157" xr:uid="{00000000-0005-0000-0000-000006560000}"/>
    <cellStyle name="Normal 20 14 3 2" xfId="15564" xr:uid="{00000000-0005-0000-0000-000007560000}"/>
    <cellStyle name="Normal 20 14 3 2 2" xfId="28212" xr:uid="{00000000-0005-0000-0000-000008560000}"/>
    <cellStyle name="Normal 20 14 3 3" xfId="23164" xr:uid="{00000000-0005-0000-0000-000009560000}"/>
    <cellStyle name="Normal 20 14 4" xfId="7229" xr:uid="{00000000-0005-0000-0000-00000A560000}"/>
    <cellStyle name="Normal 20 14 4 2" xfId="13760" xr:uid="{00000000-0005-0000-0000-00000B560000}"/>
    <cellStyle name="Normal 20 14 4 2 2" xfId="26491" xr:uid="{00000000-0005-0000-0000-00000C560000}"/>
    <cellStyle name="Normal 20 14 4 3" xfId="21957" xr:uid="{00000000-0005-0000-0000-00000D560000}"/>
    <cellStyle name="Normal 20 14 5" xfId="12617" xr:uid="{00000000-0005-0000-0000-00000E560000}"/>
    <cellStyle name="Normal 20 14 5 2" xfId="25363" xr:uid="{00000000-0005-0000-0000-00000F560000}"/>
    <cellStyle name="Normal 20 14 6" xfId="18156" xr:uid="{00000000-0005-0000-0000-000010560000}"/>
    <cellStyle name="Normal 20 14 7" xfId="31453" xr:uid="{00000000-0005-0000-0000-000011560000}"/>
    <cellStyle name="Normal 20 14 8" xfId="34772" xr:uid="{00000000-0005-0000-0000-000012560000}"/>
    <cellStyle name="Normal 20 15" xfId="5177" xr:uid="{00000000-0005-0000-0000-000013560000}"/>
    <cellStyle name="Normal 20 15 2" xfId="8234" xr:uid="{00000000-0005-0000-0000-000014560000}"/>
    <cellStyle name="Normal 20 15 2 2" xfId="14723" xr:uid="{00000000-0005-0000-0000-000015560000}"/>
    <cellStyle name="Normal 20 15 2 2 2" xfId="27402" xr:uid="{00000000-0005-0000-0000-000016560000}"/>
    <cellStyle name="Normal 20 15 2 3" xfId="19502" xr:uid="{00000000-0005-0000-0000-000017560000}"/>
    <cellStyle name="Normal 20 15 2 4" xfId="32617" xr:uid="{00000000-0005-0000-0000-000018560000}"/>
    <cellStyle name="Normal 20 15 2 5" xfId="35628" xr:uid="{00000000-0005-0000-0000-000019560000}"/>
    <cellStyle name="Normal 20 15 3" xfId="9158" xr:uid="{00000000-0005-0000-0000-00001A560000}"/>
    <cellStyle name="Normal 20 15 3 2" xfId="15565" xr:uid="{00000000-0005-0000-0000-00001B560000}"/>
    <cellStyle name="Normal 20 15 3 2 2" xfId="28213" xr:uid="{00000000-0005-0000-0000-00001C560000}"/>
    <cellStyle name="Normal 20 15 3 3" xfId="23165" xr:uid="{00000000-0005-0000-0000-00001D560000}"/>
    <cellStyle name="Normal 20 15 4" xfId="7230" xr:uid="{00000000-0005-0000-0000-00001E560000}"/>
    <cellStyle name="Normal 20 15 4 2" xfId="13761" xr:uid="{00000000-0005-0000-0000-00001F560000}"/>
    <cellStyle name="Normal 20 15 4 2 2" xfId="26492" xr:uid="{00000000-0005-0000-0000-000020560000}"/>
    <cellStyle name="Normal 20 15 4 3" xfId="21958" xr:uid="{00000000-0005-0000-0000-000021560000}"/>
    <cellStyle name="Normal 20 15 5" xfId="12618" xr:uid="{00000000-0005-0000-0000-000022560000}"/>
    <cellStyle name="Normal 20 15 5 2" xfId="25364" xr:uid="{00000000-0005-0000-0000-000023560000}"/>
    <cellStyle name="Normal 20 15 6" xfId="18157" xr:uid="{00000000-0005-0000-0000-000024560000}"/>
    <cellStyle name="Normal 20 15 7" xfId="31454" xr:uid="{00000000-0005-0000-0000-000025560000}"/>
    <cellStyle name="Normal 20 15 8" xfId="34773" xr:uid="{00000000-0005-0000-0000-000026560000}"/>
    <cellStyle name="Normal 20 16" xfId="5178" xr:uid="{00000000-0005-0000-0000-000027560000}"/>
    <cellStyle name="Normal 20 16 2" xfId="8235" xr:uid="{00000000-0005-0000-0000-000028560000}"/>
    <cellStyle name="Normal 20 16 2 2" xfId="14724" xr:uid="{00000000-0005-0000-0000-000029560000}"/>
    <cellStyle name="Normal 20 16 2 2 2" xfId="27403" xr:uid="{00000000-0005-0000-0000-00002A560000}"/>
    <cellStyle name="Normal 20 16 2 3" xfId="19503" xr:uid="{00000000-0005-0000-0000-00002B560000}"/>
    <cellStyle name="Normal 20 16 2 4" xfId="32618" xr:uid="{00000000-0005-0000-0000-00002C560000}"/>
    <cellStyle name="Normal 20 16 2 5" xfId="35629" xr:uid="{00000000-0005-0000-0000-00002D560000}"/>
    <cellStyle name="Normal 20 16 3" xfId="9159" xr:uid="{00000000-0005-0000-0000-00002E560000}"/>
    <cellStyle name="Normal 20 16 3 2" xfId="15566" xr:uid="{00000000-0005-0000-0000-00002F560000}"/>
    <cellStyle name="Normal 20 16 3 2 2" xfId="28214" xr:uid="{00000000-0005-0000-0000-000030560000}"/>
    <cellStyle name="Normal 20 16 3 3" xfId="23166" xr:uid="{00000000-0005-0000-0000-000031560000}"/>
    <cellStyle name="Normal 20 16 4" xfId="7231" xr:uid="{00000000-0005-0000-0000-000032560000}"/>
    <cellStyle name="Normal 20 16 4 2" xfId="13762" xr:uid="{00000000-0005-0000-0000-000033560000}"/>
    <cellStyle name="Normal 20 16 4 2 2" xfId="26493" xr:uid="{00000000-0005-0000-0000-000034560000}"/>
    <cellStyle name="Normal 20 16 4 3" xfId="21959" xr:uid="{00000000-0005-0000-0000-000035560000}"/>
    <cellStyle name="Normal 20 16 5" xfId="12619" xr:uid="{00000000-0005-0000-0000-000036560000}"/>
    <cellStyle name="Normal 20 16 5 2" xfId="25365" xr:uid="{00000000-0005-0000-0000-000037560000}"/>
    <cellStyle name="Normal 20 16 6" xfId="18158" xr:uid="{00000000-0005-0000-0000-000038560000}"/>
    <cellStyle name="Normal 20 16 7" xfId="31455" xr:uid="{00000000-0005-0000-0000-000039560000}"/>
    <cellStyle name="Normal 20 16 8" xfId="34774" xr:uid="{00000000-0005-0000-0000-00003A560000}"/>
    <cellStyle name="Normal 20 17" xfId="5179" xr:uid="{00000000-0005-0000-0000-00003B560000}"/>
    <cellStyle name="Normal 20 17 2" xfId="8236" xr:uid="{00000000-0005-0000-0000-00003C560000}"/>
    <cellStyle name="Normal 20 17 2 2" xfId="14725" xr:uid="{00000000-0005-0000-0000-00003D560000}"/>
    <cellStyle name="Normal 20 17 2 2 2" xfId="27404" xr:uid="{00000000-0005-0000-0000-00003E560000}"/>
    <cellStyle name="Normal 20 17 2 3" xfId="19504" xr:uid="{00000000-0005-0000-0000-00003F560000}"/>
    <cellStyle name="Normal 20 17 2 4" xfId="32619" xr:uid="{00000000-0005-0000-0000-000040560000}"/>
    <cellStyle name="Normal 20 17 2 5" xfId="35630" xr:uid="{00000000-0005-0000-0000-000041560000}"/>
    <cellStyle name="Normal 20 17 3" xfId="9160" xr:uid="{00000000-0005-0000-0000-000042560000}"/>
    <cellStyle name="Normal 20 17 3 2" xfId="15567" xr:uid="{00000000-0005-0000-0000-000043560000}"/>
    <cellStyle name="Normal 20 17 3 2 2" xfId="28215" xr:uid="{00000000-0005-0000-0000-000044560000}"/>
    <cellStyle name="Normal 20 17 3 3" xfId="23167" xr:uid="{00000000-0005-0000-0000-000045560000}"/>
    <cellStyle name="Normal 20 17 4" xfId="7232" xr:uid="{00000000-0005-0000-0000-000046560000}"/>
    <cellStyle name="Normal 20 17 4 2" xfId="13763" xr:uid="{00000000-0005-0000-0000-000047560000}"/>
    <cellStyle name="Normal 20 17 4 2 2" xfId="26494" xr:uid="{00000000-0005-0000-0000-000048560000}"/>
    <cellStyle name="Normal 20 17 4 3" xfId="21960" xr:uid="{00000000-0005-0000-0000-000049560000}"/>
    <cellStyle name="Normal 20 17 5" xfId="12620" xr:uid="{00000000-0005-0000-0000-00004A560000}"/>
    <cellStyle name="Normal 20 17 5 2" xfId="25366" xr:uid="{00000000-0005-0000-0000-00004B560000}"/>
    <cellStyle name="Normal 20 17 6" xfId="18159" xr:uid="{00000000-0005-0000-0000-00004C560000}"/>
    <cellStyle name="Normal 20 17 7" xfId="31456" xr:uid="{00000000-0005-0000-0000-00004D560000}"/>
    <cellStyle name="Normal 20 17 8" xfId="34775" xr:uid="{00000000-0005-0000-0000-00004E560000}"/>
    <cellStyle name="Normal 20 18" xfId="5180" xr:uid="{00000000-0005-0000-0000-00004F560000}"/>
    <cellStyle name="Normal 20 18 2" xfId="8237" xr:uid="{00000000-0005-0000-0000-000050560000}"/>
    <cellStyle name="Normal 20 18 2 2" xfId="14726" xr:uid="{00000000-0005-0000-0000-000051560000}"/>
    <cellStyle name="Normal 20 18 2 2 2" xfId="27405" xr:uid="{00000000-0005-0000-0000-000052560000}"/>
    <cellStyle name="Normal 20 18 2 3" xfId="19505" xr:uid="{00000000-0005-0000-0000-000053560000}"/>
    <cellStyle name="Normal 20 18 2 4" xfId="32620" xr:uid="{00000000-0005-0000-0000-000054560000}"/>
    <cellStyle name="Normal 20 18 2 5" xfId="35631" xr:uid="{00000000-0005-0000-0000-000055560000}"/>
    <cellStyle name="Normal 20 18 3" xfId="9161" xr:uid="{00000000-0005-0000-0000-000056560000}"/>
    <cellStyle name="Normal 20 18 3 2" xfId="15568" xr:uid="{00000000-0005-0000-0000-000057560000}"/>
    <cellStyle name="Normal 20 18 3 2 2" xfId="28216" xr:uid="{00000000-0005-0000-0000-000058560000}"/>
    <cellStyle name="Normal 20 18 3 3" xfId="23168" xr:uid="{00000000-0005-0000-0000-000059560000}"/>
    <cellStyle name="Normal 20 18 4" xfId="7233" xr:uid="{00000000-0005-0000-0000-00005A560000}"/>
    <cellStyle name="Normal 20 18 4 2" xfId="13764" xr:uid="{00000000-0005-0000-0000-00005B560000}"/>
    <cellStyle name="Normal 20 18 4 2 2" xfId="26495" xr:uid="{00000000-0005-0000-0000-00005C560000}"/>
    <cellStyle name="Normal 20 18 4 3" xfId="21961" xr:uid="{00000000-0005-0000-0000-00005D560000}"/>
    <cellStyle name="Normal 20 18 5" xfId="12621" xr:uid="{00000000-0005-0000-0000-00005E560000}"/>
    <cellStyle name="Normal 20 18 5 2" xfId="25367" xr:uid="{00000000-0005-0000-0000-00005F560000}"/>
    <cellStyle name="Normal 20 18 6" xfId="18160" xr:uid="{00000000-0005-0000-0000-000060560000}"/>
    <cellStyle name="Normal 20 18 7" xfId="31457" xr:uid="{00000000-0005-0000-0000-000061560000}"/>
    <cellStyle name="Normal 20 18 8" xfId="34776" xr:uid="{00000000-0005-0000-0000-000062560000}"/>
    <cellStyle name="Normal 20 19" xfId="5181" xr:uid="{00000000-0005-0000-0000-000063560000}"/>
    <cellStyle name="Normal 20 19 2" xfId="8238" xr:uid="{00000000-0005-0000-0000-000064560000}"/>
    <cellStyle name="Normal 20 19 2 2" xfId="14727" xr:uid="{00000000-0005-0000-0000-000065560000}"/>
    <cellStyle name="Normal 20 19 2 2 2" xfId="27406" xr:uid="{00000000-0005-0000-0000-000066560000}"/>
    <cellStyle name="Normal 20 19 2 3" xfId="19506" xr:uid="{00000000-0005-0000-0000-000067560000}"/>
    <cellStyle name="Normal 20 19 2 4" xfId="32621" xr:uid="{00000000-0005-0000-0000-000068560000}"/>
    <cellStyle name="Normal 20 19 2 5" xfId="35632" xr:uid="{00000000-0005-0000-0000-000069560000}"/>
    <cellStyle name="Normal 20 19 3" xfId="9162" xr:uid="{00000000-0005-0000-0000-00006A560000}"/>
    <cellStyle name="Normal 20 19 3 2" xfId="15569" xr:uid="{00000000-0005-0000-0000-00006B560000}"/>
    <cellStyle name="Normal 20 19 3 2 2" xfId="28217" xr:uid="{00000000-0005-0000-0000-00006C560000}"/>
    <cellStyle name="Normal 20 19 3 3" xfId="23169" xr:uid="{00000000-0005-0000-0000-00006D560000}"/>
    <cellStyle name="Normal 20 19 4" xfId="7234" xr:uid="{00000000-0005-0000-0000-00006E560000}"/>
    <cellStyle name="Normal 20 19 4 2" xfId="13765" xr:uid="{00000000-0005-0000-0000-00006F560000}"/>
    <cellStyle name="Normal 20 19 4 2 2" xfId="26496" xr:uid="{00000000-0005-0000-0000-000070560000}"/>
    <cellStyle name="Normal 20 19 4 3" xfId="21962" xr:uid="{00000000-0005-0000-0000-000071560000}"/>
    <cellStyle name="Normal 20 19 5" xfId="12622" xr:uid="{00000000-0005-0000-0000-000072560000}"/>
    <cellStyle name="Normal 20 19 5 2" xfId="25368" xr:uid="{00000000-0005-0000-0000-000073560000}"/>
    <cellStyle name="Normal 20 19 6" xfId="18161" xr:uid="{00000000-0005-0000-0000-000074560000}"/>
    <cellStyle name="Normal 20 19 7" xfId="31458" xr:uid="{00000000-0005-0000-0000-000075560000}"/>
    <cellStyle name="Normal 20 19 8" xfId="34777" xr:uid="{00000000-0005-0000-0000-000076560000}"/>
    <cellStyle name="Normal 20 2" xfId="631" xr:uid="{00000000-0005-0000-0000-000077560000}"/>
    <cellStyle name="Normal 20 2 10" xfId="37709" xr:uid="{00000000-0005-0000-0000-000078560000}"/>
    <cellStyle name="Normal 20 2 11" xfId="37989" xr:uid="{00000000-0005-0000-0000-000079560000}"/>
    <cellStyle name="Normal 20 2 12" xfId="44231" xr:uid="{5C923C62-F59E-4267-B041-90EDA29BE329}"/>
    <cellStyle name="Normal 20 2 2" xfId="1748" xr:uid="{00000000-0005-0000-0000-00007A560000}"/>
    <cellStyle name="Normal 20 2 2 2" xfId="1749" xr:uid="{00000000-0005-0000-0000-00007B560000}"/>
    <cellStyle name="Normal 20 2 2 2 2" xfId="1750" xr:uid="{00000000-0005-0000-0000-00007C560000}"/>
    <cellStyle name="Normal 20 2 2 2 2 2" xfId="16417" xr:uid="{00000000-0005-0000-0000-00007D560000}"/>
    <cellStyle name="Normal 20 2 2 2 2 2 2" xfId="28959" xr:uid="{00000000-0005-0000-0000-00007E560000}"/>
    <cellStyle name="Normal 20 2 2 2 2 2 3" xfId="44235" xr:uid="{BA4EADF4-52BC-4748-A418-0A717370FB88}"/>
    <cellStyle name="Normal 20 2 2 2 2 3" xfId="23870" xr:uid="{00000000-0005-0000-0000-00007F560000}"/>
    <cellStyle name="Normal 20 2 2 2 2 3 2" xfId="44236" xr:uid="{5F6F9403-1328-49D4-82EE-BC21C84B006C}"/>
    <cellStyle name="Normal 20 2 2 2 2 4" xfId="10952" xr:uid="{00000000-0005-0000-0000-000080560000}"/>
    <cellStyle name="Normal 20 2 2 2 2 4 2" xfId="44237" xr:uid="{D0359A34-A5FA-44EF-A67D-A56863E423CC}"/>
    <cellStyle name="Normal 20 2 2 2 2 5" xfId="44234" xr:uid="{8B02B685-7460-4D8E-80D7-CB81F5069293}"/>
    <cellStyle name="Normal 20 2 2 2 3" xfId="16336" xr:uid="{00000000-0005-0000-0000-000081560000}"/>
    <cellStyle name="Normal 20 2 2 2 3 2" xfId="28878" xr:uid="{00000000-0005-0000-0000-000082560000}"/>
    <cellStyle name="Normal 20 2 2 2 3 3" xfId="44238" xr:uid="{090449CF-550D-4636-A854-160339BF6896}"/>
    <cellStyle name="Normal 20 2 2 2 4" xfId="23796" xr:uid="{00000000-0005-0000-0000-000083560000}"/>
    <cellStyle name="Normal 20 2 2 2 4 2" xfId="44239" xr:uid="{061A9290-9FCD-4ACE-B62F-F7EA414D151C}"/>
    <cellStyle name="Normal 20 2 2 2 5" xfId="10823" xr:uid="{00000000-0005-0000-0000-000084560000}"/>
    <cellStyle name="Normal 20 2 2 2 5 2" xfId="44240" xr:uid="{D61C0D02-FB87-4B79-A2C0-1E73781041A2}"/>
    <cellStyle name="Normal 20 2 2 2 6" xfId="44233" xr:uid="{E18CBC5F-E7AE-4A5A-BDF8-F7B6DF79DDDE}"/>
    <cellStyle name="Normal 20 2 2 3" xfId="1751" xr:uid="{00000000-0005-0000-0000-000085560000}"/>
    <cellStyle name="Normal 20 2 2 3 2" xfId="16031" xr:uid="{00000000-0005-0000-0000-000086560000}"/>
    <cellStyle name="Normal 20 2 2 3 2 2" xfId="28659" xr:uid="{00000000-0005-0000-0000-000087560000}"/>
    <cellStyle name="Normal 20 2 2 3 2 3" xfId="44242" xr:uid="{482488E9-3DC8-4297-B903-98F7A02ACB95}"/>
    <cellStyle name="Normal 20 2 2 3 3" xfId="23624" xr:uid="{00000000-0005-0000-0000-000088560000}"/>
    <cellStyle name="Normal 20 2 2 3 3 2" xfId="44243" xr:uid="{90B9F4CE-206D-43BD-BE90-11DCDF5AA31E}"/>
    <cellStyle name="Normal 20 2 2 3 4" xfId="10139" xr:uid="{00000000-0005-0000-0000-000089560000}"/>
    <cellStyle name="Normal 20 2 2 3 4 2" xfId="44244" xr:uid="{06FC50B3-C81A-4ECE-B340-A1B27FE6091F}"/>
    <cellStyle name="Normal 20 2 2 3 5" xfId="44241" xr:uid="{9F3606BD-981A-4A3E-B4A4-14A94E946EF8}"/>
    <cellStyle name="Normal 20 2 2 4" xfId="11082" xr:uid="{00000000-0005-0000-0000-00008A560000}"/>
    <cellStyle name="Normal 20 2 2 4 2" xfId="16497" xr:uid="{00000000-0005-0000-0000-00008B560000}"/>
    <cellStyle name="Normal 20 2 2 4 2 2" xfId="29037" xr:uid="{00000000-0005-0000-0000-00008C560000}"/>
    <cellStyle name="Normal 20 2 2 4 3" xfId="23947" xr:uid="{00000000-0005-0000-0000-00008D560000}"/>
    <cellStyle name="Normal 20 2 2 4 4" xfId="44245" xr:uid="{E7FF4EB2-141A-43F0-99A7-357F27FB62DD}"/>
    <cellStyle name="Normal 20 2 2 5" xfId="14728" xr:uid="{00000000-0005-0000-0000-00008E560000}"/>
    <cellStyle name="Normal 20 2 2 5 2" xfId="27407" xr:uid="{00000000-0005-0000-0000-00008F560000}"/>
    <cellStyle name="Normal 20 2 2 5 3" xfId="44246" xr:uid="{44AED6B9-3F03-44C8-B9AD-E81788FB506A}"/>
    <cellStyle name="Normal 20 2 2 6" xfId="18819" xr:uid="{00000000-0005-0000-0000-000090560000}"/>
    <cellStyle name="Normal 20 2 2 6 2" xfId="44247" xr:uid="{8EC24983-AEDD-407A-BC20-CB1769EB5361}"/>
    <cellStyle name="Normal 20 2 2 7" xfId="22572" xr:uid="{00000000-0005-0000-0000-000091560000}"/>
    <cellStyle name="Normal 20 2 2 8" xfId="8239" xr:uid="{00000000-0005-0000-0000-000092560000}"/>
    <cellStyle name="Normal 20 2 2 9" xfId="44232" xr:uid="{677F54EA-BEB9-46F2-9DF4-254CB01A1593}"/>
    <cellStyle name="Normal 20 2 3" xfId="1752" xr:uid="{00000000-0005-0000-0000-000093560000}"/>
    <cellStyle name="Normal 20 2 3 2" xfId="1753" xr:uid="{00000000-0005-0000-0000-000094560000}"/>
    <cellStyle name="Normal 20 2 3 2 2" xfId="16115" xr:uid="{00000000-0005-0000-0000-000095560000}"/>
    <cellStyle name="Normal 20 2 3 2 2 2" xfId="28737" xr:uid="{00000000-0005-0000-0000-000096560000}"/>
    <cellStyle name="Normal 20 2 3 2 2 3" xfId="44250" xr:uid="{AA2BDDD5-24A4-4695-8A27-D54B373833A5}"/>
    <cellStyle name="Normal 20 2 3 2 3" xfId="19507" xr:uid="{00000000-0005-0000-0000-000097560000}"/>
    <cellStyle name="Normal 20 2 3 2 3 2" xfId="44251" xr:uid="{6B820F3B-E1E7-4D86-AE6A-9C0D84DEF397}"/>
    <cellStyle name="Normal 20 2 3 2 4" xfId="32622" xr:uid="{00000000-0005-0000-0000-000098560000}"/>
    <cellStyle name="Normal 20 2 3 2 4 2" xfId="44252" xr:uid="{E5347A1F-7746-4C19-9B9C-CFD227C314DC}"/>
    <cellStyle name="Normal 20 2 3 2 5" xfId="35633" xr:uid="{00000000-0005-0000-0000-000099560000}"/>
    <cellStyle name="Normal 20 2 3 2 6" xfId="10419" xr:uid="{00000000-0005-0000-0000-00009A560000}"/>
    <cellStyle name="Normal 20 2 3 2 7" xfId="44249" xr:uid="{8D8F3FF3-826B-4935-A5A3-875055603475}"/>
    <cellStyle name="Normal 20 2 3 3" xfId="10788" xr:uid="{00000000-0005-0000-0000-00009B560000}"/>
    <cellStyle name="Normal 20 2 3 3 2" xfId="16313" xr:uid="{00000000-0005-0000-0000-00009C560000}"/>
    <cellStyle name="Normal 20 2 3 3 2 2" xfId="28855" xr:uid="{00000000-0005-0000-0000-00009D560000}"/>
    <cellStyle name="Normal 20 2 3 3 3" xfId="23777" xr:uid="{00000000-0005-0000-0000-00009E560000}"/>
    <cellStyle name="Normal 20 2 3 3 4" xfId="44253" xr:uid="{14E0E3B9-C43B-4FA1-976B-65B98F0B33E6}"/>
    <cellStyle name="Normal 20 2 3 4" xfId="15570" xr:uid="{00000000-0005-0000-0000-00009F560000}"/>
    <cellStyle name="Normal 20 2 3 4 2" xfId="28218" xr:uid="{00000000-0005-0000-0000-0000A0560000}"/>
    <cellStyle name="Normal 20 2 3 4 3" xfId="44254" xr:uid="{6677F5BF-B673-4B87-99A5-A890F5B665C6}"/>
    <cellStyle name="Normal 20 2 3 5" xfId="18162" xr:uid="{00000000-0005-0000-0000-0000A1560000}"/>
    <cellStyle name="Normal 20 2 3 5 2" xfId="44255" xr:uid="{380FCEDA-238D-4B8B-A1B2-C982D49900E3}"/>
    <cellStyle name="Normal 20 2 3 6" xfId="31459" xr:uid="{00000000-0005-0000-0000-0000A2560000}"/>
    <cellStyle name="Normal 20 2 3 7" xfId="34778" xr:uid="{00000000-0005-0000-0000-0000A3560000}"/>
    <cellStyle name="Normal 20 2 3 8" xfId="9163" xr:uid="{00000000-0005-0000-0000-0000A4560000}"/>
    <cellStyle name="Normal 20 2 3 9" xfId="44248" xr:uid="{DCB4B6BF-3E30-4A96-B804-A150DB33B660}"/>
    <cellStyle name="Normal 20 2 4" xfId="1754" xr:uid="{00000000-0005-0000-0000-0000A5560000}"/>
    <cellStyle name="Normal 20 2 4 2" xfId="10905" xr:uid="{00000000-0005-0000-0000-0000A6560000}"/>
    <cellStyle name="Normal 20 2 4 2 2" xfId="16386" xr:uid="{00000000-0005-0000-0000-0000A7560000}"/>
    <cellStyle name="Normal 20 2 4 2 2 2" xfId="28928" xr:uid="{00000000-0005-0000-0000-0000A8560000}"/>
    <cellStyle name="Normal 20 2 4 2 3" xfId="23839" xr:uid="{00000000-0005-0000-0000-0000A9560000}"/>
    <cellStyle name="Normal 20 2 4 2 4" xfId="44257" xr:uid="{80E93E46-C648-4819-81C0-8D4A847C18EA}"/>
    <cellStyle name="Normal 20 2 4 3" xfId="10509" xr:uid="{00000000-0005-0000-0000-0000AA560000}"/>
    <cellStyle name="Normal 20 2 4 3 2" xfId="44258" xr:uid="{E16F1504-DEFF-4435-8400-3792CE56F34A}"/>
    <cellStyle name="Normal 20 2 4 4" xfId="44259" xr:uid="{2B501A8F-8F3B-4795-AC0D-CA4C9E45C80F}"/>
    <cellStyle name="Normal 20 2 4 5" xfId="44256" xr:uid="{AB3B4C87-4DE1-4150-8CD5-AF38263F8533}"/>
    <cellStyle name="Normal 20 2 5" xfId="1747" xr:uid="{00000000-0005-0000-0000-0000AB560000}"/>
    <cellStyle name="Normal 20 2 5 2" xfId="10802" xr:uid="{00000000-0005-0000-0000-0000AC560000}"/>
    <cellStyle name="Normal 20 2 5 3" xfId="44260" xr:uid="{BE34E9A1-7CE7-4BE3-8CDE-168E4E67739E}"/>
    <cellStyle name="Normal 20 2 6" xfId="11296" xr:uid="{00000000-0005-0000-0000-0000AD560000}"/>
    <cellStyle name="Normal 20 2 6 2" xfId="16629" xr:uid="{00000000-0005-0000-0000-0000AE560000}"/>
    <cellStyle name="Normal 20 2 6 2 2" xfId="29164" xr:uid="{00000000-0005-0000-0000-0000AF560000}"/>
    <cellStyle name="Normal 20 2 6 3" xfId="24070" xr:uid="{00000000-0005-0000-0000-0000B0560000}"/>
    <cellStyle name="Normal 20 2 6 4" xfId="44261" xr:uid="{54983D02-486B-47C6-81E4-A93FEC597DAD}"/>
    <cellStyle name="Normal 20 2 7" xfId="7235" xr:uid="{00000000-0005-0000-0000-0000B1560000}"/>
    <cellStyle name="Normal 20 2 7 2" xfId="13766" xr:uid="{00000000-0005-0000-0000-0000B2560000}"/>
    <cellStyle name="Normal 20 2 7 2 2" xfId="26497" xr:uid="{00000000-0005-0000-0000-0000B3560000}"/>
    <cellStyle name="Normal 20 2 7 3" xfId="21963" xr:uid="{00000000-0005-0000-0000-0000B4560000}"/>
    <cellStyle name="Normal 20 2 7 4" xfId="44262" xr:uid="{BB806C1D-01D0-4F33-BCD5-9CD6B8E17F85}"/>
    <cellStyle name="Normal 20 2 8" xfId="12623" xr:uid="{00000000-0005-0000-0000-0000B5560000}"/>
    <cellStyle name="Normal 20 2 8 2" xfId="25369" xr:uid="{00000000-0005-0000-0000-0000B6560000}"/>
    <cellStyle name="Normal 20 2 8 3" xfId="44263" xr:uid="{1A59224E-9F8A-4CB3-B928-276D999E9F42}"/>
    <cellStyle name="Normal 20 2 9" xfId="5182" xr:uid="{00000000-0005-0000-0000-0000B7560000}"/>
    <cellStyle name="Normal 20 20" xfId="5171" xr:uid="{00000000-0005-0000-0000-0000B8560000}"/>
    <cellStyle name="Normal 20 20 2" xfId="6317" xr:uid="{00000000-0005-0000-0000-0000B9560000}"/>
    <cellStyle name="Normal 20 20 3" xfId="8228" xr:uid="{00000000-0005-0000-0000-0000BA560000}"/>
    <cellStyle name="Normal 20 20 3 2" xfId="14717" xr:uid="{00000000-0005-0000-0000-0000BB560000}"/>
    <cellStyle name="Normal 20 20 3 2 2" xfId="27396" xr:uid="{00000000-0005-0000-0000-0000BC560000}"/>
    <cellStyle name="Normal 20 20 3 3" xfId="22571" xr:uid="{00000000-0005-0000-0000-0000BD560000}"/>
    <cellStyle name="Normal 20 20 4" xfId="9152" xr:uid="{00000000-0005-0000-0000-0000BE560000}"/>
    <cellStyle name="Normal 20 20 4 2" xfId="15559" xr:uid="{00000000-0005-0000-0000-0000BF560000}"/>
    <cellStyle name="Normal 20 20 4 2 2" xfId="28207" xr:uid="{00000000-0005-0000-0000-0000C0560000}"/>
    <cellStyle name="Normal 20 20 4 3" xfId="23159" xr:uid="{00000000-0005-0000-0000-0000C1560000}"/>
    <cellStyle name="Normal 20 20 5" xfId="7224" xr:uid="{00000000-0005-0000-0000-0000C2560000}"/>
    <cellStyle name="Normal 20 20 5 2" xfId="13755" xr:uid="{00000000-0005-0000-0000-0000C3560000}"/>
    <cellStyle name="Normal 20 20 5 2 2" xfId="26486" xr:uid="{00000000-0005-0000-0000-0000C4560000}"/>
    <cellStyle name="Normal 20 20 5 3" xfId="21952" xr:uid="{00000000-0005-0000-0000-0000C5560000}"/>
    <cellStyle name="Normal 20 20 6" xfId="12612" xr:uid="{00000000-0005-0000-0000-0000C6560000}"/>
    <cellStyle name="Normal 20 20 6 2" xfId="25358" xr:uid="{00000000-0005-0000-0000-0000C7560000}"/>
    <cellStyle name="Normal 20 20 7" xfId="18668" xr:uid="{00000000-0005-0000-0000-0000C8560000}"/>
    <cellStyle name="Normal 20 20 8" xfId="21043" xr:uid="{00000000-0005-0000-0000-0000C9560000}"/>
    <cellStyle name="Normal 20 21" xfId="9743" xr:uid="{00000000-0005-0000-0000-0000CA560000}"/>
    <cellStyle name="Normal 20 21 2" xfId="19496" xr:uid="{00000000-0005-0000-0000-0000CB560000}"/>
    <cellStyle name="Normal 20 21 2 2" xfId="32611" xr:uid="{00000000-0005-0000-0000-0000CC560000}"/>
    <cellStyle name="Normal 20 21 2 3" xfId="35622" xr:uid="{00000000-0005-0000-0000-0000CD560000}"/>
    <cellStyle name="Normal 20 21 3" xfId="18151" xr:uid="{00000000-0005-0000-0000-0000CE560000}"/>
    <cellStyle name="Normal 20 21 4" xfId="31448" xr:uid="{00000000-0005-0000-0000-0000CF560000}"/>
    <cellStyle name="Normal 20 21 5" xfId="34767" xr:uid="{00000000-0005-0000-0000-0000D0560000}"/>
    <cellStyle name="Normal 20 22" xfId="10801" xr:uid="{00000000-0005-0000-0000-0000D1560000}"/>
    <cellStyle name="Normal 20 22 2" xfId="16323" xr:uid="{00000000-0005-0000-0000-0000D2560000}"/>
    <cellStyle name="Normal 20 22 2 2" xfId="28865" xr:uid="{00000000-0005-0000-0000-0000D3560000}"/>
    <cellStyle name="Normal 20 22 3" xfId="23786" xr:uid="{00000000-0005-0000-0000-0000D4560000}"/>
    <cellStyle name="Normal 20 23" xfId="2921" xr:uid="{00000000-0005-0000-0000-0000D5560000}"/>
    <cellStyle name="Normal 20 24" xfId="44229" xr:uid="{75F9DD5E-0ADB-482A-9217-39331FA83FCD}"/>
    <cellStyle name="Normal 20 3" xfId="1755" xr:uid="{00000000-0005-0000-0000-0000D6560000}"/>
    <cellStyle name="Normal 20 3 10" xfId="5183" xr:uid="{00000000-0005-0000-0000-0000D7560000}"/>
    <cellStyle name="Normal 20 3 11" xfId="44264" xr:uid="{B37A92FD-B9AF-4BDE-AB16-9A939B9BDD08}"/>
    <cellStyle name="Normal 20 3 2" xfId="1756" xr:uid="{00000000-0005-0000-0000-0000D8560000}"/>
    <cellStyle name="Normal 20 3 2 2" xfId="1757" xr:uid="{00000000-0005-0000-0000-0000D9560000}"/>
    <cellStyle name="Normal 20 3 2 2 2" xfId="16589" xr:uid="{00000000-0005-0000-0000-0000DA560000}"/>
    <cellStyle name="Normal 20 3 2 2 2 2" xfId="29128" xr:uid="{00000000-0005-0000-0000-0000DB560000}"/>
    <cellStyle name="Normal 20 3 2 2 2 3" xfId="44267" xr:uid="{F5C5356A-3F86-4658-B4A2-9D76AC63FD68}"/>
    <cellStyle name="Normal 20 3 2 2 3" xfId="24036" xr:uid="{00000000-0005-0000-0000-0000DC560000}"/>
    <cellStyle name="Normal 20 3 2 2 3 2" xfId="44268" xr:uid="{47FE6160-FDF9-4F15-991D-9B184927F717}"/>
    <cellStyle name="Normal 20 3 2 2 4" xfId="11230" xr:uid="{00000000-0005-0000-0000-0000DD560000}"/>
    <cellStyle name="Normal 20 3 2 2 4 2" xfId="44269" xr:uid="{90D95F54-107F-4353-819A-B4F14FBCA6A5}"/>
    <cellStyle name="Normal 20 3 2 2 5" xfId="44266" xr:uid="{465C77A5-66BA-464F-9CC1-B86CE0D56AEF}"/>
    <cellStyle name="Normal 20 3 2 3" xfId="10166" xr:uid="{00000000-0005-0000-0000-0000DE560000}"/>
    <cellStyle name="Normal 20 3 2 3 2" xfId="16043" xr:uid="{00000000-0005-0000-0000-0000DF560000}"/>
    <cellStyle name="Normal 20 3 2 3 2 2" xfId="28671" xr:uid="{00000000-0005-0000-0000-0000E0560000}"/>
    <cellStyle name="Normal 20 3 2 3 3" xfId="23636" xr:uid="{00000000-0005-0000-0000-0000E1560000}"/>
    <cellStyle name="Normal 20 3 2 3 4" xfId="44270" xr:uid="{61EE4AB3-B9B8-4274-BAF1-7F8DC1D12E33}"/>
    <cellStyle name="Normal 20 3 2 4" xfId="14729" xr:uid="{00000000-0005-0000-0000-0000E2560000}"/>
    <cellStyle name="Normal 20 3 2 4 2" xfId="27408" xr:uid="{00000000-0005-0000-0000-0000E3560000}"/>
    <cellStyle name="Normal 20 3 2 4 3" xfId="44271" xr:uid="{6934FBDB-9230-458F-9C22-7257D19FD463}"/>
    <cellStyle name="Normal 20 3 2 5" xfId="19508" xr:uid="{00000000-0005-0000-0000-0000E4560000}"/>
    <cellStyle name="Normal 20 3 2 5 2" xfId="44272" xr:uid="{37A1F383-B1ED-4278-A57B-3394B306020C}"/>
    <cellStyle name="Normal 20 3 2 6" xfId="32623" xr:uid="{00000000-0005-0000-0000-0000E5560000}"/>
    <cellStyle name="Normal 20 3 2 7" xfId="35634" xr:uid="{00000000-0005-0000-0000-0000E6560000}"/>
    <cellStyle name="Normal 20 3 2 8" xfId="8240" xr:uid="{00000000-0005-0000-0000-0000E7560000}"/>
    <cellStyle name="Normal 20 3 2 9" xfId="44265" xr:uid="{07013EB9-DA68-428A-B03D-6DC9F97F5FB0}"/>
    <cellStyle name="Normal 20 3 3" xfId="1758" xr:uid="{00000000-0005-0000-0000-0000E8560000}"/>
    <cellStyle name="Normal 20 3 3 2" xfId="10904" xr:uid="{00000000-0005-0000-0000-0000E9560000}"/>
    <cellStyle name="Normal 20 3 3 2 2" xfId="16385" xr:uid="{00000000-0005-0000-0000-0000EA560000}"/>
    <cellStyle name="Normal 20 3 3 2 2 2" xfId="28927" xr:uid="{00000000-0005-0000-0000-0000EB560000}"/>
    <cellStyle name="Normal 20 3 3 2 3" xfId="23838" xr:uid="{00000000-0005-0000-0000-0000EC560000}"/>
    <cellStyle name="Normal 20 3 3 2 4" xfId="44274" xr:uid="{FA94BBA2-47DF-4307-BF86-A922DBE40A6D}"/>
    <cellStyle name="Normal 20 3 3 3" xfId="15571" xr:uid="{00000000-0005-0000-0000-0000ED560000}"/>
    <cellStyle name="Normal 20 3 3 3 2" xfId="28219" xr:uid="{00000000-0005-0000-0000-0000EE560000}"/>
    <cellStyle name="Normal 20 3 3 3 3" xfId="44275" xr:uid="{ACFF7275-47E9-475F-AB79-6D95EA73AB67}"/>
    <cellStyle name="Normal 20 3 3 4" xfId="23170" xr:uid="{00000000-0005-0000-0000-0000EF560000}"/>
    <cellStyle name="Normal 20 3 3 4 2" xfId="44276" xr:uid="{4F026101-6810-4327-B257-79B009C425C7}"/>
    <cellStyle name="Normal 20 3 3 5" xfId="9164" xr:uid="{00000000-0005-0000-0000-0000F0560000}"/>
    <cellStyle name="Normal 20 3 3 6" xfId="44273" xr:uid="{2CA3C888-C4AE-416C-B174-D0CF13604C67}"/>
    <cellStyle name="Normal 20 3 4" xfId="10906" xr:uid="{00000000-0005-0000-0000-0000F1560000}"/>
    <cellStyle name="Normal 20 3 4 2" xfId="16387" xr:uid="{00000000-0005-0000-0000-0000F2560000}"/>
    <cellStyle name="Normal 20 3 4 2 2" xfId="28929" xr:uid="{00000000-0005-0000-0000-0000F3560000}"/>
    <cellStyle name="Normal 20 3 4 3" xfId="23840" xr:uid="{00000000-0005-0000-0000-0000F4560000}"/>
    <cellStyle name="Normal 20 3 4 4" xfId="44277" xr:uid="{8008E9EF-6D5B-4295-BE49-BF92AF276BA7}"/>
    <cellStyle name="Normal 20 3 5" xfId="7236" xr:uid="{00000000-0005-0000-0000-0000F5560000}"/>
    <cellStyle name="Normal 20 3 5 2" xfId="13767" xr:uid="{00000000-0005-0000-0000-0000F6560000}"/>
    <cellStyle name="Normal 20 3 5 2 2" xfId="26498" xr:uid="{00000000-0005-0000-0000-0000F7560000}"/>
    <cellStyle name="Normal 20 3 5 3" xfId="21964" xr:uid="{00000000-0005-0000-0000-0000F8560000}"/>
    <cellStyle name="Normal 20 3 5 4" xfId="44278" xr:uid="{AB851161-F184-4BAC-A386-B1AD62468F7D}"/>
    <cellStyle name="Normal 20 3 6" xfId="12624" xr:uid="{00000000-0005-0000-0000-0000F9560000}"/>
    <cellStyle name="Normal 20 3 6 2" xfId="25370" xr:uid="{00000000-0005-0000-0000-0000FA560000}"/>
    <cellStyle name="Normal 20 3 6 3" xfId="44279" xr:uid="{3C962B13-1CAA-44E2-9EE1-E8D5432CD513}"/>
    <cellStyle name="Normal 20 3 7" xfId="18163" xr:uid="{00000000-0005-0000-0000-0000FB560000}"/>
    <cellStyle name="Normal 20 3 7 2" xfId="44280" xr:uid="{491E7167-29D6-46CA-BC86-D32D95F3E2E9}"/>
    <cellStyle name="Normal 20 3 8" xfId="31460" xr:uid="{00000000-0005-0000-0000-0000FC560000}"/>
    <cellStyle name="Normal 20 3 9" xfId="34779" xr:uid="{00000000-0005-0000-0000-0000FD560000}"/>
    <cellStyle name="Normal 20 4" xfId="1759" xr:uid="{00000000-0005-0000-0000-0000FE560000}"/>
    <cellStyle name="Normal 20 4 10" xfId="5184" xr:uid="{00000000-0005-0000-0000-0000FF560000}"/>
    <cellStyle name="Normal 20 4 11" xfId="44281" xr:uid="{CC129920-F60F-4E8C-B20A-301DF1DF2302}"/>
    <cellStyle name="Normal 20 4 2" xfId="1760" xr:uid="{00000000-0005-0000-0000-000000570000}"/>
    <cellStyle name="Normal 20 4 2 2" xfId="10265" xr:uid="{00000000-0005-0000-0000-000001570000}"/>
    <cellStyle name="Normal 20 4 2 2 2" xfId="16072" xr:uid="{00000000-0005-0000-0000-000002570000}"/>
    <cellStyle name="Normal 20 4 2 2 2 2" xfId="28699" xr:uid="{00000000-0005-0000-0000-000003570000}"/>
    <cellStyle name="Normal 20 4 2 2 3" xfId="23663" xr:uid="{00000000-0005-0000-0000-000004570000}"/>
    <cellStyle name="Normal 20 4 2 2 4" xfId="44283" xr:uid="{10528AC0-5068-4AEC-8571-99BAA3B21C89}"/>
    <cellStyle name="Normal 20 4 2 3" xfId="14730" xr:uid="{00000000-0005-0000-0000-000005570000}"/>
    <cellStyle name="Normal 20 4 2 3 2" xfId="27409" xr:uid="{00000000-0005-0000-0000-000006570000}"/>
    <cellStyle name="Normal 20 4 2 3 3" xfId="44284" xr:uid="{28B1C1C8-32B6-4EFE-883C-9B169BE9D337}"/>
    <cellStyle name="Normal 20 4 2 4" xfId="19509" xr:uid="{00000000-0005-0000-0000-000007570000}"/>
    <cellStyle name="Normal 20 4 2 4 2" xfId="44285" xr:uid="{6DA2964A-7D76-47B1-8116-4694F36D00A5}"/>
    <cellStyle name="Normal 20 4 2 5" xfId="32624" xr:uid="{00000000-0005-0000-0000-000008570000}"/>
    <cellStyle name="Normal 20 4 2 6" xfId="35635" xr:uid="{00000000-0005-0000-0000-000009570000}"/>
    <cellStyle name="Normal 20 4 2 7" xfId="8241" xr:uid="{00000000-0005-0000-0000-00000A570000}"/>
    <cellStyle name="Normal 20 4 2 8" xfId="44282" xr:uid="{E8877C44-A580-48CE-814D-126A0E4EA17F}"/>
    <cellStyle name="Normal 20 4 3" xfId="9165" xr:uid="{00000000-0005-0000-0000-00000B570000}"/>
    <cellStyle name="Normal 20 4 3 2" xfId="15572" xr:uid="{00000000-0005-0000-0000-00000C570000}"/>
    <cellStyle name="Normal 20 4 3 2 2" xfId="28220" xr:uid="{00000000-0005-0000-0000-00000D570000}"/>
    <cellStyle name="Normal 20 4 3 3" xfId="23171" xr:uid="{00000000-0005-0000-0000-00000E570000}"/>
    <cellStyle name="Normal 20 4 3 4" xfId="44286" xr:uid="{04674E4E-67BA-4CDB-A552-389B628CCB1C}"/>
    <cellStyle name="Normal 20 4 4" xfId="11119" xr:uid="{00000000-0005-0000-0000-00000F570000}"/>
    <cellStyle name="Normal 20 4 4 2" xfId="16522" xr:uid="{00000000-0005-0000-0000-000010570000}"/>
    <cellStyle name="Normal 20 4 4 2 2" xfId="29061" xr:uid="{00000000-0005-0000-0000-000011570000}"/>
    <cellStyle name="Normal 20 4 4 3" xfId="23969" xr:uid="{00000000-0005-0000-0000-000012570000}"/>
    <cellStyle name="Normal 20 4 4 4" xfId="44287" xr:uid="{1AE9858F-4C8C-4786-96B9-1927D48AA9A6}"/>
    <cellStyle name="Normal 20 4 5" xfId="7237" xr:uid="{00000000-0005-0000-0000-000013570000}"/>
    <cellStyle name="Normal 20 4 5 2" xfId="13768" xr:uid="{00000000-0005-0000-0000-000014570000}"/>
    <cellStyle name="Normal 20 4 5 2 2" xfId="26499" xr:uid="{00000000-0005-0000-0000-000015570000}"/>
    <cellStyle name="Normal 20 4 5 3" xfId="21965" xr:uid="{00000000-0005-0000-0000-000016570000}"/>
    <cellStyle name="Normal 20 4 5 4" xfId="44288" xr:uid="{14EB08B5-6327-40C4-816C-B3C1A69817B0}"/>
    <cellStyle name="Normal 20 4 6" xfId="12625" xr:uid="{00000000-0005-0000-0000-000017570000}"/>
    <cellStyle name="Normal 20 4 6 2" xfId="25371" xr:uid="{00000000-0005-0000-0000-000018570000}"/>
    <cellStyle name="Normal 20 4 7" xfId="18164" xr:uid="{00000000-0005-0000-0000-000019570000}"/>
    <cellStyle name="Normal 20 4 8" xfId="31461" xr:uid="{00000000-0005-0000-0000-00001A570000}"/>
    <cellStyle name="Normal 20 4 9" xfId="34780" xr:uid="{00000000-0005-0000-0000-00001B570000}"/>
    <cellStyle name="Normal 20 5" xfId="1761" xr:uid="{00000000-0005-0000-0000-00001C570000}"/>
    <cellStyle name="Normal 20 5 10" xfId="5185" xr:uid="{00000000-0005-0000-0000-00001D570000}"/>
    <cellStyle name="Normal 20 5 11" xfId="44289" xr:uid="{B9B8D17B-92C1-4764-9543-2DA792A5D561}"/>
    <cellStyle name="Normal 20 5 2" xfId="8242" xr:uid="{00000000-0005-0000-0000-00001E570000}"/>
    <cellStyle name="Normal 20 5 2 2" xfId="14731" xr:uid="{00000000-0005-0000-0000-00001F570000}"/>
    <cellStyle name="Normal 20 5 2 2 2" xfId="27410" xr:uid="{00000000-0005-0000-0000-000020570000}"/>
    <cellStyle name="Normal 20 5 2 3" xfId="19510" xr:uid="{00000000-0005-0000-0000-000021570000}"/>
    <cellStyle name="Normal 20 5 2 4" xfId="32625" xr:uid="{00000000-0005-0000-0000-000022570000}"/>
    <cellStyle name="Normal 20 5 2 5" xfId="35636" xr:uid="{00000000-0005-0000-0000-000023570000}"/>
    <cellStyle name="Normal 20 5 2 6" xfId="44290" xr:uid="{3CF9453E-73CC-4E0C-B77C-304C4174B585}"/>
    <cellStyle name="Normal 20 5 3" xfId="9166" xr:uid="{00000000-0005-0000-0000-000024570000}"/>
    <cellStyle name="Normal 20 5 3 2" xfId="15573" xr:uid="{00000000-0005-0000-0000-000025570000}"/>
    <cellStyle name="Normal 20 5 3 2 2" xfId="28221" xr:uid="{00000000-0005-0000-0000-000026570000}"/>
    <cellStyle name="Normal 20 5 3 3" xfId="23172" xr:uid="{00000000-0005-0000-0000-000027570000}"/>
    <cellStyle name="Normal 20 5 3 4" xfId="44291" xr:uid="{70316B68-14E1-4BEA-9E96-ED05F57AC07E}"/>
    <cellStyle name="Normal 20 5 4" xfId="9581" xr:uid="{00000000-0005-0000-0000-000028570000}"/>
    <cellStyle name="Normal 20 5 4 2" xfId="15929" xr:uid="{00000000-0005-0000-0000-000029570000}"/>
    <cellStyle name="Normal 20 5 4 2 2" xfId="28569" xr:uid="{00000000-0005-0000-0000-00002A570000}"/>
    <cellStyle name="Normal 20 5 4 3" xfId="23558" xr:uid="{00000000-0005-0000-0000-00002B570000}"/>
    <cellStyle name="Normal 20 5 4 4" xfId="44292" xr:uid="{ED7F6E1D-39BE-4E1F-8983-45FC18F99627}"/>
    <cellStyle name="Normal 20 5 5" xfId="7238" xr:uid="{00000000-0005-0000-0000-00002C570000}"/>
    <cellStyle name="Normal 20 5 5 2" xfId="13769" xr:uid="{00000000-0005-0000-0000-00002D570000}"/>
    <cellStyle name="Normal 20 5 5 2 2" xfId="26500" xr:uid="{00000000-0005-0000-0000-00002E570000}"/>
    <cellStyle name="Normal 20 5 5 3" xfId="21966" xr:uid="{00000000-0005-0000-0000-00002F570000}"/>
    <cellStyle name="Normal 20 5 6" xfId="12626" xr:uid="{00000000-0005-0000-0000-000030570000}"/>
    <cellStyle name="Normal 20 5 6 2" xfId="25372" xr:uid="{00000000-0005-0000-0000-000031570000}"/>
    <cellStyle name="Normal 20 5 7" xfId="18165" xr:uid="{00000000-0005-0000-0000-000032570000}"/>
    <cellStyle name="Normal 20 5 8" xfId="31462" xr:uid="{00000000-0005-0000-0000-000033570000}"/>
    <cellStyle name="Normal 20 5 9" xfId="34781" xr:uid="{00000000-0005-0000-0000-000034570000}"/>
    <cellStyle name="Normal 20 6" xfId="1746" xr:uid="{00000000-0005-0000-0000-000035570000}"/>
    <cellStyle name="Normal 20 6 10" xfId="5186" xr:uid="{00000000-0005-0000-0000-000036570000}"/>
    <cellStyle name="Normal 20 6 11" xfId="44293" xr:uid="{DF7E9B50-66AA-427B-A902-4FBEB464CE8D}"/>
    <cellStyle name="Normal 20 6 2" xfId="8243" xr:uid="{00000000-0005-0000-0000-000037570000}"/>
    <cellStyle name="Normal 20 6 2 2" xfId="14732" xr:uid="{00000000-0005-0000-0000-000038570000}"/>
    <cellStyle name="Normal 20 6 2 2 2" xfId="27411" xr:uid="{00000000-0005-0000-0000-000039570000}"/>
    <cellStyle name="Normal 20 6 2 3" xfId="19511" xr:uid="{00000000-0005-0000-0000-00003A570000}"/>
    <cellStyle name="Normal 20 6 2 4" xfId="32626" xr:uid="{00000000-0005-0000-0000-00003B570000}"/>
    <cellStyle name="Normal 20 6 2 5" xfId="35637" xr:uid="{00000000-0005-0000-0000-00003C570000}"/>
    <cellStyle name="Normal 20 6 3" xfId="9167" xr:uid="{00000000-0005-0000-0000-00003D570000}"/>
    <cellStyle name="Normal 20 6 3 2" xfId="15574" xr:uid="{00000000-0005-0000-0000-00003E570000}"/>
    <cellStyle name="Normal 20 6 3 2 2" xfId="28222" xr:uid="{00000000-0005-0000-0000-00003F570000}"/>
    <cellStyle name="Normal 20 6 3 3" xfId="23173" xr:uid="{00000000-0005-0000-0000-000040570000}"/>
    <cellStyle name="Normal 20 6 4" xfId="10370" xr:uid="{00000000-0005-0000-0000-000041570000}"/>
    <cellStyle name="Normal 20 6 5" xfId="7239" xr:uid="{00000000-0005-0000-0000-000042570000}"/>
    <cellStyle name="Normal 20 6 5 2" xfId="13770" xr:uid="{00000000-0005-0000-0000-000043570000}"/>
    <cellStyle name="Normal 20 6 5 2 2" xfId="26501" xr:uid="{00000000-0005-0000-0000-000044570000}"/>
    <cellStyle name="Normal 20 6 5 3" xfId="21967" xr:uid="{00000000-0005-0000-0000-000045570000}"/>
    <cellStyle name="Normal 20 6 6" xfId="12627" xr:uid="{00000000-0005-0000-0000-000046570000}"/>
    <cellStyle name="Normal 20 6 6 2" xfId="25373" xr:uid="{00000000-0005-0000-0000-000047570000}"/>
    <cellStyle name="Normal 20 6 7" xfId="18166" xr:uid="{00000000-0005-0000-0000-000048570000}"/>
    <cellStyle name="Normal 20 6 8" xfId="31463" xr:uid="{00000000-0005-0000-0000-000049570000}"/>
    <cellStyle name="Normal 20 6 9" xfId="34782" xr:uid="{00000000-0005-0000-0000-00004A570000}"/>
    <cellStyle name="Normal 20 7" xfId="5187" xr:uid="{00000000-0005-0000-0000-00004B570000}"/>
    <cellStyle name="Normal 20 7 2" xfId="8244" xr:uid="{00000000-0005-0000-0000-00004C570000}"/>
    <cellStyle name="Normal 20 7 2 2" xfId="14733" xr:uid="{00000000-0005-0000-0000-00004D570000}"/>
    <cellStyle name="Normal 20 7 2 2 2" xfId="27412" xr:uid="{00000000-0005-0000-0000-00004E570000}"/>
    <cellStyle name="Normal 20 7 2 3" xfId="19512" xr:uid="{00000000-0005-0000-0000-00004F570000}"/>
    <cellStyle name="Normal 20 7 2 4" xfId="32627" xr:uid="{00000000-0005-0000-0000-000050570000}"/>
    <cellStyle name="Normal 20 7 2 5" xfId="35638" xr:uid="{00000000-0005-0000-0000-000051570000}"/>
    <cellStyle name="Normal 20 7 3" xfId="9168" xr:uid="{00000000-0005-0000-0000-000052570000}"/>
    <cellStyle name="Normal 20 7 3 2" xfId="15575" xr:uid="{00000000-0005-0000-0000-000053570000}"/>
    <cellStyle name="Normal 20 7 3 2 2" xfId="28223" xr:uid="{00000000-0005-0000-0000-000054570000}"/>
    <cellStyle name="Normal 20 7 3 3" xfId="23174" xr:uid="{00000000-0005-0000-0000-000055570000}"/>
    <cellStyle name="Normal 20 7 4" xfId="7240" xr:uid="{00000000-0005-0000-0000-000056570000}"/>
    <cellStyle name="Normal 20 7 4 2" xfId="13771" xr:uid="{00000000-0005-0000-0000-000057570000}"/>
    <cellStyle name="Normal 20 7 4 2 2" xfId="26502" xr:uid="{00000000-0005-0000-0000-000058570000}"/>
    <cellStyle name="Normal 20 7 4 3" xfId="21968" xr:uid="{00000000-0005-0000-0000-000059570000}"/>
    <cellStyle name="Normal 20 7 5" xfId="12628" xr:uid="{00000000-0005-0000-0000-00005A570000}"/>
    <cellStyle name="Normal 20 7 5 2" xfId="25374" xr:uid="{00000000-0005-0000-0000-00005B570000}"/>
    <cellStyle name="Normal 20 7 6" xfId="18167" xr:uid="{00000000-0005-0000-0000-00005C570000}"/>
    <cellStyle name="Normal 20 7 7" xfId="31464" xr:uid="{00000000-0005-0000-0000-00005D570000}"/>
    <cellStyle name="Normal 20 7 8" xfId="34783" xr:uid="{00000000-0005-0000-0000-00005E570000}"/>
    <cellStyle name="Normal 20 7 9" xfId="44294" xr:uid="{1E746735-72F6-44F8-8639-F3785EFA32FB}"/>
    <cellStyle name="Normal 20 8" xfId="5188" xr:uid="{00000000-0005-0000-0000-00005F570000}"/>
    <cellStyle name="Normal 20 8 2" xfId="8245" xr:uid="{00000000-0005-0000-0000-000060570000}"/>
    <cellStyle name="Normal 20 8 2 2" xfId="14734" xr:uid="{00000000-0005-0000-0000-000061570000}"/>
    <cellStyle name="Normal 20 8 2 2 2" xfId="27413" xr:uid="{00000000-0005-0000-0000-000062570000}"/>
    <cellStyle name="Normal 20 8 2 3" xfId="19513" xr:uid="{00000000-0005-0000-0000-000063570000}"/>
    <cellStyle name="Normal 20 8 2 4" xfId="32628" xr:uid="{00000000-0005-0000-0000-000064570000}"/>
    <cellStyle name="Normal 20 8 2 5" xfId="35639" xr:uid="{00000000-0005-0000-0000-000065570000}"/>
    <cellStyle name="Normal 20 8 3" xfId="9169" xr:uid="{00000000-0005-0000-0000-000066570000}"/>
    <cellStyle name="Normal 20 8 3 2" xfId="15576" xr:uid="{00000000-0005-0000-0000-000067570000}"/>
    <cellStyle name="Normal 20 8 3 2 2" xfId="28224" xr:uid="{00000000-0005-0000-0000-000068570000}"/>
    <cellStyle name="Normal 20 8 3 3" xfId="23175" xr:uid="{00000000-0005-0000-0000-000069570000}"/>
    <cellStyle name="Normal 20 8 4" xfId="7241" xr:uid="{00000000-0005-0000-0000-00006A570000}"/>
    <cellStyle name="Normal 20 8 4 2" xfId="13772" xr:uid="{00000000-0005-0000-0000-00006B570000}"/>
    <cellStyle name="Normal 20 8 4 2 2" xfId="26503" xr:uid="{00000000-0005-0000-0000-00006C570000}"/>
    <cellStyle name="Normal 20 8 4 3" xfId="21969" xr:uid="{00000000-0005-0000-0000-00006D570000}"/>
    <cellStyle name="Normal 20 8 5" xfId="12629" xr:uid="{00000000-0005-0000-0000-00006E570000}"/>
    <cellStyle name="Normal 20 8 5 2" xfId="25375" xr:uid="{00000000-0005-0000-0000-00006F570000}"/>
    <cellStyle name="Normal 20 8 6" xfId="18168" xr:uid="{00000000-0005-0000-0000-000070570000}"/>
    <cellStyle name="Normal 20 8 7" xfId="31465" xr:uid="{00000000-0005-0000-0000-000071570000}"/>
    <cellStyle name="Normal 20 8 8" xfId="34784" xr:uid="{00000000-0005-0000-0000-000072570000}"/>
    <cellStyle name="Normal 20 8 9" xfId="44295" xr:uid="{F4243DBE-0D34-4E52-AAAD-DB3C706FF6D0}"/>
    <cellStyle name="Normal 20 9" xfId="5189" xr:uid="{00000000-0005-0000-0000-000073570000}"/>
    <cellStyle name="Normal 20 9 2" xfId="8246" xr:uid="{00000000-0005-0000-0000-000074570000}"/>
    <cellStyle name="Normal 20 9 2 2" xfId="14735" xr:uid="{00000000-0005-0000-0000-000075570000}"/>
    <cellStyle name="Normal 20 9 2 2 2" xfId="27414" xr:uid="{00000000-0005-0000-0000-000076570000}"/>
    <cellStyle name="Normal 20 9 2 3" xfId="19514" xr:uid="{00000000-0005-0000-0000-000077570000}"/>
    <cellStyle name="Normal 20 9 2 4" xfId="32629" xr:uid="{00000000-0005-0000-0000-000078570000}"/>
    <cellStyle name="Normal 20 9 2 5" xfId="35640" xr:uid="{00000000-0005-0000-0000-000079570000}"/>
    <cellStyle name="Normal 20 9 3" xfId="9170" xr:uid="{00000000-0005-0000-0000-00007A570000}"/>
    <cellStyle name="Normal 20 9 3 2" xfId="15577" xr:uid="{00000000-0005-0000-0000-00007B570000}"/>
    <cellStyle name="Normal 20 9 3 2 2" xfId="28225" xr:uid="{00000000-0005-0000-0000-00007C570000}"/>
    <cellStyle name="Normal 20 9 3 3" xfId="23176" xr:uid="{00000000-0005-0000-0000-00007D570000}"/>
    <cellStyle name="Normal 20 9 4" xfId="7242" xr:uid="{00000000-0005-0000-0000-00007E570000}"/>
    <cellStyle name="Normal 20 9 4 2" xfId="13773" xr:uid="{00000000-0005-0000-0000-00007F570000}"/>
    <cellStyle name="Normal 20 9 4 2 2" xfId="26504" xr:uid="{00000000-0005-0000-0000-000080570000}"/>
    <cellStyle name="Normal 20 9 4 3" xfId="21970" xr:uid="{00000000-0005-0000-0000-000081570000}"/>
    <cellStyle name="Normal 20 9 5" xfId="12630" xr:uid="{00000000-0005-0000-0000-000082570000}"/>
    <cellStyle name="Normal 20 9 5 2" xfId="25376" xr:uid="{00000000-0005-0000-0000-000083570000}"/>
    <cellStyle name="Normal 20 9 6" xfId="18169" xr:uid="{00000000-0005-0000-0000-000084570000}"/>
    <cellStyle name="Normal 20 9 7" xfId="31466" xr:uid="{00000000-0005-0000-0000-000085570000}"/>
    <cellStyle name="Normal 20 9 8" xfId="34785" xr:uid="{00000000-0005-0000-0000-000086570000}"/>
    <cellStyle name="Normal 20 9 9" xfId="44296" xr:uid="{EE9F6850-F866-4442-BAF1-5AB18AEF12E7}"/>
    <cellStyle name="Normal 200" xfId="36598" xr:uid="{00000000-0005-0000-0000-000087570000}"/>
    <cellStyle name="Normal 200 2" xfId="44297" xr:uid="{E2F009A3-AD25-43DA-B6DE-49831D1CF8D7}"/>
    <cellStyle name="Normal 201" xfId="37274" xr:uid="{00000000-0005-0000-0000-000088570000}"/>
    <cellStyle name="Normal 201 2" xfId="44298" xr:uid="{E3D60ECB-673C-4A8A-92D5-304453BC4F7D}"/>
    <cellStyle name="Normal 202" xfId="37277" xr:uid="{00000000-0005-0000-0000-000089570000}"/>
    <cellStyle name="Normal 202 2" xfId="44299" xr:uid="{440EEB59-83F8-45CC-98AB-A92843A3777B}"/>
    <cellStyle name="Normal 203" xfId="37281" xr:uid="{00000000-0005-0000-0000-00008A570000}"/>
    <cellStyle name="Normal 203 2" xfId="44300" xr:uid="{A94C2C4B-0EDE-4DB2-8505-8FAC2437F786}"/>
    <cellStyle name="Normal 204" xfId="37289" xr:uid="{00000000-0005-0000-0000-00008B570000}"/>
    <cellStyle name="Normal 204 2" xfId="44301" xr:uid="{F5DB822D-C9E5-4177-9C2F-F5510AFC0DDD}"/>
    <cellStyle name="Normal 205" xfId="37299" xr:uid="{00000000-0005-0000-0000-00008C570000}"/>
    <cellStyle name="Normal 205 2" xfId="44302" xr:uid="{4E250A80-9844-490B-9079-03632B6A6C50}"/>
    <cellStyle name="Normal 206" xfId="37303" xr:uid="{00000000-0005-0000-0000-00008D570000}"/>
    <cellStyle name="Normal 206 2" xfId="44303" xr:uid="{50F1EF0F-91CE-42DF-BF06-F6F39F6A1D02}"/>
    <cellStyle name="Normal 207" xfId="37339" xr:uid="{00000000-0005-0000-0000-00008E570000}"/>
    <cellStyle name="Normal 207 2" xfId="44304" xr:uid="{8147BB96-B188-4A45-83B9-234A927CB46C}"/>
    <cellStyle name="Normal 208" xfId="37341" xr:uid="{00000000-0005-0000-0000-00008F570000}"/>
    <cellStyle name="Normal 208 2" xfId="46703" xr:uid="{A1C41DC8-8123-46D3-A4B0-A91BB9042664}"/>
    <cellStyle name="Normal 209" xfId="37343" xr:uid="{00000000-0005-0000-0000-000090570000}"/>
    <cellStyle name="Normal 209 2" xfId="46707" xr:uid="{F500F5A3-2422-4357-B5F5-72F040D10E83}"/>
    <cellStyle name="Normal 21" xfId="301" xr:uid="{00000000-0005-0000-0000-000091570000}"/>
    <cellStyle name="Normal 21 10" xfId="44306" xr:uid="{81C57803-3B15-4221-8A7B-867A98AFEF9A}"/>
    <cellStyle name="Normal 21 11" xfId="44305" xr:uid="{1F596BD7-A843-4404-9564-E214DDBE6E86}"/>
    <cellStyle name="Normal 21 2" xfId="1763" xr:uid="{00000000-0005-0000-0000-000092570000}"/>
    <cellStyle name="Normal 21 2 2" xfId="1764" xr:uid="{00000000-0005-0000-0000-000093570000}"/>
    <cellStyle name="Normal 21 2 2 2" xfId="1765" xr:uid="{00000000-0005-0000-0000-000094570000}"/>
    <cellStyle name="Normal 21 2 2 2 2" xfId="1766" xr:uid="{00000000-0005-0000-0000-000095570000}"/>
    <cellStyle name="Normal 21 2 2 2 2 2" xfId="16667" xr:uid="{00000000-0005-0000-0000-000096570000}"/>
    <cellStyle name="Normal 21 2 2 2 2 2 2" xfId="29202" xr:uid="{00000000-0005-0000-0000-000097570000}"/>
    <cellStyle name="Normal 21 2 2 2 2 2 3" xfId="44311" xr:uid="{BD9BCF72-7871-4B41-A720-AA2DA1820305}"/>
    <cellStyle name="Normal 21 2 2 2 2 3" xfId="24110" xr:uid="{00000000-0005-0000-0000-000098570000}"/>
    <cellStyle name="Normal 21 2 2 2 2 3 2" xfId="44312" xr:uid="{F98C969F-5644-490A-9A90-A2D4FF9498EC}"/>
    <cellStyle name="Normal 21 2 2 2 2 4" xfId="11345" xr:uid="{00000000-0005-0000-0000-000099570000}"/>
    <cellStyle name="Normal 21 2 2 2 2 4 2" xfId="44313" xr:uid="{ED2B66E7-D443-434C-A806-C45D5F581C01}"/>
    <cellStyle name="Normal 21 2 2 2 2 5" xfId="44310" xr:uid="{EB28CE25-79B4-4373-BDC7-26F0DC1F8845}"/>
    <cellStyle name="Normal 21 2 2 2 3" xfId="16347" xr:uid="{00000000-0005-0000-0000-00009A570000}"/>
    <cellStyle name="Normal 21 2 2 2 3 2" xfId="28889" xr:uid="{00000000-0005-0000-0000-00009B570000}"/>
    <cellStyle name="Normal 21 2 2 2 3 3" xfId="44314" xr:uid="{C33DE943-F6A0-4C44-81F6-20F33A33E3ED}"/>
    <cellStyle name="Normal 21 2 2 2 4" xfId="23807" xr:uid="{00000000-0005-0000-0000-00009C570000}"/>
    <cellStyle name="Normal 21 2 2 2 4 2" xfId="44315" xr:uid="{7B57E22C-1EA6-434B-BA30-378D6FDDA0DF}"/>
    <cellStyle name="Normal 21 2 2 2 5" xfId="10842" xr:uid="{00000000-0005-0000-0000-00009D570000}"/>
    <cellStyle name="Normal 21 2 2 2 5 2" xfId="44316" xr:uid="{DB33888F-DCDD-4D2B-A53C-8CD9EC39B3FC}"/>
    <cellStyle name="Normal 21 2 2 2 6" xfId="44309" xr:uid="{28852FA9-C8AD-4A47-A7FC-BD0E3FD21683}"/>
    <cellStyle name="Normal 21 2 2 3" xfId="1767" xr:uid="{00000000-0005-0000-0000-00009E570000}"/>
    <cellStyle name="Normal 21 2 2 3 2" xfId="16202" xr:uid="{00000000-0005-0000-0000-00009F570000}"/>
    <cellStyle name="Normal 21 2 2 3 2 2" xfId="28823" xr:uid="{00000000-0005-0000-0000-0000A0570000}"/>
    <cellStyle name="Normal 21 2 2 3 2 3" xfId="44318" xr:uid="{AE5AFFF8-C8A1-44FE-8AEC-30FEABB5AE03}"/>
    <cellStyle name="Normal 21 2 2 3 3" xfId="23769" xr:uid="{00000000-0005-0000-0000-0000A1570000}"/>
    <cellStyle name="Normal 21 2 2 3 3 2" xfId="44319" xr:uid="{682E72CD-0E1B-484B-9EEC-54CD6B077FA4}"/>
    <cellStyle name="Normal 21 2 2 3 4" xfId="10633" xr:uid="{00000000-0005-0000-0000-0000A2570000}"/>
    <cellStyle name="Normal 21 2 2 3 4 2" xfId="44320" xr:uid="{36983F9E-91E9-414C-BF0E-66EB1AF6D7BA}"/>
    <cellStyle name="Normal 21 2 2 3 5" xfId="44317" xr:uid="{5EFA6D7E-7FBE-47A7-9365-F602EC2E5018}"/>
    <cellStyle name="Normal 21 2 2 4" xfId="10903" xr:uid="{00000000-0005-0000-0000-0000A3570000}"/>
    <cellStyle name="Normal 21 2 2 4 2" xfId="16384" xr:uid="{00000000-0005-0000-0000-0000A4570000}"/>
    <cellStyle name="Normal 21 2 2 4 2 2" xfId="28926" xr:uid="{00000000-0005-0000-0000-0000A5570000}"/>
    <cellStyle name="Normal 21 2 2 4 3" xfId="23837" xr:uid="{00000000-0005-0000-0000-0000A6570000}"/>
    <cellStyle name="Normal 21 2 2 4 4" xfId="44321" xr:uid="{0B0C4CBD-3E19-49CF-9ED9-387F15700BF0}"/>
    <cellStyle name="Normal 21 2 2 5" xfId="6318" xr:uid="{00000000-0005-0000-0000-0000A7570000}"/>
    <cellStyle name="Normal 21 2 2 5 2" xfId="44322" xr:uid="{A7990333-C16B-4E0F-A6AE-63DA902B7B1C}"/>
    <cellStyle name="Normal 21 2 2 6" xfId="44323" xr:uid="{EFA9FE08-6A44-490A-AB19-8AE35CB8F7F4}"/>
    <cellStyle name="Normal 21 2 2 7" xfId="44308" xr:uid="{43297272-5D56-4C92-B5B3-C3AA6F2D4C33}"/>
    <cellStyle name="Normal 21 2 3" xfId="1768" xr:uid="{00000000-0005-0000-0000-0000A8570000}"/>
    <cellStyle name="Normal 21 2 3 2" xfId="1769" xr:uid="{00000000-0005-0000-0000-0000A9570000}"/>
    <cellStyle name="Normal 21 2 3 2 2" xfId="16063" xr:uid="{00000000-0005-0000-0000-0000AA570000}"/>
    <cellStyle name="Normal 21 2 3 2 2 2" xfId="28690" xr:uid="{00000000-0005-0000-0000-0000AB570000}"/>
    <cellStyle name="Normal 21 2 3 2 2 3" xfId="44326" xr:uid="{74AA598F-0F46-40D2-B7DD-E98AB965068D}"/>
    <cellStyle name="Normal 21 2 3 2 3" xfId="23654" xr:uid="{00000000-0005-0000-0000-0000AC570000}"/>
    <cellStyle name="Normal 21 2 3 2 3 2" xfId="44327" xr:uid="{766E00C5-ED9B-42FF-94CA-3160590CCD5C}"/>
    <cellStyle name="Normal 21 2 3 2 4" xfId="10238" xr:uid="{00000000-0005-0000-0000-0000AD570000}"/>
    <cellStyle name="Normal 21 2 3 2 4 2" xfId="44328" xr:uid="{AC1B93AB-81C4-405C-9543-8ECB8C3135AE}"/>
    <cellStyle name="Normal 21 2 3 2 5" xfId="44325" xr:uid="{683ADF9F-D7CA-494D-95A4-654AEF40E071}"/>
    <cellStyle name="Normal 21 2 3 3" xfId="16364" xr:uid="{00000000-0005-0000-0000-0000AE570000}"/>
    <cellStyle name="Normal 21 2 3 3 2" xfId="28906" xr:uid="{00000000-0005-0000-0000-0000AF570000}"/>
    <cellStyle name="Normal 21 2 3 3 3" xfId="44329" xr:uid="{326B8982-1AC1-405B-851E-5FB66640E88F}"/>
    <cellStyle name="Normal 21 2 3 4" xfId="23820" xr:uid="{00000000-0005-0000-0000-0000B0570000}"/>
    <cellStyle name="Normal 21 2 3 4 2" xfId="44330" xr:uid="{5DFE7336-CBA7-4DD5-A103-5D6BF2182291}"/>
    <cellStyle name="Normal 21 2 3 5" xfId="10871" xr:uid="{00000000-0005-0000-0000-0000B1570000}"/>
    <cellStyle name="Normal 21 2 3 5 2" xfId="44331" xr:uid="{84CA24F7-B96F-48ED-9AE8-406C59CE8C97}"/>
    <cellStyle name="Normal 21 2 3 6" xfId="44324" xr:uid="{21296A32-10FB-4D5A-891E-AC663BC54202}"/>
    <cellStyle name="Normal 21 2 4" xfId="1770" xr:uid="{00000000-0005-0000-0000-0000B2570000}"/>
    <cellStyle name="Normal 21 2 4 2" xfId="16119" xr:uid="{00000000-0005-0000-0000-0000B3570000}"/>
    <cellStyle name="Normal 21 2 4 2 2" xfId="28741" xr:uid="{00000000-0005-0000-0000-0000B4570000}"/>
    <cellStyle name="Normal 21 2 4 2 3" xfId="44333" xr:uid="{05EC055B-2110-4EA8-BAE8-682A9276C3A8}"/>
    <cellStyle name="Normal 21 2 4 3" xfId="23699" xr:uid="{00000000-0005-0000-0000-0000B5570000}"/>
    <cellStyle name="Normal 21 2 4 3 2" xfId="44334" xr:uid="{241D1932-A5C1-4761-9522-5EA337CFB677}"/>
    <cellStyle name="Normal 21 2 4 4" xfId="10425" xr:uid="{00000000-0005-0000-0000-0000B6570000}"/>
    <cellStyle name="Normal 21 2 4 4 2" xfId="44335" xr:uid="{71000DF7-DA05-4CF3-BD57-FC8A30C74A1C}"/>
    <cellStyle name="Normal 21 2 4 5" xfId="44332" xr:uid="{47B332DF-E070-4454-B652-9A1E02E9C0D0}"/>
    <cellStyle name="Normal 21 2 5" xfId="10917" xr:uid="{00000000-0005-0000-0000-0000B7570000}"/>
    <cellStyle name="Normal 21 2 5 2" xfId="44336" xr:uid="{38BEA7E9-57AD-4AE8-B9F7-344170BEB813}"/>
    <cellStyle name="Normal 21 2 6" xfId="10984" xr:uid="{00000000-0005-0000-0000-0000B8570000}"/>
    <cellStyle name="Normal 21 2 6 2" xfId="16436" xr:uid="{00000000-0005-0000-0000-0000B9570000}"/>
    <cellStyle name="Normal 21 2 6 2 2" xfId="28976" xr:uid="{00000000-0005-0000-0000-0000BA570000}"/>
    <cellStyle name="Normal 21 2 6 3" xfId="23886" xr:uid="{00000000-0005-0000-0000-0000BB570000}"/>
    <cellStyle name="Normal 21 2 6 4" xfId="44337" xr:uid="{9DFA34A2-52AA-49CA-8AA1-FCC81EDDE63E}"/>
    <cellStyle name="Normal 21 2 7" xfId="2923" xr:uid="{00000000-0005-0000-0000-0000BC570000}"/>
    <cellStyle name="Normal 21 2 7 2" xfId="44338" xr:uid="{ECDC2830-81C4-4985-986F-2BCA4E1B9006}"/>
    <cellStyle name="Normal 21 2 8" xfId="44339" xr:uid="{C1AE9ED2-1180-41D8-B305-D8A083844D90}"/>
    <cellStyle name="Normal 21 2 9" xfId="44307" xr:uid="{AEC3C23D-FCAB-443F-92EA-ECF37AD33D00}"/>
    <cellStyle name="Normal 21 3" xfId="1771" xr:uid="{00000000-0005-0000-0000-0000BD570000}"/>
    <cellStyle name="Normal 21 3 2" xfId="1772" xr:uid="{00000000-0005-0000-0000-0000BE570000}"/>
    <cellStyle name="Normal 21 3 2 2" xfId="1773" xr:uid="{00000000-0005-0000-0000-0000BF570000}"/>
    <cellStyle name="Normal 21 3 2 2 2" xfId="16041" xr:uid="{00000000-0005-0000-0000-0000C0570000}"/>
    <cellStyle name="Normal 21 3 2 2 2 2" xfId="28669" xr:uid="{00000000-0005-0000-0000-0000C1570000}"/>
    <cellStyle name="Normal 21 3 2 2 2 3" xfId="44343" xr:uid="{F594AD55-E358-41A2-B13F-4B8877ED996E}"/>
    <cellStyle name="Normal 21 3 2 2 3" xfId="23634" xr:uid="{00000000-0005-0000-0000-0000C2570000}"/>
    <cellStyle name="Normal 21 3 2 2 3 2" xfId="44344" xr:uid="{FAF88F31-2236-4052-ABA6-ACEE663B5811}"/>
    <cellStyle name="Normal 21 3 2 2 4" xfId="10161" xr:uid="{00000000-0005-0000-0000-0000C3570000}"/>
    <cellStyle name="Normal 21 3 2 2 4 2" xfId="44345" xr:uid="{3016398E-57C1-4B25-9A6D-A4146AAC9E06}"/>
    <cellStyle name="Normal 21 3 2 2 5" xfId="44342" xr:uid="{B26AEFC7-6472-4B3A-9315-6CA6CE3089E2}"/>
    <cellStyle name="Normal 21 3 2 3" xfId="10287" xr:uid="{00000000-0005-0000-0000-0000C4570000}"/>
    <cellStyle name="Normal 21 3 2 3 2" xfId="16077" xr:uid="{00000000-0005-0000-0000-0000C5570000}"/>
    <cellStyle name="Normal 21 3 2 3 2 2" xfId="28704" xr:uid="{00000000-0005-0000-0000-0000C6570000}"/>
    <cellStyle name="Normal 21 3 2 3 3" xfId="23666" xr:uid="{00000000-0005-0000-0000-0000C7570000}"/>
    <cellStyle name="Normal 21 3 2 3 4" xfId="44346" xr:uid="{F5E2ADD9-7F99-42A5-913B-30AF3E51E5F4}"/>
    <cellStyle name="Normal 21 3 2 4" xfId="10510" xr:uid="{00000000-0005-0000-0000-0000C8570000}"/>
    <cellStyle name="Normal 21 3 2 4 2" xfId="44347" xr:uid="{9CA4AB8D-4F57-4241-9263-6A40A2FB329D}"/>
    <cellStyle name="Normal 21 3 2 5" xfId="44348" xr:uid="{2A1AD133-0464-439E-BE71-D5BFD49B6DE3}"/>
    <cellStyle name="Normal 21 3 2 6" xfId="44341" xr:uid="{550BEEE5-7179-4FD1-BD5F-0397E7221FB0}"/>
    <cellStyle name="Normal 21 3 3" xfId="1774" xr:uid="{00000000-0005-0000-0000-0000C9570000}"/>
    <cellStyle name="Normal 21 3 3 2" xfId="16120" xr:uid="{00000000-0005-0000-0000-0000CA570000}"/>
    <cellStyle name="Normal 21 3 3 2 2" xfId="28742" xr:uid="{00000000-0005-0000-0000-0000CB570000}"/>
    <cellStyle name="Normal 21 3 3 2 3" xfId="44350" xr:uid="{849EB52D-52C9-441D-BA14-6EB4BBFF0DE8}"/>
    <cellStyle name="Normal 21 3 3 3" xfId="23700" xr:uid="{00000000-0005-0000-0000-0000CC570000}"/>
    <cellStyle name="Normal 21 3 3 3 2" xfId="44351" xr:uid="{1ABEDA9F-57B8-4057-B4C9-033A3A00B22A}"/>
    <cellStyle name="Normal 21 3 3 4" xfId="10426" xr:uid="{00000000-0005-0000-0000-0000CD570000}"/>
    <cellStyle name="Normal 21 3 3 4 2" xfId="44352" xr:uid="{C97D6E7D-C024-4091-9C18-C102156600FC}"/>
    <cellStyle name="Normal 21 3 3 5" xfId="44349" xr:uid="{E249E46D-D303-43F7-8CF9-F09FF5EF4712}"/>
    <cellStyle name="Normal 21 3 4" xfId="11210" xr:uid="{00000000-0005-0000-0000-0000CE570000}"/>
    <cellStyle name="Normal 21 3 4 2" xfId="16575" xr:uid="{00000000-0005-0000-0000-0000CF570000}"/>
    <cellStyle name="Normal 21 3 4 2 2" xfId="29114" xr:uid="{00000000-0005-0000-0000-0000D0570000}"/>
    <cellStyle name="Normal 21 3 4 3" xfId="24022" xr:uid="{00000000-0005-0000-0000-0000D1570000}"/>
    <cellStyle name="Normal 21 3 4 4" xfId="44353" xr:uid="{9445E5BC-9471-4A78-99D6-29FCAA8FC4DC}"/>
    <cellStyle name="Normal 21 3 5" xfId="5190" xr:uid="{00000000-0005-0000-0000-0000D2570000}"/>
    <cellStyle name="Normal 21 3 5 2" xfId="44354" xr:uid="{B126707A-4F67-4E8C-ACE8-C27D4B601D5F}"/>
    <cellStyle name="Normal 21 3 6" xfId="44355" xr:uid="{3DB3302D-097B-4B16-B229-EF6A370DDF94}"/>
    <cellStyle name="Normal 21 3 7" xfId="44356" xr:uid="{34A4136E-ED21-4476-AC32-4293FFF09C17}"/>
    <cellStyle name="Normal 21 3 8" xfId="44340" xr:uid="{7265AB7F-2634-404E-8112-19C2FA731557}"/>
    <cellStyle name="Normal 21 4" xfId="1775" xr:uid="{00000000-0005-0000-0000-0000D3570000}"/>
    <cellStyle name="Normal 21 4 2" xfId="1776" xr:uid="{00000000-0005-0000-0000-0000D4570000}"/>
    <cellStyle name="Normal 21 4 2 2" xfId="16161" xr:uid="{00000000-0005-0000-0000-0000D5570000}"/>
    <cellStyle name="Normal 21 4 2 2 2" xfId="28783" xr:uid="{00000000-0005-0000-0000-0000D6570000}"/>
    <cellStyle name="Normal 21 4 2 2 3" xfId="44359" xr:uid="{F4DCC4B7-93E7-42EC-ACC2-EEDA2F6F931D}"/>
    <cellStyle name="Normal 21 4 2 3" xfId="23734" xr:uid="{00000000-0005-0000-0000-0000D7570000}"/>
    <cellStyle name="Normal 21 4 2 3 2" xfId="44360" xr:uid="{98049976-AB9A-4D56-B49B-C5AA29B35A86}"/>
    <cellStyle name="Normal 21 4 2 4" xfId="10521" xr:uid="{00000000-0005-0000-0000-0000D8570000}"/>
    <cellStyle name="Normal 21 4 2 4 2" xfId="44361" xr:uid="{58FD51C0-9BC7-46EE-AE90-A52CD8D419C1}"/>
    <cellStyle name="Normal 21 4 2 5" xfId="44358" xr:uid="{1FB573BE-D630-4FD3-A06B-F7F6107535F5}"/>
    <cellStyle name="Normal 21 4 3" xfId="10877" xr:uid="{00000000-0005-0000-0000-0000D9570000}"/>
    <cellStyle name="Normal 21 4 3 2" xfId="16369" xr:uid="{00000000-0005-0000-0000-0000DA570000}"/>
    <cellStyle name="Normal 21 4 3 2 2" xfId="28911" xr:uid="{00000000-0005-0000-0000-0000DB570000}"/>
    <cellStyle name="Normal 21 4 3 3" xfId="23825" xr:uid="{00000000-0005-0000-0000-0000DC570000}"/>
    <cellStyle name="Normal 21 4 3 4" xfId="44362" xr:uid="{5958DBD4-26CC-429B-AEAA-28A6451A5FB3}"/>
    <cellStyle name="Normal 21 4 4" xfId="9744" xr:uid="{00000000-0005-0000-0000-0000DD570000}"/>
    <cellStyle name="Normal 21 4 4 2" xfId="44363" xr:uid="{84C9C8A3-F6D0-47C0-A181-74F6948FE0FA}"/>
    <cellStyle name="Normal 21 4 5" xfId="44364" xr:uid="{6B1CAD4F-3809-4A1E-B70E-0FE39673CDAC}"/>
    <cellStyle name="Normal 21 4 6" xfId="44357" xr:uid="{721C47F3-6F3A-470C-A6E8-9A9669518D17}"/>
    <cellStyle name="Normal 21 5" xfId="1777" xr:uid="{00000000-0005-0000-0000-0000DE570000}"/>
    <cellStyle name="Normal 21 5 2" xfId="16312" xr:uid="{00000000-0005-0000-0000-0000DF570000}"/>
    <cellStyle name="Normal 21 5 2 2" xfId="28854" xr:uid="{00000000-0005-0000-0000-0000E0570000}"/>
    <cellStyle name="Normal 21 5 2 3" xfId="44366" xr:uid="{2B154E67-A4C1-40A5-97A1-2FA319390872}"/>
    <cellStyle name="Normal 21 5 3" xfId="18905" xr:uid="{00000000-0005-0000-0000-0000E1570000}"/>
    <cellStyle name="Normal 21 5 3 2" xfId="44367" xr:uid="{FE556BFC-D442-4C2B-AB3D-99D1C34CDFD0}"/>
    <cellStyle name="Normal 21 5 4" xfId="23776" xr:uid="{00000000-0005-0000-0000-0000E2570000}"/>
    <cellStyle name="Normal 21 5 4 2" xfId="44368" xr:uid="{D55AB67A-4AA1-4310-BC5D-ABA9A7DEB046}"/>
    <cellStyle name="Normal 21 5 5" xfId="10786" xr:uid="{00000000-0005-0000-0000-0000E3570000}"/>
    <cellStyle name="Normal 21 5 6" xfId="44365" xr:uid="{88E46AE9-43D6-424D-838C-05C9E4D3A3C0}"/>
    <cellStyle name="Normal 21 6" xfId="1762" xr:uid="{00000000-0005-0000-0000-0000E4570000}"/>
    <cellStyle name="Normal 21 6 2" xfId="18170" xr:uid="{00000000-0005-0000-0000-0000E5570000}"/>
    <cellStyle name="Normal 21 6 3" xfId="10485" xr:uid="{00000000-0005-0000-0000-0000E6570000}"/>
    <cellStyle name="Normal 21 6 4" xfId="44369" xr:uid="{0642DDC1-38F9-4FD3-A79A-9B68C7408A9D}"/>
    <cellStyle name="Normal 21 7" xfId="11165" xr:uid="{00000000-0005-0000-0000-0000E7570000}"/>
    <cellStyle name="Normal 21 7 2" xfId="44370" xr:uid="{65E26632-08DE-4F0A-AADE-2024C8F010E6}"/>
    <cellStyle name="Normal 21 8" xfId="11229" xr:uid="{00000000-0005-0000-0000-0000E8570000}"/>
    <cellStyle name="Normal 21 8 2" xfId="16588" xr:uid="{00000000-0005-0000-0000-0000E9570000}"/>
    <cellStyle name="Normal 21 8 2 2" xfId="29127" xr:uid="{00000000-0005-0000-0000-0000EA570000}"/>
    <cellStyle name="Normal 21 8 3" xfId="24035" xr:uid="{00000000-0005-0000-0000-0000EB570000}"/>
    <cellStyle name="Normal 21 8 4" xfId="44371" xr:uid="{4954BE59-1C79-488E-8267-D63ED1C2FBBD}"/>
    <cellStyle name="Normal 21 9" xfId="2922" xr:uid="{00000000-0005-0000-0000-0000EC570000}"/>
    <cellStyle name="Normal 21 9 2" xfId="44372" xr:uid="{352A0882-D400-4E0C-B99E-4B50FE0E9884}"/>
    <cellStyle name="Normal 210" xfId="37345" xr:uid="{00000000-0005-0000-0000-0000ED570000}"/>
    <cellStyle name="Normal 211" xfId="37347" xr:uid="{00000000-0005-0000-0000-0000EE570000}"/>
    <cellStyle name="Normal 212" xfId="37821" xr:uid="{00000000-0005-0000-0000-0000EF570000}"/>
    <cellStyle name="Normal 213" xfId="37823" xr:uid="{00000000-0005-0000-0000-0000F0570000}"/>
    <cellStyle name="Normal 214" xfId="37825" xr:uid="{00000000-0005-0000-0000-0000F1570000}"/>
    <cellStyle name="Normal 215" xfId="38092" xr:uid="{00000000-0005-0000-0000-0000F2570000}"/>
    <cellStyle name="Normal 216" xfId="38094" xr:uid="{00000000-0005-0000-0000-0000F3570000}"/>
    <cellStyle name="Normal 217" xfId="38095" xr:uid="{00000000-0005-0000-0000-0000F4570000}"/>
    <cellStyle name="Normal 218" xfId="38105" xr:uid="{00000000-0005-0000-0000-0000F5570000}"/>
    <cellStyle name="Normal 219" xfId="38117" xr:uid="{00000000-0005-0000-0000-0000F6570000}"/>
    <cellStyle name="Normal 22" xfId="302" xr:uid="{00000000-0005-0000-0000-0000F7570000}"/>
    <cellStyle name="Normal 22 10" xfId="5192" xr:uid="{00000000-0005-0000-0000-0000F8570000}"/>
    <cellStyle name="Normal 22 10 2" xfId="8248" xr:uid="{00000000-0005-0000-0000-0000F9570000}"/>
    <cellStyle name="Normal 22 10 2 2" xfId="14737" xr:uid="{00000000-0005-0000-0000-0000FA570000}"/>
    <cellStyle name="Normal 22 10 2 2 2" xfId="27416" xr:uid="{00000000-0005-0000-0000-0000FB570000}"/>
    <cellStyle name="Normal 22 10 2 3" xfId="19516" xr:uid="{00000000-0005-0000-0000-0000FC570000}"/>
    <cellStyle name="Normal 22 10 2 4" xfId="32631" xr:uid="{00000000-0005-0000-0000-0000FD570000}"/>
    <cellStyle name="Normal 22 10 2 5" xfId="35642" xr:uid="{00000000-0005-0000-0000-0000FE570000}"/>
    <cellStyle name="Normal 22 10 3" xfId="9172" xr:uid="{00000000-0005-0000-0000-0000FF570000}"/>
    <cellStyle name="Normal 22 10 3 2" xfId="15579" xr:uid="{00000000-0005-0000-0000-000000580000}"/>
    <cellStyle name="Normal 22 10 3 2 2" xfId="28227" xr:uid="{00000000-0005-0000-0000-000001580000}"/>
    <cellStyle name="Normal 22 10 3 3" xfId="23178" xr:uid="{00000000-0005-0000-0000-000002580000}"/>
    <cellStyle name="Normal 22 10 4" xfId="7244" xr:uid="{00000000-0005-0000-0000-000003580000}"/>
    <cellStyle name="Normal 22 10 4 2" xfId="13775" xr:uid="{00000000-0005-0000-0000-000004580000}"/>
    <cellStyle name="Normal 22 10 4 2 2" xfId="26506" xr:uid="{00000000-0005-0000-0000-000005580000}"/>
    <cellStyle name="Normal 22 10 4 3" xfId="21972" xr:uid="{00000000-0005-0000-0000-000006580000}"/>
    <cellStyle name="Normal 22 10 5" xfId="12632" xr:uid="{00000000-0005-0000-0000-000007580000}"/>
    <cellStyle name="Normal 22 10 5 2" xfId="25378" xr:uid="{00000000-0005-0000-0000-000008580000}"/>
    <cellStyle name="Normal 22 10 6" xfId="18172" xr:uid="{00000000-0005-0000-0000-000009580000}"/>
    <cellStyle name="Normal 22 10 7" xfId="31468" xr:uid="{00000000-0005-0000-0000-00000A580000}"/>
    <cellStyle name="Normal 22 10 8" xfId="34787" xr:uid="{00000000-0005-0000-0000-00000B580000}"/>
    <cellStyle name="Normal 22 10 9" xfId="44374" xr:uid="{8DD693E6-53F2-4246-8A88-48E0CDD251C8}"/>
    <cellStyle name="Normal 22 11" xfId="5193" xr:uid="{00000000-0005-0000-0000-00000C580000}"/>
    <cellStyle name="Normal 22 11 2" xfId="8249" xr:uid="{00000000-0005-0000-0000-00000D580000}"/>
    <cellStyle name="Normal 22 11 2 2" xfId="14738" xr:uid="{00000000-0005-0000-0000-00000E580000}"/>
    <cellStyle name="Normal 22 11 2 2 2" xfId="27417" xr:uid="{00000000-0005-0000-0000-00000F580000}"/>
    <cellStyle name="Normal 22 11 2 3" xfId="19517" xr:uid="{00000000-0005-0000-0000-000010580000}"/>
    <cellStyle name="Normal 22 11 2 4" xfId="32632" xr:uid="{00000000-0005-0000-0000-000011580000}"/>
    <cellStyle name="Normal 22 11 2 5" xfId="35643" xr:uid="{00000000-0005-0000-0000-000012580000}"/>
    <cellStyle name="Normal 22 11 3" xfId="9173" xr:uid="{00000000-0005-0000-0000-000013580000}"/>
    <cellStyle name="Normal 22 11 3 2" xfId="15580" xr:uid="{00000000-0005-0000-0000-000014580000}"/>
    <cellStyle name="Normal 22 11 3 2 2" xfId="28228" xr:uid="{00000000-0005-0000-0000-000015580000}"/>
    <cellStyle name="Normal 22 11 3 3" xfId="23179" xr:uid="{00000000-0005-0000-0000-000016580000}"/>
    <cellStyle name="Normal 22 11 4" xfId="7245" xr:uid="{00000000-0005-0000-0000-000017580000}"/>
    <cellStyle name="Normal 22 11 4 2" xfId="13776" xr:uid="{00000000-0005-0000-0000-000018580000}"/>
    <cellStyle name="Normal 22 11 4 2 2" xfId="26507" xr:uid="{00000000-0005-0000-0000-000019580000}"/>
    <cellStyle name="Normal 22 11 4 3" xfId="21973" xr:uid="{00000000-0005-0000-0000-00001A580000}"/>
    <cellStyle name="Normal 22 11 5" xfId="12633" xr:uid="{00000000-0005-0000-0000-00001B580000}"/>
    <cellStyle name="Normal 22 11 5 2" xfId="25379" xr:uid="{00000000-0005-0000-0000-00001C580000}"/>
    <cellStyle name="Normal 22 11 6" xfId="18173" xr:uid="{00000000-0005-0000-0000-00001D580000}"/>
    <cellStyle name="Normal 22 11 7" xfId="31469" xr:uid="{00000000-0005-0000-0000-00001E580000}"/>
    <cellStyle name="Normal 22 11 8" xfId="34788" xr:uid="{00000000-0005-0000-0000-00001F580000}"/>
    <cellStyle name="Normal 22 12" xfId="5194" xr:uid="{00000000-0005-0000-0000-000020580000}"/>
    <cellStyle name="Normal 22 12 2" xfId="8250" xr:uid="{00000000-0005-0000-0000-000021580000}"/>
    <cellStyle name="Normal 22 12 2 2" xfId="14739" xr:uid="{00000000-0005-0000-0000-000022580000}"/>
    <cellStyle name="Normal 22 12 2 2 2" xfId="27418" xr:uid="{00000000-0005-0000-0000-000023580000}"/>
    <cellStyle name="Normal 22 12 2 3" xfId="19518" xr:uid="{00000000-0005-0000-0000-000024580000}"/>
    <cellStyle name="Normal 22 12 2 4" xfId="32633" xr:uid="{00000000-0005-0000-0000-000025580000}"/>
    <cellStyle name="Normal 22 12 2 5" xfId="35644" xr:uid="{00000000-0005-0000-0000-000026580000}"/>
    <cellStyle name="Normal 22 12 3" xfId="9174" xr:uid="{00000000-0005-0000-0000-000027580000}"/>
    <cellStyle name="Normal 22 12 3 2" xfId="15581" xr:uid="{00000000-0005-0000-0000-000028580000}"/>
    <cellStyle name="Normal 22 12 3 2 2" xfId="28229" xr:uid="{00000000-0005-0000-0000-000029580000}"/>
    <cellStyle name="Normal 22 12 3 3" xfId="23180" xr:uid="{00000000-0005-0000-0000-00002A580000}"/>
    <cellStyle name="Normal 22 12 4" xfId="7246" xr:uid="{00000000-0005-0000-0000-00002B580000}"/>
    <cellStyle name="Normal 22 12 4 2" xfId="13777" xr:uid="{00000000-0005-0000-0000-00002C580000}"/>
    <cellStyle name="Normal 22 12 4 2 2" xfId="26508" xr:uid="{00000000-0005-0000-0000-00002D580000}"/>
    <cellStyle name="Normal 22 12 4 3" xfId="21974" xr:uid="{00000000-0005-0000-0000-00002E580000}"/>
    <cellStyle name="Normal 22 12 5" xfId="12634" xr:uid="{00000000-0005-0000-0000-00002F580000}"/>
    <cellStyle name="Normal 22 12 5 2" xfId="25380" xr:uid="{00000000-0005-0000-0000-000030580000}"/>
    <cellStyle name="Normal 22 12 6" xfId="18174" xr:uid="{00000000-0005-0000-0000-000031580000}"/>
    <cellStyle name="Normal 22 12 7" xfId="31470" xr:uid="{00000000-0005-0000-0000-000032580000}"/>
    <cellStyle name="Normal 22 12 8" xfId="34789" xr:uid="{00000000-0005-0000-0000-000033580000}"/>
    <cellStyle name="Normal 22 13" xfId="5195" xr:uid="{00000000-0005-0000-0000-000034580000}"/>
    <cellStyle name="Normal 22 13 2" xfId="8251" xr:uid="{00000000-0005-0000-0000-000035580000}"/>
    <cellStyle name="Normal 22 13 2 2" xfId="14740" xr:uid="{00000000-0005-0000-0000-000036580000}"/>
    <cellStyle name="Normal 22 13 2 2 2" xfId="27419" xr:uid="{00000000-0005-0000-0000-000037580000}"/>
    <cellStyle name="Normal 22 13 2 3" xfId="19519" xr:uid="{00000000-0005-0000-0000-000038580000}"/>
    <cellStyle name="Normal 22 13 2 4" xfId="32634" xr:uid="{00000000-0005-0000-0000-000039580000}"/>
    <cellStyle name="Normal 22 13 2 5" xfId="35645" xr:uid="{00000000-0005-0000-0000-00003A580000}"/>
    <cellStyle name="Normal 22 13 3" xfId="9175" xr:uid="{00000000-0005-0000-0000-00003B580000}"/>
    <cellStyle name="Normal 22 13 3 2" xfId="15582" xr:uid="{00000000-0005-0000-0000-00003C580000}"/>
    <cellStyle name="Normal 22 13 3 2 2" xfId="28230" xr:uid="{00000000-0005-0000-0000-00003D580000}"/>
    <cellStyle name="Normal 22 13 3 3" xfId="23181" xr:uid="{00000000-0005-0000-0000-00003E580000}"/>
    <cellStyle name="Normal 22 13 4" xfId="7247" xr:uid="{00000000-0005-0000-0000-00003F580000}"/>
    <cellStyle name="Normal 22 13 4 2" xfId="13778" xr:uid="{00000000-0005-0000-0000-000040580000}"/>
    <cellStyle name="Normal 22 13 4 2 2" xfId="26509" xr:uid="{00000000-0005-0000-0000-000041580000}"/>
    <cellStyle name="Normal 22 13 4 3" xfId="21975" xr:uid="{00000000-0005-0000-0000-000042580000}"/>
    <cellStyle name="Normal 22 13 5" xfId="12635" xr:uid="{00000000-0005-0000-0000-000043580000}"/>
    <cellStyle name="Normal 22 13 5 2" xfId="25381" xr:uid="{00000000-0005-0000-0000-000044580000}"/>
    <cellStyle name="Normal 22 13 6" xfId="18175" xr:uid="{00000000-0005-0000-0000-000045580000}"/>
    <cellStyle name="Normal 22 13 7" xfId="31471" xr:uid="{00000000-0005-0000-0000-000046580000}"/>
    <cellStyle name="Normal 22 13 8" xfId="34790" xr:uid="{00000000-0005-0000-0000-000047580000}"/>
    <cellStyle name="Normal 22 14" xfId="5196" xr:uid="{00000000-0005-0000-0000-000048580000}"/>
    <cellStyle name="Normal 22 14 2" xfId="8252" xr:uid="{00000000-0005-0000-0000-000049580000}"/>
    <cellStyle name="Normal 22 14 2 2" xfId="14741" xr:uid="{00000000-0005-0000-0000-00004A580000}"/>
    <cellStyle name="Normal 22 14 2 2 2" xfId="27420" xr:uid="{00000000-0005-0000-0000-00004B580000}"/>
    <cellStyle name="Normal 22 14 2 3" xfId="19520" xr:uid="{00000000-0005-0000-0000-00004C580000}"/>
    <cellStyle name="Normal 22 14 2 4" xfId="32635" xr:uid="{00000000-0005-0000-0000-00004D580000}"/>
    <cellStyle name="Normal 22 14 2 5" xfId="35646" xr:uid="{00000000-0005-0000-0000-00004E580000}"/>
    <cellStyle name="Normal 22 14 3" xfId="9176" xr:uid="{00000000-0005-0000-0000-00004F580000}"/>
    <cellStyle name="Normal 22 14 3 2" xfId="15583" xr:uid="{00000000-0005-0000-0000-000050580000}"/>
    <cellStyle name="Normal 22 14 3 2 2" xfId="28231" xr:uid="{00000000-0005-0000-0000-000051580000}"/>
    <cellStyle name="Normal 22 14 3 3" xfId="23182" xr:uid="{00000000-0005-0000-0000-000052580000}"/>
    <cellStyle name="Normal 22 14 4" xfId="7248" xr:uid="{00000000-0005-0000-0000-000053580000}"/>
    <cellStyle name="Normal 22 14 4 2" xfId="13779" xr:uid="{00000000-0005-0000-0000-000054580000}"/>
    <cellStyle name="Normal 22 14 4 2 2" xfId="26510" xr:uid="{00000000-0005-0000-0000-000055580000}"/>
    <cellStyle name="Normal 22 14 4 3" xfId="21976" xr:uid="{00000000-0005-0000-0000-000056580000}"/>
    <cellStyle name="Normal 22 14 5" xfId="12636" xr:uid="{00000000-0005-0000-0000-000057580000}"/>
    <cellStyle name="Normal 22 14 5 2" xfId="25382" xr:uid="{00000000-0005-0000-0000-000058580000}"/>
    <cellStyle name="Normal 22 14 6" xfId="18176" xr:uid="{00000000-0005-0000-0000-000059580000}"/>
    <cellStyle name="Normal 22 14 7" xfId="31472" xr:uid="{00000000-0005-0000-0000-00005A580000}"/>
    <cellStyle name="Normal 22 14 8" xfId="34791" xr:uid="{00000000-0005-0000-0000-00005B580000}"/>
    <cellStyle name="Normal 22 15" xfId="5197" xr:uid="{00000000-0005-0000-0000-00005C580000}"/>
    <cellStyle name="Normal 22 15 2" xfId="8253" xr:uid="{00000000-0005-0000-0000-00005D580000}"/>
    <cellStyle name="Normal 22 15 2 2" xfId="14742" xr:uid="{00000000-0005-0000-0000-00005E580000}"/>
    <cellStyle name="Normal 22 15 2 2 2" xfId="27421" xr:uid="{00000000-0005-0000-0000-00005F580000}"/>
    <cellStyle name="Normal 22 15 2 3" xfId="19521" xr:uid="{00000000-0005-0000-0000-000060580000}"/>
    <cellStyle name="Normal 22 15 2 4" xfId="32636" xr:uid="{00000000-0005-0000-0000-000061580000}"/>
    <cellStyle name="Normal 22 15 2 5" xfId="35647" xr:uid="{00000000-0005-0000-0000-000062580000}"/>
    <cellStyle name="Normal 22 15 3" xfId="9177" xr:uid="{00000000-0005-0000-0000-000063580000}"/>
    <cellStyle name="Normal 22 15 3 2" xfId="15584" xr:uid="{00000000-0005-0000-0000-000064580000}"/>
    <cellStyle name="Normal 22 15 3 2 2" xfId="28232" xr:uid="{00000000-0005-0000-0000-000065580000}"/>
    <cellStyle name="Normal 22 15 3 3" xfId="23183" xr:uid="{00000000-0005-0000-0000-000066580000}"/>
    <cellStyle name="Normal 22 15 4" xfId="7249" xr:uid="{00000000-0005-0000-0000-000067580000}"/>
    <cellStyle name="Normal 22 15 4 2" xfId="13780" xr:uid="{00000000-0005-0000-0000-000068580000}"/>
    <cellStyle name="Normal 22 15 4 2 2" xfId="26511" xr:uid="{00000000-0005-0000-0000-000069580000}"/>
    <cellStyle name="Normal 22 15 4 3" xfId="21977" xr:uid="{00000000-0005-0000-0000-00006A580000}"/>
    <cellStyle name="Normal 22 15 5" xfId="12637" xr:uid="{00000000-0005-0000-0000-00006B580000}"/>
    <cellStyle name="Normal 22 15 5 2" xfId="25383" xr:uid="{00000000-0005-0000-0000-00006C580000}"/>
    <cellStyle name="Normal 22 15 6" xfId="18177" xr:uid="{00000000-0005-0000-0000-00006D580000}"/>
    <cellStyle name="Normal 22 15 7" xfId="31473" xr:uid="{00000000-0005-0000-0000-00006E580000}"/>
    <cellStyle name="Normal 22 15 8" xfId="34792" xr:uid="{00000000-0005-0000-0000-00006F580000}"/>
    <cellStyle name="Normal 22 16" xfId="5198" xr:uid="{00000000-0005-0000-0000-000070580000}"/>
    <cellStyle name="Normal 22 16 2" xfId="8254" xr:uid="{00000000-0005-0000-0000-000071580000}"/>
    <cellStyle name="Normal 22 16 2 2" xfId="14743" xr:uid="{00000000-0005-0000-0000-000072580000}"/>
    <cellStyle name="Normal 22 16 2 2 2" xfId="27422" xr:uid="{00000000-0005-0000-0000-000073580000}"/>
    <cellStyle name="Normal 22 16 2 3" xfId="19522" xr:uid="{00000000-0005-0000-0000-000074580000}"/>
    <cellStyle name="Normal 22 16 2 4" xfId="32637" xr:uid="{00000000-0005-0000-0000-000075580000}"/>
    <cellStyle name="Normal 22 16 2 5" xfId="35648" xr:uid="{00000000-0005-0000-0000-000076580000}"/>
    <cellStyle name="Normal 22 16 3" xfId="9178" xr:uid="{00000000-0005-0000-0000-000077580000}"/>
    <cellStyle name="Normal 22 16 3 2" xfId="15585" xr:uid="{00000000-0005-0000-0000-000078580000}"/>
    <cellStyle name="Normal 22 16 3 2 2" xfId="28233" xr:uid="{00000000-0005-0000-0000-000079580000}"/>
    <cellStyle name="Normal 22 16 3 3" xfId="23184" xr:uid="{00000000-0005-0000-0000-00007A580000}"/>
    <cellStyle name="Normal 22 16 4" xfId="7250" xr:uid="{00000000-0005-0000-0000-00007B580000}"/>
    <cellStyle name="Normal 22 16 4 2" xfId="13781" xr:uid="{00000000-0005-0000-0000-00007C580000}"/>
    <cellStyle name="Normal 22 16 4 2 2" xfId="26512" xr:uid="{00000000-0005-0000-0000-00007D580000}"/>
    <cellStyle name="Normal 22 16 4 3" xfId="21978" xr:uid="{00000000-0005-0000-0000-00007E580000}"/>
    <cellStyle name="Normal 22 16 5" xfId="12638" xr:uid="{00000000-0005-0000-0000-00007F580000}"/>
    <cellStyle name="Normal 22 16 5 2" xfId="25384" xr:uid="{00000000-0005-0000-0000-000080580000}"/>
    <cellStyle name="Normal 22 16 6" xfId="18178" xr:uid="{00000000-0005-0000-0000-000081580000}"/>
    <cellStyle name="Normal 22 16 7" xfId="31474" xr:uid="{00000000-0005-0000-0000-000082580000}"/>
    <cellStyle name="Normal 22 16 8" xfId="34793" xr:uid="{00000000-0005-0000-0000-000083580000}"/>
    <cellStyle name="Normal 22 17" xfId="5199" xr:uid="{00000000-0005-0000-0000-000084580000}"/>
    <cellStyle name="Normal 22 17 2" xfId="8255" xr:uid="{00000000-0005-0000-0000-000085580000}"/>
    <cellStyle name="Normal 22 17 2 2" xfId="14744" xr:uid="{00000000-0005-0000-0000-000086580000}"/>
    <cellStyle name="Normal 22 17 2 2 2" xfId="27423" xr:uid="{00000000-0005-0000-0000-000087580000}"/>
    <cellStyle name="Normal 22 17 2 3" xfId="19523" xr:uid="{00000000-0005-0000-0000-000088580000}"/>
    <cellStyle name="Normal 22 17 2 4" xfId="32638" xr:uid="{00000000-0005-0000-0000-000089580000}"/>
    <cellStyle name="Normal 22 17 2 5" xfId="35649" xr:uid="{00000000-0005-0000-0000-00008A580000}"/>
    <cellStyle name="Normal 22 17 3" xfId="9179" xr:uid="{00000000-0005-0000-0000-00008B580000}"/>
    <cellStyle name="Normal 22 17 3 2" xfId="15586" xr:uid="{00000000-0005-0000-0000-00008C580000}"/>
    <cellStyle name="Normal 22 17 3 2 2" xfId="28234" xr:uid="{00000000-0005-0000-0000-00008D580000}"/>
    <cellStyle name="Normal 22 17 3 3" xfId="23185" xr:uid="{00000000-0005-0000-0000-00008E580000}"/>
    <cellStyle name="Normal 22 17 4" xfId="7251" xr:uid="{00000000-0005-0000-0000-00008F580000}"/>
    <cellStyle name="Normal 22 17 4 2" xfId="13782" xr:uid="{00000000-0005-0000-0000-000090580000}"/>
    <cellStyle name="Normal 22 17 4 2 2" xfId="26513" xr:uid="{00000000-0005-0000-0000-000091580000}"/>
    <cellStyle name="Normal 22 17 4 3" xfId="21979" xr:uid="{00000000-0005-0000-0000-000092580000}"/>
    <cellStyle name="Normal 22 17 5" xfId="12639" xr:uid="{00000000-0005-0000-0000-000093580000}"/>
    <cellStyle name="Normal 22 17 5 2" xfId="25385" xr:uid="{00000000-0005-0000-0000-000094580000}"/>
    <cellStyle name="Normal 22 17 6" xfId="18179" xr:uid="{00000000-0005-0000-0000-000095580000}"/>
    <cellStyle name="Normal 22 17 7" xfId="31475" xr:uid="{00000000-0005-0000-0000-000096580000}"/>
    <cellStyle name="Normal 22 17 8" xfId="34794" xr:uid="{00000000-0005-0000-0000-000097580000}"/>
    <cellStyle name="Normal 22 18" xfId="5200" xr:uid="{00000000-0005-0000-0000-000098580000}"/>
    <cellStyle name="Normal 22 18 2" xfId="8256" xr:uid="{00000000-0005-0000-0000-000099580000}"/>
    <cellStyle name="Normal 22 18 2 2" xfId="14745" xr:uid="{00000000-0005-0000-0000-00009A580000}"/>
    <cellStyle name="Normal 22 18 2 2 2" xfId="27424" xr:uid="{00000000-0005-0000-0000-00009B580000}"/>
    <cellStyle name="Normal 22 18 2 3" xfId="19524" xr:uid="{00000000-0005-0000-0000-00009C580000}"/>
    <cellStyle name="Normal 22 18 2 4" xfId="32639" xr:uid="{00000000-0005-0000-0000-00009D580000}"/>
    <cellStyle name="Normal 22 18 2 5" xfId="35650" xr:uid="{00000000-0005-0000-0000-00009E580000}"/>
    <cellStyle name="Normal 22 18 3" xfId="9180" xr:uid="{00000000-0005-0000-0000-00009F580000}"/>
    <cellStyle name="Normal 22 18 3 2" xfId="15587" xr:uid="{00000000-0005-0000-0000-0000A0580000}"/>
    <cellStyle name="Normal 22 18 3 2 2" xfId="28235" xr:uid="{00000000-0005-0000-0000-0000A1580000}"/>
    <cellStyle name="Normal 22 18 3 3" xfId="23186" xr:uid="{00000000-0005-0000-0000-0000A2580000}"/>
    <cellStyle name="Normal 22 18 4" xfId="7252" xr:uid="{00000000-0005-0000-0000-0000A3580000}"/>
    <cellStyle name="Normal 22 18 4 2" xfId="13783" xr:uid="{00000000-0005-0000-0000-0000A4580000}"/>
    <cellStyle name="Normal 22 18 4 2 2" xfId="26514" xr:uid="{00000000-0005-0000-0000-0000A5580000}"/>
    <cellStyle name="Normal 22 18 4 3" xfId="21980" xr:uid="{00000000-0005-0000-0000-0000A6580000}"/>
    <cellStyle name="Normal 22 18 5" xfId="12640" xr:uid="{00000000-0005-0000-0000-0000A7580000}"/>
    <cellStyle name="Normal 22 18 5 2" xfId="25386" xr:uid="{00000000-0005-0000-0000-0000A8580000}"/>
    <cellStyle name="Normal 22 18 6" xfId="18180" xr:uid="{00000000-0005-0000-0000-0000A9580000}"/>
    <cellStyle name="Normal 22 18 7" xfId="31476" xr:uid="{00000000-0005-0000-0000-0000AA580000}"/>
    <cellStyle name="Normal 22 18 8" xfId="34795" xr:uid="{00000000-0005-0000-0000-0000AB580000}"/>
    <cellStyle name="Normal 22 19" xfId="5201" xr:uid="{00000000-0005-0000-0000-0000AC580000}"/>
    <cellStyle name="Normal 22 19 2" xfId="8257" xr:uid="{00000000-0005-0000-0000-0000AD580000}"/>
    <cellStyle name="Normal 22 19 2 2" xfId="14746" xr:uid="{00000000-0005-0000-0000-0000AE580000}"/>
    <cellStyle name="Normal 22 19 2 2 2" xfId="27425" xr:uid="{00000000-0005-0000-0000-0000AF580000}"/>
    <cellStyle name="Normal 22 19 2 3" xfId="19525" xr:uid="{00000000-0005-0000-0000-0000B0580000}"/>
    <cellStyle name="Normal 22 19 2 4" xfId="32640" xr:uid="{00000000-0005-0000-0000-0000B1580000}"/>
    <cellStyle name="Normal 22 19 2 5" xfId="35651" xr:uid="{00000000-0005-0000-0000-0000B2580000}"/>
    <cellStyle name="Normal 22 19 3" xfId="9181" xr:uid="{00000000-0005-0000-0000-0000B3580000}"/>
    <cellStyle name="Normal 22 19 3 2" xfId="15588" xr:uid="{00000000-0005-0000-0000-0000B4580000}"/>
    <cellStyle name="Normal 22 19 3 2 2" xfId="28236" xr:uid="{00000000-0005-0000-0000-0000B5580000}"/>
    <cellStyle name="Normal 22 19 3 3" xfId="23187" xr:uid="{00000000-0005-0000-0000-0000B6580000}"/>
    <cellStyle name="Normal 22 19 4" xfId="7253" xr:uid="{00000000-0005-0000-0000-0000B7580000}"/>
    <cellStyle name="Normal 22 19 4 2" xfId="13784" xr:uid="{00000000-0005-0000-0000-0000B8580000}"/>
    <cellStyle name="Normal 22 19 4 2 2" xfId="26515" xr:uid="{00000000-0005-0000-0000-0000B9580000}"/>
    <cellStyle name="Normal 22 19 4 3" xfId="21981" xr:uid="{00000000-0005-0000-0000-0000BA580000}"/>
    <cellStyle name="Normal 22 19 5" xfId="12641" xr:uid="{00000000-0005-0000-0000-0000BB580000}"/>
    <cellStyle name="Normal 22 19 5 2" xfId="25387" xr:uid="{00000000-0005-0000-0000-0000BC580000}"/>
    <cellStyle name="Normal 22 19 6" xfId="18181" xr:uid="{00000000-0005-0000-0000-0000BD580000}"/>
    <cellStyle name="Normal 22 19 7" xfId="31477" xr:uid="{00000000-0005-0000-0000-0000BE580000}"/>
    <cellStyle name="Normal 22 19 8" xfId="34796" xr:uid="{00000000-0005-0000-0000-0000BF580000}"/>
    <cellStyle name="Normal 22 2" xfId="632" xr:uid="{00000000-0005-0000-0000-0000C0580000}"/>
    <cellStyle name="Normal 22 2 10" xfId="37710" xr:uid="{00000000-0005-0000-0000-0000C1580000}"/>
    <cellStyle name="Normal 22 2 11" xfId="37990" xr:uid="{00000000-0005-0000-0000-0000C2580000}"/>
    <cellStyle name="Normal 22 2 12" xfId="44375" xr:uid="{8C65C430-A7A9-48D6-B0AA-064CD42E98E9}"/>
    <cellStyle name="Normal 22 2 2" xfId="1780" xr:uid="{00000000-0005-0000-0000-0000C3580000}"/>
    <cellStyle name="Normal 22 2 2 2" xfId="1781" xr:uid="{00000000-0005-0000-0000-0000C4580000}"/>
    <cellStyle name="Normal 22 2 2 2 2" xfId="1782" xr:uid="{00000000-0005-0000-0000-0000C5580000}"/>
    <cellStyle name="Normal 22 2 2 2 2 2" xfId="16083" xr:uid="{00000000-0005-0000-0000-0000C6580000}"/>
    <cellStyle name="Normal 22 2 2 2 2 2 2" xfId="28710" xr:uid="{00000000-0005-0000-0000-0000C7580000}"/>
    <cellStyle name="Normal 22 2 2 2 2 2 3" xfId="44379" xr:uid="{9AD0EBC2-A290-4088-A141-3024518BA24A}"/>
    <cellStyle name="Normal 22 2 2 2 2 3" xfId="23673" xr:uid="{00000000-0005-0000-0000-0000C8580000}"/>
    <cellStyle name="Normal 22 2 2 2 2 3 2" xfId="44380" xr:uid="{9EBFB532-E019-4E27-9304-4EDE1A3B7EE9}"/>
    <cellStyle name="Normal 22 2 2 2 2 4" xfId="10312" xr:uid="{00000000-0005-0000-0000-0000C9580000}"/>
    <cellStyle name="Normal 22 2 2 2 2 4 2" xfId="44381" xr:uid="{294811CC-F586-4799-A7F7-E307BCD15895}"/>
    <cellStyle name="Normal 22 2 2 2 2 5" xfId="44378" xr:uid="{2FCBD51D-2B33-48DB-99A9-BF6BE382AE6B}"/>
    <cellStyle name="Normal 22 2 2 2 3" xfId="16377" xr:uid="{00000000-0005-0000-0000-0000CA580000}"/>
    <cellStyle name="Normal 22 2 2 2 3 2" xfId="28919" xr:uid="{00000000-0005-0000-0000-0000CB580000}"/>
    <cellStyle name="Normal 22 2 2 2 3 3" xfId="44382" xr:uid="{D33B51C4-84C3-43C2-A646-29F3E0F4F563}"/>
    <cellStyle name="Normal 22 2 2 2 4" xfId="23830" xr:uid="{00000000-0005-0000-0000-0000CC580000}"/>
    <cellStyle name="Normal 22 2 2 2 4 2" xfId="44383" xr:uid="{B70AF61B-12A1-43C3-A724-6A7B157DB9ED}"/>
    <cellStyle name="Normal 22 2 2 2 5" xfId="10892" xr:uid="{00000000-0005-0000-0000-0000CD580000}"/>
    <cellStyle name="Normal 22 2 2 2 5 2" xfId="44384" xr:uid="{8DC8DD18-BDA3-4532-8C3E-899DF8ABA67A}"/>
    <cellStyle name="Normal 22 2 2 2 6" xfId="44377" xr:uid="{73E8B4CC-BF4A-4C61-AEE7-44A29F5EA912}"/>
    <cellStyle name="Normal 22 2 2 3" xfId="1783" xr:uid="{00000000-0005-0000-0000-0000CE580000}"/>
    <cellStyle name="Normal 22 2 2 3 2" xfId="16380" xr:uid="{00000000-0005-0000-0000-0000CF580000}"/>
    <cellStyle name="Normal 22 2 2 3 2 2" xfId="28922" xr:uid="{00000000-0005-0000-0000-0000D0580000}"/>
    <cellStyle name="Normal 22 2 2 3 2 3" xfId="44386" xr:uid="{E918EB74-9BF1-4EBB-AAD4-09B6D8C6CC26}"/>
    <cellStyle name="Normal 22 2 2 3 3" xfId="23833" xr:uid="{00000000-0005-0000-0000-0000D1580000}"/>
    <cellStyle name="Normal 22 2 2 3 3 2" xfId="44387" xr:uid="{AC247C17-78C0-4E45-933E-F1BBF8A8D79F}"/>
    <cellStyle name="Normal 22 2 2 3 4" xfId="10896" xr:uid="{00000000-0005-0000-0000-0000D2580000}"/>
    <cellStyle name="Normal 22 2 2 3 4 2" xfId="44388" xr:uid="{5B23A7BC-5572-478E-91C3-AAF0B5ADCD93}"/>
    <cellStyle name="Normal 22 2 2 3 5" xfId="44385" xr:uid="{0C907B37-AE97-4004-B395-653FF857B37C}"/>
    <cellStyle name="Normal 22 2 2 4" xfId="10888" xr:uid="{00000000-0005-0000-0000-0000D3580000}"/>
    <cellStyle name="Normal 22 2 2 4 2" xfId="16373" xr:uid="{00000000-0005-0000-0000-0000D4580000}"/>
    <cellStyle name="Normal 22 2 2 4 2 2" xfId="28915" xr:uid="{00000000-0005-0000-0000-0000D5580000}"/>
    <cellStyle name="Normal 22 2 2 4 3" xfId="23828" xr:uid="{00000000-0005-0000-0000-0000D6580000}"/>
    <cellStyle name="Normal 22 2 2 4 4" xfId="44389" xr:uid="{935812D7-9B35-41C1-910B-D0D13F475207}"/>
    <cellStyle name="Normal 22 2 2 5" xfId="14747" xr:uid="{00000000-0005-0000-0000-0000D7580000}"/>
    <cellStyle name="Normal 22 2 2 5 2" xfId="27426" xr:uid="{00000000-0005-0000-0000-0000D8580000}"/>
    <cellStyle name="Normal 22 2 2 5 3" xfId="44390" xr:uid="{387DCFEB-7358-44F0-8DE8-DF56F5A369FF}"/>
    <cellStyle name="Normal 22 2 2 6" xfId="18820" xr:uid="{00000000-0005-0000-0000-0000D9580000}"/>
    <cellStyle name="Normal 22 2 2 6 2" xfId="44391" xr:uid="{A5B5ADCD-32D0-4164-9854-04EAB0748957}"/>
    <cellStyle name="Normal 22 2 2 7" xfId="22574" xr:uid="{00000000-0005-0000-0000-0000DA580000}"/>
    <cellStyle name="Normal 22 2 2 8" xfId="8258" xr:uid="{00000000-0005-0000-0000-0000DB580000}"/>
    <cellStyle name="Normal 22 2 2 9" xfId="44376" xr:uid="{B6D0AE1C-4D21-4D76-A017-CCF955F03D51}"/>
    <cellStyle name="Normal 22 2 3" xfId="1784" xr:uid="{00000000-0005-0000-0000-0000DC580000}"/>
    <cellStyle name="Normal 22 2 3 2" xfId="1785" xr:uid="{00000000-0005-0000-0000-0000DD580000}"/>
    <cellStyle name="Normal 22 2 3 2 2" xfId="16422" xr:uid="{00000000-0005-0000-0000-0000DE580000}"/>
    <cellStyle name="Normal 22 2 3 2 2 2" xfId="28963" xr:uid="{00000000-0005-0000-0000-0000DF580000}"/>
    <cellStyle name="Normal 22 2 3 2 2 3" xfId="44394" xr:uid="{5B69A0C8-9253-44FC-969A-7723DF91850A}"/>
    <cellStyle name="Normal 22 2 3 2 3" xfId="19526" xr:uid="{00000000-0005-0000-0000-0000E0580000}"/>
    <cellStyle name="Normal 22 2 3 2 3 2" xfId="44395" xr:uid="{B3DCFA4E-F513-450B-B986-3CD21D5A8DE3}"/>
    <cellStyle name="Normal 22 2 3 2 4" xfId="32641" xr:uid="{00000000-0005-0000-0000-0000E1580000}"/>
    <cellStyle name="Normal 22 2 3 2 4 2" xfId="44396" xr:uid="{32161816-9195-4F02-8CF9-D61AFCD0ADF2}"/>
    <cellStyle name="Normal 22 2 3 2 5" xfId="35652" xr:uid="{00000000-0005-0000-0000-0000E2580000}"/>
    <cellStyle name="Normal 22 2 3 2 6" xfId="10964" xr:uid="{00000000-0005-0000-0000-0000E3580000}"/>
    <cellStyle name="Normal 22 2 3 2 7" xfId="44393" xr:uid="{7A5CE8A8-DF60-4BC1-B056-5ECEFFD9809E}"/>
    <cellStyle name="Normal 22 2 3 3" xfId="11342" xr:uid="{00000000-0005-0000-0000-0000E4580000}"/>
    <cellStyle name="Normal 22 2 3 3 2" xfId="16664" xr:uid="{00000000-0005-0000-0000-0000E5580000}"/>
    <cellStyle name="Normal 22 2 3 3 2 2" xfId="29199" xr:uid="{00000000-0005-0000-0000-0000E6580000}"/>
    <cellStyle name="Normal 22 2 3 3 3" xfId="24107" xr:uid="{00000000-0005-0000-0000-0000E7580000}"/>
    <cellStyle name="Normal 22 2 3 3 4" xfId="44397" xr:uid="{9A520577-2B60-4F11-AD70-1A7F80F8F1B2}"/>
    <cellStyle name="Normal 22 2 3 4" xfId="15589" xr:uid="{00000000-0005-0000-0000-0000E8580000}"/>
    <cellStyle name="Normal 22 2 3 4 2" xfId="28237" xr:uid="{00000000-0005-0000-0000-0000E9580000}"/>
    <cellStyle name="Normal 22 2 3 4 3" xfId="44398" xr:uid="{156AB96A-1A49-4093-9549-FAF7D3AE052E}"/>
    <cellStyle name="Normal 22 2 3 5" xfId="18182" xr:uid="{00000000-0005-0000-0000-0000EA580000}"/>
    <cellStyle name="Normal 22 2 3 5 2" xfId="44399" xr:uid="{EE567013-0CFA-43D2-8538-0E1A0A13D9C6}"/>
    <cellStyle name="Normal 22 2 3 6" xfId="31478" xr:uid="{00000000-0005-0000-0000-0000EB580000}"/>
    <cellStyle name="Normal 22 2 3 7" xfId="34797" xr:uid="{00000000-0005-0000-0000-0000EC580000}"/>
    <cellStyle name="Normal 22 2 3 8" xfId="9182" xr:uid="{00000000-0005-0000-0000-0000ED580000}"/>
    <cellStyle name="Normal 22 2 3 9" xfId="44392" xr:uid="{30D6E497-3749-4656-BAC8-0D30E18B179B}"/>
    <cellStyle name="Normal 22 2 4" xfId="1786" xr:uid="{00000000-0005-0000-0000-0000EE580000}"/>
    <cellStyle name="Normal 22 2 4 2" xfId="9650" xr:uid="{00000000-0005-0000-0000-0000EF580000}"/>
    <cellStyle name="Normal 22 2 4 2 2" xfId="15939" xr:uid="{00000000-0005-0000-0000-0000F0580000}"/>
    <cellStyle name="Normal 22 2 4 2 2 2" xfId="28579" xr:uid="{00000000-0005-0000-0000-0000F1580000}"/>
    <cellStyle name="Normal 22 2 4 2 3" xfId="23560" xr:uid="{00000000-0005-0000-0000-0000F2580000}"/>
    <cellStyle name="Normal 22 2 4 2 4" xfId="44401" xr:uid="{31E7371C-17F5-49EA-8E09-099DD3427143}"/>
    <cellStyle name="Normal 22 2 4 3" xfId="10512" xr:uid="{00000000-0005-0000-0000-0000F3580000}"/>
    <cellStyle name="Normal 22 2 4 3 2" xfId="44402" xr:uid="{F83E67E1-16E0-44EB-8D50-F4BDAA09AE5D}"/>
    <cellStyle name="Normal 22 2 4 4" xfId="44403" xr:uid="{EEA03D69-328A-486D-B9FA-84AE20F33DBE}"/>
    <cellStyle name="Normal 22 2 4 5" xfId="44400" xr:uid="{226031B2-F691-41F0-AC6A-010D589134A1}"/>
    <cellStyle name="Normal 22 2 5" xfId="1779" xr:uid="{00000000-0005-0000-0000-0000F4580000}"/>
    <cellStyle name="Normal 22 2 5 2" xfId="10866" xr:uid="{00000000-0005-0000-0000-0000F5580000}"/>
    <cellStyle name="Normal 22 2 5 3" xfId="44404" xr:uid="{1FCC40A5-4F7D-45C7-A464-1073CE112A60}"/>
    <cellStyle name="Normal 22 2 6" xfId="11349" xr:uid="{00000000-0005-0000-0000-0000F6580000}"/>
    <cellStyle name="Normal 22 2 6 2" xfId="16669" xr:uid="{00000000-0005-0000-0000-0000F7580000}"/>
    <cellStyle name="Normal 22 2 6 2 2" xfId="29204" xr:uid="{00000000-0005-0000-0000-0000F8580000}"/>
    <cellStyle name="Normal 22 2 6 3" xfId="24113" xr:uid="{00000000-0005-0000-0000-0000F9580000}"/>
    <cellStyle name="Normal 22 2 6 4" xfId="44405" xr:uid="{1B17C499-420A-41EE-BCD9-1B7F11A7892B}"/>
    <cellStyle name="Normal 22 2 7" xfId="7254" xr:uid="{00000000-0005-0000-0000-0000FA580000}"/>
    <cellStyle name="Normal 22 2 7 2" xfId="13785" xr:uid="{00000000-0005-0000-0000-0000FB580000}"/>
    <cellStyle name="Normal 22 2 7 2 2" xfId="26516" xr:uid="{00000000-0005-0000-0000-0000FC580000}"/>
    <cellStyle name="Normal 22 2 7 3" xfId="21982" xr:uid="{00000000-0005-0000-0000-0000FD580000}"/>
    <cellStyle name="Normal 22 2 7 4" xfId="44406" xr:uid="{116F093E-5559-4052-8087-D5212339EDDF}"/>
    <cellStyle name="Normal 22 2 8" xfId="12642" xr:uid="{00000000-0005-0000-0000-0000FE580000}"/>
    <cellStyle name="Normal 22 2 8 2" xfId="25388" xr:uid="{00000000-0005-0000-0000-0000FF580000}"/>
    <cellStyle name="Normal 22 2 8 3" xfId="44407" xr:uid="{FD61B7C8-3505-4A5D-9FDE-1D83E49D6704}"/>
    <cellStyle name="Normal 22 2 9" xfId="5202" xr:uid="{00000000-0005-0000-0000-000000590000}"/>
    <cellStyle name="Normal 22 20" xfId="5191" xr:uid="{00000000-0005-0000-0000-000001590000}"/>
    <cellStyle name="Normal 22 20 2" xfId="6320" xr:uid="{00000000-0005-0000-0000-000002590000}"/>
    <cellStyle name="Normal 22 20 3" xfId="8247" xr:uid="{00000000-0005-0000-0000-000003590000}"/>
    <cellStyle name="Normal 22 20 3 2" xfId="14736" xr:uid="{00000000-0005-0000-0000-000004590000}"/>
    <cellStyle name="Normal 22 20 3 2 2" xfId="27415" xr:uid="{00000000-0005-0000-0000-000005590000}"/>
    <cellStyle name="Normal 22 20 3 3" xfId="22573" xr:uid="{00000000-0005-0000-0000-000006590000}"/>
    <cellStyle name="Normal 22 20 4" xfId="9171" xr:uid="{00000000-0005-0000-0000-000007590000}"/>
    <cellStyle name="Normal 22 20 4 2" xfId="15578" xr:uid="{00000000-0005-0000-0000-000008590000}"/>
    <cellStyle name="Normal 22 20 4 2 2" xfId="28226" xr:uid="{00000000-0005-0000-0000-000009590000}"/>
    <cellStyle name="Normal 22 20 4 3" xfId="23177" xr:uid="{00000000-0005-0000-0000-00000A590000}"/>
    <cellStyle name="Normal 22 20 5" xfId="7243" xr:uid="{00000000-0005-0000-0000-00000B590000}"/>
    <cellStyle name="Normal 22 20 5 2" xfId="13774" xr:uid="{00000000-0005-0000-0000-00000C590000}"/>
    <cellStyle name="Normal 22 20 5 2 2" xfId="26505" xr:uid="{00000000-0005-0000-0000-00000D590000}"/>
    <cellStyle name="Normal 22 20 5 3" xfId="21971" xr:uid="{00000000-0005-0000-0000-00000E590000}"/>
    <cellStyle name="Normal 22 20 6" xfId="12631" xr:uid="{00000000-0005-0000-0000-00000F590000}"/>
    <cellStyle name="Normal 22 20 6 2" xfId="25377" xr:uid="{00000000-0005-0000-0000-000010590000}"/>
    <cellStyle name="Normal 22 20 7" xfId="18669" xr:uid="{00000000-0005-0000-0000-000011590000}"/>
    <cellStyle name="Normal 22 20 8" xfId="21044" xr:uid="{00000000-0005-0000-0000-000012590000}"/>
    <cellStyle name="Normal 22 21" xfId="9745" xr:uid="{00000000-0005-0000-0000-000013590000}"/>
    <cellStyle name="Normal 22 21 2" xfId="19515" xr:uid="{00000000-0005-0000-0000-000014590000}"/>
    <cellStyle name="Normal 22 21 2 2" xfId="32630" xr:uid="{00000000-0005-0000-0000-000015590000}"/>
    <cellStyle name="Normal 22 21 2 3" xfId="35641" xr:uid="{00000000-0005-0000-0000-000016590000}"/>
    <cellStyle name="Normal 22 21 3" xfId="18171" xr:uid="{00000000-0005-0000-0000-000017590000}"/>
    <cellStyle name="Normal 22 21 4" xfId="31467" xr:uid="{00000000-0005-0000-0000-000018590000}"/>
    <cellStyle name="Normal 22 21 5" xfId="34786" xr:uid="{00000000-0005-0000-0000-000019590000}"/>
    <cellStyle name="Normal 22 22" xfId="10827" xr:uid="{00000000-0005-0000-0000-00001A590000}"/>
    <cellStyle name="Normal 22 22 2" xfId="16338" xr:uid="{00000000-0005-0000-0000-00001B590000}"/>
    <cellStyle name="Normal 22 22 2 2" xfId="28880" xr:uid="{00000000-0005-0000-0000-00001C590000}"/>
    <cellStyle name="Normal 22 22 3" xfId="23798" xr:uid="{00000000-0005-0000-0000-00001D590000}"/>
    <cellStyle name="Normal 22 23" xfId="2924" xr:uid="{00000000-0005-0000-0000-00001E590000}"/>
    <cellStyle name="Normal 22 24" xfId="44373" xr:uid="{B6D65C47-099E-42B7-A34B-F82E2A2089A2}"/>
    <cellStyle name="Normal 22 3" xfId="1787" xr:uid="{00000000-0005-0000-0000-00001F590000}"/>
    <cellStyle name="Normal 22 3 10" xfId="5203" xr:uid="{00000000-0005-0000-0000-000020590000}"/>
    <cellStyle name="Normal 22 3 11" xfId="44408" xr:uid="{27C190B3-0B4F-453E-90AC-CB69EAE9F5FF}"/>
    <cellStyle name="Normal 22 3 2" xfId="1788" xr:uid="{00000000-0005-0000-0000-000021590000}"/>
    <cellStyle name="Normal 22 3 2 2" xfId="1789" xr:uid="{00000000-0005-0000-0000-000022590000}"/>
    <cellStyle name="Normal 22 3 2 2 2" xfId="16408" xr:uid="{00000000-0005-0000-0000-000023590000}"/>
    <cellStyle name="Normal 22 3 2 2 2 2" xfId="28950" xr:uid="{00000000-0005-0000-0000-000024590000}"/>
    <cellStyle name="Normal 22 3 2 2 2 3" xfId="44411" xr:uid="{F39F07AE-2D0D-4705-9775-A454C7798919}"/>
    <cellStyle name="Normal 22 3 2 2 3" xfId="23861" xr:uid="{00000000-0005-0000-0000-000025590000}"/>
    <cellStyle name="Normal 22 3 2 2 3 2" xfId="44412" xr:uid="{A3948A38-7205-428F-BFBB-7DAC4120FB51}"/>
    <cellStyle name="Normal 22 3 2 2 4" xfId="10933" xr:uid="{00000000-0005-0000-0000-000026590000}"/>
    <cellStyle name="Normal 22 3 2 2 4 2" xfId="44413" xr:uid="{C0C1CF60-99AC-4726-A548-18B2ECC474A0}"/>
    <cellStyle name="Normal 22 3 2 2 5" xfId="44410" xr:uid="{55B47509-71D4-4F8A-A3A2-2A2A4AD743AE}"/>
    <cellStyle name="Normal 22 3 2 3" xfId="10462" xr:uid="{00000000-0005-0000-0000-000027590000}"/>
    <cellStyle name="Normal 22 3 2 3 2" xfId="16136" xr:uid="{00000000-0005-0000-0000-000028590000}"/>
    <cellStyle name="Normal 22 3 2 3 2 2" xfId="28758" xr:uid="{00000000-0005-0000-0000-000029590000}"/>
    <cellStyle name="Normal 22 3 2 3 3" xfId="23713" xr:uid="{00000000-0005-0000-0000-00002A590000}"/>
    <cellStyle name="Normal 22 3 2 3 4" xfId="44414" xr:uid="{66AB0037-13EF-48EA-8809-AA40937B74AE}"/>
    <cellStyle name="Normal 22 3 2 4" xfId="14748" xr:uid="{00000000-0005-0000-0000-00002B590000}"/>
    <cellStyle name="Normal 22 3 2 4 2" xfId="27427" xr:uid="{00000000-0005-0000-0000-00002C590000}"/>
    <cellStyle name="Normal 22 3 2 4 3" xfId="44415" xr:uid="{80A185CA-A0CB-492A-9AD9-9BBD0B6D8F31}"/>
    <cellStyle name="Normal 22 3 2 5" xfId="19527" xr:uid="{00000000-0005-0000-0000-00002D590000}"/>
    <cellStyle name="Normal 22 3 2 5 2" xfId="44416" xr:uid="{30EBE1ED-4F45-407A-B4E3-5A9490ACAFBD}"/>
    <cellStyle name="Normal 22 3 2 6" xfId="32642" xr:uid="{00000000-0005-0000-0000-00002E590000}"/>
    <cellStyle name="Normal 22 3 2 7" xfId="35653" xr:uid="{00000000-0005-0000-0000-00002F590000}"/>
    <cellStyle name="Normal 22 3 2 8" xfId="8259" xr:uid="{00000000-0005-0000-0000-000030590000}"/>
    <cellStyle name="Normal 22 3 2 9" xfId="44409" xr:uid="{E7C4EAEB-3579-4E2B-B03D-FC1C605067FA}"/>
    <cellStyle name="Normal 22 3 3" xfId="1790" xr:uid="{00000000-0005-0000-0000-000031590000}"/>
    <cellStyle name="Normal 22 3 3 2" xfId="11258" xr:uid="{00000000-0005-0000-0000-000032590000}"/>
    <cellStyle name="Normal 22 3 3 2 2" xfId="16604" xr:uid="{00000000-0005-0000-0000-000033590000}"/>
    <cellStyle name="Normal 22 3 3 2 2 2" xfId="29140" xr:uid="{00000000-0005-0000-0000-000034590000}"/>
    <cellStyle name="Normal 22 3 3 2 3" xfId="24048" xr:uid="{00000000-0005-0000-0000-000035590000}"/>
    <cellStyle name="Normal 22 3 3 2 4" xfId="44418" xr:uid="{0A576D7C-5A90-45C7-84F8-4656FE6F814D}"/>
    <cellStyle name="Normal 22 3 3 3" xfId="15590" xr:uid="{00000000-0005-0000-0000-000036590000}"/>
    <cellStyle name="Normal 22 3 3 3 2" xfId="28238" xr:uid="{00000000-0005-0000-0000-000037590000}"/>
    <cellStyle name="Normal 22 3 3 3 3" xfId="44419" xr:uid="{DEDC6A3D-E0AF-43E8-B1D6-F11672914C6C}"/>
    <cellStyle name="Normal 22 3 3 4" xfId="23188" xr:uid="{00000000-0005-0000-0000-000038590000}"/>
    <cellStyle name="Normal 22 3 3 4 2" xfId="44420" xr:uid="{45CC66C4-7047-48C0-8D50-6EE199915978}"/>
    <cellStyle name="Normal 22 3 3 5" xfId="9183" xr:uid="{00000000-0005-0000-0000-000039590000}"/>
    <cellStyle name="Normal 22 3 3 6" xfId="44417" xr:uid="{8A46A2AD-4247-41FE-995E-6B71DFC36257}"/>
    <cellStyle name="Normal 22 3 4" xfId="10897" xr:uid="{00000000-0005-0000-0000-00003A590000}"/>
    <cellStyle name="Normal 22 3 4 2" xfId="16381" xr:uid="{00000000-0005-0000-0000-00003B590000}"/>
    <cellStyle name="Normal 22 3 4 2 2" xfId="28923" xr:uid="{00000000-0005-0000-0000-00003C590000}"/>
    <cellStyle name="Normal 22 3 4 3" xfId="23834" xr:uid="{00000000-0005-0000-0000-00003D590000}"/>
    <cellStyle name="Normal 22 3 4 4" xfId="44421" xr:uid="{FC2585F9-F441-48F0-9C35-221C66189A03}"/>
    <cellStyle name="Normal 22 3 5" xfId="7255" xr:uid="{00000000-0005-0000-0000-00003E590000}"/>
    <cellStyle name="Normal 22 3 5 2" xfId="13786" xr:uid="{00000000-0005-0000-0000-00003F590000}"/>
    <cellStyle name="Normal 22 3 5 2 2" xfId="26517" xr:uid="{00000000-0005-0000-0000-000040590000}"/>
    <cellStyle name="Normal 22 3 5 3" xfId="21983" xr:uid="{00000000-0005-0000-0000-000041590000}"/>
    <cellStyle name="Normal 22 3 5 4" xfId="44422" xr:uid="{05A2C9A3-30F9-4E74-8F66-BA2441DDA58F}"/>
    <cellStyle name="Normal 22 3 6" xfId="12643" xr:uid="{00000000-0005-0000-0000-000042590000}"/>
    <cellStyle name="Normal 22 3 6 2" xfId="25389" xr:uid="{00000000-0005-0000-0000-000043590000}"/>
    <cellStyle name="Normal 22 3 6 3" xfId="44423" xr:uid="{56F93856-7754-4CE3-AC1E-42C974A4E9EB}"/>
    <cellStyle name="Normal 22 3 7" xfId="18183" xr:uid="{00000000-0005-0000-0000-000044590000}"/>
    <cellStyle name="Normal 22 3 7 2" xfId="44424" xr:uid="{CA4150BF-C313-47D4-9D6A-642D586C5F5B}"/>
    <cellStyle name="Normal 22 3 8" xfId="31479" xr:uid="{00000000-0005-0000-0000-000045590000}"/>
    <cellStyle name="Normal 22 3 9" xfId="34798" xr:uid="{00000000-0005-0000-0000-000046590000}"/>
    <cellStyle name="Normal 22 4" xfId="1791" xr:uid="{00000000-0005-0000-0000-000047590000}"/>
    <cellStyle name="Normal 22 4 10" xfId="5204" xr:uid="{00000000-0005-0000-0000-000048590000}"/>
    <cellStyle name="Normal 22 4 11" xfId="44425" xr:uid="{15B28768-E98C-4110-8CB6-CA9E21F15AFD}"/>
    <cellStyle name="Normal 22 4 2" xfId="1792" xr:uid="{00000000-0005-0000-0000-000049590000}"/>
    <cellStyle name="Normal 22 4 2 2" xfId="11146" xr:uid="{00000000-0005-0000-0000-00004A590000}"/>
    <cellStyle name="Normal 22 4 2 2 2" xfId="16542" xr:uid="{00000000-0005-0000-0000-00004B590000}"/>
    <cellStyle name="Normal 22 4 2 2 2 2" xfId="29081" xr:uid="{00000000-0005-0000-0000-00004C590000}"/>
    <cellStyle name="Normal 22 4 2 2 3" xfId="23988" xr:uid="{00000000-0005-0000-0000-00004D590000}"/>
    <cellStyle name="Normal 22 4 2 2 4" xfId="44427" xr:uid="{DEE5CE22-19B2-4CA2-B22A-63002AE02FA3}"/>
    <cellStyle name="Normal 22 4 2 3" xfId="14749" xr:uid="{00000000-0005-0000-0000-00004E590000}"/>
    <cellStyle name="Normal 22 4 2 3 2" xfId="27428" xr:uid="{00000000-0005-0000-0000-00004F590000}"/>
    <cellStyle name="Normal 22 4 2 3 3" xfId="44428" xr:uid="{B3EEE096-727B-46B7-A42A-29E47A9D4C8B}"/>
    <cellStyle name="Normal 22 4 2 4" xfId="19528" xr:uid="{00000000-0005-0000-0000-000050590000}"/>
    <cellStyle name="Normal 22 4 2 4 2" xfId="44429" xr:uid="{AF73AA62-93F1-43F8-99F0-A5AEA6595B39}"/>
    <cellStyle name="Normal 22 4 2 5" xfId="32643" xr:uid="{00000000-0005-0000-0000-000051590000}"/>
    <cellStyle name="Normal 22 4 2 6" xfId="35654" xr:uid="{00000000-0005-0000-0000-000052590000}"/>
    <cellStyle name="Normal 22 4 2 7" xfId="8260" xr:uid="{00000000-0005-0000-0000-000053590000}"/>
    <cellStyle name="Normal 22 4 2 8" xfId="44426" xr:uid="{3614F4BD-E824-4EE7-99AA-0B2605D8D2F6}"/>
    <cellStyle name="Normal 22 4 3" xfId="9184" xr:uid="{00000000-0005-0000-0000-000054590000}"/>
    <cellStyle name="Normal 22 4 3 2" xfId="15591" xr:uid="{00000000-0005-0000-0000-000055590000}"/>
    <cellStyle name="Normal 22 4 3 2 2" xfId="28239" xr:uid="{00000000-0005-0000-0000-000056590000}"/>
    <cellStyle name="Normal 22 4 3 3" xfId="23189" xr:uid="{00000000-0005-0000-0000-000057590000}"/>
    <cellStyle name="Normal 22 4 3 4" xfId="44430" xr:uid="{3C0B6FC1-673C-4678-8AEE-4E212E309292}"/>
    <cellStyle name="Normal 22 4 4" xfId="11340" xr:uid="{00000000-0005-0000-0000-000058590000}"/>
    <cellStyle name="Normal 22 4 4 2" xfId="16662" xr:uid="{00000000-0005-0000-0000-000059590000}"/>
    <cellStyle name="Normal 22 4 4 2 2" xfId="29197" xr:uid="{00000000-0005-0000-0000-00005A590000}"/>
    <cellStyle name="Normal 22 4 4 3" xfId="24105" xr:uid="{00000000-0005-0000-0000-00005B590000}"/>
    <cellStyle name="Normal 22 4 4 4" xfId="44431" xr:uid="{E8033130-4DA0-4913-A813-280EF092F32E}"/>
    <cellStyle name="Normal 22 4 5" xfId="7256" xr:uid="{00000000-0005-0000-0000-00005C590000}"/>
    <cellStyle name="Normal 22 4 5 2" xfId="13787" xr:uid="{00000000-0005-0000-0000-00005D590000}"/>
    <cellStyle name="Normal 22 4 5 2 2" xfId="26518" xr:uid="{00000000-0005-0000-0000-00005E590000}"/>
    <cellStyle name="Normal 22 4 5 3" xfId="21984" xr:uid="{00000000-0005-0000-0000-00005F590000}"/>
    <cellStyle name="Normal 22 4 5 4" xfId="44432" xr:uid="{1C4B5759-E153-4271-BBED-FDA4CF40FA75}"/>
    <cellStyle name="Normal 22 4 6" xfId="12644" xr:uid="{00000000-0005-0000-0000-000060590000}"/>
    <cellStyle name="Normal 22 4 6 2" xfId="25390" xr:uid="{00000000-0005-0000-0000-000061590000}"/>
    <cellStyle name="Normal 22 4 7" xfId="18184" xr:uid="{00000000-0005-0000-0000-000062590000}"/>
    <cellStyle name="Normal 22 4 8" xfId="31480" xr:uid="{00000000-0005-0000-0000-000063590000}"/>
    <cellStyle name="Normal 22 4 9" xfId="34799" xr:uid="{00000000-0005-0000-0000-000064590000}"/>
    <cellStyle name="Normal 22 5" xfId="1793" xr:uid="{00000000-0005-0000-0000-000065590000}"/>
    <cellStyle name="Normal 22 5 10" xfId="5205" xr:uid="{00000000-0005-0000-0000-000066590000}"/>
    <cellStyle name="Normal 22 5 11" xfId="44433" xr:uid="{7CF728BB-DE1B-44BA-88D8-0C31343ACCB9}"/>
    <cellStyle name="Normal 22 5 2" xfId="8261" xr:uid="{00000000-0005-0000-0000-000067590000}"/>
    <cellStyle name="Normal 22 5 2 2" xfId="14750" xr:uid="{00000000-0005-0000-0000-000068590000}"/>
    <cellStyle name="Normal 22 5 2 2 2" xfId="27429" xr:uid="{00000000-0005-0000-0000-000069590000}"/>
    <cellStyle name="Normal 22 5 2 3" xfId="19529" xr:uid="{00000000-0005-0000-0000-00006A590000}"/>
    <cellStyle name="Normal 22 5 2 4" xfId="32644" xr:uid="{00000000-0005-0000-0000-00006B590000}"/>
    <cellStyle name="Normal 22 5 2 5" xfId="35655" xr:uid="{00000000-0005-0000-0000-00006C590000}"/>
    <cellStyle name="Normal 22 5 2 6" xfId="44434" xr:uid="{78ECF501-F552-4EA0-BB38-74F3F2BCF0BC}"/>
    <cellStyle name="Normal 22 5 3" xfId="9185" xr:uid="{00000000-0005-0000-0000-00006D590000}"/>
    <cellStyle name="Normal 22 5 3 2" xfId="15592" xr:uid="{00000000-0005-0000-0000-00006E590000}"/>
    <cellStyle name="Normal 22 5 3 2 2" xfId="28240" xr:uid="{00000000-0005-0000-0000-00006F590000}"/>
    <cellStyle name="Normal 22 5 3 3" xfId="23190" xr:uid="{00000000-0005-0000-0000-000070590000}"/>
    <cellStyle name="Normal 22 5 3 4" xfId="44435" xr:uid="{CC6B733C-CA15-4332-9204-7E95C41AE971}"/>
    <cellStyle name="Normal 22 5 4" xfId="11263" xr:uid="{00000000-0005-0000-0000-000071590000}"/>
    <cellStyle name="Normal 22 5 4 2" xfId="16605" xr:uid="{00000000-0005-0000-0000-000072590000}"/>
    <cellStyle name="Normal 22 5 4 2 2" xfId="29141" xr:uid="{00000000-0005-0000-0000-000073590000}"/>
    <cellStyle name="Normal 22 5 4 3" xfId="24049" xr:uid="{00000000-0005-0000-0000-000074590000}"/>
    <cellStyle name="Normal 22 5 4 4" xfId="44436" xr:uid="{441C9BAB-7D88-45B9-8D61-5825A9E8A4F3}"/>
    <cellStyle name="Normal 22 5 5" xfId="7257" xr:uid="{00000000-0005-0000-0000-000075590000}"/>
    <cellStyle name="Normal 22 5 5 2" xfId="13788" xr:uid="{00000000-0005-0000-0000-000076590000}"/>
    <cellStyle name="Normal 22 5 5 2 2" xfId="26519" xr:uid="{00000000-0005-0000-0000-000077590000}"/>
    <cellStyle name="Normal 22 5 5 3" xfId="21985" xr:uid="{00000000-0005-0000-0000-000078590000}"/>
    <cellStyle name="Normal 22 5 6" xfId="12645" xr:uid="{00000000-0005-0000-0000-000079590000}"/>
    <cellStyle name="Normal 22 5 6 2" xfId="25391" xr:uid="{00000000-0005-0000-0000-00007A590000}"/>
    <cellStyle name="Normal 22 5 7" xfId="18185" xr:uid="{00000000-0005-0000-0000-00007B590000}"/>
    <cellStyle name="Normal 22 5 8" xfId="31481" xr:uid="{00000000-0005-0000-0000-00007C590000}"/>
    <cellStyle name="Normal 22 5 9" xfId="34800" xr:uid="{00000000-0005-0000-0000-00007D590000}"/>
    <cellStyle name="Normal 22 6" xfId="1778" xr:uid="{00000000-0005-0000-0000-00007E590000}"/>
    <cellStyle name="Normal 22 6 10" xfId="5206" xr:uid="{00000000-0005-0000-0000-00007F590000}"/>
    <cellStyle name="Normal 22 6 11" xfId="44437" xr:uid="{F78E8417-8937-4A5F-AD9F-0D06F4543400}"/>
    <cellStyle name="Normal 22 6 2" xfId="8262" xr:uid="{00000000-0005-0000-0000-000080590000}"/>
    <cellStyle name="Normal 22 6 2 2" xfId="14751" xr:uid="{00000000-0005-0000-0000-000081590000}"/>
    <cellStyle name="Normal 22 6 2 2 2" xfId="27430" xr:uid="{00000000-0005-0000-0000-000082590000}"/>
    <cellStyle name="Normal 22 6 2 3" xfId="19530" xr:uid="{00000000-0005-0000-0000-000083590000}"/>
    <cellStyle name="Normal 22 6 2 4" xfId="32645" xr:uid="{00000000-0005-0000-0000-000084590000}"/>
    <cellStyle name="Normal 22 6 2 5" xfId="35656" xr:uid="{00000000-0005-0000-0000-000085590000}"/>
    <cellStyle name="Normal 22 6 3" xfId="9186" xr:uid="{00000000-0005-0000-0000-000086590000}"/>
    <cellStyle name="Normal 22 6 3 2" xfId="15593" xr:uid="{00000000-0005-0000-0000-000087590000}"/>
    <cellStyle name="Normal 22 6 3 2 2" xfId="28241" xr:uid="{00000000-0005-0000-0000-000088590000}"/>
    <cellStyle name="Normal 22 6 3 3" xfId="23191" xr:uid="{00000000-0005-0000-0000-000089590000}"/>
    <cellStyle name="Normal 22 6 4" xfId="11244" xr:uid="{00000000-0005-0000-0000-00008A590000}"/>
    <cellStyle name="Normal 22 6 5" xfId="7258" xr:uid="{00000000-0005-0000-0000-00008B590000}"/>
    <cellStyle name="Normal 22 6 5 2" xfId="13789" xr:uid="{00000000-0005-0000-0000-00008C590000}"/>
    <cellStyle name="Normal 22 6 5 2 2" xfId="26520" xr:uid="{00000000-0005-0000-0000-00008D590000}"/>
    <cellStyle name="Normal 22 6 5 3" xfId="21986" xr:uid="{00000000-0005-0000-0000-00008E590000}"/>
    <cellStyle name="Normal 22 6 6" xfId="12646" xr:uid="{00000000-0005-0000-0000-00008F590000}"/>
    <cellStyle name="Normal 22 6 6 2" xfId="25392" xr:uid="{00000000-0005-0000-0000-000090590000}"/>
    <cellStyle name="Normal 22 6 7" xfId="18186" xr:uid="{00000000-0005-0000-0000-000091590000}"/>
    <cellStyle name="Normal 22 6 8" xfId="31482" xr:uid="{00000000-0005-0000-0000-000092590000}"/>
    <cellStyle name="Normal 22 6 9" xfId="34801" xr:uid="{00000000-0005-0000-0000-000093590000}"/>
    <cellStyle name="Normal 22 7" xfId="5207" xr:uid="{00000000-0005-0000-0000-000094590000}"/>
    <cellStyle name="Normal 22 7 2" xfId="8263" xr:uid="{00000000-0005-0000-0000-000095590000}"/>
    <cellStyle name="Normal 22 7 2 2" xfId="14752" xr:uid="{00000000-0005-0000-0000-000096590000}"/>
    <cellStyle name="Normal 22 7 2 2 2" xfId="27431" xr:uid="{00000000-0005-0000-0000-000097590000}"/>
    <cellStyle name="Normal 22 7 2 3" xfId="19531" xr:uid="{00000000-0005-0000-0000-000098590000}"/>
    <cellStyle name="Normal 22 7 2 4" xfId="32646" xr:uid="{00000000-0005-0000-0000-000099590000}"/>
    <cellStyle name="Normal 22 7 2 5" xfId="35657" xr:uid="{00000000-0005-0000-0000-00009A590000}"/>
    <cellStyle name="Normal 22 7 3" xfId="9187" xr:uid="{00000000-0005-0000-0000-00009B590000}"/>
    <cellStyle name="Normal 22 7 3 2" xfId="15594" xr:uid="{00000000-0005-0000-0000-00009C590000}"/>
    <cellStyle name="Normal 22 7 3 2 2" xfId="28242" xr:uid="{00000000-0005-0000-0000-00009D590000}"/>
    <cellStyle name="Normal 22 7 3 3" xfId="23192" xr:uid="{00000000-0005-0000-0000-00009E590000}"/>
    <cellStyle name="Normal 22 7 4" xfId="7259" xr:uid="{00000000-0005-0000-0000-00009F590000}"/>
    <cellStyle name="Normal 22 7 4 2" xfId="13790" xr:uid="{00000000-0005-0000-0000-0000A0590000}"/>
    <cellStyle name="Normal 22 7 4 2 2" xfId="26521" xr:uid="{00000000-0005-0000-0000-0000A1590000}"/>
    <cellStyle name="Normal 22 7 4 3" xfId="21987" xr:uid="{00000000-0005-0000-0000-0000A2590000}"/>
    <cellStyle name="Normal 22 7 5" xfId="12647" xr:uid="{00000000-0005-0000-0000-0000A3590000}"/>
    <cellStyle name="Normal 22 7 5 2" xfId="25393" xr:uid="{00000000-0005-0000-0000-0000A4590000}"/>
    <cellStyle name="Normal 22 7 6" xfId="18187" xr:uid="{00000000-0005-0000-0000-0000A5590000}"/>
    <cellStyle name="Normal 22 7 7" xfId="31483" xr:uid="{00000000-0005-0000-0000-0000A6590000}"/>
    <cellStyle name="Normal 22 7 8" xfId="34802" xr:uid="{00000000-0005-0000-0000-0000A7590000}"/>
    <cellStyle name="Normal 22 7 9" xfId="44438" xr:uid="{E8A9EAB7-64E3-4C76-9CAE-1D6B7D4F8351}"/>
    <cellStyle name="Normal 22 8" xfId="5208" xr:uid="{00000000-0005-0000-0000-0000A8590000}"/>
    <cellStyle name="Normal 22 8 2" xfId="8264" xr:uid="{00000000-0005-0000-0000-0000A9590000}"/>
    <cellStyle name="Normal 22 8 2 2" xfId="14753" xr:uid="{00000000-0005-0000-0000-0000AA590000}"/>
    <cellStyle name="Normal 22 8 2 2 2" xfId="27432" xr:uid="{00000000-0005-0000-0000-0000AB590000}"/>
    <cellStyle name="Normal 22 8 2 3" xfId="19532" xr:uid="{00000000-0005-0000-0000-0000AC590000}"/>
    <cellStyle name="Normal 22 8 2 4" xfId="32647" xr:uid="{00000000-0005-0000-0000-0000AD590000}"/>
    <cellStyle name="Normal 22 8 2 5" xfId="35658" xr:uid="{00000000-0005-0000-0000-0000AE590000}"/>
    <cellStyle name="Normal 22 8 3" xfId="9188" xr:uid="{00000000-0005-0000-0000-0000AF590000}"/>
    <cellStyle name="Normal 22 8 3 2" xfId="15595" xr:uid="{00000000-0005-0000-0000-0000B0590000}"/>
    <cellStyle name="Normal 22 8 3 2 2" xfId="28243" xr:uid="{00000000-0005-0000-0000-0000B1590000}"/>
    <cellStyle name="Normal 22 8 3 3" xfId="23193" xr:uid="{00000000-0005-0000-0000-0000B2590000}"/>
    <cellStyle name="Normal 22 8 4" xfId="7260" xr:uid="{00000000-0005-0000-0000-0000B3590000}"/>
    <cellStyle name="Normal 22 8 4 2" xfId="13791" xr:uid="{00000000-0005-0000-0000-0000B4590000}"/>
    <cellStyle name="Normal 22 8 4 2 2" xfId="26522" xr:uid="{00000000-0005-0000-0000-0000B5590000}"/>
    <cellStyle name="Normal 22 8 4 3" xfId="21988" xr:uid="{00000000-0005-0000-0000-0000B6590000}"/>
    <cellStyle name="Normal 22 8 5" xfId="12648" xr:uid="{00000000-0005-0000-0000-0000B7590000}"/>
    <cellStyle name="Normal 22 8 5 2" xfId="25394" xr:uid="{00000000-0005-0000-0000-0000B8590000}"/>
    <cellStyle name="Normal 22 8 6" xfId="18188" xr:uid="{00000000-0005-0000-0000-0000B9590000}"/>
    <cellStyle name="Normal 22 8 7" xfId="31484" xr:uid="{00000000-0005-0000-0000-0000BA590000}"/>
    <cellStyle name="Normal 22 8 8" xfId="34803" xr:uid="{00000000-0005-0000-0000-0000BB590000}"/>
    <cellStyle name="Normal 22 8 9" xfId="44439" xr:uid="{FE48C6F6-F528-4BB2-B095-51B987813023}"/>
    <cellStyle name="Normal 22 9" xfId="5209" xr:uid="{00000000-0005-0000-0000-0000BC590000}"/>
    <cellStyle name="Normal 22 9 2" xfId="8265" xr:uid="{00000000-0005-0000-0000-0000BD590000}"/>
    <cellStyle name="Normal 22 9 2 2" xfId="14754" xr:uid="{00000000-0005-0000-0000-0000BE590000}"/>
    <cellStyle name="Normal 22 9 2 2 2" xfId="27433" xr:uid="{00000000-0005-0000-0000-0000BF590000}"/>
    <cellStyle name="Normal 22 9 2 3" xfId="19533" xr:uid="{00000000-0005-0000-0000-0000C0590000}"/>
    <cellStyle name="Normal 22 9 2 4" xfId="32648" xr:uid="{00000000-0005-0000-0000-0000C1590000}"/>
    <cellStyle name="Normal 22 9 2 5" xfId="35659" xr:uid="{00000000-0005-0000-0000-0000C2590000}"/>
    <cellStyle name="Normal 22 9 3" xfId="9189" xr:uid="{00000000-0005-0000-0000-0000C3590000}"/>
    <cellStyle name="Normal 22 9 3 2" xfId="15596" xr:uid="{00000000-0005-0000-0000-0000C4590000}"/>
    <cellStyle name="Normal 22 9 3 2 2" xfId="28244" xr:uid="{00000000-0005-0000-0000-0000C5590000}"/>
    <cellStyle name="Normal 22 9 3 3" xfId="23194" xr:uid="{00000000-0005-0000-0000-0000C6590000}"/>
    <cellStyle name="Normal 22 9 4" xfId="7261" xr:uid="{00000000-0005-0000-0000-0000C7590000}"/>
    <cellStyle name="Normal 22 9 4 2" xfId="13792" xr:uid="{00000000-0005-0000-0000-0000C8590000}"/>
    <cellStyle name="Normal 22 9 4 2 2" xfId="26523" xr:uid="{00000000-0005-0000-0000-0000C9590000}"/>
    <cellStyle name="Normal 22 9 4 3" xfId="21989" xr:uid="{00000000-0005-0000-0000-0000CA590000}"/>
    <cellStyle name="Normal 22 9 5" xfId="12649" xr:uid="{00000000-0005-0000-0000-0000CB590000}"/>
    <cellStyle name="Normal 22 9 5 2" xfId="25395" xr:uid="{00000000-0005-0000-0000-0000CC590000}"/>
    <cellStyle name="Normal 22 9 6" xfId="18189" xr:uid="{00000000-0005-0000-0000-0000CD590000}"/>
    <cellStyle name="Normal 22 9 7" xfId="31485" xr:uid="{00000000-0005-0000-0000-0000CE590000}"/>
    <cellStyle name="Normal 22 9 8" xfId="34804" xr:uid="{00000000-0005-0000-0000-0000CF590000}"/>
    <cellStyle name="Normal 22 9 9" xfId="44440" xr:uid="{98BD5194-ECDF-4D5C-A008-0856E3CE9F4F}"/>
    <cellStyle name="Normal 220" xfId="38119" xr:uid="{A4EFCBC1-62E7-4756-9FCA-7EE0FAC83F6C}"/>
    <cellStyle name="Normal 221" xfId="46572" xr:uid="{6BC9B1AF-74B5-41DB-B719-D0FEA511F09E}"/>
    <cellStyle name="Normal 222" xfId="46738" xr:uid="{7884B62D-7DD0-4A92-AC68-FC01B02D4822}"/>
    <cellStyle name="Normal 223" xfId="46527" xr:uid="{CCBE24CA-450B-4757-A4DD-B8E074033AF1}"/>
    <cellStyle name="Normal 224" xfId="46734" xr:uid="{10E43FB6-3B1A-48BD-95CC-DDCEEBCACC69}"/>
    <cellStyle name="Normal 225" xfId="46506" xr:uid="{F7521824-4BC2-42FA-AB46-10C47A561E6D}"/>
    <cellStyle name="Normal 226" xfId="46730" xr:uid="{767F81BE-2582-4A7E-87B5-594601F1393F}"/>
    <cellStyle name="Normal 227" xfId="46728" xr:uid="{95265EF4-393F-4807-91DD-6C616AAB9CC9}"/>
    <cellStyle name="Normal 228" xfId="46744" xr:uid="{FD6B9877-C617-4494-BD1F-05A3DA48D7CE}"/>
    <cellStyle name="Normal 229" xfId="46745" xr:uid="{DFF4C323-259D-4A5A-88CC-C98D68E2A075}"/>
    <cellStyle name="Normal 23" xfId="303" xr:uid="{00000000-0005-0000-0000-0000D0590000}"/>
    <cellStyle name="Normal 23 10" xfId="5211" xr:uid="{00000000-0005-0000-0000-0000D1590000}"/>
    <cellStyle name="Normal 23 10 2" xfId="8267" xr:uid="{00000000-0005-0000-0000-0000D2590000}"/>
    <cellStyle name="Normal 23 10 2 2" xfId="14756" xr:uid="{00000000-0005-0000-0000-0000D3590000}"/>
    <cellStyle name="Normal 23 10 2 2 2" xfId="27435" xr:uid="{00000000-0005-0000-0000-0000D4590000}"/>
    <cellStyle name="Normal 23 10 2 3" xfId="19535" xr:uid="{00000000-0005-0000-0000-0000D5590000}"/>
    <cellStyle name="Normal 23 10 2 4" xfId="32650" xr:uid="{00000000-0005-0000-0000-0000D6590000}"/>
    <cellStyle name="Normal 23 10 2 5" xfId="35661" xr:uid="{00000000-0005-0000-0000-0000D7590000}"/>
    <cellStyle name="Normal 23 10 3" xfId="9191" xr:uid="{00000000-0005-0000-0000-0000D8590000}"/>
    <cellStyle name="Normal 23 10 3 2" xfId="15598" xr:uid="{00000000-0005-0000-0000-0000D9590000}"/>
    <cellStyle name="Normal 23 10 3 2 2" xfId="28246" xr:uid="{00000000-0005-0000-0000-0000DA590000}"/>
    <cellStyle name="Normal 23 10 3 3" xfId="23196" xr:uid="{00000000-0005-0000-0000-0000DB590000}"/>
    <cellStyle name="Normal 23 10 4" xfId="7263" xr:uid="{00000000-0005-0000-0000-0000DC590000}"/>
    <cellStyle name="Normal 23 10 4 2" xfId="13794" xr:uid="{00000000-0005-0000-0000-0000DD590000}"/>
    <cellStyle name="Normal 23 10 4 2 2" xfId="26525" xr:uid="{00000000-0005-0000-0000-0000DE590000}"/>
    <cellStyle name="Normal 23 10 4 3" xfId="21991" xr:uid="{00000000-0005-0000-0000-0000DF590000}"/>
    <cellStyle name="Normal 23 10 5" xfId="12651" xr:uid="{00000000-0005-0000-0000-0000E0590000}"/>
    <cellStyle name="Normal 23 10 5 2" xfId="25397" xr:uid="{00000000-0005-0000-0000-0000E1590000}"/>
    <cellStyle name="Normal 23 10 6" xfId="18191" xr:uid="{00000000-0005-0000-0000-0000E2590000}"/>
    <cellStyle name="Normal 23 10 7" xfId="31487" xr:uid="{00000000-0005-0000-0000-0000E3590000}"/>
    <cellStyle name="Normal 23 10 8" xfId="34806" xr:uid="{00000000-0005-0000-0000-0000E4590000}"/>
    <cellStyle name="Normal 23 11" xfId="5212" xr:uid="{00000000-0005-0000-0000-0000E5590000}"/>
    <cellStyle name="Normal 23 11 2" xfId="8268" xr:uid="{00000000-0005-0000-0000-0000E6590000}"/>
    <cellStyle name="Normal 23 11 2 2" xfId="14757" xr:uid="{00000000-0005-0000-0000-0000E7590000}"/>
    <cellStyle name="Normal 23 11 2 2 2" xfId="27436" xr:uid="{00000000-0005-0000-0000-0000E8590000}"/>
    <cellStyle name="Normal 23 11 2 3" xfId="19536" xr:uid="{00000000-0005-0000-0000-0000E9590000}"/>
    <cellStyle name="Normal 23 11 2 4" xfId="32651" xr:uid="{00000000-0005-0000-0000-0000EA590000}"/>
    <cellStyle name="Normal 23 11 2 5" xfId="35662" xr:uid="{00000000-0005-0000-0000-0000EB590000}"/>
    <cellStyle name="Normal 23 11 3" xfId="9192" xr:uid="{00000000-0005-0000-0000-0000EC590000}"/>
    <cellStyle name="Normal 23 11 3 2" xfId="15599" xr:uid="{00000000-0005-0000-0000-0000ED590000}"/>
    <cellStyle name="Normal 23 11 3 2 2" xfId="28247" xr:uid="{00000000-0005-0000-0000-0000EE590000}"/>
    <cellStyle name="Normal 23 11 3 3" xfId="23197" xr:uid="{00000000-0005-0000-0000-0000EF590000}"/>
    <cellStyle name="Normal 23 11 4" xfId="7264" xr:uid="{00000000-0005-0000-0000-0000F0590000}"/>
    <cellStyle name="Normal 23 11 4 2" xfId="13795" xr:uid="{00000000-0005-0000-0000-0000F1590000}"/>
    <cellStyle name="Normal 23 11 4 2 2" xfId="26526" xr:uid="{00000000-0005-0000-0000-0000F2590000}"/>
    <cellStyle name="Normal 23 11 4 3" xfId="21992" xr:uid="{00000000-0005-0000-0000-0000F3590000}"/>
    <cellStyle name="Normal 23 11 5" xfId="12652" xr:uid="{00000000-0005-0000-0000-0000F4590000}"/>
    <cellStyle name="Normal 23 11 5 2" xfId="25398" xr:uid="{00000000-0005-0000-0000-0000F5590000}"/>
    <cellStyle name="Normal 23 11 6" xfId="18192" xr:uid="{00000000-0005-0000-0000-0000F6590000}"/>
    <cellStyle name="Normal 23 11 7" xfId="31488" xr:uid="{00000000-0005-0000-0000-0000F7590000}"/>
    <cellStyle name="Normal 23 11 8" xfId="34807" xr:uid="{00000000-0005-0000-0000-0000F8590000}"/>
    <cellStyle name="Normal 23 12" xfId="5213" xr:uid="{00000000-0005-0000-0000-0000F9590000}"/>
    <cellStyle name="Normal 23 12 2" xfId="8269" xr:uid="{00000000-0005-0000-0000-0000FA590000}"/>
    <cellStyle name="Normal 23 12 2 2" xfId="14758" xr:uid="{00000000-0005-0000-0000-0000FB590000}"/>
    <cellStyle name="Normal 23 12 2 2 2" xfId="27437" xr:uid="{00000000-0005-0000-0000-0000FC590000}"/>
    <cellStyle name="Normal 23 12 2 3" xfId="19537" xr:uid="{00000000-0005-0000-0000-0000FD590000}"/>
    <cellStyle name="Normal 23 12 2 4" xfId="32652" xr:uid="{00000000-0005-0000-0000-0000FE590000}"/>
    <cellStyle name="Normal 23 12 2 5" xfId="35663" xr:uid="{00000000-0005-0000-0000-0000FF590000}"/>
    <cellStyle name="Normal 23 12 3" xfId="9193" xr:uid="{00000000-0005-0000-0000-0000005A0000}"/>
    <cellStyle name="Normal 23 12 3 2" xfId="15600" xr:uid="{00000000-0005-0000-0000-0000015A0000}"/>
    <cellStyle name="Normal 23 12 3 2 2" xfId="28248" xr:uid="{00000000-0005-0000-0000-0000025A0000}"/>
    <cellStyle name="Normal 23 12 3 3" xfId="23198" xr:uid="{00000000-0005-0000-0000-0000035A0000}"/>
    <cellStyle name="Normal 23 12 4" xfId="7265" xr:uid="{00000000-0005-0000-0000-0000045A0000}"/>
    <cellStyle name="Normal 23 12 4 2" xfId="13796" xr:uid="{00000000-0005-0000-0000-0000055A0000}"/>
    <cellStyle name="Normal 23 12 4 2 2" xfId="26527" xr:uid="{00000000-0005-0000-0000-0000065A0000}"/>
    <cellStyle name="Normal 23 12 4 3" xfId="21993" xr:uid="{00000000-0005-0000-0000-0000075A0000}"/>
    <cellStyle name="Normal 23 12 5" xfId="12653" xr:uid="{00000000-0005-0000-0000-0000085A0000}"/>
    <cellStyle name="Normal 23 12 5 2" xfId="25399" xr:uid="{00000000-0005-0000-0000-0000095A0000}"/>
    <cellStyle name="Normal 23 12 6" xfId="18193" xr:uid="{00000000-0005-0000-0000-00000A5A0000}"/>
    <cellStyle name="Normal 23 12 7" xfId="31489" xr:uid="{00000000-0005-0000-0000-00000B5A0000}"/>
    <cellStyle name="Normal 23 12 8" xfId="34808" xr:uid="{00000000-0005-0000-0000-00000C5A0000}"/>
    <cellStyle name="Normal 23 13" xfId="5214" xr:uid="{00000000-0005-0000-0000-00000D5A0000}"/>
    <cellStyle name="Normal 23 13 2" xfId="8270" xr:uid="{00000000-0005-0000-0000-00000E5A0000}"/>
    <cellStyle name="Normal 23 13 2 2" xfId="14759" xr:uid="{00000000-0005-0000-0000-00000F5A0000}"/>
    <cellStyle name="Normal 23 13 2 2 2" xfId="27438" xr:uid="{00000000-0005-0000-0000-0000105A0000}"/>
    <cellStyle name="Normal 23 13 2 3" xfId="19538" xr:uid="{00000000-0005-0000-0000-0000115A0000}"/>
    <cellStyle name="Normal 23 13 2 4" xfId="32653" xr:uid="{00000000-0005-0000-0000-0000125A0000}"/>
    <cellStyle name="Normal 23 13 2 5" xfId="35664" xr:uid="{00000000-0005-0000-0000-0000135A0000}"/>
    <cellStyle name="Normal 23 13 3" xfId="9194" xr:uid="{00000000-0005-0000-0000-0000145A0000}"/>
    <cellStyle name="Normal 23 13 3 2" xfId="15601" xr:uid="{00000000-0005-0000-0000-0000155A0000}"/>
    <cellStyle name="Normal 23 13 3 2 2" xfId="28249" xr:uid="{00000000-0005-0000-0000-0000165A0000}"/>
    <cellStyle name="Normal 23 13 3 3" xfId="23199" xr:uid="{00000000-0005-0000-0000-0000175A0000}"/>
    <cellStyle name="Normal 23 13 4" xfId="7266" xr:uid="{00000000-0005-0000-0000-0000185A0000}"/>
    <cellStyle name="Normal 23 13 4 2" xfId="13797" xr:uid="{00000000-0005-0000-0000-0000195A0000}"/>
    <cellStyle name="Normal 23 13 4 2 2" xfId="26528" xr:uid="{00000000-0005-0000-0000-00001A5A0000}"/>
    <cellStyle name="Normal 23 13 4 3" xfId="21994" xr:uid="{00000000-0005-0000-0000-00001B5A0000}"/>
    <cellStyle name="Normal 23 13 5" xfId="12654" xr:uid="{00000000-0005-0000-0000-00001C5A0000}"/>
    <cellStyle name="Normal 23 13 5 2" xfId="25400" xr:uid="{00000000-0005-0000-0000-00001D5A0000}"/>
    <cellStyle name="Normal 23 13 6" xfId="18194" xr:uid="{00000000-0005-0000-0000-00001E5A0000}"/>
    <cellStyle name="Normal 23 13 7" xfId="31490" xr:uid="{00000000-0005-0000-0000-00001F5A0000}"/>
    <cellStyle name="Normal 23 13 8" xfId="34809" xr:uid="{00000000-0005-0000-0000-0000205A0000}"/>
    <cellStyle name="Normal 23 14" xfId="5215" xr:uid="{00000000-0005-0000-0000-0000215A0000}"/>
    <cellStyle name="Normal 23 14 2" xfId="8271" xr:uid="{00000000-0005-0000-0000-0000225A0000}"/>
    <cellStyle name="Normal 23 14 2 2" xfId="14760" xr:uid="{00000000-0005-0000-0000-0000235A0000}"/>
    <cellStyle name="Normal 23 14 2 2 2" xfId="27439" xr:uid="{00000000-0005-0000-0000-0000245A0000}"/>
    <cellStyle name="Normal 23 14 2 3" xfId="19539" xr:uid="{00000000-0005-0000-0000-0000255A0000}"/>
    <cellStyle name="Normal 23 14 2 4" xfId="32654" xr:uid="{00000000-0005-0000-0000-0000265A0000}"/>
    <cellStyle name="Normal 23 14 2 5" xfId="35665" xr:uid="{00000000-0005-0000-0000-0000275A0000}"/>
    <cellStyle name="Normal 23 14 3" xfId="9195" xr:uid="{00000000-0005-0000-0000-0000285A0000}"/>
    <cellStyle name="Normal 23 14 3 2" xfId="15602" xr:uid="{00000000-0005-0000-0000-0000295A0000}"/>
    <cellStyle name="Normal 23 14 3 2 2" xfId="28250" xr:uid="{00000000-0005-0000-0000-00002A5A0000}"/>
    <cellStyle name="Normal 23 14 3 3" xfId="23200" xr:uid="{00000000-0005-0000-0000-00002B5A0000}"/>
    <cellStyle name="Normal 23 14 4" xfId="7267" xr:uid="{00000000-0005-0000-0000-00002C5A0000}"/>
    <cellStyle name="Normal 23 14 4 2" xfId="13798" xr:uid="{00000000-0005-0000-0000-00002D5A0000}"/>
    <cellStyle name="Normal 23 14 4 2 2" xfId="26529" xr:uid="{00000000-0005-0000-0000-00002E5A0000}"/>
    <cellStyle name="Normal 23 14 4 3" xfId="21995" xr:uid="{00000000-0005-0000-0000-00002F5A0000}"/>
    <cellStyle name="Normal 23 14 5" xfId="12655" xr:uid="{00000000-0005-0000-0000-0000305A0000}"/>
    <cellStyle name="Normal 23 14 5 2" xfId="25401" xr:uid="{00000000-0005-0000-0000-0000315A0000}"/>
    <cellStyle name="Normal 23 14 6" xfId="18195" xr:uid="{00000000-0005-0000-0000-0000325A0000}"/>
    <cellStyle name="Normal 23 14 7" xfId="31491" xr:uid="{00000000-0005-0000-0000-0000335A0000}"/>
    <cellStyle name="Normal 23 14 8" xfId="34810" xr:uid="{00000000-0005-0000-0000-0000345A0000}"/>
    <cellStyle name="Normal 23 15" xfId="5216" xr:uid="{00000000-0005-0000-0000-0000355A0000}"/>
    <cellStyle name="Normal 23 15 2" xfId="8272" xr:uid="{00000000-0005-0000-0000-0000365A0000}"/>
    <cellStyle name="Normal 23 15 2 2" xfId="14761" xr:uid="{00000000-0005-0000-0000-0000375A0000}"/>
    <cellStyle name="Normal 23 15 2 2 2" xfId="27440" xr:uid="{00000000-0005-0000-0000-0000385A0000}"/>
    <cellStyle name="Normal 23 15 2 3" xfId="19540" xr:uid="{00000000-0005-0000-0000-0000395A0000}"/>
    <cellStyle name="Normal 23 15 2 4" xfId="32655" xr:uid="{00000000-0005-0000-0000-00003A5A0000}"/>
    <cellStyle name="Normal 23 15 2 5" xfId="35666" xr:uid="{00000000-0005-0000-0000-00003B5A0000}"/>
    <cellStyle name="Normal 23 15 3" xfId="9196" xr:uid="{00000000-0005-0000-0000-00003C5A0000}"/>
    <cellStyle name="Normal 23 15 3 2" xfId="15603" xr:uid="{00000000-0005-0000-0000-00003D5A0000}"/>
    <cellStyle name="Normal 23 15 3 2 2" xfId="28251" xr:uid="{00000000-0005-0000-0000-00003E5A0000}"/>
    <cellStyle name="Normal 23 15 3 3" xfId="23201" xr:uid="{00000000-0005-0000-0000-00003F5A0000}"/>
    <cellStyle name="Normal 23 15 4" xfId="7268" xr:uid="{00000000-0005-0000-0000-0000405A0000}"/>
    <cellStyle name="Normal 23 15 4 2" xfId="13799" xr:uid="{00000000-0005-0000-0000-0000415A0000}"/>
    <cellStyle name="Normal 23 15 4 2 2" xfId="26530" xr:uid="{00000000-0005-0000-0000-0000425A0000}"/>
    <cellStyle name="Normal 23 15 4 3" xfId="21996" xr:uid="{00000000-0005-0000-0000-0000435A0000}"/>
    <cellStyle name="Normal 23 15 5" xfId="12656" xr:uid="{00000000-0005-0000-0000-0000445A0000}"/>
    <cellStyle name="Normal 23 15 5 2" xfId="25402" xr:uid="{00000000-0005-0000-0000-0000455A0000}"/>
    <cellStyle name="Normal 23 15 6" xfId="18196" xr:uid="{00000000-0005-0000-0000-0000465A0000}"/>
    <cellStyle name="Normal 23 15 7" xfId="31492" xr:uid="{00000000-0005-0000-0000-0000475A0000}"/>
    <cellStyle name="Normal 23 15 8" xfId="34811" xr:uid="{00000000-0005-0000-0000-0000485A0000}"/>
    <cellStyle name="Normal 23 16" xfId="5217" xr:uid="{00000000-0005-0000-0000-0000495A0000}"/>
    <cellStyle name="Normal 23 16 2" xfId="8273" xr:uid="{00000000-0005-0000-0000-00004A5A0000}"/>
    <cellStyle name="Normal 23 16 2 2" xfId="14762" xr:uid="{00000000-0005-0000-0000-00004B5A0000}"/>
    <cellStyle name="Normal 23 16 2 2 2" xfId="27441" xr:uid="{00000000-0005-0000-0000-00004C5A0000}"/>
    <cellStyle name="Normal 23 16 2 3" xfId="19541" xr:uid="{00000000-0005-0000-0000-00004D5A0000}"/>
    <cellStyle name="Normal 23 16 2 4" xfId="32656" xr:uid="{00000000-0005-0000-0000-00004E5A0000}"/>
    <cellStyle name="Normal 23 16 2 5" xfId="35667" xr:uid="{00000000-0005-0000-0000-00004F5A0000}"/>
    <cellStyle name="Normal 23 16 3" xfId="9197" xr:uid="{00000000-0005-0000-0000-0000505A0000}"/>
    <cellStyle name="Normal 23 16 3 2" xfId="15604" xr:uid="{00000000-0005-0000-0000-0000515A0000}"/>
    <cellStyle name="Normal 23 16 3 2 2" xfId="28252" xr:uid="{00000000-0005-0000-0000-0000525A0000}"/>
    <cellStyle name="Normal 23 16 3 3" xfId="23202" xr:uid="{00000000-0005-0000-0000-0000535A0000}"/>
    <cellStyle name="Normal 23 16 4" xfId="7269" xr:uid="{00000000-0005-0000-0000-0000545A0000}"/>
    <cellStyle name="Normal 23 16 4 2" xfId="13800" xr:uid="{00000000-0005-0000-0000-0000555A0000}"/>
    <cellStyle name="Normal 23 16 4 2 2" xfId="26531" xr:uid="{00000000-0005-0000-0000-0000565A0000}"/>
    <cellStyle name="Normal 23 16 4 3" xfId="21997" xr:uid="{00000000-0005-0000-0000-0000575A0000}"/>
    <cellStyle name="Normal 23 16 5" xfId="12657" xr:uid="{00000000-0005-0000-0000-0000585A0000}"/>
    <cellStyle name="Normal 23 16 5 2" xfId="25403" xr:uid="{00000000-0005-0000-0000-0000595A0000}"/>
    <cellStyle name="Normal 23 16 6" xfId="18197" xr:uid="{00000000-0005-0000-0000-00005A5A0000}"/>
    <cellStyle name="Normal 23 16 7" xfId="31493" xr:uid="{00000000-0005-0000-0000-00005B5A0000}"/>
    <cellStyle name="Normal 23 16 8" xfId="34812" xr:uid="{00000000-0005-0000-0000-00005C5A0000}"/>
    <cellStyle name="Normal 23 17" xfId="5218" xr:uid="{00000000-0005-0000-0000-00005D5A0000}"/>
    <cellStyle name="Normal 23 17 2" xfId="8274" xr:uid="{00000000-0005-0000-0000-00005E5A0000}"/>
    <cellStyle name="Normal 23 17 2 2" xfId="14763" xr:uid="{00000000-0005-0000-0000-00005F5A0000}"/>
    <cellStyle name="Normal 23 17 2 2 2" xfId="27442" xr:uid="{00000000-0005-0000-0000-0000605A0000}"/>
    <cellStyle name="Normal 23 17 2 3" xfId="19542" xr:uid="{00000000-0005-0000-0000-0000615A0000}"/>
    <cellStyle name="Normal 23 17 2 4" xfId="32657" xr:uid="{00000000-0005-0000-0000-0000625A0000}"/>
    <cellStyle name="Normal 23 17 2 5" xfId="35668" xr:uid="{00000000-0005-0000-0000-0000635A0000}"/>
    <cellStyle name="Normal 23 17 3" xfId="9198" xr:uid="{00000000-0005-0000-0000-0000645A0000}"/>
    <cellStyle name="Normal 23 17 3 2" xfId="15605" xr:uid="{00000000-0005-0000-0000-0000655A0000}"/>
    <cellStyle name="Normal 23 17 3 2 2" xfId="28253" xr:uid="{00000000-0005-0000-0000-0000665A0000}"/>
    <cellStyle name="Normal 23 17 3 3" xfId="23203" xr:uid="{00000000-0005-0000-0000-0000675A0000}"/>
    <cellStyle name="Normal 23 17 4" xfId="7270" xr:uid="{00000000-0005-0000-0000-0000685A0000}"/>
    <cellStyle name="Normal 23 17 4 2" xfId="13801" xr:uid="{00000000-0005-0000-0000-0000695A0000}"/>
    <cellStyle name="Normal 23 17 4 2 2" xfId="26532" xr:uid="{00000000-0005-0000-0000-00006A5A0000}"/>
    <cellStyle name="Normal 23 17 4 3" xfId="21998" xr:uid="{00000000-0005-0000-0000-00006B5A0000}"/>
    <cellStyle name="Normal 23 17 5" xfId="12658" xr:uid="{00000000-0005-0000-0000-00006C5A0000}"/>
    <cellStyle name="Normal 23 17 5 2" xfId="25404" xr:uid="{00000000-0005-0000-0000-00006D5A0000}"/>
    <cellStyle name="Normal 23 17 6" xfId="18198" xr:uid="{00000000-0005-0000-0000-00006E5A0000}"/>
    <cellStyle name="Normal 23 17 7" xfId="31494" xr:uid="{00000000-0005-0000-0000-00006F5A0000}"/>
    <cellStyle name="Normal 23 17 8" xfId="34813" xr:uid="{00000000-0005-0000-0000-0000705A0000}"/>
    <cellStyle name="Normal 23 18" xfId="5219" xr:uid="{00000000-0005-0000-0000-0000715A0000}"/>
    <cellStyle name="Normal 23 18 2" xfId="8275" xr:uid="{00000000-0005-0000-0000-0000725A0000}"/>
    <cellStyle name="Normal 23 18 2 2" xfId="14764" xr:uid="{00000000-0005-0000-0000-0000735A0000}"/>
    <cellStyle name="Normal 23 18 2 2 2" xfId="27443" xr:uid="{00000000-0005-0000-0000-0000745A0000}"/>
    <cellStyle name="Normal 23 18 2 3" xfId="19543" xr:uid="{00000000-0005-0000-0000-0000755A0000}"/>
    <cellStyle name="Normal 23 18 2 4" xfId="32658" xr:uid="{00000000-0005-0000-0000-0000765A0000}"/>
    <cellStyle name="Normal 23 18 2 5" xfId="35669" xr:uid="{00000000-0005-0000-0000-0000775A0000}"/>
    <cellStyle name="Normal 23 18 3" xfId="9199" xr:uid="{00000000-0005-0000-0000-0000785A0000}"/>
    <cellStyle name="Normal 23 18 3 2" xfId="15606" xr:uid="{00000000-0005-0000-0000-0000795A0000}"/>
    <cellStyle name="Normal 23 18 3 2 2" xfId="28254" xr:uid="{00000000-0005-0000-0000-00007A5A0000}"/>
    <cellStyle name="Normal 23 18 3 3" xfId="23204" xr:uid="{00000000-0005-0000-0000-00007B5A0000}"/>
    <cellStyle name="Normal 23 18 4" xfId="7271" xr:uid="{00000000-0005-0000-0000-00007C5A0000}"/>
    <cellStyle name="Normal 23 18 4 2" xfId="13802" xr:uid="{00000000-0005-0000-0000-00007D5A0000}"/>
    <cellStyle name="Normal 23 18 4 2 2" xfId="26533" xr:uid="{00000000-0005-0000-0000-00007E5A0000}"/>
    <cellStyle name="Normal 23 18 4 3" xfId="21999" xr:uid="{00000000-0005-0000-0000-00007F5A0000}"/>
    <cellStyle name="Normal 23 18 5" xfId="12659" xr:uid="{00000000-0005-0000-0000-0000805A0000}"/>
    <cellStyle name="Normal 23 18 5 2" xfId="25405" xr:uid="{00000000-0005-0000-0000-0000815A0000}"/>
    <cellStyle name="Normal 23 18 6" xfId="18199" xr:uid="{00000000-0005-0000-0000-0000825A0000}"/>
    <cellStyle name="Normal 23 18 7" xfId="31495" xr:uid="{00000000-0005-0000-0000-0000835A0000}"/>
    <cellStyle name="Normal 23 18 8" xfId="34814" xr:uid="{00000000-0005-0000-0000-0000845A0000}"/>
    <cellStyle name="Normal 23 19" xfId="5220" xr:uid="{00000000-0005-0000-0000-0000855A0000}"/>
    <cellStyle name="Normal 23 19 2" xfId="8276" xr:uid="{00000000-0005-0000-0000-0000865A0000}"/>
    <cellStyle name="Normal 23 19 2 2" xfId="14765" xr:uid="{00000000-0005-0000-0000-0000875A0000}"/>
    <cellStyle name="Normal 23 19 2 2 2" xfId="27444" xr:uid="{00000000-0005-0000-0000-0000885A0000}"/>
    <cellStyle name="Normal 23 19 2 3" xfId="19544" xr:uid="{00000000-0005-0000-0000-0000895A0000}"/>
    <cellStyle name="Normal 23 19 2 4" xfId="32659" xr:uid="{00000000-0005-0000-0000-00008A5A0000}"/>
    <cellStyle name="Normal 23 19 2 5" xfId="35670" xr:uid="{00000000-0005-0000-0000-00008B5A0000}"/>
    <cellStyle name="Normal 23 19 3" xfId="9200" xr:uid="{00000000-0005-0000-0000-00008C5A0000}"/>
    <cellStyle name="Normal 23 19 3 2" xfId="15607" xr:uid="{00000000-0005-0000-0000-00008D5A0000}"/>
    <cellStyle name="Normal 23 19 3 2 2" xfId="28255" xr:uid="{00000000-0005-0000-0000-00008E5A0000}"/>
    <cellStyle name="Normal 23 19 3 3" xfId="23205" xr:uid="{00000000-0005-0000-0000-00008F5A0000}"/>
    <cellStyle name="Normal 23 19 4" xfId="7272" xr:uid="{00000000-0005-0000-0000-0000905A0000}"/>
    <cellStyle name="Normal 23 19 4 2" xfId="13803" xr:uid="{00000000-0005-0000-0000-0000915A0000}"/>
    <cellStyle name="Normal 23 19 4 2 2" xfId="26534" xr:uid="{00000000-0005-0000-0000-0000925A0000}"/>
    <cellStyle name="Normal 23 19 4 3" xfId="22000" xr:uid="{00000000-0005-0000-0000-0000935A0000}"/>
    <cellStyle name="Normal 23 19 5" xfId="12660" xr:uid="{00000000-0005-0000-0000-0000945A0000}"/>
    <cellStyle name="Normal 23 19 5 2" xfId="25406" xr:uid="{00000000-0005-0000-0000-0000955A0000}"/>
    <cellStyle name="Normal 23 19 6" xfId="18200" xr:uid="{00000000-0005-0000-0000-0000965A0000}"/>
    <cellStyle name="Normal 23 19 7" xfId="31496" xr:uid="{00000000-0005-0000-0000-0000975A0000}"/>
    <cellStyle name="Normal 23 19 8" xfId="34815" xr:uid="{00000000-0005-0000-0000-0000985A0000}"/>
    <cellStyle name="Normal 23 2" xfId="368" xr:uid="{00000000-0005-0000-0000-0000995A0000}"/>
    <cellStyle name="Normal 23 2 10" xfId="37922" xr:uid="{00000000-0005-0000-0000-00009A5A0000}"/>
    <cellStyle name="Normal 23 2 11" xfId="44442" xr:uid="{DE421935-3F07-4F9A-A4D0-CA974B331F42}"/>
    <cellStyle name="Normal 23 2 2" xfId="594" xr:uid="{00000000-0005-0000-0000-00009B5A0000}"/>
    <cellStyle name="Normal 23 2 2 10" xfId="37968" xr:uid="{00000000-0005-0000-0000-00009C5A0000}"/>
    <cellStyle name="Normal 23 2 2 11" xfId="44443" xr:uid="{2DF1C146-0BAB-46BF-BED4-17F45FBA3933}"/>
    <cellStyle name="Normal 23 2 2 2" xfId="1797" xr:uid="{00000000-0005-0000-0000-00009D5A0000}"/>
    <cellStyle name="Normal 23 2 2 2 2" xfId="1798" xr:uid="{00000000-0005-0000-0000-00009E5A0000}"/>
    <cellStyle name="Normal 23 2 2 2 2 2" xfId="16578" xr:uid="{00000000-0005-0000-0000-00009F5A0000}"/>
    <cellStyle name="Normal 23 2 2 2 2 2 2" xfId="29117" xr:uid="{00000000-0005-0000-0000-0000A05A0000}"/>
    <cellStyle name="Normal 23 2 2 2 2 2 3" xfId="44446" xr:uid="{66815DE3-93C5-4474-9C25-768B11690782}"/>
    <cellStyle name="Normal 23 2 2 2 2 3" xfId="24025" xr:uid="{00000000-0005-0000-0000-0000A15A0000}"/>
    <cellStyle name="Normal 23 2 2 2 2 3 2" xfId="44447" xr:uid="{C5BCDB3C-610E-4C46-8A9E-AE61C6502CC2}"/>
    <cellStyle name="Normal 23 2 2 2 2 4" xfId="11213" xr:uid="{00000000-0005-0000-0000-0000A25A0000}"/>
    <cellStyle name="Normal 23 2 2 2 2 4 2" xfId="44448" xr:uid="{5AADB890-CA21-4C7B-90C2-5E6672F2BD0E}"/>
    <cellStyle name="Normal 23 2 2 2 2 5" xfId="44445" xr:uid="{9AA79A80-ADA4-4682-8478-2A092DA3FA69}"/>
    <cellStyle name="Normal 23 2 2 2 3" xfId="16618" xr:uid="{00000000-0005-0000-0000-0000A35A0000}"/>
    <cellStyle name="Normal 23 2 2 2 3 2" xfId="29153" xr:uid="{00000000-0005-0000-0000-0000A45A0000}"/>
    <cellStyle name="Normal 23 2 2 2 3 3" xfId="44449" xr:uid="{E324ACCF-87C3-45A5-8986-030D2BA04E2C}"/>
    <cellStyle name="Normal 23 2 2 2 4" xfId="24061" xr:uid="{00000000-0005-0000-0000-0000A55A0000}"/>
    <cellStyle name="Normal 23 2 2 2 4 2" xfId="44450" xr:uid="{11CC55B3-76C8-44D1-A220-EC794C31E87B}"/>
    <cellStyle name="Normal 23 2 2 2 5" xfId="11279" xr:uid="{00000000-0005-0000-0000-0000A65A0000}"/>
    <cellStyle name="Normal 23 2 2 2 5 2" xfId="44451" xr:uid="{32FA3477-0320-4D16-A902-665E81930DE4}"/>
    <cellStyle name="Normal 23 2 2 2 6" xfId="44444" xr:uid="{08BCBCDA-3C58-4923-A0AC-4C4267057B1A}"/>
    <cellStyle name="Normal 23 2 2 3" xfId="1799" xr:uid="{00000000-0005-0000-0000-0000A75A0000}"/>
    <cellStyle name="Normal 23 2 2 3 2" xfId="16055" xr:uid="{00000000-0005-0000-0000-0000A85A0000}"/>
    <cellStyle name="Normal 23 2 2 3 2 2" xfId="28682" xr:uid="{00000000-0005-0000-0000-0000A95A0000}"/>
    <cellStyle name="Normal 23 2 2 3 2 3" xfId="44453" xr:uid="{B7F8F3C1-16FB-4A42-A806-86B1516F7DAD}"/>
    <cellStyle name="Normal 23 2 2 3 3" xfId="23647" xr:uid="{00000000-0005-0000-0000-0000AA5A0000}"/>
    <cellStyle name="Normal 23 2 2 3 3 2" xfId="44454" xr:uid="{2380E900-DDE9-499C-BED4-00862B597D7D}"/>
    <cellStyle name="Normal 23 2 2 3 4" xfId="10217" xr:uid="{00000000-0005-0000-0000-0000AB5A0000}"/>
    <cellStyle name="Normal 23 2 2 3 4 2" xfId="44455" xr:uid="{FF367AC3-907A-470C-8339-25FB72B2B0CC}"/>
    <cellStyle name="Normal 23 2 2 3 5" xfId="44452" xr:uid="{41B231F8-C52C-40FC-9688-D101D7FEE23A}"/>
    <cellStyle name="Normal 23 2 2 4" xfId="1796" xr:uid="{00000000-0005-0000-0000-0000AC5A0000}"/>
    <cellStyle name="Normal 23 2 2 4 2" xfId="16534" xr:uid="{00000000-0005-0000-0000-0000AD5A0000}"/>
    <cellStyle name="Normal 23 2 2 4 2 2" xfId="29073" xr:uid="{00000000-0005-0000-0000-0000AE5A0000}"/>
    <cellStyle name="Normal 23 2 2 4 3" xfId="23981" xr:uid="{00000000-0005-0000-0000-0000AF5A0000}"/>
    <cellStyle name="Normal 23 2 2 4 4" xfId="11134" xr:uid="{00000000-0005-0000-0000-0000B05A0000}"/>
    <cellStyle name="Normal 23 2 2 4 5" xfId="44456" xr:uid="{773AE158-A9CA-4D23-A11D-CACCBE0E2C54}"/>
    <cellStyle name="Normal 23 2 2 5" xfId="14766" xr:uid="{00000000-0005-0000-0000-0000B15A0000}"/>
    <cellStyle name="Normal 23 2 2 5 2" xfId="27445" xr:uid="{00000000-0005-0000-0000-0000B25A0000}"/>
    <cellStyle name="Normal 23 2 2 5 3" xfId="44457" xr:uid="{44FBA0CC-DD7E-413C-BAAC-7FADC6262809}"/>
    <cellStyle name="Normal 23 2 2 6" xfId="18821" xr:uid="{00000000-0005-0000-0000-0000B35A0000}"/>
    <cellStyle name="Normal 23 2 2 6 2" xfId="44458" xr:uid="{3504FF41-AD2F-4CC4-BE76-F6CEA4BF694E}"/>
    <cellStyle name="Normal 23 2 2 7" xfId="22576" xr:uid="{00000000-0005-0000-0000-0000B45A0000}"/>
    <cellStyle name="Normal 23 2 2 8" xfId="8277" xr:uid="{00000000-0005-0000-0000-0000B55A0000}"/>
    <cellStyle name="Normal 23 2 2 9" xfId="37675" xr:uid="{00000000-0005-0000-0000-0000B65A0000}"/>
    <cellStyle name="Normal 23 2 3" xfId="1800" xr:uid="{00000000-0005-0000-0000-0000B75A0000}"/>
    <cellStyle name="Normal 23 2 3 2" xfId="1801" xr:uid="{00000000-0005-0000-0000-0000B85A0000}"/>
    <cellStyle name="Normal 23 2 3 2 2" xfId="16329" xr:uid="{00000000-0005-0000-0000-0000B95A0000}"/>
    <cellStyle name="Normal 23 2 3 2 2 2" xfId="28871" xr:uid="{00000000-0005-0000-0000-0000BA5A0000}"/>
    <cellStyle name="Normal 23 2 3 2 2 3" xfId="44461" xr:uid="{308EB105-C9D8-4BBC-BED0-2EBC513E5464}"/>
    <cellStyle name="Normal 23 2 3 2 3" xfId="19545" xr:uid="{00000000-0005-0000-0000-0000BB5A0000}"/>
    <cellStyle name="Normal 23 2 3 2 3 2" xfId="44462" xr:uid="{A4067E77-1C42-4718-B503-E37BCD169739}"/>
    <cellStyle name="Normal 23 2 3 2 4" xfId="32660" xr:uid="{00000000-0005-0000-0000-0000BC5A0000}"/>
    <cellStyle name="Normal 23 2 3 2 4 2" xfId="44463" xr:uid="{B1108496-972A-4F9A-BEEC-D8527E4DF41F}"/>
    <cellStyle name="Normal 23 2 3 2 5" xfId="35671" xr:uid="{00000000-0005-0000-0000-0000BD5A0000}"/>
    <cellStyle name="Normal 23 2 3 2 6" xfId="10809" xr:uid="{00000000-0005-0000-0000-0000BE5A0000}"/>
    <cellStyle name="Normal 23 2 3 2 7" xfId="44460" xr:uid="{9508E30A-C275-4017-9B4D-4095698EAFB4}"/>
    <cellStyle name="Normal 23 2 3 3" xfId="11156" xr:uid="{00000000-0005-0000-0000-0000BF5A0000}"/>
    <cellStyle name="Normal 23 2 3 3 2" xfId="16548" xr:uid="{00000000-0005-0000-0000-0000C05A0000}"/>
    <cellStyle name="Normal 23 2 3 3 2 2" xfId="29087" xr:uid="{00000000-0005-0000-0000-0000C15A0000}"/>
    <cellStyle name="Normal 23 2 3 3 3" xfId="23996" xr:uid="{00000000-0005-0000-0000-0000C25A0000}"/>
    <cellStyle name="Normal 23 2 3 3 4" xfId="44464" xr:uid="{6E08DE6D-B539-4B8E-B152-383A7A7AD806}"/>
    <cellStyle name="Normal 23 2 3 4" xfId="15608" xr:uid="{00000000-0005-0000-0000-0000C35A0000}"/>
    <cellStyle name="Normal 23 2 3 4 2" xfId="28256" xr:uid="{00000000-0005-0000-0000-0000C45A0000}"/>
    <cellStyle name="Normal 23 2 3 4 3" xfId="44465" xr:uid="{EF0F2DAF-FFAE-431E-94E4-0E02397C1567}"/>
    <cellStyle name="Normal 23 2 3 5" xfId="18201" xr:uid="{00000000-0005-0000-0000-0000C55A0000}"/>
    <cellStyle name="Normal 23 2 3 5 2" xfId="44466" xr:uid="{7F7B8C6A-ACF5-483D-A945-5C44DFA896B8}"/>
    <cellStyle name="Normal 23 2 3 6" xfId="31497" xr:uid="{00000000-0005-0000-0000-0000C65A0000}"/>
    <cellStyle name="Normal 23 2 3 7" xfId="34816" xr:uid="{00000000-0005-0000-0000-0000C75A0000}"/>
    <cellStyle name="Normal 23 2 3 8" xfId="9201" xr:uid="{00000000-0005-0000-0000-0000C85A0000}"/>
    <cellStyle name="Normal 23 2 3 9" xfId="44459" xr:uid="{3CCE3EB4-1D74-4099-B242-F788ABA12ED1}"/>
    <cellStyle name="Normal 23 2 4" xfId="1802" xr:uid="{00000000-0005-0000-0000-0000C95A0000}"/>
    <cellStyle name="Normal 23 2 4 2" xfId="11127" xr:uid="{00000000-0005-0000-0000-0000CA5A0000}"/>
    <cellStyle name="Normal 23 2 4 2 2" xfId="16529" xr:uid="{00000000-0005-0000-0000-0000CB5A0000}"/>
    <cellStyle name="Normal 23 2 4 2 2 2" xfId="29068" xr:uid="{00000000-0005-0000-0000-0000CC5A0000}"/>
    <cellStyle name="Normal 23 2 4 2 3" xfId="23976" xr:uid="{00000000-0005-0000-0000-0000CD5A0000}"/>
    <cellStyle name="Normal 23 2 4 2 4" xfId="44468" xr:uid="{E3DDDD6E-37D7-498F-B052-EF7C20D30FB3}"/>
    <cellStyle name="Normal 23 2 4 3" xfId="10513" xr:uid="{00000000-0005-0000-0000-0000CE5A0000}"/>
    <cellStyle name="Normal 23 2 4 3 2" xfId="44469" xr:uid="{A64FDA69-1B66-417B-9F7C-7D05131070CE}"/>
    <cellStyle name="Normal 23 2 4 4" xfId="44470" xr:uid="{887E7769-0CAC-416C-9AC9-B721158451DC}"/>
    <cellStyle name="Normal 23 2 4 5" xfId="44467" xr:uid="{AF88B2FF-21B0-4C63-9098-0CC09758B491}"/>
    <cellStyle name="Normal 23 2 5" xfId="1795" xr:uid="{00000000-0005-0000-0000-0000CF5A0000}"/>
    <cellStyle name="Normal 23 2 5 2" xfId="16086" xr:uid="{00000000-0005-0000-0000-0000D05A0000}"/>
    <cellStyle name="Normal 23 2 5 2 2" xfId="28712" xr:uid="{00000000-0005-0000-0000-0000D15A0000}"/>
    <cellStyle name="Normal 23 2 5 3" xfId="23674" xr:uid="{00000000-0005-0000-0000-0000D25A0000}"/>
    <cellStyle name="Normal 23 2 5 4" xfId="10327" xr:uid="{00000000-0005-0000-0000-0000D35A0000}"/>
    <cellStyle name="Normal 23 2 5 5" xfId="44471" xr:uid="{62FC2C64-7062-42B8-A626-9626E3CEB9D0}"/>
    <cellStyle name="Normal 23 2 6" xfId="7273" xr:uid="{00000000-0005-0000-0000-0000D45A0000}"/>
    <cellStyle name="Normal 23 2 6 2" xfId="13804" xr:uid="{00000000-0005-0000-0000-0000D55A0000}"/>
    <cellStyle name="Normal 23 2 6 2 2" xfId="26535" xr:uid="{00000000-0005-0000-0000-0000D65A0000}"/>
    <cellStyle name="Normal 23 2 6 3" xfId="22001" xr:uid="{00000000-0005-0000-0000-0000D75A0000}"/>
    <cellStyle name="Normal 23 2 6 4" xfId="44472" xr:uid="{EE822465-A485-4BE4-9C40-E1694FA7889F}"/>
    <cellStyle name="Normal 23 2 7" xfId="12661" xr:uid="{00000000-0005-0000-0000-0000D85A0000}"/>
    <cellStyle name="Normal 23 2 7 2" xfId="25407" xr:uid="{00000000-0005-0000-0000-0000D95A0000}"/>
    <cellStyle name="Normal 23 2 7 3" xfId="44473" xr:uid="{85EF71FB-6D2B-45AF-A7F0-A85D1620AB91}"/>
    <cellStyle name="Normal 23 2 8" xfId="5221" xr:uid="{00000000-0005-0000-0000-0000DA5A0000}"/>
    <cellStyle name="Normal 23 2 8 2" xfId="44474" xr:uid="{5BB91370-193C-4985-BC0C-368E572820E2}"/>
    <cellStyle name="Normal 23 2 9" xfId="37627" xr:uid="{00000000-0005-0000-0000-0000DB5A0000}"/>
    <cellStyle name="Normal 23 20" xfId="5210" xr:uid="{00000000-0005-0000-0000-0000DC5A0000}"/>
    <cellStyle name="Normal 23 20 2" xfId="8266" xr:uid="{00000000-0005-0000-0000-0000DD5A0000}"/>
    <cellStyle name="Normal 23 20 2 2" xfId="14755" xr:uid="{00000000-0005-0000-0000-0000DE5A0000}"/>
    <cellStyle name="Normal 23 20 2 2 2" xfId="27434" xr:uid="{00000000-0005-0000-0000-0000DF5A0000}"/>
    <cellStyle name="Normal 23 20 2 3" xfId="22575" xr:uid="{00000000-0005-0000-0000-0000E05A0000}"/>
    <cellStyle name="Normal 23 20 3" xfId="9190" xr:uid="{00000000-0005-0000-0000-0000E15A0000}"/>
    <cellStyle name="Normal 23 20 3 2" xfId="15597" xr:uid="{00000000-0005-0000-0000-0000E25A0000}"/>
    <cellStyle name="Normal 23 20 3 2 2" xfId="28245" xr:uid="{00000000-0005-0000-0000-0000E35A0000}"/>
    <cellStyle name="Normal 23 20 3 3" xfId="23195" xr:uid="{00000000-0005-0000-0000-0000E45A0000}"/>
    <cellStyle name="Normal 23 20 4" xfId="7262" xr:uid="{00000000-0005-0000-0000-0000E55A0000}"/>
    <cellStyle name="Normal 23 20 4 2" xfId="13793" xr:uid="{00000000-0005-0000-0000-0000E65A0000}"/>
    <cellStyle name="Normal 23 20 4 2 2" xfId="26524" xr:uid="{00000000-0005-0000-0000-0000E75A0000}"/>
    <cellStyle name="Normal 23 20 4 3" xfId="21990" xr:uid="{00000000-0005-0000-0000-0000E85A0000}"/>
    <cellStyle name="Normal 23 20 5" xfId="12650" xr:uid="{00000000-0005-0000-0000-0000E95A0000}"/>
    <cellStyle name="Normal 23 20 5 2" xfId="25396" xr:uid="{00000000-0005-0000-0000-0000EA5A0000}"/>
    <cellStyle name="Normal 23 20 6" xfId="18670" xr:uid="{00000000-0005-0000-0000-0000EB5A0000}"/>
    <cellStyle name="Normal 23 20 7" xfId="21045" xr:uid="{00000000-0005-0000-0000-0000EC5A0000}"/>
    <cellStyle name="Normal 23 21" xfId="9746" xr:uid="{00000000-0005-0000-0000-0000ED5A0000}"/>
    <cellStyle name="Normal 23 21 2" xfId="19534" xr:uid="{00000000-0005-0000-0000-0000EE5A0000}"/>
    <cellStyle name="Normal 23 21 2 2" xfId="32649" xr:uid="{00000000-0005-0000-0000-0000EF5A0000}"/>
    <cellStyle name="Normal 23 21 2 3" xfId="35660" xr:uid="{00000000-0005-0000-0000-0000F05A0000}"/>
    <cellStyle name="Normal 23 21 3" xfId="18190" xr:uid="{00000000-0005-0000-0000-0000F15A0000}"/>
    <cellStyle name="Normal 23 21 4" xfId="31486" xr:uid="{00000000-0005-0000-0000-0000F25A0000}"/>
    <cellStyle name="Normal 23 21 5" xfId="34805" xr:uid="{00000000-0005-0000-0000-0000F35A0000}"/>
    <cellStyle name="Normal 23 22" xfId="10008" xr:uid="{00000000-0005-0000-0000-0000F45A0000}"/>
    <cellStyle name="Normal 23 22 2" xfId="15976" xr:uid="{00000000-0005-0000-0000-0000F55A0000}"/>
    <cellStyle name="Normal 23 22 2 2" xfId="28612" xr:uid="{00000000-0005-0000-0000-0000F65A0000}"/>
    <cellStyle name="Normal 23 22 3" xfId="23583" xr:uid="{00000000-0005-0000-0000-0000F75A0000}"/>
    <cellStyle name="Normal 23 23" xfId="2925" xr:uid="{00000000-0005-0000-0000-0000F85A0000}"/>
    <cellStyle name="Normal 23 24" xfId="44441" xr:uid="{FD0C3564-059B-4F5A-B2B3-1B8C1DADC5B2}"/>
    <cellStyle name="Normal 23 3" xfId="567" xr:uid="{00000000-0005-0000-0000-0000F95A0000}"/>
    <cellStyle name="Normal 23 3 10" xfId="5222" xr:uid="{00000000-0005-0000-0000-0000FA5A0000}"/>
    <cellStyle name="Normal 23 3 11" xfId="37653" xr:uid="{00000000-0005-0000-0000-0000FB5A0000}"/>
    <cellStyle name="Normal 23 3 12" xfId="37947" xr:uid="{00000000-0005-0000-0000-0000FC5A0000}"/>
    <cellStyle name="Normal 23 3 13" xfId="44475" xr:uid="{F291B654-A3B2-4E02-B4BB-20988ADF909B}"/>
    <cellStyle name="Normal 23 3 2" xfId="1804" xr:uid="{00000000-0005-0000-0000-0000FD5A0000}"/>
    <cellStyle name="Normal 23 3 2 2" xfId="1805" xr:uid="{00000000-0005-0000-0000-0000FE5A0000}"/>
    <cellStyle name="Normal 23 3 2 2 2" xfId="16494" xr:uid="{00000000-0005-0000-0000-0000FF5A0000}"/>
    <cellStyle name="Normal 23 3 2 2 2 2" xfId="29034" xr:uid="{00000000-0005-0000-0000-0000005B0000}"/>
    <cellStyle name="Normal 23 3 2 2 2 3" xfId="44478" xr:uid="{98044C0F-65AB-42F0-81AB-6412E514A408}"/>
    <cellStyle name="Normal 23 3 2 2 3" xfId="23944" xr:uid="{00000000-0005-0000-0000-0000015B0000}"/>
    <cellStyle name="Normal 23 3 2 2 3 2" xfId="44479" xr:uid="{62A2E587-BF85-451A-BB18-B980E834DB1B}"/>
    <cellStyle name="Normal 23 3 2 2 4" xfId="11068" xr:uid="{00000000-0005-0000-0000-0000025B0000}"/>
    <cellStyle name="Normal 23 3 2 2 4 2" xfId="44480" xr:uid="{1A17C024-9571-4A8E-AE0E-7C905C52AF70}"/>
    <cellStyle name="Normal 23 3 2 2 5" xfId="44477" xr:uid="{D047FCA9-4AED-4168-AB7F-0CCED3437FC4}"/>
    <cellStyle name="Normal 23 3 2 3" xfId="11315" xr:uid="{00000000-0005-0000-0000-0000035B0000}"/>
    <cellStyle name="Normal 23 3 2 3 2" xfId="16643" xr:uid="{00000000-0005-0000-0000-0000045B0000}"/>
    <cellStyle name="Normal 23 3 2 3 2 2" xfId="29178" xr:uid="{00000000-0005-0000-0000-0000055B0000}"/>
    <cellStyle name="Normal 23 3 2 3 3" xfId="24085" xr:uid="{00000000-0005-0000-0000-0000065B0000}"/>
    <cellStyle name="Normal 23 3 2 3 4" xfId="44481" xr:uid="{82EC22D1-669F-4AC1-B7FC-F024C8FFB47C}"/>
    <cellStyle name="Normal 23 3 2 4" xfId="14767" xr:uid="{00000000-0005-0000-0000-0000075B0000}"/>
    <cellStyle name="Normal 23 3 2 4 2" xfId="27446" xr:uid="{00000000-0005-0000-0000-0000085B0000}"/>
    <cellStyle name="Normal 23 3 2 4 3" xfId="44482" xr:uid="{EEBE62ED-E607-454A-BCC9-576BFA2FB7B2}"/>
    <cellStyle name="Normal 23 3 2 5" xfId="19546" xr:uid="{00000000-0005-0000-0000-0000095B0000}"/>
    <cellStyle name="Normal 23 3 2 5 2" xfId="44483" xr:uid="{5BC55BE7-FB99-44D5-9FB3-2EE6302AEDDC}"/>
    <cellStyle name="Normal 23 3 2 6" xfId="32661" xr:uid="{00000000-0005-0000-0000-00000A5B0000}"/>
    <cellStyle name="Normal 23 3 2 7" xfId="35672" xr:uid="{00000000-0005-0000-0000-00000B5B0000}"/>
    <cellStyle name="Normal 23 3 2 8" xfId="8278" xr:uid="{00000000-0005-0000-0000-00000C5B0000}"/>
    <cellStyle name="Normal 23 3 2 9" xfId="44476" xr:uid="{FDBF7E7A-2890-4A07-8493-873F79769E25}"/>
    <cellStyle name="Normal 23 3 3" xfId="1806" xr:uid="{00000000-0005-0000-0000-00000D5B0000}"/>
    <cellStyle name="Normal 23 3 3 2" xfId="10595" xr:uid="{00000000-0005-0000-0000-00000E5B0000}"/>
    <cellStyle name="Normal 23 3 3 2 2" xfId="16187" xr:uid="{00000000-0005-0000-0000-00000F5B0000}"/>
    <cellStyle name="Normal 23 3 3 2 2 2" xfId="28809" xr:uid="{00000000-0005-0000-0000-0000105B0000}"/>
    <cellStyle name="Normal 23 3 3 2 3" xfId="23753" xr:uid="{00000000-0005-0000-0000-0000115B0000}"/>
    <cellStyle name="Normal 23 3 3 2 4" xfId="44485" xr:uid="{27C54512-B417-4371-9602-B59CF78B90E7}"/>
    <cellStyle name="Normal 23 3 3 3" xfId="15609" xr:uid="{00000000-0005-0000-0000-0000125B0000}"/>
    <cellStyle name="Normal 23 3 3 3 2" xfId="28257" xr:uid="{00000000-0005-0000-0000-0000135B0000}"/>
    <cellStyle name="Normal 23 3 3 3 3" xfId="44486" xr:uid="{CEF7A8DB-7AE3-4DA8-8BF1-39A0D28974C0}"/>
    <cellStyle name="Normal 23 3 3 4" xfId="23206" xr:uid="{00000000-0005-0000-0000-0000145B0000}"/>
    <cellStyle name="Normal 23 3 3 4 2" xfId="44487" xr:uid="{36A546B4-1D26-4B5B-A8C8-C31F9E9F87BE}"/>
    <cellStyle name="Normal 23 3 3 5" xfId="9202" xr:uid="{00000000-0005-0000-0000-0000155B0000}"/>
    <cellStyle name="Normal 23 3 3 6" xfId="44484" xr:uid="{EC270AE6-3916-4406-951E-E7BE7374DD18}"/>
    <cellStyle name="Normal 23 3 4" xfId="1803" xr:uid="{00000000-0005-0000-0000-0000165B0000}"/>
    <cellStyle name="Normal 23 3 4 2" xfId="16437" xr:uid="{00000000-0005-0000-0000-0000175B0000}"/>
    <cellStyle name="Normal 23 3 4 2 2" xfId="28977" xr:uid="{00000000-0005-0000-0000-0000185B0000}"/>
    <cellStyle name="Normal 23 3 4 3" xfId="23887" xr:uid="{00000000-0005-0000-0000-0000195B0000}"/>
    <cellStyle name="Normal 23 3 4 4" xfId="10985" xr:uid="{00000000-0005-0000-0000-00001A5B0000}"/>
    <cellStyle name="Normal 23 3 4 5" xfId="44488" xr:uid="{57DA1CCA-53E3-4CAA-B1BE-7C42C3B4F8FA}"/>
    <cellStyle name="Normal 23 3 5" xfId="7274" xr:uid="{00000000-0005-0000-0000-00001B5B0000}"/>
    <cellStyle name="Normal 23 3 5 2" xfId="13805" xr:uid="{00000000-0005-0000-0000-00001C5B0000}"/>
    <cellStyle name="Normal 23 3 5 2 2" xfId="26536" xr:uid="{00000000-0005-0000-0000-00001D5B0000}"/>
    <cellStyle name="Normal 23 3 5 3" xfId="22002" xr:uid="{00000000-0005-0000-0000-00001E5B0000}"/>
    <cellStyle name="Normal 23 3 5 4" xfId="44489" xr:uid="{DE43CE27-786A-40B0-90F8-D438F3A30D51}"/>
    <cellStyle name="Normal 23 3 6" xfId="12662" xr:uid="{00000000-0005-0000-0000-00001F5B0000}"/>
    <cellStyle name="Normal 23 3 6 2" xfId="25408" xr:uid="{00000000-0005-0000-0000-0000205B0000}"/>
    <cellStyle name="Normal 23 3 6 3" xfId="44490" xr:uid="{6C525DC2-525D-4DF0-AAF4-E917236BB5BB}"/>
    <cellStyle name="Normal 23 3 7" xfId="18202" xr:uid="{00000000-0005-0000-0000-0000215B0000}"/>
    <cellStyle name="Normal 23 3 7 2" xfId="44491" xr:uid="{86C6D5B2-CB09-4F0A-87F7-7C48B8664DE1}"/>
    <cellStyle name="Normal 23 3 8" xfId="31498" xr:uid="{00000000-0005-0000-0000-0000225B0000}"/>
    <cellStyle name="Normal 23 3 9" xfId="34817" xr:uid="{00000000-0005-0000-0000-0000235B0000}"/>
    <cellStyle name="Normal 23 4" xfId="787" xr:uid="{00000000-0005-0000-0000-0000245B0000}"/>
    <cellStyle name="Normal 23 4 10" xfId="5223" xr:uid="{00000000-0005-0000-0000-0000255B0000}"/>
    <cellStyle name="Normal 23 4 11" xfId="44492" xr:uid="{DD23F70F-54DD-4A58-AA7E-273E082B0666}"/>
    <cellStyle name="Normal 23 4 2" xfId="1808" xr:uid="{00000000-0005-0000-0000-0000265B0000}"/>
    <cellStyle name="Normal 23 4 2 2" xfId="11339" xr:uid="{00000000-0005-0000-0000-0000275B0000}"/>
    <cellStyle name="Normal 23 4 2 2 2" xfId="16661" xr:uid="{00000000-0005-0000-0000-0000285B0000}"/>
    <cellStyle name="Normal 23 4 2 2 2 2" xfId="29196" xr:uid="{00000000-0005-0000-0000-0000295B0000}"/>
    <cellStyle name="Normal 23 4 2 2 3" xfId="24104" xr:uid="{00000000-0005-0000-0000-00002A5B0000}"/>
    <cellStyle name="Normal 23 4 2 2 4" xfId="44494" xr:uid="{E24DDFBE-0B8A-4AFE-81A7-24B6EB5BBBE8}"/>
    <cellStyle name="Normal 23 4 2 3" xfId="14768" xr:uid="{00000000-0005-0000-0000-00002B5B0000}"/>
    <cellStyle name="Normal 23 4 2 3 2" xfId="27447" xr:uid="{00000000-0005-0000-0000-00002C5B0000}"/>
    <cellStyle name="Normal 23 4 2 3 3" xfId="44495" xr:uid="{D98F40DA-EA5E-4AAE-98D0-C8478FCD2B5B}"/>
    <cellStyle name="Normal 23 4 2 4" xfId="19547" xr:uid="{00000000-0005-0000-0000-00002D5B0000}"/>
    <cellStyle name="Normal 23 4 2 4 2" xfId="44496" xr:uid="{6925D4BB-D662-47A9-BA54-FB33C6FB6990}"/>
    <cellStyle name="Normal 23 4 2 5" xfId="32662" xr:uid="{00000000-0005-0000-0000-00002E5B0000}"/>
    <cellStyle name="Normal 23 4 2 6" xfId="35673" xr:uid="{00000000-0005-0000-0000-00002F5B0000}"/>
    <cellStyle name="Normal 23 4 2 7" xfId="8279" xr:uid="{00000000-0005-0000-0000-0000305B0000}"/>
    <cellStyle name="Normal 23 4 2 8" xfId="44493" xr:uid="{9292B793-7E5A-4172-A48D-B805431A55ED}"/>
    <cellStyle name="Normal 23 4 3" xfId="1807" xr:uid="{00000000-0005-0000-0000-0000315B0000}"/>
    <cellStyle name="Normal 23 4 3 2" xfId="15610" xr:uid="{00000000-0005-0000-0000-0000325B0000}"/>
    <cellStyle name="Normal 23 4 3 2 2" xfId="28258" xr:uid="{00000000-0005-0000-0000-0000335B0000}"/>
    <cellStyle name="Normal 23 4 3 3" xfId="23207" xr:uid="{00000000-0005-0000-0000-0000345B0000}"/>
    <cellStyle name="Normal 23 4 3 4" xfId="9203" xr:uid="{00000000-0005-0000-0000-0000355B0000}"/>
    <cellStyle name="Normal 23 4 3 5" xfId="44497" xr:uid="{D43C580F-6552-4445-B140-8C64E961F386}"/>
    <cellStyle name="Normal 23 4 4" xfId="11335" xr:uid="{00000000-0005-0000-0000-0000365B0000}"/>
    <cellStyle name="Normal 23 4 4 2" xfId="16658" xr:uid="{00000000-0005-0000-0000-0000375B0000}"/>
    <cellStyle name="Normal 23 4 4 2 2" xfId="29193" xr:uid="{00000000-0005-0000-0000-0000385B0000}"/>
    <cellStyle name="Normal 23 4 4 3" xfId="24101" xr:uid="{00000000-0005-0000-0000-0000395B0000}"/>
    <cellStyle name="Normal 23 4 4 4" xfId="44498" xr:uid="{57533C82-9A29-49A3-8787-B7E19EDBD3CC}"/>
    <cellStyle name="Normal 23 4 5" xfId="7275" xr:uid="{00000000-0005-0000-0000-00003A5B0000}"/>
    <cellStyle name="Normal 23 4 5 2" xfId="13806" xr:uid="{00000000-0005-0000-0000-00003B5B0000}"/>
    <cellStyle name="Normal 23 4 5 2 2" xfId="26537" xr:uid="{00000000-0005-0000-0000-00003C5B0000}"/>
    <cellStyle name="Normal 23 4 5 3" xfId="22003" xr:uid="{00000000-0005-0000-0000-00003D5B0000}"/>
    <cellStyle name="Normal 23 4 5 4" xfId="44499" xr:uid="{C2326399-FA37-464F-A2C9-3BBF7B7313CC}"/>
    <cellStyle name="Normal 23 4 6" xfId="12663" xr:uid="{00000000-0005-0000-0000-00003E5B0000}"/>
    <cellStyle name="Normal 23 4 6 2" xfId="25409" xr:uid="{00000000-0005-0000-0000-00003F5B0000}"/>
    <cellStyle name="Normal 23 4 6 3" xfId="44500" xr:uid="{2DADD936-9B2D-4CCB-9C8B-61CA20DC5DF2}"/>
    <cellStyle name="Normal 23 4 7" xfId="18203" xr:uid="{00000000-0005-0000-0000-0000405B0000}"/>
    <cellStyle name="Normal 23 4 8" xfId="31499" xr:uid="{00000000-0005-0000-0000-0000415B0000}"/>
    <cellStyle name="Normal 23 4 9" xfId="34818" xr:uid="{00000000-0005-0000-0000-0000425B0000}"/>
    <cellStyle name="Normal 23 5" xfId="1809" xr:uid="{00000000-0005-0000-0000-0000435B0000}"/>
    <cellStyle name="Normal 23 5 10" xfId="5224" xr:uid="{00000000-0005-0000-0000-0000445B0000}"/>
    <cellStyle name="Normal 23 5 11" xfId="37600" xr:uid="{00000000-0005-0000-0000-0000455B0000}"/>
    <cellStyle name="Normal 23 5 12" xfId="37901" xr:uid="{00000000-0005-0000-0000-0000465B0000}"/>
    <cellStyle name="Normal 23 5 13" xfId="44501" xr:uid="{BF02D74B-795F-4A67-B85C-52A7FE4AF0E1}"/>
    <cellStyle name="Normal 23 5 2" xfId="8280" xr:uid="{00000000-0005-0000-0000-0000475B0000}"/>
    <cellStyle name="Normal 23 5 2 2" xfId="14769" xr:uid="{00000000-0005-0000-0000-0000485B0000}"/>
    <cellStyle name="Normal 23 5 2 2 2" xfId="27448" xr:uid="{00000000-0005-0000-0000-0000495B0000}"/>
    <cellStyle name="Normal 23 5 2 3" xfId="19548" xr:uid="{00000000-0005-0000-0000-00004A5B0000}"/>
    <cellStyle name="Normal 23 5 2 4" xfId="32663" xr:uid="{00000000-0005-0000-0000-00004B5B0000}"/>
    <cellStyle name="Normal 23 5 2 5" xfId="35674" xr:uid="{00000000-0005-0000-0000-00004C5B0000}"/>
    <cellStyle name="Normal 23 5 2 6" xfId="44502" xr:uid="{508D1221-8B34-439C-9D48-C94D8E037D85}"/>
    <cellStyle name="Normal 23 5 3" xfId="9204" xr:uid="{00000000-0005-0000-0000-00004D5B0000}"/>
    <cellStyle name="Normal 23 5 3 2" xfId="15611" xr:uid="{00000000-0005-0000-0000-00004E5B0000}"/>
    <cellStyle name="Normal 23 5 3 2 2" xfId="28259" xr:uid="{00000000-0005-0000-0000-00004F5B0000}"/>
    <cellStyle name="Normal 23 5 3 3" xfId="23208" xr:uid="{00000000-0005-0000-0000-0000505B0000}"/>
    <cellStyle name="Normal 23 5 3 4" xfId="44503" xr:uid="{55575739-10A9-4B89-A9F1-8C553B98620D}"/>
    <cellStyle name="Normal 23 5 4" xfId="11338" xr:uid="{00000000-0005-0000-0000-0000515B0000}"/>
    <cellStyle name="Normal 23 5 4 2" xfId="16660" xr:uid="{00000000-0005-0000-0000-0000525B0000}"/>
    <cellStyle name="Normal 23 5 4 2 2" xfId="29195" xr:uid="{00000000-0005-0000-0000-0000535B0000}"/>
    <cellStyle name="Normal 23 5 4 3" xfId="24103" xr:uid="{00000000-0005-0000-0000-0000545B0000}"/>
    <cellStyle name="Normal 23 5 4 4" xfId="44504" xr:uid="{E69BB0DC-D823-401C-93C9-3738C786492F}"/>
    <cellStyle name="Normal 23 5 5" xfId="7276" xr:uid="{00000000-0005-0000-0000-0000555B0000}"/>
    <cellStyle name="Normal 23 5 5 2" xfId="13807" xr:uid="{00000000-0005-0000-0000-0000565B0000}"/>
    <cellStyle name="Normal 23 5 5 2 2" xfId="26538" xr:uid="{00000000-0005-0000-0000-0000575B0000}"/>
    <cellStyle name="Normal 23 5 5 3" xfId="22004" xr:uid="{00000000-0005-0000-0000-0000585B0000}"/>
    <cellStyle name="Normal 23 5 5 4" xfId="44505" xr:uid="{AB752697-FFF2-4A90-974A-3A1B3122AF5E}"/>
    <cellStyle name="Normal 23 5 6" xfId="12664" xr:uid="{00000000-0005-0000-0000-0000595B0000}"/>
    <cellStyle name="Normal 23 5 6 2" xfId="25410" xr:uid="{00000000-0005-0000-0000-00005A5B0000}"/>
    <cellStyle name="Normal 23 5 7" xfId="18204" xr:uid="{00000000-0005-0000-0000-00005B5B0000}"/>
    <cellStyle name="Normal 23 5 8" xfId="31500" xr:uid="{00000000-0005-0000-0000-00005C5B0000}"/>
    <cellStyle name="Normal 23 5 9" xfId="34819" xr:uid="{00000000-0005-0000-0000-00005D5B0000}"/>
    <cellStyle name="Normal 23 6" xfId="1794" xr:uid="{00000000-0005-0000-0000-00005E5B0000}"/>
    <cellStyle name="Normal 23 6 10" xfId="44506" xr:uid="{5AF17A65-7D92-4738-9CEF-B86DC67D1D00}"/>
    <cellStyle name="Normal 23 6 2" xfId="8281" xr:uid="{00000000-0005-0000-0000-00005F5B0000}"/>
    <cellStyle name="Normal 23 6 2 2" xfId="14770" xr:uid="{00000000-0005-0000-0000-0000605B0000}"/>
    <cellStyle name="Normal 23 6 2 2 2" xfId="27449" xr:uid="{00000000-0005-0000-0000-0000615B0000}"/>
    <cellStyle name="Normal 23 6 2 3" xfId="19549" xr:uid="{00000000-0005-0000-0000-0000625B0000}"/>
    <cellStyle name="Normal 23 6 2 4" xfId="32664" xr:uid="{00000000-0005-0000-0000-0000635B0000}"/>
    <cellStyle name="Normal 23 6 2 5" xfId="35675" xr:uid="{00000000-0005-0000-0000-0000645B0000}"/>
    <cellStyle name="Normal 23 6 3" xfId="9205" xr:uid="{00000000-0005-0000-0000-0000655B0000}"/>
    <cellStyle name="Normal 23 6 3 2" xfId="15612" xr:uid="{00000000-0005-0000-0000-0000665B0000}"/>
    <cellStyle name="Normal 23 6 3 2 2" xfId="28260" xr:uid="{00000000-0005-0000-0000-0000675B0000}"/>
    <cellStyle name="Normal 23 6 3 3" xfId="23209" xr:uid="{00000000-0005-0000-0000-0000685B0000}"/>
    <cellStyle name="Normal 23 6 4" xfId="7277" xr:uid="{00000000-0005-0000-0000-0000695B0000}"/>
    <cellStyle name="Normal 23 6 4 2" xfId="13808" xr:uid="{00000000-0005-0000-0000-00006A5B0000}"/>
    <cellStyle name="Normal 23 6 4 2 2" xfId="26539" xr:uid="{00000000-0005-0000-0000-00006B5B0000}"/>
    <cellStyle name="Normal 23 6 4 3" xfId="22005" xr:uid="{00000000-0005-0000-0000-00006C5B0000}"/>
    <cellStyle name="Normal 23 6 5" xfId="12665" xr:uid="{00000000-0005-0000-0000-00006D5B0000}"/>
    <cellStyle name="Normal 23 6 5 2" xfId="25411" xr:uid="{00000000-0005-0000-0000-00006E5B0000}"/>
    <cellStyle name="Normal 23 6 6" xfId="18205" xr:uid="{00000000-0005-0000-0000-00006F5B0000}"/>
    <cellStyle name="Normal 23 6 7" xfId="31501" xr:uid="{00000000-0005-0000-0000-0000705B0000}"/>
    <cellStyle name="Normal 23 6 8" xfId="34820" xr:uid="{00000000-0005-0000-0000-0000715B0000}"/>
    <cellStyle name="Normal 23 6 9" xfId="5225" xr:uid="{00000000-0005-0000-0000-0000725B0000}"/>
    <cellStyle name="Normal 23 7" xfId="5226" xr:uid="{00000000-0005-0000-0000-0000735B0000}"/>
    <cellStyle name="Normal 23 7 2" xfId="8282" xr:uid="{00000000-0005-0000-0000-0000745B0000}"/>
    <cellStyle name="Normal 23 7 2 2" xfId="14771" xr:uid="{00000000-0005-0000-0000-0000755B0000}"/>
    <cellStyle name="Normal 23 7 2 2 2" xfId="27450" xr:uid="{00000000-0005-0000-0000-0000765B0000}"/>
    <cellStyle name="Normal 23 7 2 3" xfId="19550" xr:uid="{00000000-0005-0000-0000-0000775B0000}"/>
    <cellStyle name="Normal 23 7 2 4" xfId="32665" xr:uid="{00000000-0005-0000-0000-0000785B0000}"/>
    <cellStyle name="Normal 23 7 2 5" xfId="35676" xr:uid="{00000000-0005-0000-0000-0000795B0000}"/>
    <cellStyle name="Normal 23 7 3" xfId="9206" xr:uid="{00000000-0005-0000-0000-00007A5B0000}"/>
    <cellStyle name="Normal 23 7 3 2" xfId="15613" xr:uid="{00000000-0005-0000-0000-00007B5B0000}"/>
    <cellStyle name="Normal 23 7 3 2 2" xfId="28261" xr:uid="{00000000-0005-0000-0000-00007C5B0000}"/>
    <cellStyle name="Normal 23 7 3 3" xfId="23210" xr:uid="{00000000-0005-0000-0000-00007D5B0000}"/>
    <cellStyle name="Normal 23 7 4" xfId="7278" xr:uid="{00000000-0005-0000-0000-00007E5B0000}"/>
    <cellStyle name="Normal 23 7 4 2" xfId="13809" xr:uid="{00000000-0005-0000-0000-00007F5B0000}"/>
    <cellStyle name="Normal 23 7 4 2 2" xfId="26540" xr:uid="{00000000-0005-0000-0000-0000805B0000}"/>
    <cellStyle name="Normal 23 7 4 3" xfId="22006" xr:uid="{00000000-0005-0000-0000-0000815B0000}"/>
    <cellStyle name="Normal 23 7 5" xfId="12666" xr:uid="{00000000-0005-0000-0000-0000825B0000}"/>
    <cellStyle name="Normal 23 7 5 2" xfId="25412" xr:uid="{00000000-0005-0000-0000-0000835B0000}"/>
    <cellStyle name="Normal 23 7 6" xfId="18206" xr:uid="{00000000-0005-0000-0000-0000845B0000}"/>
    <cellStyle name="Normal 23 7 7" xfId="31502" xr:uid="{00000000-0005-0000-0000-0000855B0000}"/>
    <cellStyle name="Normal 23 7 8" xfId="34821" xr:uid="{00000000-0005-0000-0000-0000865B0000}"/>
    <cellStyle name="Normal 23 7 9" xfId="44507" xr:uid="{30DB552A-6217-4EAD-8BD7-FF30ADCC5E79}"/>
    <cellStyle name="Normal 23 8" xfId="5227" xr:uid="{00000000-0005-0000-0000-0000875B0000}"/>
    <cellStyle name="Normal 23 8 2" xfId="8283" xr:uid="{00000000-0005-0000-0000-0000885B0000}"/>
    <cellStyle name="Normal 23 8 2 2" xfId="14772" xr:uid="{00000000-0005-0000-0000-0000895B0000}"/>
    <cellStyle name="Normal 23 8 2 2 2" xfId="27451" xr:uid="{00000000-0005-0000-0000-00008A5B0000}"/>
    <cellStyle name="Normal 23 8 2 3" xfId="19551" xr:uid="{00000000-0005-0000-0000-00008B5B0000}"/>
    <cellStyle name="Normal 23 8 2 4" xfId="32666" xr:uid="{00000000-0005-0000-0000-00008C5B0000}"/>
    <cellStyle name="Normal 23 8 2 5" xfId="35677" xr:uid="{00000000-0005-0000-0000-00008D5B0000}"/>
    <cellStyle name="Normal 23 8 3" xfId="9207" xr:uid="{00000000-0005-0000-0000-00008E5B0000}"/>
    <cellStyle name="Normal 23 8 3 2" xfId="15614" xr:uid="{00000000-0005-0000-0000-00008F5B0000}"/>
    <cellStyle name="Normal 23 8 3 2 2" xfId="28262" xr:uid="{00000000-0005-0000-0000-0000905B0000}"/>
    <cellStyle name="Normal 23 8 3 3" xfId="23211" xr:uid="{00000000-0005-0000-0000-0000915B0000}"/>
    <cellStyle name="Normal 23 8 4" xfId="7279" xr:uid="{00000000-0005-0000-0000-0000925B0000}"/>
    <cellStyle name="Normal 23 8 4 2" xfId="13810" xr:uid="{00000000-0005-0000-0000-0000935B0000}"/>
    <cellStyle name="Normal 23 8 4 2 2" xfId="26541" xr:uid="{00000000-0005-0000-0000-0000945B0000}"/>
    <cellStyle name="Normal 23 8 4 3" xfId="22007" xr:uid="{00000000-0005-0000-0000-0000955B0000}"/>
    <cellStyle name="Normal 23 8 5" xfId="12667" xr:uid="{00000000-0005-0000-0000-0000965B0000}"/>
    <cellStyle name="Normal 23 8 5 2" xfId="25413" xr:uid="{00000000-0005-0000-0000-0000975B0000}"/>
    <cellStyle name="Normal 23 8 6" xfId="18207" xr:uid="{00000000-0005-0000-0000-0000985B0000}"/>
    <cellStyle name="Normal 23 8 7" xfId="31503" xr:uid="{00000000-0005-0000-0000-0000995B0000}"/>
    <cellStyle name="Normal 23 8 8" xfId="34822" xr:uid="{00000000-0005-0000-0000-00009A5B0000}"/>
    <cellStyle name="Normal 23 8 9" xfId="44508" xr:uid="{7D45FD5F-FF6D-488C-A095-F7A4761D5890}"/>
    <cellStyle name="Normal 23 9" xfId="5228" xr:uid="{00000000-0005-0000-0000-00009B5B0000}"/>
    <cellStyle name="Normal 23 9 2" xfId="8284" xr:uid="{00000000-0005-0000-0000-00009C5B0000}"/>
    <cellStyle name="Normal 23 9 2 2" xfId="14773" xr:uid="{00000000-0005-0000-0000-00009D5B0000}"/>
    <cellStyle name="Normal 23 9 2 2 2" xfId="27452" xr:uid="{00000000-0005-0000-0000-00009E5B0000}"/>
    <cellStyle name="Normal 23 9 2 3" xfId="19552" xr:uid="{00000000-0005-0000-0000-00009F5B0000}"/>
    <cellStyle name="Normal 23 9 2 4" xfId="32667" xr:uid="{00000000-0005-0000-0000-0000A05B0000}"/>
    <cellStyle name="Normal 23 9 2 5" xfId="35678" xr:uid="{00000000-0005-0000-0000-0000A15B0000}"/>
    <cellStyle name="Normal 23 9 3" xfId="9208" xr:uid="{00000000-0005-0000-0000-0000A25B0000}"/>
    <cellStyle name="Normal 23 9 3 2" xfId="15615" xr:uid="{00000000-0005-0000-0000-0000A35B0000}"/>
    <cellStyle name="Normal 23 9 3 2 2" xfId="28263" xr:uid="{00000000-0005-0000-0000-0000A45B0000}"/>
    <cellStyle name="Normal 23 9 3 3" xfId="23212" xr:uid="{00000000-0005-0000-0000-0000A55B0000}"/>
    <cellStyle name="Normal 23 9 4" xfId="7280" xr:uid="{00000000-0005-0000-0000-0000A65B0000}"/>
    <cellStyle name="Normal 23 9 4 2" xfId="13811" xr:uid="{00000000-0005-0000-0000-0000A75B0000}"/>
    <cellStyle name="Normal 23 9 4 2 2" xfId="26542" xr:uid="{00000000-0005-0000-0000-0000A85B0000}"/>
    <cellStyle name="Normal 23 9 4 3" xfId="22008" xr:uid="{00000000-0005-0000-0000-0000A95B0000}"/>
    <cellStyle name="Normal 23 9 5" xfId="12668" xr:uid="{00000000-0005-0000-0000-0000AA5B0000}"/>
    <cellStyle name="Normal 23 9 5 2" xfId="25414" xr:uid="{00000000-0005-0000-0000-0000AB5B0000}"/>
    <cellStyle name="Normal 23 9 6" xfId="18208" xr:uid="{00000000-0005-0000-0000-0000AC5B0000}"/>
    <cellStyle name="Normal 23 9 7" xfId="31504" xr:uid="{00000000-0005-0000-0000-0000AD5B0000}"/>
    <cellStyle name="Normal 23 9 8" xfId="34823" xr:uid="{00000000-0005-0000-0000-0000AE5B0000}"/>
    <cellStyle name="Normal 23 9 9" xfId="44509" xr:uid="{929AE3C8-84B4-4256-A0A7-E1A891A4C2CF}"/>
    <cellStyle name="Normal 230" xfId="46753" xr:uid="{FBBBDFED-F275-438E-8832-867511C2A297}"/>
    <cellStyle name="Normal 24" xfId="304" xr:uid="{00000000-0005-0000-0000-0000AF5B0000}"/>
    <cellStyle name="Normal 24 10" xfId="44511" xr:uid="{47D7A5EB-A3A5-4CF9-8D25-E7C5E80B7BC9}"/>
    <cellStyle name="Normal 24 11" xfId="44510" xr:uid="{A4D23736-962E-4FD5-AE48-DB8F030FDC33}"/>
    <cellStyle name="Normal 24 2" xfId="636" xr:uid="{00000000-0005-0000-0000-0000B05B0000}"/>
    <cellStyle name="Normal 24 2 2" xfId="1812" xr:uid="{00000000-0005-0000-0000-0000B15B0000}"/>
    <cellStyle name="Normal 24 2 2 2" xfId="1813" xr:uid="{00000000-0005-0000-0000-0000B25B0000}"/>
    <cellStyle name="Normal 24 2 2 2 2" xfId="1814" xr:uid="{00000000-0005-0000-0000-0000B35B0000}"/>
    <cellStyle name="Normal 24 2 2 2 2 2" xfId="16363" xr:uid="{00000000-0005-0000-0000-0000B45B0000}"/>
    <cellStyle name="Normal 24 2 2 2 2 2 2" xfId="28905" xr:uid="{00000000-0005-0000-0000-0000B55B0000}"/>
    <cellStyle name="Normal 24 2 2 2 2 2 3" xfId="44516" xr:uid="{3270A41F-6010-454C-A960-F4ECEB1F832D}"/>
    <cellStyle name="Normal 24 2 2 2 2 3" xfId="23819" xr:uid="{00000000-0005-0000-0000-0000B65B0000}"/>
    <cellStyle name="Normal 24 2 2 2 2 3 2" xfId="44517" xr:uid="{10B2D333-CB6B-46DB-A8C5-F3F09BFE6DF0}"/>
    <cellStyle name="Normal 24 2 2 2 2 4" xfId="10869" xr:uid="{00000000-0005-0000-0000-0000B75B0000}"/>
    <cellStyle name="Normal 24 2 2 2 2 4 2" xfId="44518" xr:uid="{EE58573C-9237-47BF-8A48-D02FA7862A00}"/>
    <cellStyle name="Normal 24 2 2 2 2 5" xfId="44515" xr:uid="{DF513A07-47EB-413F-958F-16D8F423D5B2}"/>
    <cellStyle name="Normal 24 2 2 2 3" xfId="16434" xr:uid="{00000000-0005-0000-0000-0000B85B0000}"/>
    <cellStyle name="Normal 24 2 2 2 3 2" xfId="28974" xr:uid="{00000000-0005-0000-0000-0000B95B0000}"/>
    <cellStyle name="Normal 24 2 2 2 3 3" xfId="44519" xr:uid="{B4C4DAC9-D2C6-4D4B-8E68-26E7E0A1849B}"/>
    <cellStyle name="Normal 24 2 2 2 4" xfId="23884" xr:uid="{00000000-0005-0000-0000-0000BA5B0000}"/>
    <cellStyle name="Normal 24 2 2 2 4 2" xfId="44520" xr:uid="{91202C1A-CF5F-4F36-92CA-1A0FA5842EB3}"/>
    <cellStyle name="Normal 24 2 2 2 5" xfId="10981" xr:uid="{00000000-0005-0000-0000-0000BB5B0000}"/>
    <cellStyle name="Normal 24 2 2 2 5 2" xfId="44521" xr:uid="{B4AE283A-4349-43C2-B09A-B5D0A303113C}"/>
    <cellStyle name="Normal 24 2 2 2 6" xfId="44514" xr:uid="{0FA8032E-8C66-4A5A-ADED-B1D9C460622B}"/>
    <cellStyle name="Normal 24 2 2 3" xfId="1815" xr:uid="{00000000-0005-0000-0000-0000BC5B0000}"/>
    <cellStyle name="Normal 24 2 2 3 2" xfId="16549" xr:uid="{00000000-0005-0000-0000-0000BD5B0000}"/>
    <cellStyle name="Normal 24 2 2 3 2 2" xfId="29088" xr:uid="{00000000-0005-0000-0000-0000BE5B0000}"/>
    <cellStyle name="Normal 24 2 2 3 2 3" xfId="44523" xr:uid="{26269327-D7A0-45CB-B105-A3585E3D48AA}"/>
    <cellStyle name="Normal 24 2 2 3 3" xfId="23997" xr:uid="{00000000-0005-0000-0000-0000BF5B0000}"/>
    <cellStyle name="Normal 24 2 2 3 3 2" xfId="44524" xr:uid="{62ABDCE1-0E39-4095-8F34-2F2E0C6ECDB9}"/>
    <cellStyle name="Normal 24 2 2 3 4" xfId="11158" xr:uid="{00000000-0005-0000-0000-0000C05B0000}"/>
    <cellStyle name="Normal 24 2 2 3 4 2" xfId="44525" xr:uid="{60BDC309-042A-4B91-BAEB-4662C5B3B5A6}"/>
    <cellStyle name="Normal 24 2 2 3 5" xfId="44522" xr:uid="{3F19A6AF-0FD4-4160-8195-7A9BF9FF606E}"/>
    <cellStyle name="Normal 24 2 2 4" xfId="11328" xr:uid="{00000000-0005-0000-0000-0000C15B0000}"/>
    <cellStyle name="Normal 24 2 2 4 2" xfId="16653" xr:uid="{00000000-0005-0000-0000-0000C25B0000}"/>
    <cellStyle name="Normal 24 2 2 4 2 2" xfId="29188" xr:uid="{00000000-0005-0000-0000-0000C35B0000}"/>
    <cellStyle name="Normal 24 2 2 4 3" xfId="24096" xr:uid="{00000000-0005-0000-0000-0000C45B0000}"/>
    <cellStyle name="Normal 24 2 2 4 4" xfId="44526" xr:uid="{A184B8F3-C0D7-4127-8CDE-8B33C0FAB05C}"/>
    <cellStyle name="Normal 24 2 2 5" xfId="10514" xr:uid="{00000000-0005-0000-0000-0000C55B0000}"/>
    <cellStyle name="Normal 24 2 2 5 2" xfId="44527" xr:uid="{84D87C22-15C6-47E3-8C2D-ECF6B91AE551}"/>
    <cellStyle name="Normal 24 2 2 6" xfId="44528" xr:uid="{506D5AB0-9ED1-420C-B68F-C2235AB190D3}"/>
    <cellStyle name="Normal 24 2 2 7" xfId="44513" xr:uid="{6587F734-DF93-4859-8705-FBD48003FFBD}"/>
    <cellStyle name="Normal 24 2 3" xfId="1816" xr:uid="{00000000-0005-0000-0000-0000C65B0000}"/>
    <cellStyle name="Normal 24 2 3 2" xfId="1817" xr:uid="{00000000-0005-0000-0000-0000C75B0000}"/>
    <cellStyle name="Normal 24 2 3 2 2" xfId="16670" xr:uid="{00000000-0005-0000-0000-0000C85B0000}"/>
    <cellStyle name="Normal 24 2 3 2 2 2" xfId="29205" xr:uid="{00000000-0005-0000-0000-0000C95B0000}"/>
    <cellStyle name="Normal 24 2 3 2 2 3" xfId="44531" xr:uid="{CECAA0DF-9509-463B-8A93-2A1D31BC1A02}"/>
    <cellStyle name="Normal 24 2 3 2 3" xfId="24114" xr:uid="{00000000-0005-0000-0000-0000CA5B0000}"/>
    <cellStyle name="Normal 24 2 3 2 3 2" xfId="44532" xr:uid="{DAFCE514-2166-4CCA-95FC-48D328E16D08}"/>
    <cellStyle name="Normal 24 2 3 2 4" xfId="11352" xr:uid="{00000000-0005-0000-0000-0000CB5B0000}"/>
    <cellStyle name="Normal 24 2 3 2 4 2" xfId="44533" xr:uid="{32C7084A-15F7-4CA9-A25F-FD3206F5FD68}"/>
    <cellStyle name="Normal 24 2 3 2 5" xfId="44530" xr:uid="{73A67DED-8F56-4862-AF08-17A0299ABBCB}"/>
    <cellStyle name="Normal 24 2 3 3" xfId="16577" xr:uid="{00000000-0005-0000-0000-0000CC5B0000}"/>
    <cellStyle name="Normal 24 2 3 3 2" xfId="29116" xr:uid="{00000000-0005-0000-0000-0000CD5B0000}"/>
    <cellStyle name="Normal 24 2 3 3 3" xfId="44534" xr:uid="{3A3E9948-350D-4E59-8ECC-6C0AD25AC0FB}"/>
    <cellStyle name="Normal 24 2 3 4" xfId="24024" xr:uid="{00000000-0005-0000-0000-0000CE5B0000}"/>
    <cellStyle name="Normal 24 2 3 4 2" xfId="44535" xr:uid="{05CE92D3-106B-44DF-B432-0DB93F7730DF}"/>
    <cellStyle name="Normal 24 2 3 5" xfId="11212" xr:uid="{00000000-0005-0000-0000-0000CF5B0000}"/>
    <cellStyle name="Normal 24 2 3 5 2" xfId="44536" xr:uid="{31AFFFED-D191-4492-B8B3-BBD58CDB872A}"/>
    <cellStyle name="Normal 24 2 3 6" xfId="44529" xr:uid="{BCDF6EF7-26F2-477D-A13F-9667E635F4D5}"/>
    <cellStyle name="Normal 24 2 4" xfId="1818" xr:uid="{00000000-0005-0000-0000-0000D05B0000}"/>
    <cellStyle name="Normal 24 2 4 2" xfId="16337" xr:uid="{00000000-0005-0000-0000-0000D15B0000}"/>
    <cellStyle name="Normal 24 2 4 2 2" xfId="28879" xr:uid="{00000000-0005-0000-0000-0000D25B0000}"/>
    <cellStyle name="Normal 24 2 4 2 3" xfId="44538" xr:uid="{37657948-0557-4D89-8684-4C0FAE20E53A}"/>
    <cellStyle name="Normal 24 2 4 3" xfId="23797" xr:uid="{00000000-0005-0000-0000-0000D35B0000}"/>
    <cellStyle name="Normal 24 2 4 3 2" xfId="44539" xr:uid="{CC960F99-24DB-49D3-B90E-B5ACCCB0E45B}"/>
    <cellStyle name="Normal 24 2 4 4" xfId="10826" xr:uid="{00000000-0005-0000-0000-0000D45B0000}"/>
    <cellStyle name="Normal 24 2 4 4 2" xfId="44540" xr:uid="{4D6537FC-0742-4485-A95C-620AFB2C378A}"/>
    <cellStyle name="Normal 24 2 4 5" xfId="44537" xr:uid="{8C2D314D-83DB-477E-8603-49549B0EDA92}"/>
    <cellStyle name="Normal 24 2 5" xfId="1811" xr:uid="{00000000-0005-0000-0000-0000D55B0000}"/>
    <cellStyle name="Normal 24 2 5 2" xfId="16379" xr:uid="{00000000-0005-0000-0000-0000D65B0000}"/>
    <cellStyle name="Normal 24 2 5 2 2" xfId="28921" xr:uid="{00000000-0005-0000-0000-0000D75B0000}"/>
    <cellStyle name="Normal 24 2 5 3" xfId="23832" xr:uid="{00000000-0005-0000-0000-0000D85B0000}"/>
    <cellStyle name="Normal 24 2 5 4" xfId="10894" xr:uid="{00000000-0005-0000-0000-0000D95B0000}"/>
    <cellStyle name="Normal 24 2 5 5" xfId="44541" xr:uid="{17BEB4DE-61A9-4D2A-AC99-28F271AAF405}"/>
    <cellStyle name="Normal 24 2 6" xfId="5229" xr:uid="{00000000-0005-0000-0000-0000DA5B0000}"/>
    <cellStyle name="Normal 24 2 6 2" xfId="44542" xr:uid="{33065949-FA3D-49EE-AD28-788AB16D6CF0}"/>
    <cellStyle name="Normal 24 2 7" xfId="37713" xr:uid="{00000000-0005-0000-0000-0000DB5B0000}"/>
    <cellStyle name="Normal 24 2 7 2" xfId="44543" xr:uid="{85BB7449-D586-4EB8-AC11-F7EF0FF1C1B7}"/>
    <cellStyle name="Normal 24 2 8" xfId="37992" xr:uid="{00000000-0005-0000-0000-0000DC5B0000}"/>
    <cellStyle name="Normal 24 2 8 2" xfId="44544" xr:uid="{B7269470-808E-4C85-9F07-66A7C7BA4B5F}"/>
    <cellStyle name="Normal 24 2 9" xfId="44512" xr:uid="{9DE47B3C-10C6-49E1-9398-1DBCDB470FA0}"/>
    <cellStyle name="Normal 24 3" xfId="1819" xr:uid="{00000000-0005-0000-0000-0000DD5B0000}"/>
    <cellStyle name="Normal 24 3 2" xfId="1820" xr:uid="{00000000-0005-0000-0000-0000DE5B0000}"/>
    <cellStyle name="Normal 24 3 2 2" xfId="1821" xr:uid="{00000000-0005-0000-0000-0000DF5B0000}"/>
    <cellStyle name="Normal 24 3 2 2 2" xfId="16651" xr:uid="{00000000-0005-0000-0000-0000E05B0000}"/>
    <cellStyle name="Normal 24 3 2 2 2 2" xfId="29186" xr:uid="{00000000-0005-0000-0000-0000E15B0000}"/>
    <cellStyle name="Normal 24 3 2 2 2 3" xfId="44548" xr:uid="{335211C1-E66B-4236-AE67-BA22A95B50D6}"/>
    <cellStyle name="Normal 24 3 2 2 3" xfId="24093" xr:uid="{00000000-0005-0000-0000-0000E25B0000}"/>
    <cellStyle name="Normal 24 3 2 2 3 2" xfId="44549" xr:uid="{FDBDBD2A-D2EF-4500-A454-B6EBCC160C0D}"/>
    <cellStyle name="Normal 24 3 2 2 4" xfId="11325" xr:uid="{00000000-0005-0000-0000-0000E35B0000}"/>
    <cellStyle name="Normal 24 3 2 2 4 2" xfId="44550" xr:uid="{E6507569-4849-4B51-B9F1-564640EDB1B2}"/>
    <cellStyle name="Normal 24 3 2 2 5" xfId="44547" xr:uid="{894B2B50-F00E-43FC-B20F-D76A57158D93}"/>
    <cellStyle name="Normal 24 3 2 3" xfId="16322" xr:uid="{00000000-0005-0000-0000-0000E45B0000}"/>
    <cellStyle name="Normal 24 3 2 3 2" xfId="28864" xr:uid="{00000000-0005-0000-0000-0000E55B0000}"/>
    <cellStyle name="Normal 24 3 2 3 3" xfId="44551" xr:uid="{6EC3140A-0C19-401E-800A-DD69A349090D}"/>
    <cellStyle name="Normal 24 3 2 4" xfId="23785" xr:uid="{00000000-0005-0000-0000-0000E65B0000}"/>
    <cellStyle name="Normal 24 3 2 4 2" xfId="44552" xr:uid="{3C746307-4CC1-42B0-B46E-C48DA19A97B2}"/>
    <cellStyle name="Normal 24 3 2 5" xfId="10800" xr:uid="{00000000-0005-0000-0000-0000E75B0000}"/>
    <cellStyle name="Normal 24 3 2 5 2" xfId="44553" xr:uid="{AB244C60-6A54-4032-9BE3-E14F6EE018BD}"/>
    <cellStyle name="Normal 24 3 2 6" xfId="44546" xr:uid="{A31C6D46-C1A5-497C-B7BB-39B387637D31}"/>
    <cellStyle name="Normal 24 3 3" xfId="1822" xr:uid="{00000000-0005-0000-0000-0000E85B0000}"/>
    <cellStyle name="Normal 24 3 3 2" xfId="16444" xr:uid="{00000000-0005-0000-0000-0000E95B0000}"/>
    <cellStyle name="Normal 24 3 3 2 2" xfId="28984" xr:uid="{00000000-0005-0000-0000-0000EA5B0000}"/>
    <cellStyle name="Normal 24 3 3 2 3" xfId="44555" xr:uid="{79B7ED05-9168-45D8-9000-F3C9DB0A7B3F}"/>
    <cellStyle name="Normal 24 3 3 3" xfId="23894" xr:uid="{00000000-0005-0000-0000-0000EB5B0000}"/>
    <cellStyle name="Normal 24 3 3 3 2" xfId="44556" xr:uid="{BA871BC2-AC80-4396-9935-DF7EEFF8D4A6}"/>
    <cellStyle name="Normal 24 3 3 4" xfId="10998" xr:uid="{00000000-0005-0000-0000-0000EC5B0000}"/>
    <cellStyle name="Normal 24 3 3 4 2" xfId="44557" xr:uid="{23CB51AE-0AD3-4807-83DD-6F3DB8037489}"/>
    <cellStyle name="Normal 24 3 3 5" xfId="44554" xr:uid="{07402E2C-55EB-4CD7-8368-0F7475C67E1F}"/>
    <cellStyle name="Normal 24 3 4" xfId="11330" xr:uid="{00000000-0005-0000-0000-0000ED5B0000}"/>
    <cellStyle name="Normal 24 3 4 2" xfId="16655" xr:uid="{00000000-0005-0000-0000-0000EE5B0000}"/>
    <cellStyle name="Normal 24 3 4 2 2" xfId="29190" xr:uid="{00000000-0005-0000-0000-0000EF5B0000}"/>
    <cellStyle name="Normal 24 3 4 3" xfId="24098" xr:uid="{00000000-0005-0000-0000-0000F05B0000}"/>
    <cellStyle name="Normal 24 3 4 4" xfId="44558" xr:uid="{A2636F00-9F14-46E8-BE0C-B6E2A8E06E89}"/>
    <cellStyle name="Normal 24 3 5" xfId="9747" xr:uid="{00000000-0005-0000-0000-0000F15B0000}"/>
    <cellStyle name="Normal 24 3 5 2" xfId="44559" xr:uid="{070046A9-2263-4A47-82A0-C5CF3A132BD7}"/>
    <cellStyle name="Normal 24 3 6" xfId="44560" xr:uid="{A72BA1D1-D5C7-43F4-A567-3CFD1461FB2A}"/>
    <cellStyle name="Normal 24 3 7" xfId="44561" xr:uid="{9F0D944A-E2E1-424C-93C1-3DC01F9C3D64}"/>
    <cellStyle name="Normal 24 3 8" xfId="44545" xr:uid="{8C867FBB-6D4A-4B81-9353-6460BE129F02}"/>
    <cellStyle name="Normal 24 4" xfId="1823" xr:uid="{00000000-0005-0000-0000-0000F25B0000}"/>
    <cellStyle name="Normal 24 4 2" xfId="1824" xr:uid="{00000000-0005-0000-0000-0000F35B0000}"/>
    <cellStyle name="Normal 24 4 2 2" xfId="16613" xr:uid="{00000000-0005-0000-0000-0000F45B0000}"/>
    <cellStyle name="Normal 24 4 2 2 2" xfId="29149" xr:uid="{00000000-0005-0000-0000-0000F55B0000}"/>
    <cellStyle name="Normal 24 4 2 2 3" xfId="44564" xr:uid="{001A9E45-D1DA-4871-BB3F-867FE243407D}"/>
    <cellStyle name="Normal 24 4 2 3" xfId="24057" xr:uid="{00000000-0005-0000-0000-0000F65B0000}"/>
    <cellStyle name="Normal 24 4 2 3 2" xfId="44565" xr:uid="{0D7173DF-C253-4250-A339-921146285707}"/>
    <cellStyle name="Normal 24 4 2 4" xfId="11273" xr:uid="{00000000-0005-0000-0000-0000F75B0000}"/>
    <cellStyle name="Normal 24 4 2 4 2" xfId="44566" xr:uid="{93EC56B9-28F3-402B-92B9-04CA17CF63C9}"/>
    <cellStyle name="Normal 24 4 2 5" xfId="44563" xr:uid="{6DE36B76-A802-4506-A03A-9CF0EEF4A550}"/>
    <cellStyle name="Normal 24 4 3" xfId="16070" xr:uid="{00000000-0005-0000-0000-0000F85B0000}"/>
    <cellStyle name="Normal 24 4 3 2" xfId="28697" xr:uid="{00000000-0005-0000-0000-0000F95B0000}"/>
    <cellStyle name="Normal 24 4 3 3" xfId="44567" xr:uid="{CC1767AE-ABB3-4658-87D3-602724037122}"/>
    <cellStyle name="Normal 24 4 4" xfId="18209" xr:uid="{00000000-0005-0000-0000-0000FA5B0000}"/>
    <cellStyle name="Normal 24 4 4 2" xfId="44568" xr:uid="{20ADA186-BBB9-4732-A7B3-12FED2F6E357}"/>
    <cellStyle name="Normal 24 4 5" xfId="23661" xr:uid="{00000000-0005-0000-0000-0000FB5B0000}"/>
    <cellStyle name="Normal 24 4 5 2" xfId="44569" xr:uid="{56F77434-8284-41EE-B376-DE9D49870AC6}"/>
    <cellStyle name="Normal 24 4 6" xfId="10261" xr:uid="{00000000-0005-0000-0000-0000FC5B0000}"/>
    <cellStyle name="Normal 24 4 7" xfId="44562" xr:uid="{A2C4EF79-04F0-4D40-849B-81ADA27352BC}"/>
    <cellStyle name="Normal 24 5" xfId="1825" xr:uid="{00000000-0005-0000-0000-0000FD5B0000}"/>
    <cellStyle name="Normal 24 5 2" xfId="16648" xr:uid="{00000000-0005-0000-0000-0000FE5B0000}"/>
    <cellStyle name="Normal 24 5 2 2" xfId="29183" xr:uid="{00000000-0005-0000-0000-0000FF5B0000}"/>
    <cellStyle name="Normal 24 5 2 3" xfId="44571" xr:uid="{B09C3792-0867-411A-8B4E-5ADA1F7206D6}"/>
    <cellStyle name="Normal 24 5 3" xfId="24090" xr:uid="{00000000-0005-0000-0000-0000005C0000}"/>
    <cellStyle name="Normal 24 5 3 2" xfId="44572" xr:uid="{E5B5DB22-E870-4C0A-8757-2DFDBF378908}"/>
    <cellStyle name="Normal 24 5 4" xfId="11321" xr:uid="{00000000-0005-0000-0000-0000015C0000}"/>
    <cellStyle name="Normal 24 5 4 2" xfId="44573" xr:uid="{D3FE9B0B-2C6E-46AB-8816-FD53F45FFCE2}"/>
    <cellStyle name="Normal 24 5 5" xfId="44570" xr:uid="{5FA508BC-B24A-4DD2-9224-23540500533D}"/>
    <cellStyle name="Normal 24 6" xfId="1810" xr:uid="{00000000-0005-0000-0000-0000025C0000}"/>
    <cellStyle name="Normal 24 6 2" xfId="10156" xr:uid="{00000000-0005-0000-0000-0000035C0000}"/>
    <cellStyle name="Normal 24 6 3" xfId="44574" xr:uid="{8360FE62-3B61-4BFF-93A5-0096C6B580D3}"/>
    <cellStyle name="Normal 24 7" xfId="11277" xr:uid="{00000000-0005-0000-0000-0000045C0000}"/>
    <cellStyle name="Normal 24 7 2" xfId="16616" xr:uid="{00000000-0005-0000-0000-0000055C0000}"/>
    <cellStyle name="Normal 24 7 2 2" xfId="29152" xr:uid="{00000000-0005-0000-0000-0000065C0000}"/>
    <cellStyle name="Normal 24 7 3" xfId="24060" xr:uid="{00000000-0005-0000-0000-0000075C0000}"/>
    <cellStyle name="Normal 24 7 4" xfId="44575" xr:uid="{7E2C17CC-9402-4077-AB89-751116ED76F8}"/>
    <cellStyle name="Normal 24 8" xfId="2926" xr:uid="{00000000-0005-0000-0000-0000085C0000}"/>
    <cellStyle name="Normal 24 8 2" xfId="44576" xr:uid="{669CE5BF-26C0-442F-BEA4-FF42A4C718AE}"/>
    <cellStyle name="Normal 24 9" xfId="44577" xr:uid="{5374E80D-10DD-46AD-934A-6E70E7C066FA}"/>
    <cellStyle name="Normal 25" xfId="305" xr:uid="{00000000-0005-0000-0000-0000095C0000}"/>
    <cellStyle name="Normal 25 10" xfId="44579" xr:uid="{97AD4EF1-A540-45C2-B02E-1CDAA941B54D}"/>
    <cellStyle name="Normal 25 11" xfId="44578" xr:uid="{2795D1CF-8F2F-4E1C-BF68-89340B667350}"/>
    <cellStyle name="Normal 25 2" xfId="1827" xr:uid="{00000000-0005-0000-0000-00000A5C0000}"/>
    <cellStyle name="Normal 25 2 2" xfId="1828" xr:uid="{00000000-0005-0000-0000-00000B5C0000}"/>
    <cellStyle name="Normal 25 2 2 2" xfId="1829" xr:uid="{00000000-0005-0000-0000-00000C5C0000}"/>
    <cellStyle name="Normal 25 2 2 2 2" xfId="1830" xr:uid="{00000000-0005-0000-0000-00000D5C0000}"/>
    <cellStyle name="Normal 25 2 2 2 2 2" xfId="16567" xr:uid="{00000000-0005-0000-0000-00000E5C0000}"/>
    <cellStyle name="Normal 25 2 2 2 2 2 2" xfId="29106" xr:uid="{00000000-0005-0000-0000-00000F5C0000}"/>
    <cellStyle name="Normal 25 2 2 2 2 2 3" xfId="44584" xr:uid="{1B6A4890-BC05-451C-97D6-3EF9AD4EE113}"/>
    <cellStyle name="Normal 25 2 2 2 2 3" xfId="24012" xr:uid="{00000000-0005-0000-0000-0000105C0000}"/>
    <cellStyle name="Normal 25 2 2 2 2 3 2" xfId="44585" xr:uid="{A87575C9-3FBA-42C7-A330-7218C37CAB17}"/>
    <cellStyle name="Normal 25 2 2 2 2 4" xfId="11188" xr:uid="{00000000-0005-0000-0000-0000115C0000}"/>
    <cellStyle name="Normal 25 2 2 2 2 4 2" xfId="44586" xr:uid="{5E27A692-1E65-4799-BF0E-B6EA8E54355B}"/>
    <cellStyle name="Normal 25 2 2 2 2 5" xfId="44583" xr:uid="{95D05567-A185-47AA-8629-781B4D95B176}"/>
    <cellStyle name="Normal 25 2 2 2 3" xfId="16576" xr:uid="{00000000-0005-0000-0000-0000125C0000}"/>
    <cellStyle name="Normal 25 2 2 2 3 2" xfId="29115" xr:uid="{00000000-0005-0000-0000-0000135C0000}"/>
    <cellStyle name="Normal 25 2 2 2 3 3" xfId="44587" xr:uid="{F977A6B7-B248-4098-906D-E34C972DE316}"/>
    <cellStyle name="Normal 25 2 2 2 4" xfId="24023" xr:uid="{00000000-0005-0000-0000-0000145C0000}"/>
    <cellStyle name="Normal 25 2 2 2 4 2" xfId="44588" xr:uid="{3E8A3413-0BE7-41D7-B65C-B4705700EBC4}"/>
    <cellStyle name="Normal 25 2 2 2 5" xfId="11211" xr:uid="{00000000-0005-0000-0000-0000155C0000}"/>
    <cellStyle name="Normal 25 2 2 2 5 2" xfId="44589" xr:uid="{7B721D74-2647-4AAD-8FDF-A39B0AC8C826}"/>
    <cellStyle name="Normal 25 2 2 2 6" xfId="44582" xr:uid="{BADCBE17-2238-4CED-9208-7F7830589FB3}"/>
    <cellStyle name="Normal 25 2 2 3" xfId="1831" xr:uid="{00000000-0005-0000-0000-0000165C0000}"/>
    <cellStyle name="Normal 25 2 2 3 2" xfId="16574" xr:uid="{00000000-0005-0000-0000-0000175C0000}"/>
    <cellStyle name="Normal 25 2 2 3 2 2" xfId="29113" xr:uid="{00000000-0005-0000-0000-0000185C0000}"/>
    <cellStyle name="Normal 25 2 2 3 2 3" xfId="44591" xr:uid="{A1A314E9-D419-4234-800C-DCD292A5C30A}"/>
    <cellStyle name="Normal 25 2 2 3 3" xfId="24021" xr:uid="{00000000-0005-0000-0000-0000195C0000}"/>
    <cellStyle name="Normal 25 2 2 3 3 2" xfId="44592" xr:uid="{938892BE-42BE-45AB-B219-6C8C63660395}"/>
    <cellStyle name="Normal 25 2 2 3 4" xfId="11208" xr:uid="{00000000-0005-0000-0000-00001A5C0000}"/>
    <cellStyle name="Normal 25 2 2 3 4 2" xfId="44593" xr:uid="{9B79AA88-4CEA-48F8-B8FC-291AB65E3DC0}"/>
    <cellStyle name="Normal 25 2 2 3 5" xfId="44590" xr:uid="{5E5421F4-C4F1-4A8A-AD1C-A7FDB54F45BA}"/>
    <cellStyle name="Normal 25 2 2 4" xfId="11317" xr:uid="{00000000-0005-0000-0000-00001B5C0000}"/>
    <cellStyle name="Normal 25 2 2 4 2" xfId="16645" xr:uid="{00000000-0005-0000-0000-00001C5C0000}"/>
    <cellStyle name="Normal 25 2 2 4 2 2" xfId="29180" xr:uid="{00000000-0005-0000-0000-00001D5C0000}"/>
    <cellStyle name="Normal 25 2 2 4 3" xfId="24087" xr:uid="{00000000-0005-0000-0000-00001E5C0000}"/>
    <cellStyle name="Normal 25 2 2 4 4" xfId="44594" xr:uid="{99533042-3850-4F78-A91F-8859A94F6792}"/>
    <cellStyle name="Normal 25 2 2 5" xfId="10515" xr:uid="{00000000-0005-0000-0000-00001F5C0000}"/>
    <cellStyle name="Normal 25 2 2 5 2" xfId="44595" xr:uid="{C2E91905-888F-4983-9F91-289B295751D3}"/>
    <cellStyle name="Normal 25 2 2 6" xfId="44596" xr:uid="{83BEAFB7-DE7E-49BB-B092-8BE5AA46D52C}"/>
    <cellStyle name="Normal 25 2 2 7" xfId="44581" xr:uid="{E54BF39C-00D9-4C3A-A4D6-99650F6CDBE9}"/>
    <cellStyle name="Normal 25 2 3" xfId="1832" xr:uid="{00000000-0005-0000-0000-0000205C0000}"/>
    <cellStyle name="Normal 25 2 3 2" xfId="1833" xr:uid="{00000000-0005-0000-0000-0000215C0000}"/>
    <cellStyle name="Normal 25 2 3 2 2" xfId="16564" xr:uid="{00000000-0005-0000-0000-0000225C0000}"/>
    <cellStyle name="Normal 25 2 3 2 2 2" xfId="29103" xr:uid="{00000000-0005-0000-0000-0000235C0000}"/>
    <cellStyle name="Normal 25 2 3 2 2 3" xfId="44599" xr:uid="{F2FD9ECC-135D-44EA-83A7-CE13155C63DE}"/>
    <cellStyle name="Normal 25 2 3 2 3" xfId="24009" xr:uid="{00000000-0005-0000-0000-0000245C0000}"/>
    <cellStyle name="Normal 25 2 3 2 3 2" xfId="44600" xr:uid="{0D60D4D8-9E2C-48E1-AC90-3E8D6994743C}"/>
    <cellStyle name="Normal 25 2 3 2 4" xfId="11184" xr:uid="{00000000-0005-0000-0000-0000255C0000}"/>
    <cellStyle name="Normal 25 2 3 2 4 2" xfId="44601" xr:uid="{5FBCA287-1827-4468-98B4-D7655C80F768}"/>
    <cellStyle name="Normal 25 2 3 2 5" xfId="44598" xr:uid="{5CF6F6BC-24FF-4BD7-8946-C6067E9B7390}"/>
    <cellStyle name="Normal 25 2 3 3" xfId="16569" xr:uid="{00000000-0005-0000-0000-0000265C0000}"/>
    <cellStyle name="Normal 25 2 3 3 2" xfId="29108" xr:uid="{00000000-0005-0000-0000-0000275C0000}"/>
    <cellStyle name="Normal 25 2 3 3 3" xfId="44602" xr:uid="{C7354410-D180-4F15-BE58-FFDB58DCB024}"/>
    <cellStyle name="Normal 25 2 3 4" xfId="24014" xr:uid="{00000000-0005-0000-0000-0000285C0000}"/>
    <cellStyle name="Normal 25 2 3 4 2" xfId="44603" xr:uid="{9249D0A2-2B93-49E3-8670-395CDA8C57A7}"/>
    <cellStyle name="Normal 25 2 3 5" xfId="11190" xr:uid="{00000000-0005-0000-0000-0000295C0000}"/>
    <cellStyle name="Normal 25 2 3 5 2" xfId="44604" xr:uid="{294D740C-C2B8-41B4-9535-47BE831D82C7}"/>
    <cellStyle name="Normal 25 2 3 6" xfId="44597" xr:uid="{43CED0C4-BE87-4014-B2C4-1E9ED6FA4E5D}"/>
    <cellStyle name="Normal 25 2 4" xfId="1834" xr:uid="{00000000-0005-0000-0000-00002A5C0000}"/>
    <cellStyle name="Normal 25 2 4 2" xfId="16587" xr:uid="{00000000-0005-0000-0000-00002B5C0000}"/>
    <cellStyle name="Normal 25 2 4 2 2" xfId="29126" xr:uid="{00000000-0005-0000-0000-00002C5C0000}"/>
    <cellStyle name="Normal 25 2 4 2 3" xfId="44606" xr:uid="{C49A5D99-F25F-437A-AE67-163B3C83455B}"/>
    <cellStyle name="Normal 25 2 4 3" xfId="24034" xr:uid="{00000000-0005-0000-0000-00002D5C0000}"/>
    <cellStyle name="Normal 25 2 4 3 2" xfId="44607" xr:uid="{D0B44A4F-883A-43AF-84FD-F324C92EE5A3}"/>
    <cellStyle name="Normal 25 2 4 4" xfId="11228" xr:uid="{00000000-0005-0000-0000-00002E5C0000}"/>
    <cellStyle name="Normal 25 2 4 4 2" xfId="44608" xr:uid="{44E386A8-74FE-4E02-80CC-F34798DBA8BD}"/>
    <cellStyle name="Normal 25 2 4 5" xfId="44605" xr:uid="{9B756C7C-66E8-4873-81BA-D432C8028E12}"/>
    <cellStyle name="Normal 25 2 5" xfId="10186" xr:uid="{00000000-0005-0000-0000-00002F5C0000}"/>
    <cellStyle name="Normal 25 2 5 2" xfId="16047" xr:uid="{00000000-0005-0000-0000-0000305C0000}"/>
    <cellStyle name="Normal 25 2 5 2 2" xfId="28675" xr:uid="{00000000-0005-0000-0000-0000315C0000}"/>
    <cellStyle name="Normal 25 2 5 3" xfId="23639" xr:uid="{00000000-0005-0000-0000-0000325C0000}"/>
    <cellStyle name="Normal 25 2 5 4" xfId="44609" xr:uid="{3EA8803D-C795-4D02-B080-6811304A6D4F}"/>
    <cellStyle name="Normal 25 2 6" xfId="5230" xr:uid="{00000000-0005-0000-0000-0000335C0000}"/>
    <cellStyle name="Normal 25 2 6 2" xfId="44610" xr:uid="{0CB39E9C-222B-4731-9275-BE576D07BE3D}"/>
    <cellStyle name="Normal 25 2 7" xfId="44611" xr:uid="{3335EA63-CE60-4D12-9D53-2760C2332B98}"/>
    <cellStyle name="Normal 25 2 8" xfId="44612" xr:uid="{D53A4C36-70CB-4A77-A733-70BF46EF246C}"/>
    <cellStyle name="Normal 25 2 9" xfId="44580" xr:uid="{00CFA1FF-32CF-4A88-BEEB-0274D72A62E6}"/>
    <cellStyle name="Normal 25 3" xfId="1835" xr:uid="{00000000-0005-0000-0000-0000345C0000}"/>
    <cellStyle name="Normal 25 3 2" xfId="1836" xr:uid="{00000000-0005-0000-0000-0000355C0000}"/>
    <cellStyle name="Normal 25 3 2 2" xfId="1837" xr:uid="{00000000-0005-0000-0000-0000365C0000}"/>
    <cellStyle name="Normal 25 3 2 2 2" xfId="16535" xr:uid="{00000000-0005-0000-0000-0000375C0000}"/>
    <cellStyle name="Normal 25 3 2 2 2 2" xfId="29074" xr:uid="{00000000-0005-0000-0000-0000385C0000}"/>
    <cellStyle name="Normal 25 3 2 2 2 3" xfId="44616" xr:uid="{7957FD70-CA8D-4725-B557-BD7717C74627}"/>
    <cellStyle name="Normal 25 3 2 2 3" xfId="23982" xr:uid="{00000000-0005-0000-0000-0000395C0000}"/>
    <cellStyle name="Normal 25 3 2 2 3 2" xfId="44617" xr:uid="{8DAB6D19-626D-4519-A38A-23FC62D73A5D}"/>
    <cellStyle name="Normal 25 3 2 2 4" xfId="11135" xr:uid="{00000000-0005-0000-0000-00003A5C0000}"/>
    <cellStyle name="Normal 25 3 2 2 4 2" xfId="44618" xr:uid="{4868FB5F-F82E-450E-B78C-AD97B85E33A8}"/>
    <cellStyle name="Normal 25 3 2 2 5" xfId="44615" xr:uid="{A54C86CE-B901-4320-81E1-A61A94AE8079}"/>
    <cellStyle name="Normal 25 3 2 3" xfId="16149" xr:uid="{00000000-0005-0000-0000-00003B5C0000}"/>
    <cellStyle name="Normal 25 3 2 3 2" xfId="28771" xr:uid="{00000000-0005-0000-0000-00003C5C0000}"/>
    <cellStyle name="Normal 25 3 2 3 3" xfId="44619" xr:uid="{D77D931D-562A-4E76-B94F-0B11B8B704C6}"/>
    <cellStyle name="Normal 25 3 2 4" xfId="23724" xr:uid="{00000000-0005-0000-0000-00003D5C0000}"/>
    <cellStyle name="Normal 25 3 2 4 2" xfId="44620" xr:uid="{F7494F5B-6D01-42C8-B0A7-3B4235AC007F}"/>
    <cellStyle name="Normal 25 3 2 5" xfId="10487" xr:uid="{00000000-0005-0000-0000-00003E5C0000}"/>
    <cellStyle name="Normal 25 3 2 5 2" xfId="44621" xr:uid="{B839C5BE-5DCC-4039-BDEF-BB507C5FC010}"/>
    <cellStyle name="Normal 25 3 2 6" xfId="44614" xr:uid="{2AF36D8E-6489-4EC7-93D6-6923932BB46B}"/>
    <cellStyle name="Normal 25 3 3" xfId="1838" xr:uid="{00000000-0005-0000-0000-00003F5C0000}"/>
    <cellStyle name="Normal 25 3 3 2" xfId="16642" xr:uid="{00000000-0005-0000-0000-0000405C0000}"/>
    <cellStyle name="Normal 25 3 3 2 2" xfId="29177" xr:uid="{00000000-0005-0000-0000-0000415C0000}"/>
    <cellStyle name="Normal 25 3 3 2 3" xfId="44623" xr:uid="{4D328804-35EB-4B08-8AF6-AAB78B6B594E}"/>
    <cellStyle name="Normal 25 3 3 3" xfId="24084" xr:uid="{00000000-0005-0000-0000-0000425C0000}"/>
    <cellStyle name="Normal 25 3 3 3 2" xfId="44624" xr:uid="{5F5341A4-E46E-40BA-AF84-15D32AED649B}"/>
    <cellStyle name="Normal 25 3 3 4" xfId="11314" xr:uid="{00000000-0005-0000-0000-0000435C0000}"/>
    <cellStyle name="Normal 25 3 3 4 2" xfId="44625" xr:uid="{D82C6610-9881-4396-AB1B-311C5FC30679}"/>
    <cellStyle name="Normal 25 3 3 5" xfId="44622" xr:uid="{C8618D0E-C86C-4B73-B0FF-085295CD9605}"/>
    <cellStyle name="Normal 25 3 4" xfId="11152" xr:uid="{00000000-0005-0000-0000-0000445C0000}"/>
    <cellStyle name="Normal 25 3 4 2" xfId="16547" xr:uid="{00000000-0005-0000-0000-0000455C0000}"/>
    <cellStyle name="Normal 25 3 4 2 2" xfId="29086" xr:uid="{00000000-0005-0000-0000-0000465C0000}"/>
    <cellStyle name="Normal 25 3 4 3" xfId="23994" xr:uid="{00000000-0005-0000-0000-0000475C0000}"/>
    <cellStyle name="Normal 25 3 4 4" xfId="44626" xr:uid="{EFAB915A-4F81-4A3D-9001-D93981566A84}"/>
    <cellStyle name="Normal 25 3 5" xfId="9748" xr:uid="{00000000-0005-0000-0000-0000485C0000}"/>
    <cellStyle name="Normal 25 3 5 2" xfId="44627" xr:uid="{433565E4-F179-4CCD-B988-99D396745085}"/>
    <cellStyle name="Normal 25 3 6" xfId="44628" xr:uid="{3E1954C4-18A3-408E-B631-B5A09273BABB}"/>
    <cellStyle name="Normal 25 3 7" xfId="44629" xr:uid="{1B90D093-AA23-455F-B50E-DD7C40EEA943}"/>
    <cellStyle name="Normal 25 3 8" xfId="44613" xr:uid="{8E1F7159-7AA6-4383-BC24-806C7340D620}"/>
    <cellStyle name="Normal 25 4" xfId="1839" xr:uid="{00000000-0005-0000-0000-0000495C0000}"/>
    <cellStyle name="Normal 25 4 2" xfId="1840" xr:uid="{00000000-0005-0000-0000-00004A5C0000}"/>
    <cellStyle name="Normal 25 4 2 2" xfId="16546" xr:uid="{00000000-0005-0000-0000-00004B5C0000}"/>
    <cellStyle name="Normal 25 4 2 2 2" xfId="29085" xr:uid="{00000000-0005-0000-0000-00004C5C0000}"/>
    <cellStyle name="Normal 25 4 2 2 3" xfId="44632" xr:uid="{5AA2F74A-CFD0-4E9D-A2F5-6EDA47ADF5AF}"/>
    <cellStyle name="Normal 25 4 2 3" xfId="23993" xr:uid="{00000000-0005-0000-0000-00004D5C0000}"/>
    <cellStyle name="Normal 25 4 2 3 2" xfId="44633" xr:uid="{5BE94B17-8D26-4E9B-82A8-A11BE262B24B}"/>
    <cellStyle name="Normal 25 4 2 4" xfId="11151" xr:uid="{00000000-0005-0000-0000-00004E5C0000}"/>
    <cellStyle name="Normal 25 4 2 4 2" xfId="44634" xr:uid="{7B2B65F4-9D9C-4B0F-981A-8DB1D55C9411}"/>
    <cellStyle name="Normal 25 4 2 5" xfId="44631" xr:uid="{2A08F662-994D-4764-B41E-59DADA207D7E}"/>
    <cellStyle name="Normal 25 4 3" xfId="16181" xr:uid="{00000000-0005-0000-0000-00004F5C0000}"/>
    <cellStyle name="Normal 25 4 3 2" xfId="28803" xr:uid="{00000000-0005-0000-0000-0000505C0000}"/>
    <cellStyle name="Normal 25 4 3 3" xfId="44635" xr:uid="{72C854F5-59CA-4B78-80B0-D6A7C44C0836}"/>
    <cellStyle name="Normal 25 4 4" xfId="18210" xr:uid="{00000000-0005-0000-0000-0000515C0000}"/>
    <cellStyle name="Normal 25 4 4 2" xfId="44636" xr:uid="{2396EBC0-5A20-4638-8964-4C4F472E15A5}"/>
    <cellStyle name="Normal 25 4 5" xfId="23748" xr:uid="{00000000-0005-0000-0000-0000525C0000}"/>
    <cellStyle name="Normal 25 4 5 2" xfId="44637" xr:uid="{DBC460E9-E273-402F-A9EB-9BF82D5AC9E5}"/>
    <cellStyle name="Normal 25 4 6" xfId="10585" xr:uid="{00000000-0005-0000-0000-0000535C0000}"/>
    <cellStyle name="Normal 25 4 7" xfId="44630" xr:uid="{FA80A892-DAD4-4909-A0AC-E45637D5ADA1}"/>
    <cellStyle name="Normal 25 5" xfId="1841" xr:uid="{00000000-0005-0000-0000-0000545C0000}"/>
    <cellStyle name="Normal 25 5 2" xfId="16641" xr:uid="{00000000-0005-0000-0000-0000555C0000}"/>
    <cellStyle name="Normal 25 5 2 2" xfId="29176" xr:uid="{00000000-0005-0000-0000-0000565C0000}"/>
    <cellStyle name="Normal 25 5 2 3" xfId="44639" xr:uid="{BA0A3A13-849F-4EA4-A9EE-C242AB24B362}"/>
    <cellStyle name="Normal 25 5 3" xfId="24083" xr:uid="{00000000-0005-0000-0000-0000575C0000}"/>
    <cellStyle name="Normal 25 5 3 2" xfId="44640" xr:uid="{51433582-0154-4B54-BB75-E5927507AB47}"/>
    <cellStyle name="Normal 25 5 4" xfId="11313" xr:uid="{00000000-0005-0000-0000-0000585C0000}"/>
    <cellStyle name="Normal 25 5 4 2" xfId="44641" xr:uid="{617F6929-6CE7-495A-8BE1-47B173260DB4}"/>
    <cellStyle name="Normal 25 5 5" xfId="44638" xr:uid="{EF560B2E-7FF2-46AC-9DC3-9920752F6D4A}"/>
    <cellStyle name="Normal 25 6" xfId="1826" xr:uid="{00000000-0005-0000-0000-0000595C0000}"/>
    <cellStyle name="Normal 25 6 2" xfId="11205" xr:uid="{00000000-0005-0000-0000-00005A5C0000}"/>
    <cellStyle name="Normal 25 6 3" xfId="44642" xr:uid="{75D91A87-A284-4165-80BF-FCFF68A0DDAA}"/>
    <cellStyle name="Normal 25 7" xfId="10421" xr:uid="{00000000-0005-0000-0000-00005B5C0000}"/>
    <cellStyle name="Normal 25 7 2" xfId="16117" xr:uid="{00000000-0005-0000-0000-00005C5C0000}"/>
    <cellStyle name="Normal 25 7 2 2" xfId="28739" xr:uid="{00000000-0005-0000-0000-00005D5C0000}"/>
    <cellStyle name="Normal 25 7 3" xfId="23697" xr:uid="{00000000-0005-0000-0000-00005E5C0000}"/>
    <cellStyle name="Normal 25 7 4" xfId="44643" xr:uid="{8E5FE060-3B0D-44ED-AAAD-2240C0BED18C}"/>
    <cellStyle name="Normal 25 8" xfId="2927" xr:uid="{00000000-0005-0000-0000-00005F5C0000}"/>
    <cellStyle name="Normal 25 8 2" xfId="44644" xr:uid="{FEE23A45-47B3-48B0-95E5-018CB8846F2A}"/>
    <cellStyle name="Normal 25 9" xfId="44645" xr:uid="{EDA6A3C0-3FE3-4DB5-A73E-E53030E7AC59}"/>
    <cellStyle name="Normal 26" xfId="306" xr:uid="{00000000-0005-0000-0000-0000605C0000}"/>
    <cellStyle name="Normal 26 10" xfId="5232" xr:uid="{00000000-0005-0000-0000-0000615C0000}"/>
    <cellStyle name="Normal 26 11" xfId="5233" xr:uid="{00000000-0005-0000-0000-0000625C0000}"/>
    <cellStyle name="Normal 26 12" xfId="5234" xr:uid="{00000000-0005-0000-0000-0000635C0000}"/>
    <cellStyle name="Normal 26 13" xfId="5235" xr:uid="{00000000-0005-0000-0000-0000645C0000}"/>
    <cellStyle name="Normal 26 14" xfId="5236" xr:uid="{00000000-0005-0000-0000-0000655C0000}"/>
    <cellStyle name="Normal 26 15" xfId="5237" xr:uid="{00000000-0005-0000-0000-0000665C0000}"/>
    <cellStyle name="Normal 26 16" xfId="5238" xr:uid="{00000000-0005-0000-0000-0000675C0000}"/>
    <cellStyle name="Normal 26 17" xfId="5239" xr:uid="{00000000-0005-0000-0000-0000685C0000}"/>
    <cellStyle name="Normal 26 18" xfId="5240" xr:uid="{00000000-0005-0000-0000-0000695C0000}"/>
    <cellStyle name="Normal 26 19" xfId="5241" xr:uid="{00000000-0005-0000-0000-00006A5C0000}"/>
    <cellStyle name="Normal 26 2" xfId="637" xr:uid="{00000000-0005-0000-0000-00006B5C0000}"/>
    <cellStyle name="Normal 26 2 2" xfId="1844" xr:uid="{00000000-0005-0000-0000-00006C5C0000}"/>
    <cellStyle name="Normal 26 2 2 2" xfId="1845" xr:uid="{00000000-0005-0000-0000-00006D5C0000}"/>
    <cellStyle name="Normal 26 2 2 2 2" xfId="1846" xr:uid="{00000000-0005-0000-0000-00006E5C0000}"/>
    <cellStyle name="Normal 26 2 2 2 2 2" xfId="15996" xr:uid="{00000000-0005-0000-0000-00006F5C0000}"/>
    <cellStyle name="Normal 26 2 2 2 2 2 2" xfId="28624" xr:uid="{00000000-0005-0000-0000-0000705C0000}"/>
    <cellStyle name="Normal 26 2 2 2 2 2 3" xfId="44651" xr:uid="{9FFAD7D3-2C1B-4FCC-8FE5-085CADE95F19}"/>
    <cellStyle name="Normal 26 2 2 2 2 3" xfId="23593" xr:uid="{00000000-0005-0000-0000-0000715C0000}"/>
    <cellStyle name="Normal 26 2 2 2 2 3 2" xfId="44652" xr:uid="{7E977173-E780-4A9B-9835-F932182EC558}"/>
    <cellStyle name="Normal 26 2 2 2 2 4" xfId="10055" xr:uid="{00000000-0005-0000-0000-0000725C0000}"/>
    <cellStyle name="Normal 26 2 2 2 2 4 2" xfId="44653" xr:uid="{53FF7215-5204-49FD-B222-FD63445F868D}"/>
    <cellStyle name="Normal 26 2 2 2 2 5" xfId="44650" xr:uid="{8077B4D8-0CB7-4608-A9AF-8311B6FB19DC}"/>
    <cellStyle name="Normal 26 2 2 2 3" xfId="16630" xr:uid="{00000000-0005-0000-0000-0000735C0000}"/>
    <cellStyle name="Normal 26 2 2 2 3 2" xfId="29165" xr:uid="{00000000-0005-0000-0000-0000745C0000}"/>
    <cellStyle name="Normal 26 2 2 2 3 3" xfId="44654" xr:uid="{A7A919F5-AEC9-49AC-A57F-2DF237FD0B0B}"/>
    <cellStyle name="Normal 26 2 2 2 4" xfId="24072" xr:uid="{00000000-0005-0000-0000-0000755C0000}"/>
    <cellStyle name="Normal 26 2 2 2 4 2" xfId="44655" xr:uid="{219E76A6-2E86-4B29-B94F-2427D60DAAE7}"/>
    <cellStyle name="Normal 26 2 2 2 5" xfId="11299" xr:uid="{00000000-0005-0000-0000-0000765C0000}"/>
    <cellStyle name="Normal 26 2 2 2 5 2" xfId="44656" xr:uid="{A1F4CFC2-027D-4118-98EB-CE7D81CBC6A3}"/>
    <cellStyle name="Normal 26 2 2 2 6" xfId="44649" xr:uid="{0148115F-AAB4-43A9-84D8-13E4DA8BF365}"/>
    <cellStyle name="Normal 26 2 2 3" xfId="1847" xr:uid="{00000000-0005-0000-0000-0000775C0000}"/>
    <cellStyle name="Normal 26 2 2 3 2" xfId="16652" xr:uid="{00000000-0005-0000-0000-0000785C0000}"/>
    <cellStyle name="Normal 26 2 2 3 2 2" xfId="29187" xr:uid="{00000000-0005-0000-0000-0000795C0000}"/>
    <cellStyle name="Normal 26 2 2 3 2 3" xfId="44658" xr:uid="{59D64874-01AE-4F0A-A988-91E6D3CBA781}"/>
    <cellStyle name="Normal 26 2 2 3 3" xfId="24095" xr:uid="{00000000-0005-0000-0000-00007A5C0000}"/>
    <cellStyle name="Normal 26 2 2 3 3 2" xfId="44659" xr:uid="{FEE0369F-2365-4C24-B22A-515DECF5B76B}"/>
    <cellStyle name="Normal 26 2 2 3 4" xfId="11327" xr:uid="{00000000-0005-0000-0000-00007B5C0000}"/>
    <cellStyle name="Normal 26 2 2 3 4 2" xfId="44660" xr:uid="{57A63671-D752-44C4-9E4D-21C2CAB19420}"/>
    <cellStyle name="Normal 26 2 2 3 5" xfId="44657" xr:uid="{BCFC6FCE-D0CB-48A9-976A-5A5A77B39E52}"/>
    <cellStyle name="Normal 26 2 2 4" xfId="10052" xr:uid="{00000000-0005-0000-0000-00007C5C0000}"/>
    <cellStyle name="Normal 26 2 2 4 2" xfId="15993" xr:uid="{00000000-0005-0000-0000-00007D5C0000}"/>
    <cellStyle name="Normal 26 2 2 4 2 2" xfId="28621" xr:uid="{00000000-0005-0000-0000-00007E5C0000}"/>
    <cellStyle name="Normal 26 2 2 4 3" xfId="23591" xr:uid="{00000000-0005-0000-0000-00007F5C0000}"/>
    <cellStyle name="Normal 26 2 2 4 4" xfId="44661" xr:uid="{CFF5C895-64D2-4146-9D5F-3C0E735CBFA0}"/>
    <cellStyle name="Normal 26 2 2 5" xfId="10516" xr:uid="{00000000-0005-0000-0000-0000805C0000}"/>
    <cellStyle name="Normal 26 2 2 5 2" xfId="44662" xr:uid="{5E68411A-2D47-470F-866F-C51B4A59245F}"/>
    <cellStyle name="Normal 26 2 2 6" xfId="44663" xr:uid="{8F49F207-E79E-4B59-B8DE-CCAC88680AC7}"/>
    <cellStyle name="Normal 26 2 2 7" xfId="44648" xr:uid="{FDE4425B-A927-4A0E-B925-BEC0B33FAE06}"/>
    <cellStyle name="Normal 26 2 3" xfId="1848" xr:uid="{00000000-0005-0000-0000-0000815C0000}"/>
    <cellStyle name="Normal 26 2 3 2" xfId="1849" xr:uid="{00000000-0005-0000-0000-0000825C0000}"/>
    <cellStyle name="Normal 26 2 3 2 2" xfId="16405" xr:uid="{00000000-0005-0000-0000-0000835C0000}"/>
    <cellStyle name="Normal 26 2 3 2 2 2" xfId="28947" xr:uid="{00000000-0005-0000-0000-0000845C0000}"/>
    <cellStyle name="Normal 26 2 3 2 2 3" xfId="44666" xr:uid="{2D5D6A63-37C9-43E6-A1BF-768EA41E1367}"/>
    <cellStyle name="Normal 26 2 3 2 3" xfId="23857" xr:uid="{00000000-0005-0000-0000-0000855C0000}"/>
    <cellStyle name="Normal 26 2 3 2 3 2" xfId="44667" xr:uid="{3C315CE6-D18A-48F0-8B5D-1039430B487C}"/>
    <cellStyle name="Normal 26 2 3 2 4" xfId="10929" xr:uid="{00000000-0005-0000-0000-0000865C0000}"/>
    <cellStyle name="Normal 26 2 3 2 4 2" xfId="44668" xr:uid="{02358655-34CE-4EA7-A440-E37549587990}"/>
    <cellStyle name="Normal 26 2 3 2 5" xfId="44665" xr:uid="{10D0DE2E-819F-4028-A018-DCCF6A227DC7}"/>
    <cellStyle name="Normal 26 2 3 3" xfId="16568" xr:uid="{00000000-0005-0000-0000-0000875C0000}"/>
    <cellStyle name="Normal 26 2 3 3 2" xfId="29107" xr:uid="{00000000-0005-0000-0000-0000885C0000}"/>
    <cellStyle name="Normal 26 2 3 3 3" xfId="44669" xr:uid="{8B20310B-9752-420F-A909-3C213B6BB529}"/>
    <cellStyle name="Normal 26 2 3 4" xfId="18212" xr:uid="{00000000-0005-0000-0000-0000895C0000}"/>
    <cellStyle name="Normal 26 2 3 4 2" xfId="44670" xr:uid="{22127917-EDEA-4896-8500-BD84A6177EEB}"/>
    <cellStyle name="Normal 26 2 3 5" xfId="24013" xr:uid="{00000000-0005-0000-0000-00008A5C0000}"/>
    <cellStyle name="Normal 26 2 3 5 2" xfId="44671" xr:uid="{83FEB686-B186-46CF-B53C-5D7CB5C0C88C}"/>
    <cellStyle name="Normal 26 2 3 6" xfId="11189" xr:uid="{00000000-0005-0000-0000-00008B5C0000}"/>
    <cellStyle name="Normal 26 2 3 7" xfId="44664" xr:uid="{A4EE86BF-57E3-4DF5-9CBF-7B7B3B5CAB19}"/>
    <cellStyle name="Normal 26 2 4" xfId="1850" xr:uid="{00000000-0005-0000-0000-00008C5C0000}"/>
    <cellStyle name="Normal 26 2 4 2" xfId="16490" xr:uid="{00000000-0005-0000-0000-00008D5C0000}"/>
    <cellStyle name="Normal 26 2 4 2 2" xfId="29030" xr:uid="{00000000-0005-0000-0000-00008E5C0000}"/>
    <cellStyle name="Normal 26 2 4 2 3" xfId="44673" xr:uid="{6F8874FC-8447-476D-A15A-808D3A0E9D71}"/>
    <cellStyle name="Normal 26 2 4 3" xfId="23940" xr:uid="{00000000-0005-0000-0000-00008F5C0000}"/>
    <cellStyle name="Normal 26 2 4 3 2" xfId="44674" xr:uid="{DABBEF26-FFA2-4D16-94DB-039D2DA52D84}"/>
    <cellStyle name="Normal 26 2 4 4" xfId="11058" xr:uid="{00000000-0005-0000-0000-0000905C0000}"/>
    <cellStyle name="Normal 26 2 4 4 2" xfId="44675" xr:uid="{972181A0-FB81-4C1D-9F40-42E8C5B68A6E}"/>
    <cellStyle name="Normal 26 2 4 5" xfId="44672" xr:uid="{AE44C18C-DE54-4790-9DEF-D838AB11CB0C}"/>
    <cellStyle name="Normal 26 2 5" xfId="1843" xr:uid="{00000000-0005-0000-0000-0000915C0000}"/>
    <cellStyle name="Normal 26 2 5 2" xfId="16116" xr:uid="{00000000-0005-0000-0000-0000925C0000}"/>
    <cellStyle name="Normal 26 2 5 2 2" xfId="28738" xr:uid="{00000000-0005-0000-0000-0000935C0000}"/>
    <cellStyle name="Normal 26 2 5 3" xfId="23696" xr:uid="{00000000-0005-0000-0000-0000945C0000}"/>
    <cellStyle name="Normal 26 2 5 4" xfId="10420" xr:uid="{00000000-0005-0000-0000-0000955C0000}"/>
    <cellStyle name="Normal 26 2 5 5" xfId="44676" xr:uid="{FED87008-4186-4C26-8C64-66CDE3A2D988}"/>
    <cellStyle name="Normal 26 2 6" xfId="5242" xr:uid="{00000000-0005-0000-0000-0000965C0000}"/>
    <cellStyle name="Normal 26 2 6 2" xfId="44677" xr:uid="{5D79B237-1682-48C7-82A1-AF83C0558A9A}"/>
    <cellStyle name="Normal 26 2 7" xfId="37714" xr:uid="{00000000-0005-0000-0000-0000975C0000}"/>
    <cellStyle name="Normal 26 2 7 2" xfId="44678" xr:uid="{9A2AC33E-A48A-4465-A7EE-3F9ECB15FBD5}"/>
    <cellStyle name="Normal 26 2 8" xfId="37993" xr:uid="{00000000-0005-0000-0000-0000985C0000}"/>
    <cellStyle name="Normal 26 2 8 2" xfId="44679" xr:uid="{5D35FA56-320F-4961-9190-C5B41E1585C9}"/>
    <cellStyle name="Normal 26 2 9" xfId="44647" xr:uid="{2D6308C9-A676-440B-B6FA-712A1634C0AA}"/>
    <cellStyle name="Normal 26 20" xfId="5231" xr:uid="{00000000-0005-0000-0000-0000995C0000}"/>
    <cellStyle name="Normal 26 20 2" xfId="18671" xr:uid="{00000000-0005-0000-0000-00009A5C0000}"/>
    <cellStyle name="Normal 26 21" xfId="9749" xr:uid="{00000000-0005-0000-0000-00009B5C0000}"/>
    <cellStyle name="Normal 26 21 2" xfId="18211" xr:uid="{00000000-0005-0000-0000-00009C5C0000}"/>
    <cellStyle name="Normal 26 22" xfId="10935" xr:uid="{00000000-0005-0000-0000-00009D5C0000}"/>
    <cellStyle name="Normal 26 22 2" xfId="16409" xr:uid="{00000000-0005-0000-0000-00009E5C0000}"/>
    <cellStyle name="Normal 26 22 2 2" xfId="28951" xr:uid="{00000000-0005-0000-0000-00009F5C0000}"/>
    <cellStyle name="Normal 26 22 3" xfId="23862" xr:uid="{00000000-0005-0000-0000-0000A05C0000}"/>
    <cellStyle name="Normal 26 23" xfId="2928" xr:uid="{00000000-0005-0000-0000-0000A15C0000}"/>
    <cellStyle name="Normal 26 24" xfId="44646" xr:uid="{D8FFF651-28A6-47BB-9059-A026992AAA5F}"/>
    <cellStyle name="Normal 26 3" xfId="1851" xr:uid="{00000000-0005-0000-0000-0000A25C0000}"/>
    <cellStyle name="Normal 26 3 2" xfId="1852" xr:uid="{00000000-0005-0000-0000-0000A35C0000}"/>
    <cellStyle name="Normal 26 3 2 2" xfId="1853" xr:uid="{00000000-0005-0000-0000-0000A45C0000}"/>
    <cellStyle name="Normal 26 3 2 2 2" xfId="16102" xr:uid="{00000000-0005-0000-0000-0000A55C0000}"/>
    <cellStyle name="Normal 26 3 2 2 2 2" xfId="28725" xr:uid="{00000000-0005-0000-0000-0000A65C0000}"/>
    <cellStyle name="Normal 26 3 2 2 2 3" xfId="44683" xr:uid="{9E10A370-EE9E-4248-B639-06585592149C}"/>
    <cellStyle name="Normal 26 3 2 2 3" xfId="23684" xr:uid="{00000000-0005-0000-0000-0000A75C0000}"/>
    <cellStyle name="Normal 26 3 2 2 3 2" xfId="44684" xr:uid="{83897FF4-27E4-4A66-94F6-5808DC47A6E9}"/>
    <cellStyle name="Normal 26 3 2 2 4" xfId="10382" xr:uid="{00000000-0005-0000-0000-0000A85C0000}"/>
    <cellStyle name="Normal 26 3 2 2 4 2" xfId="44685" xr:uid="{97A09B27-B4C1-4323-A70F-CC9891E174A2}"/>
    <cellStyle name="Normal 26 3 2 2 5" xfId="44682" xr:uid="{C49068D9-8245-4EF5-9327-B6E08FEF298D}"/>
    <cellStyle name="Normal 26 3 2 3" xfId="16035" xr:uid="{00000000-0005-0000-0000-0000A95C0000}"/>
    <cellStyle name="Normal 26 3 2 3 2" xfId="28663" xr:uid="{00000000-0005-0000-0000-0000AA5C0000}"/>
    <cellStyle name="Normal 26 3 2 3 3" xfId="44686" xr:uid="{ACDE97F1-DBAC-444F-B9DD-76C9F8C4DCFE}"/>
    <cellStyle name="Normal 26 3 2 4" xfId="23628" xr:uid="{00000000-0005-0000-0000-0000AB5C0000}"/>
    <cellStyle name="Normal 26 3 2 4 2" xfId="44687" xr:uid="{B179819D-0BB6-4102-A226-75D4AD04AD3E}"/>
    <cellStyle name="Normal 26 3 2 5" xfId="10147" xr:uid="{00000000-0005-0000-0000-0000AC5C0000}"/>
    <cellStyle name="Normal 26 3 2 5 2" xfId="44688" xr:uid="{D5B86A41-A1EC-4ADF-9344-D832B04821C9}"/>
    <cellStyle name="Normal 26 3 2 6" xfId="44681" xr:uid="{0BAE27D7-542B-4894-BB80-AEA365BFCC64}"/>
    <cellStyle name="Normal 26 3 3" xfId="1854" xr:uid="{00000000-0005-0000-0000-0000AD5C0000}"/>
    <cellStyle name="Normal 26 3 3 2" xfId="16151" xr:uid="{00000000-0005-0000-0000-0000AE5C0000}"/>
    <cellStyle name="Normal 26 3 3 2 2" xfId="28773" xr:uid="{00000000-0005-0000-0000-0000AF5C0000}"/>
    <cellStyle name="Normal 26 3 3 2 3" xfId="44690" xr:uid="{0CAC7198-773D-4F6F-851E-AC6A32CEC558}"/>
    <cellStyle name="Normal 26 3 3 3" xfId="23726" xr:uid="{00000000-0005-0000-0000-0000B05C0000}"/>
    <cellStyle name="Normal 26 3 3 3 2" xfId="44691" xr:uid="{08855194-8283-44D0-88B1-C061D96E5FA1}"/>
    <cellStyle name="Normal 26 3 3 4" xfId="10489" xr:uid="{00000000-0005-0000-0000-0000B15C0000}"/>
    <cellStyle name="Normal 26 3 3 4 2" xfId="44692" xr:uid="{D1FB9FB1-D66A-4B31-8246-5C71C3EED8B6}"/>
    <cellStyle name="Normal 26 3 3 5" xfId="44689" xr:uid="{DAF7AFA7-72A4-42F0-B614-8E0462633483}"/>
    <cellStyle name="Normal 26 3 4" xfId="11182" xr:uid="{00000000-0005-0000-0000-0000B25C0000}"/>
    <cellStyle name="Normal 26 3 4 2" xfId="16562" xr:uid="{00000000-0005-0000-0000-0000B35C0000}"/>
    <cellStyle name="Normal 26 3 4 2 2" xfId="29101" xr:uid="{00000000-0005-0000-0000-0000B45C0000}"/>
    <cellStyle name="Normal 26 3 4 3" xfId="24007" xr:uid="{00000000-0005-0000-0000-0000B55C0000}"/>
    <cellStyle name="Normal 26 3 4 4" xfId="44693" xr:uid="{6A022855-648D-4624-845A-53F3E6F72853}"/>
    <cellStyle name="Normal 26 3 5" xfId="5243" xr:uid="{00000000-0005-0000-0000-0000B65C0000}"/>
    <cellStyle name="Normal 26 3 5 2" xfId="44694" xr:uid="{58F6211C-9391-4F3E-8EE6-EDC24F7D3131}"/>
    <cellStyle name="Normal 26 3 6" xfId="44695" xr:uid="{08B14462-3B1D-4AB7-A9C0-FBFFAFB76421}"/>
    <cellStyle name="Normal 26 3 7" xfId="44696" xr:uid="{5A4C8C8E-364E-41C8-A63F-A01DEB0EBEB7}"/>
    <cellStyle name="Normal 26 3 8" xfId="44680" xr:uid="{32B61531-9046-4BD0-A7AC-CD64171564FC}"/>
    <cellStyle name="Normal 26 4" xfId="1855" xr:uid="{00000000-0005-0000-0000-0000B75C0000}"/>
    <cellStyle name="Normal 26 4 2" xfId="1856" xr:uid="{00000000-0005-0000-0000-0000B85C0000}"/>
    <cellStyle name="Normal 26 4 2 2" xfId="16511" xr:uid="{00000000-0005-0000-0000-0000B95C0000}"/>
    <cellStyle name="Normal 26 4 2 2 2" xfId="29051" xr:uid="{00000000-0005-0000-0000-0000BA5C0000}"/>
    <cellStyle name="Normal 26 4 2 2 3" xfId="44699" xr:uid="{D7CA0508-25FB-48BE-9893-F5902004E615}"/>
    <cellStyle name="Normal 26 4 2 3" xfId="23961" xr:uid="{00000000-0005-0000-0000-0000BB5C0000}"/>
    <cellStyle name="Normal 26 4 2 3 2" xfId="44700" xr:uid="{73D5EC5A-A0E0-49B9-93D8-A02317428997}"/>
    <cellStyle name="Normal 26 4 2 4" xfId="11103" xr:uid="{00000000-0005-0000-0000-0000BC5C0000}"/>
    <cellStyle name="Normal 26 4 2 4 2" xfId="44701" xr:uid="{77057E73-C038-46A4-88FF-57C029C084BB}"/>
    <cellStyle name="Normal 26 4 2 5" xfId="44698" xr:uid="{6572448D-4716-4838-A6E5-85421AB9E035}"/>
    <cellStyle name="Normal 26 4 3" xfId="10893" xr:uid="{00000000-0005-0000-0000-0000BD5C0000}"/>
    <cellStyle name="Normal 26 4 3 2" xfId="16378" xr:uid="{00000000-0005-0000-0000-0000BE5C0000}"/>
    <cellStyle name="Normal 26 4 3 2 2" xfId="28920" xr:uid="{00000000-0005-0000-0000-0000BF5C0000}"/>
    <cellStyle name="Normal 26 4 3 3" xfId="23831" xr:uid="{00000000-0005-0000-0000-0000C05C0000}"/>
    <cellStyle name="Normal 26 4 3 4" xfId="44702" xr:uid="{F111E5A1-86EA-42FE-A552-FE503D4CCAC5}"/>
    <cellStyle name="Normal 26 4 4" xfId="5244" xr:uid="{00000000-0005-0000-0000-0000C15C0000}"/>
    <cellStyle name="Normal 26 4 4 2" xfId="44703" xr:uid="{9CF60B8E-094C-4CE4-8995-302C344A9DC1}"/>
    <cellStyle name="Normal 26 4 5" xfId="44704" xr:uid="{BACD5801-745D-4BD1-A839-F73E5624D1C6}"/>
    <cellStyle name="Normal 26 4 6" xfId="44697" xr:uid="{6513C130-247B-4C5E-B4F9-BA9D550E2F65}"/>
    <cellStyle name="Normal 26 5" xfId="1857" xr:uid="{00000000-0005-0000-0000-0000C25C0000}"/>
    <cellStyle name="Normal 26 5 2" xfId="10087" xr:uid="{00000000-0005-0000-0000-0000C35C0000}"/>
    <cellStyle name="Normal 26 5 2 2" xfId="16009" xr:uid="{00000000-0005-0000-0000-0000C45C0000}"/>
    <cellStyle name="Normal 26 5 2 2 2" xfId="28637" xr:uid="{00000000-0005-0000-0000-0000C55C0000}"/>
    <cellStyle name="Normal 26 5 2 3" xfId="23606" xr:uid="{00000000-0005-0000-0000-0000C65C0000}"/>
    <cellStyle name="Normal 26 5 2 4" xfId="44706" xr:uid="{B87C6AA0-6FA4-407D-8DED-0890AAA22AD6}"/>
    <cellStyle name="Normal 26 5 3" xfId="5245" xr:uid="{00000000-0005-0000-0000-0000C75C0000}"/>
    <cellStyle name="Normal 26 5 3 2" xfId="44707" xr:uid="{A7C08FB6-8EE5-445A-9C0E-2B7C93784DD7}"/>
    <cellStyle name="Normal 26 5 4" xfId="44708" xr:uid="{FAEAA3BA-A5DB-4A50-B805-460D1C588620}"/>
    <cellStyle name="Normal 26 5 5" xfId="44705" xr:uid="{2655191F-4ED1-4D8B-B805-D8AAB1A4E5E7}"/>
    <cellStyle name="Normal 26 6" xfId="1842" xr:uid="{00000000-0005-0000-0000-0000C85C0000}"/>
    <cellStyle name="Normal 26 6 2" xfId="10961" xr:uid="{00000000-0005-0000-0000-0000C95C0000}"/>
    <cellStyle name="Normal 26 6 3" xfId="5246" xr:uid="{00000000-0005-0000-0000-0000CA5C0000}"/>
    <cellStyle name="Normal 26 6 4" xfId="44709" xr:uid="{27C3F090-6398-4D4D-8230-3C0B98B79E6E}"/>
    <cellStyle name="Normal 26 7" xfId="5247" xr:uid="{00000000-0005-0000-0000-0000CB5C0000}"/>
    <cellStyle name="Normal 26 7 2" xfId="44710" xr:uid="{76C254D5-18A0-4DEB-B30E-F81C619C9A99}"/>
    <cellStyle name="Normal 26 8" xfId="5248" xr:uid="{00000000-0005-0000-0000-0000CC5C0000}"/>
    <cellStyle name="Normal 26 8 2" xfId="44711" xr:uid="{FD73CA41-E110-4FAC-8FBB-8ECBEAB4DE98}"/>
    <cellStyle name="Normal 26 9" xfId="5249" xr:uid="{00000000-0005-0000-0000-0000CD5C0000}"/>
    <cellStyle name="Normal 26 9 2" xfId="44712" xr:uid="{CAAA2EE8-AE6D-4102-8518-45DEB1345F63}"/>
    <cellStyle name="Normal 27" xfId="307" xr:uid="{00000000-0005-0000-0000-0000CE5C0000}"/>
    <cellStyle name="Normal 27 10" xfId="44713" xr:uid="{384002F3-CCC1-401F-BAF1-AAE103D254DB}"/>
    <cellStyle name="Normal 27 2" xfId="638" xr:uid="{00000000-0005-0000-0000-0000CF5C0000}"/>
    <cellStyle name="Normal 27 2 2" xfId="1860" xr:uid="{00000000-0005-0000-0000-0000D05C0000}"/>
    <cellStyle name="Normal 27 2 2 2" xfId="1861" xr:uid="{00000000-0005-0000-0000-0000D15C0000}"/>
    <cellStyle name="Normal 27 2 2 2 2" xfId="1862" xr:uid="{00000000-0005-0000-0000-0000D25C0000}"/>
    <cellStyle name="Normal 27 2 2 2 2 2" xfId="16620" xr:uid="{00000000-0005-0000-0000-0000D35C0000}"/>
    <cellStyle name="Normal 27 2 2 2 2 2 2" xfId="29155" xr:uid="{00000000-0005-0000-0000-0000D45C0000}"/>
    <cellStyle name="Normal 27 2 2 2 2 2 3" xfId="44718" xr:uid="{16C9B24D-5B2F-416E-A64A-C379C5DA9C63}"/>
    <cellStyle name="Normal 27 2 2 2 2 3" xfId="24063" xr:uid="{00000000-0005-0000-0000-0000D55C0000}"/>
    <cellStyle name="Normal 27 2 2 2 2 3 2" xfId="44719" xr:uid="{FF8962B3-4353-4589-B194-0C2C5ABAFA6B}"/>
    <cellStyle name="Normal 27 2 2 2 2 4" xfId="11281" xr:uid="{00000000-0005-0000-0000-0000D65C0000}"/>
    <cellStyle name="Normal 27 2 2 2 2 4 2" xfId="44720" xr:uid="{921E0FAD-A8E4-408F-9A20-71F6FB969A68}"/>
    <cellStyle name="Normal 27 2 2 2 2 5" xfId="44717" xr:uid="{A7601D68-3082-4962-8E88-AFF8F6700B35}"/>
    <cellStyle name="Normal 27 2 2 2 3" xfId="16524" xr:uid="{00000000-0005-0000-0000-0000D75C0000}"/>
    <cellStyle name="Normal 27 2 2 2 3 2" xfId="29063" xr:uid="{00000000-0005-0000-0000-0000D85C0000}"/>
    <cellStyle name="Normal 27 2 2 2 3 3" xfId="44721" xr:uid="{9105AED6-224B-417F-B34A-469F73E80597}"/>
    <cellStyle name="Normal 27 2 2 2 4" xfId="23971" xr:uid="{00000000-0005-0000-0000-0000D95C0000}"/>
    <cellStyle name="Normal 27 2 2 2 4 2" xfId="44722" xr:uid="{17EDB085-CAA0-4FC2-A887-BF7718027A7E}"/>
    <cellStyle name="Normal 27 2 2 2 5" xfId="11121" xr:uid="{00000000-0005-0000-0000-0000DA5C0000}"/>
    <cellStyle name="Normal 27 2 2 2 5 2" xfId="44723" xr:uid="{DBE034DF-B13A-4129-8A74-4624E6CFDC3C}"/>
    <cellStyle name="Normal 27 2 2 2 6" xfId="44716" xr:uid="{1DB2630D-14C1-4F17-9956-7D37C790FB09}"/>
    <cellStyle name="Normal 27 2 2 3" xfId="1863" xr:uid="{00000000-0005-0000-0000-0000DB5C0000}"/>
    <cellStyle name="Normal 27 2 2 3 2" xfId="16433" xr:uid="{00000000-0005-0000-0000-0000DC5C0000}"/>
    <cellStyle name="Normal 27 2 2 3 2 2" xfId="28973" xr:uid="{00000000-0005-0000-0000-0000DD5C0000}"/>
    <cellStyle name="Normal 27 2 2 3 2 3" xfId="44725" xr:uid="{FE948338-D2F0-46A0-A386-45D0A9E9D06E}"/>
    <cellStyle name="Normal 27 2 2 3 3" xfId="23883" xr:uid="{00000000-0005-0000-0000-0000DE5C0000}"/>
    <cellStyle name="Normal 27 2 2 3 3 2" xfId="44726" xr:uid="{EC54E0D6-DF0D-4EBF-8EBA-1C651E8E568E}"/>
    <cellStyle name="Normal 27 2 2 3 4" xfId="10979" xr:uid="{00000000-0005-0000-0000-0000DF5C0000}"/>
    <cellStyle name="Normal 27 2 2 3 4 2" xfId="44727" xr:uid="{5EA5D99F-751D-49A6-A675-8DBE0964021E}"/>
    <cellStyle name="Normal 27 2 2 3 5" xfId="44724" xr:uid="{F7BCAC5D-F282-4212-B066-57CEFA336E39}"/>
    <cellStyle name="Normal 27 2 2 4" xfId="11284" xr:uid="{00000000-0005-0000-0000-0000E05C0000}"/>
    <cellStyle name="Normal 27 2 2 4 2" xfId="16623" xr:uid="{00000000-0005-0000-0000-0000E15C0000}"/>
    <cellStyle name="Normal 27 2 2 4 2 2" xfId="29158" xr:uid="{00000000-0005-0000-0000-0000E25C0000}"/>
    <cellStyle name="Normal 27 2 2 4 3" xfId="24065" xr:uid="{00000000-0005-0000-0000-0000E35C0000}"/>
    <cellStyle name="Normal 27 2 2 4 4" xfId="44728" xr:uid="{8B05638B-30C5-4B8A-83CF-55D54A0022D1}"/>
    <cellStyle name="Normal 27 2 2 5" xfId="10517" xr:uid="{00000000-0005-0000-0000-0000E45C0000}"/>
    <cellStyle name="Normal 27 2 2 5 2" xfId="44729" xr:uid="{0F5E2841-C6D2-442D-B172-079C44F9E687}"/>
    <cellStyle name="Normal 27 2 2 6" xfId="44730" xr:uid="{5AE62F5E-2D4B-48E4-9E3D-4476B62CA53D}"/>
    <cellStyle name="Normal 27 2 2 7" xfId="44715" xr:uid="{4CF2FB95-E856-4EF2-8C44-AD3067722ECC}"/>
    <cellStyle name="Normal 27 2 3" xfId="1864" xr:uid="{00000000-0005-0000-0000-0000E55C0000}"/>
    <cellStyle name="Normal 27 2 3 2" xfId="1865" xr:uid="{00000000-0005-0000-0000-0000E65C0000}"/>
    <cellStyle name="Normal 27 2 3 2 2" xfId="16582" xr:uid="{00000000-0005-0000-0000-0000E75C0000}"/>
    <cellStyle name="Normal 27 2 3 2 2 2" xfId="29121" xr:uid="{00000000-0005-0000-0000-0000E85C0000}"/>
    <cellStyle name="Normal 27 2 3 2 2 3" xfId="44733" xr:uid="{A98DA956-74FA-4DE8-BD1A-BC7C5161FA5F}"/>
    <cellStyle name="Normal 27 2 3 2 3" xfId="24029" xr:uid="{00000000-0005-0000-0000-0000E95C0000}"/>
    <cellStyle name="Normal 27 2 3 2 3 2" xfId="44734" xr:uid="{D2374223-99FC-4DFF-9075-2B767421E473}"/>
    <cellStyle name="Normal 27 2 3 2 4" xfId="11222" xr:uid="{00000000-0005-0000-0000-0000EA5C0000}"/>
    <cellStyle name="Normal 27 2 3 2 4 2" xfId="44735" xr:uid="{521FA234-EC87-43AB-BE89-4389EF059757}"/>
    <cellStyle name="Normal 27 2 3 2 5" xfId="44732" xr:uid="{40C52AD1-8527-4A25-A299-E335A3FAADCD}"/>
    <cellStyle name="Normal 27 2 3 3" xfId="16345" xr:uid="{00000000-0005-0000-0000-0000EB5C0000}"/>
    <cellStyle name="Normal 27 2 3 3 2" xfId="28887" xr:uid="{00000000-0005-0000-0000-0000EC5C0000}"/>
    <cellStyle name="Normal 27 2 3 3 3" xfId="44736" xr:uid="{A02E5EAB-02F9-4130-9ABF-4B67B853F5FE}"/>
    <cellStyle name="Normal 27 2 3 4" xfId="18214" xr:uid="{00000000-0005-0000-0000-0000ED5C0000}"/>
    <cellStyle name="Normal 27 2 3 4 2" xfId="44737" xr:uid="{C8AA771E-7838-4F3A-B97C-2CB87479F256}"/>
    <cellStyle name="Normal 27 2 3 5" xfId="23805" xr:uid="{00000000-0005-0000-0000-0000EE5C0000}"/>
    <cellStyle name="Normal 27 2 3 5 2" xfId="44738" xr:uid="{96658D40-CA48-4EA1-8599-DD7D44B9955C}"/>
    <cellStyle name="Normal 27 2 3 6" xfId="10839" xr:uid="{00000000-0005-0000-0000-0000EF5C0000}"/>
    <cellStyle name="Normal 27 2 3 7" xfId="44731" xr:uid="{0622DF2B-AD82-46D6-AB23-700F0545E33B}"/>
    <cellStyle name="Normal 27 2 4" xfId="1866" xr:uid="{00000000-0005-0000-0000-0000F05C0000}"/>
    <cellStyle name="Normal 27 2 4 2" xfId="16561" xr:uid="{00000000-0005-0000-0000-0000F15C0000}"/>
    <cellStyle name="Normal 27 2 4 2 2" xfId="29100" xr:uid="{00000000-0005-0000-0000-0000F25C0000}"/>
    <cellStyle name="Normal 27 2 4 2 3" xfId="44740" xr:uid="{8ED3863C-0A3C-4BF6-868B-2AAE2422BAB7}"/>
    <cellStyle name="Normal 27 2 4 3" xfId="24006" xr:uid="{00000000-0005-0000-0000-0000F35C0000}"/>
    <cellStyle name="Normal 27 2 4 3 2" xfId="44741" xr:uid="{43A9AD1D-73D3-4AEC-A7B0-0EE39A304976}"/>
    <cellStyle name="Normal 27 2 4 4" xfId="11180" xr:uid="{00000000-0005-0000-0000-0000F45C0000}"/>
    <cellStyle name="Normal 27 2 4 4 2" xfId="44742" xr:uid="{613E4355-CF18-4E7E-B481-2361EC4329B8}"/>
    <cellStyle name="Normal 27 2 4 5" xfId="44739" xr:uid="{F520CBD7-5DD4-47D7-B165-EB00FF869B1F}"/>
    <cellStyle name="Normal 27 2 5" xfId="1859" xr:uid="{00000000-0005-0000-0000-0000F55C0000}"/>
    <cellStyle name="Normal 27 2 5 2" xfId="16654" xr:uid="{00000000-0005-0000-0000-0000F65C0000}"/>
    <cellStyle name="Normal 27 2 5 2 2" xfId="29189" xr:uid="{00000000-0005-0000-0000-0000F75C0000}"/>
    <cellStyle name="Normal 27 2 5 3" xfId="24097" xr:uid="{00000000-0005-0000-0000-0000F85C0000}"/>
    <cellStyle name="Normal 27 2 5 4" xfId="11329" xr:uid="{00000000-0005-0000-0000-0000F95C0000}"/>
    <cellStyle name="Normal 27 2 5 5" xfId="44743" xr:uid="{A42340F2-CD19-4141-AA4C-B13B6C4D1745}"/>
    <cellStyle name="Normal 27 2 6" xfId="5251" xr:uid="{00000000-0005-0000-0000-0000FA5C0000}"/>
    <cellStyle name="Normal 27 2 6 2" xfId="44744" xr:uid="{07EDA132-7291-4B15-AAE5-47F61ADD7434}"/>
    <cellStyle name="Normal 27 2 7" xfId="37715" xr:uid="{00000000-0005-0000-0000-0000FB5C0000}"/>
    <cellStyle name="Normal 27 2 7 2" xfId="44745" xr:uid="{6F49B88D-A1F0-42E4-B818-032556F48889}"/>
    <cellStyle name="Normal 27 2 8" xfId="37994" xr:uid="{00000000-0005-0000-0000-0000FC5C0000}"/>
    <cellStyle name="Normal 27 2 8 2" xfId="44746" xr:uid="{F9B41CE4-2A73-466A-9D56-41071C4208A0}"/>
    <cellStyle name="Normal 27 2 9" xfId="44714" xr:uid="{2ECA927A-AC53-4EB2-BCB5-88C64555D59F}"/>
    <cellStyle name="Normal 27 3" xfId="1867" xr:uid="{00000000-0005-0000-0000-0000FD5C0000}"/>
    <cellStyle name="Normal 27 3 2" xfId="1868" xr:uid="{00000000-0005-0000-0000-0000FE5C0000}"/>
    <cellStyle name="Normal 27 3 2 2" xfId="1869" xr:uid="{00000000-0005-0000-0000-0000FF5C0000}"/>
    <cellStyle name="Normal 27 3 2 2 2" xfId="15962" xr:uid="{00000000-0005-0000-0000-0000005D0000}"/>
    <cellStyle name="Normal 27 3 2 2 2 2" xfId="28598" xr:uid="{00000000-0005-0000-0000-0000015D0000}"/>
    <cellStyle name="Normal 27 3 2 2 2 3" xfId="44750" xr:uid="{EC626C49-DE70-4F5D-B68C-B32697B265C4}"/>
    <cellStyle name="Normal 27 3 2 2 3" xfId="23565" xr:uid="{00000000-0005-0000-0000-0000025D0000}"/>
    <cellStyle name="Normal 27 3 2 2 3 2" xfId="44751" xr:uid="{9A042F32-5797-451F-9028-5A8AD70E4521}"/>
    <cellStyle name="Normal 27 3 2 2 4" xfId="9912" xr:uid="{00000000-0005-0000-0000-0000035D0000}"/>
    <cellStyle name="Normal 27 3 2 2 4 2" xfId="44752" xr:uid="{670D3080-7537-48DA-8C91-89D4B0A51384}"/>
    <cellStyle name="Normal 27 3 2 2 5" xfId="44749" xr:uid="{1C9A34A9-676F-4729-A9F5-AE45D5277FE5}"/>
    <cellStyle name="Normal 27 3 2 3" xfId="16506" xr:uid="{00000000-0005-0000-0000-0000045D0000}"/>
    <cellStyle name="Normal 27 3 2 3 2" xfId="29046" xr:uid="{00000000-0005-0000-0000-0000055D0000}"/>
    <cellStyle name="Normal 27 3 2 3 3" xfId="44753" xr:uid="{89B4A887-D82C-4469-8BFC-80388F0CCAE1}"/>
    <cellStyle name="Normal 27 3 2 4" xfId="23956" xr:uid="{00000000-0005-0000-0000-0000065D0000}"/>
    <cellStyle name="Normal 27 3 2 4 2" xfId="44754" xr:uid="{5E117E76-7316-46DB-AA9C-EFDFCB818E8D}"/>
    <cellStyle name="Normal 27 3 2 5" xfId="11096" xr:uid="{00000000-0005-0000-0000-0000075D0000}"/>
    <cellStyle name="Normal 27 3 2 5 2" xfId="44755" xr:uid="{99E0A1C8-9D26-4653-87CB-83960E2C7340}"/>
    <cellStyle name="Normal 27 3 2 6" xfId="44748" xr:uid="{4D1CA60B-F374-4BF9-A7C5-B1055048F6B3}"/>
    <cellStyle name="Normal 27 3 3" xfId="1870" xr:uid="{00000000-0005-0000-0000-0000085D0000}"/>
    <cellStyle name="Normal 27 3 3 2" xfId="16012" xr:uid="{00000000-0005-0000-0000-0000095D0000}"/>
    <cellStyle name="Normal 27 3 3 2 2" xfId="28640" xr:uid="{00000000-0005-0000-0000-00000A5D0000}"/>
    <cellStyle name="Normal 27 3 3 2 3" xfId="44757" xr:uid="{7DF27EE9-2942-478D-A507-EF8375304313}"/>
    <cellStyle name="Normal 27 3 3 3" xfId="23609" xr:uid="{00000000-0005-0000-0000-00000B5D0000}"/>
    <cellStyle name="Normal 27 3 3 3 2" xfId="44758" xr:uid="{DD896806-C96D-49A3-8352-FA2D0202E740}"/>
    <cellStyle name="Normal 27 3 3 4" xfId="10092" xr:uid="{00000000-0005-0000-0000-00000C5D0000}"/>
    <cellStyle name="Normal 27 3 3 4 2" xfId="44759" xr:uid="{7614F2E2-C865-45BF-8AC3-79F7053C8602}"/>
    <cellStyle name="Normal 27 3 3 5" xfId="44756" xr:uid="{E481EB3F-FB03-44B7-BD1A-75CCA3794316}"/>
    <cellStyle name="Normal 27 3 4" xfId="10463" xr:uid="{00000000-0005-0000-0000-00000D5D0000}"/>
    <cellStyle name="Normal 27 3 4 2" xfId="16137" xr:uid="{00000000-0005-0000-0000-00000E5D0000}"/>
    <cellStyle name="Normal 27 3 4 2 2" xfId="28759" xr:uid="{00000000-0005-0000-0000-00000F5D0000}"/>
    <cellStyle name="Normal 27 3 4 3" xfId="23714" xr:uid="{00000000-0005-0000-0000-0000105D0000}"/>
    <cellStyle name="Normal 27 3 4 4" xfId="44760" xr:uid="{1FF94573-2896-4C76-89F6-D796A852B9E3}"/>
    <cellStyle name="Normal 27 3 5" xfId="18672" xr:uid="{00000000-0005-0000-0000-0000115D0000}"/>
    <cellStyle name="Normal 27 3 5 2" xfId="44761" xr:uid="{2C8F6B5B-A300-4461-850C-29A9D58DFC10}"/>
    <cellStyle name="Normal 27 3 6" xfId="5250" xr:uid="{00000000-0005-0000-0000-0000125D0000}"/>
    <cellStyle name="Normal 27 3 6 2" xfId="44762" xr:uid="{2D17CDF5-FB6F-446C-8A0A-AC929DB8D5C9}"/>
    <cellStyle name="Normal 27 3 7" xfId="44763" xr:uid="{6DAAFC39-69FF-414C-B154-66F2ACF6CF0C}"/>
    <cellStyle name="Normal 27 3 8" xfId="44747" xr:uid="{9433F8D9-BE16-41F5-B8F7-F68326148DFF}"/>
    <cellStyle name="Normal 27 4" xfId="1871" xr:uid="{00000000-0005-0000-0000-0000135D0000}"/>
    <cellStyle name="Normal 27 4 2" xfId="1872" xr:uid="{00000000-0005-0000-0000-0000145D0000}"/>
    <cellStyle name="Normal 27 4 2 2" xfId="16390" xr:uid="{00000000-0005-0000-0000-0000155D0000}"/>
    <cellStyle name="Normal 27 4 2 2 2" xfId="28932" xr:uid="{00000000-0005-0000-0000-0000165D0000}"/>
    <cellStyle name="Normal 27 4 2 2 3" xfId="44766" xr:uid="{F139E9F7-3794-45A0-9803-75D280467EE3}"/>
    <cellStyle name="Normal 27 4 2 3" xfId="23842" xr:uid="{00000000-0005-0000-0000-0000175D0000}"/>
    <cellStyle name="Normal 27 4 2 3 2" xfId="44767" xr:uid="{C130731A-497F-4ECF-9624-8DADCAE9DE25}"/>
    <cellStyle name="Normal 27 4 2 4" xfId="10908" xr:uid="{00000000-0005-0000-0000-0000185D0000}"/>
    <cellStyle name="Normal 27 4 2 4 2" xfId="44768" xr:uid="{5F74E772-B7BC-4B4D-9938-3C2316EE04B2}"/>
    <cellStyle name="Normal 27 4 2 5" xfId="44765" xr:uid="{646ACF1D-F117-4EAA-8F6D-C5BE4C21ABAB}"/>
    <cellStyle name="Normal 27 4 3" xfId="10797" xr:uid="{00000000-0005-0000-0000-0000195D0000}"/>
    <cellStyle name="Normal 27 4 3 2" xfId="16319" xr:uid="{00000000-0005-0000-0000-00001A5D0000}"/>
    <cellStyle name="Normal 27 4 3 2 2" xfId="28861" xr:uid="{00000000-0005-0000-0000-00001B5D0000}"/>
    <cellStyle name="Normal 27 4 3 3" xfId="23782" xr:uid="{00000000-0005-0000-0000-00001C5D0000}"/>
    <cellStyle name="Normal 27 4 3 4" xfId="44769" xr:uid="{26DA54BC-435C-4EF4-BD0A-7F603A795EA6}"/>
    <cellStyle name="Normal 27 4 4" xfId="18213" xr:uid="{00000000-0005-0000-0000-00001D5D0000}"/>
    <cellStyle name="Normal 27 4 4 2" xfId="44770" xr:uid="{B6EC7B80-AA9B-4C59-BD3F-0ECFDED4ECF2}"/>
    <cellStyle name="Normal 27 4 5" xfId="9750" xr:uid="{00000000-0005-0000-0000-00001E5D0000}"/>
    <cellStyle name="Normal 27 4 5 2" xfId="44771" xr:uid="{18975BD2-9B15-4EF5-A939-3516E4A7B65B}"/>
    <cellStyle name="Normal 27 4 6" xfId="44764" xr:uid="{86288FF3-212F-4197-AA08-F8ED2BB77292}"/>
    <cellStyle name="Normal 27 5" xfId="1873" xr:uid="{00000000-0005-0000-0000-00001F5D0000}"/>
    <cellStyle name="Normal 27 5 2" xfId="16463" xr:uid="{00000000-0005-0000-0000-0000205D0000}"/>
    <cellStyle name="Normal 27 5 2 2" xfId="29003" xr:uid="{00000000-0005-0000-0000-0000215D0000}"/>
    <cellStyle name="Normal 27 5 2 3" xfId="44773" xr:uid="{E5904EFE-D94D-44F3-986B-9059EBA78E70}"/>
    <cellStyle name="Normal 27 5 3" xfId="23912" xr:uid="{00000000-0005-0000-0000-0000225D0000}"/>
    <cellStyle name="Normal 27 5 3 2" xfId="44774" xr:uid="{EE7ABB72-7173-4B83-AFCA-CB050A2630A4}"/>
    <cellStyle name="Normal 27 5 4" xfId="11024" xr:uid="{00000000-0005-0000-0000-0000235D0000}"/>
    <cellStyle name="Normal 27 5 4 2" xfId="44775" xr:uid="{8DF965D8-BF95-4C20-A3E7-A7AC39017C58}"/>
    <cellStyle name="Normal 27 5 5" xfId="44772" xr:uid="{4BE55FB0-567A-40ED-8DCD-D49E6D9778E0}"/>
    <cellStyle name="Normal 27 6" xfId="1858" xr:uid="{00000000-0005-0000-0000-0000245D0000}"/>
    <cellStyle name="Normal 27 6 2" xfId="10939" xr:uid="{00000000-0005-0000-0000-0000255D0000}"/>
    <cellStyle name="Normal 27 6 3" xfId="44776" xr:uid="{ABD6C20B-3A9F-4018-B3CE-C32A34C1E98F}"/>
    <cellStyle name="Normal 27 7" xfId="10798" xr:uid="{00000000-0005-0000-0000-0000265D0000}"/>
    <cellStyle name="Normal 27 7 2" xfId="16320" xr:uid="{00000000-0005-0000-0000-0000275D0000}"/>
    <cellStyle name="Normal 27 7 2 2" xfId="28862" xr:uid="{00000000-0005-0000-0000-0000285D0000}"/>
    <cellStyle name="Normal 27 7 3" xfId="23783" xr:uid="{00000000-0005-0000-0000-0000295D0000}"/>
    <cellStyle name="Normal 27 7 4" xfId="44777" xr:uid="{0EB83F1B-F8CB-4BA1-9C4B-5667827956A9}"/>
    <cellStyle name="Normal 27 8" xfId="2929" xr:uid="{00000000-0005-0000-0000-00002A5D0000}"/>
    <cellStyle name="Normal 27 8 2" xfId="44778" xr:uid="{6ACE1350-DCAA-41F0-BAB7-A5319C5D4A9D}"/>
    <cellStyle name="Normal 27 9" xfId="44779" xr:uid="{2DFFDCA8-803D-415C-95DD-E128AC75C09B}"/>
    <cellStyle name="Normal 28" xfId="308" xr:uid="{00000000-0005-0000-0000-00002B5D0000}"/>
    <cellStyle name="Normal 28 10" xfId="5253" xr:uid="{00000000-0005-0000-0000-00002C5D0000}"/>
    <cellStyle name="Normal 28 10 2" xfId="44781" xr:uid="{61D7B0A3-A0F6-4625-BEBC-5B4D3A6314C6}"/>
    <cellStyle name="Normal 28 11" xfId="5254" xr:uid="{00000000-0005-0000-0000-00002D5D0000}"/>
    <cellStyle name="Normal 28 11 2" xfId="44782" xr:uid="{0DC914AB-5A2A-46E7-9603-47F0EF545A81}"/>
    <cellStyle name="Normal 28 12" xfId="5255" xr:uid="{00000000-0005-0000-0000-00002E5D0000}"/>
    <cellStyle name="Normal 28 12 2" xfId="44783" xr:uid="{479641D8-E8C3-41B4-AC6F-8A75E5DF5756}"/>
    <cellStyle name="Normal 28 13" xfId="5256" xr:uid="{00000000-0005-0000-0000-00002F5D0000}"/>
    <cellStyle name="Normal 28 14" xfId="5257" xr:uid="{00000000-0005-0000-0000-0000305D0000}"/>
    <cellStyle name="Normal 28 15" xfId="5258" xr:uid="{00000000-0005-0000-0000-0000315D0000}"/>
    <cellStyle name="Normal 28 16" xfId="5259" xr:uid="{00000000-0005-0000-0000-0000325D0000}"/>
    <cellStyle name="Normal 28 17" xfId="5260" xr:uid="{00000000-0005-0000-0000-0000335D0000}"/>
    <cellStyle name="Normal 28 18" xfId="5261" xr:uid="{00000000-0005-0000-0000-0000345D0000}"/>
    <cellStyle name="Normal 28 19" xfId="5262" xr:uid="{00000000-0005-0000-0000-0000355D0000}"/>
    <cellStyle name="Normal 28 2" xfId="1875" xr:uid="{00000000-0005-0000-0000-0000365D0000}"/>
    <cellStyle name="Normal 28 2 2" xfId="1876" xr:uid="{00000000-0005-0000-0000-0000375D0000}"/>
    <cellStyle name="Normal 28 2 2 2" xfId="1877" xr:uid="{00000000-0005-0000-0000-0000385D0000}"/>
    <cellStyle name="Normal 28 2 2 2 2" xfId="1878" xr:uid="{00000000-0005-0000-0000-0000395D0000}"/>
    <cellStyle name="Normal 28 2 2 2 2 2" xfId="16179" xr:uid="{00000000-0005-0000-0000-00003A5D0000}"/>
    <cellStyle name="Normal 28 2 2 2 2 2 2" xfId="28801" xr:uid="{00000000-0005-0000-0000-00003B5D0000}"/>
    <cellStyle name="Normal 28 2 2 2 2 2 3" xfId="44788" xr:uid="{90411F75-0B0C-471F-A383-B5E10F23041D}"/>
    <cellStyle name="Normal 28 2 2 2 2 3" xfId="23746" xr:uid="{00000000-0005-0000-0000-00003C5D0000}"/>
    <cellStyle name="Normal 28 2 2 2 2 3 2" xfId="44789" xr:uid="{C48B712F-27F4-441D-9866-AC7251420A8A}"/>
    <cellStyle name="Normal 28 2 2 2 2 4" xfId="10581" xr:uid="{00000000-0005-0000-0000-00003D5D0000}"/>
    <cellStyle name="Normal 28 2 2 2 2 4 2" xfId="44790" xr:uid="{425186CD-1819-48FE-809B-BB628A6F240F}"/>
    <cellStyle name="Normal 28 2 2 2 2 5" xfId="44787" xr:uid="{1323CE4F-B0AB-475C-930F-8154CE344B09}"/>
    <cellStyle name="Normal 28 2 2 2 3" xfId="16614" xr:uid="{00000000-0005-0000-0000-00003E5D0000}"/>
    <cellStyle name="Normal 28 2 2 2 3 2" xfId="29150" xr:uid="{00000000-0005-0000-0000-00003F5D0000}"/>
    <cellStyle name="Normal 28 2 2 2 3 3" xfId="44791" xr:uid="{05FC8AA7-DD72-40C7-A1F5-E56628334E42}"/>
    <cellStyle name="Normal 28 2 2 2 4" xfId="24058" xr:uid="{00000000-0005-0000-0000-0000405D0000}"/>
    <cellStyle name="Normal 28 2 2 2 4 2" xfId="44792" xr:uid="{6E51B815-BE6C-44B1-89AE-B1B3D73962E5}"/>
    <cellStyle name="Normal 28 2 2 2 5" xfId="11274" xr:uid="{00000000-0005-0000-0000-0000415D0000}"/>
    <cellStyle name="Normal 28 2 2 2 5 2" xfId="44793" xr:uid="{F0E330E2-17B4-483B-A3D4-6218741D7C3E}"/>
    <cellStyle name="Normal 28 2 2 2 6" xfId="44786" xr:uid="{CFFB4380-4E9F-4D28-9BD2-C828F8666700}"/>
    <cellStyle name="Normal 28 2 2 3" xfId="1879" xr:uid="{00000000-0005-0000-0000-0000425D0000}"/>
    <cellStyle name="Normal 28 2 2 3 2" xfId="16183" xr:uid="{00000000-0005-0000-0000-0000435D0000}"/>
    <cellStyle name="Normal 28 2 2 3 2 2" xfId="28805" xr:uid="{00000000-0005-0000-0000-0000445D0000}"/>
    <cellStyle name="Normal 28 2 2 3 2 3" xfId="44795" xr:uid="{AD127550-4F6E-459C-ACDF-49353EAE19AD}"/>
    <cellStyle name="Normal 28 2 2 3 3" xfId="23749" xr:uid="{00000000-0005-0000-0000-0000455D0000}"/>
    <cellStyle name="Normal 28 2 2 3 3 2" xfId="44796" xr:uid="{F0424E59-5B8F-4288-B3CF-2BC6B942584D}"/>
    <cellStyle name="Normal 28 2 2 3 4" xfId="10587" xr:uid="{00000000-0005-0000-0000-0000465D0000}"/>
    <cellStyle name="Normal 28 2 2 3 4 2" xfId="44797" xr:uid="{47806F31-44A1-448E-9358-B93FFD07DBC5}"/>
    <cellStyle name="Normal 28 2 2 3 5" xfId="44794" xr:uid="{E9C4212D-4A6D-409C-898E-65F1578F0315}"/>
    <cellStyle name="Normal 28 2 2 4" xfId="11001" xr:uid="{00000000-0005-0000-0000-0000475D0000}"/>
    <cellStyle name="Normal 28 2 2 4 2" xfId="16446" xr:uid="{00000000-0005-0000-0000-0000485D0000}"/>
    <cellStyle name="Normal 28 2 2 4 2 2" xfId="28986" xr:uid="{00000000-0005-0000-0000-0000495D0000}"/>
    <cellStyle name="Normal 28 2 2 4 3" xfId="23896" xr:uid="{00000000-0005-0000-0000-00004A5D0000}"/>
    <cellStyle name="Normal 28 2 2 4 4" xfId="44798" xr:uid="{E6EED77D-24D2-4CD8-94EB-623E355F232A}"/>
    <cellStyle name="Normal 28 2 2 5" xfId="10518" xr:uid="{00000000-0005-0000-0000-00004B5D0000}"/>
    <cellStyle name="Normal 28 2 2 5 2" xfId="44799" xr:uid="{5F2958D5-45AB-43CF-B7D1-FA45295C228E}"/>
    <cellStyle name="Normal 28 2 2 6" xfId="44800" xr:uid="{2C5F1DBA-E793-47B3-BE3B-C4FDE2BFD5C6}"/>
    <cellStyle name="Normal 28 2 2 7" xfId="44785" xr:uid="{58C42401-C3FB-48D2-8099-DB2E46802982}"/>
    <cellStyle name="Normal 28 2 3" xfId="1880" xr:uid="{00000000-0005-0000-0000-00004C5D0000}"/>
    <cellStyle name="Normal 28 2 3 2" xfId="1881" xr:uid="{00000000-0005-0000-0000-00004D5D0000}"/>
    <cellStyle name="Normal 28 2 3 2 2" xfId="16355" xr:uid="{00000000-0005-0000-0000-00004E5D0000}"/>
    <cellStyle name="Normal 28 2 3 2 2 2" xfId="28897" xr:uid="{00000000-0005-0000-0000-00004F5D0000}"/>
    <cellStyle name="Normal 28 2 3 2 2 3" xfId="44803" xr:uid="{050BA832-73FE-4D7E-B3B9-9360296D860E}"/>
    <cellStyle name="Normal 28 2 3 2 3" xfId="23813" xr:uid="{00000000-0005-0000-0000-0000505D0000}"/>
    <cellStyle name="Normal 28 2 3 2 3 2" xfId="44804" xr:uid="{DE66B826-E38D-4DBB-898B-B00A3641570B}"/>
    <cellStyle name="Normal 28 2 3 2 4" xfId="10858" xr:uid="{00000000-0005-0000-0000-0000515D0000}"/>
    <cellStyle name="Normal 28 2 3 2 4 2" xfId="44805" xr:uid="{459E9424-4116-4F0D-A0A2-0B8CB1F75495}"/>
    <cellStyle name="Normal 28 2 3 2 5" xfId="44802" xr:uid="{AE6BC75E-903D-4411-A8E3-F91834D15B53}"/>
    <cellStyle name="Normal 28 2 3 3" xfId="16492" xr:uid="{00000000-0005-0000-0000-0000525D0000}"/>
    <cellStyle name="Normal 28 2 3 3 2" xfId="29032" xr:uid="{00000000-0005-0000-0000-0000535D0000}"/>
    <cellStyle name="Normal 28 2 3 3 3" xfId="44806" xr:uid="{251FC8D1-D554-4607-B054-8CA71993C4C7}"/>
    <cellStyle name="Normal 28 2 3 4" xfId="18216" xr:uid="{00000000-0005-0000-0000-0000545D0000}"/>
    <cellStyle name="Normal 28 2 3 4 2" xfId="44807" xr:uid="{CD29EEB8-DDAC-4EB6-8895-AF7F7EC94193}"/>
    <cellStyle name="Normal 28 2 3 5" xfId="23942" xr:uid="{00000000-0005-0000-0000-0000555D0000}"/>
    <cellStyle name="Normal 28 2 3 5 2" xfId="44808" xr:uid="{002E2182-E1B9-4B18-9384-87E39448FB6E}"/>
    <cellStyle name="Normal 28 2 3 6" xfId="11061" xr:uid="{00000000-0005-0000-0000-0000565D0000}"/>
    <cellStyle name="Normal 28 2 3 7" xfId="44801" xr:uid="{1F7A6560-2B31-4ED9-BEF3-AF9DD1B308E0}"/>
    <cellStyle name="Normal 28 2 4" xfId="1882" xr:uid="{00000000-0005-0000-0000-0000575D0000}"/>
    <cellStyle name="Normal 28 2 4 2" xfId="16004" xr:uid="{00000000-0005-0000-0000-0000585D0000}"/>
    <cellStyle name="Normal 28 2 4 2 2" xfId="28632" xr:uid="{00000000-0005-0000-0000-0000595D0000}"/>
    <cellStyle name="Normal 28 2 4 2 3" xfId="44810" xr:uid="{7C287001-5E1A-49D4-B508-300894AAEC71}"/>
    <cellStyle name="Normal 28 2 4 3" xfId="23601" xr:uid="{00000000-0005-0000-0000-00005A5D0000}"/>
    <cellStyle name="Normal 28 2 4 3 2" xfId="44811" xr:uid="{0DC2F2BA-195A-4248-946E-B4538A85532A}"/>
    <cellStyle name="Normal 28 2 4 4" xfId="10070" xr:uid="{00000000-0005-0000-0000-00005B5D0000}"/>
    <cellStyle name="Normal 28 2 4 4 2" xfId="44812" xr:uid="{B3A063A4-3836-4746-8EFD-D6DB890C2C59}"/>
    <cellStyle name="Normal 28 2 4 5" xfId="44809" xr:uid="{C40C6E10-F3DC-45D9-BAFC-8CD4B92E508A}"/>
    <cellStyle name="Normal 28 2 5" xfId="10058" xr:uid="{00000000-0005-0000-0000-00005C5D0000}"/>
    <cellStyle name="Normal 28 2 5 2" xfId="15998" xr:uid="{00000000-0005-0000-0000-00005D5D0000}"/>
    <cellStyle name="Normal 28 2 5 2 2" xfId="28626" xr:uid="{00000000-0005-0000-0000-00005E5D0000}"/>
    <cellStyle name="Normal 28 2 5 3" xfId="23595" xr:uid="{00000000-0005-0000-0000-00005F5D0000}"/>
    <cellStyle name="Normal 28 2 5 4" xfId="44813" xr:uid="{896C230B-0B60-40A4-9089-5C230BDFF304}"/>
    <cellStyle name="Normal 28 2 6" xfId="5263" xr:uid="{00000000-0005-0000-0000-0000605D0000}"/>
    <cellStyle name="Normal 28 2 6 2" xfId="44814" xr:uid="{B1821266-1BDA-4521-8988-9896B93AC54D}"/>
    <cellStyle name="Normal 28 2 7" xfId="44815" xr:uid="{06F3F7E7-035E-429A-8AA2-1959C394CAFC}"/>
    <cellStyle name="Normal 28 2 8" xfId="44816" xr:uid="{B6B37EC2-FCFB-41F4-9F8E-2333B6CDB1DA}"/>
    <cellStyle name="Normal 28 2 9" xfId="44784" xr:uid="{BDFB865D-DB7F-4D2A-A6ED-D098822893CA}"/>
    <cellStyle name="Normal 28 20" xfId="5252" xr:uid="{00000000-0005-0000-0000-0000615D0000}"/>
    <cellStyle name="Normal 28 20 2" xfId="18673" xr:uid="{00000000-0005-0000-0000-0000625D0000}"/>
    <cellStyle name="Normal 28 21" xfId="9751" xr:uid="{00000000-0005-0000-0000-0000635D0000}"/>
    <cellStyle name="Normal 28 21 2" xfId="18215" xr:uid="{00000000-0005-0000-0000-0000645D0000}"/>
    <cellStyle name="Normal 28 22" xfId="11271" xr:uid="{00000000-0005-0000-0000-0000655D0000}"/>
    <cellStyle name="Normal 28 22 2" xfId="16611" xr:uid="{00000000-0005-0000-0000-0000665D0000}"/>
    <cellStyle name="Normal 28 22 2 2" xfId="29147" xr:uid="{00000000-0005-0000-0000-0000675D0000}"/>
    <cellStyle name="Normal 28 22 3" xfId="24055" xr:uid="{00000000-0005-0000-0000-0000685D0000}"/>
    <cellStyle name="Normal 28 23" xfId="2930" xr:uid="{00000000-0005-0000-0000-0000695D0000}"/>
    <cellStyle name="Normal 28 24" xfId="44780" xr:uid="{264DB862-D67B-40A5-8200-5EF5FCBF70E7}"/>
    <cellStyle name="Normal 28 3" xfId="1883" xr:uid="{00000000-0005-0000-0000-00006A5D0000}"/>
    <cellStyle name="Normal 28 3 2" xfId="1884" xr:uid="{00000000-0005-0000-0000-00006B5D0000}"/>
    <cellStyle name="Normal 28 3 2 2" xfId="1885" xr:uid="{00000000-0005-0000-0000-00006C5D0000}"/>
    <cellStyle name="Normal 28 3 2 2 2" xfId="16375" xr:uid="{00000000-0005-0000-0000-00006D5D0000}"/>
    <cellStyle name="Normal 28 3 2 2 2 2" xfId="28917" xr:uid="{00000000-0005-0000-0000-00006E5D0000}"/>
    <cellStyle name="Normal 28 3 2 2 2 3" xfId="44820" xr:uid="{0EBDBC01-40D2-4707-8775-DA22869F61F5}"/>
    <cellStyle name="Normal 28 3 2 2 3" xfId="23829" xr:uid="{00000000-0005-0000-0000-00006F5D0000}"/>
    <cellStyle name="Normal 28 3 2 2 3 2" xfId="44821" xr:uid="{7B30D5DA-81A0-47BF-A44D-6247CFDF1209}"/>
    <cellStyle name="Normal 28 3 2 2 4" xfId="10890" xr:uid="{00000000-0005-0000-0000-0000705D0000}"/>
    <cellStyle name="Normal 28 3 2 2 4 2" xfId="44822" xr:uid="{D610DDED-5457-4AC0-9B8E-86E7A8FDECF2}"/>
    <cellStyle name="Normal 28 3 2 2 5" xfId="44819" xr:uid="{8AFF5BE4-27C7-475A-95D1-ECAC4F2DAED7}"/>
    <cellStyle name="Normal 28 3 2 3" xfId="16465" xr:uid="{00000000-0005-0000-0000-0000715D0000}"/>
    <cellStyle name="Normal 28 3 2 3 2" xfId="29005" xr:uid="{00000000-0005-0000-0000-0000725D0000}"/>
    <cellStyle name="Normal 28 3 2 3 3" xfId="44823" xr:uid="{883DC5B5-2FAE-48D9-9213-80CA6AE96702}"/>
    <cellStyle name="Normal 28 3 2 4" xfId="23914" xr:uid="{00000000-0005-0000-0000-0000735D0000}"/>
    <cellStyle name="Normal 28 3 2 4 2" xfId="44824" xr:uid="{49BB9EB5-464C-48BB-855D-C7E2CD921A95}"/>
    <cellStyle name="Normal 28 3 2 5" xfId="11026" xr:uid="{00000000-0005-0000-0000-0000745D0000}"/>
    <cellStyle name="Normal 28 3 2 5 2" xfId="44825" xr:uid="{D58B3B17-42E8-403D-B5F3-0B6D26E68FA1}"/>
    <cellStyle name="Normal 28 3 2 6" xfId="44818" xr:uid="{3DA9146F-1661-4BA7-A1F4-72AD04FA9178}"/>
    <cellStyle name="Normal 28 3 3" xfId="1886" xr:uid="{00000000-0005-0000-0000-0000755D0000}"/>
    <cellStyle name="Normal 28 3 3 2" xfId="16532" xr:uid="{00000000-0005-0000-0000-0000765D0000}"/>
    <cellStyle name="Normal 28 3 3 2 2" xfId="29071" xr:uid="{00000000-0005-0000-0000-0000775D0000}"/>
    <cellStyle name="Normal 28 3 3 2 3" xfId="44827" xr:uid="{FF461BC2-432C-4139-9AF7-39AFCBF9D9F1}"/>
    <cellStyle name="Normal 28 3 3 3" xfId="23979" xr:uid="{00000000-0005-0000-0000-0000785D0000}"/>
    <cellStyle name="Normal 28 3 3 3 2" xfId="44828" xr:uid="{F376E422-7118-4234-95A1-B429EE075D58}"/>
    <cellStyle name="Normal 28 3 3 4" xfId="11131" xr:uid="{00000000-0005-0000-0000-0000795D0000}"/>
    <cellStyle name="Normal 28 3 3 4 2" xfId="44829" xr:uid="{295F06E7-F57E-4D6A-AC0F-F0DED41B15B6}"/>
    <cellStyle name="Normal 28 3 3 5" xfId="44826" xr:uid="{3660D489-6750-4F6D-B81B-31245A1102BA}"/>
    <cellStyle name="Normal 28 3 4" xfId="10805" xr:uid="{00000000-0005-0000-0000-00007A5D0000}"/>
    <cellStyle name="Normal 28 3 4 2" xfId="16325" xr:uid="{00000000-0005-0000-0000-00007B5D0000}"/>
    <cellStyle name="Normal 28 3 4 2 2" xfId="28867" xr:uid="{00000000-0005-0000-0000-00007C5D0000}"/>
    <cellStyle name="Normal 28 3 4 3" xfId="23788" xr:uid="{00000000-0005-0000-0000-00007D5D0000}"/>
    <cellStyle name="Normal 28 3 4 4" xfId="44830" xr:uid="{4B7046F1-2B58-4E17-93A7-262BAA73B2AB}"/>
    <cellStyle name="Normal 28 3 5" xfId="5264" xr:uid="{00000000-0005-0000-0000-00007E5D0000}"/>
    <cellStyle name="Normal 28 3 5 2" xfId="44831" xr:uid="{A5A894FA-809E-45E3-ACD6-D3BA3381A87C}"/>
    <cellStyle name="Normal 28 3 6" xfId="44832" xr:uid="{BF0E0729-B54E-4101-8AFA-3CECDD236643}"/>
    <cellStyle name="Normal 28 3 7" xfId="44833" xr:uid="{E408F90B-688B-45E6-98FC-9D384143B26B}"/>
    <cellStyle name="Normal 28 3 8" xfId="44817" xr:uid="{EE56035F-50CE-4B8A-B859-13325F24B137}"/>
    <cellStyle name="Normal 28 4" xfId="1887" xr:uid="{00000000-0005-0000-0000-00007F5D0000}"/>
    <cellStyle name="Normal 28 4 2" xfId="1888" xr:uid="{00000000-0005-0000-0000-0000805D0000}"/>
    <cellStyle name="Normal 28 4 2 2" xfId="16640" xr:uid="{00000000-0005-0000-0000-0000815D0000}"/>
    <cellStyle name="Normal 28 4 2 2 2" xfId="29175" xr:uid="{00000000-0005-0000-0000-0000825D0000}"/>
    <cellStyle name="Normal 28 4 2 2 3" xfId="44836" xr:uid="{EA9134F1-B28C-40FD-A461-1CCD8489C74F}"/>
    <cellStyle name="Normal 28 4 2 3" xfId="24082" xr:uid="{00000000-0005-0000-0000-0000835D0000}"/>
    <cellStyle name="Normal 28 4 2 3 2" xfId="44837" xr:uid="{A4537961-8956-4E8D-88F9-B0245B0D68B9}"/>
    <cellStyle name="Normal 28 4 2 4" xfId="11312" xr:uid="{00000000-0005-0000-0000-0000845D0000}"/>
    <cellStyle name="Normal 28 4 2 4 2" xfId="44838" xr:uid="{FFEE0BE2-2309-48FD-836C-4EF56F039B81}"/>
    <cellStyle name="Normal 28 4 2 5" xfId="44835" xr:uid="{5D93956C-5852-48F2-889B-2FF111C4B3B6}"/>
    <cellStyle name="Normal 28 4 3" xfId="11270" xr:uid="{00000000-0005-0000-0000-0000855D0000}"/>
    <cellStyle name="Normal 28 4 3 2" xfId="16610" xr:uid="{00000000-0005-0000-0000-0000865D0000}"/>
    <cellStyle name="Normal 28 4 3 2 2" xfId="29146" xr:uid="{00000000-0005-0000-0000-0000875D0000}"/>
    <cellStyle name="Normal 28 4 3 3" xfId="24054" xr:uid="{00000000-0005-0000-0000-0000885D0000}"/>
    <cellStyle name="Normal 28 4 3 4" xfId="44839" xr:uid="{0155B7F3-741E-49C8-8BE6-6F4F23CCBDA3}"/>
    <cellStyle name="Normal 28 4 4" xfId="5265" xr:uid="{00000000-0005-0000-0000-0000895D0000}"/>
    <cellStyle name="Normal 28 4 4 2" xfId="44840" xr:uid="{0DD7B180-50A5-4209-8B3A-F39D81F0BD4B}"/>
    <cellStyle name="Normal 28 4 5" xfId="44841" xr:uid="{3D7742B2-8A6F-48B8-9DAF-D0F387DBABE7}"/>
    <cellStyle name="Normal 28 4 6" xfId="44842" xr:uid="{4E760CE7-E2D2-40AC-9FA0-38E5774A223F}"/>
    <cellStyle name="Normal 28 4 7" xfId="44834" xr:uid="{75491C9B-8CF8-4921-934E-287C8A92F22E}"/>
    <cellStyle name="Normal 28 5" xfId="1889" xr:uid="{00000000-0005-0000-0000-00008A5D0000}"/>
    <cellStyle name="Normal 28 5 2" xfId="10499" xr:uid="{00000000-0005-0000-0000-00008B5D0000}"/>
    <cellStyle name="Normal 28 5 2 2" xfId="16157" xr:uid="{00000000-0005-0000-0000-00008C5D0000}"/>
    <cellStyle name="Normal 28 5 2 2 2" xfId="28779" xr:uid="{00000000-0005-0000-0000-00008D5D0000}"/>
    <cellStyle name="Normal 28 5 2 3" xfId="23730" xr:uid="{00000000-0005-0000-0000-00008E5D0000}"/>
    <cellStyle name="Normal 28 5 2 4" xfId="44844" xr:uid="{D2C72CA5-A319-40C7-97F1-4B9A794EC438}"/>
    <cellStyle name="Normal 28 5 3" xfId="5266" xr:uid="{00000000-0005-0000-0000-00008F5D0000}"/>
    <cellStyle name="Normal 28 5 3 2" xfId="44845" xr:uid="{4B881DDE-310A-455A-BA05-0AAC131BFBD3}"/>
    <cellStyle name="Normal 28 5 4" xfId="44846" xr:uid="{EE9FB797-8749-48E1-BC7F-FDC0B989D38C}"/>
    <cellStyle name="Normal 28 5 5" xfId="44847" xr:uid="{C18ED345-197F-476D-B179-5F92CEEF078D}"/>
    <cellStyle name="Normal 28 5 6" xfId="44843" xr:uid="{4CE83B35-5D87-4A81-B838-EA7CA7CF6467}"/>
    <cellStyle name="Normal 28 6" xfId="1874" xr:uid="{00000000-0005-0000-0000-0000905D0000}"/>
    <cellStyle name="Normal 28 6 2" xfId="5267" xr:uid="{00000000-0005-0000-0000-0000915D0000}"/>
    <cellStyle name="Normal 28 6 3" xfId="44848" xr:uid="{84FDF583-3152-4147-8C23-94B5C7A6F1FF}"/>
    <cellStyle name="Normal 28 7" xfId="5268" xr:uid="{00000000-0005-0000-0000-0000925D0000}"/>
    <cellStyle name="Normal 28 7 2" xfId="44849" xr:uid="{9316892C-B303-437D-8E92-50AAC11D1EEB}"/>
    <cellStyle name="Normal 28 8" xfId="5269" xr:uid="{00000000-0005-0000-0000-0000935D0000}"/>
    <cellStyle name="Normal 28 8 2" xfId="44850" xr:uid="{A289E579-5027-4CB5-8DFE-543623FD010A}"/>
    <cellStyle name="Normal 28 9" xfId="5270" xr:uid="{00000000-0005-0000-0000-0000945D0000}"/>
    <cellStyle name="Normal 28 9 2" xfId="44851" xr:uid="{7391C483-176E-47A5-9875-7B5D6D1B58AA}"/>
    <cellStyle name="Normal 281" xfId="37285" xr:uid="{00000000-0005-0000-0000-0000955D0000}"/>
    <cellStyle name="Normal 282" xfId="37288" xr:uid="{00000000-0005-0000-0000-0000965D0000}"/>
    <cellStyle name="Normal 283" xfId="37287" xr:uid="{00000000-0005-0000-0000-0000975D0000}"/>
    <cellStyle name="Normal 29" xfId="309" xr:uid="{00000000-0005-0000-0000-0000985D0000}"/>
    <cellStyle name="Normal 29 2" xfId="639" xr:uid="{00000000-0005-0000-0000-0000995D0000}"/>
    <cellStyle name="Normal 29 2 2" xfId="10519" xr:uid="{00000000-0005-0000-0000-00009A5D0000}"/>
    <cellStyle name="Normal 29 2 2 2" xfId="44854" xr:uid="{04349CD0-DA31-4E5B-81E6-1127989D3969}"/>
    <cellStyle name="Normal 29 2 2 2 2" xfId="44855" xr:uid="{8965C1C5-EB66-4CA6-9972-C520DB832077}"/>
    <cellStyle name="Normal 29 2 2 2 2 2" xfId="44856" xr:uid="{3E6FDD9F-AEA8-487D-9FC2-F14046614DDB}"/>
    <cellStyle name="Normal 29 2 2 2 3" xfId="44857" xr:uid="{EA46514E-1659-4F2A-86E5-8258ABE27B35}"/>
    <cellStyle name="Normal 29 2 2 3" xfId="44858" xr:uid="{9C563DA7-6869-4D30-9202-0BDE4A737CBA}"/>
    <cellStyle name="Normal 29 2 2 3 2" xfId="44859" xr:uid="{11B61EB4-8BB5-4D1A-BE92-D566C8CEFBE4}"/>
    <cellStyle name="Normal 29 2 2 4" xfId="44860" xr:uid="{6939F2BC-A068-49CE-90BD-7663A1EC3171}"/>
    <cellStyle name="Normal 29 2 2 5" xfId="44853" xr:uid="{83205F0B-6CF5-4155-8ABC-AB344334E98D}"/>
    <cellStyle name="Normal 29 2 3" xfId="11291" xr:uid="{00000000-0005-0000-0000-00009B5D0000}"/>
    <cellStyle name="Normal 29 2 3 2" xfId="44862" xr:uid="{72D10917-5074-4CA7-A955-8476366E3084}"/>
    <cellStyle name="Normal 29 2 3 2 2" xfId="44863" xr:uid="{FE20244F-C737-404D-9A56-B2572C394918}"/>
    <cellStyle name="Normal 29 2 3 3" xfId="44864" xr:uid="{27DDE0A8-6650-4C19-A5F0-92ADADE206C5}"/>
    <cellStyle name="Normal 29 2 3 4" xfId="44861" xr:uid="{96D3BED6-4549-4E37-9AA3-0AB6AE8E7CB6}"/>
    <cellStyle name="Normal 29 2 4" xfId="5271" xr:uid="{00000000-0005-0000-0000-00009C5D0000}"/>
    <cellStyle name="Normal 29 2 4 2" xfId="44866" xr:uid="{B8A0CDD4-01EF-406C-92AE-FDE70F28C53D}"/>
    <cellStyle name="Normal 29 2 4 3" xfId="44865" xr:uid="{2F5D9619-90C6-4C24-A900-E7789A1C20FF}"/>
    <cellStyle name="Normal 29 2 5" xfId="37716" xr:uid="{00000000-0005-0000-0000-00009D5D0000}"/>
    <cellStyle name="Normal 29 2 5 2" xfId="44867" xr:uid="{83512595-954B-4A33-B9B9-F84011534D56}"/>
    <cellStyle name="Normal 29 2 6" xfId="37995" xr:uid="{00000000-0005-0000-0000-00009E5D0000}"/>
    <cellStyle name="Normal 29 2 7" xfId="44852" xr:uid="{2457A68F-F348-46E6-A92C-BC7FEA6F9C59}"/>
    <cellStyle name="Normal 29 3" xfId="1890" xr:uid="{00000000-0005-0000-0000-00009F5D0000}"/>
    <cellStyle name="Normal 29 3 2" xfId="9752" xr:uid="{00000000-0005-0000-0000-0000A05D0000}"/>
    <cellStyle name="Normal 29 3 2 2" xfId="44870" xr:uid="{140A9416-89F7-4186-BD0F-45CB12129A44}"/>
    <cellStyle name="Normal 29 3 2 2 2" xfId="44871" xr:uid="{1999320C-89D8-4986-94B7-C570E25FF502}"/>
    <cellStyle name="Normal 29 3 2 3" xfId="44872" xr:uid="{BE7BBDEC-E064-4192-A5E9-C03A14D9EC8B}"/>
    <cellStyle name="Normal 29 3 2 4" xfId="44869" xr:uid="{ADD5B2AC-6389-41A8-AB31-7FD26601C1F1}"/>
    <cellStyle name="Normal 29 3 3" xfId="44873" xr:uid="{AEC74349-7CC9-4F97-B48D-DDB4F732118D}"/>
    <cellStyle name="Normal 29 3 3 2" xfId="44874" xr:uid="{E365E059-E18B-47E7-960F-9463817C7B9D}"/>
    <cellStyle name="Normal 29 3 4" xfId="44875" xr:uid="{29728145-A2C3-44F8-9296-784705F2CC88}"/>
    <cellStyle name="Normal 29 3 5" xfId="44868" xr:uid="{85FBE742-9517-4365-AB69-D39ADF3048E3}"/>
    <cellStyle name="Normal 29 4" xfId="10009" xr:uid="{00000000-0005-0000-0000-0000A15D0000}"/>
    <cellStyle name="Normal 29 4 2" xfId="18217" xr:uid="{00000000-0005-0000-0000-0000A25D0000}"/>
    <cellStyle name="Normal 29 4 2 2" xfId="44878" xr:uid="{F38DEC49-FC93-4CF7-BE8F-089CC9283C3D}"/>
    <cellStyle name="Normal 29 4 2 3" xfId="44877" xr:uid="{02594883-B1DB-4C0E-901F-7ECD197F9604}"/>
    <cellStyle name="Normal 29 4 3" xfId="44879" xr:uid="{CD743DF9-B900-4448-A1BD-17051F6F56E3}"/>
    <cellStyle name="Normal 29 4 4" xfId="44876" xr:uid="{28411D26-3B3C-4DB3-B040-8811CC20EF72}"/>
    <cellStyle name="Normal 29 5" xfId="2931" xr:uid="{00000000-0005-0000-0000-0000A35D0000}"/>
    <cellStyle name="Normal 29 5 2" xfId="44881" xr:uid="{2DFA1298-58BA-4ABA-8D67-AAA9D50E670D}"/>
    <cellStyle name="Normal 29 5 3" xfId="44880" xr:uid="{3E133547-846D-44E4-83B1-28ACC36BC25C}"/>
    <cellStyle name="Normal 29 6" xfId="44882" xr:uid="{5C737F7A-9671-4EC4-8D5E-8EABD648D844}"/>
    <cellStyle name="Normal 29 6 2" xfId="44883" xr:uid="{84F1C445-336D-4C4B-8D54-DC4BF4572BF9}"/>
    <cellStyle name="Normal 29 7" xfId="44884" xr:uid="{5B961741-E795-4121-A499-AF47AD7BC499}"/>
    <cellStyle name="Normal 29 8" xfId="44885" xr:uid="{2D01D057-0011-4A75-9379-1FA8F9227FF8}"/>
    <cellStyle name="Normal 29 9" xfId="44886" xr:uid="{ECBC3E1A-12E8-457D-AC4F-62751DDAE1C0}"/>
    <cellStyle name="Normal 3" xfId="8" xr:uid="{00000000-0005-0000-0000-0000A45D0000}"/>
    <cellStyle name="Normal 3 10" xfId="824" xr:uid="{00000000-0005-0000-0000-0000A55D0000}"/>
    <cellStyle name="Normal 3 10 10" xfId="34825" xr:uid="{00000000-0005-0000-0000-0000A65D0000}"/>
    <cellStyle name="Normal 3 10 11" xfId="5272" xr:uid="{00000000-0005-0000-0000-0000A75D0000}"/>
    <cellStyle name="Normal 3 10 12" xfId="44888" xr:uid="{F455F2A6-06EE-44E2-A10E-866FE805A8DF}"/>
    <cellStyle name="Normal 3 10 2" xfId="8285" xr:uid="{00000000-0005-0000-0000-0000A85D0000}"/>
    <cellStyle name="Normal 3 10 2 2" xfId="14774" xr:uid="{00000000-0005-0000-0000-0000A95D0000}"/>
    <cellStyle name="Normal 3 10 2 2 2" xfId="20488" xr:uid="{00000000-0005-0000-0000-0000AA5D0000}"/>
    <cellStyle name="Normal 3 10 2 2 3" xfId="33741" xr:uid="{00000000-0005-0000-0000-0000AB5D0000}"/>
    <cellStyle name="Normal 3 10 2 2 4" xfId="36528" xr:uid="{00000000-0005-0000-0000-0000AC5D0000}"/>
    <cellStyle name="Normal 3 10 2 3" xfId="20189" xr:uid="{00000000-0005-0000-0000-0000AD5D0000}"/>
    <cellStyle name="Normal 3 10 2 3 2" xfId="33446" xr:uid="{00000000-0005-0000-0000-0000AE5D0000}"/>
    <cellStyle name="Normal 3 10 2 3 3" xfId="36234" xr:uid="{00000000-0005-0000-0000-0000AF5D0000}"/>
    <cellStyle name="Normal 3 10 2 4" xfId="19553" xr:uid="{00000000-0005-0000-0000-0000B05D0000}"/>
    <cellStyle name="Normal 3 10 2 5" xfId="32668" xr:uid="{00000000-0005-0000-0000-0000B15D0000}"/>
    <cellStyle name="Normal 3 10 2 6" xfId="35679" xr:uid="{00000000-0005-0000-0000-0000B25D0000}"/>
    <cellStyle name="Normal 3 10 2 7" xfId="44889" xr:uid="{F165DA1F-5861-40B8-965D-5C7E04B7838A}"/>
    <cellStyle name="Normal 3 10 3" xfId="9209" xr:uid="{00000000-0005-0000-0000-0000B35D0000}"/>
    <cellStyle name="Normal 3 10 3 2" xfId="15616" xr:uid="{00000000-0005-0000-0000-0000B45D0000}"/>
    <cellStyle name="Normal 3 10 3 2 2" xfId="28264" xr:uid="{00000000-0005-0000-0000-0000B55D0000}"/>
    <cellStyle name="Normal 3 10 3 3" xfId="20341" xr:uid="{00000000-0005-0000-0000-0000B65D0000}"/>
    <cellStyle name="Normal 3 10 3 4" xfId="33595" xr:uid="{00000000-0005-0000-0000-0000B75D0000}"/>
    <cellStyle name="Normal 3 10 3 5" xfId="36382" xr:uid="{00000000-0005-0000-0000-0000B85D0000}"/>
    <cellStyle name="Normal 3 10 3 6" xfId="44890" xr:uid="{850F65A6-4A1D-415B-9707-F59DE88ADA7F}"/>
    <cellStyle name="Normal 3 10 4" xfId="10732" xr:uid="{00000000-0005-0000-0000-0000B95D0000}"/>
    <cellStyle name="Normal 3 10 4 2" xfId="16277" xr:uid="{00000000-0005-0000-0000-0000BA5D0000}"/>
    <cellStyle name="Normal 3 10 4 2 2" xfId="28849" xr:uid="{00000000-0005-0000-0000-0000BB5D0000}"/>
    <cellStyle name="Normal 3 10 4 3" xfId="20033" xr:uid="{00000000-0005-0000-0000-0000BC5D0000}"/>
    <cellStyle name="Normal 3 10 4 4" xfId="33297" xr:uid="{00000000-0005-0000-0000-0000BD5D0000}"/>
    <cellStyle name="Normal 3 10 4 5" xfId="36089" xr:uid="{00000000-0005-0000-0000-0000BE5D0000}"/>
    <cellStyle name="Normal 3 10 5" xfId="11245" xr:uid="{00000000-0005-0000-0000-0000BF5D0000}"/>
    <cellStyle name="Normal 3 10 6" xfId="7286" xr:uid="{00000000-0005-0000-0000-0000C05D0000}"/>
    <cellStyle name="Normal 3 10 6 2" xfId="13812" xr:uid="{00000000-0005-0000-0000-0000C15D0000}"/>
    <cellStyle name="Normal 3 10 6 2 2" xfId="26543" xr:uid="{00000000-0005-0000-0000-0000C25D0000}"/>
    <cellStyle name="Normal 3 10 6 3" xfId="22014" xr:uid="{00000000-0005-0000-0000-0000C35D0000}"/>
    <cellStyle name="Normal 3 10 7" xfId="12672" xr:uid="{00000000-0005-0000-0000-0000C45D0000}"/>
    <cellStyle name="Normal 3 10 7 2" xfId="25418" xr:uid="{00000000-0005-0000-0000-0000C55D0000}"/>
    <cellStyle name="Normal 3 10 8" xfId="18218" xr:uid="{00000000-0005-0000-0000-0000C65D0000}"/>
    <cellStyle name="Normal 3 10 9" xfId="31534" xr:uid="{00000000-0005-0000-0000-0000C75D0000}"/>
    <cellStyle name="Normal 3 11" xfId="819" xr:uid="{00000000-0005-0000-0000-0000C85D0000}"/>
    <cellStyle name="Normal 3 11 10" xfId="5273" xr:uid="{00000000-0005-0000-0000-0000C95D0000}"/>
    <cellStyle name="Normal 3 11 11" xfId="44891" xr:uid="{7B4DF55E-8DAF-414E-B54D-3A518365D30A}"/>
    <cellStyle name="Normal 3 11 2" xfId="8286" xr:uid="{00000000-0005-0000-0000-0000CA5D0000}"/>
    <cellStyle name="Normal 3 11 2 2" xfId="14775" xr:uid="{00000000-0005-0000-0000-0000CB5D0000}"/>
    <cellStyle name="Normal 3 11 2 2 2" xfId="20512" xr:uid="{00000000-0005-0000-0000-0000CC5D0000}"/>
    <cellStyle name="Normal 3 11 2 2 3" xfId="33765" xr:uid="{00000000-0005-0000-0000-0000CD5D0000}"/>
    <cellStyle name="Normal 3 11 2 2 4" xfId="36552" xr:uid="{00000000-0005-0000-0000-0000CE5D0000}"/>
    <cellStyle name="Normal 3 11 2 3" xfId="20215" xr:uid="{00000000-0005-0000-0000-0000CF5D0000}"/>
    <cellStyle name="Normal 3 11 2 3 2" xfId="33471" xr:uid="{00000000-0005-0000-0000-0000D05D0000}"/>
    <cellStyle name="Normal 3 11 2 3 3" xfId="36258" xr:uid="{00000000-0005-0000-0000-0000D15D0000}"/>
    <cellStyle name="Normal 3 11 2 4" xfId="19554" xr:uid="{00000000-0005-0000-0000-0000D25D0000}"/>
    <cellStyle name="Normal 3 11 2 5" xfId="32669" xr:uid="{00000000-0005-0000-0000-0000D35D0000}"/>
    <cellStyle name="Normal 3 11 2 6" xfId="35680" xr:uid="{00000000-0005-0000-0000-0000D45D0000}"/>
    <cellStyle name="Normal 3 11 3" xfId="9210" xr:uid="{00000000-0005-0000-0000-0000D55D0000}"/>
    <cellStyle name="Normal 3 11 3 2" xfId="15617" xr:uid="{00000000-0005-0000-0000-0000D65D0000}"/>
    <cellStyle name="Normal 3 11 3 2 2" xfId="28265" xr:uid="{00000000-0005-0000-0000-0000D75D0000}"/>
    <cellStyle name="Normal 3 11 3 3" xfId="20365" xr:uid="{00000000-0005-0000-0000-0000D85D0000}"/>
    <cellStyle name="Normal 3 11 3 4" xfId="33619" xr:uid="{00000000-0005-0000-0000-0000D95D0000}"/>
    <cellStyle name="Normal 3 11 3 5" xfId="36406" xr:uid="{00000000-0005-0000-0000-0000DA5D0000}"/>
    <cellStyle name="Normal 3 11 4" xfId="10773" xr:uid="{00000000-0005-0000-0000-0000DB5D0000}"/>
    <cellStyle name="Normal 3 11 4 2" xfId="16302" xr:uid="{00000000-0005-0000-0000-0000DC5D0000}"/>
    <cellStyle name="Normal 3 11 4 2 2" xfId="28851" xr:uid="{00000000-0005-0000-0000-0000DD5D0000}"/>
    <cellStyle name="Normal 3 11 4 3" xfId="20066" xr:uid="{00000000-0005-0000-0000-0000DE5D0000}"/>
    <cellStyle name="Normal 3 11 4 4" xfId="33324" xr:uid="{00000000-0005-0000-0000-0000DF5D0000}"/>
    <cellStyle name="Normal 3 11 4 5" xfId="36112" xr:uid="{00000000-0005-0000-0000-0000E05D0000}"/>
    <cellStyle name="Normal 3 11 5" xfId="7287" xr:uid="{00000000-0005-0000-0000-0000E15D0000}"/>
    <cellStyle name="Normal 3 11 5 2" xfId="13813" xr:uid="{00000000-0005-0000-0000-0000E25D0000}"/>
    <cellStyle name="Normal 3 11 5 2 2" xfId="26544" xr:uid="{00000000-0005-0000-0000-0000E35D0000}"/>
    <cellStyle name="Normal 3 11 5 3" xfId="22015" xr:uid="{00000000-0005-0000-0000-0000E45D0000}"/>
    <cellStyle name="Normal 3 11 6" xfId="12673" xr:uid="{00000000-0005-0000-0000-0000E55D0000}"/>
    <cellStyle name="Normal 3 11 6 2" xfId="25419" xr:uid="{00000000-0005-0000-0000-0000E65D0000}"/>
    <cellStyle name="Normal 3 11 7" xfId="18219" xr:uid="{00000000-0005-0000-0000-0000E75D0000}"/>
    <cellStyle name="Normal 3 11 8" xfId="31535" xr:uid="{00000000-0005-0000-0000-0000E85D0000}"/>
    <cellStyle name="Normal 3 11 9" xfId="34826" xr:uid="{00000000-0005-0000-0000-0000E95D0000}"/>
    <cellStyle name="Normal 3 12" xfId="1224" xr:uid="{00000000-0005-0000-0000-0000EA5D0000}"/>
    <cellStyle name="Normal 3 12 10" xfId="44892" xr:uid="{3C04B70F-036D-494E-94F7-592121724B90}"/>
    <cellStyle name="Normal 3 12 2" xfId="8287" xr:uid="{00000000-0005-0000-0000-0000EB5D0000}"/>
    <cellStyle name="Normal 3 12 2 2" xfId="14776" xr:uid="{00000000-0005-0000-0000-0000EC5D0000}"/>
    <cellStyle name="Normal 3 12 2 2 2" xfId="27453" xr:uid="{00000000-0005-0000-0000-0000ED5D0000}"/>
    <cellStyle name="Normal 3 12 2 3" xfId="19555" xr:uid="{00000000-0005-0000-0000-0000EE5D0000}"/>
    <cellStyle name="Normal 3 12 2 4" xfId="32670" xr:uid="{00000000-0005-0000-0000-0000EF5D0000}"/>
    <cellStyle name="Normal 3 12 2 5" xfId="35681" xr:uid="{00000000-0005-0000-0000-0000F05D0000}"/>
    <cellStyle name="Normal 3 12 3" xfId="9211" xr:uid="{00000000-0005-0000-0000-0000F15D0000}"/>
    <cellStyle name="Normal 3 12 3 2" xfId="15618" xr:uid="{00000000-0005-0000-0000-0000F25D0000}"/>
    <cellStyle name="Normal 3 12 3 2 2" xfId="28266" xr:uid="{00000000-0005-0000-0000-0000F35D0000}"/>
    <cellStyle name="Normal 3 12 3 3" xfId="23213" xr:uid="{00000000-0005-0000-0000-0000F45D0000}"/>
    <cellStyle name="Normal 3 12 4" xfId="7288" xr:uid="{00000000-0005-0000-0000-0000F55D0000}"/>
    <cellStyle name="Normal 3 12 4 2" xfId="13814" xr:uid="{00000000-0005-0000-0000-0000F65D0000}"/>
    <cellStyle name="Normal 3 12 4 2 2" xfId="26545" xr:uid="{00000000-0005-0000-0000-0000F75D0000}"/>
    <cellStyle name="Normal 3 12 4 3" xfId="22016" xr:uid="{00000000-0005-0000-0000-0000F85D0000}"/>
    <cellStyle name="Normal 3 12 5" xfId="12674" xr:uid="{00000000-0005-0000-0000-0000F95D0000}"/>
    <cellStyle name="Normal 3 12 5 2" xfId="25420" xr:uid="{00000000-0005-0000-0000-0000FA5D0000}"/>
    <cellStyle name="Normal 3 12 6" xfId="18220" xr:uid="{00000000-0005-0000-0000-0000FB5D0000}"/>
    <cellStyle name="Normal 3 12 7" xfId="31536" xr:uid="{00000000-0005-0000-0000-0000FC5D0000}"/>
    <cellStyle name="Normal 3 12 8" xfId="34827" xr:uid="{00000000-0005-0000-0000-0000FD5D0000}"/>
    <cellStyle name="Normal 3 12 9" xfId="5274" xr:uid="{00000000-0005-0000-0000-0000FE5D0000}"/>
    <cellStyle name="Normal 3 13" xfId="1231" xr:uid="{00000000-0005-0000-0000-0000FF5D0000}"/>
    <cellStyle name="Normal 3 13 10" xfId="44893" xr:uid="{473C1D71-52E7-4681-812C-CE4FF15F672B}"/>
    <cellStyle name="Normal 3 13 2" xfId="8288" xr:uid="{00000000-0005-0000-0000-0000005E0000}"/>
    <cellStyle name="Normal 3 13 2 2" xfId="14777" xr:uid="{00000000-0005-0000-0000-0000015E0000}"/>
    <cellStyle name="Normal 3 13 2 2 2" xfId="27454" xr:uid="{00000000-0005-0000-0000-0000025E0000}"/>
    <cellStyle name="Normal 3 13 2 3" xfId="19556" xr:uid="{00000000-0005-0000-0000-0000035E0000}"/>
    <cellStyle name="Normal 3 13 2 4" xfId="32671" xr:uid="{00000000-0005-0000-0000-0000045E0000}"/>
    <cellStyle name="Normal 3 13 2 5" xfId="35682" xr:uid="{00000000-0005-0000-0000-0000055E0000}"/>
    <cellStyle name="Normal 3 13 3" xfId="9212" xr:uid="{00000000-0005-0000-0000-0000065E0000}"/>
    <cellStyle name="Normal 3 13 3 2" xfId="15619" xr:uid="{00000000-0005-0000-0000-0000075E0000}"/>
    <cellStyle name="Normal 3 13 3 2 2" xfId="28267" xr:uid="{00000000-0005-0000-0000-0000085E0000}"/>
    <cellStyle name="Normal 3 13 3 3" xfId="23214" xr:uid="{00000000-0005-0000-0000-0000095E0000}"/>
    <cellStyle name="Normal 3 13 4" xfId="7289" xr:uid="{00000000-0005-0000-0000-00000A5E0000}"/>
    <cellStyle name="Normal 3 13 4 2" xfId="13815" xr:uid="{00000000-0005-0000-0000-00000B5E0000}"/>
    <cellStyle name="Normal 3 13 4 2 2" xfId="26546" xr:uid="{00000000-0005-0000-0000-00000C5E0000}"/>
    <cellStyle name="Normal 3 13 4 3" xfId="22017" xr:uid="{00000000-0005-0000-0000-00000D5E0000}"/>
    <cellStyle name="Normal 3 13 5" xfId="12675" xr:uid="{00000000-0005-0000-0000-00000E5E0000}"/>
    <cellStyle name="Normal 3 13 5 2" xfId="25421" xr:uid="{00000000-0005-0000-0000-00000F5E0000}"/>
    <cellStyle name="Normal 3 13 6" xfId="18221" xr:uid="{00000000-0005-0000-0000-0000105E0000}"/>
    <cellStyle name="Normal 3 13 7" xfId="31537" xr:uid="{00000000-0005-0000-0000-0000115E0000}"/>
    <cellStyle name="Normal 3 13 8" xfId="34828" xr:uid="{00000000-0005-0000-0000-0000125E0000}"/>
    <cellStyle name="Normal 3 13 9" xfId="5275" xr:uid="{00000000-0005-0000-0000-0000135E0000}"/>
    <cellStyle name="Normal 3 14" xfId="5276" xr:uid="{00000000-0005-0000-0000-0000145E0000}"/>
    <cellStyle name="Normal 3 14 10" xfId="44894" xr:uid="{F88FB43F-9314-4B7D-A335-6FFC8059EDBE}"/>
    <cellStyle name="Normal 3 14 2" xfId="8289" xr:uid="{00000000-0005-0000-0000-0000155E0000}"/>
    <cellStyle name="Normal 3 14 2 2" xfId="14778" xr:uid="{00000000-0005-0000-0000-0000165E0000}"/>
    <cellStyle name="Normal 3 14 2 2 2" xfId="27455" xr:uid="{00000000-0005-0000-0000-0000175E0000}"/>
    <cellStyle name="Normal 3 14 2 3" xfId="19557" xr:uid="{00000000-0005-0000-0000-0000185E0000}"/>
    <cellStyle name="Normal 3 14 2 4" xfId="32672" xr:uid="{00000000-0005-0000-0000-0000195E0000}"/>
    <cellStyle name="Normal 3 14 2 5" xfId="35683" xr:uid="{00000000-0005-0000-0000-00001A5E0000}"/>
    <cellStyle name="Normal 3 14 3" xfId="9213" xr:uid="{00000000-0005-0000-0000-00001B5E0000}"/>
    <cellStyle name="Normal 3 14 3 2" xfId="15620" xr:uid="{00000000-0005-0000-0000-00001C5E0000}"/>
    <cellStyle name="Normal 3 14 3 2 2" xfId="28268" xr:uid="{00000000-0005-0000-0000-00001D5E0000}"/>
    <cellStyle name="Normal 3 14 3 3" xfId="23215" xr:uid="{00000000-0005-0000-0000-00001E5E0000}"/>
    <cellStyle name="Normal 3 14 4" xfId="7290" xr:uid="{00000000-0005-0000-0000-00001F5E0000}"/>
    <cellStyle name="Normal 3 14 4 2" xfId="13816" xr:uid="{00000000-0005-0000-0000-0000205E0000}"/>
    <cellStyle name="Normal 3 14 4 2 2" xfId="26547" xr:uid="{00000000-0005-0000-0000-0000215E0000}"/>
    <cellStyle name="Normal 3 14 4 3" xfId="22018" xr:uid="{00000000-0005-0000-0000-0000225E0000}"/>
    <cellStyle name="Normal 3 14 5" xfId="12676" xr:uid="{00000000-0005-0000-0000-0000235E0000}"/>
    <cellStyle name="Normal 3 14 5 2" xfId="25422" xr:uid="{00000000-0005-0000-0000-0000245E0000}"/>
    <cellStyle name="Normal 3 14 6" xfId="18222" xr:uid="{00000000-0005-0000-0000-0000255E0000}"/>
    <cellStyle name="Normal 3 14 7" xfId="31538" xr:uid="{00000000-0005-0000-0000-0000265E0000}"/>
    <cellStyle name="Normal 3 14 8" xfId="34829" xr:uid="{00000000-0005-0000-0000-0000275E0000}"/>
    <cellStyle name="Normal 3 14 9" xfId="38088" xr:uid="{00000000-0005-0000-0000-0000285E0000}"/>
    <cellStyle name="Normal 3 15" xfId="5277" xr:uid="{00000000-0005-0000-0000-0000295E0000}"/>
    <cellStyle name="Normal 3 15 2" xfId="8290" xr:uid="{00000000-0005-0000-0000-00002A5E0000}"/>
    <cellStyle name="Normal 3 15 2 2" xfId="14779" xr:uid="{00000000-0005-0000-0000-00002B5E0000}"/>
    <cellStyle name="Normal 3 15 2 2 2" xfId="27456" xr:uid="{00000000-0005-0000-0000-00002C5E0000}"/>
    <cellStyle name="Normal 3 15 2 3" xfId="19558" xr:uid="{00000000-0005-0000-0000-00002D5E0000}"/>
    <cellStyle name="Normal 3 15 2 4" xfId="32673" xr:uid="{00000000-0005-0000-0000-00002E5E0000}"/>
    <cellStyle name="Normal 3 15 2 5" xfId="35684" xr:uid="{00000000-0005-0000-0000-00002F5E0000}"/>
    <cellStyle name="Normal 3 15 3" xfId="9214" xr:uid="{00000000-0005-0000-0000-0000305E0000}"/>
    <cellStyle name="Normal 3 15 3 2" xfId="15621" xr:uid="{00000000-0005-0000-0000-0000315E0000}"/>
    <cellStyle name="Normal 3 15 3 2 2" xfId="28269" xr:uid="{00000000-0005-0000-0000-0000325E0000}"/>
    <cellStyle name="Normal 3 15 3 3" xfId="23216" xr:uid="{00000000-0005-0000-0000-0000335E0000}"/>
    <cellStyle name="Normal 3 15 4" xfId="7291" xr:uid="{00000000-0005-0000-0000-0000345E0000}"/>
    <cellStyle name="Normal 3 15 4 2" xfId="13817" xr:uid="{00000000-0005-0000-0000-0000355E0000}"/>
    <cellStyle name="Normal 3 15 4 2 2" xfId="26548" xr:uid="{00000000-0005-0000-0000-0000365E0000}"/>
    <cellStyle name="Normal 3 15 4 3" xfId="22019" xr:uid="{00000000-0005-0000-0000-0000375E0000}"/>
    <cellStyle name="Normal 3 15 5" xfId="12677" xr:uid="{00000000-0005-0000-0000-0000385E0000}"/>
    <cellStyle name="Normal 3 15 5 2" xfId="25423" xr:uid="{00000000-0005-0000-0000-0000395E0000}"/>
    <cellStyle name="Normal 3 15 6" xfId="18223" xr:uid="{00000000-0005-0000-0000-00003A5E0000}"/>
    <cellStyle name="Normal 3 15 7" xfId="31539" xr:uid="{00000000-0005-0000-0000-00003B5E0000}"/>
    <cellStyle name="Normal 3 15 8" xfId="34830" xr:uid="{00000000-0005-0000-0000-00003C5E0000}"/>
    <cellStyle name="Normal 3 15 9" xfId="38090" xr:uid="{00000000-0005-0000-0000-00003D5E0000}"/>
    <cellStyle name="Normal 3 16" xfId="5278" xr:uid="{00000000-0005-0000-0000-00003E5E0000}"/>
    <cellStyle name="Normal 3 16 2" xfId="8291" xr:uid="{00000000-0005-0000-0000-00003F5E0000}"/>
    <cellStyle name="Normal 3 16 2 2" xfId="14780" xr:uid="{00000000-0005-0000-0000-0000405E0000}"/>
    <cellStyle name="Normal 3 16 2 2 2" xfId="27457" xr:uid="{00000000-0005-0000-0000-0000415E0000}"/>
    <cellStyle name="Normal 3 16 2 3" xfId="19559" xr:uid="{00000000-0005-0000-0000-0000425E0000}"/>
    <cellStyle name="Normal 3 16 2 4" xfId="32674" xr:uid="{00000000-0005-0000-0000-0000435E0000}"/>
    <cellStyle name="Normal 3 16 2 5" xfId="35685" xr:uid="{00000000-0005-0000-0000-0000445E0000}"/>
    <cellStyle name="Normal 3 16 3" xfId="9215" xr:uid="{00000000-0005-0000-0000-0000455E0000}"/>
    <cellStyle name="Normal 3 16 3 2" xfId="15622" xr:uid="{00000000-0005-0000-0000-0000465E0000}"/>
    <cellStyle name="Normal 3 16 3 2 2" xfId="28270" xr:uid="{00000000-0005-0000-0000-0000475E0000}"/>
    <cellStyle name="Normal 3 16 3 3" xfId="23217" xr:uid="{00000000-0005-0000-0000-0000485E0000}"/>
    <cellStyle name="Normal 3 16 4" xfId="7292" xr:uid="{00000000-0005-0000-0000-0000495E0000}"/>
    <cellStyle name="Normal 3 16 4 2" xfId="13818" xr:uid="{00000000-0005-0000-0000-00004A5E0000}"/>
    <cellStyle name="Normal 3 16 4 2 2" xfId="26549" xr:uid="{00000000-0005-0000-0000-00004B5E0000}"/>
    <cellStyle name="Normal 3 16 4 3" xfId="22020" xr:uid="{00000000-0005-0000-0000-00004C5E0000}"/>
    <cellStyle name="Normal 3 16 5" xfId="12678" xr:uid="{00000000-0005-0000-0000-00004D5E0000}"/>
    <cellStyle name="Normal 3 16 5 2" xfId="25424" xr:uid="{00000000-0005-0000-0000-00004E5E0000}"/>
    <cellStyle name="Normal 3 16 6" xfId="18224" xr:uid="{00000000-0005-0000-0000-00004F5E0000}"/>
    <cellStyle name="Normal 3 16 7" xfId="31540" xr:uid="{00000000-0005-0000-0000-0000505E0000}"/>
    <cellStyle name="Normal 3 16 8" xfId="34831" xr:uid="{00000000-0005-0000-0000-0000515E0000}"/>
    <cellStyle name="Normal 3 17" xfId="5279" xr:uid="{00000000-0005-0000-0000-0000525E0000}"/>
    <cellStyle name="Normal 3 17 2" xfId="8292" xr:uid="{00000000-0005-0000-0000-0000535E0000}"/>
    <cellStyle name="Normal 3 17 2 2" xfId="14781" xr:uid="{00000000-0005-0000-0000-0000545E0000}"/>
    <cellStyle name="Normal 3 17 2 2 2" xfId="27458" xr:uid="{00000000-0005-0000-0000-0000555E0000}"/>
    <cellStyle name="Normal 3 17 2 3" xfId="19560" xr:uid="{00000000-0005-0000-0000-0000565E0000}"/>
    <cellStyle name="Normal 3 17 2 4" xfId="32675" xr:uid="{00000000-0005-0000-0000-0000575E0000}"/>
    <cellStyle name="Normal 3 17 2 5" xfId="35686" xr:uid="{00000000-0005-0000-0000-0000585E0000}"/>
    <cellStyle name="Normal 3 17 3" xfId="9216" xr:uid="{00000000-0005-0000-0000-0000595E0000}"/>
    <cellStyle name="Normal 3 17 3 2" xfId="15623" xr:uid="{00000000-0005-0000-0000-00005A5E0000}"/>
    <cellStyle name="Normal 3 17 3 2 2" xfId="28271" xr:uid="{00000000-0005-0000-0000-00005B5E0000}"/>
    <cellStyle name="Normal 3 17 3 3" xfId="23218" xr:uid="{00000000-0005-0000-0000-00005C5E0000}"/>
    <cellStyle name="Normal 3 17 4" xfId="7293" xr:uid="{00000000-0005-0000-0000-00005D5E0000}"/>
    <cellStyle name="Normal 3 17 4 2" xfId="13819" xr:uid="{00000000-0005-0000-0000-00005E5E0000}"/>
    <cellStyle name="Normal 3 17 4 2 2" xfId="26550" xr:uid="{00000000-0005-0000-0000-00005F5E0000}"/>
    <cellStyle name="Normal 3 17 4 3" xfId="22021" xr:uid="{00000000-0005-0000-0000-0000605E0000}"/>
    <cellStyle name="Normal 3 17 5" xfId="12679" xr:uid="{00000000-0005-0000-0000-0000615E0000}"/>
    <cellStyle name="Normal 3 17 5 2" xfId="25425" xr:uid="{00000000-0005-0000-0000-0000625E0000}"/>
    <cellStyle name="Normal 3 17 6" xfId="18225" xr:uid="{00000000-0005-0000-0000-0000635E0000}"/>
    <cellStyle name="Normal 3 17 7" xfId="31541" xr:uid="{00000000-0005-0000-0000-0000645E0000}"/>
    <cellStyle name="Normal 3 17 8" xfId="34832" xr:uid="{00000000-0005-0000-0000-0000655E0000}"/>
    <cellStyle name="Normal 3 18" xfId="5280" xr:uid="{00000000-0005-0000-0000-0000665E0000}"/>
    <cellStyle name="Normal 3 18 2" xfId="8293" xr:uid="{00000000-0005-0000-0000-0000675E0000}"/>
    <cellStyle name="Normal 3 18 2 2" xfId="14782" xr:uid="{00000000-0005-0000-0000-0000685E0000}"/>
    <cellStyle name="Normal 3 18 2 2 2" xfId="27459" xr:uid="{00000000-0005-0000-0000-0000695E0000}"/>
    <cellStyle name="Normal 3 18 2 3" xfId="19561" xr:uid="{00000000-0005-0000-0000-00006A5E0000}"/>
    <cellStyle name="Normal 3 18 2 4" xfId="32676" xr:uid="{00000000-0005-0000-0000-00006B5E0000}"/>
    <cellStyle name="Normal 3 18 2 5" xfId="35687" xr:uid="{00000000-0005-0000-0000-00006C5E0000}"/>
    <cellStyle name="Normal 3 18 3" xfId="9217" xr:uid="{00000000-0005-0000-0000-00006D5E0000}"/>
    <cellStyle name="Normal 3 18 3 2" xfId="15624" xr:uid="{00000000-0005-0000-0000-00006E5E0000}"/>
    <cellStyle name="Normal 3 18 3 2 2" xfId="28272" xr:uid="{00000000-0005-0000-0000-00006F5E0000}"/>
    <cellStyle name="Normal 3 18 3 3" xfId="23219" xr:uid="{00000000-0005-0000-0000-0000705E0000}"/>
    <cellStyle name="Normal 3 18 4" xfId="7294" xr:uid="{00000000-0005-0000-0000-0000715E0000}"/>
    <cellStyle name="Normal 3 18 4 2" xfId="13820" xr:uid="{00000000-0005-0000-0000-0000725E0000}"/>
    <cellStyle name="Normal 3 18 4 2 2" xfId="26551" xr:uid="{00000000-0005-0000-0000-0000735E0000}"/>
    <cellStyle name="Normal 3 18 4 3" xfId="22022" xr:uid="{00000000-0005-0000-0000-0000745E0000}"/>
    <cellStyle name="Normal 3 18 5" xfId="12680" xr:uid="{00000000-0005-0000-0000-0000755E0000}"/>
    <cellStyle name="Normal 3 18 5 2" xfId="25426" xr:uid="{00000000-0005-0000-0000-0000765E0000}"/>
    <cellStyle name="Normal 3 18 6" xfId="18226" xr:uid="{00000000-0005-0000-0000-0000775E0000}"/>
    <cellStyle name="Normal 3 18 7" xfId="31542" xr:uid="{00000000-0005-0000-0000-0000785E0000}"/>
    <cellStyle name="Normal 3 18 8" xfId="34833" xr:uid="{00000000-0005-0000-0000-0000795E0000}"/>
    <cellStyle name="Normal 3 19" xfId="5281" xr:uid="{00000000-0005-0000-0000-00007A5E0000}"/>
    <cellStyle name="Normal 3 19 2" xfId="8294" xr:uid="{00000000-0005-0000-0000-00007B5E0000}"/>
    <cellStyle name="Normal 3 19 2 2" xfId="14783" xr:uid="{00000000-0005-0000-0000-00007C5E0000}"/>
    <cellStyle name="Normal 3 19 2 2 2" xfId="27460" xr:uid="{00000000-0005-0000-0000-00007D5E0000}"/>
    <cellStyle name="Normal 3 19 2 3" xfId="19562" xr:uid="{00000000-0005-0000-0000-00007E5E0000}"/>
    <cellStyle name="Normal 3 19 2 4" xfId="32677" xr:uid="{00000000-0005-0000-0000-00007F5E0000}"/>
    <cellStyle name="Normal 3 19 2 5" xfId="35688" xr:uid="{00000000-0005-0000-0000-0000805E0000}"/>
    <cellStyle name="Normal 3 19 3" xfId="9218" xr:uid="{00000000-0005-0000-0000-0000815E0000}"/>
    <cellStyle name="Normal 3 19 3 2" xfId="15625" xr:uid="{00000000-0005-0000-0000-0000825E0000}"/>
    <cellStyle name="Normal 3 19 3 2 2" xfId="28273" xr:uid="{00000000-0005-0000-0000-0000835E0000}"/>
    <cellStyle name="Normal 3 19 3 3" xfId="23220" xr:uid="{00000000-0005-0000-0000-0000845E0000}"/>
    <cellStyle name="Normal 3 19 4" xfId="7295" xr:uid="{00000000-0005-0000-0000-0000855E0000}"/>
    <cellStyle name="Normal 3 19 4 2" xfId="13821" xr:uid="{00000000-0005-0000-0000-0000865E0000}"/>
    <cellStyle name="Normal 3 19 4 2 2" xfId="26552" xr:uid="{00000000-0005-0000-0000-0000875E0000}"/>
    <cellStyle name="Normal 3 19 4 3" xfId="22023" xr:uid="{00000000-0005-0000-0000-0000885E0000}"/>
    <cellStyle name="Normal 3 19 5" xfId="12681" xr:uid="{00000000-0005-0000-0000-0000895E0000}"/>
    <cellStyle name="Normal 3 19 5 2" xfId="25427" xr:uid="{00000000-0005-0000-0000-00008A5E0000}"/>
    <cellStyle name="Normal 3 19 6" xfId="18227" xr:uid="{00000000-0005-0000-0000-00008B5E0000}"/>
    <cellStyle name="Normal 3 19 7" xfId="31543" xr:uid="{00000000-0005-0000-0000-00008C5E0000}"/>
    <cellStyle name="Normal 3 19 8" xfId="34834" xr:uid="{00000000-0005-0000-0000-00008D5E0000}"/>
    <cellStyle name="Normal 3 2" xfId="23" xr:uid="{00000000-0005-0000-0000-00008E5E0000}"/>
    <cellStyle name="Normal 3 2 10" xfId="5282" xr:uid="{00000000-0005-0000-0000-00008F5E0000}"/>
    <cellStyle name="Normal 3 2 10 2" xfId="44896" xr:uid="{C1DF8802-1EEE-4412-8803-2BAD4DF9C269}"/>
    <cellStyle name="Normal 3 2 11" xfId="5283" xr:uid="{00000000-0005-0000-0000-0000905E0000}"/>
    <cellStyle name="Normal 3 2 12" xfId="5284" xr:uid="{00000000-0005-0000-0000-0000915E0000}"/>
    <cellStyle name="Normal 3 2 13" xfId="5285" xr:uid="{00000000-0005-0000-0000-0000925E0000}"/>
    <cellStyle name="Normal 3 2 14" xfId="5286" xr:uid="{00000000-0005-0000-0000-0000935E0000}"/>
    <cellStyle name="Normal 3 2 15" xfId="5287" xr:uid="{00000000-0005-0000-0000-0000945E0000}"/>
    <cellStyle name="Normal 3 2 16" xfId="5288" xr:uid="{00000000-0005-0000-0000-0000955E0000}"/>
    <cellStyle name="Normal 3 2 17" xfId="5289" xr:uid="{00000000-0005-0000-0000-0000965E0000}"/>
    <cellStyle name="Normal 3 2 18" xfId="5290" xr:uid="{00000000-0005-0000-0000-0000975E0000}"/>
    <cellStyle name="Normal 3 2 19" xfId="5291" xr:uid="{00000000-0005-0000-0000-0000985E0000}"/>
    <cellStyle name="Normal 3 2 2" xfId="311" xr:uid="{00000000-0005-0000-0000-0000995E0000}"/>
    <cellStyle name="Normal 3 2 2 10" xfId="5293" xr:uid="{00000000-0005-0000-0000-00009A5E0000}"/>
    <cellStyle name="Normal 3 2 2 10 2" xfId="44897" xr:uid="{741EE459-B9D2-4B61-AB24-23CC0D4E28B3}"/>
    <cellStyle name="Normal 3 2 2 11" xfId="5294" xr:uid="{00000000-0005-0000-0000-00009B5E0000}"/>
    <cellStyle name="Normal 3 2 2 12" xfId="5295" xr:uid="{00000000-0005-0000-0000-00009C5E0000}"/>
    <cellStyle name="Normal 3 2 2 13" xfId="5296" xr:uid="{00000000-0005-0000-0000-00009D5E0000}"/>
    <cellStyle name="Normal 3 2 2 14" xfId="5297" xr:uid="{00000000-0005-0000-0000-00009E5E0000}"/>
    <cellStyle name="Normal 3 2 2 15" xfId="5298" xr:uid="{00000000-0005-0000-0000-00009F5E0000}"/>
    <cellStyle name="Normal 3 2 2 16" xfId="5299" xr:uid="{00000000-0005-0000-0000-0000A05E0000}"/>
    <cellStyle name="Normal 3 2 2 17" xfId="5300" xr:uid="{00000000-0005-0000-0000-0000A15E0000}"/>
    <cellStyle name="Normal 3 2 2 18" xfId="5301" xr:uid="{00000000-0005-0000-0000-0000A25E0000}"/>
    <cellStyle name="Normal 3 2 2 19" xfId="5302" xr:uid="{00000000-0005-0000-0000-0000A35E0000}"/>
    <cellStyle name="Normal 3 2 2 2" xfId="1123" xr:uid="{00000000-0005-0000-0000-0000A45E0000}"/>
    <cellStyle name="Normal 3 2 2 2 2" xfId="10113" xr:uid="{00000000-0005-0000-0000-0000A55E0000}"/>
    <cellStyle name="Normal 3 2 2 2 3" xfId="44898" xr:uid="{E2B29BA1-4757-4D43-A86C-C653D18254BF}"/>
    <cellStyle name="Normal 3 2 2 20" xfId="5303" xr:uid="{00000000-0005-0000-0000-0000A65E0000}"/>
    <cellStyle name="Normal 3 2 2 21" xfId="5292" xr:uid="{00000000-0005-0000-0000-0000A75E0000}"/>
    <cellStyle name="Normal 3 2 2 21 2" xfId="18710" xr:uid="{00000000-0005-0000-0000-0000A85E0000}"/>
    <cellStyle name="Normal 3 2 2 22" xfId="9976" xr:uid="{00000000-0005-0000-0000-0000A95E0000}"/>
    <cellStyle name="Normal 3 2 2 22 2" xfId="18228" xr:uid="{00000000-0005-0000-0000-0000AA5E0000}"/>
    <cellStyle name="Normal 3 2 2 3" xfId="1277" xr:uid="{00000000-0005-0000-0000-0000AB5E0000}"/>
    <cellStyle name="Normal 3 2 2 3 2" xfId="10283" xr:uid="{00000000-0005-0000-0000-0000AC5E0000}"/>
    <cellStyle name="Normal 3 2 2 3 3" xfId="5304" xr:uid="{00000000-0005-0000-0000-0000AD5E0000}"/>
    <cellStyle name="Normal 3 2 2 3 4" xfId="44899" xr:uid="{108EDA51-2FA8-4DB7-B9E9-8D6E5FBE4934}"/>
    <cellStyle name="Normal 3 2 2 4" xfId="5305" xr:uid="{00000000-0005-0000-0000-0000AE5E0000}"/>
    <cellStyle name="Normal 3 2 2 4 2" xfId="44900" xr:uid="{DD15D18D-6199-4CEB-B1C9-FD8BD132BDCD}"/>
    <cellStyle name="Normal 3 2 2 5" xfId="5306" xr:uid="{00000000-0005-0000-0000-0000AF5E0000}"/>
    <cellStyle name="Normal 3 2 2 5 2" xfId="44901" xr:uid="{E8450A5F-3E67-45CD-9ED7-76F36A42399E}"/>
    <cellStyle name="Normal 3 2 2 6" xfId="5307" xr:uid="{00000000-0005-0000-0000-0000B05E0000}"/>
    <cellStyle name="Normal 3 2 2 6 2" xfId="44902" xr:uid="{BAC55B57-A52D-4CE7-B5CF-D81EDA5F4ADC}"/>
    <cellStyle name="Normal 3 2 2 7" xfId="5308" xr:uid="{00000000-0005-0000-0000-0000B15E0000}"/>
    <cellStyle name="Normal 3 2 2 7 2" xfId="44903" xr:uid="{B0C0BA47-2AAB-4275-B56B-BA5622E4EE4C}"/>
    <cellStyle name="Normal 3 2 2 8" xfId="5309" xr:uid="{00000000-0005-0000-0000-0000B25E0000}"/>
    <cellStyle name="Normal 3 2 2 8 2" xfId="44904" xr:uid="{B8F3FEBE-436B-4334-88BD-F72A3B9457A9}"/>
    <cellStyle name="Normal 3 2 2 9" xfId="5310" xr:uid="{00000000-0005-0000-0000-0000B35E0000}"/>
    <cellStyle name="Normal 3 2 2 9 2" xfId="44905" xr:uid="{819E024E-2151-4757-A0EC-F37A51C0A4D2}"/>
    <cellStyle name="Normal 3 2 20" xfId="5311" xr:uid="{00000000-0005-0000-0000-0000B45E0000}"/>
    <cellStyle name="Normal 3 2 21" xfId="5312" xr:uid="{00000000-0005-0000-0000-0000B55E0000}"/>
    <cellStyle name="Normal 3 2 22" xfId="37186" xr:uid="{00000000-0005-0000-0000-0000B65E0000}"/>
    <cellStyle name="Normal 3 2 23" xfId="44895" xr:uid="{3CA9CD99-7F0D-4164-8898-873541F237AD}"/>
    <cellStyle name="Normal 3 2 3" xfId="569" xr:uid="{00000000-0005-0000-0000-0000B75E0000}"/>
    <cellStyle name="Normal 3 2 3 2" xfId="5314" xr:uid="{00000000-0005-0000-0000-0000B85E0000}"/>
    <cellStyle name="Normal 3 2 3 2 2" xfId="44906" xr:uid="{E209C14F-56F5-4485-AAC4-1E5A0A139F9C}"/>
    <cellStyle name="Normal 3 2 3 3" xfId="5313" xr:uid="{00000000-0005-0000-0000-0000B95E0000}"/>
    <cellStyle name="Normal 3 2 3 3 2" xfId="6227" xr:uid="{00000000-0005-0000-0000-0000BA5E0000}"/>
    <cellStyle name="Normal 3 2 3 3 3" xfId="18822" xr:uid="{00000000-0005-0000-0000-0000BB5E0000}"/>
    <cellStyle name="Normal 3 2 3 3 4" xfId="44907" xr:uid="{C03A02DA-2B51-458E-AE02-68B22FDC9EA3}"/>
    <cellStyle name="Normal 3 2 3 4" xfId="10486" xr:uid="{00000000-0005-0000-0000-0000BC5E0000}"/>
    <cellStyle name="Normal 3 2 3 4 2" xfId="18229" xr:uid="{00000000-0005-0000-0000-0000BD5E0000}"/>
    <cellStyle name="Normal 3 2 3 4 3" xfId="44908" xr:uid="{C4A3B087-423D-419F-9EB0-1E706F6DAE75}"/>
    <cellStyle name="Normal 3 2 3 5" xfId="2933" xr:uid="{00000000-0005-0000-0000-0000BE5E0000}"/>
    <cellStyle name="Normal 3 2 3 6" xfId="37334" xr:uid="{00000000-0005-0000-0000-0000BF5E0000}"/>
    <cellStyle name="Normal 3 2 4" xfId="788" xr:uid="{00000000-0005-0000-0000-0000C05E0000}"/>
    <cellStyle name="Normal 3 2 4 10" xfId="5316" xr:uid="{00000000-0005-0000-0000-0000C15E0000}"/>
    <cellStyle name="Normal 3 2 4 10 2" xfId="8296" xr:uid="{00000000-0005-0000-0000-0000C25E0000}"/>
    <cellStyle name="Normal 3 2 4 10 2 2" xfId="14785" xr:uid="{00000000-0005-0000-0000-0000C35E0000}"/>
    <cellStyle name="Normal 3 2 4 10 2 2 2" xfId="27462" xr:uid="{00000000-0005-0000-0000-0000C45E0000}"/>
    <cellStyle name="Normal 3 2 4 10 2 3" xfId="19564" xr:uid="{00000000-0005-0000-0000-0000C55E0000}"/>
    <cellStyle name="Normal 3 2 4 10 2 4" xfId="32679" xr:uid="{00000000-0005-0000-0000-0000C65E0000}"/>
    <cellStyle name="Normal 3 2 4 10 2 5" xfId="35690" xr:uid="{00000000-0005-0000-0000-0000C75E0000}"/>
    <cellStyle name="Normal 3 2 4 10 3" xfId="9220" xr:uid="{00000000-0005-0000-0000-0000C85E0000}"/>
    <cellStyle name="Normal 3 2 4 10 3 2" xfId="15627" xr:uid="{00000000-0005-0000-0000-0000C95E0000}"/>
    <cellStyle name="Normal 3 2 4 10 3 2 2" xfId="28275" xr:uid="{00000000-0005-0000-0000-0000CA5E0000}"/>
    <cellStyle name="Normal 3 2 4 10 3 3" xfId="23222" xr:uid="{00000000-0005-0000-0000-0000CB5E0000}"/>
    <cellStyle name="Normal 3 2 4 10 4" xfId="7297" xr:uid="{00000000-0005-0000-0000-0000CC5E0000}"/>
    <cellStyle name="Normal 3 2 4 10 4 2" xfId="13823" xr:uid="{00000000-0005-0000-0000-0000CD5E0000}"/>
    <cellStyle name="Normal 3 2 4 10 4 2 2" xfId="26554" xr:uid="{00000000-0005-0000-0000-0000CE5E0000}"/>
    <cellStyle name="Normal 3 2 4 10 4 3" xfId="22025" xr:uid="{00000000-0005-0000-0000-0000CF5E0000}"/>
    <cellStyle name="Normal 3 2 4 10 5" xfId="12683" xr:uid="{00000000-0005-0000-0000-0000D05E0000}"/>
    <cellStyle name="Normal 3 2 4 10 5 2" xfId="25429" xr:uid="{00000000-0005-0000-0000-0000D15E0000}"/>
    <cellStyle name="Normal 3 2 4 10 6" xfId="18231" xr:uid="{00000000-0005-0000-0000-0000D25E0000}"/>
    <cellStyle name="Normal 3 2 4 10 7" xfId="31569" xr:uid="{00000000-0005-0000-0000-0000D35E0000}"/>
    <cellStyle name="Normal 3 2 4 10 8" xfId="34837" xr:uid="{00000000-0005-0000-0000-0000D45E0000}"/>
    <cellStyle name="Normal 3 2 4 11" xfId="5317" xr:uid="{00000000-0005-0000-0000-0000D55E0000}"/>
    <cellStyle name="Normal 3 2 4 11 2" xfId="8297" xr:uid="{00000000-0005-0000-0000-0000D65E0000}"/>
    <cellStyle name="Normal 3 2 4 11 2 2" xfId="14786" xr:uid="{00000000-0005-0000-0000-0000D75E0000}"/>
    <cellStyle name="Normal 3 2 4 11 2 2 2" xfId="27463" xr:uid="{00000000-0005-0000-0000-0000D85E0000}"/>
    <cellStyle name="Normal 3 2 4 11 2 3" xfId="19565" xr:uid="{00000000-0005-0000-0000-0000D95E0000}"/>
    <cellStyle name="Normal 3 2 4 11 2 4" xfId="32680" xr:uid="{00000000-0005-0000-0000-0000DA5E0000}"/>
    <cellStyle name="Normal 3 2 4 11 2 5" xfId="35691" xr:uid="{00000000-0005-0000-0000-0000DB5E0000}"/>
    <cellStyle name="Normal 3 2 4 11 3" xfId="9221" xr:uid="{00000000-0005-0000-0000-0000DC5E0000}"/>
    <cellStyle name="Normal 3 2 4 11 3 2" xfId="15628" xr:uid="{00000000-0005-0000-0000-0000DD5E0000}"/>
    <cellStyle name="Normal 3 2 4 11 3 2 2" xfId="28276" xr:uid="{00000000-0005-0000-0000-0000DE5E0000}"/>
    <cellStyle name="Normal 3 2 4 11 3 3" xfId="23223" xr:uid="{00000000-0005-0000-0000-0000DF5E0000}"/>
    <cellStyle name="Normal 3 2 4 11 4" xfId="7298" xr:uid="{00000000-0005-0000-0000-0000E05E0000}"/>
    <cellStyle name="Normal 3 2 4 11 4 2" xfId="13824" xr:uid="{00000000-0005-0000-0000-0000E15E0000}"/>
    <cellStyle name="Normal 3 2 4 11 4 2 2" xfId="26555" xr:uid="{00000000-0005-0000-0000-0000E25E0000}"/>
    <cellStyle name="Normal 3 2 4 11 4 3" xfId="22026" xr:uid="{00000000-0005-0000-0000-0000E35E0000}"/>
    <cellStyle name="Normal 3 2 4 11 5" xfId="12684" xr:uid="{00000000-0005-0000-0000-0000E45E0000}"/>
    <cellStyle name="Normal 3 2 4 11 5 2" xfId="25430" xr:uid="{00000000-0005-0000-0000-0000E55E0000}"/>
    <cellStyle name="Normal 3 2 4 11 6" xfId="18232" xr:uid="{00000000-0005-0000-0000-0000E65E0000}"/>
    <cellStyle name="Normal 3 2 4 11 7" xfId="31570" xr:uid="{00000000-0005-0000-0000-0000E75E0000}"/>
    <cellStyle name="Normal 3 2 4 11 8" xfId="34838" xr:uid="{00000000-0005-0000-0000-0000E85E0000}"/>
    <cellStyle name="Normal 3 2 4 12" xfId="5318" xr:uid="{00000000-0005-0000-0000-0000E95E0000}"/>
    <cellStyle name="Normal 3 2 4 12 2" xfId="8298" xr:uid="{00000000-0005-0000-0000-0000EA5E0000}"/>
    <cellStyle name="Normal 3 2 4 12 2 2" xfId="14787" xr:uid="{00000000-0005-0000-0000-0000EB5E0000}"/>
    <cellStyle name="Normal 3 2 4 12 2 2 2" xfId="27464" xr:uid="{00000000-0005-0000-0000-0000EC5E0000}"/>
    <cellStyle name="Normal 3 2 4 12 2 3" xfId="19566" xr:uid="{00000000-0005-0000-0000-0000ED5E0000}"/>
    <cellStyle name="Normal 3 2 4 12 2 4" xfId="32681" xr:uid="{00000000-0005-0000-0000-0000EE5E0000}"/>
    <cellStyle name="Normal 3 2 4 12 2 5" xfId="35692" xr:uid="{00000000-0005-0000-0000-0000EF5E0000}"/>
    <cellStyle name="Normal 3 2 4 12 3" xfId="9222" xr:uid="{00000000-0005-0000-0000-0000F05E0000}"/>
    <cellStyle name="Normal 3 2 4 12 3 2" xfId="15629" xr:uid="{00000000-0005-0000-0000-0000F15E0000}"/>
    <cellStyle name="Normal 3 2 4 12 3 2 2" xfId="28277" xr:uid="{00000000-0005-0000-0000-0000F25E0000}"/>
    <cellStyle name="Normal 3 2 4 12 3 3" xfId="23224" xr:uid="{00000000-0005-0000-0000-0000F35E0000}"/>
    <cellStyle name="Normal 3 2 4 12 4" xfId="7299" xr:uid="{00000000-0005-0000-0000-0000F45E0000}"/>
    <cellStyle name="Normal 3 2 4 12 4 2" xfId="13825" xr:uid="{00000000-0005-0000-0000-0000F55E0000}"/>
    <cellStyle name="Normal 3 2 4 12 4 2 2" xfId="26556" xr:uid="{00000000-0005-0000-0000-0000F65E0000}"/>
    <cellStyle name="Normal 3 2 4 12 4 3" xfId="22027" xr:uid="{00000000-0005-0000-0000-0000F75E0000}"/>
    <cellStyle name="Normal 3 2 4 12 5" xfId="12685" xr:uid="{00000000-0005-0000-0000-0000F85E0000}"/>
    <cellStyle name="Normal 3 2 4 12 5 2" xfId="25431" xr:uid="{00000000-0005-0000-0000-0000F95E0000}"/>
    <cellStyle name="Normal 3 2 4 12 6" xfId="18233" xr:uid="{00000000-0005-0000-0000-0000FA5E0000}"/>
    <cellStyle name="Normal 3 2 4 12 7" xfId="31571" xr:uid="{00000000-0005-0000-0000-0000FB5E0000}"/>
    <cellStyle name="Normal 3 2 4 12 8" xfId="34839" xr:uid="{00000000-0005-0000-0000-0000FC5E0000}"/>
    <cellStyle name="Normal 3 2 4 13" xfId="5319" xr:uid="{00000000-0005-0000-0000-0000FD5E0000}"/>
    <cellStyle name="Normal 3 2 4 13 2" xfId="8299" xr:uid="{00000000-0005-0000-0000-0000FE5E0000}"/>
    <cellStyle name="Normal 3 2 4 13 2 2" xfId="14788" xr:uid="{00000000-0005-0000-0000-0000FF5E0000}"/>
    <cellStyle name="Normal 3 2 4 13 2 2 2" xfId="27465" xr:uid="{00000000-0005-0000-0000-0000005F0000}"/>
    <cellStyle name="Normal 3 2 4 13 2 3" xfId="19567" xr:uid="{00000000-0005-0000-0000-0000015F0000}"/>
    <cellStyle name="Normal 3 2 4 13 2 4" xfId="32682" xr:uid="{00000000-0005-0000-0000-0000025F0000}"/>
    <cellStyle name="Normal 3 2 4 13 2 5" xfId="35693" xr:uid="{00000000-0005-0000-0000-0000035F0000}"/>
    <cellStyle name="Normal 3 2 4 13 3" xfId="9223" xr:uid="{00000000-0005-0000-0000-0000045F0000}"/>
    <cellStyle name="Normal 3 2 4 13 3 2" xfId="15630" xr:uid="{00000000-0005-0000-0000-0000055F0000}"/>
    <cellStyle name="Normal 3 2 4 13 3 2 2" xfId="28278" xr:uid="{00000000-0005-0000-0000-0000065F0000}"/>
    <cellStyle name="Normal 3 2 4 13 3 3" xfId="23225" xr:uid="{00000000-0005-0000-0000-0000075F0000}"/>
    <cellStyle name="Normal 3 2 4 13 4" xfId="7300" xr:uid="{00000000-0005-0000-0000-0000085F0000}"/>
    <cellStyle name="Normal 3 2 4 13 4 2" xfId="13826" xr:uid="{00000000-0005-0000-0000-0000095F0000}"/>
    <cellStyle name="Normal 3 2 4 13 4 2 2" xfId="26557" xr:uid="{00000000-0005-0000-0000-00000A5F0000}"/>
    <cellStyle name="Normal 3 2 4 13 4 3" xfId="22028" xr:uid="{00000000-0005-0000-0000-00000B5F0000}"/>
    <cellStyle name="Normal 3 2 4 13 5" xfId="12686" xr:uid="{00000000-0005-0000-0000-00000C5F0000}"/>
    <cellStyle name="Normal 3 2 4 13 5 2" xfId="25432" xr:uid="{00000000-0005-0000-0000-00000D5F0000}"/>
    <cellStyle name="Normal 3 2 4 13 6" xfId="18234" xr:uid="{00000000-0005-0000-0000-00000E5F0000}"/>
    <cellStyle name="Normal 3 2 4 13 7" xfId="31572" xr:uid="{00000000-0005-0000-0000-00000F5F0000}"/>
    <cellStyle name="Normal 3 2 4 13 8" xfId="34840" xr:uid="{00000000-0005-0000-0000-0000105F0000}"/>
    <cellStyle name="Normal 3 2 4 14" xfId="5320" xr:uid="{00000000-0005-0000-0000-0000115F0000}"/>
    <cellStyle name="Normal 3 2 4 14 2" xfId="8300" xr:uid="{00000000-0005-0000-0000-0000125F0000}"/>
    <cellStyle name="Normal 3 2 4 14 2 2" xfId="14789" xr:uid="{00000000-0005-0000-0000-0000135F0000}"/>
    <cellStyle name="Normal 3 2 4 14 2 2 2" xfId="27466" xr:uid="{00000000-0005-0000-0000-0000145F0000}"/>
    <cellStyle name="Normal 3 2 4 14 2 3" xfId="19568" xr:uid="{00000000-0005-0000-0000-0000155F0000}"/>
    <cellStyle name="Normal 3 2 4 14 2 4" xfId="32683" xr:uid="{00000000-0005-0000-0000-0000165F0000}"/>
    <cellStyle name="Normal 3 2 4 14 2 5" xfId="35694" xr:uid="{00000000-0005-0000-0000-0000175F0000}"/>
    <cellStyle name="Normal 3 2 4 14 3" xfId="9224" xr:uid="{00000000-0005-0000-0000-0000185F0000}"/>
    <cellStyle name="Normal 3 2 4 14 3 2" xfId="15631" xr:uid="{00000000-0005-0000-0000-0000195F0000}"/>
    <cellStyle name="Normal 3 2 4 14 3 2 2" xfId="28279" xr:uid="{00000000-0005-0000-0000-00001A5F0000}"/>
    <cellStyle name="Normal 3 2 4 14 3 3" xfId="23226" xr:uid="{00000000-0005-0000-0000-00001B5F0000}"/>
    <cellStyle name="Normal 3 2 4 14 4" xfId="7301" xr:uid="{00000000-0005-0000-0000-00001C5F0000}"/>
    <cellStyle name="Normal 3 2 4 14 4 2" xfId="13827" xr:uid="{00000000-0005-0000-0000-00001D5F0000}"/>
    <cellStyle name="Normal 3 2 4 14 4 2 2" xfId="26558" xr:uid="{00000000-0005-0000-0000-00001E5F0000}"/>
    <cellStyle name="Normal 3 2 4 14 4 3" xfId="22029" xr:uid="{00000000-0005-0000-0000-00001F5F0000}"/>
    <cellStyle name="Normal 3 2 4 14 5" xfId="12687" xr:uid="{00000000-0005-0000-0000-0000205F0000}"/>
    <cellStyle name="Normal 3 2 4 14 5 2" xfId="25433" xr:uid="{00000000-0005-0000-0000-0000215F0000}"/>
    <cellStyle name="Normal 3 2 4 14 6" xfId="18235" xr:uid="{00000000-0005-0000-0000-0000225F0000}"/>
    <cellStyle name="Normal 3 2 4 14 7" xfId="31573" xr:uid="{00000000-0005-0000-0000-0000235F0000}"/>
    <cellStyle name="Normal 3 2 4 14 8" xfId="34841" xr:uid="{00000000-0005-0000-0000-0000245F0000}"/>
    <cellStyle name="Normal 3 2 4 15" xfId="5321" xr:uid="{00000000-0005-0000-0000-0000255F0000}"/>
    <cellStyle name="Normal 3 2 4 15 2" xfId="8301" xr:uid="{00000000-0005-0000-0000-0000265F0000}"/>
    <cellStyle name="Normal 3 2 4 15 2 2" xfId="14790" xr:uid="{00000000-0005-0000-0000-0000275F0000}"/>
    <cellStyle name="Normal 3 2 4 15 2 2 2" xfId="27467" xr:uid="{00000000-0005-0000-0000-0000285F0000}"/>
    <cellStyle name="Normal 3 2 4 15 2 3" xfId="19569" xr:uid="{00000000-0005-0000-0000-0000295F0000}"/>
    <cellStyle name="Normal 3 2 4 15 2 4" xfId="32684" xr:uid="{00000000-0005-0000-0000-00002A5F0000}"/>
    <cellStyle name="Normal 3 2 4 15 2 5" xfId="35695" xr:uid="{00000000-0005-0000-0000-00002B5F0000}"/>
    <cellStyle name="Normal 3 2 4 15 3" xfId="9225" xr:uid="{00000000-0005-0000-0000-00002C5F0000}"/>
    <cellStyle name="Normal 3 2 4 15 3 2" xfId="15632" xr:uid="{00000000-0005-0000-0000-00002D5F0000}"/>
    <cellStyle name="Normal 3 2 4 15 3 2 2" xfId="28280" xr:uid="{00000000-0005-0000-0000-00002E5F0000}"/>
    <cellStyle name="Normal 3 2 4 15 3 3" xfId="23227" xr:uid="{00000000-0005-0000-0000-00002F5F0000}"/>
    <cellStyle name="Normal 3 2 4 15 4" xfId="7302" xr:uid="{00000000-0005-0000-0000-0000305F0000}"/>
    <cellStyle name="Normal 3 2 4 15 4 2" xfId="13828" xr:uid="{00000000-0005-0000-0000-0000315F0000}"/>
    <cellStyle name="Normal 3 2 4 15 4 2 2" xfId="26559" xr:uid="{00000000-0005-0000-0000-0000325F0000}"/>
    <cellStyle name="Normal 3 2 4 15 4 3" xfId="22030" xr:uid="{00000000-0005-0000-0000-0000335F0000}"/>
    <cellStyle name="Normal 3 2 4 15 5" xfId="12688" xr:uid="{00000000-0005-0000-0000-0000345F0000}"/>
    <cellStyle name="Normal 3 2 4 15 5 2" xfId="25434" xr:uid="{00000000-0005-0000-0000-0000355F0000}"/>
    <cellStyle name="Normal 3 2 4 15 6" xfId="18236" xr:uid="{00000000-0005-0000-0000-0000365F0000}"/>
    <cellStyle name="Normal 3 2 4 15 7" xfId="31574" xr:uid="{00000000-0005-0000-0000-0000375F0000}"/>
    <cellStyle name="Normal 3 2 4 15 8" xfId="34842" xr:uid="{00000000-0005-0000-0000-0000385F0000}"/>
    <cellStyle name="Normal 3 2 4 16" xfId="5322" xr:uid="{00000000-0005-0000-0000-0000395F0000}"/>
    <cellStyle name="Normal 3 2 4 16 2" xfId="8302" xr:uid="{00000000-0005-0000-0000-00003A5F0000}"/>
    <cellStyle name="Normal 3 2 4 16 2 2" xfId="14791" xr:uid="{00000000-0005-0000-0000-00003B5F0000}"/>
    <cellStyle name="Normal 3 2 4 16 2 2 2" xfId="27468" xr:uid="{00000000-0005-0000-0000-00003C5F0000}"/>
    <cellStyle name="Normal 3 2 4 16 2 3" xfId="19570" xr:uid="{00000000-0005-0000-0000-00003D5F0000}"/>
    <cellStyle name="Normal 3 2 4 16 2 4" xfId="32685" xr:uid="{00000000-0005-0000-0000-00003E5F0000}"/>
    <cellStyle name="Normal 3 2 4 16 2 5" xfId="35696" xr:uid="{00000000-0005-0000-0000-00003F5F0000}"/>
    <cellStyle name="Normal 3 2 4 16 3" xfId="9226" xr:uid="{00000000-0005-0000-0000-0000405F0000}"/>
    <cellStyle name="Normal 3 2 4 16 3 2" xfId="15633" xr:uid="{00000000-0005-0000-0000-0000415F0000}"/>
    <cellStyle name="Normal 3 2 4 16 3 2 2" xfId="28281" xr:uid="{00000000-0005-0000-0000-0000425F0000}"/>
    <cellStyle name="Normal 3 2 4 16 3 3" xfId="23228" xr:uid="{00000000-0005-0000-0000-0000435F0000}"/>
    <cellStyle name="Normal 3 2 4 16 4" xfId="7303" xr:uid="{00000000-0005-0000-0000-0000445F0000}"/>
    <cellStyle name="Normal 3 2 4 16 4 2" xfId="13829" xr:uid="{00000000-0005-0000-0000-0000455F0000}"/>
    <cellStyle name="Normal 3 2 4 16 4 2 2" xfId="26560" xr:uid="{00000000-0005-0000-0000-0000465F0000}"/>
    <cellStyle name="Normal 3 2 4 16 4 3" xfId="22031" xr:uid="{00000000-0005-0000-0000-0000475F0000}"/>
    <cellStyle name="Normal 3 2 4 16 5" xfId="12689" xr:uid="{00000000-0005-0000-0000-0000485F0000}"/>
    <cellStyle name="Normal 3 2 4 16 5 2" xfId="25435" xr:uid="{00000000-0005-0000-0000-0000495F0000}"/>
    <cellStyle name="Normal 3 2 4 16 6" xfId="18237" xr:uid="{00000000-0005-0000-0000-00004A5F0000}"/>
    <cellStyle name="Normal 3 2 4 16 7" xfId="31575" xr:uid="{00000000-0005-0000-0000-00004B5F0000}"/>
    <cellStyle name="Normal 3 2 4 16 8" xfId="34843" xr:uid="{00000000-0005-0000-0000-00004C5F0000}"/>
    <cellStyle name="Normal 3 2 4 17" xfId="5323" xr:uid="{00000000-0005-0000-0000-00004D5F0000}"/>
    <cellStyle name="Normal 3 2 4 17 2" xfId="8303" xr:uid="{00000000-0005-0000-0000-00004E5F0000}"/>
    <cellStyle name="Normal 3 2 4 17 2 2" xfId="14792" xr:uid="{00000000-0005-0000-0000-00004F5F0000}"/>
    <cellStyle name="Normal 3 2 4 17 2 2 2" xfId="27469" xr:uid="{00000000-0005-0000-0000-0000505F0000}"/>
    <cellStyle name="Normal 3 2 4 17 2 3" xfId="19571" xr:uid="{00000000-0005-0000-0000-0000515F0000}"/>
    <cellStyle name="Normal 3 2 4 17 2 4" xfId="32686" xr:uid="{00000000-0005-0000-0000-0000525F0000}"/>
    <cellStyle name="Normal 3 2 4 17 2 5" xfId="35697" xr:uid="{00000000-0005-0000-0000-0000535F0000}"/>
    <cellStyle name="Normal 3 2 4 17 3" xfId="9227" xr:uid="{00000000-0005-0000-0000-0000545F0000}"/>
    <cellStyle name="Normal 3 2 4 17 3 2" xfId="15634" xr:uid="{00000000-0005-0000-0000-0000555F0000}"/>
    <cellStyle name="Normal 3 2 4 17 3 2 2" xfId="28282" xr:uid="{00000000-0005-0000-0000-0000565F0000}"/>
    <cellStyle name="Normal 3 2 4 17 3 3" xfId="23229" xr:uid="{00000000-0005-0000-0000-0000575F0000}"/>
    <cellStyle name="Normal 3 2 4 17 4" xfId="7304" xr:uid="{00000000-0005-0000-0000-0000585F0000}"/>
    <cellStyle name="Normal 3 2 4 17 4 2" xfId="13830" xr:uid="{00000000-0005-0000-0000-0000595F0000}"/>
    <cellStyle name="Normal 3 2 4 17 4 2 2" xfId="26561" xr:uid="{00000000-0005-0000-0000-00005A5F0000}"/>
    <cellStyle name="Normal 3 2 4 17 4 3" xfId="22032" xr:uid="{00000000-0005-0000-0000-00005B5F0000}"/>
    <cellStyle name="Normal 3 2 4 17 5" xfId="12690" xr:uid="{00000000-0005-0000-0000-00005C5F0000}"/>
    <cellStyle name="Normal 3 2 4 17 5 2" xfId="25436" xr:uid="{00000000-0005-0000-0000-00005D5F0000}"/>
    <cellStyle name="Normal 3 2 4 17 6" xfId="18238" xr:uid="{00000000-0005-0000-0000-00005E5F0000}"/>
    <cellStyle name="Normal 3 2 4 17 7" xfId="31576" xr:uid="{00000000-0005-0000-0000-00005F5F0000}"/>
    <cellStyle name="Normal 3 2 4 17 8" xfId="34844" xr:uid="{00000000-0005-0000-0000-0000605F0000}"/>
    <cellStyle name="Normal 3 2 4 18" xfId="5324" xr:uid="{00000000-0005-0000-0000-0000615F0000}"/>
    <cellStyle name="Normal 3 2 4 18 2" xfId="8304" xr:uid="{00000000-0005-0000-0000-0000625F0000}"/>
    <cellStyle name="Normal 3 2 4 18 2 2" xfId="14793" xr:uid="{00000000-0005-0000-0000-0000635F0000}"/>
    <cellStyle name="Normal 3 2 4 18 2 2 2" xfId="27470" xr:uid="{00000000-0005-0000-0000-0000645F0000}"/>
    <cellStyle name="Normal 3 2 4 18 2 3" xfId="19572" xr:uid="{00000000-0005-0000-0000-0000655F0000}"/>
    <cellStyle name="Normal 3 2 4 18 2 4" xfId="32687" xr:uid="{00000000-0005-0000-0000-0000665F0000}"/>
    <cellStyle name="Normal 3 2 4 18 2 5" xfId="35698" xr:uid="{00000000-0005-0000-0000-0000675F0000}"/>
    <cellStyle name="Normal 3 2 4 18 3" xfId="9228" xr:uid="{00000000-0005-0000-0000-0000685F0000}"/>
    <cellStyle name="Normal 3 2 4 18 3 2" xfId="15635" xr:uid="{00000000-0005-0000-0000-0000695F0000}"/>
    <cellStyle name="Normal 3 2 4 18 3 2 2" xfId="28283" xr:uid="{00000000-0005-0000-0000-00006A5F0000}"/>
    <cellStyle name="Normal 3 2 4 18 3 3" xfId="23230" xr:uid="{00000000-0005-0000-0000-00006B5F0000}"/>
    <cellStyle name="Normal 3 2 4 18 4" xfId="7305" xr:uid="{00000000-0005-0000-0000-00006C5F0000}"/>
    <cellStyle name="Normal 3 2 4 18 4 2" xfId="13831" xr:uid="{00000000-0005-0000-0000-00006D5F0000}"/>
    <cellStyle name="Normal 3 2 4 18 4 2 2" xfId="26562" xr:uid="{00000000-0005-0000-0000-00006E5F0000}"/>
    <cellStyle name="Normal 3 2 4 18 4 3" xfId="22033" xr:uid="{00000000-0005-0000-0000-00006F5F0000}"/>
    <cellStyle name="Normal 3 2 4 18 5" xfId="12691" xr:uid="{00000000-0005-0000-0000-0000705F0000}"/>
    <cellStyle name="Normal 3 2 4 18 5 2" xfId="25437" xr:uid="{00000000-0005-0000-0000-0000715F0000}"/>
    <cellStyle name="Normal 3 2 4 18 6" xfId="18239" xr:uid="{00000000-0005-0000-0000-0000725F0000}"/>
    <cellStyle name="Normal 3 2 4 18 7" xfId="31577" xr:uid="{00000000-0005-0000-0000-0000735F0000}"/>
    <cellStyle name="Normal 3 2 4 18 8" xfId="34845" xr:uid="{00000000-0005-0000-0000-0000745F0000}"/>
    <cellStyle name="Normal 3 2 4 19" xfId="5325" xr:uid="{00000000-0005-0000-0000-0000755F0000}"/>
    <cellStyle name="Normal 3 2 4 19 2" xfId="8305" xr:uid="{00000000-0005-0000-0000-0000765F0000}"/>
    <cellStyle name="Normal 3 2 4 19 2 2" xfId="14794" xr:uid="{00000000-0005-0000-0000-0000775F0000}"/>
    <cellStyle name="Normal 3 2 4 19 2 2 2" xfId="27471" xr:uid="{00000000-0005-0000-0000-0000785F0000}"/>
    <cellStyle name="Normal 3 2 4 19 2 3" xfId="19573" xr:uid="{00000000-0005-0000-0000-0000795F0000}"/>
    <cellStyle name="Normal 3 2 4 19 2 4" xfId="32688" xr:uid="{00000000-0005-0000-0000-00007A5F0000}"/>
    <cellStyle name="Normal 3 2 4 19 2 5" xfId="35699" xr:uid="{00000000-0005-0000-0000-00007B5F0000}"/>
    <cellStyle name="Normal 3 2 4 19 3" xfId="9229" xr:uid="{00000000-0005-0000-0000-00007C5F0000}"/>
    <cellStyle name="Normal 3 2 4 19 3 2" xfId="15636" xr:uid="{00000000-0005-0000-0000-00007D5F0000}"/>
    <cellStyle name="Normal 3 2 4 19 3 2 2" xfId="28284" xr:uid="{00000000-0005-0000-0000-00007E5F0000}"/>
    <cellStyle name="Normal 3 2 4 19 3 3" xfId="23231" xr:uid="{00000000-0005-0000-0000-00007F5F0000}"/>
    <cellStyle name="Normal 3 2 4 19 4" xfId="7306" xr:uid="{00000000-0005-0000-0000-0000805F0000}"/>
    <cellStyle name="Normal 3 2 4 19 4 2" xfId="13832" xr:uid="{00000000-0005-0000-0000-0000815F0000}"/>
    <cellStyle name="Normal 3 2 4 19 4 2 2" xfId="26563" xr:uid="{00000000-0005-0000-0000-0000825F0000}"/>
    <cellStyle name="Normal 3 2 4 19 4 3" xfId="22034" xr:uid="{00000000-0005-0000-0000-0000835F0000}"/>
    <cellStyle name="Normal 3 2 4 19 5" xfId="12692" xr:uid="{00000000-0005-0000-0000-0000845F0000}"/>
    <cellStyle name="Normal 3 2 4 19 5 2" xfId="25438" xr:uid="{00000000-0005-0000-0000-0000855F0000}"/>
    <cellStyle name="Normal 3 2 4 19 6" xfId="18240" xr:uid="{00000000-0005-0000-0000-0000865F0000}"/>
    <cellStyle name="Normal 3 2 4 19 7" xfId="31578" xr:uid="{00000000-0005-0000-0000-0000875F0000}"/>
    <cellStyle name="Normal 3 2 4 19 8" xfId="34846" xr:uid="{00000000-0005-0000-0000-0000885F0000}"/>
    <cellStyle name="Normal 3 2 4 2" xfId="5326" xr:uid="{00000000-0005-0000-0000-0000895F0000}"/>
    <cellStyle name="Normal 3 2 4 2 2" xfId="8306" xr:uid="{00000000-0005-0000-0000-00008A5F0000}"/>
    <cellStyle name="Normal 3 2 4 2 2 2" xfId="14795" xr:uid="{00000000-0005-0000-0000-00008B5F0000}"/>
    <cellStyle name="Normal 3 2 4 2 2 2 2" xfId="27472" xr:uid="{00000000-0005-0000-0000-00008C5F0000}"/>
    <cellStyle name="Normal 3 2 4 2 2 3" xfId="19574" xr:uid="{00000000-0005-0000-0000-00008D5F0000}"/>
    <cellStyle name="Normal 3 2 4 2 2 4" xfId="32689" xr:uid="{00000000-0005-0000-0000-00008E5F0000}"/>
    <cellStyle name="Normal 3 2 4 2 2 5" xfId="35700" xr:uid="{00000000-0005-0000-0000-00008F5F0000}"/>
    <cellStyle name="Normal 3 2 4 2 3" xfId="9230" xr:uid="{00000000-0005-0000-0000-0000905F0000}"/>
    <cellStyle name="Normal 3 2 4 2 3 2" xfId="15637" xr:uid="{00000000-0005-0000-0000-0000915F0000}"/>
    <cellStyle name="Normal 3 2 4 2 3 2 2" xfId="28285" xr:uid="{00000000-0005-0000-0000-0000925F0000}"/>
    <cellStyle name="Normal 3 2 4 2 3 3" xfId="23232" xr:uid="{00000000-0005-0000-0000-0000935F0000}"/>
    <cellStyle name="Normal 3 2 4 2 4" xfId="7307" xr:uid="{00000000-0005-0000-0000-0000945F0000}"/>
    <cellStyle name="Normal 3 2 4 2 4 2" xfId="13833" xr:uid="{00000000-0005-0000-0000-0000955F0000}"/>
    <cellStyle name="Normal 3 2 4 2 4 2 2" xfId="26564" xr:uid="{00000000-0005-0000-0000-0000965F0000}"/>
    <cellStyle name="Normal 3 2 4 2 4 3" xfId="22035" xr:uid="{00000000-0005-0000-0000-0000975F0000}"/>
    <cellStyle name="Normal 3 2 4 2 5" xfId="12693" xr:uid="{00000000-0005-0000-0000-0000985F0000}"/>
    <cellStyle name="Normal 3 2 4 2 5 2" xfId="25439" xr:uid="{00000000-0005-0000-0000-0000995F0000}"/>
    <cellStyle name="Normal 3 2 4 2 6" xfId="18241" xr:uid="{00000000-0005-0000-0000-00009A5F0000}"/>
    <cellStyle name="Normal 3 2 4 2 7" xfId="31579" xr:uid="{00000000-0005-0000-0000-00009B5F0000}"/>
    <cellStyle name="Normal 3 2 4 2 8" xfId="34847" xr:uid="{00000000-0005-0000-0000-00009C5F0000}"/>
    <cellStyle name="Normal 3 2 4 2 9" xfId="44910" xr:uid="{AACFD9A1-D18E-438B-89E9-8D80860D606C}"/>
    <cellStyle name="Normal 3 2 4 20" xfId="6312" xr:uid="{00000000-0005-0000-0000-00009D5F0000}"/>
    <cellStyle name="Normal 3 2 4 20 2" xfId="19563" xr:uid="{00000000-0005-0000-0000-00009E5F0000}"/>
    <cellStyle name="Normal 3 2 4 20 3" xfId="32678" xr:uid="{00000000-0005-0000-0000-00009F5F0000}"/>
    <cellStyle name="Normal 3 2 4 20 4" xfId="35689" xr:uid="{00000000-0005-0000-0000-0000A05F0000}"/>
    <cellStyle name="Normal 3 2 4 21" xfId="8295" xr:uid="{00000000-0005-0000-0000-0000A15F0000}"/>
    <cellStyle name="Normal 3 2 4 21 2" xfId="14784" xr:uid="{00000000-0005-0000-0000-0000A25F0000}"/>
    <cellStyle name="Normal 3 2 4 21 2 2" xfId="27461" xr:uid="{00000000-0005-0000-0000-0000A35F0000}"/>
    <cellStyle name="Normal 3 2 4 21 3" xfId="18982" xr:uid="{00000000-0005-0000-0000-0000A45F0000}"/>
    <cellStyle name="Normal 3 2 4 21 4" xfId="22577" xr:uid="{00000000-0005-0000-0000-0000A55F0000}"/>
    <cellStyle name="Normal 3 2 4 22" xfId="9219" xr:uid="{00000000-0005-0000-0000-0000A65F0000}"/>
    <cellStyle name="Normal 3 2 4 22 2" xfId="15626" xr:uid="{00000000-0005-0000-0000-0000A75F0000}"/>
    <cellStyle name="Normal 3 2 4 22 2 2" xfId="28274" xr:uid="{00000000-0005-0000-0000-0000A85F0000}"/>
    <cellStyle name="Normal 3 2 4 22 3" xfId="23221" xr:uid="{00000000-0005-0000-0000-0000A95F0000}"/>
    <cellStyle name="Normal 3 2 4 23" xfId="10662" xr:uid="{00000000-0005-0000-0000-0000AA5F0000}"/>
    <cellStyle name="Normal 3 2 4 24" xfId="10819" xr:uid="{00000000-0005-0000-0000-0000AB5F0000}"/>
    <cellStyle name="Normal 3 2 4 25" xfId="7296" xr:uid="{00000000-0005-0000-0000-0000AC5F0000}"/>
    <cellStyle name="Normal 3 2 4 25 2" xfId="13822" xr:uid="{00000000-0005-0000-0000-0000AD5F0000}"/>
    <cellStyle name="Normal 3 2 4 25 2 2" xfId="26553" xr:uid="{00000000-0005-0000-0000-0000AE5F0000}"/>
    <cellStyle name="Normal 3 2 4 25 3" xfId="22024" xr:uid="{00000000-0005-0000-0000-0000AF5F0000}"/>
    <cellStyle name="Normal 3 2 4 26" xfId="12682" xr:uid="{00000000-0005-0000-0000-0000B05F0000}"/>
    <cellStyle name="Normal 3 2 4 26 2" xfId="25428" xr:uid="{00000000-0005-0000-0000-0000B15F0000}"/>
    <cellStyle name="Normal 3 2 4 27" xfId="18230" xr:uid="{00000000-0005-0000-0000-0000B25F0000}"/>
    <cellStyle name="Normal 3 2 4 28" xfId="31568" xr:uid="{00000000-0005-0000-0000-0000B35F0000}"/>
    <cellStyle name="Normal 3 2 4 29" xfId="34836" xr:uid="{00000000-0005-0000-0000-0000B45F0000}"/>
    <cellStyle name="Normal 3 2 4 3" xfId="5327" xr:uid="{00000000-0005-0000-0000-0000B55F0000}"/>
    <cellStyle name="Normal 3 2 4 3 2" xfId="8307" xr:uid="{00000000-0005-0000-0000-0000B65F0000}"/>
    <cellStyle name="Normal 3 2 4 3 2 2" xfId="14796" xr:uid="{00000000-0005-0000-0000-0000B75F0000}"/>
    <cellStyle name="Normal 3 2 4 3 2 2 2" xfId="27473" xr:uid="{00000000-0005-0000-0000-0000B85F0000}"/>
    <cellStyle name="Normal 3 2 4 3 2 3" xfId="19575" xr:uid="{00000000-0005-0000-0000-0000B95F0000}"/>
    <cellStyle name="Normal 3 2 4 3 2 4" xfId="32690" xr:uid="{00000000-0005-0000-0000-0000BA5F0000}"/>
    <cellStyle name="Normal 3 2 4 3 2 5" xfId="35701" xr:uid="{00000000-0005-0000-0000-0000BB5F0000}"/>
    <cellStyle name="Normal 3 2 4 3 3" xfId="9231" xr:uid="{00000000-0005-0000-0000-0000BC5F0000}"/>
    <cellStyle name="Normal 3 2 4 3 3 2" xfId="15638" xr:uid="{00000000-0005-0000-0000-0000BD5F0000}"/>
    <cellStyle name="Normal 3 2 4 3 3 2 2" xfId="28286" xr:uid="{00000000-0005-0000-0000-0000BE5F0000}"/>
    <cellStyle name="Normal 3 2 4 3 3 3" xfId="23233" xr:uid="{00000000-0005-0000-0000-0000BF5F0000}"/>
    <cellStyle name="Normal 3 2 4 3 4" xfId="7308" xr:uid="{00000000-0005-0000-0000-0000C05F0000}"/>
    <cellStyle name="Normal 3 2 4 3 4 2" xfId="13834" xr:uid="{00000000-0005-0000-0000-0000C15F0000}"/>
    <cellStyle name="Normal 3 2 4 3 4 2 2" xfId="26565" xr:uid="{00000000-0005-0000-0000-0000C25F0000}"/>
    <cellStyle name="Normal 3 2 4 3 4 3" xfId="22036" xr:uid="{00000000-0005-0000-0000-0000C35F0000}"/>
    <cellStyle name="Normal 3 2 4 3 5" xfId="12694" xr:uid="{00000000-0005-0000-0000-0000C45F0000}"/>
    <cellStyle name="Normal 3 2 4 3 5 2" xfId="25440" xr:uid="{00000000-0005-0000-0000-0000C55F0000}"/>
    <cellStyle name="Normal 3 2 4 3 6" xfId="18242" xr:uid="{00000000-0005-0000-0000-0000C65F0000}"/>
    <cellStyle name="Normal 3 2 4 3 7" xfId="31580" xr:uid="{00000000-0005-0000-0000-0000C75F0000}"/>
    <cellStyle name="Normal 3 2 4 3 8" xfId="34848" xr:uid="{00000000-0005-0000-0000-0000C85F0000}"/>
    <cellStyle name="Normal 3 2 4 30" xfId="5315" xr:uid="{00000000-0005-0000-0000-0000C95F0000}"/>
    <cellStyle name="Normal 3 2 4 31" xfId="44909" xr:uid="{7CC91C0A-0954-456F-81E3-DE393D59EF89}"/>
    <cellStyle name="Normal 3 2 4 4" xfId="5328" xr:uid="{00000000-0005-0000-0000-0000CA5F0000}"/>
    <cellStyle name="Normal 3 2 4 4 2" xfId="8308" xr:uid="{00000000-0005-0000-0000-0000CB5F0000}"/>
    <cellStyle name="Normal 3 2 4 4 2 2" xfId="14797" xr:uid="{00000000-0005-0000-0000-0000CC5F0000}"/>
    <cellStyle name="Normal 3 2 4 4 2 2 2" xfId="27474" xr:uid="{00000000-0005-0000-0000-0000CD5F0000}"/>
    <cellStyle name="Normal 3 2 4 4 2 3" xfId="19576" xr:uid="{00000000-0005-0000-0000-0000CE5F0000}"/>
    <cellStyle name="Normal 3 2 4 4 2 4" xfId="32691" xr:uid="{00000000-0005-0000-0000-0000CF5F0000}"/>
    <cellStyle name="Normal 3 2 4 4 2 5" xfId="35702" xr:uid="{00000000-0005-0000-0000-0000D05F0000}"/>
    <cellStyle name="Normal 3 2 4 4 3" xfId="9232" xr:uid="{00000000-0005-0000-0000-0000D15F0000}"/>
    <cellStyle name="Normal 3 2 4 4 3 2" xfId="15639" xr:uid="{00000000-0005-0000-0000-0000D25F0000}"/>
    <cellStyle name="Normal 3 2 4 4 3 2 2" xfId="28287" xr:uid="{00000000-0005-0000-0000-0000D35F0000}"/>
    <cellStyle name="Normal 3 2 4 4 3 3" xfId="23234" xr:uid="{00000000-0005-0000-0000-0000D45F0000}"/>
    <cellStyle name="Normal 3 2 4 4 4" xfId="7309" xr:uid="{00000000-0005-0000-0000-0000D55F0000}"/>
    <cellStyle name="Normal 3 2 4 4 4 2" xfId="13835" xr:uid="{00000000-0005-0000-0000-0000D65F0000}"/>
    <cellStyle name="Normal 3 2 4 4 4 2 2" xfId="26566" xr:uid="{00000000-0005-0000-0000-0000D75F0000}"/>
    <cellStyle name="Normal 3 2 4 4 4 3" xfId="22037" xr:uid="{00000000-0005-0000-0000-0000D85F0000}"/>
    <cellStyle name="Normal 3 2 4 4 5" xfId="12695" xr:uid="{00000000-0005-0000-0000-0000D95F0000}"/>
    <cellStyle name="Normal 3 2 4 4 5 2" xfId="25441" xr:uid="{00000000-0005-0000-0000-0000DA5F0000}"/>
    <cellStyle name="Normal 3 2 4 4 6" xfId="18243" xr:uid="{00000000-0005-0000-0000-0000DB5F0000}"/>
    <cellStyle name="Normal 3 2 4 4 7" xfId="31581" xr:uid="{00000000-0005-0000-0000-0000DC5F0000}"/>
    <cellStyle name="Normal 3 2 4 4 8" xfId="34849" xr:uid="{00000000-0005-0000-0000-0000DD5F0000}"/>
    <cellStyle name="Normal 3 2 4 5" xfId="5329" xr:uid="{00000000-0005-0000-0000-0000DE5F0000}"/>
    <cellStyle name="Normal 3 2 4 5 2" xfId="8309" xr:uid="{00000000-0005-0000-0000-0000DF5F0000}"/>
    <cellStyle name="Normal 3 2 4 5 2 2" xfId="14798" xr:uid="{00000000-0005-0000-0000-0000E05F0000}"/>
    <cellStyle name="Normal 3 2 4 5 2 2 2" xfId="27475" xr:uid="{00000000-0005-0000-0000-0000E15F0000}"/>
    <cellStyle name="Normal 3 2 4 5 2 3" xfId="19577" xr:uid="{00000000-0005-0000-0000-0000E25F0000}"/>
    <cellStyle name="Normal 3 2 4 5 2 4" xfId="32692" xr:uid="{00000000-0005-0000-0000-0000E35F0000}"/>
    <cellStyle name="Normal 3 2 4 5 2 5" xfId="35703" xr:uid="{00000000-0005-0000-0000-0000E45F0000}"/>
    <cellStyle name="Normal 3 2 4 5 3" xfId="9233" xr:uid="{00000000-0005-0000-0000-0000E55F0000}"/>
    <cellStyle name="Normal 3 2 4 5 3 2" xfId="15640" xr:uid="{00000000-0005-0000-0000-0000E65F0000}"/>
    <cellStyle name="Normal 3 2 4 5 3 2 2" xfId="28288" xr:uid="{00000000-0005-0000-0000-0000E75F0000}"/>
    <cellStyle name="Normal 3 2 4 5 3 3" xfId="23235" xr:uid="{00000000-0005-0000-0000-0000E85F0000}"/>
    <cellStyle name="Normal 3 2 4 5 4" xfId="7310" xr:uid="{00000000-0005-0000-0000-0000E95F0000}"/>
    <cellStyle name="Normal 3 2 4 5 4 2" xfId="13836" xr:uid="{00000000-0005-0000-0000-0000EA5F0000}"/>
    <cellStyle name="Normal 3 2 4 5 4 2 2" xfId="26567" xr:uid="{00000000-0005-0000-0000-0000EB5F0000}"/>
    <cellStyle name="Normal 3 2 4 5 4 3" xfId="22038" xr:uid="{00000000-0005-0000-0000-0000EC5F0000}"/>
    <cellStyle name="Normal 3 2 4 5 5" xfId="12696" xr:uid="{00000000-0005-0000-0000-0000ED5F0000}"/>
    <cellStyle name="Normal 3 2 4 5 5 2" xfId="25442" xr:uid="{00000000-0005-0000-0000-0000EE5F0000}"/>
    <cellStyle name="Normal 3 2 4 5 6" xfId="18244" xr:uid="{00000000-0005-0000-0000-0000EF5F0000}"/>
    <cellStyle name="Normal 3 2 4 5 7" xfId="31582" xr:uid="{00000000-0005-0000-0000-0000F05F0000}"/>
    <cellStyle name="Normal 3 2 4 5 8" xfId="34850" xr:uid="{00000000-0005-0000-0000-0000F15F0000}"/>
    <cellStyle name="Normal 3 2 4 6" xfId="5330" xr:uid="{00000000-0005-0000-0000-0000F25F0000}"/>
    <cellStyle name="Normal 3 2 4 6 2" xfId="8310" xr:uid="{00000000-0005-0000-0000-0000F35F0000}"/>
    <cellStyle name="Normal 3 2 4 6 2 2" xfId="14799" xr:uid="{00000000-0005-0000-0000-0000F45F0000}"/>
    <cellStyle name="Normal 3 2 4 6 2 2 2" xfId="27476" xr:uid="{00000000-0005-0000-0000-0000F55F0000}"/>
    <cellStyle name="Normal 3 2 4 6 2 3" xfId="19578" xr:uid="{00000000-0005-0000-0000-0000F65F0000}"/>
    <cellStyle name="Normal 3 2 4 6 2 4" xfId="32693" xr:uid="{00000000-0005-0000-0000-0000F75F0000}"/>
    <cellStyle name="Normal 3 2 4 6 2 5" xfId="35704" xr:uid="{00000000-0005-0000-0000-0000F85F0000}"/>
    <cellStyle name="Normal 3 2 4 6 3" xfId="9234" xr:uid="{00000000-0005-0000-0000-0000F95F0000}"/>
    <cellStyle name="Normal 3 2 4 6 3 2" xfId="15641" xr:uid="{00000000-0005-0000-0000-0000FA5F0000}"/>
    <cellStyle name="Normal 3 2 4 6 3 2 2" xfId="28289" xr:uid="{00000000-0005-0000-0000-0000FB5F0000}"/>
    <cellStyle name="Normal 3 2 4 6 3 3" xfId="23236" xr:uid="{00000000-0005-0000-0000-0000FC5F0000}"/>
    <cellStyle name="Normal 3 2 4 6 4" xfId="7311" xr:uid="{00000000-0005-0000-0000-0000FD5F0000}"/>
    <cellStyle name="Normal 3 2 4 6 4 2" xfId="13837" xr:uid="{00000000-0005-0000-0000-0000FE5F0000}"/>
    <cellStyle name="Normal 3 2 4 6 4 2 2" xfId="26568" xr:uid="{00000000-0005-0000-0000-0000FF5F0000}"/>
    <cellStyle name="Normal 3 2 4 6 4 3" xfId="22039" xr:uid="{00000000-0005-0000-0000-000000600000}"/>
    <cellStyle name="Normal 3 2 4 6 5" xfId="12697" xr:uid="{00000000-0005-0000-0000-000001600000}"/>
    <cellStyle name="Normal 3 2 4 6 5 2" xfId="25443" xr:uid="{00000000-0005-0000-0000-000002600000}"/>
    <cellStyle name="Normal 3 2 4 6 6" xfId="18245" xr:uid="{00000000-0005-0000-0000-000003600000}"/>
    <cellStyle name="Normal 3 2 4 6 7" xfId="31583" xr:uid="{00000000-0005-0000-0000-000004600000}"/>
    <cellStyle name="Normal 3 2 4 6 8" xfId="34851" xr:uid="{00000000-0005-0000-0000-000005600000}"/>
    <cellStyle name="Normal 3 2 4 7" xfId="5331" xr:uid="{00000000-0005-0000-0000-000006600000}"/>
    <cellStyle name="Normal 3 2 4 7 2" xfId="8311" xr:uid="{00000000-0005-0000-0000-000007600000}"/>
    <cellStyle name="Normal 3 2 4 7 2 2" xfId="14800" xr:uid="{00000000-0005-0000-0000-000008600000}"/>
    <cellStyle name="Normal 3 2 4 7 2 2 2" xfId="27477" xr:uid="{00000000-0005-0000-0000-000009600000}"/>
    <cellStyle name="Normal 3 2 4 7 2 3" xfId="19579" xr:uid="{00000000-0005-0000-0000-00000A600000}"/>
    <cellStyle name="Normal 3 2 4 7 2 4" xfId="32694" xr:uid="{00000000-0005-0000-0000-00000B600000}"/>
    <cellStyle name="Normal 3 2 4 7 2 5" xfId="35705" xr:uid="{00000000-0005-0000-0000-00000C600000}"/>
    <cellStyle name="Normal 3 2 4 7 3" xfId="9235" xr:uid="{00000000-0005-0000-0000-00000D600000}"/>
    <cellStyle name="Normal 3 2 4 7 3 2" xfId="15642" xr:uid="{00000000-0005-0000-0000-00000E600000}"/>
    <cellStyle name="Normal 3 2 4 7 3 2 2" xfId="28290" xr:uid="{00000000-0005-0000-0000-00000F600000}"/>
    <cellStyle name="Normal 3 2 4 7 3 3" xfId="23237" xr:uid="{00000000-0005-0000-0000-000010600000}"/>
    <cellStyle name="Normal 3 2 4 7 4" xfId="7312" xr:uid="{00000000-0005-0000-0000-000011600000}"/>
    <cellStyle name="Normal 3 2 4 7 4 2" xfId="13838" xr:uid="{00000000-0005-0000-0000-000012600000}"/>
    <cellStyle name="Normal 3 2 4 7 4 2 2" xfId="26569" xr:uid="{00000000-0005-0000-0000-000013600000}"/>
    <cellStyle name="Normal 3 2 4 7 4 3" xfId="22040" xr:uid="{00000000-0005-0000-0000-000014600000}"/>
    <cellStyle name="Normal 3 2 4 7 5" xfId="12698" xr:uid="{00000000-0005-0000-0000-000015600000}"/>
    <cellStyle name="Normal 3 2 4 7 5 2" xfId="25444" xr:uid="{00000000-0005-0000-0000-000016600000}"/>
    <cellStyle name="Normal 3 2 4 7 6" xfId="18246" xr:uid="{00000000-0005-0000-0000-000017600000}"/>
    <cellStyle name="Normal 3 2 4 7 7" xfId="31584" xr:uid="{00000000-0005-0000-0000-000018600000}"/>
    <cellStyle name="Normal 3 2 4 7 8" xfId="34852" xr:uid="{00000000-0005-0000-0000-000019600000}"/>
    <cellStyle name="Normal 3 2 4 8" xfId="5332" xr:uid="{00000000-0005-0000-0000-00001A600000}"/>
    <cellStyle name="Normal 3 2 4 8 2" xfId="8312" xr:uid="{00000000-0005-0000-0000-00001B600000}"/>
    <cellStyle name="Normal 3 2 4 8 2 2" xfId="14801" xr:uid="{00000000-0005-0000-0000-00001C600000}"/>
    <cellStyle name="Normal 3 2 4 8 2 2 2" xfId="27478" xr:uid="{00000000-0005-0000-0000-00001D600000}"/>
    <cellStyle name="Normal 3 2 4 8 2 3" xfId="19580" xr:uid="{00000000-0005-0000-0000-00001E600000}"/>
    <cellStyle name="Normal 3 2 4 8 2 4" xfId="32695" xr:uid="{00000000-0005-0000-0000-00001F600000}"/>
    <cellStyle name="Normal 3 2 4 8 2 5" xfId="35706" xr:uid="{00000000-0005-0000-0000-000020600000}"/>
    <cellStyle name="Normal 3 2 4 8 3" xfId="9236" xr:uid="{00000000-0005-0000-0000-000021600000}"/>
    <cellStyle name="Normal 3 2 4 8 3 2" xfId="15643" xr:uid="{00000000-0005-0000-0000-000022600000}"/>
    <cellStyle name="Normal 3 2 4 8 3 2 2" xfId="28291" xr:uid="{00000000-0005-0000-0000-000023600000}"/>
    <cellStyle name="Normal 3 2 4 8 3 3" xfId="23238" xr:uid="{00000000-0005-0000-0000-000024600000}"/>
    <cellStyle name="Normal 3 2 4 8 4" xfId="7313" xr:uid="{00000000-0005-0000-0000-000025600000}"/>
    <cellStyle name="Normal 3 2 4 8 4 2" xfId="13839" xr:uid="{00000000-0005-0000-0000-000026600000}"/>
    <cellStyle name="Normal 3 2 4 8 4 2 2" xfId="26570" xr:uid="{00000000-0005-0000-0000-000027600000}"/>
    <cellStyle name="Normal 3 2 4 8 4 3" xfId="22041" xr:uid="{00000000-0005-0000-0000-000028600000}"/>
    <cellStyle name="Normal 3 2 4 8 5" xfId="12699" xr:uid="{00000000-0005-0000-0000-000029600000}"/>
    <cellStyle name="Normal 3 2 4 8 5 2" xfId="25445" xr:uid="{00000000-0005-0000-0000-00002A600000}"/>
    <cellStyle name="Normal 3 2 4 8 6" xfId="18247" xr:uid="{00000000-0005-0000-0000-00002B600000}"/>
    <cellStyle name="Normal 3 2 4 8 7" xfId="31585" xr:uid="{00000000-0005-0000-0000-00002C600000}"/>
    <cellStyle name="Normal 3 2 4 8 8" xfId="34853" xr:uid="{00000000-0005-0000-0000-00002D600000}"/>
    <cellStyle name="Normal 3 2 4 9" xfId="5333" xr:uid="{00000000-0005-0000-0000-00002E600000}"/>
    <cellStyle name="Normal 3 2 4 9 2" xfId="8313" xr:uid="{00000000-0005-0000-0000-00002F600000}"/>
    <cellStyle name="Normal 3 2 4 9 2 2" xfId="14802" xr:uid="{00000000-0005-0000-0000-000030600000}"/>
    <cellStyle name="Normal 3 2 4 9 2 2 2" xfId="27479" xr:uid="{00000000-0005-0000-0000-000031600000}"/>
    <cellStyle name="Normal 3 2 4 9 2 3" xfId="19581" xr:uid="{00000000-0005-0000-0000-000032600000}"/>
    <cellStyle name="Normal 3 2 4 9 2 4" xfId="32696" xr:uid="{00000000-0005-0000-0000-000033600000}"/>
    <cellStyle name="Normal 3 2 4 9 2 5" xfId="35707" xr:uid="{00000000-0005-0000-0000-000034600000}"/>
    <cellStyle name="Normal 3 2 4 9 3" xfId="9237" xr:uid="{00000000-0005-0000-0000-000035600000}"/>
    <cellStyle name="Normal 3 2 4 9 3 2" xfId="15644" xr:uid="{00000000-0005-0000-0000-000036600000}"/>
    <cellStyle name="Normal 3 2 4 9 3 2 2" xfId="28292" xr:uid="{00000000-0005-0000-0000-000037600000}"/>
    <cellStyle name="Normal 3 2 4 9 3 3" xfId="23239" xr:uid="{00000000-0005-0000-0000-000038600000}"/>
    <cellStyle name="Normal 3 2 4 9 4" xfId="7314" xr:uid="{00000000-0005-0000-0000-000039600000}"/>
    <cellStyle name="Normal 3 2 4 9 4 2" xfId="13840" xr:uid="{00000000-0005-0000-0000-00003A600000}"/>
    <cellStyle name="Normal 3 2 4 9 4 2 2" xfId="26571" xr:uid="{00000000-0005-0000-0000-00003B600000}"/>
    <cellStyle name="Normal 3 2 4 9 4 3" xfId="22042" xr:uid="{00000000-0005-0000-0000-00003C600000}"/>
    <cellStyle name="Normal 3 2 4 9 5" xfId="12700" xr:uid="{00000000-0005-0000-0000-00003D600000}"/>
    <cellStyle name="Normal 3 2 4 9 5 2" xfId="25446" xr:uid="{00000000-0005-0000-0000-00003E600000}"/>
    <cellStyle name="Normal 3 2 4 9 6" xfId="18248" xr:uid="{00000000-0005-0000-0000-00003F600000}"/>
    <cellStyle name="Normal 3 2 4 9 7" xfId="31586" xr:uid="{00000000-0005-0000-0000-000040600000}"/>
    <cellStyle name="Normal 3 2 4 9 8" xfId="34854" xr:uid="{00000000-0005-0000-0000-000041600000}"/>
    <cellStyle name="Normal 3 2 5" xfId="1039" xr:uid="{00000000-0005-0000-0000-000042600000}"/>
    <cellStyle name="Normal 3 2 5 2" xfId="5334" xr:uid="{00000000-0005-0000-0000-000043600000}"/>
    <cellStyle name="Normal 3 2 5 2 2" xfId="44912" xr:uid="{FC52C47A-22A7-473E-A92D-E1034DD95B42}"/>
    <cellStyle name="Normal 3 2 5 3" xfId="44913" xr:uid="{8F613D58-680D-4564-93B6-4B77DB6E5D78}"/>
    <cellStyle name="Normal 3 2 5 4" xfId="44911" xr:uid="{AEDAD1D8-C11A-4299-9E19-7AE45415E24A}"/>
    <cellStyle name="Normal 3 2 6" xfId="5335" xr:uid="{00000000-0005-0000-0000-000044600000}"/>
    <cellStyle name="Normal 3 2 6 2" xfId="37407" xr:uid="{00000000-0005-0000-0000-000045600000}"/>
    <cellStyle name="Normal 3 2 6 2 2" xfId="44915" xr:uid="{5DD8922A-0797-410A-9D8B-8975F9BEE4B6}"/>
    <cellStyle name="Normal 3 2 6 3" xfId="44914" xr:uid="{FA0A8E53-7E7A-4BB7-80B1-C6FBA628B67B}"/>
    <cellStyle name="Normal 3 2 7" xfId="5336" xr:uid="{00000000-0005-0000-0000-000046600000}"/>
    <cellStyle name="Normal 3 2 7 2" xfId="44917" xr:uid="{01BC960E-69C5-4D93-95F6-0E7A4224FC97}"/>
    <cellStyle name="Normal 3 2 7 3" xfId="44916" xr:uid="{877B0D5D-4DE7-428E-8A06-09D00261A759}"/>
    <cellStyle name="Normal 3 2 8" xfId="5337" xr:uid="{00000000-0005-0000-0000-000047600000}"/>
    <cellStyle name="Normal 3 2 8 2" xfId="44918" xr:uid="{338A5C20-3ADC-41D0-B55A-1A2AAE8B0759}"/>
    <cellStyle name="Normal 3 2 9" xfId="5338" xr:uid="{00000000-0005-0000-0000-000048600000}"/>
    <cellStyle name="Normal 3 2 9 2" xfId="44919" xr:uid="{A0A70B21-FAB1-4C11-8E51-03F086716D1D}"/>
    <cellStyle name="Normal 3 2_20100107 Past Due Analysis- 091231" xfId="44920" xr:uid="{E703A0E4-105E-41B8-9000-BD0C1608CADA}"/>
    <cellStyle name="Normal 3 20" xfId="5339" xr:uid="{00000000-0005-0000-0000-000049600000}"/>
    <cellStyle name="Normal 3 20 2" xfId="8314" xr:uid="{00000000-0005-0000-0000-00004A600000}"/>
    <cellStyle name="Normal 3 20 2 2" xfId="14803" xr:uid="{00000000-0005-0000-0000-00004B600000}"/>
    <cellStyle name="Normal 3 20 2 2 2" xfId="27480" xr:uid="{00000000-0005-0000-0000-00004C600000}"/>
    <cellStyle name="Normal 3 20 2 3" xfId="19582" xr:uid="{00000000-0005-0000-0000-00004D600000}"/>
    <cellStyle name="Normal 3 20 2 4" xfId="32697" xr:uid="{00000000-0005-0000-0000-00004E600000}"/>
    <cellStyle name="Normal 3 20 2 5" xfId="35708" xr:uid="{00000000-0005-0000-0000-00004F600000}"/>
    <cellStyle name="Normal 3 20 3" xfId="9238" xr:uid="{00000000-0005-0000-0000-000050600000}"/>
    <cellStyle name="Normal 3 20 3 2" xfId="15645" xr:uid="{00000000-0005-0000-0000-000051600000}"/>
    <cellStyle name="Normal 3 20 3 2 2" xfId="28293" xr:uid="{00000000-0005-0000-0000-000052600000}"/>
    <cellStyle name="Normal 3 20 3 3" xfId="23240" xr:uid="{00000000-0005-0000-0000-000053600000}"/>
    <cellStyle name="Normal 3 20 4" xfId="7316" xr:uid="{00000000-0005-0000-0000-000054600000}"/>
    <cellStyle name="Normal 3 20 4 2" xfId="13841" xr:uid="{00000000-0005-0000-0000-000055600000}"/>
    <cellStyle name="Normal 3 20 4 2 2" xfId="26572" xr:uid="{00000000-0005-0000-0000-000056600000}"/>
    <cellStyle name="Normal 3 20 4 3" xfId="22044" xr:uid="{00000000-0005-0000-0000-000057600000}"/>
    <cellStyle name="Normal 3 20 5" xfId="12701" xr:uid="{00000000-0005-0000-0000-000058600000}"/>
    <cellStyle name="Normal 3 20 5 2" xfId="25447" xr:uid="{00000000-0005-0000-0000-000059600000}"/>
    <cellStyle name="Normal 3 20 6" xfId="18249" xr:uid="{00000000-0005-0000-0000-00005A600000}"/>
    <cellStyle name="Normal 3 20 7" xfId="31590" xr:uid="{00000000-0005-0000-0000-00005B600000}"/>
    <cellStyle name="Normal 3 20 8" xfId="34855" xr:uid="{00000000-0005-0000-0000-00005C600000}"/>
    <cellStyle name="Normal 3 21" xfId="5340" xr:uid="{00000000-0005-0000-0000-00005D600000}"/>
    <cellStyle name="Normal 3 21 2" xfId="8315" xr:uid="{00000000-0005-0000-0000-00005E600000}"/>
    <cellStyle name="Normal 3 21 2 2" xfId="14804" xr:uid="{00000000-0005-0000-0000-00005F600000}"/>
    <cellStyle name="Normal 3 21 2 2 2" xfId="27481" xr:uid="{00000000-0005-0000-0000-000060600000}"/>
    <cellStyle name="Normal 3 21 2 3" xfId="19583" xr:uid="{00000000-0005-0000-0000-000061600000}"/>
    <cellStyle name="Normal 3 21 2 4" xfId="32698" xr:uid="{00000000-0005-0000-0000-000062600000}"/>
    <cellStyle name="Normal 3 21 2 5" xfId="35709" xr:uid="{00000000-0005-0000-0000-000063600000}"/>
    <cellStyle name="Normal 3 21 3" xfId="9239" xr:uid="{00000000-0005-0000-0000-000064600000}"/>
    <cellStyle name="Normal 3 21 3 2" xfId="15646" xr:uid="{00000000-0005-0000-0000-000065600000}"/>
    <cellStyle name="Normal 3 21 3 2 2" xfId="28294" xr:uid="{00000000-0005-0000-0000-000066600000}"/>
    <cellStyle name="Normal 3 21 3 3" xfId="23241" xr:uid="{00000000-0005-0000-0000-000067600000}"/>
    <cellStyle name="Normal 3 21 4" xfId="7317" xr:uid="{00000000-0005-0000-0000-000068600000}"/>
    <cellStyle name="Normal 3 21 4 2" xfId="13842" xr:uid="{00000000-0005-0000-0000-000069600000}"/>
    <cellStyle name="Normal 3 21 4 2 2" xfId="26573" xr:uid="{00000000-0005-0000-0000-00006A600000}"/>
    <cellStyle name="Normal 3 21 4 3" xfId="22045" xr:uid="{00000000-0005-0000-0000-00006B600000}"/>
    <cellStyle name="Normal 3 21 5" xfId="12702" xr:uid="{00000000-0005-0000-0000-00006C600000}"/>
    <cellStyle name="Normal 3 21 5 2" xfId="25448" xr:uid="{00000000-0005-0000-0000-00006D600000}"/>
    <cellStyle name="Normal 3 21 6" xfId="18250" xr:uid="{00000000-0005-0000-0000-00006E600000}"/>
    <cellStyle name="Normal 3 21 7" xfId="31591" xr:uid="{00000000-0005-0000-0000-00006F600000}"/>
    <cellStyle name="Normal 3 21 8" xfId="34856" xr:uid="{00000000-0005-0000-0000-000070600000}"/>
    <cellStyle name="Normal 3 22" xfId="5341" xr:uid="{00000000-0005-0000-0000-000071600000}"/>
    <cellStyle name="Normal 3 22 2" xfId="8316" xr:uid="{00000000-0005-0000-0000-000072600000}"/>
    <cellStyle name="Normal 3 22 2 2" xfId="14805" xr:uid="{00000000-0005-0000-0000-000073600000}"/>
    <cellStyle name="Normal 3 22 2 2 2" xfId="27482" xr:uid="{00000000-0005-0000-0000-000074600000}"/>
    <cellStyle name="Normal 3 22 2 3" xfId="19584" xr:uid="{00000000-0005-0000-0000-000075600000}"/>
    <cellStyle name="Normal 3 22 2 4" xfId="32699" xr:uid="{00000000-0005-0000-0000-000076600000}"/>
    <cellStyle name="Normal 3 22 2 5" xfId="35710" xr:uid="{00000000-0005-0000-0000-000077600000}"/>
    <cellStyle name="Normal 3 22 3" xfId="9240" xr:uid="{00000000-0005-0000-0000-000078600000}"/>
    <cellStyle name="Normal 3 22 3 2" xfId="15647" xr:uid="{00000000-0005-0000-0000-000079600000}"/>
    <cellStyle name="Normal 3 22 3 2 2" xfId="28295" xr:uid="{00000000-0005-0000-0000-00007A600000}"/>
    <cellStyle name="Normal 3 22 3 3" xfId="23242" xr:uid="{00000000-0005-0000-0000-00007B600000}"/>
    <cellStyle name="Normal 3 22 4" xfId="7318" xr:uid="{00000000-0005-0000-0000-00007C600000}"/>
    <cellStyle name="Normal 3 22 4 2" xfId="13843" xr:uid="{00000000-0005-0000-0000-00007D600000}"/>
    <cellStyle name="Normal 3 22 4 2 2" xfId="26574" xr:uid="{00000000-0005-0000-0000-00007E600000}"/>
    <cellStyle name="Normal 3 22 4 3" xfId="22046" xr:uid="{00000000-0005-0000-0000-00007F600000}"/>
    <cellStyle name="Normal 3 22 5" xfId="12703" xr:uid="{00000000-0005-0000-0000-000080600000}"/>
    <cellStyle name="Normal 3 22 5 2" xfId="25449" xr:uid="{00000000-0005-0000-0000-000081600000}"/>
    <cellStyle name="Normal 3 22 6" xfId="18251" xr:uid="{00000000-0005-0000-0000-000082600000}"/>
    <cellStyle name="Normal 3 22 7" xfId="31592" xr:uid="{00000000-0005-0000-0000-000083600000}"/>
    <cellStyle name="Normal 3 22 8" xfId="34857" xr:uid="{00000000-0005-0000-0000-000084600000}"/>
    <cellStyle name="Normal 3 23" xfId="5342" xr:uid="{00000000-0005-0000-0000-000085600000}"/>
    <cellStyle name="Normal 3 23 2" xfId="8317" xr:uid="{00000000-0005-0000-0000-000086600000}"/>
    <cellStyle name="Normal 3 23 2 2" xfId="14806" xr:uid="{00000000-0005-0000-0000-000087600000}"/>
    <cellStyle name="Normal 3 23 2 2 2" xfId="27483" xr:uid="{00000000-0005-0000-0000-000088600000}"/>
    <cellStyle name="Normal 3 23 2 3" xfId="19585" xr:uid="{00000000-0005-0000-0000-000089600000}"/>
    <cellStyle name="Normal 3 23 2 4" xfId="32700" xr:uid="{00000000-0005-0000-0000-00008A600000}"/>
    <cellStyle name="Normal 3 23 2 5" xfId="35711" xr:uid="{00000000-0005-0000-0000-00008B600000}"/>
    <cellStyle name="Normal 3 23 3" xfId="9241" xr:uid="{00000000-0005-0000-0000-00008C600000}"/>
    <cellStyle name="Normal 3 23 3 2" xfId="15648" xr:uid="{00000000-0005-0000-0000-00008D600000}"/>
    <cellStyle name="Normal 3 23 3 2 2" xfId="28296" xr:uid="{00000000-0005-0000-0000-00008E600000}"/>
    <cellStyle name="Normal 3 23 3 3" xfId="23243" xr:uid="{00000000-0005-0000-0000-00008F600000}"/>
    <cellStyle name="Normal 3 23 4" xfId="7319" xr:uid="{00000000-0005-0000-0000-000090600000}"/>
    <cellStyle name="Normal 3 23 4 2" xfId="13844" xr:uid="{00000000-0005-0000-0000-000091600000}"/>
    <cellStyle name="Normal 3 23 4 2 2" xfId="26575" xr:uid="{00000000-0005-0000-0000-000092600000}"/>
    <cellStyle name="Normal 3 23 4 3" xfId="22047" xr:uid="{00000000-0005-0000-0000-000093600000}"/>
    <cellStyle name="Normal 3 23 5" xfId="12704" xr:uid="{00000000-0005-0000-0000-000094600000}"/>
    <cellStyle name="Normal 3 23 5 2" xfId="25450" xr:uid="{00000000-0005-0000-0000-000095600000}"/>
    <cellStyle name="Normal 3 23 6" xfId="18252" xr:uid="{00000000-0005-0000-0000-000096600000}"/>
    <cellStyle name="Normal 3 23 7" xfId="31593" xr:uid="{00000000-0005-0000-0000-000097600000}"/>
    <cellStyle name="Normal 3 23 8" xfId="34858" xr:uid="{00000000-0005-0000-0000-000098600000}"/>
    <cellStyle name="Normal 3 24" xfId="5343" xr:uid="{00000000-0005-0000-0000-000099600000}"/>
    <cellStyle name="Normal 3 24 2" xfId="8318" xr:uid="{00000000-0005-0000-0000-00009A600000}"/>
    <cellStyle name="Normal 3 24 2 2" xfId="14807" xr:uid="{00000000-0005-0000-0000-00009B600000}"/>
    <cellStyle name="Normal 3 24 2 2 2" xfId="27484" xr:uid="{00000000-0005-0000-0000-00009C600000}"/>
    <cellStyle name="Normal 3 24 2 3" xfId="19586" xr:uid="{00000000-0005-0000-0000-00009D600000}"/>
    <cellStyle name="Normal 3 24 2 4" xfId="32701" xr:uid="{00000000-0005-0000-0000-00009E600000}"/>
    <cellStyle name="Normal 3 24 2 5" xfId="35712" xr:uid="{00000000-0005-0000-0000-00009F600000}"/>
    <cellStyle name="Normal 3 24 3" xfId="9242" xr:uid="{00000000-0005-0000-0000-0000A0600000}"/>
    <cellStyle name="Normal 3 24 3 2" xfId="15649" xr:uid="{00000000-0005-0000-0000-0000A1600000}"/>
    <cellStyle name="Normal 3 24 3 2 2" xfId="28297" xr:uid="{00000000-0005-0000-0000-0000A2600000}"/>
    <cellStyle name="Normal 3 24 3 3" xfId="23244" xr:uid="{00000000-0005-0000-0000-0000A3600000}"/>
    <cellStyle name="Normal 3 24 4" xfId="7320" xr:uid="{00000000-0005-0000-0000-0000A4600000}"/>
    <cellStyle name="Normal 3 24 4 2" xfId="13845" xr:uid="{00000000-0005-0000-0000-0000A5600000}"/>
    <cellStyle name="Normal 3 24 4 2 2" xfId="26576" xr:uid="{00000000-0005-0000-0000-0000A6600000}"/>
    <cellStyle name="Normal 3 24 4 3" xfId="22048" xr:uid="{00000000-0005-0000-0000-0000A7600000}"/>
    <cellStyle name="Normal 3 24 5" xfId="12705" xr:uid="{00000000-0005-0000-0000-0000A8600000}"/>
    <cellStyle name="Normal 3 24 5 2" xfId="25451" xr:uid="{00000000-0005-0000-0000-0000A9600000}"/>
    <cellStyle name="Normal 3 24 6" xfId="18253" xr:uid="{00000000-0005-0000-0000-0000AA600000}"/>
    <cellStyle name="Normal 3 24 7" xfId="31594" xr:uid="{00000000-0005-0000-0000-0000AB600000}"/>
    <cellStyle name="Normal 3 24 8" xfId="34859" xr:uid="{00000000-0005-0000-0000-0000AC600000}"/>
    <cellStyle name="Normal 3 25" xfId="5344" xr:uid="{00000000-0005-0000-0000-0000AD600000}"/>
    <cellStyle name="Normal 3 25 2" xfId="8319" xr:uid="{00000000-0005-0000-0000-0000AE600000}"/>
    <cellStyle name="Normal 3 25 2 2" xfId="14808" xr:uid="{00000000-0005-0000-0000-0000AF600000}"/>
    <cellStyle name="Normal 3 25 2 2 2" xfId="27485" xr:uid="{00000000-0005-0000-0000-0000B0600000}"/>
    <cellStyle name="Normal 3 25 2 3" xfId="19587" xr:uid="{00000000-0005-0000-0000-0000B1600000}"/>
    <cellStyle name="Normal 3 25 2 4" xfId="32702" xr:uid="{00000000-0005-0000-0000-0000B2600000}"/>
    <cellStyle name="Normal 3 25 2 5" xfId="35713" xr:uid="{00000000-0005-0000-0000-0000B3600000}"/>
    <cellStyle name="Normal 3 25 3" xfId="9243" xr:uid="{00000000-0005-0000-0000-0000B4600000}"/>
    <cellStyle name="Normal 3 25 3 2" xfId="15650" xr:uid="{00000000-0005-0000-0000-0000B5600000}"/>
    <cellStyle name="Normal 3 25 3 2 2" xfId="28298" xr:uid="{00000000-0005-0000-0000-0000B6600000}"/>
    <cellStyle name="Normal 3 25 3 3" xfId="23245" xr:uid="{00000000-0005-0000-0000-0000B7600000}"/>
    <cellStyle name="Normal 3 25 4" xfId="7321" xr:uid="{00000000-0005-0000-0000-0000B8600000}"/>
    <cellStyle name="Normal 3 25 4 2" xfId="13846" xr:uid="{00000000-0005-0000-0000-0000B9600000}"/>
    <cellStyle name="Normal 3 25 4 2 2" xfId="26577" xr:uid="{00000000-0005-0000-0000-0000BA600000}"/>
    <cellStyle name="Normal 3 25 4 3" xfId="22049" xr:uid="{00000000-0005-0000-0000-0000BB600000}"/>
    <cellStyle name="Normal 3 25 5" xfId="12706" xr:uid="{00000000-0005-0000-0000-0000BC600000}"/>
    <cellStyle name="Normal 3 25 5 2" xfId="25452" xr:uid="{00000000-0005-0000-0000-0000BD600000}"/>
    <cellStyle name="Normal 3 25 6" xfId="18254" xr:uid="{00000000-0005-0000-0000-0000BE600000}"/>
    <cellStyle name="Normal 3 25 7" xfId="31595" xr:uid="{00000000-0005-0000-0000-0000BF600000}"/>
    <cellStyle name="Normal 3 25 8" xfId="34860" xr:uid="{00000000-0005-0000-0000-0000C0600000}"/>
    <cellStyle name="Normal 3 26" xfId="5345" xr:uid="{00000000-0005-0000-0000-0000C1600000}"/>
    <cellStyle name="Normal 3 26 2" xfId="8320" xr:uid="{00000000-0005-0000-0000-0000C2600000}"/>
    <cellStyle name="Normal 3 26 2 2" xfId="14809" xr:uid="{00000000-0005-0000-0000-0000C3600000}"/>
    <cellStyle name="Normal 3 26 2 2 2" xfId="27486" xr:uid="{00000000-0005-0000-0000-0000C4600000}"/>
    <cellStyle name="Normal 3 26 2 3" xfId="19588" xr:uid="{00000000-0005-0000-0000-0000C5600000}"/>
    <cellStyle name="Normal 3 26 2 4" xfId="32703" xr:uid="{00000000-0005-0000-0000-0000C6600000}"/>
    <cellStyle name="Normal 3 26 2 5" xfId="35714" xr:uid="{00000000-0005-0000-0000-0000C7600000}"/>
    <cellStyle name="Normal 3 26 3" xfId="9244" xr:uid="{00000000-0005-0000-0000-0000C8600000}"/>
    <cellStyle name="Normal 3 26 3 2" xfId="15651" xr:uid="{00000000-0005-0000-0000-0000C9600000}"/>
    <cellStyle name="Normal 3 26 3 2 2" xfId="28299" xr:uid="{00000000-0005-0000-0000-0000CA600000}"/>
    <cellStyle name="Normal 3 26 3 3" xfId="23246" xr:uid="{00000000-0005-0000-0000-0000CB600000}"/>
    <cellStyle name="Normal 3 26 4" xfId="7322" xr:uid="{00000000-0005-0000-0000-0000CC600000}"/>
    <cellStyle name="Normal 3 26 4 2" xfId="13847" xr:uid="{00000000-0005-0000-0000-0000CD600000}"/>
    <cellStyle name="Normal 3 26 4 2 2" xfId="26578" xr:uid="{00000000-0005-0000-0000-0000CE600000}"/>
    <cellStyle name="Normal 3 26 4 3" xfId="22050" xr:uid="{00000000-0005-0000-0000-0000CF600000}"/>
    <cellStyle name="Normal 3 26 5" xfId="12707" xr:uid="{00000000-0005-0000-0000-0000D0600000}"/>
    <cellStyle name="Normal 3 26 5 2" xfId="25453" xr:uid="{00000000-0005-0000-0000-0000D1600000}"/>
    <cellStyle name="Normal 3 26 6" xfId="18255" xr:uid="{00000000-0005-0000-0000-0000D2600000}"/>
    <cellStyle name="Normal 3 26 7" xfId="31596" xr:uid="{00000000-0005-0000-0000-0000D3600000}"/>
    <cellStyle name="Normal 3 26 8" xfId="34861" xr:uid="{00000000-0005-0000-0000-0000D4600000}"/>
    <cellStyle name="Normal 3 27" xfId="5346" xr:uid="{00000000-0005-0000-0000-0000D5600000}"/>
    <cellStyle name="Normal 3 27 2" xfId="8321" xr:uid="{00000000-0005-0000-0000-0000D6600000}"/>
    <cellStyle name="Normal 3 27 2 2" xfId="14810" xr:uid="{00000000-0005-0000-0000-0000D7600000}"/>
    <cellStyle name="Normal 3 27 2 2 2" xfId="27487" xr:uid="{00000000-0005-0000-0000-0000D8600000}"/>
    <cellStyle name="Normal 3 27 2 3" xfId="19589" xr:uid="{00000000-0005-0000-0000-0000D9600000}"/>
    <cellStyle name="Normal 3 27 2 4" xfId="32704" xr:uid="{00000000-0005-0000-0000-0000DA600000}"/>
    <cellStyle name="Normal 3 27 2 5" xfId="35715" xr:uid="{00000000-0005-0000-0000-0000DB600000}"/>
    <cellStyle name="Normal 3 27 3" xfId="9245" xr:uid="{00000000-0005-0000-0000-0000DC600000}"/>
    <cellStyle name="Normal 3 27 3 2" xfId="15652" xr:uid="{00000000-0005-0000-0000-0000DD600000}"/>
    <cellStyle name="Normal 3 27 3 2 2" xfId="28300" xr:uid="{00000000-0005-0000-0000-0000DE600000}"/>
    <cellStyle name="Normal 3 27 3 3" xfId="23247" xr:uid="{00000000-0005-0000-0000-0000DF600000}"/>
    <cellStyle name="Normal 3 27 4" xfId="7323" xr:uid="{00000000-0005-0000-0000-0000E0600000}"/>
    <cellStyle name="Normal 3 27 4 2" xfId="13848" xr:uid="{00000000-0005-0000-0000-0000E1600000}"/>
    <cellStyle name="Normal 3 27 4 2 2" xfId="26579" xr:uid="{00000000-0005-0000-0000-0000E2600000}"/>
    <cellStyle name="Normal 3 27 4 3" xfId="22051" xr:uid="{00000000-0005-0000-0000-0000E3600000}"/>
    <cellStyle name="Normal 3 27 5" xfId="12708" xr:uid="{00000000-0005-0000-0000-0000E4600000}"/>
    <cellStyle name="Normal 3 27 5 2" xfId="25454" xr:uid="{00000000-0005-0000-0000-0000E5600000}"/>
    <cellStyle name="Normal 3 27 6" xfId="18256" xr:uid="{00000000-0005-0000-0000-0000E6600000}"/>
    <cellStyle name="Normal 3 27 7" xfId="31597" xr:uid="{00000000-0005-0000-0000-0000E7600000}"/>
    <cellStyle name="Normal 3 27 8" xfId="34862" xr:uid="{00000000-0005-0000-0000-0000E8600000}"/>
    <cellStyle name="Normal 3 28" xfId="5347" xr:uid="{00000000-0005-0000-0000-0000E9600000}"/>
    <cellStyle name="Normal 3 28 2" xfId="8322" xr:uid="{00000000-0005-0000-0000-0000EA600000}"/>
    <cellStyle name="Normal 3 28 2 2" xfId="14811" xr:uid="{00000000-0005-0000-0000-0000EB600000}"/>
    <cellStyle name="Normal 3 28 2 2 2" xfId="27488" xr:uid="{00000000-0005-0000-0000-0000EC600000}"/>
    <cellStyle name="Normal 3 28 2 3" xfId="19590" xr:uid="{00000000-0005-0000-0000-0000ED600000}"/>
    <cellStyle name="Normal 3 28 2 4" xfId="32705" xr:uid="{00000000-0005-0000-0000-0000EE600000}"/>
    <cellStyle name="Normal 3 28 2 5" xfId="35716" xr:uid="{00000000-0005-0000-0000-0000EF600000}"/>
    <cellStyle name="Normal 3 28 3" xfId="9246" xr:uid="{00000000-0005-0000-0000-0000F0600000}"/>
    <cellStyle name="Normal 3 28 3 2" xfId="15653" xr:uid="{00000000-0005-0000-0000-0000F1600000}"/>
    <cellStyle name="Normal 3 28 3 2 2" xfId="28301" xr:uid="{00000000-0005-0000-0000-0000F2600000}"/>
    <cellStyle name="Normal 3 28 3 3" xfId="23248" xr:uid="{00000000-0005-0000-0000-0000F3600000}"/>
    <cellStyle name="Normal 3 28 4" xfId="7324" xr:uid="{00000000-0005-0000-0000-0000F4600000}"/>
    <cellStyle name="Normal 3 28 4 2" xfId="13849" xr:uid="{00000000-0005-0000-0000-0000F5600000}"/>
    <cellStyle name="Normal 3 28 4 2 2" xfId="26580" xr:uid="{00000000-0005-0000-0000-0000F6600000}"/>
    <cellStyle name="Normal 3 28 4 3" xfId="22052" xr:uid="{00000000-0005-0000-0000-0000F7600000}"/>
    <cellStyle name="Normal 3 28 5" xfId="12709" xr:uid="{00000000-0005-0000-0000-0000F8600000}"/>
    <cellStyle name="Normal 3 28 5 2" xfId="25455" xr:uid="{00000000-0005-0000-0000-0000F9600000}"/>
    <cellStyle name="Normal 3 28 6" xfId="18257" xr:uid="{00000000-0005-0000-0000-0000FA600000}"/>
    <cellStyle name="Normal 3 28 7" xfId="31598" xr:uid="{00000000-0005-0000-0000-0000FB600000}"/>
    <cellStyle name="Normal 3 28 8" xfId="34863" xr:uid="{00000000-0005-0000-0000-0000FC600000}"/>
    <cellStyle name="Normal 3 29" xfId="5348" xr:uid="{00000000-0005-0000-0000-0000FD600000}"/>
    <cellStyle name="Normal 3 3" xfId="381" xr:uid="{00000000-0005-0000-0000-0000FE600000}"/>
    <cellStyle name="Normal 3 3 10" xfId="17426" xr:uid="{00000000-0005-0000-0000-0000FF600000}"/>
    <cellStyle name="Normal 3 3 11" xfId="30630" xr:uid="{00000000-0005-0000-0000-000000610000}"/>
    <cellStyle name="Normal 3 3 12" xfId="34301" xr:uid="{00000000-0005-0000-0000-000001610000}"/>
    <cellStyle name="Normal 3 3 13" xfId="37187" xr:uid="{00000000-0005-0000-0000-000002610000}"/>
    <cellStyle name="Normal 3 3 14" xfId="37365" xr:uid="{00000000-0005-0000-0000-000003610000}"/>
    <cellStyle name="Normal 3 3 15" xfId="37849" xr:uid="{00000000-0005-0000-0000-000004610000}"/>
    <cellStyle name="Normal 3 3 2" xfId="605" xr:uid="{00000000-0005-0000-0000-000005610000}"/>
    <cellStyle name="Normal 3 3 2 2" xfId="6129" xr:uid="{00000000-0005-0000-0000-000006610000}"/>
    <cellStyle name="Normal 3 3 2 2 2" xfId="8556" xr:uid="{00000000-0005-0000-0000-000007610000}"/>
    <cellStyle name="Normal 3 3 2 2 2 2" xfId="15042" xr:uid="{00000000-0005-0000-0000-000008610000}"/>
    <cellStyle name="Normal 3 3 2 2 2 2 2" xfId="27713" xr:uid="{00000000-0005-0000-0000-000009610000}"/>
    <cellStyle name="Normal 3 3 2 2 2 3" xfId="22630" xr:uid="{00000000-0005-0000-0000-00000A610000}"/>
    <cellStyle name="Normal 3 3 2 2 3" xfId="9514" xr:uid="{00000000-0005-0000-0000-00000B610000}"/>
    <cellStyle name="Normal 3 3 2 2 3 2" xfId="15883" xr:uid="{00000000-0005-0000-0000-00000C610000}"/>
    <cellStyle name="Normal 3 3 2 2 3 2 2" xfId="28524" xr:uid="{00000000-0005-0000-0000-00000D610000}"/>
    <cellStyle name="Normal 3 3 2 2 3 3" xfId="23499" xr:uid="{00000000-0005-0000-0000-00000E610000}"/>
    <cellStyle name="Normal 3 3 2 2 4" xfId="7662" xr:uid="{00000000-0005-0000-0000-00000F610000}"/>
    <cellStyle name="Normal 3 3 2 2 4 2" xfId="14164" xr:uid="{00000000-0005-0000-0000-000010610000}"/>
    <cellStyle name="Normal 3 3 2 2 4 2 2" xfId="26892" xr:uid="{00000000-0005-0000-0000-000011610000}"/>
    <cellStyle name="Normal 3 3 2 2 4 3" xfId="22385" xr:uid="{00000000-0005-0000-0000-000012610000}"/>
    <cellStyle name="Normal 3 3 2 2 5" xfId="12966" xr:uid="{00000000-0005-0000-0000-000013610000}"/>
    <cellStyle name="Normal 3 3 2 2 5 2" xfId="25712" xr:uid="{00000000-0005-0000-0000-000014610000}"/>
    <cellStyle name="Normal 3 3 2 2 6" xfId="21088" xr:uid="{00000000-0005-0000-0000-000015610000}"/>
    <cellStyle name="Normal 3 3 2 2 7" xfId="44922" xr:uid="{9A3DE85F-4783-405D-B2B2-81E26FC190FE}"/>
    <cellStyle name="Normal 3 3 2 3" xfId="9977" xr:uid="{00000000-0005-0000-0000-000016610000}"/>
    <cellStyle name="Normal 3 3 2 3 2" xfId="44923" xr:uid="{82F89D1D-1484-4C03-82C2-66D8E4E96448}"/>
    <cellStyle name="Normal 3 3 2 4" xfId="3166" xr:uid="{00000000-0005-0000-0000-000017610000}"/>
    <cellStyle name="Normal 3 3 2 4 2" xfId="44924" xr:uid="{1D3E02E3-B99C-4591-A99B-F722F6A665D9}"/>
    <cellStyle name="Normal 3 3 2 5" xfId="37683" xr:uid="{00000000-0005-0000-0000-000018610000}"/>
    <cellStyle name="Normal 3 3 2 6" xfId="37975" xr:uid="{00000000-0005-0000-0000-000019610000}"/>
    <cellStyle name="Normal 3 3 2 7" xfId="44921" xr:uid="{580228CB-0303-44FA-89F1-865EF86864B2}"/>
    <cellStyle name="Normal 3 3 3" xfId="789" xr:uid="{00000000-0005-0000-0000-00001A610000}"/>
    <cellStyle name="Normal 3 3 3 2" xfId="6128" xr:uid="{00000000-0005-0000-0000-00001B610000}"/>
    <cellStyle name="Normal 3 3 3 2 2" xfId="8555" xr:uid="{00000000-0005-0000-0000-00001C610000}"/>
    <cellStyle name="Normal 3 3 3 2 2 2" xfId="15041" xr:uid="{00000000-0005-0000-0000-00001D610000}"/>
    <cellStyle name="Normal 3 3 3 2 2 2 2" xfId="27712" xr:uid="{00000000-0005-0000-0000-00001E610000}"/>
    <cellStyle name="Normal 3 3 3 2 2 3" xfId="22629" xr:uid="{00000000-0005-0000-0000-00001F610000}"/>
    <cellStyle name="Normal 3 3 3 2 3" xfId="9513" xr:uid="{00000000-0005-0000-0000-000020610000}"/>
    <cellStyle name="Normal 3 3 3 2 3 2" xfId="15882" xr:uid="{00000000-0005-0000-0000-000021610000}"/>
    <cellStyle name="Normal 3 3 3 2 3 2 2" xfId="28523" xr:uid="{00000000-0005-0000-0000-000022610000}"/>
    <cellStyle name="Normal 3 3 3 2 3 3" xfId="23498" xr:uid="{00000000-0005-0000-0000-000023610000}"/>
    <cellStyle name="Normal 3 3 3 2 4" xfId="7661" xr:uid="{00000000-0005-0000-0000-000024610000}"/>
    <cellStyle name="Normal 3 3 3 2 4 2" xfId="14163" xr:uid="{00000000-0005-0000-0000-000025610000}"/>
    <cellStyle name="Normal 3 3 3 2 4 2 2" xfId="26891" xr:uid="{00000000-0005-0000-0000-000026610000}"/>
    <cellStyle name="Normal 3 3 3 2 4 3" xfId="22384" xr:uid="{00000000-0005-0000-0000-000027610000}"/>
    <cellStyle name="Normal 3 3 3 2 5" xfId="12965" xr:uid="{00000000-0005-0000-0000-000028610000}"/>
    <cellStyle name="Normal 3 3 3 2 5 2" xfId="25711" xr:uid="{00000000-0005-0000-0000-000029610000}"/>
    <cellStyle name="Normal 3 3 3 2 6" xfId="21087" xr:uid="{00000000-0005-0000-0000-00002A610000}"/>
    <cellStyle name="Normal 3 3 3 3" xfId="10034" xr:uid="{00000000-0005-0000-0000-00002B610000}"/>
    <cellStyle name="Normal 3 3 3 4" xfId="3179" xr:uid="{00000000-0005-0000-0000-00002C610000}"/>
    <cellStyle name="Normal 3 3 3 5" xfId="37759" xr:uid="{00000000-0005-0000-0000-00002D610000}"/>
    <cellStyle name="Normal 3 3 3 6" xfId="38037" xr:uid="{00000000-0005-0000-0000-00002E610000}"/>
    <cellStyle name="Normal 3 3 3 7" xfId="44925" xr:uid="{2F218571-6109-4723-8AC1-71C0308DAE21}"/>
    <cellStyle name="Normal 3 3 4" xfId="1040" xr:uid="{00000000-0005-0000-0000-00002F610000}"/>
    <cellStyle name="Normal 3 3 4 10" xfId="35090" xr:uid="{00000000-0005-0000-0000-000030610000}"/>
    <cellStyle name="Normal 3 3 4 11" xfId="5349" xr:uid="{00000000-0005-0000-0000-000031610000}"/>
    <cellStyle name="Normal 3 3 4 12" xfId="44926" xr:uid="{355E21AC-0505-4816-A662-510438EB0D46}"/>
    <cellStyle name="Normal 3 3 4 2" xfId="8323" xr:uid="{00000000-0005-0000-0000-000032610000}"/>
    <cellStyle name="Normal 3 3 4 2 2" xfId="14812" xr:uid="{00000000-0005-0000-0000-000033610000}"/>
    <cellStyle name="Normal 3 3 4 2 2 2" xfId="27489" xr:uid="{00000000-0005-0000-0000-000034610000}"/>
    <cellStyle name="Normal 3 3 4 2 3" xfId="19848" xr:uid="{00000000-0005-0000-0000-000035610000}"/>
    <cellStyle name="Normal 3 3 4 2 4" xfId="22578" xr:uid="{00000000-0005-0000-0000-000036610000}"/>
    <cellStyle name="Normal 3 3 4 2 5" xfId="32961" xr:uid="{00000000-0005-0000-0000-000037610000}"/>
    <cellStyle name="Normal 3 3 4 2 6" xfId="35936" xr:uid="{00000000-0005-0000-0000-000038610000}"/>
    <cellStyle name="Normal 3 3 4 3" xfId="9247" xr:uid="{00000000-0005-0000-0000-000039610000}"/>
    <cellStyle name="Normal 3 3 4 3 2" xfId="15654" xr:uid="{00000000-0005-0000-0000-00003A610000}"/>
    <cellStyle name="Normal 3 3 4 3 2 2" xfId="28302" xr:uid="{00000000-0005-0000-0000-00003B610000}"/>
    <cellStyle name="Normal 3 3 4 3 3" xfId="18979" xr:uid="{00000000-0005-0000-0000-00003C610000}"/>
    <cellStyle name="Normal 3 3 4 3 4" xfId="23249" xr:uid="{00000000-0005-0000-0000-00003D610000}"/>
    <cellStyle name="Normal 3 3 4 4" xfId="10658" xr:uid="{00000000-0005-0000-0000-00003E610000}"/>
    <cellStyle name="Normal 3 3 4 5" xfId="7325" xr:uid="{00000000-0005-0000-0000-00003F610000}"/>
    <cellStyle name="Normal 3 3 4 5 2" xfId="13850" xr:uid="{00000000-0005-0000-0000-000040610000}"/>
    <cellStyle name="Normal 3 3 4 5 2 2" xfId="26581" xr:uid="{00000000-0005-0000-0000-000041610000}"/>
    <cellStyle name="Normal 3 3 4 5 3" xfId="22053" xr:uid="{00000000-0005-0000-0000-000042610000}"/>
    <cellStyle name="Normal 3 3 4 6" xfId="12710" xr:uid="{00000000-0005-0000-0000-000043610000}"/>
    <cellStyle name="Normal 3 3 4 6 2" xfId="25456" xr:uid="{00000000-0005-0000-0000-000044610000}"/>
    <cellStyle name="Normal 3 3 4 7" xfId="18674" xr:uid="{00000000-0005-0000-0000-000045610000}"/>
    <cellStyle name="Normal 3 3 4 8" xfId="21046" xr:uid="{00000000-0005-0000-0000-000046610000}"/>
    <cellStyle name="Normal 3 3 4 9" xfId="31949" xr:uid="{00000000-0005-0000-0000-000047610000}"/>
    <cellStyle name="Normal 3 3 5" xfId="10680" xr:uid="{00000000-0005-0000-0000-000048610000}"/>
    <cellStyle name="Normal 3 3 5 2" xfId="16226" xr:uid="{00000000-0005-0000-0000-000049610000}"/>
    <cellStyle name="Normal 3 3 5 2 2" xfId="20437" xr:uid="{00000000-0005-0000-0000-00004A610000}"/>
    <cellStyle name="Normal 3 3 5 2 2 2" xfId="33690" xr:uid="{00000000-0005-0000-0000-00004B610000}"/>
    <cellStyle name="Normal 3 3 5 2 2 3" xfId="36477" xr:uid="{00000000-0005-0000-0000-00004C610000}"/>
    <cellStyle name="Normal 3 3 5 2 3" xfId="20138" xr:uid="{00000000-0005-0000-0000-00004D610000}"/>
    <cellStyle name="Normal 3 3 5 2 4" xfId="33395" xr:uid="{00000000-0005-0000-0000-00004E610000}"/>
    <cellStyle name="Normal 3 3 5 2 5" xfId="36183" xr:uid="{00000000-0005-0000-0000-00004F610000}"/>
    <cellStyle name="Normal 3 3 5 3" xfId="20290" xr:uid="{00000000-0005-0000-0000-000050610000}"/>
    <cellStyle name="Normal 3 3 5 3 2" xfId="33544" xr:uid="{00000000-0005-0000-0000-000051610000}"/>
    <cellStyle name="Normal 3 3 5 3 3" xfId="36331" xr:uid="{00000000-0005-0000-0000-000052610000}"/>
    <cellStyle name="Normal 3 3 5 4" xfId="19982" xr:uid="{00000000-0005-0000-0000-000053610000}"/>
    <cellStyle name="Normal 3 3 5 4 2" xfId="33246" xr:uid="{00000000-0005-0000-0000-000054610000}"/>
    <cellStyle name="Normal 3 3 5 4 3" xfId="36038" xr:uid="{00000000-0005-0000-0000-000055610000}"/>
    <cellStyle name="Normal 3 3 5 5" xfId="18885" xr:uid="{00000000-0005-0000-0000-000056610000}"/>
    <cellStyle name="Normal 3 3 5 6" xfId="37635" xr:uid="{00000000-0005-0000-0000-000057610000}"/>
    <cellStyle name="Normal 3 3 5 7" xfId="37929" xr:uid="{00000000-0005-0000-0000-000058610000}"/>
    <cellStyle name="Normal 3 3 5 8" xfId="44927" xr:uid="{42E11680-344F-4052-8DF5-0815F56709F8}"/>
    <cellStyle name="Normal 3 3 6" xfId="9753" xr:uid="{00000000-0005-0000-0000-000059610000}"/>
    <cellStyle name="Normal 3 3 6 2" xfId="15951" xr:uid="{00000000-0005-0000-0000-00005A610000}"/>
    <cellStyle name="Normal 3 3 6 2 2" xfId="20383" xr:uid="{00000000-0005-0000-0000-00005B610000}"/>
    <cellStyle name="Normal 3 3 6 2 2 2" xfId="33636" xr:uid="{00000000-0005-0000-0000-00005C610000}"/>
    <cellStyle name="Normal 3 3 6 2 2 3" xfId="36423" xr:uid="{00000000-0005-0000-0000-00005D610000}"/>
    <cellStyle name="Normal 3 3 6 2 3" xfId="19591" xr:uid="{00000000-0005-0000-0000-00005E610000}"/>
    <cellStyle name="Normal 3 3 6 2 4" xfId="32706" xr:uid="{00000000-0005-0000-0000-00005F610000}"/>
    <cellStyle name="Normal 3 3 6 2 5" xfId="35717" xr:uid="{00000000-0005-0000-0000-000060610000}"/>
    <cellStyle name="Normal 3 3 6 3" xfId="20084" xr:uid="{00000000-0005-0000-0000-000061610000}"/>
    <cellStyle name="Normal 3 3 6 3 2" xfId="33341" xr:uid="{00000000-0005-0000-0000-000062610000}"/>
    <cellStyle name="Normal 3 3 6 3 3" xfId="36129" xr:uid="{00000000-0005-0000-0000-000063610000}"/>
    <cellStyle name="Normal 3 3 6 4" xfId="18258" xr:uid="{00000000-0005-0000-0000-000064610000}"/>
    <cellStyle name="Normal 3 3 6 5" xfId="31599" xr:uid="{00000000-0005-0000-0000-000065610000}"/>
    <cellStyle name="Normal 3 3 6 6" xfId="34864" xr:uid="{00000000-0005-0000-0000-000066610000}"/>
    <cellStyle name="Normal 3 3 7" xfId="19056" xr:uid="{00000000-0005-0000-0000-000067610000}"/>
    <cellStyle name="Normal 3 3 7 2" xfId="20236" xr:uid="{00000000-0005-0000-0000-000068610000}"/>
    <cellStyle name="Normal 3 3 7 2 2" xfId="33490" xr:uid="{00000000-0005-0000-0000-000069610000}"/>
    <cellStyle name="Normal 3 3 7 2 3" xfId="36277" xr:uid="{00000000-0005-0000-0000-00006A610000}"/>
    <cellStyle name="Normal 3 3 7 3" xfId="32177" xr:uid="{00000000-0005-0000-0000-00006B610000}"/>
    <cellStyle name="Normal 3 3 7 4" xfId="35197" xr:uid="{00000000-0005-0000-0000-00006C610000}"/>
    <cellStyle name="Normal 3 3 8" xfId="18935" xr:uid="{00000000-0005-0000-0000-00006D610000}"/>
    <cellStyle name="Normal 3 3 8 2" xfId="32116" xr:uid="{00000000-0005-0000-0000-00006E610000}"/>
    <cellStyle name="Normal 3 3 8 3" xfId="35136" xr:uid="{00000000-0005-0000-0000-00006F610000}"/>
    <cellStyle name="Normal 3 3 9" xfId="19916" xr:uid="{00000000-0005-0000-0000-000070610000}"/>
    <cellStyle name="Normal 3 3 9 2" xfId="33097" xr:uid="{00000000-0005-0000-0000-000071610000}"/>
    <cellStyle name="Normal 3 3 9 3" xfId="35982" xr:uid="{00000000-0005-0000-0000-000072610000}"/>
    <cellStyle name="Normal 3 30" xfId="5350" xr:uid="{00000000-0005-0000-0000-000073610000}"/>
    <cellStyle name="Normal 3 31" xfId="5351" xr:uid="{00000000-0005-0000-0000-000074610000}"/>
    <cellStyle name="Normal 3 32" xfId="5352" xr:uid="{00000000-0005-0000-0000-000075610000}"/>
    <cellStyle name="Normal 3 33" xfId="5353" xr:uid="{00000000-0005-0000-0000-000076610000}"/>
    <cellStyle name="Normal 3 34" xfId="5354" xr:uid="{00000000-0005-0000-0000-000077610000}"/>
    <cellStyle name="Normal 3 35" xfId="5355" xr:uid="{00000000-0005-0000-0000-000078610000}"/>
    <cellStyle name="Normal 3 36" xfId="5356" xr:uid="{00000000-0005-0000-0000-000079610000}"/>
    <cellStyle name="Normal 3 37" xfId="5357" xr:uid="{00000000-0005-0000-0000-00007A610000}"/>
    <cellStyle name="Normal 3 38" xfId="5358" xr:uid="{00000000-0005-0000-0000-00007B610000}"/>
    <cellStyle name="Normal 3 39" xfId="5359" xr:uid="{00000000-0005-0000-0000-00007C610000}"/>
    <cellStyle name="Normal 3 4" xfId="310" xr:uid="{00000000-0005-0000-0000-00007D610000}"/>
    <cellStyle name="Normal 3 4 2" xfId="809" xr:uid="{00000000-0005-0000-0000-00007E610000}"/>
    <cellStyle name="Normal 3 4 2 10" xfId="37764" xr:uid="{00000000-0005-0000-0000-00007F610000}"/>
    <cellStyle name="Normal 3 4 2 11" xfId="38042" xr:uid="{00000000-0005-0000-0000-000080610000}"/>
    <cellStyle name="Normal 3 4 2 2" xfId="6130" xr:uid="{00000000-0005-0000-0000-000081610000}"/>
    <cellStyle name="Normal 3 4 2 2 2" xfId="8557" xr:uid="{00000000-0005-0000-0000-000082610000}"/>
    <cellStyle name="Normal 3 4 2 2 2 2" xfId="15043" xr:uid="{00000000-0005-0000-0000-000083610000}"/>
    <cellStyle name="Normal 3 4 2 2 2 2 2" xfId="27714" xr:uid="{00000000-0005-0000-0000-000084610000}"/>
    <cellStyle name="Normal 3 4 2 2 2 3" xfId="22631" xr:uid="{00000000-0005-0000-0000-000085610000}"/>
    <cellStyle name="Normal 3 4 2 2 3" xfId="9515" xr:uid="{00000000-0005-0000-0000-000086610000}"/>
    <cellStyle name="Normal 3 4 2 2 3 2" xfId="15884" xr:uid="{00000000-0005-0000-0000-000087610000}"/>
    <cellStyle name="Normal 3 4 2 2 3 2 2" xfId="28525" xr:uid="{00000000-0005-0000-0000-000088610000}"/>
    <cellStyle name="Normal 3 4 2 2 3 3" xfId="23500" xr:uid="{00000000-0005-0000-0000-000089610000}"/>
    <cellStyle name="Normal 3 4 2 2 4" xfId="7663" xr:uid="{00000000-0005-0000-0000-00008A610000}"/>
    <cellStyle name="Normal 3 4 2 2 4 2" xfId="14165" xr:uid="{00000000-0005-0000-0000-00008B610000}"/>
    <cellStyle name="Normal 3 4 2 2 4 2 2" xfId="26893" xr:uid="{00000000-0005-0000-0000-00008C610000}"/>
    <cellStyle name="Normal 3 4 2 2 4 3" xfId="22386" xr:uid="{00000000-0005-0000-0000-00008D610000}"/>
    <cellStyle name="Normal 3 4 2 2 5" xfId="12967" xr:uid="{00000000-0005-0000-0000-00008E610000}"/>
    <cellStyle name="Normal 3 4 2 2 5 2" xfId="25713" xr:uid="{00000000-0005-0000-0000-00008F610000}"/>
    <cellStyle name="Normal 3 4 2 2 6" xfId="21089" xr:uid="{00000000-0005-0000-0000-000090610000}"/>
    <cellStyle name="Normal 3 4 2 2 7" xfId="44929" xr:uid="{E5A78518-9CB1-4CD6-832B-8D8A7F06DF4D}"/>
    <cellStyle name="Normal 3 4 2 3" xfId="7833" xr:uid="{00000000-0005-0000-0000-000091610000}"/>
    <cellStyle name="Normal 3 4 2 3 2" xfId="14328" xr:uid="{00000000-0005-0000-0000-000092610000}"/>
    <cellStyle name="Normal 3 4 2 3 2 2" xfId="27021" xr:uid="{00000000-0005-0000-0000-000093610000}"/>
    <cellStyle name="Normal 3 4 2 3 3" xfId="22510" xr:uid="{00000000-0005-0000-0000-000094610000}"/>
    <cellStyle name="Normal 3 4 2 3 4" xfId="44930" xr:uid="{C2783B88-D26E-4164-A03E-7B45A12A435A}"/>
    <cellStyle name="Normal 3 4 2 4" xfId="8755" xr:uid="{00000000-0005-0000-0000-000095610000}"/>
    <cellStyle name="Normal 3 4 2 4 2" xfId="15170" xr:uid="{00000000-0005-0000-0000-000096610000}"/>
    <cellStyle name="Normal 3 4 2 4 2 2" xfId="27831" xr:uid="{00000000-0005-0000-0000-000097610000}"/>
    <cellStyle name="Normal 3 4 2 4 3" xfId="22799" xr:uid="{00000000-0005-0000-0000-000098610000}"/>
    <cellStyle name="Normal 3 4 2 4 4" xfId="44931" xr:uid="{AAE6CD4D-7924-490B-BD2F-11B899D9355D}"/>
    <cellStyle name="Normal 3 4 2 5" xfId="6613" xr:uid="{00000000-0005-0000-0000-000099610000}"/>
    <cellStyle name="Normal 3 4 2 5 2" xfId="13201" xr:uid="{00000000-0005-0000-0000-00009A610000}"/>
    <cellStyle name="Normal 3 4 2 5 2 2" xfId="25945" xr:uid="{00000000-0005-0000-0000-00009B610000}"/>
    <cellStyle name="Normal 3 4 2 5 3" xfId="21353" xr:uid="{00000000-0005-0000-0000-00009C610000}"/>
    <cellStyle name="Normal 3 4 2 6" xfId="12132" xr:uid="{00000000-0005-0000-0000-00009D610000}"/>
    <cellStyle name="Normal 3 4 2 6 2" xfId="24877" xr:uid="{00000000-0005-0000-0000-00009E610000}"/>
    <cellStyle name="Normal 3 4 2 7" xfId="18711" xr:uid="{00000000-0005-0000-0000-00009F610000}"/>
    <cellStyle name="Normal 3 4 2 8" xfId="20999" xr:uid="{00000000-0005-0000-0000-0000A0610000}"/>
    <cellStyle name="Normal 3 4 2 9" xfId="3158" xr:uid="{00000000-0005-0000-0000-0000A1610000}"/>
    <cellStyle name="Normal 3 4 3" xfId="1041" xr:uid="{00000000-0005-0000-0000-0000A2610000}"/>
    <cellStyle name="Normal 3 4 3 10" xfId="44932" xr:uid="{1B9EDA09-281D-4AC4-923F-E57AEBE2949B}"/>
    <cellStyle name="Normal 3 4 3 2" xfId="8324" xr:uid="{00000000-0005-0000-0000-0000A3610000}"/>
    <cellStyle name="Normal 3 4 3 2 2" xfId="14813" xr:uid="{00000000-0005-0000-0000-0000A4610000}"/>
    <cellStyle name="Normal 3 4 3 2 2 2" xfId="27490" xr:uid="{00000000-0005-0000-0000-0000A5610000}"/>
    <cellStyle name="Normal 3 4 3 2 3" xfId="19592" xr:uid="{00000000-0005-0000-0000-0000A6610000}"/>
    <cellStyle name="Normal 3 4 3 2 4" xfId="32707" xr:uid="{00000000-0005-0000-0000-0000A7610000}"/>
    <cellStyle name="Normal 3 4 3 2 5" xfId="35718" xr:uid="{00000000-0005-0000-0000-0000A8610000}"/>
    <cellStyle name="Normal 3 4 3 3" xfId="9248" xr:uid="{00000000-0005-0000-0000-0000A9610000}"/>
    <cellStyle name="Normal 3 4 3 3 2" xfId="15655" xr:uid="{00000000-0005-0000-0000-0000AA610000}"/>
    <cellStyle name="Normal 3 4 3 3 2 2" xfId="28303" xr:uid="{00000000-0005-0000-0000-0000AB610000}"/>
    <cellStyle name="Normal 3 4 3 3 3" xfId="23250" xr:uid="{00000000-0005-0000-0000-0000AC610000}"/>
    <cellStyle name="Normal 3 4 3 4" xfId="7326" xr:uid="{00000000-0005-0000-0000-0000AD610000}"/>
    <cellStyle name="Normal 3 4 3 4 2" xfId="13851" xr:uid="{00000000-0005-0000-0000-0000AE610000}"/>
    <cellStyle name="Normal 3 4 3 4 2 2" xfId="26582" xr:uid="{00000000-0005-0000-0000-0000AF610000}"/>
    <cellStyle name="Normal 3 4 3 4 3" xfId="22054" xr:uid="{00000000-0005-0000-0000-0000B0610000}"/>
    <cellStyle name="Normal 3 4 3 5" xfId="12712" xr:uid="{00000000-0005-0000-0000-0000B1610000}"/>
    <cellStyle name="Normal 3 4 3 5 2" xfId="25458" xr:uid="{00000000-0005-0000-0000-0000B2610000}"/>
    <cellStyle name="Normal 3 4 3 6" xfId="18259" xr:uid="{00000000-0005-0000-0000-0000B3610000}"/>
    <cellStyle name="Normal 3 4 3 7" xfId="31602" xr:uid="{00000000-0005-0000-0000-0000B4610000}"/>
    <cellStyle name="Normal 3 4 3 8" xfId="34866" xr:uid="{00000000-0005-0000-0000-0000B5610000}"/>
    <cellStyle name="Normal 3 4 3 9" xfId="5360" xr:uid="{00000000-0005-0000-0000-0000B6610000}"/>
    <cellStyle name="Normal 3 4 4" xfId="1302" xr:uid="{00000000-0005-0000-0000-0000B7610000}"/>
    <cellStyle name="Normal 3 4 4 2" xfId="37816" xr:uid="{00000000-0005-0000-0000-0000B8610000}"/>
    <cellStyle name="Normal 3 4 4 3" xfId="44933" xr:uid="{1BAC9A05-3865-4B5B-8ADF-E04281999A3B}"/>
    <cellStyle name="Normal 3 4 5" xfId="37601" xr:uid="{00000000-0005-0000-0000-0000B9610000}"/>
    <cellStyle name="Normal 3 4 5 2" xfId="44934" xr:uid="{CC1D26CE-79A4-48BD-B574-1AA2DBE7F333}"/>
    <cellStyle name="Normal 3 4 6" xfId="37370" xr:uid="{00000000-0005-0000-0000-0000BA610000}"/>
    <cellStyle name="Normal 3 4 7" xfId="37854" xr:uid="{00000000-0005-0000-0000-0000BB610000}"/>
    <cellStyle name="Normal 3 4 8" xfId="44928" xr:uid="{DC9F5EEF-62BD-4E1F-8BE9-413E0804D8DC}"/>
    <cellStyle name="Normal 3 40" xfId="5361" xr:uid="{00000000-0005-0000-0000-0000BC610000}"/>
    <cellStyle name="Normal 3 41" xfId="5362" xr:uid="{00000000-0005-0000-0000-0000BD610000}"/>
    <cellStyle name="Normal 3 42" xfId="5363" xr:uid="{00000000-0005-0000-0000-0000BE610000}"/>
    <cellStyle name="Normal 3 43" xfId="5364" xr:uid="{00000000-0005-0000-0000-0000BF610000}"/>
    <cellStyle name="Normal 3 44" xfId="5365" xr:uid="{00000000-0005-0000-0000-0000C0610000}"/>
    <cellStyle name="Normal 3 45" xfId="5366" xr:uid="{00000000-0005-0000-0000-0000C1610000}"/>
    <cellStyle name="Normal 3 46" xfId="5367" xr:uid="{00000000-0005-0000-0000-0000C2610000}"/>
    <cellStyle name="Normal 3 47" xfId="5368" xr:uid="{00000000-0005-0000-0000-0000C3610000}"/>
    <cellStyle name="Normal 3 48" xfId="6127" xr:uid="{00000000-0005-0000-0000-0000C4610000}"/>
    <cellStyle name="Normal 3 48 2" xfId="8554" xr:uid="{00000000-0005-0000-0000-0000C5610000}"/>
    <cellStyle name="Normal 3 48 2 2" xfId="15040" xr:uid="{00000000-0005-0000-0000-0000C6610000}"/>
    <cellStyle name="Normal 3 48 2 2 2" xfId="27711" xr:uid="{00000000-0005-0000-0000-0000C7610000}"/>
    <cellStyle name="Normal 3 48 2 3" xfId="22628" xr:uid="{00000000-0005-0000-0000-0000C8610000}"/>
    <cellStyle name="Normal 3 48 3" xfId="9512" xr:uid="{00000000-0005-0000-0000-0000C9610000}"/>
    <cellStyle name="Normal 3 48 3 2" xfId="15881" xr:uid="{00000000-0005-0000-0000-0000CA610000}"/>
    <cellStyle name="Normal 3 48 3 2 2" xfId="28522" xr:uid="{00000000-0005-0000-0000-0000CB610000}"/>
    <cellStyle name="Normal 3 48 3 3" xfId="23497" xr:uid="{00000000-0005-0000-0000-0000CC610000}"/>
    <cellStyle name="Normal 3 48 4" xfId="7660" xr:uid="{00000000-0005-0000-0000-0000CD610000}"/>
    <cellStyle name="Normal 3 48 4 2" xfId="14162" xr:uid="{00000000-0005-0000-0000-0000CE610000}"/>
    <cellStyle name="Normal 3 48 4 2 2" xfId="26890" xr:uid="{00000000-0005-0000-0000-0000CF610000}"/>
    <cellStyle name="Normal 3 48 4 3" xfId="22383" xr:uid="{00000000-0005-0000-0000-0000D0610000}"/>
    <cellStyle name="Normal 3 48 5" xfId="12964" xr:uid="{00000000-0005-0000-0000-0000D1610000}"/>
    <cellStyle name="Normal 3 48 5 2" xfId="25710" xr:uid="{00000000-0005-0000-0000-0000D2610000}"/>
    <cellStyle name="Normal 3 48 6" xfId="17520" xr:uid="{00000000-0005-0000-0000-0000D3610000}"/>
    <cellStyle name="Normal 3 48 7" xfId="21086" xr:uid="{00000000-0005-0000-0000-0000D4610000}"/>
    <cellStyle name="Normal 3 49" xfId="2229" xr:uid="{00000000-0005-0000-0000-0000D5610000}"/>
    <cellStyle name="Normal 3 5" xfId="568" xr:uid="{00000000-0005-0000-0000-0000D6610000}"/>
    <cellStyle name="Normal 3 5 10" xfId="5370" xr:uid="{00000000-0005-0000-0000-0000D7610000}"/>
    <cellStyle name="Normal 3 5 11" xfId="5371" xr:uid="{00000000-0005-0000-0000-0000D8610000}"/>
    <cellStyle name="Normal 3 5 12" xfId="5372" xr:uid="{00000000-0005-0000-0000-0000D9610000}"/>
    <cellStyle name="Normal 3 5 13" xfId="5373" xr:uid="{00000000-0005-0000-0000-0000DA610000}"/>
    <cellStyle name="Normal 3 5 14" xfId="5374" xr:uid="{00000000-0005-0000-0000-0000DB610000}"/>
    <cellStyle name="Normal 3 5 15" xfId="5375" xr:uid="{00000000-0005-0000-0000-0000DC610000}"/>
    <cellStyle name="Normal 3 5 16" xfId="5376" xr:uid="{00000000-0005-0000-0000-0000DD610000}"/>
    <cellStyle name="Normal 3 5 17" xfId="5377" xr:uid="{00000000-0005-0000-0000-0000DE610000}"/>
    <cellStyle name="Normal 3 5 18" xfId="5378" xr:uid="{00000000-0005-0000-0000-0000DF610000}"/>
    <cellStyle name="Normal 3 5 19" xfId="5379" xr:uid="{00000000-0005-0000-0000-0000E0610000}"/>
    <cellStyle name="Normal 3 5 2" xfId="1042" xr:uid="{00000000-0005-0000-0000-0000E1610000}"/>
    <cellStyle name="Normal 3 5 2 2" xfId="5380" xr:uid="{00000000-0005-0000-0000-0000E2610000}"/>
    <cellStyle name="Normal 3 5 2 2 2" xfId="44936" xr:uid="{47CD8C16-DABB-491C-8476-67E427C4FBE2}"/>
    <cellStyle name="Normal 3 5 2 3" xfId="3152" xr:uid="{00000000-0005-0000-0000-0000E3610000}"/>
    <cellStyle name="Normal 3 5 2 3 2" xfId="44937" xr:uid="{3885064D-A5A9-4690-91DA-09BFB03F133F}"/>
    <cellStyle name="Normal 3 5 20" xfId="5369" xr:uid="{00000000-0005-0000-0000-0000E4610000}"/>
    <cellStyle name="Normal 3 5 20 2" xfId="8325" xr:uid="{00000000-0005-0000-0000-0000E5610000}"/>
    <cellStyle name="Normal 3 5 20 2 2" xfId="14814" xr:uid="{00000000-0005-0000-0000-0000E6610000}"/>
    <cellStyle name="Normal 3 5 20 2 2 2" xfId="27491" xr:uid="{00000000-0005-0000-0000-0000E7610000}"/>
    <cellStyle name="Normal 3 5 20 2 3" xfId="22579" xr:uid="{00000000-0005-0000-0000-0000E8610000}"/>
    <cellStyle name="Normal 3 5 20 3" xfId="9249" xr:uid="{00000000-0005-0000-0000-0000E9610000}"/>
    <cellStyle name="Normal 3 5 20 3 2" xfId="15656" xr:uid="{00000000-0005-0000-0000-0000EA610000}"/>
    <cellStyle name="Normal 3 5 20 3 2 2" xfId="28304" xr:uid="{00000000-0005-0000-0000-0000EB610000}"/>
    <cellStyle name="Normal 3 5 20 3 3" xfId="23251" xr:uid="{00000000-0005-0000-0000-0000EC610000}"/>
    <cellStyle name="Normal 3 5 20 4" xfId="7328" xr:uid="{00000000-0005-0000-0000-0000ED610000}"/>
    <cellStyle name="Normal 3 5 20 4 2" xfId="13852" xr:uid="{00000000-0005-0000-0000-0000EE610000}"/>
    <cellStyle name="Normal 3 5 20 4 2 2" xfId="26583" xr:uid="{00000000-0005-0000-0000-0000EF610000}"/>
    <cellStyle name="Normal 3 5 20 4 3" xfId="22056" xr:uid="{00000000-0005-0000-0000-0000F0610000}"/>
    <cellStyle name="Normal 3 5 20 5" xfId="12713" xr:uid="{00000000-0005-0000-0000-0000F1610000}"/>
    <cellStyle name="Normal 3 5 20 5 2" xfId="25459" xr:uid="{00000000-0005-0000-0000-0000F2610000}"/>
    <cellStyle name="Normal 3 5 20 6" xfId="18712" xr:uid="{00000000-0005-0000-0000-0000F3610000}"/>
    <cellStyle name="Normal 3 5 20 7" xfId="21047" xr:uid="{00000000-0005-0000-0000-0000F4610000}"/>
    <cellStyle name="Normal 3 5 21" xfId="18260" xr:uid="{00000000-0005-0000-0000-0000F5610000}"/>
    <cellStyle name="Normal 3 5 21 2" xfId="19593" xr:uid="{00000000-0005-0000-0000-0000F6610000}"/>
    <cellStyle name="Normal 3 5 21 2 2" xfId="32708" xr:uid="{00000000-0005-0000-0000-0000F7610000}"/>
    <cellStyle name="Normal 3 5 21 2 3" xfId="35719" xr:uid="{00000000-0005-0000-0000-0000F8610000}"/>
    <cellStyle name="Normal 3 5 21 3" xfId="31608" xr:uid="{00000000-0005-0000-0000-0000F9610000}"/>
    <cellStyle name="Normal 3 5 21 4" xfId="34868" xr:uid="{00000000-0005-0000-0000-0000FA610000}"/>
    <cellStyle name="Normal 3 5 22" xfId="44935" xr:uid="{61B28365-CF4A-4652-9052-37D65BD65B56}"/>
    <cellStyle name="Normal 3 5 3" xfId="1314" xr:uid="{00000000-0005-0000-0000-0000FB610000}"/>
    <cellStyle name="Normal 3 5 3 2" xfId="5381" xr:uid="{00000000-0005-0000-0000-0000FC610000}"/>
    <cellStyle name="Normal 3 5 3 3" xfId="44938" xr:uid="{49D5DEDB-600A-4832-AD6D-8570F414D7EA}"/>
    <cellStyle name="Normal 3 5 4" xfId="5382" xr:uid="{00000000-0005-0000-0000-0000FD610000}"/>
    <cellStyle name="Normal 3 5 4 2" xfId="44939" xr:uid="{E359E0A8-ECDF-41C9-BBB4-C7226E0C3600}"/>
    <cellStyle name="Normal 3 5 5" xfId="5383" xr:uid="{00000000-0005-0000-0000-0000FE610000}"/>
    <cellStyle name="Normal 3 5 5 2" xfId="44940" xr:uid="{741E8D3D-4227-44AE-981D-44416AD540F1}"/>
    <cellStyle name="Normal 3 5 6" xfId="5384" xr:uid="{00000000-0005-0000-0000-0000FF610000}"/>
    <cellStyle name="Normal 3 5 7" xfId="5385" xr:uid="{00000000-0005-0000-0000-000000620000}"/>
    <cellStyle name="Normal 3 5 8" xfId="5386" xr:uid="{00000000-0005-0000-0000-000001620000}"/>
    <cellStyle name="Normal 3 5 9" xfId="5387" xr:uid="{00000000-0005-0000-0000-000002620000}"/>
    <cellStyle name="Normal 3 50" xfId="17408" xr:uid="{00000000-0005-0000-0000-000003620000}"/>
    <cellStyle name="Normal 3 50 2" xfId="29939" xr:uid="{00000000-0005-0000-0000-000004620000}"/>
    <cellStyle name="Normal 3 51" xfId="30580" xr:uid="{00000000-0005-0000-0000-000005620000}"/>
    <cellStyle name="Normal 3 52" xfId="36602" xr:uid="{00000000-0005-0000-0000-000006620000}"/>
    <cellStyle name="Normal 3 53" xfId="37352" xr:uid="{00000000-0005-0000-0000-000007620000}"/>
    <cellStyle name="Normal 3 54" xfId="37836" xr:uid="{00000000-0005-0000-0000-000008620000}"/>
    <cellStyle name="Normal 3 55" xfId="38101" xr:uid="{00000000-0005-0000-0000-000009620000}"/>
    <cellStyle name="Normal 3 56" xfId="44887" xr:uid="{E9477723-659A-44D4-BFC0-CDFE18A53004}"/>
    <cellStyle name="Normal 3 6" xfId="642" xr:uid="{00000000-0005-0000-0000-00000A620000}"/>
    <cellStyle name="Normal 3 6 10" xfId="5389" xr:uid="{00000000-0005-0000-0000-00000B620000}"/>
    <cellStyle name="Normal 3 6 11" xfId="5390" xr:uid="{00000000-0005-0000-0000-00000C620000}"/>
    <cellStyle name="Normal 3 6 12" xfId="5391" xr:uid="{00000000-0005-0000-0000-00000D620000}"/>
    <cellStyle name="Normal 3 6 13" xfId="5392" xr:uid="{00000000-0005-0000-0000-00000E620000}"/>
    <cellStyle name="Normal 3 6 14" xfId="5393" xr:uid="{00000000-0005-0000-0000-00000F620000}"/>
    <cellStyle name="Normal 3 6 15" xfId="5394" xr:uid="{00000000-0005-0000-0000-000010620000}"/>
    <cellStyle name="Normal 3 6 16" xfId="5395" xr:uid="{00000000-0005-0000-0000-000011620000}"/>
    <cellStyle name="Normal 3 6 17" xfId="5396" xr:uid="{00000000-0005-0000-0000-000012620000}"/>
    <cellStyle name="Normal 3 6 18" xfId="5397" xr:uid="{00000000-0005-0000-0000-000013620000}"/>
    <cellStyle name="Normal 3 6 19" xfId="5398" xr:uid="{00000000-0005-0000-0000-000014620000}"/>
    <cellStyle name="Normal 3 6 2" xfId="1043" xr:uid="{00000000-0005-0000-0000-000015620000}"/>
    <cellStyle name="Normal 3 6 2 2" xfId="10520" xr:uid="{00000000-0005-0000-0000-000016620000}"/>
    <cellStyle name="Normal 3 6 2 2 2" xfId="44942" xr:uid="{C223D590-BFA1-4292-9AC0-C92093067215}"/>
    <cellStyle name="Normal 3 6 2 3" xfId="18262" xr:uid="{00000000-0005-0000-0000-000017620000}"/>
    <cellStyle name="Normal 3 6 2 4" xfId="5399" xr:uid="{00000000-0005-0000-0000-000018620000}"/>
    <cellStyle name="Normal 3 6 2 5" xfId="44941" xr:uid="{5471409E-4F84-40AA-B311-E9F7590244B9}"/>
    <cellStyle name="Normal 3 6 20" xfId="5388" xr:uid="{00000000-0005-0000-0000-000019620000}"/>
    <cellStyle name="Normal 3 6 20 2" xfId="6278" xr:uid="{00000000-0005-0000-0000-00001A620000}"/>
    <cellStyle name="Normal 3 6 20 3" xfId="8326" xr:uid="{00000000-0005-0000-0000-00001B620000}"/>
    <cellStyle name="Normal 3 6 20 3 2" xfId="14815" xr:uid="{00000000-0005-0000-0000-00001C620000}"/>
    <cellStyle name="Normal 3 6 20 3 2 2" xfId="27492" xr:uid="{00000000-0005-0000-0000-00001D620000}"/>
    <cellStyle name="Normal 3 6 20 3 3" xfId="22580" xr:uid="{00000000-0005-0000-0000-00001E620000}"/>
    <cellStyle name="Normal 3 6 20 4" xfId="9250" xr:uid="{00000000-0005-0000-0000-00001F620000}"/>
    <cellStyle name="Normal 3 6 20 4 2" xfId="15657" xr:uid="{00000000-0005-0000-0000-000020620000}"/>
    <cellStyle name="Normal 3 6 20 4 2 2" xfId="28305" xr:uid="{00000000-0005-0000-0000-000021620000}"/>
    <cellStyle name="Normal 3 6 20 4 3" xfId="23252" xr:uid="{00000000-0005-0000-0000-000022620000}"/>
    <cellStyle name="Normal 3 6 20 5" xfId="7331" xr:uid="{00000000-0005-0000-0000-000023620000}"/>
    <cellStyle name="Normal 3 6 20 5 2" xfId="13854" xr:uid="{00000000-0005-0000-0000-000024620000}"/>
    <cellStyle name="Normal 3 6 20 5 2 2" xfId="26585" xr:uid="{00000000-0005-0000-0000-000025620000}"/>
    <cellStyle name="Normal 3 6 20 5 3" xfId="22059" xr:uid="{00000000-0005-0000-0000-000026620000}"/>
    <cellStyle name="Normal 3 6 20 6" xfId="12715" xr:uid="{00000000-0005-0000-0000-000027620000}"/>
    <cellStyle name="Normal 3 6 20 6 2" xfId="25461" xr:uid="{00000000-0005-0000-0000-000028620000}"/>
    <cellStyle name="Normal 3 6 20 7" xfId="18713" xr:uid="{00000000-0005-0000-0000-000029620000}"/>
    <cellStyle name="Normal 3 6 20 8" xfId="21048" xr:uid="{00000000-0005-0000-0000-00002A620000}"/>
    <cellStyle name="Normal 3 6 21" xfId="9980" xr:uid="{00000000-0005-0000-0000-00002B620000}"/>
    <cellStyle name="Normal 3 6 21 2" xfId="19594" xr:uid="{00000000-0005-0000-0000-00002C620000}"/>
    <cellStyle name="Normal 3 6 21 2 2" xfId="32709" xr:uid="{00000000-0005-0000-0000-00002D620000}"/>
    <cellStyle name="Normal 3 6 21 2 3" xfId="35720" xr:uid="{00000000-0005-0000-0000-00002E620000}"/>
    <cellStyle name="Normal 3 6 21 3" xfId="18261" xr:uid="{00000000-0005-0000-0000-00002F620000}"/>
    <cellStyle name="Normal 3 6 21 4" xfId="31620" xr:uid="{00000000-0005-0000-0000-000030620000}"/>
    <cellStyle name="Normal 3 6 21 5" xfId="34869" xr:uid="{00000000-0005-0000-0000-000031620000}"/>
    <cellStyle name="Normal 3 6 22" xfId="2932" xr:uid="{00000000-0005-0000-0000-000032620000}"/>
    <cellStyle name="Normal 3 6 3" xfId="5400" xr:uid="{00000000-0005-0000-0000-000033620000}"/>
    <cellStyle name="Normal 3 6 3 2" xfId="44943" xr:uid="{56A3599F-8E21-4AA3-98D5-D7DB969A4CB5}"/>
    <cellStyle name="Normal 3 6 4" xfId="5401" xr:uid="{00000000-0005-0000-0000-000034620000}"/>
    <cellStyle name="Normal 3 6 4 2" xfId="44944" xr:uid="{667AC407-5245-40BC-A425-804E1EB0592B}"/>
    <cellStyle name="Normal 3 6 5" xfId="5402" xr:uid="{00000000-0005-0000-0000-000035620000}"/>
    <cellStyle name="Normal 3 6 5 2" xfId="44945" xr:uid="{8C74D6C3-3390-4048-BCC6-5E43531C161F}"/>
    <cellStyle name="Normal 3 6 6" xfId="5403" xr:uid="{00000000-0005-0000-0000-000036620000}"/>
    <cellStyle name="Normal 3 6 7" xfId="5404" xr:uid="{00000000-0005-0000-0000-000037620000}"/>
    <cellStyle name="Normal 3 6 8" xfId="5405" xr:uid="{00000000-0005-0000-0000-000038620000}"/>
    <cellStyle name="Normal 3 6 9" xfId="5406" xr:uid="{00000000-0005-0000-0000-000039620000}"/>
    <cellStyle name="Normal 3 7" xfId="695" xr:uid="{00000000-0005-0000-0000-00003A620000}"/>
    <cellStyle name="Normal 3 7 2" xfId="1044" xr:uid="{00000000-0005-0000-0000-00003B620000}"/>
    <cellStyle name="Normal 3 7 2 2" xfId="14816" xr:uid="{00000000-0005-0000-0000-00003C620000}"/>
    <cellStyle name="Normal 3 7 2 2 2" xfId="27493" xr:uid="{00000000-0005-0000-0000-00003D620000}"/>
    <cellStyle name="Normal 3 7 2 2 3" xfId="44947" xr:uid="{D963E13C-927A-40CB-A9A4-A196BBDEA0CF}"/>
    <cellStyle name="Normal 3 7 2 3" xfId="18714" xr:uid="{00000000-0005-0000-0000-00003E620000}"/>
    <cellStyle name="Normal 3 7 2 4" xfId="22581" xr:uid="{00000000-0005-0000-0000-00003F620000}"/>
    <cellStyle name="Normal 3 7 2 5" xfId="8327" xr:uid="{00000000-0005-0000-0000-000040620000}"/>
    <cellStyle name="Normal 3 7 2 6" xfId="44946" xr:uid="{D77EE5F6-627A-4E32-9F37-5B85206043B6}"/>
    <cellStyle name="Normal 3 7 3" xfId="9251" xr:uid="{00000000-0005-0000-0000-000041620000}"/>
    <cellStyle name="Normal 3 7 3 2" xfId="15658" xr:uid="{00000000-0005-0000-0000-000042620000}"/>
    <cellStyle name="Normal 3 7 3 2 2" xfId="19595" xr:uid="{00000000-0005-0000-0000-000043620000}"/>
    <cellStyle name="Normal 3 7 3 2 3" xfId="32710" xr:uid="{00000000-0005-0000-0000-000044620000}"/>
    <cellStyle name="Normal 3 7 3 2 4" xfId="35721" xr:uid="{00000000-0005-0000-0000-000045620000}"/>
    <cellStyle name="Normal 3 7 3 3" xfId="18263" xr:uid="{00000000-0005-0000-0000-000046620000}"/>
    <cellStyle name="Normal 3 7 3 4" xfId="31635" xr:uid="{00000000-0005-0000-0000-000047620000}"/>
    <cellStyle name="Normal 3 7 3 5" xfId="34870" xr:uid="{00000000-0005-0000-0000-000048620000}"/>
    <cellStyle name="Normal 3 7 3 6" xfId="44948" xr:uid="{5BD75B92-DF0A-47D7-88FB-7E438E6CB3C9}"/>
    <cellStyle name="Normal 3 7 4" xfId="9981" xr:uid="{00000000-0005-0000-0000-000049620000}"/>
    <cellStyle name="Normal 3 7 4 2" xfId="44949" xr:uid="{67264EDE-CB28-4EAE-9AF1-CA122280C6E5}"/>
    <cellStyle name="Normal 3 7 5" xfId="7345" xr:uid="{00000000-0005-0000-0000-00004A620000}"/>
    <cellStyle name="Normal 3 7 5 2" xfId="13868" xr:uid="{00000000-0005-0000-0000-00004B620000}"/>
    <cellStyle name="Normal 3 7 5 2 2" xfId="26599" xr:uid="{00000000-0005-0000-0000-00004C620000}"/>
    <cellStyle name="Normal 3 7 5 3" xfId="22073" xr:uid="{00000000-0005-0000-0000-00004D620000}"/>
    <cellStyle name="Normal 3 7 5 4" xfId="44950" xr:uid="{652E527E-B282-4488-831C-A1A698C7C984}"/>
    <cellStyle name="Normal 3 7 6" xfId="12718" xr:uid="{00000000-0005-0000-0000-00004E620000}"/>
    <cellStyle name="Normal 3 7 6 2" xfId="25464" xr:uid="{00000000-0005-0000-0000-00004F620000}"/>
    <cellStyle name="Normal 3 7 7" xfId="5407" xr:uid="{00000000-0005-0000-0000-000050620000}"/>
    <cellStyle name="Normal 3 7 8" xfId="37746" xr:uid="{00000000-0005-0000-0000-000051620000}"/>
    <cellStyle name="Normal 3 7 9" xfId="38024" xr:uid="{00000000-0005-0000-0000-000052620000}"/>
    <cellStyle name="Normal 3 8" xfId="1045" xr:uid="{00000000-0005-0000-0000-000053620000}"/>
    <cellStyle name="Normal 3 8 2" xfId="8328" xr:uid="{00000000-0005-0000-0000-000054620000}"/>
    <cellStyle name="Normal 3 8 2 2" xfId="14817" xr:uid="{00000000-0005-0000-0000-000055620000}"/>
    <cellStyle name="Normal 3 8 2 2 2" xfId="27494" xr:uid="{00000000-0005-0000-0000-000056620000}"/>
    <cellStyle name="Normal 3 8 2 2 3" xfId="44952" xr:uid="{E248FD23-872B-4A01-9C99-DC53E54A6284}"/>
    <cellStyle name="Normal 3 8 2 3" xfId="18715" xr:uid="{00000000-0005-0000-0000-000057620000}"/>
    <cellStyle name="Normal 3 8 2 4" xfId="22582" xr:uid="{00000000-0005-0000-0000-000058620000}"/>
    <cellStyle name="Normal 3 8 2 5" xfId="44951" xr:uid="{868C1AC9-70C5-43A4-8DA7-BF1549E70297}"/>
    <cellStyle name="Normal 3 8 3" xfId="9252" xr:uid="{00000000-0005-0000-0000-000059620000}"/>
    <cellStyle name="Normal 3 8 3 2" xfId="15659" xr:uid="{00000000-0005-0000-0000-00005A620000}"/>
    <cellStyle name="Normal 3 8 3 2 2" xfId="19596" xr:uid="{00000000-0005-0000-0000-00005B620000}"/>
    <cellStyle name="Normal 3 8 3 2 3" xfId="32711" xr:uid="{00000000-0005-0000-0000-00005C620000}"/>
    <cellStyle name="Normal 3 8 3 2 4" xfId="35722" xr:uid="{00000000-0005-0000-0000-00005D620000}"/>
    <cellStyle name="Normal 3 8 3 3" xfId="18264" xr:uid="{00000000-0005-0000-0000-00005E620000}"/>
    <cellStyle name="Normal 3 8 3 4" xfId="31636" xr:uid="{00000000-0005-0000-0000-00005F620000}"/>
    <cellStyle name="Normal 3 8 3 5" xfId="34871" xr:uid="{00000000-0005-0000-0000-000060620000}"/>
    <cellStyle name="Normal 3 8 3 6" xfId="44953" xr:uid="{40EA5841-775F-48F5-BC1E-42C77FD99814}"/>
    <cellStyle name="Normal 3 8 4" xfId="9982" xr:uid="{00000000-0005-0000-0000-000061620000}"/>
    <cellStyle name="Normal 3 8 4 2" xfId="44954" xr:uid="{52606B9D-703B-44A9-95EC-F0B4D31E422A}"/>
    <cellStyle name="Normal 3 8 5" xfId="7346" xr:uid="{00000000-0005-0000-0000-000062620000}"/>
    <cellStyle name="Normal 3 8 5 2" xfId="13869" xr:uid="{00000000-0005-0000-0000-000063620000}"/>
    <cellStyle name="Normal 3 8 5 2 2" xfId="26600" xr:uid="{00000000-0005-0000-0000-000064620000}"/>
    <cellStyle name="Normal 3 8 5 3" xfId="22074" xr:uid="{00000000-0005-0000-0000-000065620000}"/>
    <cellStyle name="Normal 3 8 5 4" xfId="44955" xr:uid="{EAB42F49-CCA9-4615-8E13-51AC3648EEAE}"/>
    <cellStyle name="Normal 3 8 6" xfId="12719" xr:uid="{00000000-0005-0000-0000-000066620000}"/>
    <cellStyle name="Normal 3 8 6 2" xfId="25465" xr:uid="{00000000-0005-0000-0000-000067620000}"/>
    <cellStyle name="Normal 3 8 7" xfId="5408" xr:uid="{00000000-0005-0000-0000-000068620000}"/>
    <cellStyle name="Normal 3 9" xfId="1038" xr:uid="{00000000-0005-0000-0000-000069620000}"/>
    <cellStyle name="Normal 3 9 2" xfId="8329" xr:uid="{00000000-0005-0000-0000-00006A620000}"/>
    <cellStyle name="Normal 3 9 2 2" xfId="14818" xr:uid="{00000000-0005-0000-0000-00006B620000}"/>
    <cellStyle name="Normal 3 9 2 2 2" xfId="19597" xr:uid="{00000000-0005-0000-0000-00006C620000}"/>
    <cellStyle name="Normal 3 9 2 2 3" xfId="32712" xr:uid="{00000000-0005-0000-0000-00006D620000}"/>
    <cellStyle name="Normal 3 9 2 2 4" xfId="35723" xr:uid="{00000000-0005-0000-0000-00006E620000}"/>
    <cellStyle name="Normal 3 9 2 3" xfId="18265" xr:uid="{00000000-0005-0000-0000-00006F620000}"/>
    <cellStyle name="Normal 3 9 2 4" xfId="31637" xr:uid="{00000000-0005-0000-0000-000070620000}"/>
    <cellStyle name="Normal 3 9 2 5" xfId="34872" xr:uid="{00000000-0005-0000-0000-000071620000}"/>
    <cellStyle name="Normal 3 9 2 6" xfId="44957" xr:uid="{682A318D-0B1F-4E5C-BCCC-92ADA8A55870}"/>
    <cellStyle name="Normal 3 9 3" xfId="9253" xr:uid="{00000000-0005-0000-0000-000072620000}"/>
    <cellStyle name="Normal 3 9 3 2" xfId="15660" xr:uid="{00000000-0005-0000-0000-000073620000}"/>
    <cellStyle name="Normal 3 9 3 2 2" xfId="28306" xr:uid="{00000000-0005-0000-0000-000074620000}"/>
    <cellStyle name="Normal 3 9 3 3" xfId="23253" xr:uid="{00000000-0005-0000-0000-000075620000}"/>
    <cellStyle name="Normal 3 9 3 4" xfId="44958" xr:uid="{7B565A74-5658-4EBE-BD92-C1C81C62C8DC}"/>
    <cellStyle name="Normal 3 9 4" xfId="10653" xr:uid="{00000000-0005-0000-0000-000076620000}"/>
    <cellStyle name="Normal 3 9 4 2" xfId="44959" xr:uid="{447B516F-2A2B-4460-AD3A-C6AC6A2051E0}"/>
    <cellStyle name="Normal 3 9 5" xfId="10870" xr:uid="{00000000-0005-0000-0000-000077620000}"/>
    <cellStyle name="Normal 3 9 6" xfId="7347" xr:uid="{00000000-0005-0000-0000-000078620000}"/>
    <cellStyle name="Normal 3 9 6 2" xfId="13870" xr:uid="{00000000-0005-0000-0000-000079620000}"/>
    <cellStyle name="Normal 3 9 6 2 2" xfId="26601" xr:uid="{00000000-0005-0000-0000-00007A620000}"/>
    <cellStyle name="Normal 3 9 6 3" xfId="22075" xr:uid="{00000000-0005-0000-0000-00007B620000}"/>
    <cellStyle name="Normal 3 9 7" xfId="12720" xr:uid="{00000000-0005-0000-0000-00007C620000}"/>
    <cellStyle name="Normal 3 9 7 2" xfId="25466" xr:uid="{00000000-0005-0000-0000-00007D620000}"/>
    <cellStyle name="Normal 3 9 8" xfId="5409" xr:uid="{00000000-0005-0000-0000-00007E620000}"/>
    <cellStyle name="Normal 3 9 9" xfId="44956" xr:uid="{F2B96BD4-B7FB-4FCF-9910-4BFD239C8AB9}"/>
    <cellStyle name="Normal 3_07 Jul 2012 BGC Standard Reporting Package_rev1" xfId="6131" xr:uid="{00000000-0005-0000-0000-00007F620000}"/>
    <cellStyle name="Normal 30" xfId="312" xr:uid="{00000000-0005-0000-0000-000080620000}"/>
    <cellStyle name="Normal 30 2" xfId="640" xr:uid="{00000000-0005-0000-0000-000081620000}"/>
    <cellStyle name="Normal 30 2 2" xfId="10523" xr:uid="{00000000-0005-0000-0000-000082620000}"/>
    <cellStyle name="Normal 30 2 3" xfId="10443" xr:uid="{00000000-0005-0000-0000-000083620000}"/>
    <cellStyle name="Normal 30 2 4" xfId="5410" xr:uid="{00000000-0005-0000-0000-000084620000}"/>
    <cellStyle name="Normal 30 2 5" xfId="37717" xr:uid="{00000000-0005-0000-0000-000085620000}"/>
    <cellStyle name="Normal 30 2 6" xfId="37996" xr:uid="{00000000-0005-0000-0000-000086620000}"/>
    <cellStyle name="Normal 30 2 7" xfId="44960" xr:uid="{4E3959F7-38D1-4D65-8DB8-E9D74D9955B9}"/>
    <cellStyle name="Normal 30 3" xfId="1891" xr:uid="{00000000-0005-0000-0000-000087620000}"/>
    <cellStyle name="Normal 30 3 2" xfId="9754" xr:uid="{00000000-0005-0000-0000-000088620000}"/>
    <cellStyle name="Normal 30 3 3" xfId="44961" xr:uid="{FBAE9AD2-7E13-401F-B195-55BF9F955CB1}"/>
    <cellStyle name="Normal 30 4" xfId="10344" xr:uid="{00000000-0005-0000-0000-000089620000}"/>
    <cellStyle name="Normal 30 4 2" xfId="18266" xr:uid="{00000000-0005-0000-0000-00008A620000}"/>
    <cellStyle name="Normal 30 4 3" xfId="44962" xr:uid="{4EF50E10-BF9D-4454-9966-697B3513E2CA}"/>
    <cellStyle name="Normal 30 5" xfId="2934" xr:uid="{00000000-0005-0000-0000-00008B620000}"/>
    <cellStyle name="Normal 31" xfId="313" xr:uid="{00000000-0005-0000-0000-00008C620000}"/>
    <cellStyle name="Normal 31 2" xfId="641" xr:uid="{00000000-0005-0000-0000-00008D620000}"/>
    <cellStyle name="Normal 31 2 10" xfId="37718" xr:uid="{00000000-0005-0000-0000-00008E620000}"/>
    <cellStyle name="Normal 31 2 11" xfId="37997" xr:uid="{00000000-0005-0000-0000-00008F620000}"/>
    <cellStyle name="Normal 31 2 12" xfId="44963" xr:uid="{23B80947-2AA1-4DC5-BC37-D916A27B74FC}"/>
    <cellStyle name="Normal 31 2 2" xfId="8330" xr:uid="{00000000-0005-0000-0000-000090620000}"/>
    <cellStyle name="Normal 31 2 2 2" xfId="14819" xr:uid="{00000000-0005-0000-0000-000091620000}"/>
    <cellStyle name="Normal 31 2 2 2 2" xfId="27495" xr:uid="{00000000-0005-0000-0000-000092620000}"/>
    <cellStyle name="Normal 31 2 2 3" xfId="22583" xr:uid="{00000000-0005-0000-0000-000093620000}"/>
    <cellStyle name="Normal 31 2 3" xfId="9254" xr:uid="{00000000-0005-0000-0000-000094620000}"/>
    <cellStyle name="Normal 31 2 3 2" xfId="15661" xr:uid="{00000000-0005-0000-0000-000095620000}"/>
    <cellStyle name="Normal 31 2 3 2 2" xfId="28307" xr:uid="{00000000-0005-0000-0000-000096620000}"/>
    <cellStyle name="Normal 31 2 3 3" xfId="23254" xr:uid="{00000000-0005-0000-0000-000097620000}"/>
    <cellStyle name="Normal 31 2 4" xfId="10524" xr:uid="{00000000-0005-0000-0000-000098620000}"/>
    <cellStyle name="Normal 31 2 5" xfId="10085" xr:uid="{00000000-0005-0000-0000-000099620000}"/>
    <cellStyle name="Normal 31 2 6" xfId="7348" xr:uid="{00000000-0005-0000-0000-00009A620000}"/>
    <cellStyle name="Normal 31 2 6 2" xfId="13871" xr:uid="{00000000-0005-0000-0000-00009B620000}"/>
    <cellStyle name="Normal 31 2 6 2 2" xfId="26602" xr:uid="{00000000-0005-0000-0000-00009C620000}"/>
    <cellStyle name="Normal 31 2 6 3" xfId="22076" xr:uid="{00000000-0005-0000-0000-00009D620000}"/>
    <cellStyle name="Normal 31 2 7" xfId="12721" xr:uid="{00000000-0005-0000-0000-00009E620000}"/>
    <cellStyle name="Normal 31 2 7 2" xfId="25467" xr:uid="{00000000-0005-0000-0000-00009F620000}"/>
    <cellStyle name="Normal 31 2 8" xfId="21049" xr:uid="{00000000-0005-0000-0000-0000A0620000}"/>
    <cellStyle name="Normal 31 2 9" xfId="5411" xr:uid="{00000000-0005-0000-0000-0000A1620000}"/>
    <cellStyle name="Normal 31 3" xfId="1892" xr:uid="{00000000-0005-0000-0000-0000A2620000}"/>
    <cellStyle name="Normal 31 3 2" xfId="9755" xr:uid="{00000000-0005-0000-0000-0000A3620000}"/>
    <cellStyle name="Normal 31 3 3" xfId="44964" xr:uid="{EC8DF7EB-66D0-4AA2-AD32-49286CD65C3F}"/>
    <cellStyle name="Normal 31 4" xfId="10923" xr:uid="{00000000-0005-0000-0000-0000A4620000}"/>
    <cellStyle name="Normal 31 4 2" xfId="19598" xr:uid="{00000000-0005-0000-0000-0000A5620000}"/>
    <cellStyle name="Normal 31 4 2 2" xfId="32713" xr:uid="{00000000-0005-0000-0000-0000A6620000}"/>
    <cellStyle name="Normal 31 4 2 3" xfId="35724" xr:uid="{00000000-0005-0000-0000-0000A7620000}"/>
    <cellStyle name="Normal 31 4 3" xfId="18267" xr:uid="{00000000-0005-0000-0000-0000A8620000}"/>
    <cellStyle name="Normal 31 4 4" xfId="31639" xr:uid="{00000000-0005-0000-0000-0000A9620000}"/>
    <cellStyle name="Normal 31 4 5" xfId="34873" xr:uid="{00000000-0005-0000-0000-0000AA620000}"/>
    <cellStyle name="Normal 31 4 6" xfId="44965" xr:uid="{437BA578-37C5-482C-A656-C59AF4D95D49}"/>
    <cellStyle name="Normal 31 5" xfId="2935" xr:uid="{00000000-0005-0000-0000-0000AB620000}"/>
    <cellStyle name="Normal 32" xfId="314" xr:uid="{00000000-0005-0000-0000-0000AC620000}"/>
    <cellStyle name="Normal 32 2" xfId="1893" xr:uid="{00000000-0005-0000-0000-0000AD620000}"/>
    <cellStyle name="Normal 32 2 2" xfId="8331" xr:uid="{00000000-0005-0000-0000-0000AE620000}"/>
    <cellStyle name="Normal 32 2 2 2" xfId="14820" xr:uid="{00000000-0005-0000-0000-0000AF620000}"/>
    <cellStyle name="Normal 32 2 2 2 2" xfId="27496" xr:uid="{00000000-0005-0000-0000-0000B0620000}"/>
    <cellStyle name="Normal 32 2 2 3" xfId="18823" xr:uid="{00000000-0005-0000-0000-0000B1620000}"/>
    <cellStyle name="Normal 32 2 2 4" xfId="22584" xr:uid="{00000000-0005-0000-0000-0000B2620000}"/>
    <cellStyle name="Normal 32 2 3" xfId="9255" xr:uid="{00000000-0005-0000-0000-0000B3620000}"/>
    <cellStyle name="Normal 32 2 3 2" xfId="15662" xr:uid="{00000000-0005-0000-0000-0000B4620000}"/>
    <cellStyle name="Normal 32 2 3 2 2" xfId="19599" xr:uid="{00000000-0005-0000-0000-0000B5620000}"/>
    <cellStyle name="Normal 32 2 3 2 3" xfId="32714" xr:uid="{00000000-0005-0000-0000-0000B6620000}"/>
    <cellStyle name="Normal 32 2 3 2 4" xfId="35725" xr:uid="{00000000-0005-0000-0000-0000B7620000}"/>
    <cellStyle name="Normal 32 2 3 3" xfId="18269" xr:uid="{00000000-0005-0000-0000-0000B8620000}"/>
    <cellStyle name="Normal 32 2 3 4" xfId="31641" xr:uid="{00000000-0005-0000-0000-0000B9620000}"/>
    <cellStyle name="Normal 32 2 3 5" xfId="34874" xr:uid="{00000000-0005-0000-0000-0000BA620000}"/>
    <cellStyle name="Normal 32 2 4" xfId="10525" xr:uid="{00000000-0005-0000-0000-0000BB620000}"/>
    <cellStyle name="Normal 32 2 5" xfId="10360" xr:uid="{00000000-0005-0000-0000-0000BC620000}"/>
    <cellStyle name="Normal 32 2 6" xfId="7349" xr:uid="{00000000-0005-0000-0000-0000BD620000}"/>
    <cellStyle name="Normal 32 2 6 2" xfId="13872" xr:uid="{00000000-0005-0000-0000-0000BE620000}"/>
    <cellStyle name="Normal 32 2 6 2 2" xfId="26603" xr:uid="{00000000-0005-0000-0000-0000BF620000}"/>
    <cellStyle name="Normal 32 2 6 3" xfId="22077" xr:uid="{00000000-0005-0000-0000-0000C0620000}"/>
    <cellStyle name="Normal 32 2 7" xfId="12722" xr:uid="{00000000-0005-0000-0000-0000C1620000}"/>
    <cellStyle name="Normal 32 2 7 2" xfId="25468" xr:uid="{00000000-0005-0000-0000-0000C2620000}"/>
    <cellStyle name="Normal 32 2 8" xfId="5413" xr:uid="{00000000-0005-0000-0000-0000C3620000}"/>
    <cellStyle name="Normal 32 2 9" xfId="44966" xr:uid="{A8C68EF8-6101-4DA8-85C3-BB6CDDED94D0}"/>
    <cellStyle name="Normal 32 3" xfId="5412" xr:uid="{00000000-0005-0000-0000-0000C4620000}"/>
    <cellStyle name="Normal 32 3 2" xfId="18675" xr:uid="{00000000-0005-0000-0000-0000C5620000}"/>
    <cellStyle name="Normal 32 3 3" xfId="44967" xr:uid="{178D5F9D-B636-4F8D-950C-FD5622CA78E2}"/>
    <cellStyle name="Normal 32 4" xfId="9756" xr:uid="{00000000-0005-0000-0000-0000C6620000}"/>
    <cellStyle name="Normal 32 4 2" xfId="18268" xr:uid="{00000000-0005-0000-0000-0000C7620000}"/>
    <cellStyle name="Normal 32 4 3" xfId="44968" xr:uid="{C6FDCB93-8E77-4FBD-B531-B61881E4E264}"/>
    <cellStyle name="Normal 32 5" xfId="11041" xr:uid="{00000000-0005-0000-0000-0000C8620000}"/>
    <cellStyle name="Normal 32 6" xfId="2936" xr:uid="{00000000-0005-0000-0000-0000C9620000}"/>
    <cellStyle name="Normal 33" xfId="315" xr:uid="{00000000-0005-0000-0000-0000CA620000}"/>
    <cellStyle name="Normal 33 2" xfId="1894" xr:uid="{00000000-0005-0000-0000-0000CB620000}"/>
    <cellStyle name="Normal 33 2 10" xfId="44969" xr:uid="{CFCEACE5-B9A3-4435-A256-648C5071EC08}"/>
    <cellStyle name="Normal 33 2 2" xfId="8332" xr:uid="{00000000-0005-0000-0000-0000CC620000}"/>
    <cellStyle name="Normal 33 2 2 2" xfId="14821" xr:uid="{00000000-0005-0000-0000-0000CD620000}"/>
    <cellStyle name="Normal 33 2 2 2 2" xfId="27497" xr:uid="{00000000-0005-0000-0000-0000CE620000}"/>
    <cellStyle name="Normal 33 2 2 3" xfId="22585" xr:uid="{00000000-0005-0000-0000-0000CF620000}"/>
    <cellStyle name="Normal 33 2 3" xfId="9256" xr:uid="{00000000-0005-0000-0000-0000D0620000}"/>
    <cellStyle name="Normal 33 2 3 2" xfId="15663" xr:uid="{00000000-0005-0000-0000-0000D1620000}"/>
    <cellStyle name="Normal 33 2 3 2 2" xfId="28308" xr:uid="{00000000-0005-0000-0000-0000D2620000}"/>
    <cellStyle name="Normal 33 2 3 3" xfId="23255" xr:uid="{00000000-0005-0000-0000-0000D3620000}"/>
    <cellStyle name="Normal 33 2 4" xfId="10526" xr:uid="{00000000-0005-0000-0000-0000D4620000}"/>
    <cellStyle name="Normal 33 2 5" xfId="10381" xr:uid="{00000000-0005-0000-0000-0000D5620000}"/>
    <cellStyle name="Normal 33 2 6" xfId="7350" xr:uid="{00000000-0005-0000-0000-0000D6620000}"/>
    <cellStyle name="Normal 33 2 6 2" xfId="13873" xr:uid="{00000000-0005-0000-0000-0000D7620000}"/>
    <cellStyle name="Normal 33 2 6 2 2" xfId="26604" xr:uid="{00000000-0005-0000-0000-0000D8620000}"/>
    <cellStyle name="Normal 33 2 6 3" xfId="22078" xr:uid="{00000000-0005-0000-0000-0000D9620000}"/>
    <cellStyle name="Normal 33 2 7" xfId="12723" xr:uid="{00000000-0005-0000-0000-0000DA620000}"/>
    <cellStyle name="Normal 33 2 7 2" xfId="25469" xr:uid="{00000000-0005-0000-0000-0000DB620000}"/>
    <cellStyle name="Normal 33 2 8" xfId="21050" xr:uid="{00000000-0005-0000-0000-0000DC620000}"/>
    <cellStyle name="Normal 33 2 9" xfId="5414" xr:uid="{00000000-0005-0000-0000-0000DD620000}"/>
    <cellStyle name="Normal 33 3" xfId="10045" xr:uid="{00000000-0005-0000-0000-0000DE620000}"/>
    <cellStyle name="Normal 33 3 2" xfId="44970" xr:uid="{B377EE09-0350-479A-9A2C-5421BDE59589}"/>
    <cellStyle name="Normal 33 4" xfId="9757" xr:uid="{00000000-0005-0000-0000-0000DF620000}"/>
    <cellStyle name="Normal 33 4 2" xfId="44971" xr:uid="{44593DE4-3369-466B-AD10-EE97206B4C39}"/>
    <cellStyle name="Normal 33 5" xfId="10309" xr:uid="{00000000-0005-0000-0000-0000E0620000}"/>
    <cellStyle name="Normal 33 5 2" xfId="19600" xr:uid="{00000000-0005-0000-0000-0000E1620000}"/>
    <cellStyle name="Normal 33 5 2 2" xfId="32715" xr:uid="{00000000-0005-0000-0000-0000E2620000}"/>
    <cellStyle name="Normal 33 5 2 3" xfId="35726" xr:uid="{00000000-0005-0000-0000-0000E3620000}"/>
    <cellStyle name="Normal 33 5 3" xfId="18270" xr:uid="{00000000-0005-0000-0000-0000E4620000}"/>
    <cellStyle name="Normal 33 5 4" xfId="31642" xr:uid="{00000000-0005-0000-0000-0000E5620000}"/>
    <cellStyle name="Normal 33 5 5" xfId="34875" xr:uid="{00000000-0005-0000-0000-0000E6620000}"/>
    <cellStyle name="Normal 33 6" xfId="2937" xr:uid="{00000000-0005-0000-0000-0000E7620000}"/>
    <cellStyle name="Normal 34" xfId="316" xr:uid="{00000000-0005-0000-0000-0000E8620000}"/>
    <cellStyle name="Normal 34 2" xfId="1896" xr:uid="{00000000-0005-0000-0000-0000E9620000}"/>
    <cellStyle name="Normal 34 2 2" xfId="10527" xr:uid="{00000000-0005-0000-0000-0000EA620000}"/>
    <cellStyle name="Normal 34 2 2 2" xfId="44972" xr:uid="{F43EE38A-EFBA-4B4E-90FA-4B263F5F390E}"/>
    <cellStyle name="Normal 34 2 3" xfId="11220" xr:uid="{00000000-0005-0000-0000-0000EB620000}"/>
    <cellStyle name="Normal 34 2 4" xfId="5415" xr:uid="{00000000-0005-0000-0000-0000EC620000}"/>
    <cellStyle name="Normal 34 3" xfId="1895" xr:uid="{00000000-0005-0000-0000-0000ED620000}"/>
    <cellStyle name="Normal 34 3 2" xfId="10838" xr:uid="{00000000-0005-0000-0000-0000EE620000}"/>
    <cellStyle name="Normal 34 3 3" xfId="9758" xr:uid="{00000000-0005-0000-0000-0000EF620000}"/>
    <cellStyle name="Normal 34 3 4" xfId="44973" xr:uid="{59020DF0-66EA-4BD7-AEF0-EA38EE68B871}"/>
    <cellStyle name="Normal 34 4" xfId="11016" xr:uid="{00000000-0005-0000-0000-0000F0620000}"/>
    <cellStyle name="Normal 34 4 2" xfId="18271" xr:uid="{00000000-0005-0000-0000-0000F1620000}"/>
    <cellStyle name="Normal 34 4 3" xfId="44974" xr:uid="{0F924062-F3AD-4C7D-8AF2-FD1A434CA1E9}"/>
    <cellStyle name="Normal 34 5" xfId="2938" xr:uid="{00000000-0005-0000-0000-0000F2620000}"/>
    <cellStyle name="Normal 35" xfId="317" xr:uid="{00000000-0005-0000-0000-0000F3620000}"/>
    <cellStyle name="Normal 35 2" xfId="1897" xr:uid="{00000000-0005-0000-0000-0000F4620000}"/>
    <cellStyle name="Normal 35 2 10" xfId="44975" xr:uid="{838E7E34-B7B0-4966-A725-CE27A2DB5095}"/>
    <cellStyle name="Normal 35 2 2" xfId="8333" xr:uid="{00000000-0005-0000-0000-0000F5620000}"/>
    <cellStyle name="Normal 35 2 2 2" xfId="14822" xr:uid="{00000000-0005-0000-0000-0000F6620000}"/>
    <cellStyle name="Normal 35 2 2 2 2" xfId="27498" xr:uid="{00000000-0005-0000-0000-0000F7620000}"/>
    <cellStyle name="Normal 35 2 2 3" xfId="22586" xr:uid="{00000000-0005-0000-0000-0000F8620000}"/>
    <cellStyle name="Normal 35 2 3" xfId="9257" xr:uid="{00000000-0005-0000-0000-0000F9620000}"/>
    <cellStyle name="Normal 35 2 3 2" xfId="15664" xr:uid="{00000000-0005-0000-0000-0000FA620000}"/>
    <cellStyle name="Normal 35 2 3 2 2" xfId="28309" xr:uid="{00000000-0005-0000-0000-0000FB620000}"/>
    <cellStyle name="Normal 35 2 3 3" xfId="23256" xr:uid="{00000000-0005-0000-0000-0000FC620000}"/>
    <cellStyle name="Normal 35 2 4" xfId="10528" xr:uid="{00000000-0005-0000-0000-0000FD620000}"/>
    <cellStyle name="Normal 35 2 5" xfId="10853" xr:uid="{00000000-0005-0000-0000-0000FE620000}"/>
    <cellStyle name="Normal 35 2 5 2" xfId="16351" xr:uid="{00000000-0005-0000-0000-0000FF620000}"/>
    <cellStyle name="Normal 35 2 5 2 2" xfId="28893" xr:uid="{00000000-0005-0000-0000-000000630000}"/>
    <cellStyle name="Normal 35 2 5 3" xfId="23810" xr:uid="{00000000-0005-0000-0000-000001630000}"/>
    <cellStyle name="Normal 35 2 6" xfId="7351" xr:uid="{00000000-0005-0000-0000-000002630000}"/>
    <cellStyle name="Normal 35 2 6 2" xfId="13874" xr:uid="{00000000-0005-0000-0000-000003630000}"/>
    <cellStyle name="Normal 35 2 6 2 2" xfId="26605" xr:uid="{00000000-0005-0000-0000-000004630000}"/>
    <cellStyle name="Normal 35 2 6 3" xfId="22079" xr:uid="{00000000-0005-0000-0000-000005630000}"/>
    <cellStyle name="Normal 35 2 7" xfId="12724" xr:uid="{00000000-0005-0000-0000-000006630000}"/>
    <cellStyle name="Normal 35 2 7 2" xfId="25470" xr:uid="{00000000-0005-0000-0000-000007630000}"/>
    <cellStyle name="Normal 35 2 8" xfId="21051" xr:uid="{00000000-0005-0000-0000-000008630000}"/>
    <cellStyle name="Normal 35 2 9" xfId="5416" xr:uid="{00000000-0005-0000-0000-000009630000}"/>
    <cellStyle name="Normal 35 3" xfId="9759" xr:uid="{00000000-0005-0000-0000-00000A630000}"/>
    <cellStyle name="Normal 35 3 2" xfId="44976" xr:uid="{CD604E32-CB97-4B2D-BA97-2B43985FE79B}"/>
    <cellStyle name="Normal 35 4" xfId="11133" xr:uid="{00000000-0005-0000-0000-00000B630000}"/>
    <cellStyle name="Normal 35 4 2" xfId="19601" xr:uid="{00000000-0005-0000-0000-00000C630000}"/>
    <cellStyle name="Normal 35 4 2 2" xfId="32716" xr:uid="{00000000-0005-0000-0000-00000D630000}"/>
    <cellStyle name="Normal 35 4 2 3" xfId="35727" xr:uid="{00000000-0005-0000-0000-00000E630000}"/>
    <cellStyle name="Normal 35 4 3" xfId="18272" xr:uid="{00000000-0005-0000-0000-00000F630000}"/>
    <cellStyle name="Normal 35 4 4" xfId="31643" xr:uid="{00000000-0005-0000-0000-000010630000}"/>
    <cellStyle name="Normal 35 4 5" xfId="34876" xr:uid="{00000000-0005-0000-0000-000011630000}"/>
    <cellStyle name="Normal 35 4 6" xfId="44977" xr:uid="{C59CB967-A31C-4E14-BC68-1660283FA7D6}"/>
    <cellStyle name="Normal 35 5" xfId="2939" xr:uid="{00000000-0005-0000-0000-000012630000}"/>
    <cellStyle name="Normal 36" xfId="318" xr:uid="{00000000-0005-0000-0000-000013630000}"/>
    <cellStyle name="Normal 36 2" xfId="1898" xr:uid="{00000000-0005-0000-0000-000014630000}"/>
    <cellStyle name="Normal 36 2 10" xfId="44978" xr:uid="{464A8C6E-7574-4CE3-A2F1-9086365B971C}"/>
    <cellStyle name="Normal 36 2 2" xfId="8334" xr:uid="{00000000-0005-0000-0000-000015630000}"/>
    <cellStyle name="Normal 36 2 2 2" xfId="14823" xr:uid="{00000000-0005-0000-0000-000016630000}"/>
    <cellStyle name="Normal 36 2 2 2 2" xfId="27499" xr:uid="{00000000-0005-0000-0000-000017630000}"/>
    <cellStyle name="Normal 36 2 2 3" xfId="22587" xr:uid="{00000000-0005-0000-0000-000018630000}"/>
    <cellStyle name="Normal 36 2 3" xfId="9258" xr:uid="{00000000-0005-0000-0000-000019630000}"/>
    <cellStyle name="Normal 36 2 3 2" xfId="15665" xr:uid="{00000000-0005-0000-0000-00001A630000}"/>
    <cellStyle name="Normal 36 2 3 2 2" xfId="28310" xr:uid="{00000000-0005-0000-0000-00001B630000}"/>
    <cellStyle name="Normal 36 2 3 3" xfId="23257" xr:uid="{00000000-0005-0000-0000-00001C630000}"/>
    <cellStyle name="Normal 36 2 4" xfId="10529" xr:uid="{00000000-0005-0000-0000-00001D630000}"/>
    <cellStyle name="Normal 36 2 5" xfId="10078" xr:uid="{00000000-0005-0000-0000-00001E630000}"/>
    <cellStyle name="Normal 36 2 5 2" xfId="16006" xr:uid="{00000000-0005-0000-0000-00001F630000}"/>
    <cellStyle name="Normal 36 2 5 2 2" xfId="28634" xr:uid="{00000000-0005-0000-0000-000020630000}"/>
    <cellStyle name="Normal 36 2 5 3" xfId="23603" xr:uid="{00000000-0005-0000-0000-000021630000}"/>
    <cellStyle name="Normal 36 2 6" xfId="7352" xr:uid="{00000000-0005-0000-0000-000022630000}"/>
    <cellStyle name="Normal 36 2 6 2" xfId="13875" xr:uid="{00000000-0005-0000-0000-000023630000}"/>
    <cellStyle name="Normal 36 2 6 2 2" xfId="26606" xr:uid="{00000000-0005-0000-0000-000024630000}"/>
    <cellStyle name="Normal 36 2 6 3" xfId="22080" xr:uid="{00000000-0005-0000-0000-000025630000}"/>
    <cellStyle name="Normal 36 2 7" xfId="12725" xr:uid="{00000000-0005-0000-0000-000026630000}"/>
    <cellStyle name="Normal 36 2 7 2" xfId="25471" xr:uid="{00000000-0005-0000-0000-000027630000}"/>
    <cellStyle name="Normal 36 2 8" xfId="21052" xr:uid="{00000000-0005-0000-0000-000028630000}"/>
    <cellStyle name="Normal 36 2 9" xfId="5417" xr:uid="{00000000-0005-0000-0000-000029630000}"/>
    <cellStyle name="Normal 36 3" xfId="9760" xr:uid="{00000000-0005-0000-0000-00002A630000}"/>
    <cellStyle name="Normal 36 3 2" xfId="10902" xr:uid="{00000000-0005-0000-0000-00002B630000}"/>
    <cellStyle name="Normal 36 3 2 2" xfId="16383" xr:uid="{00000000-0005-0000-0000-00002C630000}"/>
    <cellStyle name="Normal 36 3 2 2 2" xfId="28925" xr:uid="{00000000-0005-0000-0000-00002D630000}"/>
    <cellStyle name="Normal 36 3 2 3" xfId="23836" xr:uid="{00000000-0005-0000-0000-00002E630000}"/>
    <cellStyle name="Normal 36 3 3" xfId="44979" xr:uid="{9592E245-0A5F-4348-9962-1C4F61032520}"/>
    <cellStyle name="Normal 36 4" xfId="11215" xr:uid="{00000000-0005-0000-0000-00002F630000}"/>
    <cellStyle name="Normal 36 4 2" xfId="19602" xr:uid="{00000000-0005-0000-0000-000030630000}"/>
    <cellStyle name="Normal 36 4 2 2" xfId="32717" xr:uid="{00000000-0005-0000-0000-000031630000}"/>
    <cellStyle name="Normal 36 4 2 3" xfId="35728" xr:uid="{00000000-0005-0000-0000-000032630000}"/>
    <cellStyle name="Normal 36 4 3" xfId="18273" xr:uid="{00000000-0005-0000-0000-000033630000}"/>
    <cellStyle name="Normal 36 4 4" xfId="31644" xr:uid="{00000000-0005-0000-0000-000034630000}"/>
    <cellStyle name="Normal 36 4 5" xfId="34877" xr:uid="{00000000-0005-0000-0000-000035630000}"/>
    <cellStyle name="Normal 36 5" xfId="2940" xr:uid="{00000000-0005-0000-0000-000036630000}"/>
    <cellStyle name="Normal 37" xfId="319" xr:uid="{00000000-0005-0000-0000-000037630000}"/>
    <cellStyle name="Normal 37 2" xfId="1899" xr:uid="{00000000-0005-0000-0000-000038630000}"/>
    <cellStyle name="Normal 37 2 2" xfId="10530" xr:uid="{00000000-0005-0000-0000-000039630000}"/>
    <cellStyle name="Normal 37 2 3" xfId="10011" xr:uid="{00000000-0005-0000-0000-00003A630000}"/>
    <cellStyle name="Normal 37 2 3 2" xfId="15978" xr:uid="{00000000-0005-0000-0000-00003B630000}"/>
    <cellStyle name="Normal 37 2 3 2 2" xfId="28614" xr:uid="{00000000-0005-0000-0000-00003C630000}"/>
    <cellStyle name="Normal 37 2 3 3" xfId="23585" xr:uid="{00000000-0005-0000-0000-00003D630000}"/>
    <cellStyle name="Normal 37 2 4" xfId="5418" xr:uid="{00000000-0005-0000-0000-00003E630000}"/>
    <cellStyle name="Normal 37 2 5" xfId="44980" xr:uid="{298580E5-3CDB-4A81-BFF9-246E320183A1}"/>
    <cellStyle name="Normal 37 3" xfId="9761" xr:uid="{00000000-0005-0000-0000-00003F630000}"/>
    <cellStyle name="Normal 37 3 2" xfId="44981" xr:uid="{4FC7094E-8321-430D-A80A-62CC952C8CBF}"/>
    <cellStyle name="Normal 37 4" xfId="11249" xr:uid="{00000000-0005-0000-0000-000040630000}"/>
    <cellStyle name="Normal 37 4 2" xfId="18274" xr:uid="{00000000-0005-0000-0000-000041630000}"/>
    <cellStyle name="Normal 37 4 3" xfId="44982" xr:uid="{8BDA1949-80B2-4A85-9A4F-1A738D19DC67}"/>
    <cellStyle name="Normal 37 5" xfId="2941" xr:uid="{00000000-0005-0000-0000-000042630000}"/>
    <cellStyle name="Normal 38" xfId="320" xr:uid="{00000000-0005-0000-0000-000043630000}"/>
    <cellStyle name="Normal 38 2" xfId="1900" xr:uid="{00000000-0005-0000-0000-000044630000}"/>
    <cellStyle name="Normal 38 2 2" xfId="2944" xr:uid="{00000000-0005-0000-0000-000045630000}"/>
    <cellStyle name="Normal 38 2 3" xfId="10868" xr:uid="{00000000-0005-0000-0000-000046630000}"/>
    <cellStyle name="Normal 38 2 4" xfId="2943" xr:uid="{00000000-0005-0000-0000-000047630000}"/>
    <cellStyle name="Normal 38 2 5" xfId="44983" xr:uid="{868ADB0D-95A0-4756-97C8-8C267C7A72BB}"/>
    <cellStyle name="Normal 38 3" xfId="2945" xr:uid="{00000000-0005-0000-0000-000048630000}"/>
    <cellStyle name="Normal 38 3 2" xfId="44984" xr:uid="{4C238FE2-199E-4DC0-AB8F-88E15444DAEA}"/>
    <cellStyle name="Normal 38 4" xfId="5419" xr:uid="{00000000-0005-0000-0000-000049630000}"/>
    <cellStyle name="Normal 38 4 2" xfId="8335" xr:uid="{00000000-0005-0000-0000-00004A630000}"/>
    <cellStyle name="Normal 38 4 2 2" xfId="14824" xr:uid="{00000000-0005-0000-0000-00004B630000}"/>
    <cellStyle name="Normal 38 4 2 2 2" xfId="27500" xr:uid="{00000000-0005-0000-0000-00004C630000}"/>
    <cellStyle name="Normal 38 4 2 3" xfId="22588" xr:uid="{00000000-0005-0000-0000-00004D630000}"/>
    <cellStyle name="Normal 38 4 3" xfId="9259" xr:uid="{00000000-0005-0000-0000-00004E630000}"/>
    <cellStyle name="Normal 38 4 3 2" xfId="15666" xr:uid="{00000000-0005-0000-0000-00004F630000}"/>
    <cellStyle name="Normal 38 4 3 2 2" xfId="28311" xr:uid="{00000000-0005-0000-0000-000050630000}"/>
    <cellStyle name="Normal 38 4 3 3" xfId="23258" xr:uid="{00000000-0005-0000-0000-000051630000}"/>
    <cellStyle name="Normal 38 4 4" xfId="10531" xr:uid="{00000000-0005-0000-0000-000052630000}"/>
    <cellStyle name="Normal 38 4 5" xfId="7353" xr:uid="{00000000-0005-0000-0000-000053630000}"/>
    <cellStyle name="Normal 38 4 5 2" xfId="13876" xr:uid="{00000000-0005-0000-0000-000054630000}"/>
    <cellStyle name="Normal 38 4 5 2 2" xfId="26607" xr:uid="{00000000-0005-0000-0000-000055630000}"/>
    <cellStyle name="Normal 38 4 5 3" xfId="22081" xr:uid="{00000000-0005-0000-0000-000056630000}"/>
    <cellStyle name="Normal 38 4 6" xfId="12727" xr:uid="{00000000-0005-0000-0000-000057630000}"/>
    <cellStyle name="Normal 38 4 6 2" xfId="25473" xr:uid="{00000000-0005-0000-0000-000058630000}"/>
    <cellStyle name="Normal 38 4 7" xfId="21053" xr:uid="{00000000-0005-0000-0000-000059630000}"/>
    <cellStyle name="Normal 38 4 8" xfId="44985" xr:uid="{98EF50A4-9DB7-496E-85C2-BCB0C568E977}"/>
    <cellStyle name="Normal 38 5" xfId="2946" xr:uid="{00000000-0005-0000-0000-00005A630000}"/>
    <cellStyle name="Normal 38 5 2" xfId="44986" xr:uid="{40BEA5CF-E6B9-41E6-B9E4-CF6441ACD981}"/>
    <cellStyle name="Normal 38 6" xfId="2947" xr:uid="{00000000-0005-0000-0000-00005B630000}"/>
    <cellStyle name="Normal 38 6 2" xfId="44987" xr:uid="{75C88E57-EC64-4867-8DC9-1EAA072E9369}"/>
    <cellStyle name="Normal 38 7" xfId="9762" xr:uid="{00000000-0005-0000-0000-00005C630000}"/>
    <cellStyle name="Normal 38 7 2" xfId="44988" xr:uid="{0FD2093C-49EE-4946-83C6-62A049956362}"/>
    <cellStyle name="Normal 38 8" xfId="10089" xr:uid="{00000000-0005-0000-0000-00005D630000}"/>
    <cellStyle name="Normal 38 8 2" xfId="19603" xr:uid="{00000000-0005-0000-0000-00005E630000}"/>
    <cellStyle name="Normal 38 8 2 2" xfId="32718" xr:uid="{00000000-0005-0000-0000-00005F630000}"/>
    <cellStyle name="Normal 38 8 2 3" xfId="35729" xr:uid="{00000000-0005-0000-0000-000060630000}"/>
    <cellStyle name="Normal 38 8 3" xfId="18275" xr:uid="{00000000-0005-0000-0000-000061630000}"/>
    <cellStyle name="Normal 38 8 4" xfId="31645" xr:uid="{00000000-0005-0000-0000-000062630000}"/>
    <cellStyle name="Normal 38 8 5" xfId="34878" xr:uid="{00000000-0005-0000-0000-000063630000}"/>
    <cellStyle name="Normal 38 8 6" xfId="44989" xr:uid="{B6C83A69-1CAE-4178-9FF2-0AE6B379AE20}"/>
    <cellStyle name="Normal 38 9" xfId="2942" xr:uid="{00000000-0005-0000-0000-000064630000}"/>
    <cellStyle name="Normal 38 9 2" xfId="44990" xr:uid="{8FECC976-EEC2-4BB5-8660-7D04E727D1C5}"/>
    <cellStyle name="Normal 39" xfId="321" xr:uid="{00000000-0005-0000-0000-000065630000}"/>
    <cellStyle name="Normal 39 2" xfId="1901" xr:uid="{00000000-0005-0000-0000-000066630000}"/>
    <cellStyle name="Normal 39 2 10" xfId="44991" xr:uid="{2903BF98-CB30-4A01-AF8C-0F5615112BBA}"/>
    <cellStyle name="Normal 39 2 2" xfId="7847" xr:uid="{00000000-0005-0000-0000-000067630000}"/>
    <cellStyle name="Normal 39 2 2 2" xfId="14342" xr:uid="{00000000-0005-0000-0000-000068630000}"/>
    <cellStyle name="Normal 39 2 2 2 2" xfId="27030" xr:uid="{00000000-0005-0000-0000-000069630000}"/>
    <cellStyle name="Normal 39 2 2 3" xfId="22519" xr:uid="{00000000-0005-0000-0000-00006A630000}"/>
    <cellStyle name="Normal 39 2 3" xfId="8769" xr:uid="{00000000-0005-0000-0000-00006B630000}"/>
    <cellStyle name="Normal 39 2 3 2" xfId="15184" xr:uid="{00000000-0005-0000-0000-00006C630000}"/>
    <cellStyle name="Normal 39 2 3 2 2" xfId="27842" xr:uid="{00000000-0005-0000-0000-00006D630000}"/>
    <cellStyle name="Normal 39 2 3 3" xfId="22809" xr:uid="{00000000-0005-0000-0000-00006E630000}"/>
    <cellStyle name="Normal 39 2 4" xfId="10535" xr:uid="{00000000-0005-0000-0000-00006F630000}"/>
    <cellStyle name="Normal 39 2 5" xfId="10226" xr:uid="{00000000-0005-0000-0000-000070630000}"/>
    <cellStyle name="Normal 39 2 6" xfId="6630" xr:uid="{00000000-0005-0000-0000-000071630000}"/>
    <cellStyle name="Normal 39 2 6 2" xfId="13217" xr:uid="{00000000-0005-0000-0000-000072630000}"/>
    <cellStyle name="Normal 39 2 6 2 2" xfId="25961" xr:uid="{00000000-0005-0000-0000-000073630000}"/>
    <cellStyle name="Normal 39 2 6 3" xfId="21369" xr:uid="{00000000-0005-0000-0000-000074630000}"/>
    <cellStyle name="Normal 39 2 7" xfId="12148" xr:uid="{00000000-0005-0000-0000-000075630000}"/>
    <cellStyle name="Normal 39 2 7 2" xfId="24893" xr:uid="{00000000-0005-0000-0000-000076630000}"/>
    <cellStyle name="Normal 39 2 8" xfId="21008" xr:uid="{00000000-0005-0000-0000-000077630000}"/>
    <cellStyle name="Normal 39 2 9" xfId="3199" xr:uid="{00000000-0005-0000-0000-000078630000}"/>
    <cellStyle name="Normal 39 3" xfId="9763" xr:uid="{00000000-0005-0000-0000-000079630000}"/>
    <cellStyle name="Normal 39 3 2" xfId="44992" xr:uid="{4426909D-DFA2-4045-9B9F-53D5CCF69A00}"/>
    <cellStyle name="Normal 39 4" xfId="11209" xr:uid="{00000000-0005-0000-0000-00007A630000}"/>
    <cellStyle name="Normal 39 4 2" xfId="19101" xr:uid="{00000000-0005-0000-0000-00007B630000}"/>
    <cellStyle name="Normal 39 4 2 2" xfId="32223" xr:uid="{00000000-0005-0000-0000-00007C630000}"/>
    <cellStyle name="Normal 39 4 2 3" xfId="35242" xr:uid="{00000000-0005-0000-0000-00007D630000}"/>
    <cellStyle name="Normal 39 4 3" xfId="17522" xr:uid="{00000000-0005-0000-0000-00007E630000}"/>
    <cellStyle name="Normal 39 4 4" xfId="30944" xr:uid="{00000000-0005-0000-0000-00007F630000}"/>
    <cellStyle name="Normal 39 4 5" xfId="34365" xr:uid="{00000000-0005-0000-0000-000080630000}"/>
    <cellStyle name="Normal 39 4 6" xfId="44993" xr:uid="{7AFD6B1A-5390-4EA3-B2C7-FD9067AEB813}"/>
    <cellStyle name="Normal 39 5" xfId="2948" xr:uid="{00000000-0005-0000-0000-000081630000}"/>
    <cellStyle name="Normal 4" xfId="15" xr:uid="{00000000-0005-0000-0000-000082630000}"/>
    <cellStyle name="Normal 4 10" xfId="3125" xr:uid="{00000000-0005-0000-0000-000083630000}"/>
    <cellStyle name="Normal 4 10 2" xfId="5420" xr:uid="{00000000-0005-0000-0000-000084630000}"/>
    <cellStyle name="Normal 4 10 2 2" xfId="20045" xr:uid="{00000000-0005-0000-0000-000085630000}"/>
    <cellStyle name="Normal 4 10 2 3" xfId="44995" xr:uid="{CBD59395-0DB3-4B94-9F9B-B54B86B0050C}"/>
    <cellStyle name="Normal 4 10 3" xfId="10749" xr:uid="{00000000-0005-0000-0000-000086630000}"/>
    <cellStyle name="Normal 4 10 4" xfId="44994" xr:uid="{C768132C-82FA-4256-B6AB-56AB0BE894A9}"/>
    <cellStyle name="Normal 4 11" xfId="3178" xr:uid="{00000000-0005-0000-0000-000087630000}"/>
    <cellStyle name="Normal 4 11 2" xfId="5421" xr:uid="{00000000-0005-0000-0000-000088630000}"/>
    <cellStyle name="Normal 4 11 3" xfId="7839" xr:uid="{00000000-0005-0000-0000-000089630000}"/>
    <cellStyle name="Normal 4 11 3 2" xfId="14334" xr:uid="{00000000-0005-0000-0000-00008A630000}"/>
    <cellStyle name="Normal 4 11 3 2 2" xfId="27023" xr:uid="{00000000-0005-0000-0000-00008B630000}"/>
    <cellStyle name="Normal 4 11 3 3" xfId="22512" xr:uid="{00000000-0005-0000-0000-00008C630000}"/>
    <cellStyle name="Normal 4 11 4" xfId="8761" xr:uid="{00000000-0005-0000-0000-00008D630000}"/>
    <cellStyle name="Normal 4 11 4 2" xfId="15176" xr:uid="{00000000-0005-0000-0000-00008E630000}"/>
    <cellStyle name="Normal 4 11 4 2 2" xfId="27834" xr:uid="{00000000-0005-0000-0000-00008F630000}"/>
    <cellStyle name="Normal 4 11 4 3" xfId="22802" xr:uid="{00000000-0005-0000-0000-000090630000}"/>
    <cellStyle name="Normal 4 11 5" xfId="6620" xr:uid="{00000000-0005-0000-0000-000091630000}"/>
    <cellStyle name="Normal 4 11 5 2" xfId="13207" xr:uid="{00000000-0005-0000-0000-000092630000}"/>
    <cellStyle name="Normal 4 11 5 2 2" xfId="25951" xr:uid="{00000000-0005-0000-0000-000093630000}"/>
    <cellStyle name="Normal 4 11 5 3" xfId="21359" xr:uid="{00000000-0005-0000-0000-000094630000}"/>
    <cellStyle name="Normal 4 11 6" xfId="12138" xr:uid="{00000000-0005-0000-0000-000095630000}"/>
    <cellStyle name="Normal 4 11 6 2" xfId="24883" xr:uid="{00000000-0005-0000-0000-000096630000}"/>
    <cellStyle name="Normal 4 11 7" xfId="21001" xr:uid="{00000000-0005-0000-0000-000097630000}"/>
    <cellStyle name="Normal 4 11 8" xfId="44996" xr:uid="{B0793BB8-23C1-41B4-A973-C6E1422A9623}"/>
    <cellStyle name="Normal 4 12" xfId="5422" xr:uid="{00000000-0005-0000-0000-000098630000}"/>
    <cellStyle name="Normal 4 12 2" xfId="44997" xr:uid="{BF1B704E-A570-45E9-832E-EA1C79C649BA}"/>
    <cellStyle name="Normal 4 13" xfId="5423" xr:uid="{00000000-0005-0000-0000-000099630000}"/>
    <cellStyle name="Normal 4 13 2" xfId="44998" xr:uid="{6F33F623-67E6-4386-88DC-C0723BC913E3}"/>
    <cellStyle name="Normal 4 14" xfId="5424" xr:uid="{00000000-0005-0000-0000-00009A630000}"/>
    <cellStyle name="Normal 4 14 2" xfId="44999" xr:uid="{1391AB7B-8623-4247-9EB4-FBB4BF2E44F4}"/>
    <cellStyle name="Normal 4 15" xfId="5425" xr:uid="{00000000-0005-0000-0000-00009B630000}"/>
    <cellStyle name="Normal 4 15 2" xfId="45000" xr:uid="{219E8BC1-A095-42AC-9E2E-13FC85055163}"/>
    <cellStyle name="Normal 4 16" xfId="5426" xr:uid="{00000000-0005-0000-0000-00009C630000}"/>
    <cellStyle name="Normal 4 16 2" xfId="45001" xr:uid="{95241A84-D5AF-461D-81DA-A3052CE08A88}"/>
    <cellStyle name="Normal 4 17" xfId="5427" xr:uid="{00000000-0005-0000-0000-00009D630000}"/>
    <cellStyle name="Normal 4 17 2" xfId="45002" xr:uid="{8CFE09F9-600E-4DAF-9DEF-B3222991753A}"/>
    <cellStyle name="Normal 4 18" xfId="5428" xr:uid="{00000000-0005-0000-0000-00009E630000}"/>
    <cellStyle name="Normal 4 18 2" xfId="45003" xr:uid="{8798890D-F3BD-4E04-9A54-89D999445DA2}"/>
    <cellStyle name="Normal 4 19" xfId="5429" xr:uid="{00000000-0005-0000-0000-00009F630000}"/>
    <cellStyle name="Normal 4 2" xfId="28" xr:uid="{00000000-0005-0000-0000-0000A0630000}"/>
    <cellStyle name="Normal 4 2 10" xfId="45005" xr:uid="{519DA5E6-A874-49DF-8F77-C91F3BF20223}"/>
    <cellStyle name="Normal 4 2 11" xfId="45006" xr:uid="{43B6604B-AEFA-41A2-856B-3B3FC65F1BC2}"/>
    <cellStyle name="Normal 4 2 12" xfId="45004" xr:uid="{738E29AD-D206-48B1-891E-ED0D54A4D92F}"/>
    <cellStyle name="Normal 4 2 2" xfId="323" xr:uid="{00000000-0005-0000-0000-0000A1630000}"/>
    <cellStyle name="Normal 4 2 2 2" xfId="1275" xr:uid="{00000000-0005-0000-0000-0000A2630000}"/>
    <cellStyle name="Normal 4 2 2 2 10" xfId="45007" xr:uid="{56D8A1FC-DC60-4970-AD97-344AF3E3BC8B}"/>
    <cellStyle name="Normal 4 2 2 2 2" xfId="6132" xr:uid="{00000000-0005-0000-0000-0000A3630000}"/>
    <cellStyle name="Normal 4 2 2 2 2 2" xfId="45008" xr:uid="{3644D2FB-440D-4720-8150-15747C35E5CA}"/>
    <cellStyle name="Normal 4 2 2 2 3" xfId="8336" xr:uid="{00000000-0005-0000-0000-0000A4630000}"/>
    <cellStyle name="Normal 4 2 2 2 3 2" xfId="14825" xr:uid="{00000000-0005-0000-0000-0000A5630000}"/>
    <cellStyle name="Normal 4 2 2 2 3 2 2" xfId="27501" xr:uid="{00000000-0005-0000-0000-0000A6630000}"/>
    <cellStyle name="Normal 4 2 2 2 3 3" xfId="22589" xr:uid="{00000000-0005-0000-0000-0000A7630000}"/>
    <cellStyle name="Normal 4 2 2 2 3 4" xfId="45009" xr:uid="{D70F97AA-28D5-4D6D-8A89-7E1C47CD7A86}"/>
    <cellStyle name="Normal 4 2 2 2 4" xfId="9260" xr:uid="{00000000-0005-0000-0000-0000A8630000}"/>
    <cellStyle name="Normal 4 2 2 2 4 2" xfId="15667" xr:uid="{00000000-0005-0000-0000-0000A9630000}"/>
    <cellStyle name="Normal 4 2 2 2 4 2 2" xfId="28312" xr:uid="{00000000-0005-0000-0000-0000AA630000}"/>
    <cellStyle name="Normal 4 2 2 2 4 3" xfId="23259" xr:uid="{00000000-0005-0000-0000-0000AB630000}"/>
    <cellStyle name="Normal 4 2 2 2 5" xfId="10204" xr:uid="{00000000-0005-0000-0000-0000AC630000}"/>
    <cellStyle name="Normal 4 2 2 2 5 2" xfId="16054" xr:uid="{00000000-0005-0000-0000-0000AD630000}"/>
    <cellStyle name="Normal 4 2 2 2 5 2 2" xfId="28681" xr:uid="{00000000-0005-0000-0000-0000AE630000}"/>
    <cellStyle name="Normal 4 2 2 2 5 3" xfId="23645" xr:uid="{00000000-0005-0000-0000-0000AF630000}"/>
    <cellStyle name="Normal 4 2 2 2 6" xfId="7356" xr:uid="{00000000-0005-0000-0000-0000B0630000}"/>
    <cellStyle name="Normal 4 2 2 2 6 2" xfId="13877" xr:uid="{00000000-0005-0000-0000-0000B1630000}"/>
    <cellStyle name="Normal 4 2 2 2 6 2 2" xfId="26608" xr:uid="{00000000-0005-0000-0000-0000B2630000}"/>
    <cellStyle name="Normal 4 2 2 2 6 3" xfId="22084" xr:uid="{00000000-0005-0000-0000-0000B3630000}"/>
    <cellStyle name="Normal 4 2 2 2 7" xfId="12728" xr:uid="{00000000-0005-0000-0000-0000B4630000}"/>
    <cellStyle name="Normal 4 2 2 2 7 2" xfId="25474" xr:uid="{00000000-0005-0000-0000-0000B5630000}"/>
    <cellStyle name="Normal 4 2 2 2 8" xfId="21054" xr:uid="{00000000-0005-0000-0000-0000B6630000}"/>
    <cellStyle name="Normal 4 2 2 2 9" xfId="5430" xr:uid="{00000000-0005-0000-0000-0000B7630000}"/>
    <cellStyle name="Normal 4 2 2 3" xfId="9984" xr:uid="{00000000-0005-0000-0000-0000B8630000}"/>
    <cellStyle name="Normal 4 2 2 3 2" xfId="45010" xr:uid="{A139F5D2-E190-4FB8-83DF-389A15EB3F9E}"/>
    <cellStyle name="Normal 4 2 2 4" xfId="10393" xr:uid="{00000000-0005-0000-0000-0000B9630000}"/>
    <cellStyle name="Normal 4 2 2 4 2" xfId="16107" xr:uid="{00000000-0005-0000-0000-0000BA630000}"/>
    <cellStyle name="Normal 4 2 2 4 2 2" xfId="19604" xr:uid="{00000000-0005-0000-0000-0000BB630000}"/>
    <cellStyle name="Normal 4 2 2 4 2 3" xfId="32719" xr:uid="{00000000-0005-0000-0000-0000BC630000}"/>
    <cellStyle name="Normal 4 2 2 4 2 4" xfId="35730" xr:uid="{00000000-0005-0000-0000-0000BD630000}"/>
    <cellStyle name="Normal 4 2 2 4 3" xfId="18276" xr:uid="{00000000-0005-0000-0000-0000BE630000}"/>
    <cellStyle name="Normal 4 2 2 4 4" xfId="31646" xr:uid="{00000000-0005-0000-0000-0000BF630000}"/>
    <cellStyle name="Normal 4 2 2 4 5" xfId="34879" xr:uid="{00000000-0005-0000-0000-0000C0630000}"/>
    <cellStyle name="Normal 4 2 2 4 6" xfId="45011" xr:uid="{9D0BEA3F-BFDB-4FC2-BA72-5E93C26DAEA9}"/>
    <cellStyle name="Normal 4 2 2 5" xfId="2232" xr:uid="{00000000-0005-0000-0000-0000C1630000}"/>
    <cellStyle name="Normal 4 2 3" xfId="570" xr:uid="{00000000-0005-0000-0000-0000C2630000}"/>
    <cellStyle name="Normal 4 2 3 2" xfId="2233" xr:uid="{00000000-0005-0000-0000-0000C3630000}"/>
    <cellStyle name="Normal 4 2 3 2 2" xfId="45013" xr:uid="{D6B8D303-E11B-402A-8736-11F954FD991D}"/>
    <cellStyle name="Normal 4 2 3 3" xfId="37336" xr:uid="{00000000-0005-0000-0000-0000C4630000}"/>
    <cellStyle name="Normal 4 2 3 3 2" xfId="45014" xr:uid="{4260C7AE-D8F6-4AAA-97F1-B27F489F80E4}"/>
    <cellStyle name="Normal 4 2 3 4" xfId="45012" xr:uid="{C4EDCE44-0E39-4E81-8216-D95CC2FF8429}"/>
    <cellStyle name="Normal 4 2 4" xfId="791" xr:uid="{00000000-0005-0000-0000-0000C5630000}"/>
    <cellStyle name="Normal 4 2 4 2" xfId="10536" xr:uid="{00000000-0005-0000-0000-0000C6630000}"/>
    <cellStyle name="Normal 4 2 4 2 2" xfId="45016" xr:uid="{70942A97-64B4-47A3-9347-3264FE252646}"/>
    <cellStyle name="Normal 4 2 4 3" xfId="45017" xr:uid="{79553B44-D0CD-472E-9472-4F5C78042291}"/>
    <cellStyle name="Normal 4 2 4 4" xfId="45015" xr:uid="{28909E4E-46E5-48E2-BC8A-3E47EC1D7CBD}"/>
    <cellStyle name="Normal 4 2 5" xfId="1047" xr:uid="{00000000-0005-0000-0000-0000C7630000}"/>
    <cellStyle name="Normal 4 2 5 2" xfId="10759" xr:uid="{00000000-0005-0000-0000-0000C8630000}"/>
    <cellStyle name="Normal 4 2 5 2 2" xfId="45019" xr:uid="{F30D72A7-96A8-4270-970E-87DA67A43578}"/>
    <cellStyle name="Normal 4 2 5 3" xfId="18916" xr:uid="{00000000-0005-0000-0000-0000C9630000}"/>
    <cellStyle name="Normal 4 2 5 4" xfId="2234" xr:uid="{00000000-0005-0000-0000-0000CA630000}"/>
    <cellStyle name="Normal 4 2 5 5" xfId="45018" xr:uid="{F0AFE451-B9CD-4C64-B566-45DA835C08EB}"/>
    <cellStyle name="Normal 4 2 6" xfId="1272" xr:uid="{00000000-0005-0000-0000-0000CB630000}"/>
    <cellStyle name="Normal 4 2 6 2" xfId="2235" xr:uid="{00000000-0005-0000-0000-0000CC630000}"/>
    <cellStyle name="Normal 4 2 6 2 2" xfId="45021" xr:uid="{6E89F8DC-5248-4E67-8A3E-FB91B336CB27}"/>
    <cellStyle name="Normal 4 2 6 3" xfId="45020" xr:uid="{90E041C5-0D3C-4AF8-A181-FAF530895B90}"/>
    <cellStyle name="Normal 4 2 7" xfId="2236" xr:uid="{00000000-0005-0000-0000-0000CD630000}"/>
    <cellStyle name="Normal 4 2 7 2" xfId="37412" xr:uid="{00000000-0005-0000-0000-0000CE630000}"/>
    <cellStyle name="Normal 4 2 7 2 2" xfId="45023" xr:uid="{D96530B9-6B9E-47CE-946A-8E95E8839276}"/>
    <cellStyle name="Normal 4 2 7 3" xfId="45022" xr:uid="{F5B6AED1-5A72-46E0-A00A-FF178EC2F9E0}"/>
    <cellStyle name="Normal 4 2 8" xfId="2237" xr:uid="{00000000-0005-0000-0000-0000CF630000}"/>
    <cellStyle name="Normal 4 2 8 2" xfId="45024" xr:uid="{AF7AABF2-C475-40AF-8601-22E7EB3F7A10}"/>
    <cellStyle name="Normal 4 2 9" xfId="2231" xr:uid="{00000000-0005-0000-0000-0000D0630000}"/>
    <cellStyle name="Normal 4 2 9 2" xfId="45025" xr:uid="{F0C99771-0CEA-4866-97F5-75436550A866}"/>
    <cellStyle name="Normal 4 20" xfId="5431" xr:uid="{00000000-0005-0000-0000-0000D1630000}"/>
    <cellStyle name="Normal 4 20 2" xfId="45027" xr:uid="{B483E6F9-A189-4988-BCBB-C5CD7E8EAD21}"/>
    <cellStyle name="Normal 4 20 3" xfId="45026" xr:uid="{741F75E0-0D33-40D0-AC29-7051077BADE8}"/>
    <cellStyle name="Normal 4 21" xfId="5432" xr:uid="{00000000-0005-0000-0000-0000D2630000}"/>
    <cellStyle name="Normal 4 21 2" xfId="45028" xr:uid="{FC55746E-404E-4291-BE40-A3774584D5A0}"/>
    <cellStyle name="Normal 4 22" xfId="5433" xr:uid="{00000000-0005-0000-0000-0000D3630000}"/>
    <cellStyle name="Normal 4 22 2" xfId="45029" xr:uid="{624E165F-1C4F-4C07-B515-62D1E7160396}"/>
    <cellStyle name="Normal 4 23" xfId="5434" xr:uid="{00000000-0005-0000-0000-0000D4630000}"/>
    <cellStyle name="Normal 4 23 2" xfId="45030" xr:uid="{DDE2B141-6215-42F3-BED5-92B2C565B252}"/>
    <cellStyle name="Normal 4 24" xfId="2230" xr:uid="{00000000-0005-0000-0000-0000D5630000}"/>
    <cellStyle name="Normal 4 24 2" xfId="7792" xr:uid="{00000000-0005-0000-0000-0000D6630000}"/>
    <cellStyle name="Normal 4 24 2 2" xfId="14287" xr:uid="{00000000-0005-0000-0000-0000D7630000}"/>
    <cellStyle name="Normal 4 24 2 2 2" xfId="27001" xr:uid="{00000000-0005-0000-0000-0000D8630000}"/>
    <cellStyle name="Normal 4 24 2 3" xfId="22493" xr:uid="{00000000-0005-0000-0000-0000D9630000}"/>
    <cellStyle name="Normal 4 24 3" xfId="8639" xr:uid="{00000000-0005-0000-0000-0000DA630000}"/>
    <cellStyle name="Normal 4 24 3 2" xfId="15124" xr:uid="{00000000-0005-0000-0000-0000DB630000}"/>
    <cellStyle name="Normal 4 24 3 2 2" xfId="27793" xr:uid="{00000000-0005-0000-0000-0000DC630000}"/>
    <cellStyle name="Normal 4 24 3 3" xfId="22706" xr:uid="{00000000-0005-0000-0000-0000DD630000}"/>
    <cellStyle name="Normal 4 24 4" xfId="6434" xr:uid="{00000000-0005-0000-0000-0000DE630000}"/>
    <cellStyle name="Normal 4 24 4 2" xfId="13057" xr:uid="{00000000-0005-0000-0000-0000DF630000}"/>
    <cellStyle name="Normal 4 24 4 2 2" xfId="25803" xr:uid="{00000000-0005-0000-0000-0000E0630000}"/>
    <cellStyle name="Normal 4 24 4 3" xfId="21183" xr:uid="{00000000-0005-0000-0000-0000E1630000}"/>
    <cellStyle name="Normal 4 24 5" xfId="12043" xr:uid="{00000000-0005-0000-0000-0000E2630000}"/>
    <cellStyle name="Normal 4 24 5 2" xfId="24788" xr:uid="{00000000-0005-0000-0000-0000E3630000}"/>
    <cellStyle name="Normal 4 24 6" xfId="20912" xr:uid="{00000000-0005-0000-0000-0000E4630000}"/>
    <cellStyle name="Normal 4 25" xfId="7741" xr:uid="{00000000-0005-0000-0000-0000E5630000}"/>
    <cellStyle name="Normal 4 26" xfId="7765" xr:uid="{00000000-0005-0000-0000-0000E6630000}"/>
    <cellStyle name="Normal 4 26 2" xfId="14260" xr:uid="{00000000-0005-0000-0000-0000E7630000}"/>
    <cellStyle name="Normal 4 26 2 2" xfId="26974" xr:uid="{00000000-0005-0000-0000-0000E8630000}"/>
    <cellStyle name="Normal 4 26 3" xfId="22467" xr:uid="{00000000-0005-0000-0000-0000E9630000}"/>
    <cellStyle name="Normal 4 27" xfId="8612" xr:uid="{00000000-0005-0000-0000-0000EA630000}"/>
    <cellStyle name="Normal 4 27 2" xfId="15097" xr:uid="{00000000-0005-0000-0000-0000EB630000}"/>
    <cellStyle name="Normal 4 27 2 2" xfId="27767" xr:uid="{00000000-0005-0000-0000-0000EC630000}"/>
    <cellStyle name="Normal 4 27 3" xfId="22681" xr:uid="{00000000-0005-0000-0000-0000ED630000}"/>
    <cellStyle name="Normal 4 28" xfId="6403" xr:uid="{00000000-0005-0000-0000-0000EE630000}"/>
    <cellStyle name="Normal 4 28 2" xfId="13026" xr:uid="{00000000-0005-0000-0000-0000EF630000}"/>
    <cellStyle name="Normal 4 28 2 2" xfId="25772" xr:uid="{00000000-0005-0000-0000-0000F0630000}"/>
    <cellStyle name="Normal 4 28 3" xfId="21152" xr:uid="{00000000-0005-0000-0000-0000F1630000}"/>
    <cellStyle name="Normal 4 29" xfId="12028" xr:uid="{00000000-0005-0000-0000-0000F2630000}"/>
    <cellStyle name="Normal 4 29 2" xfId="24773" xr:uid="{00000000-0005-0000-0000-0000F3630000}"/>
    <cellStyle name="Normal 4 3" xfId="322" xr:uid="{00000000-0005-0000-0000-0000F4630000}"/>
    <cellStyle name="Normal 4 3 2" xfId="792" xr:uid="{00000000-0005-0000-0000-0000F5630000}"/>
    <cellStyle name="Normal 4 3 2 2" xfId="10538" xr:uid="{00000000-0005-0000-0000-0000F6630000}"/>
    <cellStyle name="Normal 4 3 2 2 2" xfId="45032" xr:uid="{91715993-F668-4229-85B4-E11992E93AFA}"/>
    <cellStyle name="Normal 4 3 2 3" xfId="9985" xr:uid="{00000000-0005-0000-0000-0000F7630000}"/>
    <cellStyle name="Normal 4 3 2 3 2" xfId="45033" xr:uid="{5B5C9D64-F6CA-4A00-B7F2-11B349EBA856}"/>
    <cellStyle name="Normal 4 3 2 4" xfId="2949" xr:uid="{00000000-0005-0000-0000-0000F8630000}"/>
    <cellStyle name="Normal 4 3 3" xfId="1048" xr:uid="{00000000-0005-0000-0000-0000F9630000}"/>
    <cellStyle name="Normal 4 3 3 2" xfId="10035" xr:uid="{00000000-0005-0000-0000-0000FA630000}"/>
    <cellStyle name="Normal 4 3 3 3" xfId="45034" xr:uid="{299D834F-F578-4078-9AB6-6B5C0BCAE169}"/>
    <cellStyle name="Normal 4 3 4" xfId="1307" xr:uid="{00000000-0005-0000-0000-0000FB630000}"/>
    <cellStyle name="Normal 4 3 4 2" xfId="9764" xr:uid="{00000000-0005-0000-0000-0000FC630000}"/>
    <cellStyle name="Normal 4 3 4 3" xfId="45035" xr:uid="{71A23258-8090-437B-8935-0D79E3A75196}"/>
    <cellStyle name="Normal 4 3 5" xfId="2238" xr:uid="{00000000-0005-0000-0000-0000FD630000}"/>
    <cellStyle name="Normal 4 3 5 2" xfId="37602" xr:uid="{00000000-0005-0000-0000-0000FE630000}"/>
    <cellStyle name="Normal 4 3 5 3" xfId="45036" xr:uid="{D11FB151-E143-42E4-B9C1-A58FA5195697}"/>
    <cellStyle name="Normal 4 3 6" xfId="45037" xr:uid="{4EEC879E-8BF3-4A5A-B7BB-F8D713E75B85}"/>
    <cellStyle name="Normal 4 3 7" xfId="45031" xr:uid="{7550D8A7-3C0B-433B-84BF-1F82EF8165A5}"/>
    <cellStyle name="Normal 4 30" xfId="30585" xr:uid="{00000000-0005-0000-0000-0000FF630000}"/>
    <cellStyle name="Normal 4 31" xfId="37188" xr:uid="{00000000-0005-0000-0000-000000640000}"/>
    <cellStyle name="Normal 4 32" xfId="2188" xr:uid="{00000000-0005-0000-0000-000001640000}"/>
    <cellStyle name="Normal 4 33" xfId="37353" xr:uid="{00000000-0005-0000-0000-000002640000}"/>
    <cellStyle name="Normal 4 34" xfId="37837" xr:uid="{00000000-0005-0000-0000-000003640000}"/>
    <cellStyle name="Normal 4 4" xfId="810" xr:uid="{00000000-0005-0000-0000-000004640000}"/>
    <cellStyle name="Normal 4 4 10" xfId="5436" xr:uid="{00000000-0005-0000-0000-000005640000}"/>
    <cellStyle name="Normal 4 4 11" xfId="5437" xr:uid="{00000000-0005-0000-0000-000006640000}"/>
    <cellStyle name="Normal 4 4 12" xfId="5438" xr:uid="{00000000-0005-0000-0000-000007640000}"/>
    <cellStyle name="Normal 4 4 13" xfId="5439" xr:uid="{00000000-0005-0000-0000-000008640000}"/>
    <cellStyle name="Normal 4 4 14" xfId="5440" xr:uid="{00000000-0005-0000-0000-000009640000}"/>
    <cellStyle name="Normal 4 4 15" xfId="5441" xr:uid="{00000000-0005-0000-0000-00000A640000}"/>
    <cellStyle name="Normal 4 4 16" xfId="5442" xr:uid="{00000000-0005-0000-0000-00000B640000}"/>
    <cellStyle name="Normal 4 4 17" xfId="5443" xr:uid="{00000000-0005-0000-0000-00000C640000}"/>
    <cellStyle name="Normal 4 4 18" xfId="5444" xr:uid="{00000000-0005-0000-0000-00000D640000}"/>
    <cellStyle name="Normal 4 4 19" xfId="5445" xr:uid="{00000000-0005-0000-0000-00000E640000}"/>
    <cellStyle name="Normal 4 4 2" xfId="1049" xr:uid="{00000000-0005-0000-0000-00000F640000}"/>
    <cellStyle name="Normal 4 4 2 2" xfId="1903" xr:uid="{00000000-0005-0000-0000-000010640000}"/>
    <cellStyle name="Normal 4 4 2 2 2" xfId="1904" xr:uid="{00000000-0005-0000-0000-000011640000}"/>
    <cellStyle name="Normal 4 4 2 2 2 2" xfId="1905" xr:uid="{00000000-0005-0000-0000-000012640000}"/>
    <cellStyle name="Normal 4 4 2 2 2 2 2" xfId="16056" xr:uid="{00000000-0005-0000-0000-000013640000}"/>
    <cellStyle name="Normal 4 4 2 2 2 2 2 2" xfId="28683" xr:uid="{00000000-0005-0000-0000-000014640000}"/>
    <cellStyle name="Normal 4 4 2 2 2 2 2 3" xfId="45042" xr:uid="{B6CA4A7D-CBA2-4235-963A-D1618314E782}"/>
    <cellStyle name="Normal 4 4 2 2 2 2 3" xfId="23648" xr:uid="{00000000-0005-0000-0000-000015640000}"/>
    <cellStyle name="Normal 4 4 2 2 2 2 3 2" xfId="45043" xr:uid="{72C89B4E-89B4-4E5A-AAA9-1178B18BB30E}"/>
    <cellStyle name="Normal 4 4 2 2 2 2 4" xfId="10218" xr:uid="{00000000-0005-0000-0000-000016640000}"/>
    <cellStyle name="Normal 4 4 2 2 2 2 4 2" xfId="45044" xr:uid="{C55C6252-140F-4746-8201-1A47FEA01778}"/>
    <cellStyle name="Normal 4 4 2 2 2 2 5" xfId="45041" xr:uid="{29B96AD8-362D-497D-9054-EDB216549298}"/>
    <cellStyle name="Normal 4 4 2 2 2 3" xfId="16048" xr:uid="{00000000-0005-0000-0000-000017640000}"/>
    <cellStyle name="Normal 4 4 2 2 2 3 2" xfId="28676" xr:uid="{00000000-0005-0000-0000-000018640000}"/>
    <cellStyle name="Normal 4 4 2 2 2 3 3" xfId="45045" xr:uid="{748396BE-BAD1-4A29-8C3F-ADEB3E34A45F}"/>
    <cellStyle name="Normal 4 4 2 2 2 4" xfId="23640" xr:uid="{00000000-0005-0000-0000-000019640000}"/>
    <cellStyle name="Normal 4 4 2 2 2 4 2" xfId="45046" xr:uid="{A27BA375-0084-4AED-AA2A-9DA96217784E}"/>
    <cellStyle name="Normal 4 4 2 2 2 5" xfId="10189" xr:uid="{00000000-0005-0000-0000-00001A640000}"/>
    <cellStyle name="Normal 4 4 2 2 2 5 2" xfId="45047" xr:uid="{AFC83162-B214-4CE3-AF8D-5DAB827A695E}"/>
    <cellStyle name="Normal 4 4 2 2 2 6" xfId="45040" xr:uid="{E4D88D24-0CEB-4628-80C0-E6DC8CF53B82}"/>
    <cellStyle name="Normal 4 4 2 2 3" xfId="1906" xr:uid="{00000000-0005-0000-0000-00001B640000}"/>
    <cellStyle name="Normal 4 4 2 2 3 2" xfId="16581" xr:uid="{00000000-0005-0000-0000-00001C640000}"/>
    <cellStyle name="Normal 4 4 2 2 3 2 2" xfId="29120" xr:uid="{00000000-0005-0000-0000-00001D640000}"/>
    <cellStyle name="Normal 4 4 2 2 3 2 3" xfId="45049" xr:uid="{3B014FFB-8B5F-4AC5-9124-4EE8AFD00468}"/>
    <cellStyle name="Normal 4 4 2 2 3 3" xfId="24028" xr:uid="{00000000-0005-0000-0000-00001E640000}"/>
    <cellStyle name="Normal 4 4 2 2 3 3 2" xfId="45050" xr:uid="{B40D7756-BF7B-4930-9619-902ED524212E}"/>
    <cellStyle name="Normal 4 4 2 2 3 4" xfId="11219" xr:uid="{00000000-0005-0000-0000-00001F640000}"/>
    <cellStyle name="Normal 4 4 2 2 3 4 2" xfId="45051" xr:uid="{68CA5034-56C7-4AF0-A822-7AC42DF9F774}"/>
    <cellStyle name="Normal 4 4 2 2 3 5" xfId="45048" xr:uid="{C1928033-77EE-4229-BB27-53C4E6937E6A}"/>
    <cellStyle name="Normal 4 4 2 2 4" xfId="16010" xr:uid="{00000000-0005-0000-0000-000020640000}"/>
    <cellStyle name="Normal 4 4 2 2 4 2" xfId="28638" xr:uid="{00000000-0005-0000-0000-000021640000}"/>
    <cellStyle name="Normal 4 4 2 2 4 3" xfId="45052" xr:uid="{B239E5A7-E72A-4611-A01C-230CE8ABCDD5}"/>
    <cellStyle name="Normal 4 4 2 2 5" xfId="23607" xr:uid="{00000000-0005-0000-0000-000022640000}"/>
    <cellStyle name="Normal 4 4 2 2 5 2" xfId="45053" xr:uid="{18BDD1FD-5A03-45DB-809C-BC01401A2A71}"/>
    <cellStyle name="Normal 4 4 2 2 6" xfId="10088" xr:uid="{00000000-0005-0000-0000-000023640000}"/>
    <cellStyle name="Normal 4 4 2 2 6 2" xfId="45054" xr:uid="{2387E95F-8949-459B-B420-2E3EC8668773}"/>
    <cellStyle name="Normal 4 4 2 2 7" xfId="45055" xr:uid="{CDE8E255-BD0E-41EA-9513-75D0BCD761D6}"/>
    <cellStyle name="Normal 4 4 2 2 8" xfId="45039" xr:uid="{FF558DD9-83DB-4C46-B226-05AF0467F15C}"/>
    <cellStyle name="Normal 4 4 2 3" xfId="1907" xr:uid="{00000000-0005-0000-0000-000024640000}"/>
    <cellStyle name="Normal 4 4 2 3 2" xfId="1908" xr:uid="{00000000-0005-0000-0000-000025640000}"/>
    <cellStyle name="Normal 4 4 2 3 2 2" xfId="16634" xr:uid="{00000000-0005-0000-0000-000026640000}"/>
    <cellStyle name="Normal 4 4 2 3 2 2 2" xfId="29169" xr:uid="{00000000-0005-0000-0000-000027640000}"/>
    <cellStyle name="Normal 4 4 2 3 2 2 3" xfId="45058" xr:uid="{7FDA9C6F-53E2-4692-88AA-83FEC3085D3F}"/>
    <cellStyle name="Normal 4 4 2 3 2 3" xfId="24076" xr:uid="{00000000-0005-0000-0000-000028640000}"/>
    <cellStyle name="Normal 4 4 2 3 2 3 2" xfId="45059" xr:uid="{C2708286-0E30-4A9B-8483-C045D4F9C639}"/>
    <cellStyle name="Normal 4 4 2 3 2 4" xfId="11306" xr:uid="{00000000-0005-0000-0000-000029640000}"/>
    <cellStyle name="Normal 4 4 2 3 2 4 2" xfId="45060" xr:uid="{696AD339-C4E7-428B-9287-9385CBB2BBA3}"/>
    <cellStyle name="Normal 4 4 2 3 2 5" xfId="45057" xr:uid="{D5703142-77BB-48C0-97CB-7CB97458D443}"/>
    <cellStyle name="Normal 4 4 2 3 3" xfId="16002" xr:uid="{00000000-0005-0000-0000-00002A640000}"/>
    <cellStyle name="Normal 4 4 2 3 3 2" xfId="28630" xr:uid="{00000000-0005-0000-0000-00002B640000}"/>
    <cellStyle name="Normal 4 4 2 3 3 3" xfId="45061" xr:uid="{C60D7236-C814-4282-95F6-D301EE85BBE0}"/>
    <cellStyle name="Normal 4 4 2 3 4" xfId="23599" xr:uid="{00000000-0005-0000-0000-00002C640000}"/>
    <cellStyle name="Normal 4 4 2 3 4 2" xfId="45062" xr:uid="{4758A13D-AD47-46A5-A98E-9F1B97EC8686}"/>
    <cellStyle name="Normal 4 4 2 3 5" xfId="10068" xr:uid="{00000000-0005-0000-0000-00002D640000}"/>
    <cellStyle name="Normal 4 4 2 3 5 2" xfId="45063" xr:uid="{80607F06-DA9B-435E-94BA-CE935D0A84DE}"/>
    <cellStyle name="Normal 4 4 2 3 6" xfId="45056" xr:uid="{CFF62E22-5791-434E-AC7B-2E047FDFDA96}"/>
    <cellStyle name="Normal 4 4 2 4" xfId="1909" xr:uid="{00000000-0005-0000-0000-00002E640000}"/>
    <cellStyle name="Normal 4 4 2 4 2" xfId="15995" xr:uid="{00000000-0005-0000-0000-00002F640000}"/>
    <cellStyle name="Normal 4 4 2 4 2 2" xfId="28623" xr:uid="{00000000-0005-0000-0000-000030640000}"/>
    <cellStyle name="Normal 4 4 2 4 2 3" xfId="45065" xr:uid="{2A4109CD-7B09-4400-9C12-E6CF43C17040}"/>
    <cellStyle name="Normal 4 4 2 4 3" xfId="23592" xr:uid="{00000000-0005-0000-0000-000031640000}"/>
    <cellStyle name="Normal 4 4 2 4 3 2" xfId="45066" xr:uid="{D7F904D3-70F0-4AC4-85DB-A7B6CE687ED4}"/>
    <cellStyle name="Normal 4 4 2 4 4" xfId="10054" xr:uid="{00000000-0005-0000-0000-000032640000}"/>
    <cellStyle name="Normal 4 4 2 4 4 2" xfId="45067" xr:uid="{0DBEB2B5-C6D2-4630-9503-4764A25D31A7}"/>
    <cellStyle name="Normal 4 4 2 4 5" xfId="45064" xr:uid="{C07AF784-70F5-4993-88C3-250195953BAE}"/>
    <cellStyle name="Normal 4 4 2 5" xfId="1902" xr:uid="{00000000-0005-0000-0000-000033640000}"/>
    <cellStyle name="Normal 4 4 2 5 2" xfId="16530" xr:uid="{00000000-0005-0000-0000-000034640000}"/>
    <cellStyle name="Normal 4 4 2 5 2 2" xfId="29069" xr:uid="{00000000-0005-0000-0000-000035640000}"/>
    <cellStyle name="Normal 4 4 2 5 3" xfId="23977" xr:uid="{00000000-0005-0000-0000-000036640000}"/>
    <cellStyle name="Normal 4 4 2 5 4" xfId="11128" xr:uid="{00000000-0005-0000-0000-000037640000}"/>
    <cellStyle name="Normal 4 4 2 5 5" xfId="45068" xr:uid="{2BF55673-3CEC-4E3F-ABAB-8B93C8471879}"/>
    <cellStyle name="Normal 4 4 2 6" xfId="2950" xr:uid="{00000000-0005-0000-0000-000038640000}"/>
    <cellStyle name="Normal 4 4 2 6 2" xfId="45069" xr:uid="{409A8FC7-A81E-438B-A015-C25C036788E7}"/>
    <cellStyle name="Normal 4 4 2 7" xfId="45070" xr:uid="{14528E9F-0701-4235-B609-0A3EA9638D64}"/>
    <cellStyle name="Normal 4 4 2 8" xfId="45071" xr:uid="{94AE6091-51EA-456E-82BF-DDD5D6A1760B}"/>
    <cellStyle name="Normal 4 4 2 9" xfId="45038" xr:uid="{9DA84B32-CCC9-4D2B-BF51-72D1C1541F77}"/>
    <cellStyle name="Normal 4 4 20" xfId="5446" xr:uid="{00000000-0005-0000-0000-000039640000}"/>
    <cellStyle name="Normal 4 4 21" xfId="5435" xr:uid="{00000000-0005-0000-0000-00003A640000}"/>
    <cellStyle name="Normal 4 4 21 2" xfId="6279" xr:uid="{00000000-0005-0000-0000-00003B640000}"/>
    <cellStyle name="Normal 4 4 21 3" xfId="18717" xr:uid="{00000000-0005-0000-0000-00003C640000}"/>
    <cellStyle name="Normal 4 4 22" xfId="9986" xr:uid="{00000000-0005-0000-0000-00003D640000}"/>
    <cellStyle name="Normal 4 4 22 2" xfId="18277" xr:uid="{00000000-0005-0000-0000-00003E640000}"/>
    <cellStyle name="Normal 4 4 23" xfId="2239" xr:uid="{00000000-0005-0000-0000-00003F640000}"/>
    <cellStyle name="Normal 4 4 24" xfId="37371" xr:uid="{00000000-0005-0000-0000-000040640000}"/>
    <cellStyle name="Normal 4 4 25" xfId="37855" xr:uid="{00000000-0005-0000-0000-000041640000}"/>
    <cellStyle name="Normal 4 4 3" xfId="1910" xr:uid="{00000000-0005-0000-0000-000042640000}"/>
    <cellStyle name="Normal 4 4 3 2" xfId="1911" xr:uid="{00000000-0005-0000-0000-000043640000}"/>
    <cellStyle name="Normal 4 4 3 2 2" xfId="1912" xr:uid="{00000000-0005-0000-0000-000044640000}"/>
    <cellStyle name="Normal 4 4 3 2 2 2" xfId="16097" xr:uid="{00000000-0005-0000-0000-000045640000}"/>
    <cellStyle name="Normal 4 4 3 2 2 2 2" xfId="28720" xr:uid="{00000000-0005-0000-0000-000046640000}"/>
    <cellStyle name="Normal 4 4 3 2 2 2 3" xfId="45075" xr:uid="{32203C3F-9BA4-4C0C-BFCB-A798EC0B363B}"/>
    <cellStyle name="Normal 4 4 3 2 2 3" xfId="23681" xr:uid="{00000000-0005-0000-0000-000047640000}"/>
    <cellStyle name="Normal 4 4 3 2 2 3 2" xfId="45076" xr:uid="{17D688C7-1991-4467-B1B3-F56A8EBBE5DA}"/>
    <cellStyle name="Normal 4 4 3 2 2 4" xfId="10361" xr:uid="{00000000-0005-0000-0000-000048640000}"/>
    <cellStyle name="Normal 4 4 3 2 2 4 2" xfId="45077" xr:uid="{FDDF89D3-9DB7-47BE-A041-1A9D7AE19788}"/>
    <cellStyle name="Normal 4 4 3 2 2 5" xfId="45074" xr:uid="{E80B707E-0E5F-4914-9887-A1F6B4B26448}"/>
    <cellStyle name="Normal 4 4 3 2 3" xfId="16139" xr:uid="{00000000-0005-0000-0000-000049640000}"/>
    <cellStyle name="Normal 4 4 3 2 3 2" xfId="28761" xr:uid="{00000000-0005-0000-0000-00004A640000}"/>
    <cellStyle name="Normal 4 4 3 2 3 3" xfId="45078" xr:uid="{58358168-E68C-4EA9-90D0-E231BCC5A8BC}"/>
    <cellStyle name="Normal 4 4 3 2 4" xfId="23716" xr:uid="{00000000-0005-0000-0000-00004B640000}"/>
    <cellStyle name="Normal 4 4 3 2 4 2" xfId="45079" xr:uid="{0D0E066F-72AC-492B-8AD1-2D2AF0860541}"/>
    <cellStyle name="Normal 4 4 3 2 5" xfId="10466" xr:uid="{00000000-0005-0000-0000-00004C640000}"/>
    <cellStyle name="Normal 4 4 3 2 5 2" xfId="45080" xr:uid="{3B0AE004-DAC2-4DBB-AD0B-D9D82E1ECCA9}"/>
    <cellStyle name="Normal 4 4 3 2 6" xfId="45073" xr:uid="{CD376585-4841-4E69-82FC-0C3395012F4D}"/>
    <cellStyle name="Normal 4 4 3 3" xfId="1913" xr:uid="{00000000-0005-0000-0000-00004D640000}"/>
    <cellStyle name="Normal 4 4 3 3 2" xfId="16138" xr:uid="{00000000-0005-0000-0000-00004E640000}"/>
    <cellStyle name="Normal 4 4 3 3 2 2" xfId="28760" xr:uid="{00000000-0005-0000-0000-00004F640000}"/>
    <cellStyle name="Normal 4 4 3 3 2 3" xfId="45082" xr:uid="{F24E22DD-1C18-4B5A-B5E0-559D712C241C}"/>
    <cellStyle name="Normal 4 4 3 3 3" xfId="23715" xr:uid="{00000000-0005-0000-0000-000050640000}"/>
    <cellStyle name="Normal 4 4 3 3 3 2" xfId="45083" xr:uid="{3D39885C-B8A1-49E6-8DC3-229F9CFE14DB}"/>
    <cellStyle name="Normal 4 4 3 3 4" xfId="10465" xr:uid="{00000000-0005-0000-0000-000051640000}"/>
    <cellStyle name="Normal 4 4 3 3 4 2" xfId="45084" xr:uid="{1D71ADEB-74BB-49FD-B34D-36487793AEBC}"/>
    <cellStyle name="Normal 4 4 3 3 5" xfId="45081" xr:uid="{D7180CD3-90B7-44F5-B8EA-93404DD9C9B9}"/>
    <cellStyle name="Normal 4 4 3 4" xfId="11035" xr:uid="{00000000-0005-0000-0000-000052640000}"/>
    <cellStyle name="Normal 4 4 3 4 2" xfId="16472" xr:uid="{00000000-0005-0000-0000-000053640000}"/>
    <cellStyle name="Normal 4 4 3 4 2 2" xfId="29012" xr:uid="{00000000-0005-0000-0000-000054640000}"/>
    <cellStyle name="Normal 4 4 3 4 3" xfId="23921" xr:uid="{00000000-0005-0000-0000-000055640000}"/>
    <cellStyle name="Normal 4 4 3 4 4" xfId="45085" xr:uid="{5B6318F2-7875-4DEF-9D98-37D36E2979F9}"/>
    <cellStyle name="Normal 4 4 3 5" xfId="5447" xr:uid="{00000000-0005-0000-0000-000056640000}"/>
    <cellStyle name="Normal 4 4 3 5 2" xfId="45086" xr:uid="{318BB145-AF5D-40D0-91D8-F3FB1732667D}"/>
    <cellStyle name="Normal 4 4 3 6" xfId="37765" xr:uid="{00000000-0005-0000-0000-000057640000}"/>
    <cellStyle name="Normal 4 4 3 6 2" xfId="45087" xr:uid="{39EA0C0C-0B27-4AD7-B904-FEDE2A6EAE0E}"/>
    <cellStyle name="Normal 4 4 3 7" xfId="38043" xr:uid="{00000000-0005-0000-0000-000058640000}"/>
    <cellStyle name="Normal 4 4 3 7 2" xfId="45088" xr:uid="{BCBBB93D-0D1E-44E1-8F39-8CB4F8594B1B}"/>
    <cellStyle name="Normal 4 4 3 8" xfId="45072" xr:uid="{91A0141E-B2D4-4A04-9339-556AAD7DC6DF}"/>
    <cellStyle name="Normal 4 4 4" xfId="1914" xr:uid="{00000000-0005-0000-0000-000059640000}"/>
    <cellStyle name="Normal 4 4 4 2" xfId="1915" xr:uid="{00000000-0005-0000-0000-00005A640000}"/>
    <cellStyle name="Normal 4 4 4 2 2" xfId="16580" xr:uid="{00000000-0005-0000-0000-00005B640000}"/>
    <cellStyle name="Normal 4 4 4 2 2 2" xfId="29119" xr:uid="{00000000-0005-0000-0000-00005C640000}"/>
    <cellStyle name="Normal 4 4 4 2 2 3" xfId="45091" xr:uid="{E7880622-6980-466D-97C9-CF32702BBE7B}"/>
    <cellStyle name="Normal 4 4 4 2 3" xfId="24027" xr:uid="{00000000-0005-0000-0000-00005D640000}"/>
    <cellStyle name="Normal 4 4 4 2 3 2" xfId="45092" xr:uid="{8822A54D-4896-4A84-84F6-A1F1DECB6197}"/>
    <cellStyle name="Normal 4 4 4 2 4" xfId="11218" xr:uid="{00000000-0005-0000-0000-00005E640000}"/>
    <cellStyle name="Normal 4 4 4 2 4 2" xfId="45093" xr:uid="{7B7D8679-9707-48D0-A5DB-B76FEFB38B79}"/>
    <cellStyle name="Normal 4 4 4 2 5" xfId="45090" xr:uid="{D3BAA5DE-24E9-44C4-A3A9-668B93713422}"/>
    <cellStyle name="Normal 4 4 4 3" xfId="10916" xr:uid="{00000000-0005-0000-0000-00005F640000}"/>
    <cellStyle name="Normal 4 4 4 3 2" xfId="16396" xr:uid="{00000000-0005-0000-0000-000060640000}"/>
    <cellStyle name="Normal 4 4 4 3 2 2" xfId="28938" xr:uid="{00000000-0005-0000-0000-000061640000}"/>
    <cellStyle name="Normal 4 4 4 3 3" xfId="23848" xr:uid="{00000000-0005-0000-0000-000062640000}"/>
    <cellStyle name="Normal 4 4 4 3 4" xfId="45094" xr:uid="{383AE5BC-1CEA-4B28-B3F8-ADAD132A2ADE}"/>
    <cellStyle name="Normal 4 4 4 4" xfId="5448" xr:uid="{00000000-0005-0000-0000-000063640000}"/>
    <cellStyle name="Normal 4 4 4 4 2" xfId="45095" xr:uid="{4A5AFED7-ABEC-4E5E-991B-C306CEE910F4}"/>
    <cellStyle name="Normal 4 4 4 5" xfId="45096" xr:uid="{B2D2597F-5BB2-4966-9F3D-93A27B3C4132}"/>
    <cellStyle name="Normal 4 4 4 6" xfId="45097" xr:uid="{78C1937D-F8C5-4D3E-BED9-C46BA4283B59}"/>
    <cellStyle name="Normal 4 4 4 7" xfId="45089" xr:uid="{4474A777-7AE5-40F3-9E70-DC4C620FF964}"/>
    <cellStyle name="Normal 4 4 5" xfId="1916" xr:uid="{00000000-0005-0000-0000-000064640000}"/>
    <cellStyle name="Normal 4 4 5 2" xfId="9576" xr:uid="{00000000-0005-0000-0000-000065640000}"/>
    <cellStyle name="Normal 4 4 5 2 2" xfId="15926" xr:uid="{00000000-0005-0000-0000-000066640000}"/>
    <cellStyle name="Normal 4 4 5 2 2 2" xfId="28566" xr:uid="{00000000-0005-0000-0000-000067640000}"/>
    <cellStyle name="Normal 4 4 5 2 3" xfId="23555" xr:uid="{00000000-0005-0000-0000-000068640000}"/>
    <cellStyle name="Normal 4 4 5 2 4" xfId="45099" xr:uid="{EF046D54-BACC-46CB-8419-AEBE656B4C95}"/>
    <cellStyle name="Normal 4 4 5 3" xfId="5449" xr:uid="{00000000-0005-0000-0000-000069640000}"/>
    <cellStyle name="Normal 4 4 5 3 2" xfId="45100" xr:uid="{6777F88F-D18B-4545-AE48-8B843F6FD0F5}"/>
    <cellStyle name="Normal 4 4 5 4" xfId="45101" xr:uid="{654D7F7F-6FBB-4E2A-BBD3-ECDC5D76E3E5}"/>
    <cellStyle name="Normal 4 4 5 5" xfId="45102" xr:uid="{2A70CBBF-400D-4C97-A4F4-7B5627341140}"/>
    <cellStyle name="Normal 4 4 5 6" xfId="45098" xr:uid="{68D6ED6E-C0D3-4573-970C-5FA7F0CFF59E}"/>
    <cellStyle name="Normal 4 4 6" xfId="5450" xr:uid="{00000000-0005-0000-0000-00006A640000}"/>
    <cellStyle name="Normal 4 4 6 2" xfId="45103" xr:uid="{4CDE1D44-C039-4314-A23B-E41C57C93A32}"/>
    <cellStyle name="Normal 4 4 7" xfId="5451" xr:uid="{00000000-0005-0000-0000-00006B640000}"/>
    <cellStyle name="Normal 4 4 8" xfId="5452" xr:uid="{00000000-0005-0000-0000-00006C640000}"/>
    <cellStyle name="Normal 4 4 9" xfId="5453" xr:uid="{00000000-0005-0000-0000-00006D640000}"/>
    <cellStyle name="Normal 4 5" xfId="790" xr:uid="{00000000-0005-0000-0000-00006E640000}"/>
    <cellStyle name="Normal 4 5 10" xfId="5455" xr:uid="{00000000-0005-0000-0000-00006F640000}"/>
    <cellStyle name="Normal 4 5 11" xfId="5456" xr:uid="{00000000-0005-0000-0000-000070640000}"/>
    <cellStyle name="Normal 4 5 12" xfId="5457" xr:uid="{00000000-0005-0000-0000-000071640000}"/>
    <cellStyle name="Normal 4 5 13" xfId="5458" xr:uid="{00000000-0005-0000-0000-000072640000}"/>
    <cellStyle name="Normal 4 5 14" xfId="5459" xr:uid="{00000000-0005-0000-0000-000073640000}"/>
    <cellStyle name="Normal 4 5 15" xfId="5460" xr:uid="{00000000-0005-0000-0000-000074640000}"/>
    <cellStyle name="Normal 4 5 16" xfId="5461" xr:uid="{00000000-0005-0000-0000-000075640000}"/>
    <cellStyle name="Normal 4 5 17" xfId="5462" xr:uid="{00000000-0005-0000-0000-000076640000}"/>
    <cellStyle name="Normal 4 5 18" xfId="5463" xr:uid="{00000000-0005-0000-0000-000077640000}"/>
    <cellStyle name="Normal 4 5 19" xfId="5464" xr:uid="{00000000-0005-0000-0000-000078640000}"/>
    <cellStyle name="Normal 4 5 2" xfId="1050" xr:uid="{00000000-0005-0000-0000-000079640000}"/>
    <cellStyle name="Normal 4 5 2 2" xfId="1918" xr:uid="{00000000-0005-0000-0000-00007A640000}"/>
    <cellStyle name="Normal 4 5 2 2 2" xfId="1919" xr:uid="{00000000-0005-0000-0000-00007B640000}"/>
    <cellStyle name="Normal 4 5 2 2 2 2" xfId="1920" xr:uid="{00000000-0005-0000-0000-00007C640000}"/>
    <cellStyle name="Normal 4 5 2 2 2 2 2" xfId="16480" xr:uid="{00000000-0005-0000-0000-00007D640000}"/>
    <cellStyle name="Normal 4 5 2 2 2 2 2 2" xfId="29020" xr:uid="{00000000-0005-0000-0000-00007E640000}"/>
    <cellStyle name="Normal 4 5 2 2 2 2 2 3" xfId="45109" xr:uid="{DE0E8455-AE6C-4DFE-8303-BCD3E7A14BD5}"/>
    <cellStyle name="Normal 4 5 2 2 2 2 3" xfId="23930" xr:uid="{00000000-0005-0000-0000-00007F640000}"/>
    <cellStyle name="Normal 4 5 2 2 2 2 3 2" xfId="45110" xr:uid="{1E7827EC-D8F9-4F62-B820-BC59B2C46927}"/>
    <cellStyle name="Normal 4 5 2 2 2 2 4" xfId="11046" xr:uid="{00000000-0005-0000-0000-000080640000}"/>
    <cellStyle name="Normal 4 5 2 2 2 2 4 2" xfId="45111" xr:uid="{485018DA-AB97-4FD0-B39F-D6F308404C40}"/>
    <cellStyle name="Normal 4 5 2 2 2 2 5" xfId="45108" xr:uid="{558A2E05-F646-42E8-BB0D-AF19A4ABA8BA}"/>
    <cellStyle name="Normal 4 5 2 2 2 3" xfId="16016" xr:uid="{00000000-0005-0000-0000-000081640000}"/>
    <cellStyle name="Normal 4 5 2 2 2 3 2" xfId="28644" xr:uid="{00000000-0005-0000-0000-000082640000}"/>
    <cellStyle name="Normal 4 5 2 2 2 3 3" xfId="45112" xr:uid="{87FD9D6D-1F6B-4FB4-86DF-E7D6EFF0585A}"/>
    <cellStyle name="Normal 4 5 2 2 2 4" xfId="23612" xr:uid="{00000000-0005-0000-0000-000083640000}"/>
    <cellStyle name="Normal 4 5 2 2 2 4 2" xfId="45113" xr:uid="{C9AABA1C-EA14-488A-898B-0E298553C6B0}"/>
    <cellStyle name="Normal 4 5 2 2 2 5" xfId="10104" xr:uid="{00000000-0005-0000-0000-000084640000}"/>
    <cellStyle name="Normal 4 5 2 2 2 5 2" xfId="45114" xr:uid="{3E333314-5C01-4B74-8FA0-CDBE56693291}"/>
    <cellStyle name="Normal 4 5 2 2 2 6" xfId="45107" xr:uid="{6C4D0E7C-A1D5-45DA-AD11-FF8564C0F575}"/>
    <cellStyle name="Normal 4 5 2 2 3" xfId="1921" xr:uid="{00000000-0005-0000-0000-000085640000}"/>
    <cellStyle name="Normal 4 5 2 2 3 2" xfId="16037" xr:uid="{00000000-0005-0000-0000-000086640000}"/>
    <cellStyle name="Normal 4 5 2 2 3 2 2" xfId="28665" xr:uid="{00000000-0005-0000-0000-000087640000}"/>
    <cellStyle name="Normal 4 5 2 2 3 2 3" xfId="45116" xr:uid="{282BBB0B-5975-49C3-9850-997A2E1CDF47}"/>
    <cellStyle name="Normal 4 5 2 2 3 3" xfId="23630" xr:uid="{00000000-0005-0000-0000-000088640000}"/>
    <cellStyle name="Normal 4 5 2 2 3 3 2" xfId="45117" xr:uid="{5485C5D3-2CE9-4F94-A461-0E1B652293A6}"/>
    <cellStyle name="Normal 4 5 2 2 3 4" xfId="10149" xr:uid="{00000000-0005-0000-0000-000089640000}"/>
    <cellStyle name="Normal 4 5 2 2 3 4 2" xfId="45118" xr:uid="{FC053A3B-7202-4A9B-96FA-1D7EBF1D0349}"/>
    <cellStyle name="Normal 4 5 2 2 3 5" xfId="45115" xr:uid="{0F007535-D49C-46C1-A0CB-BE23C235A70A}"/>
    <cellStyle name="Normal 4 5 2 2 4" xfId="9988" xr:uid="{00000000-0005-0000-0000-00008A640000}"/>
    <cellStyle name="Normal 4 5 2 2 4 2" xfId="15973" xr:uid="{00000000-0005-0000-0000-00008B640000}"/>
    <cellStyle name="Normal 4 5 2 2 4 2 2" xfId="28609" xr:uid="{00000000-0005-0000-0000-00008C640000}"/>
    <cellStyle name="Normal 4 5 2 2 4 3" xfId="23572" xr:uid="{00000000-0005-0000-0000-00008D640000}"/>
    <cellStyle name="Normal 4 5 2 2 4 4" xfId="45119" xr:uid="{79AB4BBD-3FC4-46DC-8B52-8D766B567CCA}"/>
    <cellStyle name="Normal 4 5 2 2 5" xfId="18824" xr:uid="{00000000-0005-0000-0000-00008E640000}"/>
    <cellStyle name="Normal 4 5 2 2 5 2" xfId="45120" xr:uid="{63E9E050-5759-4296-B458-4E39FC64B9AA}"/>
    <cellStyle name="Normal 4 5 2 2 6" xfId="5465" xr:uid="{00000000-0005-0000-0000-00008F640000}"/>
    <cellStyle name="Normal 4 5 2 2 6 2" xfId="45121" xr:uid="{3929DE09-C7E0-47C5-9285-81701D67E4DC}"/>
    <cellStyle name="Normal 4 5 2 2 7" xfId="45122" xr:uid="{2D485BDD-7719-4436-95D3-87DA31347227}"/>
    <cellStyle name="Normal 4 5 2 2 8" xfId="45106" xr:uid="{74C75CC0-D38A-40C2-AD06-9E3CD984E3BE}"/>
    <cellStyle name="Normal 4 5 2 3" xfId="1922" xr:uid="{00000000-0005-0000-0000-000090640000}"/>
    <cellStyle name="Normal 4 5 2 3 2" xfId="1923" xr:uid="{00000000-0005-0000-0000-000091640000}"/>
    <cellStyle name="Normal 4 5 2 3 2 2" xfId="16608" xr:uid="{00000000-0005-0000-0000-000092640000}"/>
    <cellStyle name="Normal 4 5 2 3 2 2 2" xfId="29144" xr:uid="{00000000-0005-0000-0000-000093640000}"/>
    <cellStyle name="Normal 4 5 2 3 2 2 3" xfId="45125" xr:uid="{6A1CD016-2F98-495C-864B-626CF715C907}"/>
    <cellStyle name="Normal 4 5 2 3 2 3" xfId="24052" xr:uid="{00000000-0005-0000-0000-000094640000}"/>
    <cellStyle name="Normal 4 5 2 3 2 3 2" xfId="45126" xr:uid="{F2B036EC-F08E-4A81-A7A3-9942978A4573}"/>
    <cellStyle name="Normal 4 5 2 3 2 4" xfId="11267" xr:uid="{00000000-0005-0000-0000-000095640000}"/>
    <cellStyle name="Normal 4 5 2 3 2 4 2" xfId="45127" xr:uid="{043878EE-6004-47C1-81F1-26318DCF58FF}"/>
    <cellStyle name="Normal 4 5 2 3 2 5" xfId="45124" xr:uid="{F4ADF6C8-E46F-4956-B430-B438B6217CF8}"/>
    <cellStyle name="Normal 4 5 2 3 3" xfId="11091" xr:uid="{00000000-0005-0000-0000-000096640000}"/>
    <cellStyle name="Normal 4 5 2 3 3 2" xfId="16503" xr:uid="{00000000-0005-0000-0000-000097640000}"/>
    <cellStyle name="Normal 4 5 2 3 3 2 2" xfId="29043" xr:uid="{00000000-0005-0000-0000-000098640000}"/>
    <cellStyle name="Normal 4 5 2 3 3 3" xfId="23953" xr:uid="{00000000-0005-0000-0000-000099640000}"/>
    <cellStyle name="Normal 4 5 2 3 3 4" xfId="45128" xr:uid="{B53204EE-7D65-47F6-B463-7F525B54B132}"/>
    <cellStyle name="Normal 4 5 2 3 4" xfId="2240" xr:uid="{00000000-0005-0000-0000-00009A640000}"/>
    <cellStyle name="Normal 4 5 2 3 4 2" xfId="45129" xr:uid="{404B7100-C792-4B85-956B-F638AFDD92A2}"/>
    <cellStyle name="Normal 4 5 2 3 5" xfId="45130" xr:uid="{26168840-AB50-4E84-A551-1F4EB05A95F8}"/>
    <cellStyle name="Normal 4 5 2 3 6" xfId="45123" xr:uid="{66EA5C3A-A7B1-4593-A000-D75DDD584321}"/>
    <cellStyle name="Normal 4 5 2 4" xfId="1924" xr:uid="{00000000-0005-0000-0000-00009B640000}"/>
    <cellStyle name="Normal 4 5 2 4 2" xfId="16476" xr:uid="{00000000-0005-0000-0000-00009C640000}"/>
    <cellStyle name="Normal 4 5 2 4 2 2" xfId="29016" xr:uid="{00000000-0005-0000-0000-00009D640000}"/>
    <cellStyle name="Normal 4 5 2 4 2 3" xfId="45132" xr:uid="{E79CEC87-A7A7-4168-9A9B-CA7AB96732E5}"/>
    <cellStyle name="Normal 4 5 2 4 3" xfId="18279" xr:uid="{00000000-0005-0000-0000-00009E640000}"/>
    <cellStyle name="Normal 4 5 2 4 3 2" xfId="45133" xr:uid="{C8C97DF4-99E0-42C2-89DB-18075048ACD1}"/>
    <cellStyle name="Normal 4 5 2 4 4" xfId="23925" xr:uid="{00000000-0005-0000-0000-00009F640000}"/>
    <cellStyle name="Normal 4 5 2 4 4 2" xfId="45134" xr:uid="{3E1872DB-21F7-4322-AC2C-AA248B00E2E8}"/>
    <cellStyle name="Normal 4 5 2 4 5" xfId="11039" xr:uid="{00000000-0005-0000-0000-0000A0640000}"/>
    <cellStyle name="Normal 4 5 2 4 6" xfId="45131" xr:uid="{070A31E6-0E66-4D78-8B31-B7EC94998129}"/>
    <cellStyle name="Normal 4 5 2 5" xfId="1917" xr:uid="{00000000-0005-0000-0000-0000A1640000}"/>
    <cellStyle name="Normal 4 5 2 5 2" xfId="16633" xr:uid="{00000000-0005-0000-0000-0000A2640000}"/>
    <cellStyle name="Normal 4 5 2 5 2 2" xfId="29168" xr:uid="{00000000-0005-0000-0000-0000A3640000}"/>
    <cellStyle name="Normal 4 5 2 5 3" xfId="24075" xr:uid="{00000000-0005-0000-0000-0000A4640000}"/>
    <cellStyle name="Normal 4 5 2 5 4" xfId="11304" xr:uid="{00000000-0005-0000-0000-0000A5640000}"/>
    <cellStyle name="Normal 4 5 2 5 5" xfId="45135" xr:uid="{1C6B5DBC-3FC4-4EFA-B7D6-BC03B8EC3432}"/>
    <cellStyle name="Normal 4 5 2 6" xfId="2951" xr:uid="{00000000-0005-0000-0000-0000A6640000}"/>
    <cellStyle name="Normal 4 5 2 6 2" xfId="45136" xr:uid="{273714C6-7182-4175-9F0F-B366B9BC58A4}"/>
    <cellStyle name="Normal 4 5 2 7" xfId="45137" xr:uid="{ADAE408C-0C25-4C9F-B0BD-28D193EAEB56}"/>
    <cellStyle name="Normal 4 5 2 8" xfId="45138" xr:uid="{6114D52B-3535-4897-9455-A01628AAD21E}"/>
    <cellStyle name="Normal 4 5 2 9" xfId="45105" xr:uid="{F27B569F-8944-4CAE-90E4-66B25C8E2B2E}"/>
    <cellStyle name="Normal 4 5 20" xfId="5454" xr:uid="{00000000-0005-0000-0000-0000A7640000}"/>
    <cellStyle name="Normal 4 5 20 2" xfId="18718" xr:uid="{00000000-0005-0000-0000-0000A8640000}"/>
    <cellStyle name="Normal 4 5 21" xfId="9987" xr:uid="{00000000-0005-0000-0000-0000A9640000}"/>
    <cellStyle name="Normal 4 5 21 2" xfId="18278" xr:uid="{00000000-0005-0000-0000-0000AA640000}"/>
    <cellStyle name="Normal 4 5 22" xfId="45104" xr:uid="{3070FC60-A302-4546-A03E-C9F23290D037}"/>
    <cellStyle name="Normal 4 5 3" xfId="1925" xr:uid="{00000000-0005-0000-0000-0000AB640000}"/>
    <cellStyle name="Normal 4 5 3 2" xfId="1926" xr:uid="{00000000-0005-0000-0000-0000AC640000}"/>
    <cellStyle name="Normal 4 5 3 2 2" xfId="1927" xr:uid="{00000000-0005-0000-0000-0000AD640000}"/>
    <cellStyle name="Normal 4 5 3 2 2 2" xfId="16624" xr:uid="{00000000-0005-0000-0000-0000AE640000}"/>
    <cellStyle name="Normal 4 5 3 2 2 2 2" xfId="29159" xr:uid="{00000000-0005-0000-0000-0000AF640000}"/>
    <cellStyle name="Normal 4 5 3 2 2 2 3" xfId="45142" xr:uid="{E19CBEF9-57B8-4318-A13E-8B262E4869F4}"/>
    <cellStyle name="Normal 4 5 3 2 2 3" xfId="24066" xr:uid="{00000000-0005-0000-0000-0000B0640000}"/>
    <cellStyle name="Normal 4 5 3 2 2 3 2" xfId="45143" xr:uid="{74138602-6357-4857-AE6E-8C6FFA3F883E}"/>
    <cellStyle name="Normal 4 5 3 2 2 4" xfId="11290" xr:uid="{00000000-0005-0000-0000-0000B1640000}"/>
    <cellStyle name="Normal 4 5 3 2 2 4 2" xfId="45144" xr:uid="{2AD8219E-7E99-46C4-9209-4FF10B4F610E}"/>
    <cellStyle name="Normal 4 5 3 2 2 5" xfId="45141" xr:uid="{BCD68254-1E85-4250-A90D-8FB7DC571C09}"/>
    <cellStyle name="Normal 4 5 3 2 3" xfId="16165" xr:uid="{00000000-0005-0000-0000-0000B2640000}"/>
    <cellStyle name="Normal 4 5 3 2 3 2" xfId="28787" xr:uid="{00000000-0005-0000-0000-0000B3640000}"/>
    <cellStyle name="Normal 4 5 3 2 3 3" xfId="45145" xr:uid="{533B07E6-1F3A-4CF6-819F-A78E376AB582}"/>
    <cellStyle name="Normal 4 5 3 2 4" xfId="23736" xr:uid="{00000000-0005-0000-0000-0000B4640000}"/>
    <cellStyle name="Normal 4 5 3 2 4 2" xfId="45146" xr:uid="{2CE6D73E-8ED2-40FE-8643-2144A77611E1}"/>
    <cellStyle name="Normal 4 5 3 2 5" xfId="10532" xr:uid="{00000000-0005-0000-0000-0000B5640000}"/>
    <cellStyle name="Normal 4 5 3 2 5 2" xfId="45147" xr:uid="{FE586CD3-4D9B-4041-9DBB-858BF39503E0}"/>
    <cellStyle name="Normal 4 5 3 2 6" xfId="45140" xr:uid="{7E13AF67-1F3E-49CC-B7F6-2EDEF6922159}"/>
    <cellStyle name="Normal 4 5 3 3" xfId="1928" xr:uid="{00000000-0005-0000-0000-0000B6640000}"/>
    <cellStyle name="Normal 4 5 3 3 2" xfId="16000" xr:uid="{00000000-0005-0000-0000-0000B7640000}"/>
    <cellStyle name="Normal 4 5 3 3 2 2" xfId="28628" xr:uid="{00000000-0005-0000-0000-0000B8640000}"/>
    <cellStyle name="Normal 4 5 3 3 2 3" xfId="45149" xr:uid="{CFAF4400-7281-4376-B0F5-9BCD392D6BCF}"/>
    <cellStyle name="Normal 4 5 3 3 3" xfId="23597" xr:uid="{00000000-0005-0000-0000-0000B9640000}"/>
    <cellStyle name="Normal 4 5 3 3 3 2" xfId="45150" xr:uid="{C91DEAD9-03F8-4469-9DB1-3ECD5576AC11}"/>
    <cellStyle name="Normal 4 5 3 3 4" xfId="10066" xr:uid="{00000000-0005-0000-0000-0000BA640000}"/>
    <cellStyle name="Normal 4 5 3 3 4 2" xfId="45151" xr:uid="{9D157658-F8F9-4176-87AB-9D5311CEC4AA}"/>
    <cellStyle name="Normal 4 5 3 3 5" xfId="45148" xr:uid="{6C5535E6-4DD0-4CA3-B9C7-57842858A2AA}"/>
    <cellStyle name="Normal 4 5 3 4" xfId="10989" xr:uid="{00000000-0005-0000-0000-0000BB640000}"/>
    <cellStyle name="Normal 4 5 3 4 2" xfId="16440" xr:uid="{00000000-0005-0000-0000-0000BC640000}"/>
    <cellStyle name="Normal 4 5 3 4 2 2" xfId="28980" xr:uid="{00000000-0005-0000-0000-0000BD640000}"/>
    <cellStyle name="Normal 4 5 3 4 3" xfId="23890" xr:uid="{00000000-0005-0000-0000-0000BE640000}"/>
    <cellStyle name="Normal 4 5 3 4 4" xfId="45152" xr:uid="{A5793BFC-0C96-4807-9A31-EA59AB4D6EBE}"/>
    <cellStyle name="Normal 4 5 3 5" xfId="5466" xr:uid="{00000000-0005-0000-0000-0000BF640000}"/>
    <cellStyle name="Normal 4 5 3 5 2" xfId="45153" xr:uid="{852B8EA5-C105-4291-8DB5-C3DB16989E89}"/>
    <cellStyle name="Normal 4 5 3 6" xfId="45154" xr:uid="{4A1B7BA2-4781-4448-AA2D-233A8A60D077}"/>
    <cellStyle name="Normal 4 5 3 7" xfId="45155" xr:uid="{DAC4EE76-0A09-4078-8A6A-2186D5049EAD}"/>
    <cellStyle name="Normal 4 5 3 8" xfId="45139" xr:uid="{BFB8C14D-71EE-4A22-AEE2-3485C5060DF3}"/>
    <cellStyle name="Normal 4 5 4" xfId="1929" xr:uid="{00000000-0005-0000-0000-0000C0640000}"/>
    <cellStyle name="Normal 4 5 4 2" xfId="1930" xr:uid="{00000000-0005-0000-0000-0000C1640000}"/>
    <cellStyle name="Normal 4 5 4 2 2" xfId="16413" xr:uid="{00000000-0005-0000-0000-0000C2640000}"/>
    <cellStyle name="Normal 4 5 4 2 2 2" xfId="28955" xr:uid="{00000000-0005-0000-0000-0000C3640000}"/>
    <cellStyle name="Normal 4 5 4 2 2 3" xfId="45158" xr:uid="{F7ED2374-1936-4588-8E92-3E876825AEEB}"/>
    <cellStyle name="Normal 4 5 4 2 3" xfId="23866" xr:uid="{00000000-0005-0000-0000-0000C4640000}"/>
    <cellStyle name="Normal 4 5 4 2 3 2" xfId="45159" xr:uid="{C4478E49-04E0-4E8B-A8D9-D1B407C7513B}"/>
    <cellStyle name="Normal 4 5 4 2 4" xfId="10944" xr:uid="{00000000-0005-0000-0000-0000C5640000}"/>
    <cellStyle name="Normal 4 5 4 2 4 2" xfId="45160" xr:uid="{52B32065-1923-4729-A8EA-5E867173F744}"/>
    <cellStyle name="Normal 4 5 4 2 5" xfId="45157" xr:uid="{CEF1CB3F-F737-42C1-860E-E08BA2981B28}"/>
    <cellStyle name="Normal 4 5 4 3" xfId="10821" xr:uid="{00000000-0005-0000-0000-0000C6640000}"/>
    <cellStyle name="Normal 4 5 4 3 2" xfId="16335" xr:uid="{00000000-0005-0000-0000-0000C7640000}"/>
    <cellStyle name="Normal 4 5 4 3 2 2" xfId="28877" xr:uid="{00000000-0005-0000-0000-0000C8640000}"/>
    <cellStyle name="Normal 4 5 4 3 3" xfId="23795" xr:uid="{00000000-0005-0000-0000-0000C9640000}"/>
    <cellStyle name="Normal 4 5 4 3 4" xfId="45161" xr:uid="{71666DCC-73ED-40AC-AD02-4400DD1FF10C}"/>
    <cellStyle name="Normal 4 5 4 4" xfId="5467" xr:uid="{00000000-0005-0000-0000-0000CA640000}"/>
    <cellStyle name="Normal 4 5 4 4 2" xfId="45162" xr:uid="{19E0A983-2388-4327-AB4F-D57BC5C064CA}"/>
    <cellStyle name="Normal 4 5 4 5" xfId="45163" xr:uid="{ADC4D724-3F3F-4166-B0E6-631A41EADBB5}"/>
    <cellStyle name="Normal 4 5 4 6" xfId="45164" xr:uid="{803E9518-23B1-41EA-9B5F-884B66180E47}"/>
    <cellStyle name="Normal 4 5 4 7" xfId="45156" xr:uid="{27BFD7F7-9B00-4CE6-A93A-C3ACBEE4A4C9}"/>
    <cellStyle name="Normal 4 5 5" xfId="1931" xr:uid="{00000000-0005-0000-0000-0000CB640000}"/>
    <cellStyle name="Normal 4 5 5 2" xfId="10119" xr:uid="{00000000-0005-0000-0000-0000CC640000}"/>
    <cellStyle name="Normal 4 5 5 2 2" xfId="16020" xr:uid="{00000000-0005-0000-0000-0000CD640000}"/>
    <cellStyle name="Normal 4 5 5 2 2 2" xfId="28648" xr:uid="{00000000-0005-0000-0000-0000CE640000}"/>
    <cellStyle name="Normal 4 5 5 2 3" xfId="23616" xr:uid="{00000000-0005-0000-0000-0000CF640000}"/>
    <cellStyle name="Normal 4 5 5 2 4" xfId="45166" xr:uid="{092EF1E5-8A98-42D5-9F52-5E0D171C938F}"/>
    <cellStyle name="Normal 4 5 5 3" xfId="5468" xr:uid="{00000000-0005-0000-0000-0000D0640000}"/>
    <cellStyle name="Normal 4 5 5 3 2" xfId="45167" xr:uid="{8AF8D241-14AC-4D10-9AB7-E48011FD34B5}"/>
    <cellStyle name="Normal 4 5 5 4" xfId="45168" xr:uid="{6AF53ED8-9748-4A98-92BC-B588029821E5}"/>
    <cellStyle name="Normal 4 5 5 5" xfId="45169" xr:uid="{4AA6438D-67D1-4B6A-86C5-D419DE97C08A}"/>
    <cellStyle name="Normal 4 5 5 6" xfId="45165" xr:uid="{D6B80591-7AF8-4398-AFAA-784BB0D95E61}"/>
    <cellStyle name="Normal 4 5 6" xfId="5469" xr:uid="{00000000-0005-0000-0000-0000D1640000}"/>
    <cellStyle name="Normal 4 5 6 2" xfId="45171" xr:uid="{07A62C84-477A-40A5-9D3A-A4E47229A59A}"/>
    <cellStyle name="Normal 4 5 6 3" xfId="45170" xr:uid="{2181EF0F-85C4-4F72-B94C-674092DE57FC}"/>
    <cellStyle name="Normal 4 5 7" xfId="5470" xr:uid="{00000000-0005-0000-0000-0000D2640000}"/>
    <cellStyle name="Normal 4 5 8" xfId="5471" xr:uid="{00000000-0005-0000-0000-0000D3640000}"/>
    <cellStyle name="Normal 4 5 9" xfId="5472" xr:uid="{00000000-0005-0000-0000-0000D4640000}"/>
    <cellStyle name="Normal 4 6" xfId="696" xr:uid="{00000000-0005-0000-0000-0000D5640000}"/>
    <cellStyle name="Normal 4 6 2" xfId="1046" xr:uid="{00000000-0005-0000-0000-0000D6640000}"/>
    <cellStyle name="Normal 4 6 2 2" xfId="11129" xr:uid="{00000000-0005-0000-0000-0000D7640000}"/>
    <cellStyle name="Normal 4 6 2 2 2" xfId="45174" xr:uid="{3C5B4C0A-DFFB-4B37-89EC-3E3632B14A09}"/>
    <cellStyle name="Normal 4 6 2 3" xfId="2952" xr:uid="{00000000-0005-0000-0000-0000D8640000}"/>
    <cellStyle name="Normal 4 6 2 3 2" xfId="45175" xr:uid="{40D6B85F-C121-4C1A-85E6-7F29A666ACB2}"/>
    <cellStyle name="Normal 4 6 2 4" xfId="45173" xr:uid="{25A0DBD3-4BAB-4FB9-A377-370E0D8962D2}"/>
    <cellStyle name="Normal 4 6 3" xfId="1932" xr:uid="{00000000-0005-0000-0000-0000D9640000}"/>
    <cellStyle name="Normal 4 6 3 2" xfId="18716" xr:uid="{00000000-0005-0000-0000-0000DA640000}"/>
    <cellStyle name="Normal 4 6 3 2 2" xfId="45177" xr:uid="{500E85B3-7AC7-4C95-A9E6-74EE6A8B7783}"/>
    <cellStyle name="Normal 4 6 3 3" xfId="45176" xr:uid="{EA9712D3-032F-4DD3-980E-4C3D4326E27A}"/>
    <cellStyle name="Normal 4 6 4" xfId="9983" xr:uid="{00000000-0005-0000-0000-0000DB640000}"/>
    <cellStyle name="Normal 4 6 4 2" xfId="18280" xr:uid="{00000000-0005-0000-0000-0000DC640000}"/>
    <cellStyle name="Normal 4 6 4 2 2" xfId="45178" xr:uid="{2432B090-6C10-4DC3-9944-63D9D8D517B8}"/>
    <cellStyle name="Normal 4 6 5" xfId="2241" xr:uid="{00000000-0005-0000-0000-0000DD640000}"/>
    <cellStyle name="Normal 4 6 5 2" xfId="45179" xr:uid="{4AF59C00-D42E-4B48-AF47-41B939368EEA}"/>
    <cellStyle name="Normal 4 6 6" xfId="37747" xr:uid="{00000000-0005-0000-0000-0000DE640000}"/>
    <cellStyle name="Normal 4 6 6 2" xfId="45180" xr:uid="{EE70F973-B5BA-4AA9-A7FB-C382F2F9D747}"/>
    <cellStyle name="Normal 4 6 7" xfId="38025" xr:uid="{00000000-0005-0000-0000-0000DF640000}"/>
    <cellStyle name="Normal 4 6 8" xfId="45172" xr:uid="{C1C67560-AC21-42D9-B5B6-22354C17D48A}"/>
    <cellStyle name="Normal 4 7" xfId="1257" xr:uid="{00000000-0005-0000-0000-0000E0640000}"/>
    <cellStyle name="Normal 4 7 10" xfId="2242" xr:uid="{00000000-0005-0000-0000-0000E1640000}"/>
    <cellStyle name="Normal 4 7 11" xfId="45181" xr:uid="{5BE04F75-B7BF-4AFE-B3A5-44631556C765}"/>
    <cellStyle name="Normal 4 7 2" xfId="1933" xr:uid="{00000000-0005-0000-0000-0000E2640000}"/>
    <cellStyle name="Normal 4 7 2 10" xfId="2953" xr:uid="{00000000-0005-0000-0000-0000E3640000}"/>
    <cellStyle name="Normal 4 7 2 2" xfId="7804" xr:uid="{00000000-0005-0000-0000-0000E4640000}"/>
    <cellStyle name="Normal 4 7 2 2 2" xfId="14299" xr:uid="{00000000-0005-0000-0000-0000E5640000}"/>
    <cellStyle name="Normal 4 7 2 2 2 2" xfId="20463" xr:uid="{00000000-0005-0000-0000-0000E6640000}"/>
    <cellStyle name="Normal 4 7 2 2 2 3" xfId="33716" xr:uid="{00000000-0005-0000-0000-0000E7640000}"/>
    <cellStyle name="Normal 4 7 2 2 2 4" xfId="36503" xr:uid="{00000000-0005-0000-0000-0000E8640000}"/>
    <cellStyle name="Normal 4 7 2 2 3" xfId="20164" xr:uid="{00000000-0005-0000-0000-0000E9640000}"/>
    <cellStyle name="Normal 4 7 2 2 3 2" xfId="33421" xr:uid="{00000000-0005-0000-0000-0000EA640000}"/>
    <cellStyle name="Normal 4 7 2 2 3 3" xfId="36209" xr:uid="{00000000-0005-0000-0000-0000EB640000}"/>
    <cellStyle name="Normal 4 7 2 2 4" xfId="19878" xr:uid="{00000000-0005-0000-0000-0000EC640000}"/>
    <cellStyle name="Normal 4 7 2 2 5" xfId="33032" xr:uid="{00000000-0005-0000-0000-0000ED640000}"/>
    <cellStyle name="Normal 4 7 2 2 6" xfId="35960" xr:uid="{00000000-0005-0000-0000-0000EE640000}"/>
    <cellStyle name="Normal 4 7 2 2 7" xfId="45182" xr:uid="{8F8FB7F8-BA73-47E0-9ED3-D8D9E8F30A67}"/>
    <cellStyle name="Normal 4 7 2 3" xfId="8681" xr:uid="{00000000-0005-0000-0000-0000EF640000}"/>
    <cellStyle name="Normal 4 7 2 3 2" xfId="15139" xr:uid="{00000000-0005-0000-0000-0000F0640000}"/>
    <cellStyle name="Normal 4 7 2 3 2 2" xfId="27806" xr:uid="{00000000-0005-0000-0000-0000F1640000}"/>
    <cellStyle name="Normal 4 7 2 3 3" xfId="20316" xr:uid="{00000000-0005-0000-0000-0000F2640000}"/>
    <cellStyle name="Normal 4 7 2 3 4" xfId="33570" xr:uid="{00000000-0005-0000-0000-0000F3640000}"/>
    <cellStyle name="Normal 4 7 2 3 5" xfId="36357" xr:uid="{00000000-0005-0000-0000-0000F4640000}"/>
    <cellStyle name="Normal 4 7 2 3 6" xfId="45183" xr:uid="{9802FA45-8525-4F0F-8A71-6675C41DD2BD}"/>
    <cellStyle name="Normal 4 7 2 4" xfId="10707" xr:uid="{00000000-0005-0000-0000-0000F5640000}"/>
    <cellStyle name="Normal 4 7 2 4 2" xfId="16252" xr:uid="{00000000-0005-0000-0000-0000F6640000}"/>
    <cellStyle name="Normal 4 7 2 4 2 2" xfId="28840" xr:uid="{00000000-0005-0000-0000-0000F7640000}"/>
    <cellStyle name="Normal 4 7 2 4 3" xfId="20008" xr:uid="{00000000-0005-0000-0000-0000F8640000}"/>
    <cellStyle name="Normal 4 7 2 4 4" xfId="33272" xr:uid="{00000000-0005-0000-0000-0000F9640000}"/>
    <cellStyle name="Normal 4 7 2 4 5" xfId="36064" xr:uid="{00000000-0005-0000-0000-0000FA640000}"/>
    <cellStyle name="Normal 4 7 2 5" xfId="6524" xr:uid="{00000000-0005-0000-0000-0000FB640000}"/>
    <cellStyle name="Normal 4 7 2 5 2" xfId="13115" xr:uid="{00000000-0005-0000-0000-0000FC640000}"/>
    <cellStyle name="Normal 4 7 2 5 2 2" xfId="25860" xr:uid="{00000000-0005-0000-0000-0000FD640000}"/>
    <cellStyle name="Normal 4 7 2 5 3" xfId="21268" xr:uid="{00000000-0005-0000-0000-0000FE640000}"/>
    <cellStyle name="Normal 4 7 2 6" xfId="12090" xr:uid="{00000000-0005-0000-0000-0000FF640000}"/>
    <cellStyle name="Normal 4 7 2 6 2" xfId="24835" xr:uid="{00000000-0005-0000-0000-000000650000}"/>
    <cellStyle name="Normal 4 7 2 7" xfId="18825" xr:uid="{00000000-0005-0000-0000-000001650000}"/>
    <cellStyle name="Normal 4 7 2 8" xfId="32049" xr:uid="{00000000-0005-0000-0000-000002650000}"/>
    <cellStyle name="Normal 4 7 2 9" xfId="35115" xr:uid="{00000000-0005-0000-0000-000003650000}"/>
    <cellStyle name="Normal 4 7 3" xfId="3146" xr:uid="{00000000-0005-0000-0000-000004650000}"/>
    <cellStyle name="Normal 4 7 3 2" xfId="7826" xr:uid="{00000000-0005-0000-0000-000005650000}"/>
    <cellStyle name="Normal 4 7 3 2 2" xfId="14321" xr:uid="{00000000-0005-0000-0000-000006650000}"/>
    <cellStyle name="Normal 4 7 3 2 2 2" xfId="27017" xr:uid="{00000000-0005-0000-0000-000007650000}"/>
    <cellStyle name="Normal 4 7 3 2 3" xfId="20409" xr:uid="{00000000-0005-0000-0000-000008650000}"/>
    <cellStyle name="Normal 4 7 3 2 4" xfId="33662" xr:uid="{00000000-0005-0000-0000-000009650000}"/>
    <cellStyle name="Normal 4 7 3 2 5" xfId="36449" xr:uid="{00000000-0005-0000-0000-00000A650000}"/>
    <cellStyle name="Normal 4 7 3 3" xfId="8748" xr:uid="{00000000-0005-0000-0000-00000B650000}"/>
    <cellStyle name="Normal 4 7 3 3 2" xfId="15163" xr:uid="{00000000-0005-0000-0000-00000C650000}"/>
    <cellStyle name="Normal 4 7 3 3 2 2" xfId="27824" xr:uid="{00000000-0005-0000-0000-00000D650000}"/>
    <cellStyle name="Normal 4 7 3 3 3" xfId="20110" xr:uid="{00000000-0005-0000-0000-00000E650000}"/>
    <cellStyle name="Normal 4 7 3 3 4" xfId="33367" xr:uid="{00000000-0005-0000-0000-00000F650000}"/>
    <cellStyle name="Normal 4 7 3 3 5" xfId="36155" xr:uid="{00000000-0005-0000-0000-000010650000}"/>
    <cellStyle name="Normal 4 7 3 4" xfId="6605" xr:uid="{00000000-0005-0000-0000-000011650000}"/>
    <cellStyle name="Normal 4 7 3 4 2" xfId="13193" xr:uid="{00000000-0005-0000-0000-000012650000}"/>
    <cellStyle name="Normal 4 7 3 4 2 2" xfId="25937" xr:uid="{00000000-0005-0000-0000-000013650000}"/>
    <cellStyle name="Normal 4 7 3 4 3" xfId="21345" xr:uid="{00000000-0005-0000-0000-000014650000}"/>
    <cellStyle name="Normal 4 7 3 5" xfId="12125" xr:uid="{00000000-0005-0000-0000-000015650000}"/>
    <cellStyle name="Normal 4 7 3 5 2" xfId="24870" xr:uid="{00000000-0005-0000-0000-000016650000}"/>
    <cellStyle name="Normal 4 7 3 6" xfId="18281" xr:uid="{00000000-0005-0000-0000-000017650000}"/>
    <cellStyle name="Normal 4 7 3 7" xfId="45184" xr:uid="{93E9E10F-E921-4696-B575-9A656B7188C7}"/>
    <cellStyle name="Normal 4 7 4" xfId="5473" xr:uid="{00000000-0005-0000-0000-000018650000}"/>
    <cellStyle name="Normal 4 7 4 2" xfId="20262" xr:uid="{00000000-0005-0000-0000-000019650000}"/>
    <cellStyle name="Normal 4 7 4 2 2" xfId="33516" xr:uid="{00000000-0005-0000-0000-00001A650000}"/>
    <cellStyle name="Normal 4 7 4 2 3" xfId="36303" xr:uid="{00000000-0005-0000-0000-00001B650000}"/>
    <cellStyle name="Normal 4 7 4 3" xfId="19082" xr:uid="{00000000-0005-0000-0000-00001C650000}"/>
    <cellStyle name="Normal 4 7 4 4" xfId="32204" xr:uid="{00000000-0005-0000-0000-00001D650000}"/>
    <cellStyle name="Normal 4 7 4 5" xfId="35223" xr:uid="{00000000-0005-0000-0000-00001E650000}"/>
    <cellStyle name="Normal 4 7 4 6" xfId="45185" xr:uid="{5732B198-06F0-4DB9-924C-685FA96B8CB6}"/>
    <cellStyle name="Normal 4 7 5" xfId="10539" xr:uid="{00000000-0005-0000-0000-00001F650000}"/>
    <cellStyle name="Normal 4 7 5 2" xfId="16167" xr:uid="{00000000-0005-0000-0000-000020650000}"/>
    <cellStyle name="Normal 4 7 5 2 2" xfId="28789" xr:uid="{00000000-0005-0000-0000-000021650000}"/>
    <cellStyle name="Normal 4 7 5 3" xfId="18964" xr:uid="{00000000-0005-0000-0000-000022650000}"/>
    <cellStyle name="Normal 4 7 5 4" xfId="32144" xr:uid="{00000000-0005-0000-0000-000023650000}"/>
    <cellStyle name="Normal 4 7 5 5" xfId="35164" xr:uid="{00000000-0005-0000-0000-000024650000}"/>
    <cellStyle name="Normal 4 7 5 6" xfId="45186" xr:uid="{4732ECC0-2B08-40F8-9267-48FABDC23B50}"/>
    <cellStyle name="Normal 4 7 6" xfId="10468" xr:uid="{00000000-0005-0000-0000-000025650000}"/>
    <cellStyle name="Normal 4 7 6 2" xfId="19947" xr:uid="{00000000-0005-0000-0000-000026650000}"/>
    <cellStyle name="Normal 4 7 6 3" xfId="33172" xr:uid="{00000000-0005-0000-0000-000027650000}"/>
    <cellStyle name="Normal 4 7 6 4" xfId="36009" xr:uid="{00000000-0005-0000-0000-000028650000}"/>
    <cellStyle name="Normal 4 7 7" xfId="17495" xr:uid="{00000000-0005-0000-0000-000029650000}"/>
    <cellStyle name="Normal 4 7 8" xfId="30862" xr:uid="{00000000-0005-0000-0000-00002A650000}"/>
    <cellStyle name="Normal 4 7 9" xfId="34340" xr:uid="{00000000-0005-0000-0000-00002B650000}"/>
    <cellStyle name="Normal 4 8" xfId="1934" xr:uid="{00000000-0005-0000-0000-00002C650000}"/>
    <cellStyle name="Normal 4 8 10" xfId="2243" xr:uid="{00000000-0005-0000-0000-00002D650000}"/>
    <cellStyle name="Normal 4 8 11" xfId="37402" xr:uid="{00000000-0005-0000-0000-00002E650000}"/>
    <cellStyle name="Normal 4 8 12" xfId="45187" xr:uid="{7F73FCDF-0710-4468-8580-8CA7EE7A4473}"/>
    <cellStyle name="Normal 4 8 2" xfId="5474" xr:uid="{00000000-0005-0000-0000-00002F650000}"/>
    <cellStyle name="Normal 4 8 2 2" xfId="10689" xr:uid="{00000000-0005-0000-0000-000030650000}"/>
    <cellStyle name="Normal 4 8 2 2 2" xfId="16234" xr:uid="{00000000-0005-0000-0000-000031650000}"/>
    <cellStyle name="Normal 4 8 2 2 2 2" xfId="20445" xr:uid="{00000000-0005-0000-0000-000032650000}"/>
    <cellStyle name="Normal 4 8 2 2 2 3" xfId="33698" xr:uid="{00000000-0005-0000-0000-000033650000}"/>
    <cellStyle name="Normal 4 8 2 2 2 4" xfId="36485" xr:uid="{00000000-0005-0000-0000-000034650000}"/>
    <cellStyle name="Normal 4 8 2 2 3" xfId="20146" xr:uid="{00000000-0005-0000-0000-000035650000}"/>
    <cellStyle name="Normal 4 8 2 2 3 2" xfId="33403" xr:uid="{00000000-0005-0000-0000-000036650000}"/>
    <cellStyle name="Normal 4 8 2 2 3 3" xfId="36191" xr:uid="{00000000-0005-0000-0000-000037650000}"/>
    <cellStyle name="Normal 4 8 2 2 4" xfId="19859" xr:uid="{00000000-0005-0000-0000-000038650000}"/>
    <cellStyle name="Normal 4 8 2 2 5" xfId="32984" xr:uid="{00000000-0005-0000-0000-000039650000}"/>
    <cellStyle name="Normal 4 8 2 2 6" xfId="35942" xr:uid="{00000000-0005-0000-0000-00003A650000}"/>
    <cellStyle name="Normal 4 8 2 2 7" xfId="45189" xr:uid="{B3AB3CF0-49C2-41F0-AFB1-D7962437E55F}"/>
    <cellStyle name="Normal 4 8 2 3" xfId="20298" xr:uid="{00000000-0005-0000-0000-00003B650000}"/>
    <cellStyle name="Normal 4 8 2 3 2" xfId="33552" xr:uid="{00000000-0005-0000-0000-00003C650000}"/>
    <cellStyle name="Normal 4 8 2 3 3" xfId="36339" xr:uid="{00000000-0005-0000-0000-00003D650000}"/>
    <cellStyle name="Normal 4 8 2 4" xfId="19990" xr:uid="{00000000-0005-0000-0000-00003E650000}"/>
    <cellStyle name="Normal 4 8 2 4 2" xfId="33254" xr:uid="{00000000-0005-0000-0000-00003F650000}"/>
    <cellStyle name="Normal 4 8 2 4 3" xfId="36046" xr:uid="{00000000-0005-0000-0000-000040650000}"/>
    <cellStyle name="Normal 4 8 2 5" xfId="18729" xr:uid="{00000000-0005-0000-0000-000041650000}"/>
    <cellStyle name="Normal 4 8 2 6" xfId="31990" xr:uid="{00000000-0005-0000-0000-000042650000}"/>
    <cellStyle name="Normal 4 8 2 7" xfId="35096" xr:uid="{00000000-0005-0000-0000-000043650000}"/>
    <cellStyle name="Normal 4 8 2 8" xfId="45188" xr:uid="{E8113F67-A0CB-43C6-ACD7-1FFE394A2DB5}"/>
    <cellStyle name="Normal 4 8 3" xfId="10028" xr:uid="{00000000-0005-0000-0000-000044650000}"/>
    <cellStyle name="Normal 4 8 3 2" xfId="15983" xr:uid="{00000000-0005-0000-0000-000045650000}"/>
    <cellStyle name="Normal 4 8 3 2 2" xfId="20391" xr:uid="{00000000-0005-0000-0000-000046650000}"/>
    <cellStyle name="Normal 4 8 3 2 3" xfId="33644" xr:uid="{00000000-0005-0000-0000-000047650000}"/>
    <cellStyle name="Normal 4 8 3 2 4" xfId="36431" xr:uid="{00000000-0005-0000-0000-000048650000}"/>
    <cellStyle name="Normal 4 8 3 3" xfId="20092" xr:uid="{00000000-0005-0000-0000-000049650000}"/>
    <cellStyle name="Normal 4 8 3 3 2" xfId="33349" xr:uid="{00000000-0005-0000-0000-00004A650000}"/>
    <cellStyle name="Normal 4 8 3 3 3" xfId="36137" xr:uid="{00000000-0005-0000-0000-00004B650000}"/>
    <cellStyle name="Normal 4 8 3 4" xfId="18282" xr:uid="{00000000-0005-0000-0000-00004C650000}"/>
    <cellStyle name="Normal 4 8 3 5" xfId="45190" xr:uid="{B7736379-7DC5-41E7-97DA-6BE1F36F5E98}"/>
    <cellStyle name="Normal 4 8 4" xfId="11259" xr:uid="{00000000-0005-0000-0000-00004D650000}"/>
    <cellStyle name="Normal 4 8 4 2" xfId="20244" xr:uid="{00000000-0005-0000-0000-00004E650000}"/>
    <cellStyle name="Normal 4 8 4 2 2" xfId="33498" xr:uid="{00000000-0005-0000-0000-00004F650000}"/>
    <cellStyle name="Normal 4 8 4 2 3" xfId="36285" xr:uid="{00000000-0005-0000-0000-000050650000}"/>
    <cellStyle name="Normal 4 8 4 3" xfId="19064" xr:uid="{00000000-0005-0000-0000-000051650000}"/>
    <cellStyle name="Normal 4 8 4 4" xfId="32186" xr:uid="{00000000-0005-0000-0000-000052650000}"/>
    <cellStyle name="Normal 4 8 4 5" xfId="35205" xr:uid="{00000000-0005-0000-0000-000053650000}"/>
    <cellStyle name="Normal 4 8 5" xfId="18944" xr:uid="{00000000-0005-0000-0000-000054650000}"/>
    <cellStyle name="Normal 4 8 5 2" xfId="32125" xr:uid="{00000000-0005-0000-0000-000055650000}"/>
    <cellStyle name="Normal 4 8 5 3" xfId="35145" xr:uid="{00000000-0005-0000-0000-000056650000}"/>
    <cellStyle name="Normal 4 8 6" xfId="19928" xr:uid="{00000000-0005-0000-0000-000057650000}"/>
    <cellStyle name="Normal 4 8 6 2" xfId="33124" xr:uid="{00000000-0005-0000-0000-000058650000}"/>
    <cellStyle name="Normal 4 8 6 3" xfId="35991" xr:uid="{00000000-0005-0000-0000-000059650000}"/>
    <cellStyle name="Normal 4 8 7" xfId="17446" xr:uid="{00000000-0005-0000-0000-00005A650000}"/>
    <cellStyle name="Normal 4 8 8" xfId="30700" xr:uid="{00000000-0005-0000-0000-00005B650000}"/>
    <cellStyle name="Normal 4 8 9" xfId="34313" xr:uid="{00000000-0005-0000-0000-00005C650000}"/>
    <cellStyle name="Normal 4 9" xfId="2244" xr:uid="{00000000-0005-0000-0000-00005D650000}"/>
    <cellStyle name="Normal 4 9 2" xfId="10719" xr:uid="{00000000-0005-0000-0000-00005E650000}"/>
    <cellStyle name="Normal 4 9 2 2" xfId="16264" xr:uid="{00000000-0005-0000-0000-00005F650000}"/>
    <cellStyle name="Normal 4 9 2 2 2" xfId="20475" xr:uid="{00000000-0005-0000-0000-000060650000}"/>
    <cellStyle name="Normal 4 9 2 2 2 2" xfId="33728" xr:uid="{00000000-0005-0000-0000-000061650000}"/>
    <cellStyle name="Normal 4 9 2 2 2 3" xfId="36515" xr:uid="{00000000-0005-0000-0000-000062650000}"/>
    <cellStyle name="Normal 4 9 2 2 3" xfId="20176" xr:uid="{00000000-0005-0000-0000-000063650000}"/>
    <cellStyle name="Normal 4 9 2 2 4" xfId="33433" xr:uid="{00000000-0005-0000-0000-000064650000}"/>
    <cellStyle name="Normal 4 9 2 2 5" xfId="36221" xr:uid="{00000000-0005-0000-0000-000065650000}"/>
    <cellStyle name="Normal 4 9 2 3" xfId="20328" xr:uid="{00000000-0005-0000-0000-000066650000}"/>
    <cellStyle name="Normal 4 9 2 3 2" xfId="33582" xr:uid="{00000000-0005-0000-0000-000067650000}"/>
    <cellStyle name="Normal 4 9 2 3 3" xfId="36369" xr:uid="{00000000-0005-0000-0000-000068650000}"/>
    <cellStyle name="Normal 4 9 2 4" xfId="20020" xr:uid="{00000000-0005-0000-0000-000069650000}"/>
    <cellStyle name="Normal 4 9 2 4 2" xfId="33284" xr:uid="{00000000-0005-0000-0000-00006A650000}"/>
    <cellStyle name="Normal 4 9 2 4 3" xfId="36076" xr:uid="{00000000-0005-0000-0000-00006B650000}"/>
    <cellStyle name="Normal 4 9 2 5" xfId="18283" xr:uid="{00000000-0005-0000-0000-00006C650000}"/>
    <cellStyle name="Normal 4 9 2 6" xfId="45192" xr:uid="{B465B3A1-589B-43C6-AE71-519BA9E87625}"/>
    <cellStyle name="Normal 4 9 3" xfId="10654" xr:uid="{00000000-0005-0000-0000-00006D650000}"/>
    <cellStyle name="Normal 4 9 3 2" xfId="16210" xr:uid="{00000000-0005-0000-0000-00006E650000}"/>
    <cellStyle name="Normal 4 9 3 2 2" xfId="20421" xr:uid="{00000000-0005-0000-0000-00006F650000}"/>
    <cellStyle name="Normal 4 9 3 2 3" xfId="33674" xr:uid="{00000000-0005-0000-0000-000070650000}"/>
    <cellStyle name="Normal 4 9 3 2 4" xfId="36461" xr:uid="{00000000-0005-0000-0000-000071650000}"/>
    <cellStyle name="Normal 4 9 3 3" xfId="20122" xr:uid="{00000000-0005-0000-0000-000072650000}"/>
    <cellStyle name="Normal 4 9 3 3 2" xfId="33379" xr:uid="{00000000-0005-0000-0000-000073650000}"/>
    <cellStyle name="Normal 4 9 3 3 3" xfId="36167" xr:uid="{00000000-0005-0000-0000-000074650000}"/>
    <cellStyle name="Normal 4 9 3 4" xfId="19094" xr:uid="{00000000-0005-0000-0000-000075650000}"/>
    <cellStyle name="Normal 4 9 3 5" xfId="32216" xr:uid="{00000000-0005-0000-0000-000076650000}"/>
    <cellStyle name="Normal 4 9 3 6" xfId="35235" xr:uid="{00000000-0005-0000-0000-000077650000}"/>
    <cellStyle name="Normal 4 9 3 7" xfId="45193" xr:uid="{2D618900-E83F-413E-88F2-1E8F0AC2F3F3}"/>
    <cellStyle name="Normal 4 9 4" xfId="10594" xr:uid="{00000000-0005-0000-0000-000078650000}"/>
    <cellStyle name="Normal 4 9 4 2" xfId="20274" xr:uid="{00000000-0005-0000-0000-000079650000}"/>
    <cellStyle name="Normal 4 9 4 2 2" xfId="33528" xr:uid="{00000000-0005-0000-0000-00007A650000}"/>
    <cellStyle name="Normal 4 9 4 2 3" xfId="36315" xr:uid="{00000000-0005-0000-0000-00007B650000}"/>
    <cellStyle name="Normal 4 9 4 3" xfId="18976" xr:uid="{00000000-0005-0000-0000-00007C650000}"/>
    <cellStyle name="Normal 4 9 4 4" xfId="32156" xr:uid="{00000000-0005-0000-0000-00007D650000}"/>
    <cellStyle name="Normal 4 9 4 5" xfId="35176" xr:uid="{00000000-0005-0000-0000-00007E650000}"/>
    <cellStyle name="Normal 4 9 5" xfId="19966" xr:uid="{00000000-0005-0000-0000-00007F650000}"/>
    <cellStyle name="Normal 4 9 5 2" xfId="33230" xr:uid="{00000000-0005-0000-0000-000080650000}"/>
    <cellStyle name="Normal 4 9 5 3" xfId="36022" xr:uid="{00000000-0005-0000-0000-000081650000}"/>
    <cellStyle name="Normal 4 9 6" xfId="17512" xr:uid="{00000000-0005-0000-0000-000082650000}"/>
    <cellStyle name="Normal 4 9 7" xfId="30937" xr:uid="{00000000-0005-0000-0000-000083650000}"/>
    <cellStyle name="Normal 4 9 8" xfId="34357" xr:uid="{00000000-0005-0000-0000-000084650000}"/>
    <cellStyle name="Normal 4 9 9" xfId="45191" xr:uid="{20228518-C736-48D2-B99D-49BF16377290}"/>
    <cellStyle name="Normal 4_13A.Recv-08" xfId="5475" xr:uid="{00000000-0005-0000-0000-000085650000}"/>
    <cellStyle name="Normal 40" xfId="324" xr:uid="{00000000-0005-0000-0000-000086650000}"/>
    <cellStyle name="Normal 40 2" xfId="1935" xr:uid="{00000000-0005-0000-0000-000087650000}"/>
    <cellStyle name="Normal 40 2 10" xfId="45194" xr:uid="{03CFEFC5-D929-4061-BACC-FAE5731837B2}"/>
    <cellStyle name="Normal 40 2 2" xfId="8337" xr:uid="{00000000-0005-0000-0000-000088650000}"/>
    <cellStyle name="Normal 40 2 2 2" xfId="14826" xr:uid="{00000000-0005-0000-0000-000089650000}"/>
    <cellStyle name="Normal 40 2 2 2 2" xfId="27502" xr:uid="{00000000-0005-0000-0000-00008A650000}"/>
    <cellStyle name="Normal 40 2 2 3" xfId="22590" xr:uid="{00000000-0005-0000-0000-00008B650000}"/>
    <cellStyle name="Normal 40 2 3" xfId="9261" xr:uid="{00000000-0005-0000-0000-00008C650000}"/>
    <cellStyle name="Normal 40 2 3 2" xfId="15668" xr:uid="{00000000-0005-0000-0000-00008D650000}"/>
    <cellStyle name="Normal 40 2 3 2 2" xfId="28313" xr:uid="{00000000-0005-0000-0000-00008E650000}"/>
    <cellStyle name="Normal 40 2 3 3" xfId="23260" xr:uid="{00000000-0005-0000-0000-00008F650000}"/>
    <cellStyle name="Normal 40 2 4" xfId="10540" xr:uid="{00000000-0005-0000-0000-000090650000}"/>
    <cellStyle name="Normal 40 2 5" xfId="11098" xr:uid="{00000000-0005-0000-0000-000091650000}"/>
    <cellStyle name="Normal 40 2 6" xfId="7362" xr:uid="{00000000-0005-0000-0000-000092650000}"/>
    <cellStyle name="Normal 40 2 6 2" xfId="13880" xr:uid="{00000000-0005-0000-0000-000093650000}"/>
    <cellStyle name="Normal 40 2 6 2 2" xfId="26610" xr:uid="{00000000-0005-0000-0000-000094650000}"/>
    <cellStyle name="Normal 40 2 6 3" xfId="22089" xr:uid="{00000000-0005-0000-0000-000095650000}"/>
    <cellStyle name="Normal 40 2 7" xfId="12730" xr:uid="{00000000-0005-0000-0000-000096650000}"/>
    <cellStyle name="Normal 40 2 7 2" xfId="25476" xr:uid="{00000000-0005-0000-0000-000097650000}"/>
    <cellStyle name="Normal 40 2 8" xfId="21055" xr:uid="{00000000-0005-0000-0000-000098650000}"/>
    <cellStyle name="Normal 40 2 9" xfId="5476" xr:uid="{00000000-0005-0000-0000-000099650000}"/>
    <cellStyle name="Normal 40 3" xfId="9765" xr:uid="{00000000-0005-0000-0000-00009A650000}"/>
    <cellStyle name="Normal 40 3 2" xfId="45195" xr:uid="{C5973763-091E-4102-B766-709F0834B6AE}"/>
    <cellStyle name="Normal 40 4" xfId="11356" xr:uid="{00000000-0005-0000-0000-00009B650000}"/>
    <cellStyle name="Normal 40 4 2" xfId="19605" xr:uid="{00000000-0005-0000-0000-00009C650000}"/>
    <cellStyle name="Normal 40 4 2 2" xfId="32720" xr:uid="{00000000-0005-0000-0000-00009D650000}"/>
    <cellStyle name="Normal 40 4 2 3" xfId="35731" xr:uid="{00000000-0005-0000-0000-00009E650000}"/>
    <cellStyle name="Normal 40 4 3" xfId="18284" xr:uid="{00000000-0005-0000-0000-00009F650000}"/>
    <cellStyle name="Normal 40 4 4" xfId="31653" xr:uid="{00000000-0005-0000-0000-0000A0650000}"/>
    <cellStyle name="Normal 40 4 5" xfId="34880" xr:uid="{00000000-0005-0000-0000-0000A1650000}"/>
    <cellStyle name="Normal 40 4 6" xfId="45196" xr:uid="{DEA3F552-5EF0-4870-A5C9-C58132258A86}"/>
    <cellStyle name="Normal 40 5" xfId="2954" xr:uid="{00000000-0005-0000-0000-0000A2650000}"/>
    <cellStyle name="Normal 41" xfId="325" xr:uid="{00000000-0005-0000-0000-0000A3650000}"/>
    <cellStyle name="Normal 41 2" xfId="1936" xr:uid="{00000000-0005-0000-0000-0000A4650000}"/>
    <cellStyle name="Normal 41 2 10" xfId="45197" xr:uid="{FFD0B21B-F63C-49CF-B2B6-248FBC0ECE93}"/>
    <cellStyle name="Normal 41 2 2" xfId="8338" xr:uid="{00000000-0005-0000-0000-0000A5650000}"/>
    <cellStyle name="Normal 41 2 2 2" xfId="14827" xr:uid="{00000000-0005-0000-0000-0000A6650000}"/>
    <cellStyle name="Normal 41 2 2 2 2" xfId="27503" xr:uid="{00000000-0005-0000-0000-0000A7650000}"/>
    <cellStyle name="Normal 41 2 2 3" xfId="22591" xr:uid="{00000000-0005-0000-0000-0000A8650000}"/>
    <cellStyle name="Normal 41 2 3" xfId="9262" xr:uid="{00000000-0005-0000-0000-0000A9650000}"/>
    <cellStyle name="Normal 41 2 3 2" xfId="15669" xr:uid="{00000000-0005-0000-0000-0000AA650000}"/>
    <cellStyle name="Normal 41 2 3 2 2" xfId="28314" xr:uid="{00000000-0005-0000-0000-0000AB650000}"/>
    <cellStyle name="Normal 41 2 3 3" xfId="23261" xr:uid="{00000000-0005-0000-0000-0000AC650000}"/>
    <cellStyle name="Normal 41 2 4" xfId="10541" xr:uid="{00000000-0005-0000-0000-0000AD650000}"/>
    <cellStyle name="Normal 41 2 5" xfId="10494" xr:uid="{00000000-0005-0000-0000-0000AE650000}"/>
    <cellStyle name="Normal 41 2 5 2" xfId="16154" xr:uid="{00000000-0005-0000-0000-0000AF650000}"/>
    <cellStyle name="Normal 41 2 5 2 2" xfId="28776" xr:uid="{00000000-0005-0000-0000-0000B0650000}"/>
    <cellStyle name="Normal 41 2 5 3" xfId="23727" xr:uid="{00000000-0005-0000-0000-0000B1650000}"/>
    <cellStyle name="Normal 41 2 6" xfId="7363" xr:uid="{00000000-0005-0000-0000-0000B2650000}"/>
    <cellStyle name="Normal 41 2 6 2" xfId="13881" xr:uid="{00000000-0005-0000-0000-0000B3650000}"/>
    <cellStyle name="Normal 41 2 6 2 2" xfId="26611" xr:uid="{00000000-0005-0000-0000-0000B4650000}"/>
    <cellStyle name="Normal 41 2 6 3" xfId="22090" xr:uid="{00000000-0005-0000-0000-0000B5650000}"/>
    <cellStyle name="Normal 41 2 7" xfId="12731" xr:uid="{00000000-0005-0000-0000-0000B6650000}"/>
    <cellStyle name="Normal 41 2 7 2" xfId="25477" xr:uid="{00000000-0005-0000-0000-0000B7650000}"/>
    <cellStyle name="Normal 41 2 8" xfId="21056" xr:uid="{00000000-0005-0000-0000-0000B8650000}"/>
    <cellStyle name="Normal 41 2 9" xfId="5477" xr:uid="{00000000-0005-0000-0000-0000B9650000}"/>
    <cellStyle name="Normal 41 3" xfId="9766" xr:uid="{00000000-0005-0000-0000-0000BA650000}"/>
    <cellStyle name="Normal 41 3 2" xfId="45198" xr:uid="{83EAEAEF-C556-4D36-BDE4-7141B522828A}"/>
    <cellStyle name="Normal 41 4" xfId="11355" xr:uid="{00000000-0005-0000-0000-0000BB650000}"/>
    <cellStyle name="Normal 41 4 2" xfId="19606" xr:uid="{00000000-0005-0000-0000-0000BC650000}"/>
    <cellStyle name="Normal 41 4 2 2" xfId="32721" xr:uid="{00000000-0005-0000-0000-0000BD650000}"/>
    <cellStyle name="Normal 41 4 2 3" xfId="35732" xr:uid="{00000000-0005-0000-0000-0000BE650000}"/>
    <cellStyle name="Normal 41 4 3" xfId="18285" xr:uid="{00000000-0005-0000-0000-0000BF650000}"/>
    <cellStyle name="Normal 41 4 4" xfId="31654" xr:uid="{00000000-0005-0000-0000-0000C0650000}"/>
    <cellStyle name="Normal 41 4 5" xfId="34881" xr:uid="{00000000-0005-0000-0000-0000C1650000}"/>
    <cellStyle name="Normal 41 4 6" xfId="45199" xr:uid="{9EE3B4AC-7517-4860-A87F-02463A737D27}"/>
    <cellStyle name="Normal 41 5" xfId="2955" xr:uid="{00000000-0005-0000-0000-0000C2650000}"/>
    <cellStyle name="Normal 42" xfId="326" xr:uid="{00000000-0005-0000-0000-0000C3650000}"/>
    <cellStyle name="Normal 42 2" xfId="1305" xr:uid="{00000000-0005-0000-0000-0000C4650000}"/>
    <cellStyle name="Normal 42 2 10" xfId="45200" xr:uid="{F1E56F22-6C23-4FEA-9EDF-46F933B9D3ED}"/>
    <cellStyle name="Normal 42 2 2" xfId="8339" xr:uid="{00000000-0005-0000-0000-0000C5650000}"/>
    <cellStyle name="Normal 42 2 2 2" xfId="14828" xr:uid="{00000000-0005-0000-0000-0000C6650000}"/>
    <cellStyle name="Normal 42 2 2 2 2" xfId="27504" xr:uid="{00000000-0005-0000-0000-0000C7650000}"/>
    <cellStyle name="Normal 42 2 2 3" xfId="22592" xr:uid="{00000000-0005-0000-0000-0000C8650000}"/>
    <cellStyle name="Normal 42 2 3" xfId="9263" xr:uid="{00000000-0005-0000-0000-0000C9650000}"/>
    <cellStyle name="Normal 42 2 3 2" xfId="15670" xr:uid="{00000000-0005-0000-0000-0000CA650000}"/>
    <cellStyle name="Normal 42 2 3 2 2" xfId="28315" xr:uid="{00000000-0005-0000-0000-0000CB650000}"/>
    <cellStyle name="Normal 42 2 3 3" xfId="23262" xr:uid="{00000000-0005-0000-0000-0000CC650000}"/>
    <cellStyle name="Normal 42 2 4" xfId="10542" xr:uid="{00000000-0005-0000-0000-0000CD650000}"/>
    <cellStyle name="Normal 42 2 5" xfId="10496" xr:uid="{00000000-0005-0000-0000-0000CE650000}"/>
    <cellStyle name="Normal 42 2 5 2" xfId="16155" xr:uid="{00000000-0005-0000-0000-0000CF650000}"/>
    <cellStyle name="Normal 42 2 5 2 2" xfId="28777" xr:uid="{00000000-0005-0000-0000-0000D0650000}"/>
    <cellStyle name="Normal 42 2 5 3" xfId="23728" xr:uid="{00000000-0005-0000-0000-0000D1650000}"/>
    <cellStyle name="Normal 42 2 6" xfId="7364" xr:uid="{00000000-0005-0000-0000-0000D2650000}"/>
    <cellStyle name="Normal 42 2 6 2" xfId="13882" xr:uid="{00000000-0005-0000-0000-0000D3650000}"/>
    <cellStyle name="Normal 42 2 6 2 2" xfId="26612" xr:uid="{00000000-0005-0000-0000-0000D4650000}"/>
    <cellStyle name="Normal 42 2 6 3" xfId="22091" xr:uid="{00000000-0005-0000-0000-0000D5650000}"/>
    <cellStyle name="Normal 42 2 7" xfId="12732" xr:uid="{00000000-0005-0000-0000-0000D6650000}"/>
    <cellStyle name="Normal 42 2 7 2" xfId="25478" xr:uid="{00000000-0005-0000-0000-0000D7650000}"/>
    <cellStyle name="Normal 42 2 8" xfId="21057" xr:uid="{00000000-0005-0000-0000-0000D8650000}"/>
    <cellStyle name="Normal 42 2 9" xfId="5478" xr:uid="{00000000-0005-0000-0000-0000D9650000}"/>
    <cellStyle name="Normal 42 3" xfId="1937" xr:uid="{00000000-0005-0000-0000-0000DA650000}"/>
    <cellStyle name="Normal 42 3 2" xfId="9767" xr:uid="{00000000-0005-0000-0000-0000DB650000}"/>
    <cellStyle name="Normal 42 3 3" xfId="45201" xr:uid="{D2EB9297-15A3-40C2-B2F8-61CF50B19FAE}"/>
    <cellStyle name="Normal 42 4" xfId="10424" xr:uid="{00000000-0005-0000-0000-0000DC650000}"/>
    <cellStyle name="Normal 42 4 2" xfId="19607" xr:uid="{00000000-0005-0000-0000-0000DD650000}"/>
    <cellStyle name="Normal 42 4 2 2" xfId="32722" xr:uid="{00000000-0005-0000-0000-0000DE650000}"/>
    <cellStyle name="Normal 42 4 2 3" xfId="35733" xr:uid="{00000000-0005-0000-0000-0000DF650000}"/>
    <cellStyle name="Normal 42 4 3" xfId="18286" xr:uid="{00000000-0005-0000-0000-0000E0650000}"/>
    <cellStyle name="Normal 42 4 4" xfId="31655" xr:uid="{00000000-0005-0000-0000-0000E1650000}"/>
    <cellStyle name="Normal 42 4 5" xfId="34882" xr:uid="{00000000-0005-0000-0000-0000E2650000}"/>
    <cellStyle name="Normal 42 4 6" xfId="45202" xr:uid="{5FA9CAA9-3F70-41EA-A41B-BF605F53A297}"/>
    <cellStyle name="Normal 43" xfId="327" xr:uid="{00000000-0005-0000-0000-0000E3650000}"/>
    <cellStyle name="Normal 43 2" xfId="1939" xr:uid="{00000000-0005-0000-0000-0000E4650000}"/>
    <cellStyle name="Normal 43 2 10" xfId="45204" xr:uid="{0CA567B1-EDA7-403E-8F82-3C35F98D30B0}"/>
    <cellStyle name="Normal 43 2 2" xfId="1940" xr:uid="{00000000-0005-0000-0000-0000E5650000}"/>
    <cellStyle name="Normal 43 2 2 2" xfId="1941" xr:uid="{00000000-0005-0000-0000-0000E6650000}"/>
    <cellStyle name="Normal 43 2 2 2 2" xfId="16475" xr:uid="{00000000-0005-0000-0000-0000E7650000}"/>
    <cellStyle name="Normal 43 2 2 2 2 2" xfId="29015" xr:uid="{00000000-0005-0000-0000-0000E8650000}"/>
    <cellStyle name="Normal 43 2 2 2 2 3" xfId="45207" xr:uid="{66765950-CA0C-4586-B951-6E9643308A6A}"/>
    <cellStyle name="Normal 43 2 2 2 3" xfId="23924" xr:uid="{00000000-0005-0000-0000-0000E9650000}"/>
    <cellStyle name="Normal 43 2 2 2 3 2" xfId="45208" xr:uid="{E5707840-EB3E-4EA3-8898-1AB7B16620BD}"/>
    <cellStyle name="Normal 43 2 2 2 4" xfId="11038" xr:uid="{00000000-0005-0000-0000-0000EA650000}"/>
    <cellStyle name="Normal 43 2 2 2 4 2" xfId="45209" xr:uid="{8316CC0F-50D7-49C4-84C2-99789DF4580D}"/>
    <cellStyle name="Normal 43 2 2 2 5" xfId="45206" xr:uid="{3E7960A1-D017-404C-B3B9-6B9586FBA78F}"/>
    <cellStyle name="Normal 43 2 2 3" xfId="10159" xr:uid="{00000000-0005-0000-0000-0000EB650000}"/>
    <cellStyle name="Normal 43 2 2 3 2" xfId="16040" xr:uid="{00000000-0005-0000-0000-0000EC650000}"/>
    <cellStyle name="Normal 43 2 2 3 2 2" xfId="28668" xr:uid="{00000000-0005-0000-0000-0000ED650000}"/>
    <cellStyle name="Normal 43 2 2 3 3" xfId="23633" xr:uid="{00000000-0005-0000-0000-0000EE650000}"/>
    <cellStyle name="Normal 43 2 2 3 4" xfId="45210" xr:uid="{2CB205C5-248E-4F11-B072-7C85680AF0AA}"/>
    <cellStyle name="Normal 43 2 2 4" xfId="14829" xr:uid="{00000000-0005-0000-0000-0000EF650000}"/>
    <cellStyle name="Normal 43 2 2 4 2" xfId="27505" xr:uid="{00000000-0005-0000-0000-0000F0650000}"/>
    <cellStyle name="Normal 43 2 2 4 3" xfId="45211" xr:uid="{A0658851-83E5-4CC3-AC28-B9EDCB6186F1}"/>
    <cellStyle name="Normal 43 2 2 5" xfId="22593" xr:uid="{00000000-0005-0000-0000-0000F1650000}"/>
    <cellStyle name="Normal 43 2 2 5 2" xfId="45212" xr:uid="{363E0375-793B-43E4-BD54-27188D34D009}"/>
    <cellStyle name="Normal 43 2 2 6" xfId="8340" xr:uid="{00000000-0005-0000-0000-0000F2650000}"/>
    <cellStyle name="Normal 43 2 2 7" xfId="45205" xr:uid="{C4F9862B-D639-4D7D-A8C7-61B64872363F}"/>
    <cellStyle name="Normal 43 2 3" xfId="1942" xr:uid="{00000000-0005-0000-0000-0000F3650000}"/>
    <cellStyle name="Normal 43 2 3 2" xfId="11012" xr:uid="{00000000-0005-0000-0000-0000F4650000}"/>
    <cellStyle name="Normal 43 2 3 2 2" xfId="16454" xr:uid="{00000000-0005-0000-0000-0000F5650000}"/>
    <cellStyle name="Normal 43 2 3 2 2 2" xfId="28994" xr:uid="{00000000-0005-0000-0000-0000F6650000}"/>
    <cellStyle name="Normal 43 2 3 2 3" xfId="23905" xr:uid="{00000000-0005-0000-0000-0000F7650000}"/>
    <cellStyle name="Normal 43 2 3 2 4" xfId="45214" xr:uid="{64080A80-7E28-44BA-81DF-DD191632C8C4}"/>
    <cellStyle name="Normal 43 2 3 3" xfId="15671" xr:uid="{00000000-0005-0000-0000-0000F8650000}"/>
    <cellStyle name="Normal 43 2 3 3 2" xfId="28316" xr:uid="{00000000-0005-0000-0000-0000F9650000}"/>
    <cellStyle name="Normal 43 2 3 3 3" xfId="45215" xr:uid="{66E49314-71D6-4D7A-8193-D277B705A166}"/>
    <cellStyle name="Normal 43 2 3 4" xfId="23263" xr:uid="{00000000-0005-0000-0000-0000FA650000}"/>
    <cellStyle name="Normal 43 2 3 4 2" xfId="45216" xr:uid="{720D2798-31C1-42F4-84DD-8E0A8ACE468B}"/>
    <cellStyle name="Normal 43 2 3 5" xfId="9264" xr:uid="{00000000-0005-0000-0000-0000FB650000}"/>
    <cellStyle name="Normal 43 2 3 6" xfId="45213" xr:uid="{A144064B-2A40-4C60-BB4E-43E113127D4A}"/>
    <cellStyle name="Normal 43 2 4" xfId="10543" xr:uid="{00000000-0005-0000-0000-0000FC650000}"/>
    <cellStyle name="Normal 43 2 4 2" xfId="45217" xr:uid="{76656CDE-4C3D-47E4-91E5-F2AA11C01DF1}"/>
    <cellStyle name="Normal 43 2 5" xfId="11243" xr:uid="{00000000-0005-0000-0000-0000FD650000}"/>
    <cellStyle name="Normal 43 2 5 2" xfId="16595" xr:uid="{00000000-0005-0000-0000-0000FE650000}"/>
    <cellStyle name="Normal 43 2 5 2 2" xfId="29134" xr:uid="{00000000-0005-0000-0000-0000FF650000}"/>
    <cellStyle name="Normal 43 2 5 3" xfId="24042" xr:uid="{00000000-0005-0000-0000-000000660000}"/>
    <cellStyle name="Normal 43 2 5 4" xfId="45218" xr:uid="{0CD33347-0E77-4094-8A9C-10D5E1330147}"/>
    <cellStyle name="Normal 43 2 6" xfId="7365" xr:uid="{00000000-0005-0000-0000-000001660000}"/>
    <cellStyle name="Normal 43 2 6 2" xfId="13883" xr:uid="{00000000-0005-0000-0000-000002660000}"/>
    <cellStyle name="Normal 43 2 6 2 2" xfId="26613" xr:uid="{00000000-0005-0000-0000-000003660000}"/>
    <cellStyle name="Normal 43 2 6 3" xfId="22092" xr:uid="{00000000-0005-0000-0000-000004660000}"/>
    <cellStyle name="Normal 43 2 6 4" xfId="45219" xr:uid="{3568DB56-54FF-4A2A-AFF0-DD2A8E160AB7}"/>
    <cellStyle name="Normal 43 2 7" xfId="12733" xr:uid="{00000000-0005-0000-0000-000005660000}"/>
    <cellStyle name="Normal 43 2 7 2" xfId="25479" xr:uid="{00000000-0005-0000-0000-000006660000}"/>
    <cellStyle name="Normal 43 2 7 3" xfId="45220" xr:uid="{26195D87-3EDE-4BF3-B312-97EFE8D27977}"/>
    <cellStyle name="Normal 43 2 8" xfId="21058" xr:uid="{00000000-0005-0000-0000-000007660000}"/>
    <cellStyle name="Normal 43 2 9" xfId="5479" xr:uid="{00000000-0005-0000-0000-000008660000}"/>
    <cellStyle name="Normal 43 3" xfId="1943" xr:uid="{00000000-0005-0000-0000-000009660000}"/>
    <cellStyle name="Normal 43 3 2" xfId="1944" xr:uid="{00000000-0005-0000-0000-00000A660000}"/>
    <cellStyle name="Normal 43 3 2 2" xfId="16599" xr:uid="{00000000-0005-0000-0000-00000B660000}"/>
    <cellStyle name="Normal 43 3 2 2 2" xfId="29138" xr:uid="{00000000-0005-0000-0000-00000C660000}"/>
    <cellStyle name="Normal 43 3 2 2 3" xfId="45223" xr:uid="{E889783C-C46D-4E00-8E19-7674DF7EC396}"/>
    <cellStyle name="Normal 43 3 2 3" xfId="24046" xr:uid="{00000000-0005-0000-0000-00000D660000}"/>
    <cellStyle name="Normal 43 3 2 3 2" xfId="45224" xr:uid="{4081ACC7-61CE-40BA-8848-45E87B9381B1}"/>
    <cellStyle name="Normal 43 3 2 4" xfId="11250" xr:uid="{00000000-0005-0000-0000-00000E660000}"/>
    <cellStyle name="Normal 43 3 2 4 2" xfId="45225" xr:uid="{10892140-D6ED-4F16-AF03-1EE587EFC171}"/>
    <cellStyle name="Normal 43 3 2 5" xfId="45222" xr:uid="{61AFE6D1-422F-4E61-AC1E-A8B51EAA536D}"/>
    <cellStyle name="Normal 43 3 3" xfId="10931" xr:uid="{00000000-0005-0000-0000-00000F660000}"/>
    <cellStyle name="Normal 43 3 3 2" xfId="16407" xr:uid="{00000000-0005-0000-0000-000010660000}"/>
    <cellStyle name="Normal 43 3 3 2 2" xfId="28949" xr:uid="{00000000-0005-0000-0000-000011660000}"/>
    <cellStyle name="Normal 43 3 3 3" xfId="23859" xr:uid="{00000000-0005-0000-0000-000012660000}"/>
    <cellStyle name="Normal 43 3 3 4" xfId="45226" xr:uid="{5D50117E-1F4B-4154-9074-4897DA946C84}"/>
    <cellStyle name="Normal 43 3 4" xfId="9768" xr:uid="{00000000-0005-0000-0000-000013660000}"/>
    <cellStyle name="Normal 43 3 4 2" xfId="45227" xr:uid="{4416706B-7F3A-410E-8406-B5F55311C6CE}"/>
    <cellStyle name="Normal 43 3 5" xfId="45228" xr:uid="{0C2CA966-3DAC-49D6-BA63-710093673F5D}"/>
    <cellStyle name="Normal 43 3 6" xfId="45229" xr:uid="{E6EF28E5-811A-4C32-B9A4-61CCCCB25ABE}"/>
    <cellStyle name="Normal 43 3 7" xfId="45221" xr:uid="{5DAE07BC-454F-481F-8255-BDEA05B4EF6C}"/>
    <cellStyle name="Normal 43 4" xfId="1945" xr:uid="{00000000-0005-0000-0000-000014660000}"/>
    <cellStyle name="Normal 43 4 2" xfId="16431" xr:uid="{00000000-0005-0000-0000-000015660000}"/>
    <cellStyle name="Normal 43 4 2 2" xfId="19608" xr:uid="{00000000-0005-0000-0000-000016660000}"/>
    <cellStyle name="Normal 43 4 2 3" xfId="32723" xr:uid="{00000000-0005-0000-0000-000017660000}"/>
    <cellStyle name="Normal 43 4 2 4" xfId="35734" xr:uid="{00000000-0005-0000-0000-000018660000}"/>
    <cellStyle name="Normal 43 4 2 5" xfId="45231" xr:uid="{EB14AD26-CFD7-42CD-82EC-379038D69D8E}"/>
    <cellStyle name="Normal 43 4 3" xfId="18287" xr:uid="{00000000-0005-0000-0000-000019660000}"/>
    <cellStyle name="Normal 43 4 3 2" xfId="45232" xr:uid="{FC7004C1-B565-4018-931D-1C16983279F9}"/>
    <cellStyle name="Normal 43 4 4" xfId="31656" xr:uid="{00000000-0005-0000-0000-00001A660000}"/>
    <cellStyle name="Normal 43 4 4 2" xfId="45233" xr:uid="{78E06A31-DBBD-4F90-9450-5C88DB17146A}"/>
    <cellStyle name="Normal 43 4 5" xfId="34883" xr:uid="{00000000-0005-0000-0000-00001B660000}"/>
    <cellStyle name="Normal 43 4 6" xfId="10975" xr:uid="{00000000-0005-0000-0000-00001C660000}"/>
    <cellStyle name="Normal 43 4 7" xfId="45230" xr:uid="{DAC0F5DE-0ABA-4FAD-A6D7-CAE66F3D4E20}"/>
    <cellStyle name="Normal 43 5" xfId="1938" xr:uid="{00000000-0005-0000-0000-00001D660000}"/>
    <cellStyle name="Normal 43 5 2" xfId="16455" xr:uid="{00000000-0005-0000-0000-00001E660000}"/>
    <cellStyle name="Normal 43 5 2 2" xfId="28995" xr:uid="{00000000-0005-0000-0000-00001F660000}"/>
    <cellStyle name="Normal 43 5 3" xfId="23906" xr:uid="{00000000-0005-0000-0000-000020660000}"/>
    <cellStyle name="Normal 43 5 4" xfId="11013" xr:uid="{00000000-0005-0000-0000-000021660000}"/>
    <cellStyle name="Normal 43 5 5" xfId="45234" xr:uid="{81935994-6839-4599-A6D8-1AFE2DDDE5F1}"/>
    <cellStyle name="Normal 43 6" xfId="2956" xr:uid="{00000000-0005-0000-0000-000022660000}"/>
    <cellStyle name="Normal 43 6 2" xfId="45235" xr:uid="{FC1B93C2-E084-4C18-B093-564420DF3E59}"/>
    <cellStyle name="Normal 43 7" xfId="45236" xr:uid="{60DFBC25-1AB1-4D92-B565-7239E75BE746}"/>
    <cellStyle name="Normal 43 8" xfId="45237" xr:uid="{EA92D9CC-7A96-4E0C-985A-AB2DDF10B82A}"/>
    <cellStyle name="Normal 43 9" xfId="45203" xr:uid="{4D04305D-6135-4EA3-8B08-8A35F8D708A7}"/>
    <cellStyle name="Normal 44" xfId="328" xr:uid="{00000000-0005-0000-0000-000023660000}"/>
    <cellStyle name="Normal 44 2" xfId="1306" xr:uid="{00000000-0005-0000-0000-000024660000}"/>
    <cellStyle name="Normal 44 2 2" xfId="7846" xr:uid="{00000000-0005-0000-0000-000025660000}"/>
    <cellStyle name="Normal 44 2 2 2" xfId="14341" xr:uid="{00000000-0005-0000-0000-000026660000}"/>
    <cellStyle name="Normal 44 2 2 2 2" xfId="27029" xr:uid="{00000000-0005-0000-0000-000027660000}"/>
    <cellStyle name="Normal 44 2 2 3" xfId="22518" xr:uid="{00000000-0005-0000-0000-000028660000}"/>
    <cellStyle name="Normal 44 2 3" xfId="8768" xr:uid="{00000000-0005-0000-0000-000029660000}"/>
    <cellStyle name="Normal 44 2 3 2" xfId="15183" xr:uid="{00000000-0005-0000-0000-00002A660000}"/>
    <cellStyle name="Normal 44 2 3 2 2" xfId="27841" xr:uid="{00000000-0005-0000-0000-00002B660000}"/>
    <cellStyle name="Normal 44 2 3 3" xfId="22808" xr:uid="{00000000-0005-0000-0000-00002C660000}"/>
    <cellStyle name="Normal 44 2 4" xfId="10544" xr:uid="{00000000-0005-0000-0000-00002D660000}"/>
    <cellStyle name="Normal 44 2 5" xfId="6629" xr:uid="{00000000-0005-0000-0000-00002E660000}"/>
    <cellStyle name="Normal 44 2 5 2" xfId="13216" xr:uid="{00000000-0005-0000-0000-00002F660000}"/>
    <cellStyle name="Normal 44 2 5 2 2" xfId="25960" xr:uid="{00000000-0005-0000-0000-000030660000}"/>
    <cellStyle name="Normal 44 2 5 3" xfId="21368" xr:uid="{00000000-0005-0000-0000-000031660000}"/>
    <cellStyle name="Normal 44 2 6" xfId="12147" xr:uid="{00000000-0005-0000-0000-000032660000}"/>
    <cellStyle name="Normal 44 2 6 2" xfId="24892" xr:uid="{00000000-0005-0000-0000-000033660000}"/>
    <cellStyle name="Normal 44 2 7" xfId="21007" xr:uid="{00000000-0005-0000-0000-000034660000}"/>
    <cellStyle name="Normal 44 2 8" xfId="3195" xr:uid="{00000000-0005-0000-0000-000035660000}"/>
    <cellStyle name="Normal 44 2 9" xfId="45238" xr:uid="{29DF6C4F-A2EF-4143-B9F0-69AFAC5B6D6D}"/>
    <cellStyle name="Normal 44 3" xfId="1946" xr:uid="{00000000-0005-0000-0000-000036660000}"/>
    <cellStyle name="Normal 44 3 2" xfId="9769" xr:uid="{00000000-0005-0000-0000-000037660000}"/>
    <cellStyle name="Normal 44 3 3" xfId="45239" xr:uid="{5D8E91BB-5B31-4C3B-8F1C-AB601CE4DB12}"/>
    <cellStyle name="Normal 44 4" xfId="11083" xr:uid="{00000000-0005-0000-0000-000038660000}"/>
    <cellStyle name="Normal 44 4 2" xfId="18560" xr:uid="{00000000-0005-0000-0000-000039660000}"/>
    <cellStyle name="Normal 44 4 3" xfId="45240" xr:uid="{988EAC3B-F86A-48AF-9390-33F4AFF3D2F2}"/>
    <cellStyle name="Normal 44 5" xfId="2957" xr:uid="{00000000-0005-0000-0000-00003A660000}"/>
    <cellStyle name="Normal 45" xfId="329" xr:uid="{00000000-0005-0000-0000-00003B660000}"/>
    <cellStyle name="Normal 45 2" xfId="1947" xr:uid="{00000000-0005-0000-0000-00003C660000}"/>
    <cellStyle name="Normal 45 2 2" xfId="7845" xr:uid="{00000000-0005-0000-0000-00003D660000}"/>
    <cellStyle name="Normal 45 2 2 2" xfId="14340" xr:uid="{00000000-0005-0000-0000-00003E660000}"/>
    <cellStyle name="Normal 45 2 2 2 2" xfId="27028" xr:uid="{00000000-0005-0000-0000-00003F660000}"/>
    <cellStyle name="Normal 45 2 2 3" xfId="22517" xr:uid="{00000000-0005-0000-0000-000040660000}"/>
    <cellStyle name="Normal 45 2 3" xfId="8767" xr:uid="{00000000-0005-0000-0000-000041660000}"/>
    <cellStyle name="Normal 45 2 3 2" xfId="15182" xr:uid="{00000000-0005-0000-0000-000042660000}"/>
    <cellStyle name="Normal 45 2 3 2 2" xfId="27840" xr:uid="{00000000-0005-0000-0000-000043660000}"/>
    <cellStyle name="Normal 45 2 3 3" xfId="22807" xr:uid="{00000000-0005-0000-0000-000044660000}"/>
    <cellStyle name="Normal 45 2 4" xfId="10545" xr:uid="{00000000-0005-0000-0000-000045660000}"/>
    <cellStyle name="Normal 45 2 5" xfId="6628" xr:uid="{00000000-0005-0000-0000-000046660000}"/>
    <cellStyle name="Normal 45 2 5 2" xfId="13215" xr:uid="{00000000-0005-0000-0000-000047660000}"/>
    <cellStyle name="Normal 45 2 5 2 2" xfId="25959" xr:uid="{00000000-0005-0000-0000-000048660000}"/>
    <cellStyle name="Normal 45 2 5 3" xfId="21367" xr:uid="{00000000-0005-0000-0000-000049660000}"/>
    <cellStyle name="Normal 45 2 6" xfId="12146" xr:uid="{00000000-0005-0000-0000-00004A660000}"/>
    <cellStyle name="Normal 45 2 6 2" xfId="24891" xr:uid="{00000000-0005-0000-0000-00004B660000}"/>
    <cellStyle name="Normal 45 2 7" xfId="21006" xr:uid="{00000000-0005-0000-0000-00004C660000}"/>
    <cellStyle name="Normal 45 2 8" xfId="3193" xr:uid="{00000000-0005-0000-0000-00004D660000}"/>
    <cellStyle name="Normal 45 2 9" xfId="45241" xr:uid="{D5500885-9BEA-444B-9B39-F75B4532F1B7}"/>
    <cellStyle name="Normal 45 3" xfId="9770" xr:uid="{00000000-0005-0000-0000-00004E660000}"/>
    <cellStyle name="Normal 45 3 2" xfId="45242" xr:uid="{593216F4-61D5-46D0-97C1-FDCA7B59F7F3}"/>
    <cellStyle name="Normal 45 4" xfId="9580" xr:uid="{00000000-0005-0000-0000-00004F660000}"/>
    <cellStyle name="Normal 45 4 2" xfId="18561" xr:uid="{00000000-0005-0000-0000-000050660000}"/>
    <cellStyle name="Normal 45 4 3" xfId="45243" xr:uid="{141D4368-A630-4FA6-9D67-A49E9E443582}"/>
    <cellStyle name="Normal 45 5" xfId="2958" xr:uid="{00000000-0005-0000-0000-000051660000}"/>
    <cellStyle name="Normal 46" xfId="330" xr:uid="{00000000-0005-0000-0000-000052660000}"/>
    <cellStyle name="Normal 46 2" xfId="1949" xr:uid="{00000000-0005-0000-0000-000053660000}"/>
    <cellStyle name="Normal 46 2 10" xfId="45245" xr:uid="{494D4AF7-8A03-47E5-8CBA-34C11AF0B8CD}"/>
    <cellStyle name="Normal 46 2 2" xfId="1950" xr:uid="{00000000-0005-0000-0000-000054660000}"/>
    <cellStyle name="Normal 46 2 2 2" xfId="11177" xr:uid="{00000000-0005-0000-0000-000055660000}"/>
    <cellStyle name="Normal 46 2 2 2 2" xfId="16558" xr:uid="{00000000-0005-0000-0000-000056660000}"/>
    <cellStyle name="Normal 46 2 2 2 2 2" xfId="29097" xr:uid="{00000000-0005-0000-0000-000057660000}"/>
    <cellStyle name="Normal 46 2 2 2 3" xfId="24003" xr:uid="{00000000-0005-0000-0000-000058660000}"/>
    <cellStyle name="Normal 46 2 2 2 4" xfId="45247" xr:uid="{3D04AC6F-E36F-463B-8BEE-75265DE04A97}"/>
    <cellStyle name="Normal 46 2 2 3" xfId="15030" xr:uid="{00000000-0005-0000-0000-000059660000}"/>
    <cellStyle name="Normal 46 2 2 3 2" xfId="27701" xr:uid="{00000000-0005-0000-0000-00005A660000}"/>
    <cellStyle name="Normal 46 2 2 3 3" xfId="45248" xr:uid="{8F4ED6C1-42CF-4B2C-887D-2AEBF5500948}"/>
    <cellStyle name="Normal 46 2 2 4" xfId="22618" xr:uid="{00000000-0005-0000-0000-00005B660000}"/>
    <cellStyle name="Normal 46 2 2 4 2" xfId="45249" xr:uid="{C1157FA6-FE80-43DF-90B8-8FFABA2CB796}"/>
    <cellStyle name="Normal 46 2 2 5" xfId="8544" xr:uid="{00000000-0005-0000-0000-00005C660000}"/>
    <cellStyle name="Normal 46 2 2 6" xfId="45246" xr:uid="{3FE87FCC-244C-4545-B708-C7175B3B7496}"/>
    <cellStyle name="Normal 46 2 3" xfId="9501" xr:uid="{00000000-0005-0000-0000-00005D660000}"/>
    <cellStyle name="Normal 46 2 3 2" xfId="15871" xr:uid="{00000000-0005-0000-0000-00005E660000}"/>
    <cellStyle name="Normal 46 2 3 2 2" xfId="28512" xr:uid="{00000000-0005-0000-0000-00005F660000}"/>
    <cellStyle name="Normal 46 2 3 3" xfId="23487" xr:uid="{00000000-0005-0000-0000-000060660000}"/>
    <cellStyle name="Normal 46 2 3 4" xfId="45250" xr:uid="{B35CF599-1E3A-4182-BF74-A7FB9D4208C5}"/>
    <cellStyle name="Normal 46 2 4" xfId="10546" xr:uid="{00000000-0005-0000-0000-000061660000}"/>
    <cellStyle name="Normal 46 2 4 2" xfId="45251" xr:uid="{ED6A1FBE-2A0D-4F89-990E-7BA487A74ED2}"/>
    <cellStyle name="Normal 46 2 5" xfId="11040" xr:uid="{00000000-0005-0000-0000-000062660000}"/>
    <cellStyle name="Normal 46 2 5 2" xfId="16477" xr:uid="{00000000-0005-0000-0000-000063660000}"/>
    <cellStyle name="Normal 46 2 5 2 2" xfId="29017" xr:uid="{00000000-0005-0000-0000-000064660000}"/>
    <cellStyle name="Normal 46 2 5 3" xfId="23926" xr:uid="{00000000-0005-0000-0000-000065660000}"/>
    <cellStyle name="Normal 46 2 5 4" xfId="45252" xr:uid="{4EF71F49-D082-48C8-9426-230B1D4A77BC}"/>
    <cellStyle name="Normal 46 2 6" xfId="7643" xr:uid="{00000000-0005-0000-0000-000066660000}"/>
    <cellStyle name="Normal 46 2 6 2" xfId="14146" xr:uid="{00000000-0005-0000-0000-000067660000}"/>
    <cellStyle name="Normal 46 2 6 2 2" xfId="26874" xr:uid="{00000000-0005-0000-0000-000068660000}"/>
    <cellStyle name="Normal 46 2 6 3" xfId="22367" xr:uid="{00000000-0005-0000-0000-000069660000}"/>
    <cellStyle name="Normal 46 2 6 4" xfId="45253" xr:uid="{2719AE3D-AD5F-4846-9F4A-1C7A7E3A1A71}"/>
    <cellStyle name="Normal 46 2 7" xfId="12949" xr:uid="{00000000-0005-0000-0000-00006A660000}"/>
    <cellStyle name="Normal 46 2 7 2" xfId="25695" xr:uid="{00000000-0005-0000-0000-00006B660000}"/>
    <cellStyle name="Normal 46 2 8" xfId="21076" xr:uid="{00000000-0005-0000-0000-00006C660000}"/>
    <cellStyle name="Normal 46 2 9" xfId="6037" xr:uid="{00000000-0005-0000-0000-00006D660000}"/>
    <cellStyle name="Normal 46 3" xfId="1951" xr:uid="{00000000-0005-0000-0000-00006E660000}"/>
    <cellStyle name="Normal 46 3 2" xfId="10963" xr:uid="{00000000-0005-0000-0000-00006F660000}"/>
    <cellStyle name="Normal 46 3 2 2" xfId="16421" xr:uid="{00000000-0005-0000-0000-000070660000}"/>
    <cellStyle name="Normal 46 3 2 2 2" xfId="28962" xr:uid="{00000000-0005-0000-0000-000071660000}"/>
    <cellStyle name="Normal 46 3 2 3" xfId="23873" xr:uid="{00000000-0005-0000-0000-000072660000}"/>
    <cellStyle name="Normal 46 3 2 4" xfId="45255" xr:uid="{67DD34E1-ABC3-4EAD-9825-B42B16372777}"/>
    <cellStyle name="Normal 46 3 3" xfId="9771" xr:uid="{00000000-0005-0000-0000-000073660000}"/>
    <cellStyle name="Normal 46 3 3 2" xfId="45256" xr:uid="{B271E3B3-B9E9-49A6-9606-B9E019CDA368}"/>
    <cellStyle name="Normal 46 3 4" xfId="45257" xr:uid="{5582A329-C19C-4C02-BFC6-A77D0C933923}"/>
    <cellStyle name="Normal 46 3 5" xfId="45258" xr:uid="{4877D737-5B22-45B2-8211-29D3127C1507}"/>
    <cellStyle name="Normal 46 3 6" xfId="45254" xr:uid="{992A020D-7F24-4C59-B1B2-CE26C1E11676}"/>
    <cellStyle name="Normal 46 4" xfId="1948" xr:uid="{00000000-0005-0000-0000-000074660000}"/>
    <cellStyle name="Normal 46 4 2" xfId="16198" xr:uid="{00000000-0005-0000-0000-000075660000}"/>
    <cellStyle name="Normal 46 4 2 2" xfId="28819" xr:uid="{00000000-0005-0000-0000-000076660000}"/>
    <cellStyle name="Normal 46 4 3" xfId="18562" xr:uid="{00000000-0005-0000-0000-000077660000}"/>
    <cellStyle name="Normal 46 4 4" xfId="23765" xr:uid="{00000000-0005-0000-0000-000078660000}"/>
    <cellStyle name="Normal 46 4 5" xfId="10626" xr:uid="{00000000-0005-0000-0000-000079660000}"/>
    <cellStyle name="Normal 46 4 6" xfId="45259" xr:uid="{6749408C-E1C6-4A89-A3AB-69A2F5883647}"/>
    <cellStyle name="Normal 46 5" xfId="2959" xr:uid="{00000000-0005-0000-0000-00007A660000}"/>
    <cellStyle name="Normal 46 5 2" xfId="45260" xr:uid="{67FF7CAF-B3DA-402C-9931-5D8CDB8E0DD2}"/>
    <cellStyle name="Normal 46 6" xfId="45261" xr:uid="{1DF314E8-9B0D-44BE-A14E-C0C99E4249C1}"/>
    <cellStyle name="Normal 46 7" xfId="45262" xr:uid="{9392B61C-6E9F-428C-938C-D46B1A4337DA}"/>
    <cellStyle name="Normal 46 8" xfId="45244" xr:uid="{C18D9E41-8FF1-407B-A7A9-C24F2FC9328F}"/>
    <cellStyle name="Normal 47" xfId="331" xr:uid="{00000000-0005-0000-0000-00007B660000}"/>
    <cellStyle name="Normal 47 2" xfId="1952" xr:uid="{00000000-0005-0000-0000-00007C660000}"/>
    <cellStyle name="Normal 47 2 2" xfId="8546" xr:uid="{00000000-0005-0000-0000-00007D660000}"/>
    <cellStyle name="Normal 47 2 2 2" xfId="15032" xr:uid="{00000000-0005-0000-0000-00007E660000}"/>
    <cellStyle name="Normal 47 2 2 2 2" xfId="27703" xr:uid="{00000000-0005-0000-0000-00007F660000}"/>
    <cellStyle name="Normal 47 2 2 3" xfId="22620" xr:uid="{00000000-0005-0000-0000-000080660000}"/>
    <cellStyle name="Normal 47 2 3" xfId="9503" xr:uid="{00000000-0005-0000-0000-000081660000}"/>
    <cellStyle name="Normal 47 2 3 2" xfId="15873" xr:uid="{00000000-0005-0000-0000-000082660000}"/>
    <cellStyle name="Normal 47 2 3 2 2" xfId="28514" xr:uid="{00000000-0005-0000-0000-000083660000}"/>
    <cellStyle name="Normal 47 2 3 3" xfId="23489" xr:uid="{00000000-0005-0000-0000-000084660000}"/>
    <cellStyle name="Normal 47 2 4" xfId="10547" xr:uid="{00000000-0005-0000-0000-000085660000}"/>
    <cellStyle name="Normal 47 2 5" xfId="7645" xr:uid="{00000000-0005-0000-0000-000086660000}"/>
    <cellStyle name="Normal 47 2 5 2" xfId="14148" xr:uid="{00000000-0005-0000-0000-000087660000}"/>
    <cellStyle name="Normal 47 2 5 2 2" xfId="26876" xr:uid="{00000000-0005-0000-0000-000088660000}"/>
    <cellStyle name="Normal 47 2 5 3" xfId="22369" xr:uid="{00000000-0005-0000-0000-000089660000}"/>
    <cellStyle name="Normal 47 2 6" xfId="12951" xr:uid="{00000000-0005-0000-0000-00008A660000}"/>
    <cellStyle name="Normal 47 2 6 2" xfId="25697" xr:uid="{00000000-0005-0000-0000-00008B660000}"/>
    <cellStyle name="Normal 47 2 7" xfId="21078" xr:uid="{00000000-0005-0000-0000-00008C660000}"/>
    <cellStyle name="Normal 47 2 8" xfId="6040" xr:uid="{00000000-0005-0000-0000-00008D660000}"/>
    <cellStyle name="Normal 47 2 9" xfId="45263" xr:uid="{CBA9F039-7954-4D5F-9154-FF1BC81707B4}"/>
    <cellStyle name="Normal 47 3" xfId="9772" xr:uid="{00000000-0005-0000-0000-00008E660000}"/>
    <cellStyle name="Normal 47 3 2" xfId="45264" xr:uid="{5A5D4BF3-4E78-4148-BF13-11BFEAC147B1}"/>
    <cellStyle name="Normal 47 4" xfId="10364" xr:uid="{00000000-0005-0000-0000-00008F660000}"/>
    <cellStyle name="Normal 47 4 2" xfId="18563" xr:uid="{00000000-0005-0000-0000-000090660000}"/>
    <cellStyle name="Normal 47 4 3" xfId="45265" xr:uid="{0FF589C6-4D7F-403F-8340-16D49D4775C5}"/>
    <cellStyle name="Normal 47 5" xfId="2960" xr:uid="{00000000-0005-0000-0000-000091660000}"/>
    <cellStyle name="Normal 48" xfId="332" xr:uid="{00000000-0005-0000-0000-000092660000}"/>
    <cellStyle name="Normal 48 2" xfId="1953" xr:uid="{00000000-0005-0000-0000-000093660000}"/>
    <cellStyle name="Normal 48 2 2" xfId="8548" xr:uid="{00000000-0005-0000-0000-000094660000}"/>
    <cellStyle name="Normal 48 2 2 2" xfId="15034" xr:uid="{00000000-0005-0000-0000-000095660000}"/>
    <cellStyle name="Normal 48 2 2 2 2" xfId="27705" xr:uid="{00000000-0005-0000-0000-000096660000}"/>
    <cellStyle name="Normal 48 2 2 3" xfId="22622" xr:uid="{00000000-0005-0000-0000-000097660000}"/>
    <cellStyle name="Normal 48 2 3" xfId="9505" xr:uid="{00000000-0005-0000-0000-000098660000}"/>
    <cellStyle name="Normal 48 2 3 2" xfId="15875" xr:uid="{00000000-0005-0000-0000-000099660000}"/>
    <cellStyle name="Normal 48 2 3 2 2" xfId="28516" xr:uid="{00000000-0005-0000-0000-00009A660000}"/>
    <cellStyle name="Normal 48 2 3 3" xfId="23491" xr:uid="{00000000-0005-0000-0000-00009B660000}"/>
    <cellStyle name="Normal 48 2 4" xfId="10548" xr:uid="{00000000-0005-0000-0000-00009C660000}"/>
    <cellStyle name="Normal 48 2 5" xfId="7647" xr:uid="{00000000-0005-0000-0000-00009D660000}"/>
    <cellStyle name="Normal 48 2 5 2" xfId="14150" xr:uid="{00000000-0005-0000-0000-00009E660000}"/>
    <cellStyle name="Normal 48 2 5 2 2" xfId="26878" xr:uid="{00000000-0005-0000-0000-00009F660000}"/>
    <cellStyle name="Normal 48 2 5 3" xfId="22371" xr:uid="{00000000-0005-0000-0000-0000A0660000}"/>
    <cellStyle name="Normal 48 2 6" xfId="12953" xr:uid="{00000000-0005-0000-0000-0000A1660000}"/>
    <cellStyle name="Normal 48 2 6 2" xfId="25699" xr:uid="{00000000-0005-0000-0000-0000A2660000}"/>
    <cellStyle name="Normal 48 2 7" xfId="21080" xr:uid="{00000000-0005-0000-0000-0000A3660000}"/>
    <cellStyle name="Normal 48 2 8" xfId="6043" xr:uid="{00000000-0005-0000-0000-0000A4660000}"/>
    <cellStyle name="Normal 48 2 9" xfId="45266" xr:uid="{D52C1046-858A-440D-932B-66FE0C18B5AC}"/>
    <cellStyle name="Normal 48 3" xfId="9773" xr:uid="{00000000-0005-0000-0000-0000A5660000}"/>
    <cellStyle name="Normal 48 3 2" xfId="45267" xr:uid="{C361E5C0-742C-4D48-B6C7-D6D9763D9DC7}"/>
    <cellStyle name="Normal 48 4" xfId="11203" xr:uid="{00000000-0005-0000-0000-0000A6660000}"/>
    <cellStyle name="Normal 48 4 2" xfId="45268" xr:uid="{E1F90A9D-87AC-4DB4-9604-0A50F4DAF25B}"/>
    <cellStyle name="Normal 48 5" xfId="2961" xr:uid="{00000000-0005-0000-0000-0000A7660000}"/>
    <cellStyle name="Normal 49" xfId="333" xr:uid="{00000000-0005-0000-0000-0000A8660000}"/>
    <cellStyle name="Normal 49 2" xfId="1954" xr:uid="{00000000-0005-0000-0000-0000A9660000}"/>
    <cellStyle name="Normal 49 2 2" xfId="8550" xr:uid="{00000000-0005-0000-0000-0000AA660000}"/>
    <cellStyle name="Normal 49 2 2 2" xfId="15036" xr:uid="{00000000-0005-0000-0000-0000AB660000}"/>
    <cellStyle name="Normal 49 2 2 2 2" xfId="27707" xr:uid="{00000000-0005-0000-0000-0000AC660000}"/>
    <cellStyle name="Normal 49 2 2 3" xfId="22624" xr:uid="{00000000-0005-0000-0000-0000AD660000}"/>
    <cellStyle name="Normal 49 2 3" xfId="9507" xr:uid="{00000000-0005-0000-0000-0000AE660000}"/>
    <cellStyle name="Normal 49 2 3 2" xfId="15877" xr:uid="{00000000-0005-0000-0000-0000AF660000}"/>
    <cellStyle name="Normal 49 2 3 2 2" xfId="28518" xr:uid="{00000000-0005-0000-0000-0000B0660000}"/>
    <cellStyle name="Normal 49 2 3 3" xfId="23493" xr:uid="{00000000-0005-0000-0000-0000B1660000}"/>
    <cellStyle name="Normal 49 2 4" xfId="10549" xr:uid="{00000000-0005-0000-0000-0000B2660000}"/>
    <cellStyle name="Normal 49 2 5" xfId="7649" xr:uid="{00000000-0005-0000-0000-0000B3660000}"/>
    <cellStyle name="Normal 49 2 5 2" xfId="14152" xr:uid="{00000000-0005-0000-0000-0000B4660000}"/>
    <cellStyle name="Normal 49 2 5 2 2" xfId="26880" xr:uid="{00000000-0005-0000-0000-0000B5660000}"/>
    <cellStyle name="Normal 49 2 5 3" xfId="22373" xr:uid="{00000000-0005-0000-0000-0000B6660000}"/>
    <cellStyle name="Normal 49 2 6" xfId="12956" xr:uid="{00000000-0005-0000-0000-0000B7660000}"/>
    <cellStyle name="Normal 49 2 6 2" xfId="25702" xr:uid="{00000000-0005-0000-0000-0000B8660000}"/>
    <cellStyle name="Normal 49 2 7" xfId="21082" xr:uid="{00000000-0005-0000-0000-0000B9660000}"/>
    <cellStyle name="Normal 49 2 8" xfId="6046" xr:uid="{00000000-0005-0000-0000-0000BA660000}"/>
    <cellStyle name="Normal 49 2 9" xfId="45269" xr:uid="{F57A5D92-854B-437F-B306-B6BCB8588A66}"/>
    <cellStyle name="Normal 49 3" xfId="9774" xr:uid="{00000000-0005-0000-0000-0000BB660000}"/>
    <cellStyle name="Normal 49 3 2" xfId="45270" xr:uid="{3BC33EB1-CA82-4BE0-B26D-86684E642477}"/>
    <cellStyle name="Normal 49 4" xfId="11162" xr:uid="{00000000-0005-0000-0000-0000BC660000}"/>
    <cellStyle name="Normal 49 4 2" xfId="45271" xr:uid="{B757EF1A-0BD8-4A92-93A8-F3BEDF8B6F31}"/>
    <cellStyle name="Normal 49 5" xfId="2962" xr:uid="{00000000-0005-0000-0000-0000BD660000}"/>
    <cellStyle name="Normal 5" xfId="25" xr:uid="{00000000-0005-0000-0000-0000BE660000}"/>
    <cellStyle name="Normal 5 10" xfId="5480" xr:uid="{00000000-0005-0000-0000-0000BF660000}"/>
    <cellStyle name="Normal 5 10 2" xfId="45273" xr:uid="{05E5CB44-0F5D-4175-8F5F-8FA442927FC2}"/>
    <cellStyle name="Normal 5 10 2 2" xfId="45274" xr:uid="{70ACA6BA-D8B3-481D-9E0B-1E86EA5676B3}"/>
    <cellStyle name="Normal 5 10 3" xfId="45275" xr:uid="{B5C92BE4-310D-40F7-8BFF-2ED1C9B2B102}"/>
    <cellStyle name="Normal 5 10 4" xfId="45276" xr:uid="{07033CF7-925A-4CBC-B328-DE4B40839425}"/>
    <cellStyle name="Normal 5 10 5" xfId="45272" xr:uid="{D2F7913E-4DA2-4A8D-B43B-8A21DA4A1FC3}"/>
    <cellStyle name="Normal 5 11" xfId="5481" xr:uid="{00000000-0005-0000-0000-0000C0660000}"/>
    <cellStyle name="Normal 5 11 2" xfId="45278" xr:uid="{26504532-65DF-442D-8AA0-CB024B8854B9}"/>
    <cellStyle name="Normal 5 11 3" xfId="45279" xr:uid="{22B7883A-6A31-47DA-A0C5-87295E08ACC6}"/>
    <cellStyle name="Normal 5 11 4" xfId="45277" xr:uid="{6F154A84-048F-47F4-A0C1-FCC5B8D5EB77}"/>
    <cellStyle name="Normal 5 12" xfId="5482" xr:uid="{00000000-0005-0000-0000-0000C1660000}"/>
    <cellStyle name="Normal 5 12 2" xfId="45281" xr:uid="{71D62B1E-D634-4CE2-9BBF-BFC5C7316D87}"/>
    <cellStyle name="Normal 5 12 3" xfId="45282" xr:uid="{AC22DC04-4094-431B-9899-91F4DB19F659}"/>
    <cellStyle name="Normal 5 12 4" xfId="45280" xr:uid="{8FA6A7D6-149D-4F36-B2FC-C10103346DCA}"/>
    <cellStyle name="Normal 5 13" xfId="5483" xr:uid="{00000000-0005-0000-0000-0000C2660000}"/>
    <cellStyle name="Normal 5 13 2" xfId="45284" xr:uid="{DF3CE479-AA10-496B-AF8D-A8535776FD51}"/>
    <cellStyle name="Normal 5 13 3" xfId="45283" xr:uid="{424E1955-8C6B-41B5-8D6A-B13267799DC1}"/>
    <cellStyle name="Normal 5 14" xfId="5484" xr:uid="{00000000-0005-0000-0000-0000C3660000}"/>
    <cellStyle name="Normal 5 14 2" xfId="45285" xr:uid="{A0D2A030-2D1E-4EE4-BD78-EC1DB32023D2}"/>
    <cellStyle name="Normal 5 15" xfId="5485" xr:uid="{00000000-0005-0000-0000-0000C4660000}"/>
    <cellStyle name="Normal 5 15 2" xfId="45286" xr:uid="{20FA929D-C6B4-4412-8258-835E11BE0CBC}"/>
    <cellStyle name="Normal 5 16" xfId="5486" xr:uid="{00000000-0005-0000-0000-0000C5660000}"/>
    <cellStyle name="Normal 5 16 2" xfId="45287" xr:uid="{9333C236-DF7E-4BCB-A25A-80F6F6A209A4}"/>
    <cellStyle name="Normal 5 17" xfId="5487" xr:uid="{00000000-0005-0000-0000-0000C6660000}"/>
    <cellStyle name="Normal 5 17 2" xfId="45288" xr:uid="{D399D4FF-203C-492C-9F30-5097299259FA}"/>
    <cellStyle name="Normal 5 18" xfId="5488" xr:uid="{00000000-0005-0000-0000-0000C7660000}"/>
    <cellStyle name="Normal 5 18 2" xfId="45289" xr:uid="{2A78811D-060C-42A6-B204-1100D007C7DD}"/>
    <cellStyle name="Normal 5 19" xfId="5489" xr:uid="{00000000-0005-0000-0000-0000C8660000}"/>
    <cellStyle name="Normal 5 19 2" xfId="45290" xr:uid="{C8983D14-AB95-43EF-889F-3F5ACD67F06D}"/>
    <cellStyle name="Normal 5 2" xfId="334" xr:uid="{00000000-0005-0000-0000-0000C9660000}"/>
    <cellStyle name="Normal 5 2 10" xfId="5490" xr:uid="{00000000-0005-0000-0000-0000CA660000}"/>
    <cellStyle name="Normal 5 2 10 2" xfId="45292" xr:uid="{9EF87B97-645E-47AA-82E8-B685B4C7AECE}"/>
    <cellStyle name="Normal 5 2 11" xfId="5491" xr:uid="{00000000-0005-0000-0000-0000CB660000}"/>
    <cellStyle name="Normal 5 2 12" xfId="5492" xr:uid="{00000000-0005-0000-0000-0000CC660000}"/>
    <cellStyle name="Normal 5 2 13" xfId="5493" xr:uid="{00000000-0005-0000-0000-0000CD660000}"/>
    <cellStyle name="Normal 5 2 14" xfId="5494" xr:uid="{00000000-0005-0000-0000-0000CE660000}"/>
    <cellStyle name="Normal 5 2 15" xfId="5495" xr:uid="{00000000-0005-0000-0000-0000CF660000}"/>
    <cellStyle name="Normal 5 2 16" xfId="5496" xr:uid="{00000000-0005-0000-0000-0000D0660000}"/>
    <cellStyle name="Normal 5 2 17" xfId="5497" xr:uid="{00000000-0005-0000-0000-0000D1660000}"/>
    <cellStyle name="Normal 5 2 18" xfId="5498" xr:uid="{00000000-0005-0000-0000-0000D2660000}"/>
    <cellStyle name="Normal 5 2 19" xfId="5499" xr:uid="{00000000-0005-0000-0000-0000D3660000}"/>
    <cellStyle name="Normal 5 2 2" xfId="794" xr:uid="{00000000-0005-0000-0000-0000D4660000}"/>
    <cellStyle name="Normal 5 2 2 2" xfId="1311" xr:uid="{00000000-0005-0000-0000-0000D5660000}"/>
    <cellStyle name="Normal 5 2 2 2 2" xfId="1957" xr:uid="{00000000-0005-0000-0000-0000D6660000}"/>
    <cellStyle name="Normal 5 2 2 2 2 2" xfId="1958" xr:uid="{00000000-0005-0000-0000-0000D7660000}"/>
    <cellStyle name="Normal 5 2 2 2 2 2 2" xfId="16488" xr:uid="{00000000-0005-0000-0000-0000D8660000}"/>
    <cellStyle name="Normal 5 2 2 2 2 2 2 2" xfId="29028" xr:uid="{00000000-0005-0000-0000-0000D9660000}"/>
    <cellStyle name="Normal 5 2 2 2 2 2 2 3" xfId="45296" xr:uid="{A4AA390A-F6DE-49EC-9293-056401C44092}"/>
    <cellStyle name="Normal 5 2 2 2 2 2 3" xfId="23937" xr:uid="{00000000-0005-0000-0000-0000DA660000}"/>
    <cellStyle name="Normal 5 2 2 2 2 2 3 2" xfId="45297" xr:uid="{6ED381AC-19E4-413D-B629-C8202F3C16F2}"/>
    <cellStyle name="Normal 5 2 2 2 2 2 4" xfId="11054" xr:uid="{00000000-0005-0000-0000-0000DB660000}"/>
    <cellStyle name="Normal 5 2 2 2 2 2 4 2" xfId="45298" xr:uid="{143AA041-C4BC-4C39-9183-B4974BEDAA0D}"/>
    <cellStyle name="Normal 5 2 2 2 2 2 5" xfId="45295" xr:uid="{955C3E1D-0AF8-4B57-BEE7-4CEFD2E5A057}"/>
    <cellStyle name="Normal 5 2 2 2 2 3" xfId="11175" xr:uid="{00000000-0005-0000-0000-0000DC660000}"/>
    <cellStyle name="Normal 5 2 2 2 2 3 2" xfId="16557" xr:uid="{00000000-0005-0000-0000-0000DD660000}"/>
    <cellStyle name="Normal 5 2 2 2 2 3 2 2" xfId="29096" xr:uid="{00000000-0005-0000-0000-0000DE660000}"/>
    <cellStyle name="Normal 5 2 2 2 2 3 3" xfId="24002" xr:uid="{00000000-0005-0000-0000-0000DF660000}"/>
    <cellStyle name="Normal 5 2 2 2 2 3 4" xfId="45299" xr:uid="{C92814FF-A9BA-4EE4-9F01-B0316CC59CBA}"/>
    <cellStyle name="Normal 5 2 2 2 2 4" xfId="6134" xr:uid="{00000000-0005-0000-0000-0000E0660000}"/>
    <cellStyle name="Normal 5 2 2 2 2 4 2" xfId="45300" xr:uid="{A45443CE-2788-44E7-A9C1-ADB99EBEB7A5}"/>
    <cellStyle name="Normal 5 2 2 2 2 5" xfId="45301" xr:uid="{59D456FD-25D0-4C0A-B725-401D7374E537}"/>
    <cellStyle name="Normal 5 2 2 2 2 6" xfId="45294" xr:uid="{FC85D6CB-F6F5-4A0F-B263-7F3D174789FD}"/>
    <cellStyle name="Normal 5 2 2 2 3" xfId="1959" xr:uid="{00000000-0005-0000-0000-0000E1660000}"/>
    <cellStyle name="Normal 5 2 2 2 3 2" xfId="11130" xr:uid="{00000000-0005-0000-0000-0000E2660000}"/>
    <cellStyle name="Normal 5 2 2 2 3 2 2" xfId="16531" xr:uid="{00000000-0005-0000-0000-0000E3660000}"/>
    <cellStyle name="Normal 5 2 2 2 3 2 2 2" xfId="29070" xr:uid="{00000000-0005-0000-0000-0000E4660000}"/>
    <cellStyle name="Normal 5 2 2 2 3 2 3" xfId="23978" xr:uid="{00000000-0005-0000-0000-0000E5660000}"/>
    <cellStyle name="Normal 5 2 2 2 3 2 4" xfId="45303" xr:uid="{8579C778-6CDD-4202-8D44-B33AC2BD168C}"/>
    <cellStyle name="Normal 5 2 2 2 3 3" xfId="10551" xr:uid="{00000000-0005-0000-0000-0000E6660000}"/>
    <cellStyle name="Normal 5 2 2 2 3 3 2" xfId="45304" xr:uid="{9A140A76-8F58-4E48-8D3F-42496F1C82FA}"/>
    <cellStyle name="Normal 5 2 2 2 3 4" xfId="45305" xr:uid="{2A2A7499-B89A-4662-9457-5E7979022285}"/>
    <cellStyle name="Normal 5 2 2 2 3 5" xfId="45302" xr:uid="{D4714D4F-75B5-4B33-A44C-E5770D54B7E8}"/>
    <cellStyle name="Normal 5 2 2 2 4" xfId="1956" xr:uid="{00000000-0005-0000-0000-0000E7660000}"/>
    <cellStyle name="Normal 5 2 2 2 4 2" xfId="16528" xr:uid="{00000000-0005-0000-0000-0000E8660000}"/>
    <cellStyle name="Normal 5 2 2 2 4 2 2" xfId="29067" xr:uid="{00000000-0005-0000-0000-0000E9660000}"/>
    <cellStyle name="Normal 5 2 2 2 4 3" xfId="23975" xr:uid="{00000000-0005-0000-0000-0000EA660000}"/>
    <cellStyle name="Normal 5 2 2 2 4 4" xfId="11125" xr:uid="{00000000-0005-0000-0000-0000EB660000}"/>
    <cellStyle name="Normal 5 2 2 2 4 5" xfId="45306" xr:uid="{122C934A-DEB8-4B5E-B70A-5E5B498C45D1}"/>
    <cellStyle name="Normal 5 2 2 2 5" xfId="5500" xr:uid="{00000000-0005-0000-0000-0000EC660000}"/>
    <cellStyle name="Normal 5 2 2 2 5 2" xfId="45307" xr:uid="{32387E9D-16EC-4FCB-B571-F31C65931BEC}"/>
    <cellStyle name="Normal 5 2 2 2 6" xfId="45308" xr:uid="{FCC198E6-E862-4C08-B013-BBD13B1733A5}"/>
    <cellStyle name="Normal 5 2 2 2 7" xfId="45309" xr:uid="{75948224-5CA8-4D46-9295-FCF0D0F95FDB}"/>
    <cellStyle name="Normal 5 2 2 2 8" xfId="45293" xr:uid="{0073529F-8A23-4BBF-BB04-8F5298E0D5BA}"/>
    <cellStyle name="Normal 5 2 2 3" xfId="1960" xr:uid="{00000000-0005-0000-0000-0000ED660000}"/>
    <cellStyle name="Normal 5 2 2 3 2" xfId="1961" xr:uid="{00000000-0005-0000-0000-0000EE660000}"/>
    <cellStyle name="Normal 5 2 2 3 2 2" xfId="16064" xr:uid="{00000000-0005-0000-0000-0000EF660000}"/>
    <cellStyle name="Normal 5 2 2 3 2 2 2" xfId="28691" xr:uid="{00000000-0005-0000-0000-0000F0660000}"/>
    <cellStyle name="Normal 5 2 2 3 2 2 3" xfId="45312" xr:uid="{CBD95448-5D91-49C0-A370-1A7F2083DB95}"/>
    <cellStyle name="Normal 5 2 2 3 2 3" xfId="23655" xr:uid="{00000000-0005-0000-0000-0000F1660000}"/>
    <cellStyle name="Normal 5 2 2 3 2 3 2" xfId="45313" xr:uid="{7054960C-7BED-4CBD-8F01-0DDBABDBC6C9}"/>
    <cellStyle name="Normal 5 2 2 3 2 4" xfId="10240" xr:uid="{00000000-0005-0000-0000-0000F2660000}"/>
    <cellStyle name="Normal 5 2 2 3 2 4 2" xfId="45314" xr:uid="{E12A3AD2-FFF7-4816-AB61-21662E4F7FDF}"/>
    <cellStyle name="Normal 5 2 2 3 2 5" xfId="45311" xr:uid="{C172DF3A-8CC5-45B8-8336-82986E65DE0F}"/>
    <cellStyle name="Normal 5 2 2 3 3" xfId="16140" xr:uid="{00000000-0005-0000-0000-0000F3660000}"/>
    <cellStyle name="Normal 5 2 2 3 3 2" xfId="28762" xr:uid="{00000000-0005-0000-0000-0000F4660000}"/>
    <cellStyle name="Normal 5 2 2 3 3 2 2" xfId="45316" xr:uid="{0F567D6B-1E61-40F7-931E-CAB886E75BF8}"/>
    <cellStyle name="Normal 5 2 2 3 3 3" xfId="45315" xr:uid="{49FE9262-45F2-45D3-85F2-CDEC78DF838A}"/>
    <cellStyle name="Normal 5 2 2 3 4" xfId="18719" xr:uid="{00000000-0005-0000-0000-0000F5660000}"/>
    <cellStyle name="Normal 5 2 2 3 4 2" xfId="45317" xr:uid="{2EEE3E6B-F54C-4F9A-B517-D3DAB5FEA0FC}"/>
    <cellStyle name="Normal 5 2 2 3 5" xfId="23717" xr:uid="{00000000-0005-0000-0000-0000F6660000}"/>
    <cellStyle name="Normal 5 2 2 3 5 2" xfId="45318" xr:uid="{7286D1A2-4BB9-4F6F-94C0-54F27FD3A78B}"/>
    <cellStyle name="Normal 5 2 2 3 6" xfId="10467" xr:uid="{00000000-0005-0000-0000-0000F7660000}"/>
    <cellStyle name="Normal 5 2 2 3 6 2" xfId="45319" xr:uid="{6DC9F45C-661E-4EE3-8EFC-F12EBA2C3AA0}"/>
    <cellStyle name="Normal 5 2 2 3 7" xfId="45310" xr:uid="{7CC81851-4ACC-4399-80C3-A0CAE19E3CED}"/>
    <cellStyle name="Normal 5 2 2 4" xfId="1962" xr:uid="{00000000-0005-0000-0000-0000F8660000}"/>
    <cellStyle name="Normal 5 2 2 4 2" xfId="15999" xr:uid="{00000000-0005-0000-0000-0000F9660000}"/>
    <cellStyle name="Normal 5 2 2 4 2 2" xfId="28627" xr:uid="{00000000-0005-0000-0000-0000FA660000}"/>
    <cellStyle name="Normal 5 2 2 4 2 3" xfId="45321" xr:uid="{067C1C74-7AD5-448B-A312-F15F9448342D}"/>
    <cellStyle name="Normal 5 2 2 4 3" xfId="18288" xr:uid="{00000000-0005-0000-0000-0000FB660000}"/>
    <cellStyle name="Normal 5 2 2 4 3 2" xfId="45322" xr:uid="{725050F8-F601-4265-B563-463BCC377910}"/>
    <cellStyle name="Normal 5 2 2 4 4" xfId="23596" xr:uid="{00000000-0005-0000-0000-0000FC660000}"/>
    <cellStyle name="Normal 5 2 2 4 4 2" xfId="45323" xr:uid="{90FA53E1-5288-4481-A6C2-051FDD6DB870}"/>
    <cellStyle name="Normal 5 2 2 4 5" xfId="10063" xr:uid="{00000000-0005-0000-0000-0000FD660000}"/>
    <cellStyle name="Normal 5 2 2 4 6" xfId="45320" xr:uid="{5D05BBE6-61FF-4407-96FB-4F3F36319079}"/>
    <cellStyle name="Normal 5 2 2 5" xfId="1955" xr:uid="{00000000-0005-0000-0000-0000FE660000}"/>
    <cellStyle name="Normal 5 2 2 5 2" xfId="16423" xr:uid="{00000000-0005-0000-0000-0000FF660000}"/>
    <cellStyle name="Normal 5 2 2 5 2 2" xfId="28964" xr:uid="{00000000-0005-0000-0000-000000670000}"/>
    <cellStyle name="Normal 5 2 2 5 3" xfId="23874" xr:uid="{00000000-0005-0000-0000-000001670000}"/>
    <cellStyle name="Normal 5 2 2 5 4" xfId="10966" xr:uid="{00000000-0005-0000-0000-000002670000}"/>
    <cellStyle name="Normal 5 2 2 5 5" xfId="45324" xr:uid="{3047F08F-4A5A-4FEF-9591-EE057FC718A7}"/>
    <cellStyle name="Normal 5 2 2 6" xfId="2965" xr:uid="{00000000-0005-0000-0000-000003670000}"/>
    <cellStyle name="Normal 5 2 2 6 2" xfId="45325" xr:uid="{6FEBE723-85C7-4F92-9905-30F39B69559C}"/>
    <cellStyle name="Normal 5 2 2 7" xfId="45326" xr:uid="{0DD4B3EB-C35E-4344-8104-8BF8219ABBE7}"/>
    <cellStyle name="Normal 5 2 2 8" xfId="45327" xr:uid="{5FF90678-D078-45F2-9281-41BC233C03F8}"/>
    <cellStyle name="Normal 5 2 20" xfId="6133" xr:uid="{00000000-0005-0000-0000-000004670000}"/>
    <cellStyle name="Normal 5 2 20 2" xfId="18676" xr:uid="{00000000-0005-0000-0000-000005670000}"/>
    <cellStyle name="Normal 5 2 21" xfId="9775" xr:uid="{00000000-0005-0000-0000-000006670000}"/>
    <cellStyle name="Normal 5 2 21 2" xfId="18917" xr:uid="{00000000-0005-0000-0000-000007670000}"/>
    <cellStyle name="Normal 5 2 22" xfId="2964" xr:uid="{00000000-0005-0000-0000-000008670000}"/>
    <cellStyle name="Normal 5 2 23" xfId="37322" xr:uid="{00000000-0005-0000-0000-000009670000}"/>
    <cellStyle name="Normal 5 2 24" xfId="45291" xr:uid="{0820E3DD-AB5A-4F7F-944E-04C72FACF8B0}"/>
    <cellStyle name="Normal 5 2 3" xfId="1052" xr:uid="{00000000-0005-0000-0000-00000A670000}"/>
    <cellStyle name="Normal 5 2 3 2" xfId="1964" xr:uid="{00000000-0005-0000-0000-00000B670000}"/>
    <cellStyle name="Normal 5 2 3 2 2" xfId="1965" xr:uid="{00000000-0005-0000-0000-00000C670000}"/>
    <cellStyle name="Normal 5 2 3 2 2 2" xfId="11132" xr:uid="{00000000-0005-0000-0000-00000D670000}"/>
    <cellStyle name="Normal 5 2 3 2 2 2 2" xfId="16533" xr:uid="{00000000-0005-0000-0000-00000E670000}"/>
    <cellStyle name="Normal 5 2 3 2 2 2 2 2" xfId="29072" xr:uid="{00000000-0005-0000-0000-00000F670000}"/>
    <cellStyle name="Normal 5 2 3 2 2 2 3" xfId="23980" xr:uid="{00000000-0005-0000-0000-000010670000}"/>
    <cellStyle name="Normal 5 2 3 2 2 2 4" xfId="45331" xr:uid="{47E77982-995D-46B5-BF87-86CA7B1685B3}"/>
    <cellStyle name="Normal 5 2 3 2 2 3" xfId="6313" xr:uid="{00000000-0005-0000-0000-000011670000}"/>
    <cellStyle name="Normal 5 2 3 2 2 3 2" xfId="45332" xr:uid="{3C88C526-6B11-45F9-97DC-BFFB4DF235CD}"/>
    <cellStyle name="Normal 5 2 3 2 2 4" xfId="45333" xr:uid="{FEDAF6DE-2989-40AC-9ABF-9BCF47991C99}"/>
    <cellStyle name="Normal 5 2 3 2 2 5" xfId="45330" xr:uid="{40C026F4-6B9F-4225-BBBC-BD782CA2FC83}"/>
    <cellStyle name="Normal 5 2 3 2 3" xfId="10470" xr:uid="{00000000-0005-0000-0000-000012670000}"/>
    <cellStyle name="Normal 5 2 3 2 3 2" xfId="16141" xr:uid="{00000000-0005-0000-0000-000013670000}"/>
    <cellStyle name="Normal 5 2 3 2 3 2 2" xfId="28763" xr:uid="{00000000-0005-0000-0000-000014670000}"/>
    <cellStyle name="Normal 5 2 3 2 3 3" xfId="23718" xr:uid="{00000000-0005-0000-0000-000015670000}"/>
    <cellStyle name="Normal 5 2 3 2 3 4" xfId="45334" xr:uid="{F68CF9CB-8AF9-4EB3-860F-868C3198CDFA}"/>
    <cellStyle name="Normal 5 2 3 2 4" xfId="18827" xr:uid="{00000000-0005-0000-0000-000016670000}"/>
    <cellStyle name="Normal 5 2 3 2 4 2" xfId="45335" xr:uid="{A2C2E4FD-F876-49D4-9444-183B4EB658A3}"/>
    <cellStyle name="Normal 5 2 3 2 5" xfId="5501" xr:uid="{00000000-0005-0000-0000-000017670000}"/>
    <cellStyle name="Normal 5 2 3 2 5 2" xfId="45336" xr:uid="{2EB83C1C-D919-4A24-A01C-33C6A9A3BDA6}"/>
    <cellStyle name="Normal 5 2 3 2 6" xfId="45337" xr:uid="{F12B286F-5D18-4969-A867-8B4A3D144480}"/>
    <cellStyle name="Normal 5 2 3 2 7" xfId="45329" xr:uid="{62D171E1-418D-4477-A093-88C54D77EDFA}"/>
    <cellStyle name="Normal 5 2 3 3" xfId="1966" xr:uid="{00000000-0005-0000-0000-000018670000}"/>
    <cellStyle name="Normal 5 2 3 3 2" xfId="16177" xr:uid="{00000000-0005-0000-0000-000019670000}"/>
    <cellStyle name="Normal 5 2 3 3 2 2" xfId="28799" xr:uid="{00000000-0005-0000-0000-00001A670000}"/>
    <cellStyle name="Normal 5 2 3 3 2 3" xfId="45339" xr:uid="{B245D6A4-2E75-4FBA-B59F-E80014AD1B9E}"/>
    <cellStyle name="Normal 5 2 3 3 3" xfId="18289" xr:uid="{00000000-0005-0000-0000-00001B670000}"/>
    <cellStyle name="Normal 5 2 3 3 3 2" xfId="45340" xr:uid="{CDA6CC13-C9C0-413A-8238-D69C1F2959A9}"/>
    <cellStyle name="Normal 5 2 3 3 4" xfId="23744" xr:uid="{00000000-0005-0000-0000-00001C670000}"/>
    <cellStyle name="Normal 5 2 3 3 4 2" xfId="45341" xr:uid="{4D43982D-E52B-400A-8629-86ED5CA8446D}"/>
    <cellStyle name="Normal 5 2 3 3 5" xfId="10579" xr:uid="{00000000-0005-0000-0000-00001D670000}"/>
    <cellStyle name="Normal 5 2 3 3 6" xfId="45338" xr:uid="{90A12A9E-EDD6-4DA9-9C3E-2E513AC7AFAD}"/>
    <cellStyle name="Normal 5 2 3 4" xfId="1963" xr:uid="{00000000-0005-0000-0000-00001E670000}"/>
    <cellStyle name="Normal 5 2 3 4 2" xfId="16321" xr:uid="{00000000-0005-0000-0000-00001F670000}"/>
    <cellStyle name="Normal 5 2 3 4 2 2" xfId="28863" xr:uid="{00000000-0005-0000-0000-000020670000}"/>
    <cellStyle name="Normal 5 2 3 4 3" xfId="23784" xr:uid="{00000000-0005-0000-0000-000021670000}"/>
    <cellStyle name="Normal 5 2 3 4 4" xfId="10799" xr:uid="{00000000-0005-0000-0000-000022670000}"/>
    <cellStyle name="Normal 5 2 3 4 5" xfId="45342" xr:uid="{E903C741-DA86-4B03-91CF-6EEBD197DDC6}"/>
    <cellStyle name="Normal 5 2 3 5" xfId="2246" xr:uid="{00000000-0005-0000-0000-000023670000}"/>
    <cellStyle name="Normal 5 2 3 5 2" xfId="45343" xr:uid="{D565B854-36F3-4236-AD27-620A14FABC0F}"/>
    <cellStyle name="Normal 5 2 3 6" xfId="37337" xr:uid="{00000000-0005-0000-0000-000024670000}"/>
    <cellStyle name="Normal 5 2 3 6 2" xfId="45344" xr:uid="{F342070D-D713-4015-9EB4-47305C78E58D}"/>
    <cellStyle name="Normal 5 2 3 7" xfId="45345" xr:uid="{515BFD8B-3C0E-453D-834D-DE35BCB9E92D}"/>
    <cellStyle name="Normal 5 2 3 8" xfId="45328" xr:uid="{C40CBBDB-C28A-4537-80D0-A119873FD0C8}"/>
    <cellStyle name="Normal 5 2 4" xfId="1278" xr:uid="{00000000-0005-0000-0000-000025670000}"/>
    <cellStyle name="Normal 5 2 4 2" xfId="1968" xr:uid="{00000000-0005-0000-0000-000026670000}"/>
    <cellStyle name="Normal 5 2 4 2 2" xfId="16447" xr:uid="{00000000-0005-0000-0000-000027670000}"/>
    <cellStyle name="Normal 5 2 4 2 2 2" xfId="28987" xr:uid="{00000000-0005-0000-0000-000028670000}"/>
    <cellStyle name="Normal 5 2 4 2 2 3" xfId="45348" xr:uid="{1FB45803-DA0A-4311-996A-4CDF75241A0D}"/>
    <cellStyle name="Normal 5 2 4 2 3" xfId="23897" xr:uid="{00000000-0005-0000-0000-000029670000}"/>
    <cellStyle name="Normal 5 2 4 2 3 2" xfId="45349" xr:uid="{CE88D23E-0CAE-408F-AA3C-F7C2ABCC3B9D}"/>
    <cellStyle name="Normal 5 2 4 2 4" xfId="11002" xr:uid="{00000000-0005-0000-0000-00002A670000}"/>
    <cellStyle name="Normal 5 2 4 2 4 2" xfId="45350" xr:uid="{5BD839EB-60A5-408D-9385-4D104162280D}"/>
    <cellStyle name="Normal 5 2 4 2 5" xfId="45351" xr:uid="{A656CCCC-3310-4F11-840A-1D6CEC33B46B}"/>
    <cellStyle name="Normal 5 2 4 2 6" xfId="45347" xr:uid="{AEA61065-29BC-4CAA-A08E-CCA554D46928}"/>
    <cellStyle name="Normal 5 2 4 3" xfId="1967" xr:uid="{00000000-0005-0000-0000-00002B670000}"/>
    <cellStyle name="Normal 5 2 4 3 2" xfId="16143" xr:uid="{00000000-0005-0000-0000-00002C670000}"/>
    <cellStyle name="Normal 5 2 4 3 2 2" xfId="28765" xr:uid="{00000000-0005-0000-0000-00002D670000}"/>
    <cellStyle name="Normal 5 2 4 3 3" xfId="23720" xr:uid="{00000000-0005-0000-0000-00002E670000}"/>
    <cellStyle name="Normal 5 2 4 3 4" xfId="10472" xr:uid="{00000000-0005-0000-0000-00002F670000}"/>
    <cellStyle name="Normal 5 2 4 3 5" xfId="45352" xr:uid="{57F538E4-3E45-40D2-BFA7-1A516388A5E5}"/>
    <cellStyle name="Normal 5 2 4 4" xfId="5502" xr:uid="{00000000-0005-0000-0000-000030670000}"/>
    <cellStyle name="Normal 5 2 4 4 2" xfId="45353" xr:uid="{81030E66-6686-40C6-A69E-B58808B13294}"/>
    <cellStyle name="Normal 5 2 4 5" xfId="37810" xr:uid="{00000000-0005-0000-0000-000031670000}"/>
    <cellStyle name="Normal 5 2 4 5 2" xfId="45354" xr:uid="{66695420-55D4-437C-9036-8849042E7F09}"/>
    <cellStyle name="Normal 5 2 4 6" xfId="38080" xr:uid="{00000000-0005-0000-0000-000032670000}"/>
    <cellStyle name="Normal 5 2 4 6 2" xfId="45355" xr:uid="{E9CC1FED-8A6F-48F4-86CA-B224E464D072}"/>
    <cellStyle name="Normal 5 2 4 7" xfId="45346" xr:uid="{A2FF3F6C-70E8-42C0-A66F-3D900E81C6A5}"/>
    <cellStyle name="Normal 5 2 5" xfId="1969" xr:uid="{00000000-0005-0000-0000-000033670000}"/>
    <cellStyle name="Normal 5 2 5 2" xfId="10760" xr:uid="{00000000-0005-0000-0000-000034670000}"/>
    <cellStyle name="Normal 5 2 5 2 2" xfId="45357" xr:uid="{245E221D-437A-401A-B16C-427D826E9A30}"/>
    <cellStyle name="Normal 5 2 5 3" xfId="10473" xr:uid="{00000000-0005-0000-0000-000035670000}"/>
    <cellStyle name="Normal 5 2 5 3 2" xfId="16144" xr:uid="{00000000-0005-0000-0000-000036670000}"/>
    <cellStyle name="Normal 5 2 5 3 2 2" xfId="28766" xr:uid="{00000000-0005-0000-0000-000037670000}"/>
    <cellStyle name="Normal 5 2 5 3 3" xfId="23721" xr:uid="{00000000-0005-0000-0000-000038670000}"/>
    <cellStyle name="Normal 5 2 5 3 4" xfId="45358" xr:uid="{44CB19F9-AF1D-4BCF-AF2F-C11BB113527A}"/>
    <cellStyle name="Normal 5 2 5 4" xfId="5503" xr:uid="{00000000-0005-0000-0000-000039670000}"/>
    <cellStyle name="Normal 5 2 5 4 2" xfId="45359" xr:uid="{6E88BD01-3475-4719-BD31-A7E6A0559866}"/>
    <cellStyle name="Normal 5 2 5 5" xfId="37603" xr:uid="{00000000-0005-0000-0000-00003A670000}"/>
    <cellStyle name="Normal 5 2 5 5 2" xfId="45360" xr:uid="{EAF509AD-E50E-4AA9-A262-6A418E1DEF0E}"/>
    <cellStyle name="Normal 5 2 5 6" xfId="37902" xr:uid="{00000000-0005-0000-0000-00003B670000}"/>
    <cellStyle name="Normal 5 2 5 6 2" xfId="45361" xr:uid="{67225A03-3771-4D56-BFFE-C7EBD452BA21}"/>
    <cellStyle name="Normal 5 2 5 7" xfId="45356" xr:uid="{8E288216-3B9A-45BE-A265-7A65081E561F}"/>
    <cellStyle name="Normal 5 2 6" xfId="5504" xr:uid="{00000000-0005-0000-0000-00003C670000}"/>
    <cellStyle name="Normal 5 2 6 2" xfId="45363" xr:uid="{E8B16EF4-BE14-472E-98E0-13974C9A1079}"/>
    <cellStyle name="Normal 5 2 6 3" xfId="45364" xr:uid="{2718C206-C7FF-4365-BA3E-FE9746C5841A}"/>
    <cellStyle name="Normal 5 2 6 4" xfId="45362" xr:uid="{524F2606-315F-4B5D-8E80-59A22876A56C}"/>
    <cellStyle name="Normal 5 2 7" xfId="5505" xr:uid="{00000000-0005-0000-0000-00003D670000}"/>
    <cellStyle name="Normal 5 2 7 2" xfId="45366" xr:uid="{A28E7C6C-62AE-4FA7-AC3B-935CF2DF93DB}"/>
    <cellStyle name="Normal 5 2 7 3" xfId="45365" xr:uid="{6A542053-BD94-4D9C-84BE-AEC1CE918682}"/>
    <cellStyle name="Normal 5 2 8" xfId="5506" xr:uid="{00000000-0005-0000-0000-00003E670000}"/>
    <cellStyle name="Normal 5 2 8 2" xfId="45367" xr:uid="{216A962D-D959-46B5-909E-A05CDE8A0E6D}"/>
    <cellStyle name="Normal 5 2 9" xfId="5507" xr:uid="{00000000-0005-0000-0000-00003F670000}"/>
    <cellStyle name="Normal 5 2 9 2" xfId="45368" xr:uid="{4C80CA1F-AC0C-4102-B9ED-0F929C0314C8}"/>
    <cellStyle name="Normal 5 20" xfId="5508" xr:uid="{00000000-0005-0000-0000-000040670000}"/>
    <cellStyle name="Normal 5 20 2" xfId="45369" xr:uid="{1F4341B2-4629-4C31-8B83-947758E13211}"/>
    <cellStyle name="Normal 5 21" xfId="5509" xr:uid="{00000000-0005-0000-0000-000041670000}"/>
    <cellStyle name="Normal 5 21 2" xfId="45370" xr:uid="{42B83839-C74E-4298-964E-962860685854}"/>
    <cellStyle name="Normal 5 22" xfId="5510" xr:uid="{00000000-0005-0000-0000-000042670000}"/>
    <cellStyle name="Normal 5 22 2" xfId="45371" xr:uid="{BB1FF9C6-E1F4-486C-9135-A0F9CE63E366}"/>
    <cellStyle name="Normal 5 23" xfId="2245" xr:uid="{00000000-0005-0000-0000-000043670000}"/>
    <cellStyle name="Normal 5 24" xfId="7768" xr:uid="{00000000-0005-0000-0000-000044670000}"/>
    <cellStyle name="Normal 5 24 2" xfId="14263" xr:uid="{00000000-0005-0000-0000-000045670000}"/>
    <cellStyle name="Normal 5 24 2 2" xfId="26977" xr:uid="{00000000-0005-0000-0000-000046670000}"/>
    <cellStyle name="Normal 5 24 3" xfId="22470" xr:uid="{00000000-0005-0000-0000-000047670000}"/>
    <cellStyle name="Normal 5 25" xfId="8615" xr:uid="{00000000-0005-0000-0000-000048670000}"/>
    <cellStyle name="Normal 5 25 2" xfId="15100" xr:uid="{00000000-0005-0000-0000-000049670000}"/>
    <cellStyle name="Normal 5 25 2 2" xfId="27769" xr:uid="{00000000-0005-0000-0000-00004A670000}"/>
    <cellStyle name="Normal 5 25 3" xfId="22683" xr:uid="{00000000-0005-0000-0000-00004B670000}"/>
    <cellStyle name="Normal 5 26" xfId="6406" xr:uid="{00000000-0005-0000-0000-00004C670000}"/>
    <cellStyle name="Normal 5 26 2" xfId="13029" xr:uid="{00000000-0005-0000-0000-00004D670000}"/>
    <cellStyle name="Normal 5 26 2 2" xfId="25775" xr:uid="{00000000-0005-0000-0000-00004E670000}"/>
    <cellStyle name="Normal 5 26 3" xfId="21155" xr:uid="{00000000-0005-0000-0000-00004F670000}"/>
    <cellStyle name="Normal 5 27" xfId="12031" xr:uid="{00000000-0005-0000-0000-000050670000}"/>
    <cellStyle name="Normal 5 27 2" xfId="24776" xr:uid="{00000000-0005-0000-0000-000051670000}"/>
    <cellStyle name="Normal 5 28" xfId="37189" xr:uid="{00000000-0005-0000-0000-000052670000}"/>
    <cellStyle name="Normal 5 29" xfId="2191" xr:uid="{00000000-0005-0000-0000-000053670000}"/>
    <cellStyle name="Normal 5 3" xfId="571" xr:uid="{00000000-0005-0000-0000-000054670000}"/>
    <cellStyle name="Normal 5 3 10" xfId="5512" xr:uid="{00000000-0005-0000-0000-000055670000}"/>
    <cellStyle name="Normal 5 3 11" xfId="5513" xr:uid="{00000000-0005-0000-0000-000056670000}"/>
    <cellStyle name="Normal 5 3 12" xfId="5514" xr:uid="{00000000-0005-0000-0000-000057670000}"/>
    <cellStyle name="Normal 5 3 13" xfId="5515" xr:uid="{00000000-0005-0000-0000-000058670000}"/>
    <cellStyle name="Normal 5 3 14" xfId="5516" xr:uid="{00000000-0005-0000-0000-000059670000}"/>
    <cellStyle name="Normal 5 3 15" xfId="5517" xr:uid="{00000000-0005-0000-0000-00005A670000}"/>
    <cellStyle name="Normal 5 3 16" xfId="5518" xr:uid="{00000000-0005-0000-0000-00005B670000}"/>
    <cellStyle name="Normal 5 3 17" xfId="5519" xr:uid="{00000000-0005-0000-0000-00005C670000}"/>
    <cellStyle name="Normal 5 3 18" xfId="5520" xr:uid="{00000000-0005-0000-0000-00005D670000}"/>
    <cellStyle name="Normal 5 3 19" xfId="5521" xr:uid="{00000000-0005-0000-0000-00005E670000}"/>
    <cellStyle name="Normal 5 3 2" xfId="1051" xr:uid="{00000000-0005-0000-0000-00005F670000}"/>
    <cellStyle name="Normal 5 3 2 2" xfId="6136" xr:uid="{00000000-0005-0000-0000-000060670000}"/>
    <cellStyle name="Normal 5 3 2 2 2" xfId="18828" xr:uid="{00000000-0005-0000-0000-000061670000}"/>
    <cellStyle name="Normal 5 3 2 2 3" xfId="45373" xr:uid="{7F872872-AD63-4FC7-9D92-9FDB0060563A}"/>
    <cellStyle name="Normal 5 3 2 3" xfId="10553" xr:uid="{00000000-0005-0000-0000-000062670000}"/>
    <cellStyle name="Normal 5 3 2 3 2" xfId="18292" xr:uid="{00000000-0005-0000-0000-000063670000}"/>
    <cellStyle name="Normal 5 3 2 3 3" xfId="45374" xr:uid="{18F8356F-6359-46F9-8926-867FB2DB975F}"/>
    <cellStyle name="Normal 5 3 20" xfId="5522" xr:uid="{00000000-0005-0000-0000-000064670000}"/>
    <cellStyle name="Normal 5 3 21" xfId="5511" xr:uid="{00000000-0005-0000-0000-000065670000}"/>
    <cellStyle name="Normal 5 3 21 2" xfId="6135" xr:uid="{00000000-0005-0000-0000-000066670000}"/>
    <cellStyle name="Normal 5 3 22" xfId="10384" xr:uid="{00000000-0005-0000-0000-000067670000}"/>
    <cellStyle name="Normal 5 3 23" xfId="2966" xr:uid="{00000000-0005-0000-0000-000068670000}"/>
    <cellStyle name="Normal 5 3 24" xfId="37330" xr:uid="{00000000-0005-0000-0000-000069670000}"/>
    <cellStyle name="Normal 5 3 25" xfId="37654" xr:uid="{00000000-0005-0000-0000-00006A670000}"/>
    <cellStyle name="Normal 5 3 26" xfId="37948" xr:uid="{00000000-0005-0000-0000-00006B670000}"/>
    <cellStyle name="Normal 5 3 27" xfId="45372" xr:uid="{DDCF6D1C-3122-4238-B263-A3ADDEFFF71A}"/>
    <cellStyle name="Normal 5 3 3" xfId="1970" xr:uid="{00000000-0005-0000-0000-00006C670000}"/>
    <cellStyle name="Normal 5 3 3 2" xfId="5523" xr:uid="{00000000-0005-0000-0000-00006D670000}"/>
    <cellStyle name="Normal 5 3 3 2 2" xfId="45375" xr:uid="{9CC25D7E-34E5-4F2D-B589-27CCA63161E3}"/>
    <cellStyle name="Normal 5 3 4" xfId="5524" xr:uid="{00000000-0005-0000-0000-00006E670000}"/>
    <cellStyle name="Normal 5 3 4 2" xfId="45376" xr:uid="{578FD265-A249-4DC1-BE74-CF67A2944A52}"/>
    <cellStyle name="Normal 5 3 5" xfId="5525" xr:uid="{00000000-0005-0000-0000-00006F670000}"/>
    <cellStyle name="Normal 5 3 5 2" xfId="45377" xr:uid="{61314287-9875-45D9-8B46-6C9B7EDD60A4}"/>
    <cellStyle name="Normal 5 3 6" xfId="5526" xr:uid="{00000000-0005-0000-0000-000070670000}"/>
    <cellStyle name="Normal 5 3 6 2" xfId="45378" xr:uid="{A52B5100-2665-40DE-AB94-444C371D4E1F}"/>
    <cellStyle name="Normal 5 3 7" xfId="5527" xr:uid="{00000000-0005-0000-0000-000071670000}"/>
    <cellStyle name="Normal 5 3 8" xfId="5528" xr:uid="{00000000-0005-0000-0000-000072670000}"/>
    <cellStyle name="Normal 5 3 9" xfId="5529" xr:uid="{00000000-0005-0000-0000-000073670000}"/>
    <cellStyle name="Normal 5 4" xfId="793" xr:uid="{00000000-0005-0000-0000-000074670000}"/>
    <cellStyle name="Normal 5 4 10" xfId="5531" xr:uid="{00000000-0005-0000-0000-000075670000}"/>
    <cellStyle name="Normal 5 4 10 2" xfId="45379" xr:uid="{83363604-7E74-43CD-934E-4449E63FF295}"/>
    <cellStyle name="Normal 5 4 11" xfId="5532" xr:uid="{00000000-0005-0000-0000-000076670000}"/>
    <cellStyle name="Normal 5 4 12" xfId="5533" xr:uid="{00000000-0005-0000-0000-000077670000}"/>
    <cellStyle name="Normal 5 4 13" xfId="5534" xr:uid="{00000000-0005-0000-0000-000078670000}"/>
    <cellStyle name="Normal 5 4 14" xfId="5535" xr:uid="{00000000-0005-0000-0000-000079670000}"/>
    <cellStyle name="Normal 5 4 15" xfId="5536" xr:uid="{00000000-0005-0000-0000-00007A670000}"/>
    <cellStyle name="Normal 5 4 16" xfId="5537" xr:uid="{00000000-0005-0000-0000-00007B670000}"/>
    <cellStyle name="Normal 5 4 17" xfId="5538" xr:uid="{00000000-0005-0000-0000-00007C670000}"/>
    <cellStyle name="Normal 5 4 18" xfId="5539" xr:uid="{00000000-0005-0000-0000-00007D670000}"/>
    <cellStyle name="Normal 5 4 19" xfId="5540" xr:uid="{00000000-0005-0000-0000-00007E670000}"/>
    <cellStyle name="Normal 5 4 2" xfId="1972" xr:uid="{00000000-0005-0000-0000-00007F670000}"/>
    <cellStyle name="Normal 5 4 2 2" xfId="1973" xr:uid="{00000000-0005-0000-0000-000080670000}"/>
    <cellStyle name="Normal 5 4 2 2 2" xfId="1974" xr:uid="{00000000-0005-0000-0000-000081670000}"/>
    <cellStyle name="Normal 5 4 2 2 2 2" xfId="16483" xr:uid="{00000000-0005-0000-0000-000082670000}"/>
    <cellStyle name="Normal 5 4 2 2 2 2 2" xfId="29023" xr:uid="{00000000-0005-0000-0000-000083670000}"/>
    <cellStyle name="Normal 5 4 2 2 2 2 3" xfId="45383" xr:uid="{8104A18E-CB7C-48BE-BAEC-C7F69541887B}"/>
    <cellStyle name="Normal 5 4 2 2 2 3" xfId="23933" xr:uid="{00000000-0005-0000-0000-000084670000}"/>
    <cellStyle name="Normal 5 4 2 2 2 3 2" xfId="45384" xr:uid="{E6BFBC1A-CA5D-46F1-BBA3-785BF21543EC}"/>
    <cellStyle name="Normal 5 4 2 2 2 4" xfId="11049" xr:uid="{00000000-0005-0000-0000-000085670000}"/>
    <cellStyle name="Normal 5 4 2 2 2 4 2" xfId="45385" xr:uid="{7FEBA133-C55D-4846-8A1B-27ADB4DC4327}"/>
    <cellStyle name="Normal 5 4 2 2 2 5" xfId="45382" xr:uid="{1140E821-4358-4B85-A75B-896F560C9CB8}"/>
    <cellStyle name="Normal 5 4 2 2 3" xfId="11093" xr:uid="{00000000-0005-0000-0000-000086670000}"/>
    <cellStyle name="Normal 5 4 2 2 3 2" xfId="16504" xr:uid="{00000000-0005-0000-0000-000087670000}"/>
    <cellStyle name="Normal 5 4 2 2 3 2 2" xfId="29044" xr:uid="{00000000-0005-0000-0000-000088670000}"/>
    <cellStyle name="Normal 5 4 2 2 3 3" xfId="23954" xr:uid="{00000000-0005-0000-0000-000089670000}"/>
    <cellStyle name="Normal 5 4 2 2 3 4" xfId="45386" xr:uid="{82B77549-9AD8-4B0D-8E88-CC6A3BDD42AD}"/>
    <cellStyle name="Normal 5 4 2 2 4" xfId="6280" xr:uid="{00000000-0005-0000-0000-00008A670000}"/>
    <cellStyle name="Normal 5 4 2 2 4 2" xfId="45387" xr:uid="{88FC09CB-3DC3-4534-AA3E-78F758100633}"/>
    <cellStyle name="Normal 5 4 2 2 5" xfId="45388" xr:uid="{63041BF2-6C79-4DD5-A2AC-71FF1F1EAE02}"/>
    <cellStyle name="Normal 5 4 2 2 6" xfId="45389" xr:uid="{F571409F-EFED-46C7-B949-0F419BDBF8E0}"/>
    <cellStyle name="Normal 5 4 2 2 7" xfId="45381" xr:uid="{C3A33346-065E-4A52-B5C4-BF313BCB1BFD}"/>
    <cellStyle name="Normal 5 4 2 3" xfId="1975" xr:uid="{00000000-0005-0000-0000-00008B670000}"/>
    <cellStyle name="Normal 5 4 2 3 2" xfId="16556" xr:uid="{00000000-0005-0000-0000-00008C670000}"/>
    <cellStyle name="Normal 5 4 2 3 2 2" xfId="29095" xr:uid="{00000000-0005-0000-0000-00008D670000}"/>
    <cellStyle name="Normal 5 4 2 3 2 3" xfId="45391" xr:uid="{B2DF71F2-D33D-44D0-8B51-2AC801FDF383}"/>
    <cellStyle name="Normal 5 4 2 3 3" xfId="24001" xr:uid="{00000000-0005-0000-0000-00008E670000}"/>
    <cellStyle name="Normal 5 4 2 3 3 2" xfId="45392" xr:uid="{D9227786-ED55-4405-8FC0-1F34D08AF7B0}"/>
    <cellStyle name="Normal 5 4 2 3 4" xfId="11173" xr:uid="{00000000-0005-0000-0000-00008F670000}"/>
    <cellStyle name="Normal 5 4 2 3 4 2" xfId="45393" xr:uid="{5ECF84CB-43A8-4147-8D7F-032361567044}"/>
    <cellStyle name="Normal 5 4 2 3 5" xfId="45390" xr:uid="{627419F8-EA2D-4F59-90AA-D292F0E9E5C0}"/>
    <cellStyle name="Normal 5 4 2 4" xfId="11308" xr:uid="{00000000-0005-0000-0000-000090670000}"/>
    <cellStyle name="Normal 5 4 2 4 2" xfId="16636" xr:uid="{00000000-0005-0000-0000-000091670000}"/>
    <cellStyle name="Normal 5 4 2 4 2 2" xfId="29171" xr:uid="{00000000-0005-0000-0000-000092670000}"/>
    <cellStyle name="Normal 5 4 2 4 3" xfId="24078" xr:uid="{00000000-0005-0000-0000-000093670000}"/>
    <cellStyle name="Normal 5 4 2 4 4" xfId="45394" xr:uid="{7E69A54C-E1C3-4452-AADE-341D2005F694}"/>
    <cellStyle name="Normal 5 4 2 5" xfId="5541" xr:uid="{00000000-0005-0000-0000-000094670000}"/>
    <cellStyle name="Normal 5 4 2 5 2" xfId="45395" xr:uid="{2DF3D570-5917-49BD-BC64-F6C2E9E44B2F}"/>
    <cellStyle name="Normal 5 4 2 6" xfId="45396" xr:uid="{FD76FE12-2947-4157-BEDB-AD936CF4403B}"/>
    <cellStyle name="Normal 5 4 2 7" xfId="45397" xr:uid="{D053E34A-1494-4BC9-B1E8-715982CA29B6}"/>
    <cellStyle name="Normal 5 4 2 8" xfId="45398" xr:uid="{5F7EABDF-68BE-488E-832C-8BDFB792CD61}"/>
    <cellStyle name="Normal 5 4 2 9" xfId="45380" xr:uid="{B5830CBF-F5F5-4F2D-BDFD-9487071052B7}"/>
    <cellStyle name="Normal 5 4 20" xfId="5530" xr:uid="{00000000-0005-0000-0000-000095670000}"/>
    <cellStyle name="Normal 5 4 20 2" xfId="6137" xr:uid="{00000000-0005-0000-0000-000096670000}"/>
    <cellStyle name="Normal 5 4 20 3" xfId="18829" xr:uid="{00000000-0005-0000-0000-000097670000}"/>
    <cellStyle name="Normal 5 4 21" xfId="10202" xr:uid="{00000000-0005-0000-0000-000098670000}"/>
    <cellStyle name="Normal 5 4 21 2" xfId="16053" xr:uid="{00000000-0005-0000-0000-000099670000}"/>
    <cellStyle name="Normal 5 4 21 2 2" xfId="28680" xr:uid="{00000000-0005-0000-0000-00009A670000}"/>
    <cellStyle name="Normal 5 4 21 3" xfId="18293" xr:uid="{00000000-0005-0000-0000-00009B670000}"/>
    <cellStyle name="Normal 5 4 21 4" xfId="23644" xr:uid="{00000000-0005-0000-0000-00009C670000}"/>
    <cellStyle name="Normal 5 4 22" xfId="2967" xr:uid="{00000000-0005-0000-0000-00009D670000}"/>
    <cellStyle name="Normal 5 4 3" xfId="1976" xr:uid="{00000000-0005-0000-0000-00009E670000}"/>
    <cellStyle name="Normal 5 4 3 2" xfId="1977" xr:uid="{00000000-0005-0000-0000-00009F670000}"/>
    <cellStyle name="Normal 5 4 3 2 2" xfId="16324" xr:uid="{00000000-0005-0000-0000-0000A0670000}"/>
    <cellStyle name="Normal 5 4 3 2 2 2" xfId="28866" xr:uid="{00000000-0005-0000-0000-0000A1670000}"/>
    <cellStyle name="Normal 5 4 3 2 2 3" xfId="45401" xr:uid="{06F373D2-B99A-4D1A-B747-4A1D478C0377}"/>
    <cellStyle name="Normal 5 4 3 2 3" xfId="23787" xr:uid="{00000000-0005-0000-0000-0000A2670000}"/>
    <cellStyle name="Normal 5 4 3 2 3 2" xfId="45402" xr:uid="{05C95C43-C655-4EC4-95CA-8314637422F9}"/>
    <cellStyle name="Normal 5 4 3 2 4" xfId="10803" xr:uid="{00000000-0005-0000-0000-0000A3670000}"/>
    <cellStyle name="Normal 5 4 3 2 4 2" xfId="45403" xr:uid="{B5FD3D1F-5BB1-41EF-83DF-FDE9607C82D2}"/>
    <cellStyle name="Normal 5 4 3 2 5" xfId="45400" xr:uid="{1429A9CC-75D0-47E1-8B60-905FA9AA81E8}"/>
    <cellStyle name="Normal 5 4 3 3" xfId="10303" xr:uid="{00000000-0005-0000-0000-0000A4670000}"/>
    <cellStyle name="Normal 5 4 3 3 2" xfId="16081" xr:uid="{00000000-0005-0000-0000-0000A5670000}"/>
    <cellStyle name="Normal 5 4 3 3 2 2" xfId="28708" xr:uid="{00000000-0005-0000-0000-0000A6670000}"/>
    <cellStyle name="Normal 5 4 3 3 3" xfId="23672" xr:uid="{00000000-0005-0000-0000-0000A7670000}"/>
    <cellStyle name="Normal 5 4 3 3 4" xfId="45404" xr:uid="{6BDC375F-3B75-4278-ADEC-F4C11977DC06}"/>
    <cellStyle name="Normal 5 4 3 4" xfId="5542" xr:uid="{00000000-0005-0000-0000-0000A8670000}"/>
    <cellStyle name="Normal 5 4 3 4 2" xfId="45405" xr:uid="{4D93FC0A-2A2B-417D-86A0-09B3D4DE0418}"/>
    <cellStyle name="Normal 5 4 3 5" xfId="45406" xr:uid="{EB110EB8-A1D5-4527-8E7D-D8BBF491B0FC}"/>
    <cellStyle name="Normal 5 4 3 6" xfId="45407" xr:uid="{228A21B7-0365-44DD-90FD-211D990B2B73}"/>
    <cellStyle name="Normal 5 4 3 7" xfId="45399" xr:uid="{7ACB5DE1-D582-45C6-90B7-78BF8523D164}"/>
    <cellStyle name="Normal 5 4 4" xfId="1978" xr:uid="{00000000-0005-0000-0000-0000A9670000}"/>
    <cellStyle name="Normal 5 4 4 2" xfId="11159" xr:uid="{00000000-0005-0000-0000-0000AA670000}"/>
    <cellStyle name="Normal 5 4 4 2 2" xfId="16550" xr:uid="{00000000-0005-0000-0000-0000AB670000}"/>
    <cellStyle name="Normal 5 4 4 2 2 2" xfId="29089" xr:uid="{00000000-0005-0000-0000-0000AC670000}"/>
    <cellStyle name="Normal 5 4 4 2 3" xfId="23998" xr:uid="{00000000-0005-0000-0000-0000AD670000}"/>
    <cellStyle name="Normal 5 4 4 2 4" xfId="45409" xr:uid="{21FE71F9-BA55-4716-8A40-FD333701B2D2}"/>
    <cellStyle name="Normal 5 4 4 3" xfId="5543" xr:uid="{00000000-0005-0000-0000-0000AE670000}"/>
    <cellStyle name="Normal 5 4 4 3 2" xfId="45410" xr:uid="{4FD39726-DD11-4FE0-8E92-C568F756B4BB}"/>
    <cellStyle name="Normal 5 4 4 4" xfId="45411" xr:uid="{CBC850AF-134A-4224-845B-08DFA92534FD}"/>
    <cellStyle name="Normal 5 4 4 5" xfId="45412" xr:uid="{62EA0616-83D5-414E-B7DE-7EC10ACD6A31}"/>
    <cellStyle name="Normal 5 4 4 6" xfId="45408" xr:uid="{B5B87573-6342-4D95-9C72-1A541717F59E}"/>
    <cellStyle name="Normal 5 4 5" xfId="1971" xr:uid="{00000000-0005-0000-0000-0000AF670000}"/>
    <cellStyle name="Normal 5 4 5 2" xfId="5544" xr:uid="{00000000-0005-0000-0000-0000B0670000}"/>
    <cellStyle name="Normal 5 4 5 2 2" xfId="45414" xr:uid="{D5AE80F3-1EA3-4388-AABA-63436CEC5A98}"/>
    <cellStyle name="Normal 5 4 5 3" xfId="45413" xr:uid="{3F3490F9-5052-433B-9A39-119D47F3C826}"/>
    <cellStyle name="Normal 5 4 6" xfId="5545" xr:uid="{00000000-0005-0000-0000-0000B1670000}"/>
    <cellStyle name="Normal 5 4 6 2" xfId="45415" xr:uid="{A63233F1-B846-4B54-BF0F-D97B68D8D54E}"/>
    <cellStyle name="Normal 5 4 7" xfId="5546" xr:uid="{00000000-0005-0000-0000-0000B2670000}"/>
    <cellStyle name="Normal 5 4 7 2" xfId="45416" xr:uid="{6F78E6CA-D534-4F81-9A56-96CC278C88C2}"/>
    <cellStyle name="Normal 5 4 8" xfId="5547" xr:uid="{00000000-0005-0000-0000-0000B3670000}"/>
    <cellStyle name="Normal 5 4 8 2" xfId="45417" xr:uid="{5DF0715A-1675-4E08-8CAE-4AA6CEE25D83}"/>
    <cellStyle name="Normal 5 4 9" xfId="5548" xr:uid="{00000000-0005-0000-0000-0000B4670000}"/>
    <cellStyle name="Normal 5 4 9 2" xfId="45418" xr:uid="{4A5328F8-9057-4997-857C-4FF9ADD73447}"/>
    <cellStyle name="Normal 5 5" xfId="829" xr:uid="{00000000-0005-0000-0000-0000B5670000}"/>
    <cellStyle name="Normal 5 5 10" xfId="30865" xr:uid="{00000000-0005-0000-0000-0000B6670000}"/>
    <cellStyle name="Normal 5 5 10 2" xfId="45420" xr:uid="{44722F59-B510-433D-A06E-D44C1AD22EF3}"/>
    <cellStyle name="Normal 5 5 11" xfId="34342" xr:uid="{00000000-0005-0000-0000-0000B7670000}"/>
    <cellStyle name="Normal 5 5 12" xfId="2968" xr:uid="{00000000-0005-0000-0000-0000B8670000}"/>
    <cellStyle name="Normal 5 5 13" xfId="45419" xr:uid="{FCFC63EC-2A98-48DE-B848-2576FBC9C954}"/>
    <cellStyle name="Normal 5 5 2" xfId="1980" xr:uid="{00000000-0005-0000-0000-0000B9670000}"/>
    <cellStyle name="Normal 5 5 2 10" xfId="35117" xr:uid="{00000000-0005-0000-0000-0000BA670000}"/>
    <cellStyle name="Normal 5 5 2 11" xfId="3148" xr:uid="{00000000-0005-0000-0000-0000BB670000}"/>
    <cellStyle name="Normal 5 5 2 12" xfId="45421" xr:uid="{32644B98-A60D-4BF4-866E-0231793B2496}"/>
    <cellStyle name="Normal 5 5 2 2" xfId="1981" xr:uid="{00000000-0005-0000-0000-0000BC670000}"/>
    <cellStyle name="Normal 5 5 2 2 2" xfId="10844" xr:uid="{00000000-0005-0000-0000-0000BD670000}"/>
    <cellStyle name="Normal 5 5 2 2 2 2" xfId="16348" xr:uid="{00000000-0005-0000-0000-0000BE670000}"/>
    <cellStyle name="Normal 5 5 2 2 2 2 2" xfId="28890" xr:uid="{00000000-0005-0000-0000-0000BF670000}"/>
    <cellStyle name="Normal 5 5 2 2 2 3" xfId="20465" xr:uid="{00000000-0005-0000-0000-0000C0670000}"/>
    <cellStyle name="Normal 5 5 2 2 2 4" xfId="33718" xr:uid="{00000000-0005-0000-0000-0000C1670000}"/>
    <cellStyle name="Normal 5 5 2 2 2 5" xfId="36505" xr:uid="{00000000-0005-0000-0000-0000C2670000}"/>
    <cellStyle name="Normal 5 5 2 2 2 6" xfId="45423" xr:uid="{EF6B3D1F-C264-45F3-9E27-172ECC485E68}"/>
    <cellStyle name="Normal 5 5 2 2 3" xfId="20166" xr:uid="{00000000-0005-0000-0000-0000C3670000}"/>
    <cellStyle name="Normal 5 5 2 2 3 2" xfId="33423" xr:uid="{00000000-0005-0000-0000-0000C4670000}"/>
    <cellStyle name="Normal 5 5 2 2 3 3" xfId="36211" xr:uid="{00000000-0005-0000-0000-0000C5670000}"/>
    <cellStyle name="Normal 5 5 2 2 3 4" xfId="45424" xr:uid="{98F93D06-223F-4995-BFAB-F0B27EA87454}"/>
    <cellStyle name="Normal 5 5 2 2 4" xfId="19880" xr:uid="{00000000-0005-0000-0000-0000C6670000}"/>
    <cellStyle name="Normal 5 5 2 2 4 2" xfId="45425" xr:uid="{88F4429C-E991-4EE9-80D9-4A98FCDC8547}"/>
    <cellStyle name="Normal 5 5 2 2 5" xfId="33034" xr:uid="{00000000-0005-0000-0000-0000C7670000}"/>
    <cellStyle name="Normal 5 5 2 2 5 2" xfId="45426" xr:uid="{D641D3C9-D08D-4190-A7FE-BE00FACAF525}"/>
    <cellStyle name="Normal 5 5 2 2 6" xfId="35962" xr:uid="{00000000-0005-0000-0000-0000C8670000}"/>
    <cellStyle name="Normal 5 5 2 2 7" xfId="6199" xr:uid="{00000000-0005-0000-0000-0000C9670000}"/>
    <cellStyle name="Normal 5 5 2 2 8" xfId="45422" xr:uid="{3AAA274F-17B4-4E7F-BF43-4D363311DFCD}"/>
    <cellStyle name="Normal 5 5 2 3" xfId="7828" xr:uid="{00000000-0005-0000-0000-0000CA670000}"/>
    <cellStyle name="Normal 5 5 2 3 2" xfId="14323" xr:uid="{00000000-0005-0000-0000-0000CB670000}"/>
    <cellStyle name="Normal 5 5 2 3 2 2" xfId="27019" xr:uid="{00000000-0005-0000-0000-0000CC670000}"/>
    <cellStyle name="Normal 5 5 2 3 3" xfId="20318" xr:uid="{00000000-0005-0000-0000-0000CD670000}"/>
    <cellStyle name="Normal 5 5 2 3 4" xfId="33572" xr:uid="{00000000-0005-0000-0000-0000CE670000}"/>
    <cellStyle name="Normal 5 5 2 3 5" xfId="36359" xr:uid="{00000000-0005-0000-0000-0000CF670000}"/>
    <cellStyle name="Normal 5 5 2 3 6" xfId="45427" xr:uid="{E5AB61CD-F7CF-48E0-81F9-DB9343EC7718}"/>
    <cellStyle name="Normal 5 5 2 4" xfId="8750" xr:uid="{00000000-0005-0000-0000-0000D0670000}"/>
    <cellStyle name="Normal 5 5 2 4 2" xfId="15165" xr:uid="{00000000-0005-0000-0000-0000D1670000}"/>
    <cellStyle name="Normal 5 5 2 4 2 2" xfId="27826" xr:uid="{00000000-0005-0000-0000-0000D2670000}"/>
    <cellStyle name="Normal 5 5 2 4 3" xfId="20010" xr:uid="{00000000-0005-0000-0000-0000D3670000}"/>
    <cellStyle name="Normal 5 5 2 4 4" xfId="33274" xr:uid="{00000000-0005-0000-0000-0000D4670000}"/>
    <cellStyle name="Normal 5 5 2 4 5" xfId="36066" xr:uid="{00000000-0005-0000-0000-0000D5670000}"/>
    <cellStyle name="Normal 5 5 2 4 6" xfId="45428" xr:uid="{798D6FCF-7E1B-4829-8DD8-97FB43CFC95E}"/>
    <cellStyle name="Normal 5 5 2 5" xfId="10709" xr:uid="{00000000-0005-0000-0000-0000D6670000}"/>
    <cellStyle name="Normal 5 5 2 5 2" xfId="16254" xr:uid="{00000000-0005-0000-0000-0000D7670000}"/>
    <cellStyle name="Normal 5 5 2 5 2 2" xfId="28841" xr:uid="{00000000-0005-0000-0000-0000D8670000}"/>
    <cellStyle name="Normal 5 5 2 5 3" xfId="23771" xr:uid="{00000000-0005-0000-0000-0000D9670000}"/>
    <cellStyle name="Normal 5 5 2 5 4" xfId="45429" xr:uid="{1FC342C5-7DA3-41F4-BEA7-CA9E4360CA9D}"/>
    <cellStyle name="Normal 5 5 2 6" xfId="6607" xr:uid="{00000000-0005-0000-0000-0000DA670000}"/>
    <cellStyle name="Normal 5 5 2 6 2" xfId="13195" xr:uid="{00000000-0005-0000-0000-0000DB670000}"/>
    <cellStyle name="Normal 5 5 2 6 2 2" xfId="25939" xr:uid="{00000000-0005-0000-0000-0000DC670000}"/>
    <cellStyle name="Normal 5 5 2 6 3" xfId="21347" xr:uid="{00000000-0005-0000-0000-0000DD670000}"/>
    <cellStyle name="Normal 5 5 2 6 4" xfId="45430" xr:uid="{63E9FCF3-45FD-4856-AB8F-4CC2A7EE741A}"/>
    <cellStyle name="Normal 5 5 2 7" xfId="12127" xr:uid="{00000000-0005-0000-0000-0000DE670000}"/>
    <cellStyle name="Normal 5 5 2 7 2" xfId="24872" xr:uid="{00000000-0005-0000-0000-0000DF670000}"/>
    <cellStyle name="Normal 5 5 2 7 3" xfId="45431" xr:uid="{83702DC4-135C-403D-B2FC-EA7061862D43}"/>
    <cellStyle name="Normal 5 5 2 8" xfId="18830" xr:uid="{00000000-0005-0000-0000-0000E0670000}"/>
    <cellStyle name="Normal 5 5 2 9" xfId="32051" xr:uid="{00000000-0005-0000-0000-0000E1670000}"/>
    <cellStyle name="Normal 5 5 3" xfId="1982" xr:uid="{00000000-0005-0000-0000-0000E2670000}"/>
    <cellStyle name="Normal 5 5 3 2" xfId="10889" xr:uid="{00000000-0005-0000-0000-0000E3670000}"/>
    <cellStyle name="Normal 5 5 3 2 2" xfId="16374" xr:uid="{00000000-0005-0000-0000-0000E4670000}"/>
    <cellStyle name="Normal 5 5 3 2 2 2" xfId="28916" xr:uid="{00000000-0005-0000-0000-0000E5670000}"/>
    <cellStyle name="Normal 5 5 3 2 3" xfId="20411" xr:uid="{00000000-0005-0000-0000-0000E6670000}"/>
    <cellStyle name="Normal 5 5 3 2 4" xfId="33664" xr:uid="{00000000-0005-0000-0000-0000E7670000}"/>
    <cellStyle name="Normal 5 5 3 2 5" xfId="36451" xr:uid="{00000000-0005-0000-0000-0000E8670000}"/>
    <cellStyle name="Normal 5 5 3 2 6" xfId="45433" xr:uid="{EB596F50-6ABC-42F1-93A4-EA0CE847F4CC}"/>
    <cellStyle name="Normal 5 5 3 3" xfId="20112" xr:uid="{00000000-0005-0000-0000-0000E9670000}"/>
    <cellStyle name="Normal 5 5 3 3 2" xfId="33369" xr:uid="{00000000-0005-0000-0000-0000EA670000}"/>
    <cellStyle name="Normal 5 5 3 3 3" xfId="36157" xr:uid="{00000000-0005-0000-0000-0000EB670000}"/>
    <cellStyle name="Normal 5 5 3 3 4" xfId="45434" xr:uid="{E7A7C31D-3525-4554-A551-5855A9AD7625}"/>
    <cellStyle name="Normal 5 5 3 4" xfId="5549" xr:uid="{00000000-0005-0000-0000-0000EC670000}"/>
    <cellStyle name="Normal 5 5 3 4 2" xfId="45435" xr:uid="{78C4B7C3-CF15-4667-9A22-EC5047AD3D19}"/>
    <cellStyle name="Normal 5 5 3 5" xfId="45436" xr:uid="{DA7122D7-E160-4AAB-B4BB-77CC288EEFED}"/>
    <cellStyle name="Normal 5 5 3 6" xfId="45432" xr:uid="{89EB5AE3-ED85-4900-BD96-2BB22AE6EC6F}"/>
    <cellStyle name="Normal 5 5 4" xfId="1979" xr:uid="{00000000-0005-0000-0000-0000ED670000}"/>
    <cellStyle name="Normal 5 5 4 2" xfId="14301" xr:uid="{00000000-0005-0000-0000-0000EE670000}"/>
    <cellStyle name="Normal 5 5 4 2 2" xfId="20264" xr:uid="{00000000-0005-0000-0000-0000EF670000}"/>
    <cellStyle name="Normal 5 5 4 2 3" xfId="33518" xr:uid="{00000000-0005-0000-0000-0000F0670000}"/>
    <cellStyle name="Normal 5 5 4 2 4" xfId="36305" xr:uid="{00000000-0005-0000-0000-0000F1670000}"/>
    <cellStyle name="Normal 5 5 4 2 5" xfId="45438" xr:uid="{3E495630-8834-4C81-99DE-7D7EC255C7BB}"/>
    <cellStyle name="Normal 5 5 4 3" xfId="19084" xr:uid="{00000000-0005-0000-0000-0000F2670000}"/>
    <cellStyle name="Normal 5 5 4 4" xfId="32206" xr:uid="{00000000-0005-0000-0000-0000F3670000}"/>
    <cellStyle name="Normal 5 5 4 5" xfId="35225" xr:uid="{00000000-0005-0000-0000-0000F4670000}"/>
    <cellStyle name="Normal 5 5 4 6" xfId="7806" xr:uid="{00000000-0005-0000-0000-0000F5670000}"/>
    <cellStyle name="Normal 5 5 4 7" xfId="45437" xr:uid="{53D84E5D-26DE-4157-B869-DAE78EF5A631}"/>
    <cellStyle name="Normal 5 5 5" xfId="8683" xr:uid="{00000000-0005-0000-0000-0000F6670000}"/>
    <cellStyle name="Normal 5 5 5 2" xfId="15141" xr:uid="{00000000-0005-0000-0000-0000F7670000}"/>
    <cellStyle name="Normal 5 5 5 2 2" xfId="27807" xr:uid="{00000000-0005-0000-0000-0000F8670000}"/>
    <cellStyle name="Normal 5 5 5 3" xfId="18966" xr:uid="{00000000-0005-0000-0000-0000F9670000}"/>
    <cellStyle name="Normal 5 5 5 4" xfId="32146" xr:uid="{00000000-0005-0000-0000-0000FA670000}"/>
    <cellStyle name="Normal 5 5 5 5" xfId="35166" xr:uid="{00000000-0005-0000-0000-0000FB670000}"/>
    <cellStyle name="Normal 5 5 5 6" xfId="45439" xr:uid="{1BCA7440-6D13-4011-B54B-5A2A0D65EAB3}"/>
    <cellStyle name="Normal 5 5 6" xfId="10554" xr:uid="{00000000-0005-0000-0000-0000FC670000}"/>
    <cellStyle name="Normal 5 5 6 2" xfId="16169" xr:uid="{00000000-0005-0000-0000-0000FD670000}"/>
    <cellStyle name="Normal 5 5 6 2 2" xfId="28791" xr:uid="{00000000-0005-0000-0000-0000FE670000}"/>
    <cellStyle name="Normal 5 5 6 3" xfId="19949" xr:uid="{00000000-0005-0000-0000-0000FF670000}"/>
    <cellStyle name="Normal 5 5 6 4" xfId="33174" xr:uid="{00000000-0005-0000-0000-000000680000}"/>
    <cellStyle name="Normal 5 5 6 5" xfId="36011" xr:uid="{00000000-0005-0000-0000-000001680000}"/>
    <cellStyle name="Normal 5 5 6 6" xfId="45440" xr:uid="{102CB7CC-989F-4217-AF4B-D182551FC5DE}"/>
    <cellStyle name="Normal 5 5 7" xfId="6530" xr:uid="{00000000-0005-0000-0000-000002680000}"/>
    <cellStyle name="Normal 5 5 7 2" xfId="13120" xr:uid="{00000000-0005-0000-0000-000003680000}"/>
    <cellStyle name="Normal 5 5 7 2 2" xfId="25865" xr:uid="{00000000-0005-0000-0000-000004680000}"/>
    <cellStyle name="Normal 5 5 7 3" xfId="21273" xr:uid="{00000000-0005-0000-0000-000005680000}"/>
    <cellStyle name="Normal 5 5 7 4" xfId="45441" xr:uid="{D578354C-C3FC-4F0C-8E7B-DB0FDC0D53BC}"/>
    <cellStyle name="Normal 5 5 8" xfId="12092" xr:uid="{00000000-0005-0000-0000-000006680000}"/>
    <cellStyle name="Normal 5 5 8 2" xfId="24837" xr:uid="{00000000-0005-0000-0000-000007680000}"/>
    <cellStyle name="Normal 5 5 8 3" xfId="45442" xr:uid="{AE956CFC-F5BF-44EC-BCE3-C1B8DFC6B44F}"/>
    <cellStyle name="Normal 5 5 9" xfId="17497" xr:uid="{00000000-0005-0000-0000-000008680000}"/>
    <cellStyle name="Normal 5 5 9 2" xfId="45443" xr:uid="{3F12E527-CE6C-40CC-8E5F-A8165E6794F5}"/>
    <cellStyle name="Normal 5 6" xfId="1270" xr:uid="{00000000-0005-0000-0000-000009680000}"/>
    <cellStyle name="Normal 5 6 10" xfId="17498" xr:uid="{00000000-0005-0000-0000-00000A680000}"/>
    <cellStyle name="Normal 5 6 10 2" xfId="45445" xr:uid="{51F219D9-07CA-463D-80B7-38CC276B389F}"/>
    <cellStyle name="Normal 5 6 11" xfId="30866" xr:uid="{00000000-0005-0000-0000-00000B680000}"/>
    <cellStyle name="Normal 5 6 12" xfId="34343" xr:uid="{00000000-0005-0000-0000-00000C680000}"/>
    <cellStyle name="Normal 5 6 13" xfId="2969" xr:uid="{00000000-0005-0000-0000-00000D680000}"/>
    <cellStyle name="Normal 5 6 14" xfId="37808" xr:uid="{00000000-0005-0000-0000-00000E680000}"/>
    <cellStyle name="Normal 5 6 15" xfId="45444" xr:uid="{038EFF9A-8E24-4100-A1E0-3DA0CCE70F6B}"/>
    <cellStyle name="Normal 5 6 2" xfId="1984" xr:uid="{00000000-0005-0000-0000-00000F680000}"/>
    <cellStyle name="Normal 5 6 2 10" xfId="35118" xr:uid="{00000000-0005-0000-0000-000010680000}"/>
    <cellStyle name="Normal 5 6 2 11" xfId="3149" xr:uid="{00000000-0005-0000-0000-000011680000}"/>
    <cellStyle name="Normal 5 6 2 12" xfId="45446" xr:uid="{32DE9838-4D11-471D-BAF7-4F5410EB44FA}"/>
    <cellStyle name="Normal 5 6 2 2" xfId="7829" xr:uid="{00000000-0005-0000-0000-000012680000}"/>
    <cellStyle name="Normal 5 6 2 2 2" xfId="14324" xr:uid="{00000000-0005-0000-0000-000013680000}"/>
    <cellStyle name="Normal 5 6 2 2 2 2" xfId="20466" xr:uid="{00000000-0005-0000-0000-000014680000}"/>
    <cellStyle name="Normal 5 6 2 2 2 3" xfId="33719" xr:uid="{00000000-0005-0000-0000-000015680000}"/>
    <cellStyle name="Normal 5 6 2 2 2 4" xfId="36506" xr:uid="{00000000-0005-0000-0000-000016680000}"/>
    <cellStyle name="Normal 5 6 2 2 3" xfId="20167" xr:uid="{00000000-0005-0000-0000-000017680000}"/>
    <cellStyle name="Normal 5 6 2 2 3 2" xfId="33424" xr:uid="{00000000-0005-0000-0000-000018680000}"/>
    <cellStyle name="Normal 5 6 2 2 3 3" xfId="36212" xr:uid="{00000000-0005-0000-0000-000019680000}"/>
    <cellStyle name="Normal 5 6 2 2 4" xfId="19881" xr:uid="{00000000-0005-0000-0000-00001A680000}"/>
    <cellStyle name="Normal 5 6 2 2 5" xfId="33035" xr:uid="{00000000-0005-0000-0000-00001B680000}"/>
    <cellStyle name="Normal 5 6 2 2 6" xfId="35963" xr:uid="{00000000-0005-0000-0000-00001C680000}"/>
    <cellStyle name="Normal 5 6 2 2 7" xfId="45447" xr:uid="{D62B3847-E2DD-4680-8CF2-1E69EEE9BF73}"/>
    <cellStyle name="Normal 5 6 2 3" xfId="8751" xr:uid="{00000000-0005-0000-0000-00001D680000}"/>
    <cellStyle name="Normal 5 6 2 3 2" xfId="15166" xr:uid="{00000000-0005-0000-0000-00001E680000}"/>
    <cellStyle name="Normal 5 6 2 3 2 2" xfId="27827" xr:uid="{00000000-0005-0000-0000-00001F680000}"/>
    <cellStyle name="Normal 5 6 2 3 3" xfId="20319" xr:uid="{00000000-0005-0000-0000-000020680000}"/>
    <cellStyle name="Normal 5 6 2 3 4" xfId="33573" xr:uid="{00000000-0005-0000-0000-000021680000}"/>
    <cellStyle name="Normal 5 6 2 3 5" xfId="36360" xr:uid="{00000000-0005-0000-0000-000022680000}"/>
    <cellStyle name="Normal 5 6 2 3 6" xfId="45448" xr:uid="{8FCA6159-FE42-4D55-91B1-0CD24945802C}"/>
    <cellStyle name="Normal 5 6 2 4" xfId="10710" xr:uid="{00000000-0005-0000-0000-000023680000}"/>
    <cellStyle name="Normal 5 6 2 4 2" xfId="16255" xr:uid="{00000000-0005-0000-0000-000024680000}"/>
    <cellStyle name="Normal 5 6 2 4 2 2" xfId="28842" xr:uid="{00000000-0005-0000-0000-000025680000}"/>
    <cellStyle name="Normal 5 6 2 4 3" xfId="20011" xr:uid="{00000000-0005-0000-0000-000026680000}"/>
    <cellStyle name="Normal 5 6 2 4 4" xfId="33275" xr:uid="{00000000-0005-0000-0000-000027680000}"/>
    <cellStyle name="Normal 5 6 2 4 5" xfId="36067" xr:uid="{00000000-0005-0000-0000-000028680000}"/>
    <cellStyle name="Normal 5 6 2 4 6" xfId="45449" xr:uid="{823EE03A-EC21-4ECE-91D7-073282AD1398}"/>
    <cellStyle name="Normal 5 6 2 5" xfId="10507" xr:uid="{00000000-0005-0000-0000-000029680000}"/>
    <cellStyle name="Normal 5 6 2 5 2" xfId="16159" xr:uid="{00000000-0005-0000-0000-00002A680000}"/>
    <cellStyle name="Normal 5 6 2 5 2 2" xfId="28781" xr:uid="{00000000-0005-0000-0000-00002B680000}"/>
    <cellStyle name="Normal 5 6 2 5 3" xfId="23732" xr:uid="{00000000-0005-0000-0000-00002C680000}"/>
    <cellStyle name="Normal 5 6 2 5 4" xfId="45450" xr:uid="{6F93C08B-8FBF-46B8-893D-110C05951144}"/>
    <cellStyle name="Normal 5 6 2 6" xfId="6608" xr:uid="{00000000-0005-0000-0000-00002D680000}"/>
    <cellStyle name="Normal 5 6 2 6 2" xfId="13196" xr:uid="{00000000-0005-0000-0000-00002E680000}"/>
    <cellStyle name="Normal 5 6 2 6 2 2" xfId="25940" xr:uid="{00000000-0005-0000-0000-00002F680000}"/>
    <cellStyle name="Normal 5 6 2 6 3" xfId="21348" xr:uid="{00000000-0005-0000-0000-000030680000}"/>
    <cellStyle name="Normal 5 6 2 6 4" xfId="45451" xr:uid="{6347F123-CE75-4362-8806-662F6B7C98F2}"/>
    <cellStyle name="Normal 5 6 2 7" xfId="12128" xr:uid="{00000000-0005-0000-0000-000031680000}"/>
    <cellStyle name="Normal 5 6 2 7 2" xfId="24873" xr:uid="{00000000-0005-0000-0000-000032680000}"/>
    <cellStyle name="Normal 5 6 2 7 3" xfId="45452" xr:uid="{59251DE1-C728-44E9-8DF6-EB65FAE6850B}"/>
    <cellStyle name="Normal 5 6 2 8" xfId="18831" xr:uid="{00000000-0005-0000-0000-000033680000}"/>
    <cellStyle name="Normal 5 6 2 9" xfId="32052" xr:uid="{00000000-0005-0000-0000-000034680000}"/>
    <cellStyle name="Normal 5 6 3" xfId="1983" xr:uid="{00000000-0005-0000-0000-000035680000}"/>
    <cellStyle name="Normal 5 6 3 2" xfId="20412" xr:uid="{00000000-0005-0000-0000-000036680000}"/>
    <cellStyle name="Normal 5 6 3 2 2" xfId="33665" xr:uid="{00000000-0005-0000-0000-000037680000}"/>
    <cellStyle name="Normal 5 6 3 2 3" xfId="36452" xr:uid="{00000000-0005-0000-0000-000038680000}"/>
    <cellStyle name="Normal 5 6 3 2 4" xfId="45454" xr:uid="{00CC732C-D121-48D8-9AF1-DF7C9D0E0048}"/>
    <cellStyle name="Normal 5 6 3 3" xfId="20113" xr:uid="{00000000-0005-0000-0000-000039680000}"/>
    <cellStyle name="Normal 5 6 3 3 2" xfId="33370" xr:uid="{00000000-0005-0000-0000-00003A680000}"/>
    <cellStyle name="Normal 5 6 3 3 3" xfId="36158" xr:uid="{00000000-0005-0000-0000-00003B680000}"/>
    <cellStyle name="Normal 5 6 3 4" xfId="5550" xr:uid="{00000000-0005-0000-0000-00003C680000}"/>
    <cellStyle name="Normal 5 6 3 5" xfId="45453" xr:uid="{F5E39551-9C7E-49D4-8BBE-E3F6C81B875C}"/>
    <cellStyle name="Normal 5 6 4" xfId="7807" xr:uid="{00000000-0005-0000-0000-00003D680000}"/>
    <cellStyle name="Normal 5 6 4 2" xfId="14302" xr:uid="{00000000-0005-0000-0000-00003E680000}"/>
    <cellStyle name="Normal 5 6 4 2 2" xfId="20265" xr:uid="{00000000-0005-0000-0000-00003F680000}"/>
    <cellStyle name="Normal 5 6 4 2 3" xfId="33519" xr:uid="{00000000-0005-0000-0000-000040680000}"/>
    <cellStyle name="Normal 5 6 4 2 4" xfId="36306" xr:uid="{00000000-0005-0000-0000-000041680000}"/>
    <cellStyle name="Normal 5 6 4 3" xfId="19085" xr:uid="{00000000-0005-0000-0000-000042680000}"/>
    <cellStyle name="Normal 5 6 4 4" xfId="32207" xr:uid="{00000000-0005-0000-0000-000043680000}"/>
    <cellStyle name="Normal 5 6 4 5" xfId="35226" xr:uid="{00000000-0005-0000-0000-000044680000}"/>
    <cellStyle name="Normal 5 6 4 6" xfId="45455" xr:uid="{EE4BD71A-B345-47D1-B81D-7DE1EBAE45F3}"/>
    <cellStyle name="Normal 5 6 5" xfId="8684" xr:uid="{00000000-0005-0000-0000-000045680000}"/>
    <cellStyle name="Normal 5 6 5 2" xfId="15142" xr:uid="{00000000-0005-0000-0000-000046680000}"/>
    <cellStyle name="Normal 5 6 5 2 2" xfId="27808" xr:uid="{00000000-0005-0000-0000-000047680000}"/>
    <cellStyle name="Normal 5 6 5 3" xfId="18967" xr:uid="{00000000-0005-0000-0000-000048680000}"/>
    <cellStyle name="Normal 5 6 5 4" xfId="32147" xr:uid="{00000000-0005-0000-0000-000049680000}"/>
    <cellStyle name="Normal 5 6 5 5" xfId="35167" xr:uid="{00000000-0005-0000-0000-00004A680000}"/>
    <cellStyle name="Normal 5 6 5 6" xfId="45456" xr:uid="{E219B17F-AD4B-4A08-8597-B49A0AC05518}"/>
    <cellStyle name="Normal 5 6 6" xfId="10555" xr:uid="{00000000-0005-0000-0000-00004B680000}"/>
    <cellStyle name="Normal 5 6 6 2" xfId="16170" xr:uid="{00000000-0005-0000-0000-00004C680000}"/>
    <cellStyle name="Normal 5 6 6 2 2" xfId="28792" xr:uid="{00000000-0005-0000-0000-00004D680000}"/>
    <cellStyle name="Normal 5 6 6 3" xfId="19950" xr:uid="{00000000-0005-0000-0000-00004E680000}"/>
    <cellStyle name="Normal 5 6 6 4" xfId="33175" xr:uid="{00000000-0005-0000-0000-00004F680000}"/>
    <cellStyle name="Normal 5 6 6 5" xfId="36012" xr:uid="{00000000-0005-0000-0000-000050680000}"/>
    <cellStyle name="Normal 5 6 6 6" xfId="45457" xr:uid="{0C552E95-3411-4922-97F8-000D8BE59D94}"/>
    <cellStyle name="Normal 5 6 7" xfId="10833" xr:uid="{00000000-0005-0000-0000-000051680000}"/>
    <cellStyle name="Normal 5 6 7 2" xfId="16343" xr:uid="{00000000-0005-0000-0000-000052680000}"/>
    <cellStyle name="Normal 5 6 7 2 2" xfId="28885" xr:uid="{00000000-0005-0000-0000-000053680000}"/>
    <cellStyle name="Normal 5 6 7 3" xfId="23803" xr:uid="{00000000-0005-0000-0000-000054680000}"/>
    <cellStyle name="Normal 5 6 7 4" xfId="45458" xr:uid="{233ED69E-998A-4AE7-BCF1-2A002C740CCD}"/>
    <cellStyle name="Normal 5 6 8" xfId="6531" xr:uid="{00000000-0005-0000-0000-000055680000}"/>
    <cellStyle name="Normal 5 6 8 2" xfId="13121" xr:uid="{00000000-0005-0000-0000-000056680000}"/>
    <cellStyle name="Normal 5 6 8 2 2" xfId="25866" xr:uid="{00000000-0005-0000-0000-000057680000}"/>
    <cellStyle name="Normal 5 6 8 3" xfId="21274" xr:uid="{00000000-0005-0000-0000-000058680000}"/>
    <cellStyle name="Normal 5 6 8 4" xfId="45459" xr:uid="{22F8B632-CF3D-4145-AD5F-2E14DCAC43E0}"/>
    <cellStyle name="Normal 5 6 9" xfId="12093" xr:uid="{00000000-0005-0000-0000-000059680000}"/>
    <cellStyle name="Normal 5 6 9 2" xfId="24838" xr:uid="{00000000-0005-0000-0000-00005A680000}"/>
    <cellStyle name="Normal 5 6 9 3" xfId="45460" xr:uid="{4495EF47-8091-481B-89F5-3436211CFB51}"/>
    <cellStyle name="Normal 5 7" xfId="1985" xr:uid="{00000000-0005-0000-0000-00005B680000}"/>
    <cellStyle name="Normal 5 7 10" xfId="34341" xr:uid="{00000000-0005-0000-0000-00005C680000}"/>
    <cellStyle name="Normal 5 7 10 2" xfId="45462" xr:uid="{391A0E3E-57B4-4099-9821-800567273163}"/>
    <cellStyle name="Normal 5 7 11" xfId="2963" xr:uid="{00000000-0005-0000-0000-00005D680000}"/>
    <cellStyle name="Normal 5 7 12" xfId="37409" xr:uid="{00000000-0005-0000-0000-00005E680000}"/>
    <cellStyle name="Normal 5 7 13" xfId="45461" xr:uid="{3D4DA5B3-F9AF-457F-8CF1-F59588165B91}"/>
    <cellStyle name="Normal 5 7 2" xfId="5551" xr:uid="{00000000-0005-0000-0000-00005F680000}"/>
    <cellStyle name="Normal 5 7 2 2" xfId="10708" xr:uid="{00000000-0005-0000-0000-000060680000}"/>
    <cellStyle name="Normal 5 7 2 2 2" xfId="16253" xr:uid="{00000000-0005-0000-0000-000061680000}"/>
    <cellStyle name="Normal 5 7 2 2 2 2" xfId="20464" xr:uid="{00000000-0005-0000-0000-000062680000}"/>
    <cellStyle name="Normal 5 7 2 2 2 3" xfId="33717" xr:uid="{00000000-0005-0000-0000-000063680000}"/>
    <cellStyle name="Normal 5 7 2 2 2 4" xfId="36504" xr:uid="{00000000-0005-0000-0000-000064680000}"/>
    <cellStyle name="Normal 5 7 2 2 3" xfId="20165" xr:uid="{00000000-0005-0000-0000-000065680000}"/>
    <cellStyle name="Normal 5 7 2 2 3 2" xfId="33422" xr:uid="{00000000-0005-0000-0000-000066680000}"/>
    <cellStyle name="Normal 5 7 2 2 3 3" xfId="36210" xr:uid="{00000000-0005-0000-0000-000067680000}"/>
    <cellStyle name="Normal 5 7 2 2 4" xfId="19879" xr:uid="{00000000-0005-0000-0000-000068680000}"/>
    <cellStyle name="Normal 5 7 2 2 5" xfId="33033" xr:uid="{00000000-0005-0000-0000-000069680000}"/>
    <cellStyle name="Normal 5 7 2 2 6" xfId="35961" xr:uid="{00000000-0005-0000-0000-00006A680000}"/>
    <cellStyle name="Normal 5 7 2 2 7" xfId="45464" xr:uid="{52403D82-888F-4705-BF64-B3A978A81A11}"/>
    <cellStyle name="Normal 5 7 2 3" xfId="20317" xr:uid="{00000000-0005-0000-0000-00006B680000}"/>
    <cellStyle name="Normal 5 7 2 3 2" xfId="33571" xr:uid="{00000000-0005-0000-0000-00006C680000}"/>
    <cellStyle name="Normal 5 7 2 3 3" xfId="36358" xr:uid="{00000000-0005-0000-0000-00006D680000}"/>
    <cellStyle name="Normal 5 7 2 3 4" xfId="45465" xr:uid="{452A5AD5-790B-4817-926A-87C8A94F9879}"/>
    <cellStyle name="Normal 5 7 2 4" xfId="20009" xr:uid="{00000000-0005-0000-0000-00006E680000}"/>
    <cellStyle name="Normal 5 7 2 4 2" xfId="33273" xr:uid="{00000000-0005-0000-0000-00006F680000}"/>
    <cellStyle name="Normal 5 7 2 4 3" xfId="36065" xr:uid="{00000000-0005-0000-0000-000070680000}"/>
    <cellStyle name="Normal 5 7 2 4 4" xfId="45466" xr:uid="{E3F1B813-3BCA-465D-951F-5495E0C660ED}"/>
    <cellStyle name="Normal 5 7 2 5" xfId="18826" xr:uid="{00000000-0005-0000-0000-000071680000}"/>
    <cellStyle name="Normal 5 7 2 6" xfId="32050" xr:uid="{00000000-0005-0000-0000-000072680000}"/>
    <cellStyle name="Normal 5 7 2 7" xfId="35116" xr:uid="{00000000-0005-0000-0000-000073680000}"/>
    <cellStyle name="Normal 5 7 2 8" xfId="45463" xr:uid="{DD9F2A81-931F-4112-AF0F-6508BA79484F}"/>
    <cellStyle name="Normal 5 7 3" xfId="7805" xr:uid="{00000000-0005-0000-0000-000074680000}"/>
    <cellStyle name="Normal 5 7 3 2" xfId="14300" xr:uid="{00000000-0005-0000-0000-000075680000}"/>
    <cellStyle name="Normal 5 7 3 2 2" xfId="20410" xr:uid="{00000000-0005-0000-0000-000076680000}"/>
    <cellStyle name="Normal 5 7 3 2 3" xfId="33663" xr:uid="{00000000-0005-0000-0000-000077680000}"/>
    <cellStyle name="Normal 5 7 3 2 4" xfId="36450" xr:uid="{00000000-0005-0000-0000-000078680000}"/>
    <cellStyle name="Normal 5 7 3 3" xfId="20111" xr:uid="{00000000-0005-0000-0000-000079680000}"/>
    <cellStyle name="Normal 5 7 3 3 2" xfId="33368" xr:uid="{00000000-0005-0000-0000-00007A680000}"/>
    <cellStyle name="Normal 5 7 3 3 3" xfId="36156" xr:uid="{00000000-0005-0000-0000-00007B680000}"/>
    <cellStyle name="Normal 5 7 3 4" xfId="18302" xr:uid="{00000000-0005-0000-0000-00007C680000}"/>
    <cellStyle name="Normal 5 7 3 5" xfId="45467" xr:uid="{30BAEB85-6851-44E4-AF3E-70B784E05B8A}"/>
    <cellStyle name="Normal 5 7 4" xfId="8682" xr:uid="{00000000-0005-0000-0000-00007D680000}"/>
    <cellStyle name="Normal 5 7 4 2" xfId="15140" xr:uid="{00000000-0005-0000-0000-00007E680000}"/>
    <cellStyle name="Normal 5 7 4 2 2" xfId="20263" xr:uid="{00000000-0005-0000-0000-00007F680000}"/>
    <cellStyle name="Normal 5 7 4 2 3" xfId="33517" xr:uid="{00000000-0005-0000-0000-000080680000}"/>
    <cellStyle name="Normal 5 7 4 2 4" xfId="36304" xr:uid="{00000000-0005-0000-0000-000081680000}"/>
    <cellStyle name="Normal 5 7 4 3" xfId="19083" xr:uid="{00000000-0005-0000-0000-000082680000}"/>
    <cellStyle name="Normal 5 7 4 4" xfId="32205" xr:uid="{00000000-0005-0000-0000-000083680000}"/>
    <cellStyle name="Normal 5 7 4 5" xfId="35224" xr:uid="{00000000-0005-0000-0000-000084680000}"/>
    <cellStyle name="Normal 5 7 4 6" xfId="45468" xr:uid="{89388444-583C-4CBB-A2E7-3BDCC69AF6B1}"/>
    <cellStyle name="Normal 5 7 5" xfId="10550" xr:uid="{00000000-0005-0000-0000-000085680000}"/>
    <cellStyle name="Normal 5 7 5 2" xfId="16168" xr:uid="{00000000-0005-0000-0000-000086680000}"/>
    <cellStyle name="Normal 5 7 5 2 2" xfId="28790" xr:uid="{00000000-0005-0000-0000-000087680000}"/>
    <cellStyle name="Normal 5 7 5 3" xfId="18965" xr:uid="{00000000-0005-0000-0000-000088680000}"/>
    <cellStyle name="Normal 5 7 5 4" xfId="32145" xr:uid="{00000000-0005-0000-0000-000089680000}"/>
    <cellStyle name="Normal 5 7 5 5" xfId="35165" xr:uid="{00000000-0005-0000-0000-00008A680000}"/>
    <cellStyle name="Normal 5 7 5 6" xfId="45469" xr:uid="{E0DD5ECA-6106-4F07-81E0-D198EB355E1C}"/>
    <cellStyle name="Normal 5 7 6" xfId="6527" xr:uid="{00000000-0005-0000-0000-00008B680000}"/>
    <cellStyle name="Normal 5 7 6 2" xfId="13118" xr:uid="{00000000-0005-0000-0000-00008C680000}"/>
    <cellStyle name="Normal 5 7 6 2 2" xfId="25863" xr:uid="{00000000-0005-0000-0000-00008D680000}"/>
    <cellStyle name="Normal 5 7 6 3" xfId="19948" xr:uid="{00000000-0005-0000-0000-00008E680000}"/>
    <cellStyle name="Normal 5 7 6 4" xfId="33173" xr:uid="{00000000-0005-0000-0000-00008F680000}"/>
    <cellStyle name="Normal 5 7 6 5" xfId="36010" xr:uid="{00000000-0005-0000-0000-000090680000}"/>
    <cellStyle name="Normal 5 7 6 6" xfId="45470" xr:uid="{9ECEC3AE-FF8B-4471-A103-F2E5F89F2187}"/>
    <cellStyle name="Normal 5 7 7" xfId="12091" xr:uid="{00000000-0005-0000-0000-000091680000}"/>
    <cellStyle name="Normal 5 7 7 2" xfId="24836" xr:uid="{00000000-0005-0000-0000-000092680000}"/>
    <cellStyle name="Normal 5 7 7 3" xfId="45471" xr:uid="{7DC45370-FB84-423B-ABB8-6EF72513A671}"/>
    <cellStyle name="Normal 5 7 8" xfId="17496" xr:uid="{00000000-0005-0000-0000-000093680000}"/>
    <cellStyle name="Normal 5 7 8 2" xfId="45472" xr:uid="{8BDF2754-3CA1-4361-807A-4F69B332474A}"/>
    <cellStyle name="Normal 5 7 9" xfId="30864" xr:uid="{00000000-0005-0000-0000-000094680000}"/>
    <cellStyle name="Normal 5 7 9 2" xfId="45473" xr:uid="{E154F286-DEDB-4E0A-BB1A-5C5E8733D7D7}"/>
    <cellStyle name="Normal 5 8" xfId="1986" xr:uid="{00000000-0005-0000-0000-000095680000}"/>
    <cellStyle name="Normal 5 8 2" xfId="5552" xr:uid="{00000000-0005-0000-0000-000096680000}"/>
    <cellStyle name="Normal 5 8 2 2" xfId="20049" xr:uid="{00000000-0005-0000-0000-000097680000}"/>
    <cellStyle name="Normal 5 8 2 2 2" xfId="45476" xr:uid="{28AC3C5F-CB07-43AE-BFF8-DD836D081B9C}"/>
    <cellStyle name="Normal 5 8 2 3" xfId="45477" xr:uid="{CF8EAB0E-C237-46FE-A327-76AF00462187}"/>
    <cellStyle name="Normal 5 8 2 4" xfId="45478" xr:uid="{54DE7F1E-32EA-459D-BAC8-DFBBC0157F4F}"/>
    <cellStyle name="Normal 5 8 2 5" xfId="45475" xr:uid="{B210051A-BBC5-4090-9507-73CA3EE92481}"/>
    <cellStyle name="Normal 5 8 3" xfId="10753" xr:uid="{00000000-0005-0000-0000-000098680000}"/>
    <cellStyle name="Normal 5 8 3 2" xfId="45479" xr:uid="{C6BBFB6B-2008-49B1-9961-C4AE7A67BE6E}"/>
    <cellStyle name="Normal 5 8 4" xfId="10609" xr:uid="{00000000-0005-0000-0000-000099680000}"/>
    <cellStyle name="Normal 5 8 4 2" xfId="45480" xr:uid="{1355D767-F1D5-4B34-B627-F166934452F3}"/>
    <cellStyle name="Normal 5 8 5" xfId="3116" xr:uid="{00000000-0005-0000-0000-00009A680000}"/>
    <cellStyle name="Normal 5 8 5 2" xfId="45481" xr:uid="{33319B02-3788-4428-BCE8-DA40FEFE4450}"/>
    <cellStyle name="Normal 5 8 6" xfId="45474" xr:uid="{673581BD-3481-4D92-AD13-F5E92A6BBC0A}"/>
    <cellStyle name="Normal 5 9" xfId="3147" xr:uid="{00000000-0005-0000-0000-00009B680000}"/>
    <cellStyle name="Normal 5 9 2" xfId="5553" xr:uid="{00000000-0005-0000-0000-00009C680000}"/>
    <cellStyle name="Normal 5 9 2 2" xfId="45483" xr:uid="{E27D55E2-2BDA-4E49-80C9-9851B6E48490}"/>
    <cellStyle name="Normal 5 9 2 3" xfId="45482" xr:uid="{BFB8D9E3-9691-4BB8-B433-1CB8CFD4C6C5}"/>
    <cellStyle name="Normal 5 9 3" xfId="7827" xr:uid="{00000000-0005-0000-0000-00009D680000}"/>
    <cellStyle name="Normal 5 9 3 2" xfId="14322" xr:uid="{00000000-0005-0000-0000-00009E680000}"/>
    <cellStyle name="Normal 5 9 3 2 2" xfId="27018" xr:uid="{00000000-0005-0000-0000-00009F680000}"/>
    <cellStyle name="Normal 5 9 3 3" xfId="22509" xr:uid="{00000000-0005-0000-0000-0000A0680000}"/>
    <cellStyle name="Normal 5 9 3 4" xfId="45484" xr:uid="{6DA98721-E095-4096-8D0E-24ADE7DC0E76}"/>
    <cellStyle name="Normal 5 9 4" xfId="8749" xr:uid="{00000000-0005-0000-0000-0000A1680000}"/>
    <cellStyle name="Normal 5 9 4 2" xfId="15164" xr:uid="{00000000-0005-0000-0000-0000A2680000}"/>
    <cellStyle name="Normal 5 9 4 2 2" xfId="27825" xr:uid="{00000000-0005-0000-0000-0000A3680000}"/>
    <cellStyle name="Normal 5 9 4 3" xfId="22798" xr:uid="{00000000-0005-0000-0000-0000A4680000}"/>
    <cellStyle name="Normal 5 9 4 4" xfId="45485" xr:uid="{00D7E10F-0858-4827-9BE4-63F05B9CBBD5}"/>
    <cellStyle name="Normal 5 9 5" xfId="6606" xr:uid="{00000000-0005-0000-0000-0000A5680000}"/>
    <cellStyle name="Normal 5 9 5 2" xfId="13194" xr:uid="{00000000-0005-0000-0000-0000A6680000}"/>
    <cellStyle name="Normal 5 9 5 2 2" xfId="25938" xr:uid="{00000000-0005-0000-0000-0000A7680000}"/>
    <cellStyle name="Normal 5 9 5 3" xfId="21346" xr:uid="{00000000-0005-0000-0000-0000A8680000}"/>
    <cellStyle name="Normal 5 9 5 4" xfId="45486" xr:uid="{80309485-602A-48CB-ABE2-39F47EC965D3}"/>
    <cellStyle name="Normal 5 9 6" xfId="12126" xr:uid="{00000000-0005-0000-0000-0000A9680000}"/>
    <cellStyle name="Normal 5 9 6 2" xfId="24871" xr:uid="{00000000-0005-0000-0000-0000AA680000}"/>
    <cellStyle name="Normal 5 9 7" xfId="20998" xr:uid="{00000000-0005-0000-0000-0000AB680000}"/>
    <cellStyle name="Normal 5_20090522 Risk Review" xfId="45487" xr:uid="{DF5040BD-DE90-4025-AA11-73E4BB1C91BA}"/>
    <cellStyle name="Normal 50" xfId="335" xr:uid="{00000000-0005-0000-0000-0000AD680000}"/>
    <cellStyle name="Normal 50 2" xfId="1987" xr:uid="{00000000-0005-0000-0000-0000AE680000}"/>
    <cellStyle name="Normal 50 2 2" xfId="8552" xr:uid="{00000000-0005-0000-0000-0000AF680000}"/>
    <cellStyle name="Normal 50 2 2 2" xfId="15038" xr:uid="{00000000-0005-0000-0000-0000B0680000}"/>
    <cellStyle name="Normal 50 2 2 2 2" xfId="27709" xr:uid="{00000000-0005-0000-0000-0000B1680000}"/>
    <cellStyle name="Normal 50 2 2 3" xfId="22626" xr:uid="{00000000-0005-0000-0000-0000B2680000}"/>
    <cellStyle name="Normal 50 2 3" xfId="9509" xr:uid="{00000000-0005-0000-0000-0000B3680000}"/>
    <cellStyle name="Normal 50 2 3 2" xfId="15879" xr:uid="{00000000-0005-0000-0000-0000B4680000}"/>
    <cellStyle name="Normal 50 2 3 2 2" xfId="28520" xr:uid="{00000000-0005-0000-0000-0000B5680000}"/>
    <cellStyle name="Normal 50 2 3 3" xfId="23495" xr:uid="{00000000-0005-0000-0000-0000B6680000}"/>
    <cellStyle name="Normal 50 2 4" xfId="10556" xr:uid="{00000000-0005-0000-0000-0000B7680000}"/>
    <cellStyle name="Normal 50 2 5" xfId="7652" xr:uid="{00000000-0005-0000-0000-0000B8680000}"/>
    <cellStyle name="Normal 50 2 5 2" xfId="14155" xr:uid="{00000000-0005-0000-0000-0000B9680000}"/>
    <cellStyle name="Normal 50 2 5 2 2" xfId="26883" xr:uid="{00000000-0005-0000-0000-0000BA680000}"/>
    <cellStyle name="Normal 50 2 5 3" xfId="22376" xr:uid="{00000000-0005-0000-0000-0000BB680000}"/>
    <cellStyle name="Normal 50 2 6" xfId="12958" xr:uid="{00000000-0005-0000-0000-0000BC680000}"/>
    <cellStyle name="Normal 50 2 6 2" xfId="25704" xr:uid="{00000000-0005-0000-0000-0000BD680000}"/>
    <cellStyle name="Normal 50 2 7" xfId="21084" xr:uid="{00000000-0005-0000-0000-0000BE680000}"/>
    <cellStyle name="Normal 50 2 8" xfId="6054" xr:uid="{00000000-0005-0000-0000-0000BF680000}"/>
    <cellStyle name="Normal 50 2 9" xfId="45488" xr:uid="{97460DEE-5D6B-42D5-B54F-A20D8ED09F02}"/>
    <cellStyle name="Normal 50 3" xfId="9776" xr:uid="{00000000-0005-0000-0000-0000C0680000}"/>
    <cellStyle name="Normal 50 3 2" xfId="45489" xr:uid="{70C63A24-8784-4060-B9E4-ED394EFD4732}"/>
    <cellStyle name="Normal 50 4" xfId="11261" xr:uid="{00000000-0005-0000-0000-0000C1680000}"/>
    <cellStyle name="Normal 50 4 2" xfId="45490" xr:uid="{F5BD9693-6ED2-40DF-BF2E-F4577E1A4DAF}"/>
    <cellStyle name="Normal 50 5" xfId="2970" xr:uid="{00000000-0005-0000-0000-0000C2680000}"/>
    <cellStyle name="Normal 51" xfId="336" xr:uid="{00000000-0005-0000-0000-0000C3680000}"/>
    <cellStyle name="Normal 51 2" xfId="1988" xr:uid="{00000000-0005-0000-0000-0000C4680000}"/>
    <cellStyle name="Normal 51 2 2" xfId="10557" xr:uid="{00000000-0005-0000-0000-0000C5680000}"/>
    <cellStyle name="Normal 51 2 3" xfId="6063" xr:uid="{00000000-0005-0000-0000-0000C6680000}"/>
    <cellStyle name="Normal 51 2 4" xfId="45491" xr:uid="{7A0930F0-2429-476B-85F7-231E499AF0F6}"/>
    <cellStyle name="Normal 51 3" xfId="9777" xr:uid="{00000000-0005-0000-0000-0000C7680000}"/>
    <cellStyle name="Normal 51 3 2" xfId="45492" xr:uid="{954239C2-300F-42AF-A1AD-39E1510D7F0A}"/>
    <cellStyle name="Normal 51 4" xfId="10498" xr:uid="{00000000-0005-0000-0000-0000C8680000}"/>
    <cellStyle name="Normal 51 4 2" xfId="45493" xr:uid="{2FA034A5-43E7-47DC-AD2B-E33DE0AC785B}"/>
    <cellStyle name="Normal 51 5" xfId="2971" xr:uid="{00000000-0005-0000-0000-0000C9680000}"/>
    <cellStyle name="Normal 51 6" xfId="37298" xr:uid="{00000000-0005-0000-0000-0000CA680000}"/>
    <cellStyle name="Normal 52" xfId="337" xr:uid="{00000000-0005-0000-0000-0000CB680000}"/>
    <cellStyle name="Normal 52 2" xfId="1990" xr:uid="{00000000-0005-0000-0000-0000CC680000}"/>
    <cellStyle name="Normal 52 2 10" xfId="45495" xr:uid="{6E332B57-E6CE-4E23-A2FE-58E2FC222A6F}"/>
    <cellStyle name="Normal 52 2 2" xfId="8564" xr:uid="{00000000-0005-0000-0000-0000CD680000}"/>
    <cellStyle name="Normal 52 2 2 2" xfId="15049" xr:uid="{00000000-0005-0000-0000-0000CE680000}"/>
    <cellStyle name="Normal 52 2 2 2 2" xfId="27720" xr:uid="{00000000-0005-0000-0000-0000CF680000}"/>
    <cellStyle name="Normal 52 2 2 3" xfId="22637" xr:uid="{00000000-0005-0000-0000-0000D0680000}"/>
    <cellStyle name="Normal 52 2 2 4" xfId="45496" xr:uid="{F83C5075-6278-4323-A30B-C1BC67B1CF5B}"/>
    <cellStyle name="Normal 52 2 3" xfId="9531" xr:uid="{00000000-0005-0000-0000-0000D1680000}"/>
    <cellStyle name="Normal 52 2 3 2" xfId="15890" xr:uid="{00000000-0005-0000-0000-0000D2680000}"/>
    <cellStyle name="Normal 52 2 3 2 2" xfId="28531" xr:uid="{00000000-0005-0000-0000-0000D3680000}"/>
    <cellStyle name="Normal 52 2 3 3" xfId="23515" xr:uid="{00000000-0005-0000-0000-0000D4680000}"/>
    <cellStyle name="Normal 52 2 3 4" xfId="45497" xr:uid="{20027ACF-42BA-4797-ADB3-1A1946BF90CF}"/>
    <cellStyle name="Normal 52 2 4" xfId="10558" xr:uid="{00000000-0005-0000-0000-0000D5680000}"/>
    <cellStyle name="Normal 52 2 4 2" xfId="45498" xr:uid="{B2E64C69-BBCF-40F7-B854-E9230BB92E78}"/>
    <cellStyle name="Normal 52 2 5" xfId="10967" xr:uid="{00000000-0005-0000-0000-0000D6680000}"/>
    <cellStyle name="Normal 52 2 5 2" xfId="16424" xr:uid="{00000000-0005-0000-0000-0000D7680000}"/>
    <cellStyle name="Normal 52 2 5 2 2" xfId="28965" xr:uid="{00000000-0005-0000-0000-0000D8680000}"/>
    <cellStyle name="Normal 52 2 5 3" xfId="23875" xr:uid="{00000000-0005-0000-0000-0000D9680000}"/>
    <cellStyle name="Normal 52 2 5 4" xfId="45499" xr:uid="{2AE53164-7CE9-494F-9F57-371AA3EC898B}"/>
    <cellStyle name="Normal 52 2 6" xfId="7692" xr:uid="{00000000-0005-0000-0000-0000DA680000}"/>
    <cellStyle name="Normal 52 2 6 2" xfId="14190" xr:uid="{00000000-0005-0000-0000-0000DB680000}"/>
    <cellStyle name="Normal 52 2 6 2 2" xfId="26916" xr:uid="{00000000-0005-0000-0000-0000DC680000}"/>
    <cellStyle name="Normal 52 2 6 3" xfId="22412" xr:uid="{00000000-0005-0000-0000-0000DD680000}"/>
    <cellStyle name="Normal 52 2 7" xfId="12980" xr:uid="{00000000-0005-0000-0000-0000DE680000}"/>
    <cellStyle name="Normal 52 2 7 2" xfId="25726" xr:uid="{00000000-0005-0000-0000-0000DF680000}"/>
    <cellStyle name="Normal 52 2 8" xfId="21105" xr:uid="{00000000-0005-0000-0000-0000E0680000}"/>
    <cellStyle name="Normal 52 2 9" xfId="6322" xr:uid="{00000000-0005-0000-0000-0000E1680000}"/>
    <cellStyle name="Normal 52 3" xfId="1989" xr:uid="{00000000-0005-0000-0000-0000E2680000}"/>
    <cellStyle name="Normal 52 3 2" xfId="9778" xr:uid="{00000000-0005-0000-0000-0000E3680000}"/>
    <cellStyle name="Normal 52 3 3" xfId="45500" xr:uid="{AE4B8F35-B634-4C38-A3B9-F6F8EB741D37}"/>
    <cellStyle name="Normal 52 4" xfId="10946" xr:uid="{00000000-0005-0000-0000-0000E4680000}"/>
    <cellStyle name="Normal 52 4 2" xfId="16415" xr:uid="{00000000-0005-0000-0000-0000E5680000}"/>
    <cellStyle name="Normal 52 4 2 2" xfId="28957" xr:uid="{00000000-0005-0000-0000-0000E6680000}"/>
    <cellStyle name="Normal 52 4 3" xfId="23868" xr:uid="{00000000-0005-0000-0000-0000E7680000}"/>
    <cellStyle name="Normal 52 4 4" xfId="45501" xr:uid="{1E9EE5A3-3ADD-4988-A87B-3A33783D7295}"/>
    <cellStyle name="Normal 52 5" xfId="2972" xr:uid="{00000000-0005-0000-0000-0000E8680000}"/>
    <cellStyle name="Normal 52 5 2" xfId="45502" xr:uid="{095EE5A5-6E14-49CE-8AAE-159056183B1D}"/>
    <cellStyle name="Normal 52 6" xfId="45503" xr:uid="{3FFA937D-409B-4280-9DC3-D69CAFBCF986}"/>
    <cellStyle name="Normal 52 7" xfId="45504" xr:uid="{4CAC0C55-7CDD-4378-B181-3C9404F30E00}"/>
    <cellStyle name="Normal 52 8" xfId="45494" xr:uid="{904CEAD7-CD91-480E-BFF1-AC6227C592E0}"/>
    <cellStyle name="Normal 53" xfId="338" xr:uid="{00000000-0005-0000-0000-0000E9680000}"/>
    <cellStyle name="Normal 53 2" xfId="1991" xr:uid="{00000000-0005-0000-0000-0000EA680000}"/>
    <cellStyle name="Normal 53 2 2" xfId="8574" xr:uid="{00000000-0005-0000-0000-0000EB680000}"/>
    <cellStyle name="Normal 53 2 2 2" xfId="15059" xr:uid="{00000000-0005-0000-0000-0000EC680000}"/>
    <cellStyle name="Normal 53 2 2 2 2" xfId="27730" xr:uid="{00000000-0005-0000-0000-0000ED680000}"/>
    <cellStyle name="Normal 53 2 2 3" xfId="22647" xr:uid="{00000000-0005-0000-0000-0000EE680000}"/>
    <cellStyle name="Normal 53 2 3" xfId="9541" xr:uid="{00000000-0005-0000-0000-0000EF680000}"/>
    <cellStyle name="Normal 53 2 3 2" xfId="15900" xr:uid="{00000000-0005-0000-0000-0000F0680000}"/>
    <cellStyle name="Normal 53 2 3 2 2" xfId="28541" xr:uid="{00000000-0005-0000-0000-0000F1680000}"/>
    <cellStyle name="Normal 53 2 3 3" xfId="23525" xr:uid="{00000000-0005-0000-0000-0000F2680000}"/>
    <cellStyle name="Normal 53 2 4" xfId="10559" xr:uid="{00000000-0005-0000-0000-0000F3680000}"/>
    <cellStyle name="Normal 53 2 5" xfId="7702" xr:uid="{00000000-0005-0000-0000-0000F4680000}"/>
    <cellStyle name="Normal 53 2 5 2" xfId="14200" xr:uid="{00000000-0005-0000-0000-0000F5680000}"/>
    <cellStyle name="Normal 53 2 5 2 2" xfId="26926" xr:uid="{00000000-0005-0000-0000-0000F6680000}"/>
    <cellStyle name="Normal 53 2 5 3" xfId="22422" xr:uid="{00000000-0005-0000-0000-0000F7680000}"/>
    <cellStyle name="Normal 53 2 6" xfId="12990" xr:uid="{00000000-0005-0000-0000-0000F8680000}"/>
    <cellStyle name="Normal 53 2 6 2" xfId="25736" xr:uid="{00000000-0005-0000-0000-0000F9680000}"/>
    <cellStyle name="Normal 53 2 7" xfId="21115" xr:uid="{00000000-0005-0000-0000-0000FA680000}"/>
    <cellStyle name="Normal 53 2 8" xfId="6332" xr:uid="{00000000-0005-0000-0000-0000FB680000}"/>
    <cellStyle name="Normal 53 2 9" xfId="45505" xr:uid="{90F6879C-0B4A-4AB6-B957-02BF2CA0967F}"/>
    <cellStyle name="Normal 53 3" xfId="9779" xr:uid="{00000000-0005-0000-0000-0000FC680000}"/>
    <cellStyle name="Normal 53 3 2" xfId="45506" xr:uid="{EDCD2F3C-A047-4C94-888C-BDDF57B4C025}"/>
    <cellStyle name="Normal 53 4" xfId="11170" xr:uid="{00000000-0005-0000-0000-0000FD680000}"/>
    <cellStyle name="Normal 53 5" xfId="2973" xr:uid="{00000000-0005-0000-0000-0000FE680000}"/>
    <cellStyle name="Normal 54" xfId="339" xr:uid="{00000000-0005-0000-0000-0000FF680000}"/>
    <cellStyle name="Normal 54 2" xfId="1992" xr:uid="{00000000-0005-0000-0000-000000690000}"/>
    <cellStyle name="Normal 54 2 2" xfId="8576" xr:uid="{00000000-0005-0000-0000-000001690000}"/>
    <cellStyle name="Normal 54 2 2 2" xfId="15061" xr:uid="{00000000-0005-0000-0000-000002690000}"/>
    <cellStyle name="Normal 54 2 2 2 2" xfId="27732" xr:uid="{00000000-0005-0000-0000-000003690000}"/>
    <cellStyle name="Normal 54 2 2 3" xfId="22649" xr:uid="{00000000-0005-0000-0000-000004690000}"/>
    <cellStyle name="Normal 54 2 3" xfId="9543" xr:uid="{00000000-0005-0000-0000-000005690000}"/>
    <cellStyle name="Normal 54 2 3 2" xfId="15902" xr:uid="{00000000-0005-0000-0000-000006690000}"/>
    <cellStyle name="Normal 54 2 3 2 2" xfId="28543" xr:uid="{00000000-0005-0000-0000-000007690000}"/>
    <cellStyle name="Normal 54 2 3 3" xfId="23527" xr:uid="{00000000-0005-0000-0000-000008690000}"/>
    <cellStyle name="Normal 54 2 4" xfId="10560" xr:uid="{00000000-0005-0000-0000-000009690000}"/>
    <cellStyle name="Normal 54 2 5" xfId="7704" xr:uid="{00000000-0005-0000-0000-00000A690000}"/>
    <cellStyle name="Normal 54 2 5 2" xfId="14202" xr:uid="{00000000-0005-0000-0000-00000B690000}"/>
    <cellStyle name="Normal 54 2 5 2 2" xfId="26928" xr:uid="{00000000-0005-0000-0000-00000C690000}"/>
    <cellStyle name="Normal 54 2 5 3" xfId="22424" xr:uid="{00000000-0005-0000-0000-00000D690000}"/>
    <cellStyle name="Normal 54 2 6" xfId="12992" xr:uid="{00000000-0005-0000-0000-00000E690000}"/>
    <cellStyle name="Normal 54 2 6 2" xfId="25738" xr:uid="{00000000-0005-0000-0000-00000F690000}"/>
    <cellStyle name="Normal 54 2 7" xfId="21117" xr:uid="{00000000-0005-0000-0000-000010690000}"/>
    <cellStyle name="Normal 54 2 8" xfId="6335" xr:uid="{00000000-0005-0000-0000-000011690000}"/>
    <cellStyle name="Normal 54 2 9" xfId="45507" xr:uid="{FDE21453-3BDD-4137-BE50-B5A1E8497F99}"/>
    <cellStyle name="Normal 54 3" xfId="9780" xr:uid="{00000000-0005-0000-0000-000012690000}"/>
    <cellStyle name="Normal 54 3 2" xfId="45508" xr:uid="{42654017-CD14-410E-9D72-B30BCBB756EA}"/>
    <cellStyle name="Normal 54 4" xfId="11113" xr:uid="{00000000-0005-0000-0000-000013690000}"/>
    <cellStyle name="Normal 54 4 2" xfId="45509" xr:uid="{066425E1-0136-4ECC-9B4B-5C4FBEF7FFF5}"/>
    <cellStyle name="Normal 54 5" xfId="2974" xr:uid="{00000000-0005-0000-0000-000014690000}"/>
    <cellStyle name="Normal 55" xfId="340" xr:uid="{00000000-0005-0000-0000-000015690000}"/>
    <cellStyle name="Normal 55 2" xfId="1993" xr:uid="{00000000-0005-0000-0000-000016690000}"/>
    <cellStyle name="Normal 55 2 2" xfId="8582" xr:uid="{00000000-0005-0000-0000-000017690000}"/>
    <cellStyle name="Normal 55 2 2 2" xfId="15067" xr:uid="{00000000-0005-0000-0000-000018690000}"/>
    <cellStyle name="Normal 55 2 2 2 2" xfId="27738" xr:uid="{00000000-0005-0000-0000-000019690000}"/>
    <cellStyle name="Normal 55 2 2 3" xfId="22655" xr:uid="{00000000-0005-0000-0000-00001A690000}"/>
    <cellStyle name="Normal 55 2 3" xfId="9549" xr:uid="{00000000-0005-0000-0000-00001B690000}"/>
    <cellStyle name="Normal 55 2 3 2" xfId="15908" xr:uid="{00000000-0005-0000-0000-00001C690000}"/>
    <cellStyle name="Normal 55 2 3 2 2" xfId="28549" xr:uid="{00000000-0005-0000-0000-00001D690000}"/>
    <cellStyle name="Normal 55 2 3 3" xfId="23533" xr:uid="{00000000-0005-0000-0000-00001E690000}"/>
    <cellStyle name="Normal 55 2 4" xfId="10561" xr:uid="{00000000-0005-0000-0000-00001F690000}"/>
    <cellStyle name="Normal 55 2 5" xfId="7714" xr:uid="{00000000-0005-0000-0000-000020690000}"/>
    <cellStyle name="Normal 55 2 5 2" xfId="14211" xr:uid="{00000000-0005-0000-0000-000021690000}"/>
    <cellStyle name="Normal 55 2 5 2 2" xfId="26937" xr:uid="{00000000-0005-0000-0000-000022690000}"/>
    <cellStyle name="Normal 55 2 5 3" xfId="22434" xr:uid="{00000000-0005-0000-0000-000023690000}"/>
    <cellStyle name="Normal 55 2 6" xfId="12998" xr:uid="{00000000-0005-0000-0000-000024690000}"/>
    <cellStyle name="Normal 55 2 6 2" xfId="25744" xr:uid="{00000000-0005-0000-0000-000025690000}"/>
    <cellStyle name="Normal 55 2 7" xfId="21123" xr:uid="{00000000-0005-0000-0000-000026690000}"/>
    <cellStyle name="Normal 55 2 8" xfId="6353" xr:uid="{00000000-0005-0000-0000-000027690000}"/>
    <cellStyle name="Normal 55 2 9" xfId="45510" xr:uid="{D6612389-DD62-4444-B680-6625E12F4A54}"/>
    <cellStyle name="Normal 55 3" xfId="9781" xr:uid="{00000000-0005-0000-0000-000028690000}"/>
    <cellStyle name="Normal 55 3 2" xfId="45511" xr:uid="{97A5F26F-3FD8-42E8-8184-5C7C65CDF27A}"/>
    <cellStyle name="Normal 55 4" xfId="10260" xr:uid="{00000000-0005-0000-0000-000029690000}"/>
    <cellStyle name="Normal 55 5" xfId="2975" xr:uid="{00000000-0005-0000-0000-00002A690000}"/>
    <cellStyle name="Normal 56" xfId="341" xr:uid="{00000000-0005-0000-0000-00002B690000}"/>
    <cellStyle name="Normal 56 2" xfId="572" xr:uid="{00000000-0005-0000-0000-00002C690000}"/>
    <cellStyle name="Normal 56 2 2" xfId="8584" xr:uid="{00000000-0005-0000-0000-00002D690000}"/>
    <cellStyle name="Normal 56 2 2 2" xfId="15069" xr:uid="{00000000-0005-0000-0000-00002E690000}"/>
    <cellStyle name="Normal 56 2 2 2 2" xfId="27740" xr:uid="{00000000-0005-0000-0000-00002F690000}"/>
    <cellStyle name="Normal 56 2 2 3" xfId="22657" xr:uid="{00000000-0005-0000-0000-000030690000}"/>
    <cellStyle name="Normal 56 2 3" xfId="9551" xr:uid="{00000000-0005-0000-0000-000031690000}"/>
    <cellStyle name="Normal 56 2 3 2" xfId="15910" xr:uid="{00000000-0005-0000-0000-000032690000}"/>
    <cellStyle name="Normal 56 2 3 2 2" xfId="28551" xr:uid="{00000000-0005-0000-0000-000033690000}"/>
    <cellStyle name="Normal 56 2 3 3" xfId="23535" xr:uid="{00000000-0005-0000-0000-000034690000}"/>
    <cellStyle name="Normal 56 2 4" xfId="10562" xr:uid="{00000000-0005-0000-0000-000035690000}"/>
    <cellStyle name="Normal 56 2 5" xfId="7716" xr:uid="{00000000-0005-0000-0000-000036690000}"/>
    <cellStyle name="Normal 56 2 5 2" xfId="14213" xr:uid="{00000000-0005-0000-0000-000037690000}"/>
    <cellStyle name="Normal 56 2 5 2 2" xfId="26939" xr:uid="{00000000-0005-0000-0000-000038690000}"/>
    <cellStyle name="Normal 56 2 5 3" xfId="22436" xr:uid="{00000000-0005-0000-0000-000039690000}"/>
    <cellStyle name="Normal 56 2 6" xfId="13000" xr:uid="{00000000-0005-0000-0000-00003A690000}"/>
    <cellStyle name="Normal 56 2 6 2" xfId="25746" xr:uid="{00000000-0005-0000-0000-00003B690000}"/>
    <cellStyle name="Normal 56 2 7" xfId="21125" xr:uid="{00000000-0005-0000-0000-00003C690000}"/>
    <cellStyle name="Normal 56 2 8" xfId="6355" xr:uid="{00000000-0005-0000-0000-00003D690000}"/>
    <cellStyle name="Normal 56 2 9" xfId="45513" xr:uid="{3B3215F3-4BE8-4B4D-BCE9-1CD0E51FF8CA}"/>
    <cellStyle name="Normal 56 3" xfId="1994" xr:uid="{00000000-0005-0000-0000-00003E690000}"/>
    <cellStyle name="Normal 56 3 2" xfId="9782" xr:uid="{00000000-0005-0000-0000-00003F690000}"/>
    <cellStyle name="Normal 56 3 3" xfId="37604" xr:uid="{00000000-0005-0000-0000-000040690000}"/>
    <cellStyle name="Normal 56 3 4" xfId="45514" xr:uid="{7D938948-49D6-42ED-98C0-2EF3DDA77CB1}"/>
    <cellStyle name="Normal 56 4" xfId="10945" xr:uid="{00000000-0005-0000-0000-000041690000}"/>
    <cellStyle name="Normal 56 4 2" xfId="16414" xr:uid="{00000000-0005-0000-0000-000042690000}"/>
    <cellStyle name="Normal 56 4 2 2" xfId="28956" xr:uid="{00000000-0005-0000-0000-000043690000}"/>
    <cellStyle name="Normal 56 4 3" xfId="23867" xr:uid="{00000000-0005-0000-0000-000044690000}"/>
    <cellStyle name="Normal 56 4 4" xfId="45515" xr:uid="{9C5C0271-3046-47CE-865C-7F8A96FA33B9}"/>
    <cellStyle name="Normal 56 5" xfId="2976" xr:uid="{00000000-0005-0000-0000-000045690000}"/>
    <cellStyle name="Normal 56 5 2" xfId="45516" xr:uid="{F92887CB-C7D0-423D-A424-781B27A13525}"/>
    <cellStyle name="Normal 56 6" xfId="45517" xr:uid="{FD223060-7422-41E2-860E-4C012587B6C9}"/>
    <cellStyle name="Normal 56 7" xfId="45518" xr:uid="{E66317BB-C0E8-47C8-9F4E-29954C3AFDCC}"/>
    <cellStyle name="Normal 56 8" xfId="45512" xr:uid="{66C46654-17C8-4F18-B97F-FAB459364CA8}"/>
    <cellStyle name="Normal 57" xfId="342" xr:uid="{00000000-0005-0000-0000-000046690000}"/>
    <cellStyle name="Normal 57 2" xfId="573" xr:uid="{00000000-0005-0000-0000-000047690000}"/>
    <cellStyle name="Normal 57 2 2" xfId="8583" xr:uid="{00000000-0005-0000-0000-000048690000}"/>
    <cellStyle name="Normal 57 2 2 2" xfId="15068" xr:uid="{00000000-0005-0000-0000-000049690000}"/>
    <cellStyle name="Normal 57 2 2 2 2" xfId="27739" xr:uid="{00000000-0005-0000-0000-00004A690000}"/>
    <cellStyle name="Normal 57 2 2 3" xfId="22656" xr:uid="{00000000-0005-0000-0000-00004B690000}"/>
    <cellStyle name="Normal 57 2 2 4" xfId="45519" xr:uid="{B3DCDCF1-6A49-4B03-9871-B894A8E52D00}"/>
    <cellStyle name="Normal 57 2 3" xfId="9550" xr:uid="{00000000-0005-0000-0000-00004C690000}"/>
    <cellStyle name="Normal 57 2 3 2" xfId="15909" xr:uid="{00000000-0005-0000-0000-00004D690000}"/>
    <cellStyle name="Normal 57 2 3 2 2" xfId="28550" xr:uid="{00000000-0005-0000-0000-00004E690000}"/>
    <cellStyle name="Normal 57 2 3 3" xfId="23534" xr:uid="{00000000-0005-0000-0000-00004F690000}"/>
    <cellStyle name="Normal 57 2 4" xfId="10563" xr:uid="{00000000-0005-0000-0000-000050690000}"/>
    <cellStyle name="Normal 57 2 5" xfId="7715" xr:uid="{00000000-0005-0000-0000-000051690000}"/>
    <cellStyle name="Normal 57 2 5 2" xfId="14212" xr:uid="{00000000-0005-0000-0000-000052690000}"/>
    <cellStyle name="Normal 57 2 5 2 2" xfId="26938" xr:uid="{00000000-0005-0000-0000-000053690000}"/>
    <cellStyle name="Normal 57 2 5 3" xfId="22435" xr:uid="{00000000-0005-0000-0000-000054690000}"/>
    <cellStyle name="Normal 57 2 6" xfId="12999" xr:uid="{00000000-0005-0000-0000-000055690000}"/>
    <cellStyle name="Normal 57 2 6 2" xfId="25745" xr:uid="{00000000-0005-0000-0000-000056690000}"/>
    <cellStyle name="Normal 57 2 7" xfId="21124" xr:uid="{00000000-0005-0000-0000-000057690000}"/>
    <cellStyle name="Normal 57 2 8" xfId="6354" xr:uid="{00000000-0005-0000-0000-000058690000}"/>
    <cellStyle name="Normal 57 3" xfId="795" xr:uid="{00000000-0005-0000-0000-000059690000}"/>
    <cellStyle name="Normal 57 3 2" xfId="45520" xr:uid="{74D22274-7458-45F1-86B5-4808AAA4B61C}"/>
    <cellStyle name="Normal 57 4" xfId="10479" xr:uid="{00000000-0005-0000-0000-00005A690000}"/>
    <cellStyle name="Normal 57 4 2" xfId="37605" xr:uid="{00000000-0005-0000-0000-00005B690000}"/>
    <cellStyle name="Normal 57 4 3" xfId="45521" xr:uid="{F622B93F-ABB2-4C22-9C70-2C120F6D7798}"/>
    <cellStyle name="Normal 57 5" xfId="2977" xr:uid="{00000000-0005-0000-0000-00005C690000}"/>
    <cellStyle name="Normal 58" xfId="343" xr:uid="{00000000-0005-0000-0000-00005D690000}"/>
    <cellStyle name="Normal 58 10" xfId="2978" xr:uid="{00000000-0005-0000-0000-00005E690000}"/>
    <cellStyle name="Normal 58 11" xfId="37366" xr:uid="{00000000-0005-0000-0000-00005F690000}"/>
    <cellStyle name="Normal 58 12" xfId="37850" xr:uid="{00000000-0005-0000-0000-000060690000}"/>
    <cellStyle name="Normal 58 2" xfId="574" xr:uid="{00000000-0005-0000-0000-000061690000}"/>
    <cellStyle name="Normal 58 2 2" xfId="10564" xr:uid="{00000000-0005-0000-0000-000062690000}"/>
    <cellStyle name="Normal 58 2 3" xfId="37655" xr:uid="{00000000-0005-0000-0000-000063690000}"/>
    <cellStyle name="Normal 58 2 4" xfId="37949" xr:uid="{00000000-0005-0000-0000-000064690000}"/>
    <cellStyle name="Normal 58 2 5" xfId="45522" xr:uid="{790B4DD9-F430-4FC8-A5A7-5422EC197B84}"/>
    <cellStyle name="Normal 58 3" xfId="796" xr:uid="{00000000-0005-0000-0000-000065690000}"/>
    <cellStyle name="Normal 58 3 10" xfId="38038" xr:uid="{00000000-0005-0000-0000-000066690000}"/>
    <cellStyle name="Normal 58 3 11" xfId="45523" xr:uid="{A3F2C38C-7EB4-4909-9BD0-5C07EA8A7A74}"/>
    <cellStyle name="Normal 58 3 2" xfId="16227" xr:uid="{00000000-0005-0000-0000-000067690000}"/>
    <cellStyle name="Normal 58 3 2 2" xfId="20438" xr:uid="{00000000-0005-0000-0000-000068690000}"/>
    <cellStyle name="Normal 58 3 2 2 2" xfId="33691" xr:uid="{00000000-0005-0000-0000-000069690000}"/>
    <cellStyle name="Normal 58 3 2 2 3" xfId="36478" xr:uid="{00000000-0005-0000-0000-00006A690000}"/>
    <cellStyle name="Normal 58 3 2 3" xfId="20139" xr:uid="{00000000-0005-0000-0000-00006B690000}"/>
    <cellStyle name="Normal 58 3 2 3 2" xfId="33396" xr:uid="{00000000-0005-0000-0000-00006C690000}"/>
    <cellStyle name="Normal 58 3 2 3 3" xfId="36184" xr:uid="{00000000-0005-0000-0000-00006D690000}"/>
    <cellStyle name="Normal 58 3 2 4" xfId="19849" xr:uid="{00000000-0005-0000-0000-00006E690000}"/>
    <cellStyle name="Normal 58 3 2 5" xfId="32962" xr:uid="{00000000-0005-0000-0000-00006F690000}"/>
    <cellStyle name="Normal 58 3 2 6" xfId="35937" xr:uid="{00000000-0005-0000-0000-000070690000}"/>
    <cellStyle name="Normal 58 3 3" xfId="20291" xr:uid="{00000000-0005-0000-0000-000071690000}"/>
    <cellStyle name="Normal 58 3 3 2" xfId="33545" xr:uid="{00000000-0005-0000-0000-000072690000}"/>
    <cellStyle name="Normal 58 3 3 3" xfId="36332" xr:uid="{00000000-0005-0000-0000-000073690000}"/>
    <cellStyle name="Normal 58 3 4" xfId="19983" xr:uid="{00000000-0005-0000-0000-000074690000}"/>
    <cellStyle name="Normal 58 3 4 2" xfId="33247" xr:uid="{00000000-0005-0000-0000-000075690000}"/>
    <cellStyle name="Normal 58 3 4 3" xfId="36039" xr:uid="{00000000-0005-0000-0000-000076690000}"/>
    <cellStyle name="Normal 58 3 5" xfId="18677" xr:uid="{00000000-0005-0000-0000-000077690000}"/>
    <cellStyle name="Normal 58 3 6" xfId="31955" xr:uid="{00000000-0005-0000-0000-000078690000}"/>
    <cellStyle name="Normal 58 3 7" xfId="35091" xr:uid="{00000000-0005-0000-0000-000079690000}"/>
    <cellStyle name="Normal 58 3 8" xfId="10681" xr:uid="{00000000-0005-0000-0000-00007A690000}"/>
    <cellStyle name="Normal 58 3 9" xfId="37760" xr:uid="{00000000-0005-0000-0000-00007B690000}"/>
    <cellStyle name="Normal 58 4" xfId="1316" xr:uid="{00000000-0005-0000-0000-00007C690000}"/>
    <cellStyle name="Normal 58 4 10" xfId="45524" xr:uid="{13BE21EA-48C0-47CF-97CB-466F9AFE5C67}"/>
    <cellStyle name="Normal 58 4 2" xfId="15954" xr:uid="{00000000-0005-0000-0000-00007D690000}"/>
    <cellStyle name="Normal 58 4 2 2" xfId="20384" xr:uid="{00000000-0005-0000-0000-00007E690000}"/>
    <cellStyle name="Normal 58 4 2 3" xfId="33637" xr:uid="{00000000-0005-0000-0000-00007F690000}"/>
    <cellStyle name="Normal 58 4 2 4" xfId="36424" xr:uid="{00000000-0005-0000-0000-000080690000}"/>
    <cellStyle name="Normal 58 4 3" xfId="20085" xr:uid="{00000000-0005-0000-0000-000081690000}"/>
    <cellStyle name="Normal 58 4 3 2" xfId="33342" xr:uid="{00000000-0005-0000-0000-000082690000}"/>
    <cellStyle name="Normal 58 4 3 3" xfId="36130" xr:uid="{00000000-0005-0000-0000-000083690000}"/>
    <cellStyle name="Normal 58 4 4" xfId="19057" xr:uid="{00000000-0005-0000-0000-000084690000}"/>
    <cellStyle name="Normal 58 4 5" xfId="32178" xr:uid="{00000000-0005-0000-0000-000085690000}"/>
    <cellStyle name="Normal 58 4 6" xfId="35198" xr:uid="{00000000-0005-0000-0000-000086690000}"/>
    <cellStyle name="Normal 58 4 7" xfId="9783" xr:uid="{00000000-0005-0000-0000-000087690000}"/>
    <cellStyle name="Normal 58 4 8" xfId="37606" xr:uid="{00000000-0005-0000-0000-000088690000}"/>
    <cellStyle name="Normal 58 4 9" xfId="37903" xr:uid="{00000000-0005-0000-0000-000089690000}"/>
    <cellStyle name="Normal 58 5" xfId="10174" xr:uid="{00000000-0005-0000-0000-00008A690000}"/>
    <cellStyle name="Normal 58 5 2" xfId="20237" xr:uid="{00000000-0005-0000-0000-00008B690000}"/>
    <cellStyle name="Normal 58 5 2 2" xfId="33491" xr:uid="{00000000-0005-0000-0000-00008C690000}"/>
    <cellStyle name="Normal 58 5 2 3" xfId="36278" xr:uid="{00000000-0005-0000-0000-00008D690000}"/>
    <cellStyle name="Normal 58 5 3" xfId="18936" xr:uid="{00000000-0005-0000-0000-00008E690000}"/>
    <cellStyle name="Normal 58 5 4" xfId="32117" xr:uid="{00000000-0005-0000-0000-00008F690000}"/>
    <cellStyle name="Normal 58 5 5" xfId="35137" xr:uid="{00000000-0005-0000-0000-000090690000}"/>
    <cellStyle name="Normal 58 6" xfId="19917" xr:uid="{00000000-0005-0000-0000-000091690000}"/>
    <cellStyle name="Normal 58 6 2" xfId="33098" xr:uid="{00000000-0005-0000-0000-000092690000}"/>
    <cellStyle name="Normal 58 6 3" xfId="35983" xr:uid="{00000000-0005-0000-0000-000093690000}"/>
    <cellStyle name="Normal 58 7" xfId="17427" xr:uid="{00000000-0005-0000-0000-000094690000}"/>
    <cellStyle name="Normal 58 8" xfId="30641" xr:uid="{00000000-0005-0000-0000-000095690000}"/>
    <cellStyle name="Normal 58 9" xfId="34303" xr:uid="{00000000-0005-0000-0000-000096690000}"/>
    <cellStyle name="Normal 59" xfId="344" xr:uid="{00000000-0005-0000-0000-000097690000}"/>
    <cellStyle name="Normal 59 2" xfId="575" xr:uid="{00000000-0005-0000-0000-000098690000}"/>
    <cellStyle name="Normal 59 2 2" xfId="10565" xr:uid="{00000000-0005-0000-0000-000099690000}"/>
    <cellStyle name="Normal 59 2 3" xfId="37656" xr:uid="{00000000-0005-0000-0000-00009A690000}"/>
    <cellStyle name="Normal 59 2 4" xfId="37950" xr:uid="{00000000-0005-0000-0000-00009B690000}"/>
    <cellStyle name="Normal 59 2 5" xfId="45525" xr:uid="{E457D250-938B-4C32-B88F-E1D3B97E7DDE}"/>
    <cellStyle name="Normal 59 3" xfId="812" xr:uid="{00000000-0005-0000-0000-00009C690000}"/>
    <cellStyle name="Normal 59 3 2" xfId="10684" xr:uid="{00000000-0005-0000-0000-00009D690000}"/>
    <cellStyle name="Normal 59 3 3" xfId="37767" xr:uid="{00000000-0005-0000-0000-00009E690000}"/>
    <cellStyle name="Normal 59 3 4" xfId="38045" xr:uid="{00000000-0005-0000-0000-00009F690000}"/>
    <cellStyle name="Normal 59 3 5" xfId="45526" xr:uid="{35408DC3-702D-4F83-8EDF-A5860BFB97B5}"/>
    <cellStyle name="Normal 59 4" xfId="1258" xr:uid="{00000000-0005-0000-0000-0000A0690000}"/>
    <cellStyle name="Normal 59 4 2" xfId="9790" xr:uid="{00000000-0005-0000-0000-0000A1690000}"/>
    <cellStyle name="Normal 59 4 3" xfId="45527" xr:uid="{EFDF2485-6343-4CFA-9E21-093EFAB94D4E}"/>
    <cellStyle name="Normal 59 5" xfId="2170" xr:uid="{00000000-0005-0000-0000-0000A2690000}"/>
    <cellStyle name="Normal 59 5 2" xfId="10281" xr:uid="{00000000-0005-0000-0000-0000A3690000}"/>
    <cellStyle name="Normal 59 5 3" xfId="37607" xr:uid="{00000000-0005-0000-0000-0000A4690000}"/>
    <cellStyle name="Normal 59 5 4" xfId="37904" xr:uid="{00000000-0005-0000-0000-0000A5690000}"/>
    <cellStyle name="Normal 59 5 5" xfId="45528" xr:uid="{DED510F9-B969-49FE-B196-2E5ACEC95E65}"/>
    <cellStyle name="Normal 59 6" xfId="2979" xr:uid="{00000000-0005-0000-0000-0000A6690000}"/>
    <cellStyle name="Normal 59 6 2" xfId="38089" xr:uid="{00000000-0005-0000-0000-0000A7690000}"/>
    <cellStyle name="Normal 59 7" xfId="37391" xr:uid="{00000000-0005-0000-0000-0000A8690000}"/>
    <cellStyle name="Normal 59 7 2" xfId="38091" xr:uid="{00000000-0005-0000-0000-0000A9690000}"/>
    <cellStyle name="Normal 59 8" xfId="37875" xr:uid="{00000000-0005-0000-0000-0000AA690000}"/>
    <cellStyle name="Normal 6" xfId="345" xr:uid="{00000000-0005-0000-0000-0000AB690000}"/>
    <cellStyle name="Normal 6 10" xfId="5554" xr:uid="{00000000-0005-0000-0000-0000AC690000}"/>
    <cellStyle name="Normal 6 10 2" xfId="45530" xr:uid="{DF746ABA-ADB0-4144-B6D9-5A20B6C6B329}"/>
    <cellStyle name="Normal 6 10 3" xfId="45529" xr:uid="{D1C8C831-389C-44D3-80B1-30721F7F5225}"/>
    <cellStyle name="Normal 6 11" xfId="5555" xr:uid="{00000000-0005-0000-0000-0000AD690000}"/>
    <cellStyle name="Normal 6 11 2" xfId="45531" xr:uid="{41CC5634-CF27-443D-BA8D-C07401C01656}"/>
    <cellStyle name="Normal 6 12" xfId="5556" xr:uid="{00000000-0005-0000-0000-0000AE690000}"/>
    <cellStyle name="Normal 6 12 2" xfId="45532" xr:uid="{3B7635B7-F1A5-4199-8EC6-3305537CC8DD}"/>
    <cellStyle name="Normal 6 13" xfId="5557" xr:uid="{00000000-0005-0000-0000-0000AF690000}"/>
    <cellStyle name="Normal 6 13 2" xfId="45533" xr:uid="{B764FA1B-2FD4-41D8-B0AA-6982D9027C77}"/>
    <cellStyle name="Normal 6 14" xfId="5558" xr:uid="{00000000-0005-0000-0000-0000B0690000}"/>
    <cellStyle name="Normal 6 14 2" xfId="45534" xr:uid="{9B1344C4-668E-4955-A138-CA2C08E6DE0E}"/>
    <cellStyle name="Normal 6 15" xfId="5559" xr:uid="{00000000-0005-0000-0000-0000B1690000}"/>
    <cellStyle name="Normal 6 16" xfId="5560" xr:uid="{00000000-0005-0000-0000-0000B2690000}"/>
    <cellStyle name="Normal 6 17" xfId="5561" xr:uid="{00000000-0005-0000-0000-0000B3690000}"/>
    <cellStyle name="Normal 6 18" xfId="5562" xr:uid="{00000000-0005-0000-0000-0000B4690000}"/>
    <cellStyle name="Normal 6 19" xfId="5563" xr:uid="{00000000-0005-0000-0000-0000B5690000}"/>
    <cellStyle name="Normal 6 2" xfId="576" xr:uid="{00000000-0005-0000-0000-0000B6690000}"/>
    <cellStyle name="Normal 6 2 10" xfId="5565" xr:uid="{00000000-0005-0000-0000-0000B7690000}"/>
    <cellStyle name="Normal 6 2 10 2" xfId="8342" xr:uid="{00000000-0005-0000-0000-0000B8690000}"/>
    <cellStyle name="Normal 6 2 10 2 2" xfId="14831" xr:uid="{00000000-0005-0000-0000-0000B9690000}"/>
    <cellStyle name="Normal 6 2 10 2 2 2" xfId="27507" xr:uid="{00000000-0005-0000-0000-0000BA690000}"/>
    <cellStyle name="Normal 6 2 10 2 3" xfId="19610" xr:uid="{00000000-0005-0000-0000-0000BB690000}"/>
    <cellStyle name="Normal 6 2 10 2 4" xfId="32725" xr:uid="{00000000-0005-0000-0000-0000BC690000}"/>
    <cellStyle name="Normal 6 2 10 2 5" xfId="35736" xr:uid="{00000000-0005-0000-0000-0000BD690000}"/>
    <cellStyle name="Normal 6 2 10 3" xfId="9266" xr:uid="{00000000-0005-0000-0000-0000BE690000}"/>
    <cellStyle name="Normal 6 2 10 3 2" xfId="15673" xr:uid="{00000000-0005-0000-0000-0000BF690000}"/>
    <cellStyle name="Normal 6 2 10 3 2 2" xfId="28318" xr:uid="{00000000-0005-0000-0000-0000C0690000}"/>
    <cellStyle name="Normal 6 2 10 3 3" xfId="23265" xr:uid="{00000000-0005-0000-0000-0000C1690000}"/>
    <cellStyle name="Normal 6 2 10 4" xfId="7386" xr:uid="{00000000-0005-0000-0000-0000C2690000}"/>
    <cellStyle name="Normal 6 2 10 4 2" xfId="13900" xr:uid="{00000000-0005-0000-0000-0000C3690000}"/>
    <cellStyle name="Normal 6 2 10 4 2 2" xfId="26630" xr:uid="{00000000-0005-0000-0000-0000C4690000}"/>
    <cellStyle name="Normal 6 2 10 4 3" xfId="22113" xr:uid="{00000000-0005-0000-0000-0000C5690000}"/>
    <cellStyle name="Normal 6 2 10 5" xfId="12741" xr:uid="{00000000-0005-0000-0000-0000C6690000}"/>
    <cellStyle name="Normal 6 2 10 5 2" xfId="25487" xr:uid="{00000000-0005-0000-0000-0000C7690000}"/>
    <cellStyle name="Normal 6 2 10 6" xfId="18304" xr:uid="{00000000-0005-0000-0000-0000C8690000}"/>
    <cellStyle name="Normal 6 2 10 7" xfId="31670" xr:uid="{00000000-0005-0000-0000-0000C9690000}"/>
    <cellStyle name="Normal 6 2 10 8" xfId="34886" xr:uid="{00000000-0005-0000-0000-0000CA690000}"/>
    <cellStyle name="Normal 6 2 10 9" xfId="45536" xr:uid="{A74DAB7A-2DC6-4BBB-B5FC-4152D45DA91C}"/>
    <cellStyle name="Normal 6 2 11" xfId="5566" xr:uid="{00000000-0005-0000-0000-0000CB690000}"/>
    <cellStyle name="Normal 6 2 11 2" xfId="8343" xr:uid="{00000000-0005-0000-0000-0000CC690000}"/>
    <cellStyle name="Normal 6 2 11 2 2" xfId="14832" xr:uid="{00000000-0005-0000-0000-0000CD690000}"/>
    <cellStyle name="Normal 6 2 11 2 2 2" xfId="27508" xr:uid="{00000000-0005-0000-0000-0000CE690000}"/>
    <cellStyle name="Normal 6 2 11 2 3" xfId="19611" xr:uid="{00000000-0005-0000-0000-0000CF690000}"/>
    <cellStyle name="Normal 6 2 11 2 4" xfId="32726" xr:uid="{00000000-0005-0000-0000-0000D0690000}"/>
    <cellStyle name="Normal 6 2 11 2 5" xfId="35737" xr:uid="{00000000-0005-0000-0000-0000D1690000}"/>
    <cellStyle name="Normal 6 2 11 3" xfId="9267" xr:uid="{00000000-0005-0000-0000-0000D2690000}"/>
    <cellStyle name="Normal 6 2 11 3 2" xfId="15674" xr:uid="{00000000-0005-0000-0000-0000D3690000}"/>
    <cellStyle name="Normal 6 2 11 3 2 2" xfId="28319" xr:uid="{00000000-0005-0000-0000-0000D4690000}"/>
    <cellStyle name="Normal 6 2 11 3 3" xfId="23266" xr:uid="{00000000-0005-0000-0000-0000D5690000}"/>
    <cellStyle name="Normal 6 2 11 4" xfId="7387" xr:uid="{00000000-0005-0000-0000-0000D6690000}"/>
    <cellStyle name="Normal 6 2 11 4 2" xfId="13901" xr:uid="{00000000-0005-0000-0000-0000D7690000}"/>
    <cellStyle name="Normal 6 2 11 4 2 2" xfId="26631" xr:uid="{00000000-0005-0000-0000-0000D8690000}"/>
    <cellStyle name="Normal 6 2 11 4 3" xfId="22114" xr:uid="{00000000-0005-0000-0000-0000D9690000}"/>
    <cellStyle name="Normal 6 2 11 5" xfId="12742" xr:uid="{00000000-0005-0000-0000-0000DA690000}"/>
    <cellStyle name="Normal 6 2 11 5 2" xfId="25488" xr:uid="{00000000-0005-0000-0000-0000DB690000}"/>
    <cellStyle name="Normal 6 2 11 6" xfId="18305" xr:uid="{00000000-0005-0000-0000-0000DC690000}"/>
    <cellStyle name="Normal 6 2 11 7" xfId="31671" xr:uid="{00000000-0005-0000-0000-0000DD690000}"/>
    <cellStyle name="Normal 6 2 11 8" xfId="34887" xr:uid="{00000000-0005-0000-0000-0000DE690000}"/>
    <cellStyle name="Normal 6 2 12" xfId="5567" xr:uid="{00000000-0005-0000-0000-0000DF690000}"/>
    <cellStyle name="Normal 6 2 12 2" xfId="8344" xr:uid="{00000000-0005-0000-0000-0000E0690000}"/>
    <cellStyle name="Normal 6 2 12 2 2" xfId="14833" xr:uid="{00000000-0005-0000-0000-0000E1690000}"/>
    <cellStyle name="Normal 6 2 12 2 2 2" xfId="27509" xr:uid="{00000000-0005-0000-0000-0000E2690000}"/>
    <cellStyle name="Normal 6 2 12 2 3" xfId="19612" xr:uid="{00000000-0005-0000-0000-0000E3690000}"/>
    <cellStyle name="Normal 6 2 12 2 4" xfId="32727" xr:uid="{00000000-0005-0000-0000-0000E4690000}"/>
    <cellStyle name="Normal 6 2 12 2 5" xfId="35738" xr:uid="{00000000-0005-0000-0000-0000E5690000}"/>
    <cellStyle name="Normal 6 2 12 3" xfId="9268" xr:uid="{00000000-0005-0000-0000-0000E6690000}"/>
    <cellStyle name="Normal 6 2 12 3 2" xfId="15675" xr:uid="{00000000-0005-0000-0000-0000E7690000}"/>
    <cellStyle name="Normal 6 2 12 3 2 2" xfId="28320" xr:uid="{00000000-0005-0000-0000-0000E8690000}"/>
    <cellStyle name="Normal 6 2 12 3 3" xfId="23267" xr:uid="{00000000-0005-0000-0000-0000E9690000}"/>
    <cellStyle name="Normal 6 2 12 4" xfId="7388" xr:uid="{00000000-0005-0000-0000-0000EA690000}"/>
    <cellStyle name="Normal 6 2 12 4 2" xfId="13902" xr:uid="{00000000-0005-0000-0000-0000EB690000}"/>
    <cellStyle name="Normal 6 2 12 4 2 2" xfId="26632" xr:uid="{00000000-0005-0000-0000-0000EC690000}"/>
    <cellStyle name="Normal 6 2 12 4 3" xfId="22115" xr:uid="{00000000-0005-0000-0000-0000ED690000}"/>
    <cellStyle name="Normal 6 2 12 5" xfId="12743" xr:uid="{00000000-0005-0000-0000-0000EE690000}"/>
    <cellStyle name="Normal 6 2 12 5 2" xfId="25489" xr:uid="{00000000-0005-0000-0000-0000EF690000}"/>
    <cellStyle name="Normal 6 2 12 6" xfId="18306" xr:uid="{00000000-0005-0000-0000-0000F0690000}"/>
    <cellStyle name="Normal 6 2 12 7" xfId="31672" xr:uid="{00000000-0005-0000-0000-0000F1690000}"/>
    <cellStyle name="Normal 6 2 12 8" xfId="34888" xr:uid="{00000000-0005-0000-0000-0000F2690000}"/>
    <cellStyle name="Normal 6 2 13" xfId="5568" xr:uid="{00000000-0005-0000-0000-0000F3690000}"/>
    <cellStyle name="Normal 6 2 13 2" xfId="8345" xr:uid="{00000000-0005-0000-0000-0000F4690000}"/>
    <cellStyle name="Normal 6 2 13 2 2" xfId="14834" xr:uid="{00000000-0005-0000-0000-0000F5690000}"/>
    <cellStyle name="Normal 6 2 13 2 2 2" xfId="27510" xr:uid="{00000000-0005-0000-0000-0000F6690000}"/>
    <cellStyle name="Normal 6 2 13 2 3" xfId="19613" xr:uid="{00000000-0005-0000-0000-0000F7690000}"/>
    <cellStyle name="Normal 6 2 13 2 4" xfId="32728" xr:uid="{00000000-0005-0000-0000-0000F8690000}"/>
    <cellStyle name="Normal 6 2 13 2 5" xfId="35739" xr:uid="{00000000-0005-0000-0000-0000F9690000}"/>
    <cellStyle name="Normal 6 2 13 3" xfId="9269" xr:uid="{00000000-0005-0000-0000-0000FA690000}"/>
    <cellStyle name="Normal 6 2 13 3 2" xfId="15676" xr:uid="{00000000-0005-0000-0000-0000FB690000}"/>
    <cellStyle name="Normal 6 2 13 3 2 2" xfId="28321" xr:uid="{00000000-0005-0000-0000-0000FC690000}"/>
    <cellStyle name="Normal 6 2 13 3 3" xfId="23268" xr:uid="{00000000-0005-0000-0000-0000FD690000}"/>
    <cellStyle name="Normal 6 2 13 4" xfId="7389" xr:uid="{00000000-0005-0000-0000-0000FE690000}"/>
    <cellStyle name="Normal 6 2 13 4 2" xfId="13903" xr:uid="{00000000-0005-0000-0000-0000FF690000}"/>
    <cellStyle name="Normal 6 2 13 4 2 2" xfId="26633" xr:uid="{00000000-0005-0000-0000-0000006A0000}"/>
    <cellStyle name="Normal 6 2 13 4 3" xfId="22116" xr:uid="{00000000-0005-0000-0000-0000016A0000}"/>
    <cellStyle name="Normal 6 2 13 5" xfId="12744" xr:uid="{00000000-0005-0000-0000-0000026A0000}"/>
    <cellStyle name="Normal 6 2 13 5 2" xfId="25490" xr:uid="{00000000-0005-0000-0000-0000036A0000}"/>
    <cellStyle name="Normal 6 2 13 6" xfId="18307" xr:uid="{00000000-0005-0000-0000-0000046A0000}"/>
    <cellStyle name="Normal 6 2 13 7" xfId="31673" xr:uid="{00000000-0005-0000-0000-0000056A0000}"/>
    <cellStyle name="Normal 6 2 13 8" xfId="34889" xr:uid="{00000000-0005-0000-0000-0000066A0000}"/>
    <cellStyle name="Normal 6 2 14" xfId="5569" xr:uid="{00000000-0005-0000-0000-0000076A0000}"/>
    <cellStyle name="Normal 6 2 14 2" xfId="8346" xr:uid="{00000000-0005-0000-0000-0000086A0000}"/>
    <cellStyle name="Normal 6 2 14 2 2" xfId="14835" xr:uid="{00000000-0005-0000-0000-0000096A0000}"/>
    <cellStyle name="Normal 6 2 14 2 2 2" xfId="27511" xr:uid="{00000000-0005-0000-0000-00000A6A0000}"/>
    <cellStyle name="Normal 6 2 14 2 3" xfId="19614" xr:uid="{00000000-0005-0000-0000-00000B6A0000}"/>
    <cellStyle name="Normal 6 2 14 2 4" xfId="32729" xr:uid="{00000000-0005-0000-0000-00000C6A0000}"/>
    <cellStyle name="Normal 6 2 14 2 5" xfId="35740" xr:uid="{00000000-0005-0000-0000-00000D6A0000}"/>
    <cellStyle name="Normal 6 2 14 3" xfId="9270" xr:uid="{00000000-0005-0000-0000-00000E6A0000}"/>
    <cellStyle name="Normal 6 2 14 3 2" xfId="15677" xr:uid="{00000000-0005-0000-0000-00000F6A0000}"/>
    <cellStyle name="Normal 6 2 14 3 2 2" xfId="28322" xr:uid="{00000000-0005-0000-0000-0000106A0000}"/>
    <cellStyle name="Normal 6 2 14 3 3" xfId="23269" xr:uid="{00000000-0005-0000-0000-0000116A0000}"/>
    <cellStyle name="Normal 6 2 14 4" xfId="7390" xr:uid="{00000000-0005-0000-0000-0000126A0000}"/>
    <cellStyle name="Normal 6 2 14 4 2" xfId="13904" xr:uid="{00000000-0005-0000-0000-0000136A0000}"/>
    <cellStyle name="Normal 6 2 14 4 2 2" xfId="26634" xr:uid="{00000000-0005-0000-0000-0000146A0000}"/>
    <cellStyle name="Normal 6 2 14 4 3" xfId="22117" xr:uid="{00000000-0005-0000-0000-0000156A0000}"/>
    <cellStyle name="Normal 6 2 14 5" xfId="12745" xr:uid="{00000000-0005-0000-0000-0000166A0000}"/>
    <cellStyle name="Normal 6 2 14 5 2" xfId="25491" xr:uid="{00000000-0005-0000-0000-0000176A0000}"/>
    <cellStyle name="Normal 6 2 14 6" xfId="18308" xr:uid="{00000000-0005-0000-0000-0000186A0000}"/>
    <cellStyle name="Normal 6 2 14 7" xfId="31674" xr:uid="{00000000-0005-0000-0000-0000196A0000}"/>
    <cellStyle name="Normal 6 2 14 8" xfId="34890" xr:uid="{00000000-0005-0000-0000-00001A6A0000}"/>
    <cellStyle name="Normal 6 2 15" xfId="5570" xr:uid="{00000000-0005-0000-0000-00001B6A0000}"/>
    <cellStyle name="Normal 6 2 15 2" xfId="8347" xr:uid="{00000000-0005-0000-0000-00001C6A0000}"/>
    <cellStyle name="Normal 6 2 15 2 2" xfId="14836" xr:uid="{00000000-0005-0000-0000-00001D6A0000}"/>
    <cellStyle name="Normal 6 2 15 2 2 2" xfId="27512" xr:uid="{00000000-0005-0000-0000-00001E6A0000}"/>
    <cellStyle name="Normal 6 2 15 2 3" xfId="19615" xr:uid="{00000000-0005-0000-0000-00001F6A0000}"/>
    <cellStyle name="Normal 6 2 15 2 4" xfId="32730" xr:uid="{00000000-0005-0000-0000-0000206A0000}"/>
    <cellStyle name="Normal 6 2 15 2 5" xfId="35741" xr:uid="{00000000-0005-0000-0000-0000216A0000}"/>
    <cellStyle name="Normal 6 2 15 3" xfId="9271" xr:uid="{00000000-0005-0000-0000-0000226A0000}"/>
    <cellStyle name="Normal 6 2 15 3 2" xfId="15678" xr:uid="{00000000-0005-0000-0000-0000236A0000}"/>
    <cellStyle name="Normal 6 2 15 3 2 2" xfId="28323" xr:uid="{00000000-0005-0000-0000-0000246A0000}"/>
    <cellStyle name="Normal 6 2 15 3 3" xfId="23270" xr:uid="{00000000-0005-0000-0000-0000256A0000}"/>
    <cellStyle name="Normal 6 2 15 4" xfId="7391" xr:uid="{00000000-0005-0000-0000-0000266A0000}"/>
    <cellStyle name="Normal 6 2 15 4 2" xfId="13905" xr:uid="{00000000-0005-0000-0000-0000276A0000}"/>
    <cellStyle name="Normal 6 2 15 4 2 2" xfId="26635" xr:uid="{00000000-0005-0000-0000-0000286A0000}"/>
    <cellStyle name="Normal 6 2 15 4 3" xfId="22118" xr:uid="{00000000-0005-0000-0000-0000296A0000}"/>
    <cellStyle name="Normal 6 2 15 5" xfId="12746" xr:uid="{00000000-0005-0000-0000-00002A6A0000}"/>
    <cellStyle name="Normal 6 2 15 5 2" xfId="25492" xr:uid="{00000000-0005-0000-0000-00002B6A0000}"/>
    <cellStyle name="Normal 6 2 15 6" xfId="18309" xr:uid="{00000000-0005-0000-0000-00002C6A0000}"/>
    <cellStyle name="Normal 6 2 15 7" xfId="31675" xr:uid="{00000000-0005-0000-0000-00002D6A0000}"/>
    <cellStyle name="Normal 6 2 15 8" xfId="34891" xr:uid="{00000000-0005-0000-0000-00002E6A0000}"/>
    <cellStyle name="Normal 6 2 16" xfId="5571" xr:uid="{00000000-0005-0000-0000-00002F6A0000}"/>
    <cellStyle name="Normal 6 2 16 2" xfId="8348" xr:uid="{00000000-0005-0000-0000-0000306A0000}"/>
    <cellStyle name="Normal 6 2 16 2 2" xfId="14837" xr:uid="{00000000-0005-0000-0000-0000316A0000}"/>
    <cellStyle name="Normal 6 2 16 2 2 2" xfId="27513" xr:uid="{00000000-0005-0000-0000-0000326A0000}"/>
    <cellStyle name="Normal 6 2 16 2 3" xfId="19616" xr:uid="{00000000-0005-0000-0000-0000336A0000}"/>
    <cellStyle name="Normal 6 2 16 2 4" xfId="32731" xr:uid="{00000000-0005-0000-0000-0000346A0000}"/>
    <cellStyle name="Normal 6 2 16 2 5" xfId="35742" xr:uid="{00000000-0005-0000-0000-0000356A0000}"/>
    <cellStyle name="Normal 6 2 16 3" xfId="9272" xr:uid="{00000000-0005-0000-0000-0000366A0000}"/>
    <cellStyle name="Normal 6 2 16 3 2" xfId="15679" xr:uid="{00000000-0005-0000-0000-0000376A0000}"/>
    <cellStyle name="Normal 6 2 16 3 2 2" xfId="28324" xr:uid="{00000000-0005-0000-0000-0000386A0000}"/>
    <cellStyle name="Normal 6 2 16 3 3" xfId="23271" xr:uid="{00000000-0005-0000-0000-0000396A0000}"/>
    <cellStyle name="Normal 6 2 16 4" xfId="7392" xr:uid="{00000000-0005-0000-0000-00003A6A0000}"/>
    <cellStyle name="Normal 6 2 16 4 2" xfId="13906" xr:uid="{00000000-0005-0000-0000-00003B6A0000}"/>
    <cellStyle name="Normal 6 2 16 4 2 2" xfId="26636" xr:uid="{00000000-0005-0000-0000-00003C6A0000}"/>
    <cellStyle name="Normal 6 2 16 4 3" xfId="22119" xr:uid="{00000000-0005-0000-0000-00003D6A0000}"/>
    <cellStyle name="Normal 6 2 16 5" xfId="12747" xr:uid="{00000000-0005-0000-0000-00003E6A0000}"/>
    <cellStyle name="Normal 6 2 16 5 2" xfId="25493" xr:uid="{00000000-0005-0000-0000-00003F6A0000}"/>
    <cellStyle name="Normal 6 2 16 6" xfId="18310" xr:uid="{00000000-0005-0000-0000-0000406A0000}"/>
    <cellStyle name="Normal 6 2 16 7" xfId="31676" xr:uid="{00000000-0005-0000-0000-0000416A0000}"/>
    <cellStyle name="Normal 6 2 16 8" xfId="34892" xr:uid="{00000000-0005-0000-0000-0000426A0000}"/>
    <cellStyle name="Normal 6 2 17" xfId="5572" xr:uid="{00000000-0005-0000-0000-0000436A0000}"/>
    <cellStyle name="Normal 6 2 17 2" xfId="8349" xr:uid="{00000000-0005-0000-0000-0000446A0000}"/>
    <cellStyle name="Normal 6 2 17 2 2" xfId="14838" xr:uid="{00000000-0005-0000-0000-0000456A0000}"/>
    <cellStyle name="Normal 6 2 17 2 2 2" xfId="27514" xr:uid="{00000000-0005-0000-0000-0000466A0000}"/>
    <cellStyle name="Normal 6 2 17 2 3" xfId="19617" xr:uid="{00000000-0005-0000-0000-0000476A0000}"/>
    <cellStyle name="Normal 6 2 17 2 4" xfId="32732" xr:uid="{00000000-0005-0000-0000-0000486A0000}"/>
    <cellStyle name="Normal 6 2 17 2 5" xfId="35743" xr:uid="{00000000-0005-0000-0000-0000496A0000}"/>
    <cellStyle name="Normal 6 2 17 3" xfId="9273" xr:uid="{00000000-0005-0000-0000-00004A6A0000}"/>
    <cellStyle name="Normal 6 2 17 3 2" xfId="15680" xr:uid="{00000000-0005-0000-0000-00004B6A0000}"/>
    <cellStyle name="Normal 6 2 17 3 2 2" xfId="28325" xr:uid="{00000000-0005-0000-0000-00004C6A0000}"/>
    <cellStyle name="Normal 6 2 17 3 3" xfId="23272" xr:uid="{00000000-0005-0000-0000-00004D6A0000}"/>
    <cellStyle name="Normal 6 2 17 4" xfId="7393" xr:uid="{00000000-0005-0000-0000-00004E6A0000}"/>
    <cellStyle name="Normal 6 2 17 4 2" xfId="13907" xr:uid="{00000000-0005-0000-0000-00004F6A0000}"/>
    <cellStyle name="Normal 6 2 17 4 2 2" xfId="26637" xr:uid="{00000000-0005-0000-0000-0000506A0000}"/>
    <cellStyle name="Normal 6 2 17 4 3" xfId="22120" xr:uid="{00000000-0005-0000-0000-0000516A0000}"/>
    <cellStyle name="Normal 6 2 17 5" xfId="12748" xr:uid="{00000000-0005-0000-0000-0000526A0000}"/>
    <cellStyle name="Normal 6 2 17 5 2" xfId="25494" xr:uid="{00000000-0005-0000-0000-0000536A0000}"/>
    <cellStyle name="Normal 6 2 17 6" xfId="18311" xr:uid="{00000000-0005-0000-0000-0000546A0000}"/>
    <cellStyle name="Normal 6 2 17 7" xfId="31677" xr:uid="{00000000-0005-0000-0000-0000556A0000}"/>
    <cellStyle name="Normal 6 2 17 8" xfId="34893" xr:uid="{00000000-0005-0000-0000-0000566A0000}"/>
    <cellStyle name="Normal 6 2 18" xfId="5573" xr:uid="{00000000-0005-0000-0000-0000576A0000}"/>
    <cellStyle name="Normal 6 2 18 2" xfId="8350" xr:uid="{00000000-0005-0000-0000-0000586A0000}"/>
    <cellStyle name="Normal 6 2 18 2 2" xfId="14839" xr:uid="{00000000-0005-0000-0000-0000596A0000}"/>
    <cellStyle name="Normal 6 2 18 2 2 2" xfId="27515" xr:uid="{00000000-0005-0000-0000-00005A6A0000}"/>
    <cellStyle name="Normal 6 2 18 2 3" xfId="19618" xr:uid="{00000000-0005-0000-0000-00005B6A0000}"/>
    <cellStyle name="Normal 6 2 18 2 4" xfId="32733" xr:uid="{00000000-0005-0000-0000-00005C6A0000}"/>
    <cellStyle name="Normal 6 2 18 2 5" xfId="35744" xr:uid="{00000000-0005-0000-0000-00005D6A0000}"/>
    <cellStyle name="Normal 6 2 18 3" xfId="9274" xr:uid="{00000000-0005-0000-0000-00005E6A0000}"/>
    <cellStyle name="Normal 6 2 18 3 2" xfId="15681" xr:uid="{00000000-0005-0000-0000-00005F6A0000}"/>
    <cellStyle name="Normal 6 2 18 3 2 2" xfId="28326" xr:uid="{00000000-0005-0000-0000-0000606A0000}"/>
    <cellStyle name="Normal 6 2 18 3 3" xfId="23273" xr:uid="{00000000-0005-0000-0000-0000616A0000}"/>
    <cellStyle name="Normal 6 2 18 4" xfId="7394" xr:uid="{00000000-0005-0000-0000-0000626A0000}"/>
    <cellStyle name="Normal 6 2 18 4 2" xfId="13908" xr:uid="{00000000-0005-0000-0000-0000636A0000}"/>
    <cellStyle name="Normal 6 2 18 4 2 2" xfId="26638" xr:uid="{00000000-0005-0000-0000-0000646A0000}"/>
    <cellStyle name="Normal 6 2 18 4 3" xfId="22121" xr:uid="{00000000-0005-0000-0000-0000656A0000}"/>
    <cellStyle name="Normal 6 2 18 5" xfId="12749" xr:uid="{00000000-0005-0000-0000-0000666A0000}"/>
    <cellStyle name="Normal 6 2 18 5 2" xfId="25495" xr:uid="{00000000-0005-0000-0000-0000676A0000}"/>
    <cellStyle name="Normal 6 2 18 6" xfId="18312" xr:uid="{00000000-0005-0000-0000-0000686A0000}"/>
    <cellStyle name="Normal 6 2 18 7" xfId="31678" xr:uid="{00000000-0005-0000-0000-0000696A0000}"/>
    <cellStyle name="Normal 6 2 18 8" xfId="34894" xr:uid="{00000000-0005-0000-0000-00006A6A0000}"/>
    <cellStyle name="Normal 6 2 19" xfId="5574" xr:uid="{00000000-0005-0000-0000-00006B6A0000}"/>
    <cellStyle name="Normal 6 2 19 2" xfId="8351" xr:uid="{00000000-0005-0000-0000-00006C6A0000}"/>
    <cellStyle name="Normal 6 2 19 2 2" xfId="14840" xr:uid="{00000000-0005-0000-0000-00006D6A0000}"/>
    <cellStyle name="Normal 6 2 19 2 2 2" xfId="27516" xr:uid="{00000000-0005-0000-0000-00006E6A0000}"/>
    <cellStyle name="Normal 6 2 19 2 3" xfId="19619" xr:uid="{00000000-0005-0000-0000-00006F6A0000}"/>
    <cellStyle name="Normal 6 2 19 2 4" xfId="32734" xr:uid="{00000000-0005-0000-0000-0000706A0000}"/>
    <cellStyle name="Normal 6 2 19 2 5" xfId="35745" xr:uid="{00000000-0005-0000-0000-0000716A0000}"/>
    <cellStyle name="Normal 6 2 19 3" xfId="9275" xr:uid="{00000000-0005-0000-0000-0000726A0000}"/>
    <cellStyle name="Normal 6 2 19 3 2" xfId="15682" xr:uid="{00000000-0005-0000-0000-0000736A0000}"/>
    <cellStyle name="Normal 6 2 19 3 2 2" xfId="28327" xr:uid="{00000000-0005-0000-0000-0000746A0000}"/>
    <cellStyle name="Normal 6 2 19 3 3" xfId="23274" xr:uid="{00000000-0005-0000-0000-0000756A0000}"/>
    <cellStyle name="Normal 6 2 19 4" xfId="7395" xr:uid="{00000000-0005-0000-0000-0000766A0000}"/>
    <cellStyle name="Normal 6 2 19 4 2" xfId="13909" xr:uid="{00000000-0005-0000-0000-0000776A0000}"/>
    <cellStyle name="Normal 6 2 19 4 2 2" xfId="26639" xr:uid="{00000000-0005-0000-0000-0000786A0000}"/>
    <cellStyle name="Normal 6 2 19 4 3" xfId="22122" xr:uid="{00000000-0005-0000-0000-0000796A0000}"/>
    <cellStyle name="Normal 6 2 19 5" xfId="12750" xr:uid="{00000000-0005-0000-0000-00007A6A0000}"/>
    <cellStyle name="Normal 6 2 19 5 2" xfId="25496" xr:uid="{00000000-0005-0000-0000-00007B6A0000}"/>
    <cellStyle name="Normal 6 2 19 6" xfId="18313" xr:uid="{00000000-0005-0000-0000-00007C6A0000}"/>
    <cellStyle name="Normal 6 2 19 7" xfId="31679" xr:uid="{00000000-0005-0000-0000-00007D6A0000}"/>
    <cellStyle name="Normal 6 2 19 8" xfId="34895" xr:uid="{00000000-0005-0000-0000-00007E6A0000}"/>
    <cellStyle name="Normal 6 2 2" xfId="798" xr:uid="{00000000-0005-0000-0000-00007F6A0000}"/>
    <cellStyle name="Normal 6 2 2 10" xfId="45538" xr:uid="{15A84F77-EB16-4CEC-ADBC-6BF32E5DE711}"/>
    <cellStyle name="Normal 6 2 2 11" xfId="45537" xr:uid="{A3F45B3C-8803-4607-9C8E-40F531EC8CE1}"/>
    <cellStyle name="Normal 6 2 2 2" xfId="6140" xr:uid="{00000000-0005-0000-0000-0000806A0000}"/>
    <cellStyle name="Normal 6 2 2 2 2" xfId="18832" xr:uid="{00000000-0005-0000-0000-0000816A0000}"/>
    <cellStyle name="Normal 6 2 2 2 2 2" xfId="45541" xr:uid="{D95E780A-7E31-4D82-86E8-03E9BC71323A}"/>
    <cellStyle name="Normal 6 2 2 2 2 3" xfId="45540" xr:uid="{2E957099-6602-4E61-9F01-02DE006E5A49}"/>
    <cellStyle name="Normal 6 2 2 2 3" xfId="45542" xr:uid="{225299E0-2729-464D-B2E6-F81BF625A9F7}"/>
    <cellStyle name="Normal 6 2 2 2 4" xfId="45539" xr:uid="{CE3ACD9B-A891-4087-AD09-03D6A43A9542}"/>
    <cellStyle name="Normal 6 2 2 3" xfId="8352" xr:uid="{00000000-0005-0000-0000-0000826A0000}"/>
    <cellStyle name="Normal 6 2 2 3 2" xfId="14841" xr:uid="{00000000-0005-0000-0000-0000836A0000}"/>
    <cellStyle name="Normal 6 2 2 3 2 2" xfId="19620" xr:uid="{00000000-0005-0000-0000-0000846A0000}"/>
    <cellStyle name="Normal 6 2 2 3 2 3" xfId="32735" xr:uid="{00000000-0005-0000-0000-0000856A0000}"/>
    <cellStyle name="Normal 6 2 2 3 2 4" xfId="35746" xr:uid="{00000000-0005-0000-0000-0000866A0000}"/>
    <cellStyle name="Normal 6 2 2 3 2 5" xfId="45544" xr:uid="{917FD956-FC0F-4BCF-B2D9-504A1F35B231}"/>
    <cellStyle name="Normal 6 2 2 3 3" xfId="18314" xr:uid="{00000000-0005-0000-0000-0000876A0000}"/>
    <cellStyle name="Normal 6 2 2 3 4" xfId="31680" xr:uid="{00000000-0005-0000-0000-0000886A0000}"/>
    <cellStyle name="Normal 6 2 2 3 5" xfId="34896" xr:uid="{00000000-0005-0000-0000-0000896A0000}"/>
    <cellStyle name="Normal 6 2 2 3 6" xfId="45543" xr:uid="{77CF947F-48B7-45F1-87C2-A2527766F403}"/>
    <cellStyle name="Normal 6 2 2 4" xfId="9276" xr:uid="{00000000-0005-0000-0000-00008A6A0000}"/>
    <cellStyle name="Normal 6 2 2 4 2" xfId="15683" xr:uid="{00000000-0005-0000-0000-00008B6A0000}"/>
    <cellStyle name="Normal 6 2 2 4 2 2" xfId="28328" xr:uid="{00000000-0005-0000-0000-00008C6A0000}"/>
    <cellStyle name="Normal 6 2 2 4 3" xfId="23275" xr:uid="{00000000-0005-0000-0000-00008D6A0000}"/>
    <cellStyle name="Normal 6 2 2 4 4" xfId="45545" xr:uid="{A82F6439-9E8D-4032-AF7D-AC4A8205FE72}"/>
    <cellStyle name="Normal 6 2 2 5" xfId="10566" xr:uid="{00000000-0005-0000-0000-00008E6A0000}"/>
    <cellStyle name="Normal 6 2 2 5 2" xfId="45546" xr:uid="{355F7038-D3AE-4C6A-83F9-FA984C083393}"/>
    <cellStyle name="Normal 6 2 2 6" xfId="11153" xr:uid="{00000000-0005-0000-0000-00008F6A0000}"/>
    <cellStyle name="Normal 6 2 2 6 2" xfId="45547" xr:uid="{E801089E-7E21-4C9D-9B9D-B26156604A54}"/>
    <cellStyle name="Normal 6 2 2 7" xfId="7396" xr:uid="{00000000-0005-0000-0000-0000906A0000}"/>
    <cellStyle name="Normal 6 2 2 7 2" xfId="13910" xr:uid="{00000000-0005-0000-0000-0000916A0000}"/>
    <cellStyle name="Normal 6 2 2 7 2 2" xfId="26640" xr:uid="{00000000-0005-0000-0000-0000926A0000}"/>
    <cellStyle name="Normal 6 2 2 7 3" xfId="22123" xr:uid="{00000000-0005-0000-0000-0000936A0000}"/>
    <cellStyle name="Normal 6 2 2 7 4" xfId="45548" xr:uid="{5C8F7469-0408-439F-B2DA-305A27B34BB1}"/>
    <cellStyle name="Normal 6 2 2 8" xfId="12751" xr:uid="{00000000-0005-0000-0000-0000946A0000}"/>
    <cellStyle name="Normal 6 2 2 8 2" xfId="25497" xr:uid="{00000000-0005-0000-0000-0000956A0000}"/>
    <cellStyle name="Normal 6 2 2 8 3" xfId="45549" xr:uid="{D8E61F7B-F298-4BA6-A366-4592AF6A419F}"/>
    <cellStyle name="Normal 6 2 2 9" xfId="5575" xr:uid="{00000000-0005-0000-0000-0000966A0000}"/>
    <cellStyle name="Normal 6 2 2 9 2" xfId="45550" xr:uid="{80FA44B9-BDD2-44A1-88CC-3806F4962BC1}"/>
    <cellStyle name="Normal 6 2 20" xfId="5564" xr:uid="{00000000-0005-0000-0000-0000976A0000}"/>
    <cellStyle name="Normal 6 2 20 2" xfId="6139" xr:uid="{00000000-0005-0000-0000-0000986A0000}"/>
    <cellStyle name="Normal 6 2 20 3" xfId="8341" xr:uid="{00000000-0005-0000-0000-0000996A0000}"/>
    <cellStyle name="Normal 6 2 20 3 2" xfId="14830" xr:uid="{00000000-0005-0000-0000-00009A6A0000}"/>
    <cellStyle name="Normal 6 2 20 3 2 2" xfId="27506" xr:uid="{00000000-0005-0000-0000-00009B6A0000}"/>
    <cellStyle name="Normal 6 2 20 3 3" xfId="22594" xr:uid="{00000000-0005-0000-0000-00009C6A0000}"/>
    <cellStyle name="Normal 6 2 20 4" xfId="9265" xr:uid="{00000000-0005-0000-0000-00009D6A0000}"/>
    <cellStyle name="Normal 6 2 20 4 2" xfId="15672" xr:uid="{00000000-0005-0000-0000-00009E6A0000}"/>
    <cellStyle name="Normal 6 2 20 4 2 2" xfId="28317" xr:uid="{00000000-0005-0000-0000-00009F6A0000}"/>
    <cellStyle name="Normal 6 2 20 4 3" xfId="23264" xr:uid="{00000000-0005-0000-0000-0000A06A0000}"/>
    <cellStyle name="Normal 6 2 20 5" xfId="7385" xr:uid="{00000000-0005-0000-0000-0000A16A0000}"/>
    <cellStyle name="Normal 6 2 20 5 2" xfId="13899" xr:uid="{00000000-0005-0000-0000-0000A26A0000}"/>
    <cellStyle name="Normal 6 2 20 5 2 2" xfId="26629" xr:uid="{00000000-0005-0000-0000-0000A36A0000}"/>
    <cellStyle name="Normal 6 2 20 5 3" xfId="22112" xr:uid="{00000000-0005-0000-0000-0000A46A0000}"/>
    <cellStyle name="Normal 6 2 20 6" xfId="12740" xr:uid="{00000000-0005-0000-0000-0000A56A0000}"/>
    <cellStyle name="Normal 6 2 20 6 2" xfId="25486" xr:uid="{00000000-0005-0000-0000-0000A66A0000}"/>
    <cellStyle name="Normal 6 2 20 7" xfId="18678" xr:uid="{00000000-0005-0000-0000-0000A76A0000}"/>
    <cellStyle name="Normal 6 2 20 8" xfId="21059" xr:uid="{00000000-0005-0000-0000-0000A86A0000}"/>
    <cellStyle name="Normal 6 2 21" xfId="9784" xr:uid="{00000000-0005-0000-0000-0000A96A0000}"/>
    <cellStyle name="Normal 6 2 21 2" xfId="19609" xr:uid="{00000000-0005-0000-0000-0000AA6A0000}"/>
    <cellStyle name="Normal 6 2 21 2 2" xfId="32724" xr:uid="{00000000-0005-0000-0000-0000AB6A0000}"/>
    <cellStyle name="Normal 6 2 21 2 3" xfId="35735" xr:uid="{00000000-0005-0000-0000-0000AC6A0000}"/>
    <cellStyle name="Normal 6 2 21 3" xfId="18303" xr:uid="{00000000-0005-0000-0000-0000AD6A0000}"/>
    <cellStyle name="Normal 6 2 21 4" xfId="31669" xr:uid="{00000000-0005-0000-0000-0000AE6A0000}"/>
    <cellStyle name="Normal 6 2 21 5" xfId="34885" xr:uid="{00000000-0005-0000-0000-0000AF6A0000}"/>
    <cellStyle name="Normal 6 2 22" xfId="10313" xr:uid="{00000000-0005-0000-0000-0000B06A0000}"/>
    <cellStyle name="Normal 6 2 23" xfId="2980" xr:uid="{00000000-0005-0000-0000-0000B16A0000}"/>
    <cellStyle name="Normal 6 2 24" xfId="45535" xr:uid="{FB2C0B8D-0DA9-4083-892E-E0562EB6477D}"/>
    <cellStyle name="Normal 6 2 3" xfId="1234" xr:uid="{00000000-0005-0000-0000-0000B26A0000}"/>
    <cellStyle name="Normal 6 2 3 10" xfId="45551" xr:uid="{4A94E691-7040-4498-BCBA-533761714763}"/>
    <cellStyle name="Normal 6 2 3 2" xfId="8353" xr:uid="{00000000-0005-0000-0000-0000B36A0000}"/>
    <cellStyle name="Normal 6 2 3 2 2" xfId="14842" xr:uid="{00000000-0005-0000-0000-0000B46A0000}"/>
    <cellStyle name="Normal 6 2 3 2 2 2" xfId="27517" xr:uid="{00000000-0005-0000-0000-0000B56A0000}"/>
    <cellStyle name="Normal 6 2 3 2 3" xfId="19621" xr:uid="{00000000-0005-0000-0000-0000B66A0000}"/>
    <cellStyle name="Normal 6 2 3 2 4" xfId="32736" xr:uid="{00000000-0005-0000-0000-0000B76A0000}"/>
    <cellStyle name="Normal 6 2 3 2 5" xfId="35747" xr:uid="{00000000-0005-0000-0000-0000B86A0000}"/>
    <cellStyle name="Normal 6 2 3 2 6" xfId="45552" xr:uid="{261C4AB0-0EAF-4546-91DF-E0A8752CB8A7}"/>
    <cellStyle name="Normal 6 2 3 3" xfId="9277" xr:uid="{00000000-0005-0000-0000-0000B96A0000}"/>
    <cellStyle name="Normal 6 2 3 3 2" xfId="15684" xr:uid="{00000000-0005-0000-0000-0000BA6A0000}"/>
    <cellStyle name="Normal 6 2 3 3 2 2" xfId="28329" xr:uid="{00000000-0005-0000-0000-0000BB6A0000}"/>
    <cellStyle name="Normal 6 2 3 3 3" xfId="23276" xr:uid="{00000000-0005-0000-0000-0000BC6A0000}"/>
    <cellStyle name="Normal 6 2 3 3 4" xfId="45553" xr:uid="{4555504B-0A49-4AC0-BD23-B31FF7A448BF}"/>
    <cellStyle name="Normal 6 2 3 4" xfId="7397" xr:uid="{00000000-0005-0000-0000-0000BD6A0000}"/>
    <cellStyle name="Normal 6 2 3 4 2" xfId="13911" xr:uid="{00000000-0005-0000-0000-0000BE6A0000}"/>
    <cellStyle name="Normal 6 2 3 4 2 2" xfId="26641" xr:uid="{00000000-0005-0000-0000-0000BF6A0000}"/>
    <cellStyle name="Normal 6 2 3 4 3" xfId="22124" xr:uid="{00000000-0005-0000-0000-0000C06A0000}"/>
    <cellStyle name="Normal 6 2 3 5" xfId="12752" xr:uid="{00000000-0005-0000-0000-0000C16A0000}"/>
    <cellStyle name="Normal 6 2 3 5 2" xfId="25498" xr:uid="{00000000-0005-0000-0000-0000C26A0000}"/>
    <cellStyle name="Normal 6 2 3 6" xfId="18315" xr:uid="{00000000-0005-0000-0000-0000C36A0000}"/>
    <cellStyle name="Normal 6 2 3 7" xfId="31681" xr:uid="{00000000-0005-0000-0000-0000C46A0000}"/>
    <cellStyle name="Normal 6 2 3 8" xfId="34897" xr:uid="{00000000-0005-0000-0000-0000C56A0000}"/>
    <cellStyle name="Normal 6 2 3 9" xfId="5576" xr:uid="{00000000-0005-0000-0000-0000C66A0000}"/>
    <cellStyle name="Normal 6 2 4" xfId="1995" xr:uid="{00000000-0005-0000-0000-0000C76A0000}"/>
    <cellStyle name="Normal 6 2 4 10" xfId="37657" xr:uid="{00000000-0005-0000-0000-0000C86A0000}"/>
    <cellStyle name="Normal 6 2 4 2" xfId="8354" xr:uid="{00000000-0005-0000-0000-0000C96A0000}"/>
    <cellStyle name="Normal 6 2 4 2 2" xfId="14843" xr:uid="{00000000-0005-0000-0000-0000CA6A0000}"/>
    <cellStyle name="Normal 6 2 4 2 2 2" xfId="27518" xr:uid="{00000000-0005-0000-0000-0000CB6A0000}"/>
    <cellStyle name="Normal 6 2 4 2 3" xfId="19622" xr:uid="{00000000-0005-0000-0000-0000CC6A0000}"/>
    <cellStyle name="Normal 6 2 4 2 4" xfId="32737" xr:uid="{00000000-0005-0000-0000-0000CD6A0000}"/>
    <cellStyle name="Normal 6 2 4 2 5" xfId="35748" xr:uid="{00000000-0005-0000-0000-0000CE6A0000}"/>
    <cellStyle name="Normal 6 2 4 2 6" xfId="45554" xr:uid="{DAAB3375-A834-4538-B094-51DD34E899BF}"/>
    <cellStyle name="Normal 6 2 4 3" xfId="9278" xr:uid="{00000000-0005-0000-0000-0000CF6A0000}"/>
    <cellStyle name="Normal 6 2 4 3 2" xfId="15685" xr:uid="{00000000-0005-0000-0000-0000D06A0000}"/>
    <cellStyle name="Normal 6 2 4 3 2 2" xfId="28330" xr:uid="{00000000-0005-0000-0000-0000D16A0000}"/>
    <cellStyle name="Normal 6 2 4 3 3" xfId="23277" xr:uid="{00000000-0005-0000-0000-0000D26A0000}"/>
    <cellStyle name="Normal 6 2 4 3 4" xfId="45555" xr:uid="{DB565066-ECF6-4AF9-BB53-D5C60EE3F853}"/>
    <cellStyle name="Normal 6 2 4 4" xfId="7398" xr:uid="{00000000-0005-0000-0000-0000D36A0000}"/>
    <cellStyle name="Normal 6 2 4 4 2" xfId="13912" xr:uid="{00000000-0005-0000-0000-0000D46A0000}"/>
    <cellStyle name="Normal 6 2 4 4 2 2" xfId="26642" xr:uid="{00000000-0005-0000-0000-0000D56A0000}"/>
    <cellStyle name="Normal 6 2 4 4 3" xfId="22125" xr:uid="{00000000-0005-0000-0000-0000D66A0000}"/>
    <cellStyle name="Normal 6 2 4 5" xfId="12753" xr:uid="{00000000-0005-0000-0000-0000D76A0000}"/>
    <cellStyle name="Normal 6 2 4 5 2" xfId="25499" xr:uid="{00000000-0005-0000-0000-0000D86A0000}"/>
    <cellStyle name="Normal 6 2 4 6" xfId="18316" xr:uid="{00000000-0005-0000-0000-0000D96A0000}"/>
    <cellStyle name="Normal 6 2 4 7" xfId="31682" xr:uid="{00000000-0005-0000-0000-0000DA6A0000}"/>
    <cellStyle name="Normal 6 2 4 8" xfId="34898" xr:uid="{00000000-0005-0000-0000-0000DB6A0000}"/>
    <cellStyle name="Normal 6 2 4 9" xfId="5577" xr:uid="{00000000-0005-0000-0000-0000DC6A0000}"/>
    <cellStyle name="Normal 6 2 5" xfId="5578" xr:uid="{00000000-0005-0000-0000-0000DD6A0000}"/>
    <cellStyle name="Normal 6 2 5 2" xfId="8355" xr:uid="{00000000-0005-0000-0000-0000DE6A0000}"/>
    <cellStyle name="Normal 6 2 5 2 2" xfId="14844" xr:uid="{00000000-0005-0000-0000-0000DF6A0000}"/>
    <cellStyle name="Normal 6 2 5 2 2 2" xfId="27519" xr:uid="{00000000-0005-0000-0000-0000E06A0000}"/>
    <cellStyle name="Normal 6 2 5 2 3" xfId="19623" xr:uid="{00000000-0005-0000-0000-0000E16A0000}"/>
    <cellStyle name="Normal 6 2 5 2 4" xfId="32738" xr:uid="{00000000-0005-0000-0000-0000E26A0000}"/>
    <cellStyle name="Normal 6 2 5 2 5" xfId="35749" xr:uid="{00000000-0005-0000-0000-0000E36A0000}"/>
    <cellStyle name="Normal 6 2 5 2 6" xfId="45557" xr:uid="{4E875EC1-F9E4-4EFC-A383-201553EF448E}"/>
    <cellStyle name="Normal 6 2 5 3" xfId="9279" xr:uid="{00000000-0005-0000-0000-0000E46A0000}"/>
    <cellStyle name="Normal 6 2 5 3 2" xfId="15686" xr:uid="{00000000-0005-0000-0000-0000E56A0000}"/>
    <cellStyle name="Normal 6 2 5 3 2 2" xfId="28331" xr:uid="{00000000-0005-0000-0000-0000E66A0000}"/>
    <cellStyle name="Normal 6 2 5 3 3" xfId="23278" xr:uid="{00000000-0005-0000-0000-0000E76A0000}"/>
    <cellStyle name="Normal 6 2 5 4" xfId="7399" xr:uid="{00000000-0005-0000-0000-0000E86A0000}"/>
    <cellStyle name="Normal 6 2 5 4 2" xfId="13913" xr:uid="{00000000-0005-0000-0000-0000E96A0000}"/>
    <cellStyle name="Normal 6 2 5 4 2 2" xfId="26643" xr:uid="{00000000-0005-0000-0000-0000EA6A0000}"/>
    <cellStyle name="Normal 6 2 5 4 3" xfId="22126" xr:uid="{00000000-0005-0000-0000-0000EB6A0000}"/>
    <cellStyle name="Normal 6 2 5 5" xfId="12754" xr:uid="{00000000-0005-0000-0000-0000EC6A0000}"/>
    <cellStyle name="Normal 6 2 5 5 2" xfId="25500" xr:uid="{00000000-0005-0000-0000-0000ED6A0000}"/>
    <cellStyle name="Normal 6 2 5 6" xfId="18317" xr:uid="{00000000-0005-0000-0000-0000EE6A0000}"/>
    <cellStyle name="Normal 6 2 5 7" xfId="31683" xr:uid="{00000000-0005-0000-0000-0000EF6A0000}"/>
    <cellStyle name="Normal 6 2 5 8" xfId="34899" xr:uid="{00000000-0005-0000-0000-0000F06A0000}"/>
    <cellStyle name="Normal 6 2 5 9" xfId="45556" xr:uid="{77F27F04-971E-41ED-9A77-B9539CB5FA95}"/>
    <cellStyle name="Normal 6 2 6" xfId="5579" xr:uid="{00000000-0005-0000-0000-0000F16A0000}"/>
    <cellStyle name="Normal 6 2 6 2" xfId="8356" xr:uid="{00000000-0005-0000-0000-0000F26A0000}"/>
    <cellStyle name="Normal 6 2 6 2 2" xfId="14845" xr:uid="{00000000-0005-0000-0000-0000F36A0000}"/>
    <cellStyle name="Normal 6 2 6 2 2 2" xfId="27520" xr:uid="{00000000-0005-0000-0000-0000F46A0000}"/>
    <cellStyle name="Normal 6 2 6 2 3" xfId="19624" xr:uid="{00000000-0005-0000-0000-0000F56A0000}"/>
    <cellStyle name="Normal 6 2 6 2 4" xfId="32739" xr:uid="{00000000-0005-0000-0000-0000F66A0000}"/>
    <cellStyle name="Normal 6 2 6 2 5" xfId="35750" xr:uid="{00000000-0005-0000-0000-0000F76A0000}"/>
    <cellStyle name="Normal 6 2 6 2 6" xfId="45559" xr:uid="{9B9994CC-E5B7-4BE3-BE8B-6F43A16BED6D}"/>
    <cellStyle name="Normal 6 2 6 3" xfId="9280" xr:uid="{00000000-0005-0000-0000-0000F86A0000}"/>
    <cellStyle name="Normal 6 2 6 3 2" xfId="15687" xr:uid="{00000000-0005-0000-0000-0000F96A0000}"/>
    <cellStyle name="Normal 6 2 6 3 2 2" xfId="28332" xr:uid="{00000000-0005-0000-0000-0000FA6A0000}"/>
    <cellStyle name="Normal 6 2 6 3 3" xfId="23279" xr:uid="{00000000-0005-0000-0000-0000FB6A0000}"/>
    <cellStyle name="Normal 6 2 6 4" xfId="7400" xr:uid="{00000000-0005-0000-0000-0000FC6A0000}"/>
    <cellStyle name="Normal 6 2 6 4 2" xfId="13914" xr:uid="{00000000-0005-0000-0000-0000FD6A0000}"/>
    <cellStyle name="Normal 6 2 6 4 2 2" xfId="26644" xr:uid="{00000000-0005-0000-0000-0000FE6A0000}"/>
    <cellStyle name="Normal 6 2 6 4 3" xfId="22127" xr:uid="{00000000-0005-0000-0000-0000FF6A0000}"/>
    <cellStyle name="Normal 6 2 6 5" xfId="12755" xr:uid="{00000000-0005-0000-0000-0000006B0000}"/>
    <cellStyle name="Normal 6 2 6 5 2" xfId="25501" xr:uid="{00000000-0005-0000-0000-0000016B0000}"/>
    <cellStyle name="Normal 6 2 6 6" xfId="18318" xr:uid="{00000000-0005-0000-0000-0000026B0000}"/>
    <cellStyle name="Normal 6 2 6 7" xfId="31684" xr:uid="{00000000-0005-0000-0000-0000036B0000}"/>
    <cellStyle name="Normal 6 2 6 8" xfId="34900" xr:uid="{00000000-0005-0000-0000-0000046B0000}"/>
    <cellStyle name="Normal 6 2 6 9" xfId="45558" xr:uid="{1D376CA2-0041-46AC-BABA-55B34247AEDE}"/>
    <cellStyle name="Normal 6 2 7" xfId="5580" xr:uid="{00000000-0005-0000-0000-0000056B0000}"/>
    <cellStyle name="Normal 6 2 7 2" xfId="8357" xr:uid="{00000000-0005-0000-0000-0000066B0000}"/>
    <cellStyle name="Normal 6 2 7 2 2" xfId="14846" xr:uid="{00000000-0005-0000-0000-0000076B0000}"/>
    <cellStyle name="Normal 6 2 7 2 2 2" xfId="27521" xr:uid="{00000000-0005-0000-0000-0000086B0000}"/>
    <cellStyle name="Normal 6 2 7 2 3" xfId="19625" xr:uid="{00000000-0005-0000-0000-0000096B0000}"/>
    <cellStyle name="Normal 6 2 7 2 4" xfId="32740" xr:uid="{00000000-0005-0000-0000-00000A6B0000}"/>
    <cellStyle name="Normal 6 2 7 2 5" xfId="35751" xr:uid="{00000000-0005-0000-0000-00000B6B0000}"/>
    <cellStyle name="Normal 6 2 7 2 6" xfId="45561" xr:uid="{6811DE8B-1FDF-4F3C-9904-851BD44BCB91}"/>
    <cellStyle name="Normal 6 2 7 3" xfId="9281" xr:uid="{00000000-0005-0000-0000-00000C6B0000}"/>
    <cellStyle name="Normal 6 2 7 3 2" xfId="15688" xr:uid="{00000000-0005-0000-0000-00000D6B0000}"/>
    <cellStyle name="Normal 6 2 7 3 2 2" xfId="28333" xr:uid="{00000000-0005-0000-0000-00000E6B0000}"/>
    <cellStyle name="Normal 6 2 7 3 3" xfId="23280" xr:uid="{00000000-0005-0000-0000-00000F6B0000}"/>
    <cellStyle name="Normal 6 2 7 4" xfId="7401" xr:uid="{00000000-0005-0000-0000-0000106B0000}"/>
    <cellStyle name="Normal 6 2 7 4 2" xfId="13915" xr:uid="{00000000-0005-0000-0000-0000116B0000}"/>
    <cellStyle name="Normal 6 2 7 4 2 2" xfId="26645" xr:uid="{00000000-0005-0000-0000-0000126B0000}"/>
    <cellStyle name="Normal 6 2 7 4 3" xfId="22128" xr:uid="{00000000-0005-0000-0000-0000136B0000}"/>
    <cellStyle name="Normal 6 2 7 5" xfId="12756" xr:uid="{00000000-0005-0000-0000-0000146B0000}"/>
    <cellStyle name="Normal 6 2 7 5 2" xfId="25502" xr:uid="{00000000-0005-0000-0000-0000156B0000}"/>
    <cellStyle name="Normal 6 2 7 6" xfId="18319" xr:uid="{00000000-0005-0000-0000-0000166B0000}"/>
    <cellStyle name="Normal 6 2 7 7" xfId="31685" xr:uid="{00000000-0005-0000-0000-0000176B0000}"/>
    <cellStyle name="Normal 6 2 7 8" xfId="34901" xr:uid="{00000000-0005-0000-0000-0000186B0000}"/>
    <cellStyle name="Normal 6 2 7 9" xfId="45560" xr:uid="{0BFEB3AF-B426-43FF-9D0A-01167C54E0FE}"/>
    <cellStyle name="Normal 6 2 8" xfId="5581" xr:uid="{00000000-0005-0000-0000-0000196B0000}"/>
    <cellStyle name="Normal 6 2 8 2" xfId="8358" xr:uid="{00000000-0005-0000-0000-00001A6B0000}"/>
    <cellStyle name="Normal 6 2 8 2 2" xfId="14847" xr:uid="{00000000-0005-0000-0000-00001B6B0000}"/>
    <cellStyle name="Normal 6 2 8 2 2 2" xfId="27522" xr:uid="{00000000-0005-0000-0000-00001C6B0000}"/>
    <cellStyle name="Normal 6 2 8 2 3" xfId="19626" xr:uid="{00000000-0005-0000-0000-00001D6B0000}"/>
    <cellStyle name="Normal 6 2 8 2 4" xfId="32741" xr:uid="{00000000-0005-0000-0000-00001E6B0000}"/>
    <cellStyle name="Normal 6 2 8 2 5" xfId="35752" xr:uid="{00000000-0005-0000-0000-00001F6B0000}"/>
    <cellStyle name="Normal 6 2 8 2 6" xfId="45563" xr:uid="{D769A9D2-8769-472D-A070-A98416E67A03}"/>
    <cellStyle name="Normal 6 2 8 3" xfId="9282" xr:uid="{00000000-0005-0000-0000-0000206B0000}"/>
    <cellStyle name="Normal 6 2 8 3 2" xfId="15689" xr:uid="{00000000-0005-0000-0000-0000216B0000}"/>
    <cellStyle name="Normal 6 2 8 3 2 2" xfId="28334" xr:uid="{00000000-0005-0000-0000-0000226B0000}"/>
    <cellStyle name="Normal 6 2 8 3 3" xfId="23281" xr:uid="{00000000-0005-0000-0000-0000236B0000}"/>
    <cellStyle name="Normal 6 2 8 4" xfId="7402" xr:uid="{00000000-0005-0000-0000-0000246B0000}"/>
    <cellStyle name="Normal 6 2 8 4 2" xfId="13916" xr:uid="{00000000-0005-0000-0000-0000256B0000}"/>
    <cellStyle name="Normal 6 2 8 4 2 2" xfId="26646" xr:uid="{00000000-0005-0000-0000-0000266B0000}"/>
    <cellStyle name="Normal 6 2 8 4 3" xfId="22129" xr:uid="{00000000-0005-0000-0000-0000276B0000}"/>
    <cellStyle name="Normal 6 2 8 5" xfId="12757" xr:uid="{00000000-0005-0000-0000-0000286B0000}"/>
    <cellStyle name="Normal 6 2 8 5 2" xfId="25503" xr:uid="{00000000-0005-0000-0000-0000296B0000}"/>
    <cellStyle name="Normal 6 2 8 6" xfId="18320" xr:uid="{00000000-0005-0000-0000-00002A6B0000}"/>
    <cellStyle name="Normal 6 2 8 7" xfId="31686" xr:uid="{00000000-0005-0000-0000-00002B6B0000}"/>
    <cellStyle name="Normal 6 2 8 8" xfId="34902" xr:uid="{00000000-0005-0000-0000-00002C6B0000}"/>
    <cellStyle name="Normal 6 2 8 9" xfId="45562" xr:uid="{05DB2F7D-B2EB-4310-BB6F-FCF8ACA375EC}"/>
    <cellStyle name="Normal 6 2 9" xfId="5582" xr:uid="{00000000-0005-0000-0000-00002D6B0000}"/>
    <cellStyle name="Normal 6 2 9 2" xfId="8359" xr:uid="{00000000-0005-0000-0000-00002E6B0000}"/>
    <cellStyle name="Normal 6 2 9 2 2" xfId="14848" xr:uid="{00000000-0005-0000-0000-00002F6B0000}"/>
    <cellStyle name="Normal 6 2 9 2 2 2" xfId="27523" xr:uid="{00000000-0005-0000-0000-0000306B0000}"/>
    <cellStyle name="Normal 6 2 9 2 3" xfId="19627" xr:uid="{00000000-0005-0000-0000-0000316B0000}"/>
    <cellStyle name="Normal 6 2 9 2 4" xfId="32742" xr:uid="{00000000-0005-0000-0000-0000326B0000}"/>
    <cellStyle name="Normal 6 2 9 2 5" xfId="35753" xr:uid="{00000000-0005-0000-0000-0000336B0000}"/>
    <cellStyle name="Normal 6 2 9 3" xfId="9283" xr:uid="{00000000-0005-0000-0000-0000346B0000}"/>
    <cellStyle name="Normal 6 2 9 3 2" xfId="15690" xr:uid="{00000000-0005-0000-0000-0000356B0000}"/>
    <cellStyle name="Normal 6 2 9 3 2 2" xfId="28335" xr:uid="{00000000-0005-0000-0000-0000366B0000}"/>
    <cellStyle name="Normal 6 2 9 3 3" xfId="23282" xr:uid="{00000000-0005-0000-0000-0000376B0000}"/>
    <cellStyle name="Normal 6 2 9 4" xfId="7403" xr:uid="{00000000-0005-0000-0000-0000386B0000}"/>
    <cellStyle name="Normal 6 2 9 4 2" xfId="13917" xr:uid="{00000000-0005-0000-0000-0000396B0000}"/>
    <cellStyle name="Normal 6 2 9 4 2 2" xfId="26647" xr:uid="{00000000-0005-0000-0000-00003A6B0000}"/>
    <cellStyle name="Normal 6 2 9 4 3" xfId="22130" xr:uid="{00000000-0005-0000-0000-00003B6B0000}"/>
    <cellStyle name="Normal 6 2 9 5" xfId="12758" xr:uid="{00000000-0005-0000-0000-00003C6B0000}"/>
    <cellStyle name="Normal 6 2 9 5 2" xfId="25504" xr:uid="{00000000-0005-0000-0000-00003D6B0000}"/>
    <cellStyle name="Normal 6 2 9 6" xfId="18321" xr:uid="{00000000-0005-0000-0000-00003E6B0000}"/>
    <cellStyle name="Normal 6 2 9 7" xfId="31687" xr:uid="{00000000-0005-0000-0000-00003F6B0000}"/>
    <cellStyle name="Normal 6 2 9 8" xfId="34903" xr:uid="{00000000-0005-0000-0000-0000406B0000}"/>
    <cellStyle name="Normal 6 2 9 9" xfId="45564" xr:uid="{5A24959E-CAE0-46D9-8B1D-9A9DFB78433D}"/>
    <cellStyle name="Normal 6 20" xfId="5583" xr:uid="{00000000-0005-0000-0000-0000416B0000}"/>
    <cellStyle name="Normal 6 21" xfId="5584" xr:uid="{00000000-0005-0000-0000-0000426B0000}"/>
    <cellStyle name="Normal 6 22" xfId="5585" xr:uid="{00000000-0005-0000-0000-0000436B0000}"/>
    <cellStyle name="Normal 6 23" xfId="5586" xr:uid="{00000000-0005-0000-0000-0000446B0000}"/>
    <cellStyle name="Normal 6 24" xfId="5587" xr:uid="{00000000-0005-0000-0000-0000456B0000}"/>
    <cellStyle name="Normal 6 25" xfId="6138" xr:uid="{00000000-0005-0000-0000-0000466B0000}"/>
    <cellStyle name="Normal 6 3" xfId="797" xr:uid="{00000000-0005-0000-0000-0000476B0000}"/>
    <cellStyle name="Normal 6 3 10" xfId="5589" xr:uid="{00000000-0005-0000-0000-0000486B0000}"/>
    <cellStyle name="Normal 6 3 10 2" xfId="8361" xr:uid="{00000000-0005-0000-0000-0000496B0000}"/>
    <cellStyle name="Normal 6 3 10 2 2" xfId="14850" xr:uid="{00000000-0005-0000-0000-00004A6B0000}"/>
    <cellStyle name="Normal 6 3 10 2 2 2" xfId="27525" xr:uid="{00000000-0005-0000-0000-00004B6B0000}"/>
    <cellStyle name="Normal 6 3 10 2 3" xfId="19629" xr:uid="{00000000-0005-0000-0000-00004C6B0000}"/>
    <cellStyle name="Normal 6 3 10 2 4" xfId="32744" xr:uid="{00000000-0005-0000-0000-00004D6B0000}"/>
    <cellStyle name="Normal 6 3 10 2 5" xfId="35755" xr:uid="{00000000-0005-0000-0000-00004E6B0000}"/>
    <cellStyle name="Normal 6 3 10 3" xfId="9285" xr:uid="{00000000-0005-0000-0000-00004F6B0000}"/>
    <cellStyle name="Normal 6 3 10 3 2" xfId="15692" xr:uid="{00000000-0005-0000-0000-0000506B0000}"/>
    <cellStyle name="Normal 6 3 10 3 2 2" xfId="28337" xr:uid="{00000000-0005-0000-0000-0000516B0000}"/>
    <cellStyle name="Normal 6 3 10 3 3" xfId="23284" xr:uid="{00000000-0005-0000-0000-0000526B0000}"/>
    <cellStyle name="Normal 6 3 10 4" xfId="7405" xr:uid="{00000000-0005-0000-0000-0000536B0000}"/>
    <cellStyle name="Normal 6 3 10 4 2" xfId="13919" xr:uid="{00000000-0005-0000-0000-0000546B0000}"/>
    <cellStyle name="Normal 6 3 10 4 2 2" xfId="26649" xr:uid="{00000000-0005-0000-0000-0000556B0000}"/>
    <cellStyle name="Normal 6 3 10 4 3" xfId="22132" xr:uid="{00000000-0005-0000-0000-0000566B0000}"/>
    <cellStyle name="Normal 6 3 10 5" xfId="12760" xr:uid="{00000000-0005-0000-0000-0000576B0000}"/>
    <cellStyle name="Normal 6 3 10 5 2" xfId="25506" xr:uid="{00000000-0005-0000-0000-0000586B0000}"/>
    <cellStyle name="Normal 6 3 10 6" xfId="18325" xr:uid="{00000000-0005-0000-0000-0000596B0000}"/>
    <cellStyle name="Normal 6 3 10 7" xfId="31693" xr:uid="{00000000-0005-0000-0000-00005A6B0000}"/>
    <cellStyle name="Normal 6 3 10 8" xfId="34905" xr:uid="{00000000-0005-0000-0000-00005B6B0000}"/>
    <cellStyle name="Normal 6 3 11" xfId="5590" xr:uid="{00000000-0005-0000-0000-00005C6B0000}"/>
    <cellStyle name="Normal 6 3 11 2" xfId="8362" xr:uid="{00000000-0005-0000-0000-00005D6B0000}"/>
    <cellStyle name="Normal 6 3 11 2 2" xfId="14851" xr:uid="{00000000-0005-0000-0000-00005E6B0000}"/>
    <cellStyle name="Normal 6 3 11 2 2 2" xfId="27526" xr:uid="{00000000-0005-0000-0000-00005F6B0000}"/>
    <cellStyle name="Normal 6 3 11 2 3" xfId="19630" xr:uid="{00000000-0005-0000-0000-0000606B0000}"/>
    <cellStyle name="Normal 6 3 11 2 4" xfId="32745" xr:uid="{00000000-0005-0000-0000-0000616B0000}"/>
    <cellStyle name="Normal 6 3 11 2 5" xfId="35756" xr:uid="{00000000-0005-0000-0000-0000626B0000}"/>
    <cellStyle name="Normal 6 3 11 3" xfId="9286" xr:uid="{00000000-0005-0000-0000-0000636B0000}"/>
    <cellStyle name="Normal 6 3 11 3 2" xfId="15693" xr:uid="{00000000-0005-0000-0000-0000646B0000}"/>
    <cellStyle name="Normal 6 3 11 3 2 2" xfId="28338" xr:uid="{00000000-0005-0000-0000-0000656B0000}"/>
    <cellStyle name="Normal 6 3 11 3 3" xfId="23285" xr:uid="{00000000-0005-0000-0000-0000666B0000}"/>
    <cellStyle name="Normal 6 3 11 4" xfId="7406" xr:uid="{00000000-0005-0000-0000-0000676B0000}"/>
    <cellStyle name="Normal 6 3 11 4 2" xfId="13920" xr:uid="{00000000-0005-0000-0000-0000686B0000}"/>
    <cellStyle name="Normal 6 3 11 4 2 2" xfId="26650" xr:uid="{00000000-0005-0000-0000-0000696B0000}"/>
    <cellStyle name="Normal 6 3 11 4 3" xfId="22133" xr:uid="{00000000-0005-0000-0000-00006A6B0000}"/>
    <cellStyle name="Normal 6 3 11 5" xfId="12761" xr:uid="{00000000-0005-0000-0000-00006B6B0000}"/>
    <cellStyle name="Normal 6 3 11 5 2" xfId="25507" xr:uid="{00000000-0005-0000-0000-00006C6B0000}"/>
    <cellStyle name="Normal 6 3 11 6" xfId="18326" xr:uid="{00000000-0005-0000-0000-00006D6B0000}"/>
    <cellStyle name="Normal 6 3 11 7" xfId="31694" xr:uid="{00000000-0005-0000-0000-00006E6B0000}"/>
    <cellStyle name="Normal 6 3 11 8" xfId="34906" xr:uid="{00000000-0005-0000-0000-00006F6B0000}"/>
    <cellStyle name="Normal 6 3 12" xfId="5591" xr:uid="{00000000-0005-0000-0000-0000706B0000}"/>
    <cellStyle name="Normal 6 3 12 2" xfId="8363" xr:uid="{00000000-0005-0000-0000-0000716B0000}"/>
    <cellStyle name="Normal 6 3 12 2 2" xfId="14852" xr:uid="{00000000-0005-0000-0000-0000726B0000}"/>
    <cellStyle name="Normal 6 3 12 2 2 2" xfId="27527" xr:uid="{00000000-0005-0000-0000-0000736B0000}"/>
    <cellStyle name="Normal 6 3 12 2 3" xfId="19631" xr:uid="{00000000-0005-0000-0000-0000746B0000}"/>
    <cellStyle name="Normal 6 3 12 2 4" xfId="32746" xr:uid="{00000000-0005-0000-0000-0000756B0000}"/>
    <cellStyle name="Normal 6 3 12 2 5" xfId="35757" xr:uid="{00000000-0005-0000-0000-0000766B0000}"/>
    <cellStyle name="Normal 6 3 12 3" xfId="9287" xr:uid="{00000000-0005-0000-0000-0000776B0000}"/>
    <cellStyle name="Normal 6 3 12 3 2" xfId="15694" xr:uid="{00000000-0005-0000-0000-0000786B0000}"/>
    <cellStyle name="Normal 6 3 12 3 2 2" xfId="28339" xr:uid="{00000000-0005-0000-0000-0000796B0000}"/>
    <cellStyle name="Normal 6 3 12 3 3" xfId="23286" xr:uid="{00000000-0005-0000-0000-00007A6B0000}"/>
    <cellStyle name="Normal 6 3 12 4" xfId="7407" xr:uid="{00000000-0005-0000-0000-00007B6B0000}"/>
    <cellStyle name="Normal 6 3 12 4 2" xfId="13921" xr:uid="{00000000-0005-0000-0000-00007C6B0000}"/>
    <cellStyle name="Normal 6 3 12 4 2 2" xfId="26651" xr:uid="{00000000-0005-0000-0000-00007D6B0000}"/>
    <cellStyle name="Normal 6 3 12 4 3" xfId="22134" xr:uid="{00000000-0005-0000-0000-00007E6B0000}"/>
    <cellStyle name="Normal 6 3 12 5" xfId="12762" xr:uid="{00000000-0005-0000-0000-00007F6B0000}"/>
    <cellStyle name="Normal 6 3 12 5 2" xfId="25508" xr:uid="{00000000-0005-0000-0000-0000806B0000}"/>
    <cellStyle name="Normal 6 3 12 6" xfId="18327" xr:uid="{00000000-0005-0000-0000-0000816B0000}"/>
    <cellStyle name="Normal 6 3 12 7" xfId="31695" xr:uid="{00000000-0005-0000-0000-0000826B0000}"/>
    <cellStyle name="Normal 6 3 12 8" xfId="34907" xr:uid="{00000000-0005-0000-0000-0000836B0000}"/>
    <cellStyle name="Normal 6 3 13" xfId="5592" xr:uid="{00000000-0005-0000-0000-0000846B0000}"/>
    <cellStyle name="Normal 6 3 13 2" xfId="8364" xr:uid="{00000000-0005-0000-0000-0000856B0000}"/>
    <cellStyle name="Normal 6 3 13 2 2" xfId="14853" xr:uid="{00000000-0005-0000-0000-0000866B0000}"/>
    <cellStyle name="Normal 6 3 13 2 2 2" xfId="27528" xr:uid="{00000000-0005-0000-0000-0000876B0000}"/>
    <cellStyle name="Normal 6 3 13 2 3" xfId="19632" xr:uid="{00000000-0005-0000-0000-0000886B0000}"/>
    <cellStyle name="Normal 6 3 13 2 4" xfId="32747" xr:uid="{00000000-0005-0000-0000-0000896B0000}"/>
    <cellStyle name="Normal 6 3 13 2 5" xfId="35758" xr:uid="{00000000-0005-0000-0000-00008A6B0000}"/>
    <cellStyle name="Normal 6 3 13 3" xfId="9288" xr:uid="{00000000-0005-0000-0000-00008B6B0000}"/>
    <cellStyle name="Normal 6 3 13 3 2" xfId="15695" xr:uid="{00000000-0005-0000-0000-00008C6B0000}"/>
    <cellStyle name="Normal 6 3 13 3 2 2" xfId="28340" xr:uid="{00000000-0005-0000-0000-00008D6B0000}"/>
    <cellStyle name="Normal 6 3 13 3 3" xfId="23287" xr:uid="{00000000-0005-0000-0000-00008E6B0000}"/>
    <cellStyle name="Normal 6 3 13 4" xfId="7408" xr:uid="{00000000-0005-0000-0000-00008F6B0000}"/>
    <cellStyle name="Normal 6 3 13 4 2" xfId="13922" xr:uid="{00000000-0005-0000-0000-0000906B0000}"/>
    <cellStyle name="Normal 6 3 13 4 2 2" xfId="26652" xr:uid="{00000000-0005-0000-0000-0000916B0000}"/>
    <cellStyle name="Normal 6 3 13 4 3" xfId="22135" xr:uid="{00000000-0005-0000-0000-0000926B0000}"/>
    <cellStyle name="Normal 6 3 13 5" xfId="12763" xr:uid="{00000000-0005-0000-0000-0000936B0000}"/>
    <cellStyle name="Normal 6 3 13 5 2" xfId="25509" xr:uid="{00000000-0005-0000-0000-0000946B0000}"/>
    <cellStyle name="Normal 6 3 13 6" xfId="18328" xr:uid="{00000000-0005-0000-0000-0000956B0000}"/>
    <cellStyle name="Normal 6 3 13 7" xfId="31696" xr:uid="{00000000-0005-0000-0000-0000966B0000}"/>
    <cellStyle name="Normal 6 3 13 8" xfId="34908" xr:uid="{00000000-0005-0000-0000-0000976B0000}"/>
    <cellStyle name="Normal 6 3 14" xfId="5593" xr:uid="{00000000-0005-0000-0000-0000986B0000}"/>
    <cellStyle name="Normal 6 3 14 2" xfId="8365" xr:uid="{00000000-0005-0000-0000-0000996B0000}"/>
    <cellStyle name="Normal 6 3 14 2 2" xfId="14854" xr:uid="{00000000-0005-0000-0000-00009A6B0000}"/>
    <cellStyle name="Normal 6 3 14 2 2 2" xfId="27529" xr:uid="{00000000-0005-0000-0000-00009B6B0000}"/>
    <cellStyle name="Normal 6 3 14 2 3" xfId="19633" xr:uid="{00000000-0005-0000-0000-00009C6B0000}"/>
    <cellStyle name="Normal 6 3 14 2 4" xfId="32748" xr:uid="{00000000-0005-0000-0000-00009D6B0000}"/>
    <cellStyle name="Normal 6 3 14 2 5" xfId="35759" xr:uid="{00000000-0005-0000-0000-00009E6B0000}"/>
    <cellStyle name="Normal 6 3 14 3" xfId="9289" xr:uid="{00000000-0005-0000-0000-00009F6B0000}"/>
    <cellStyle name="Normal 6 3 14 3 2" xfId="15696" xr:uid="{00000000-0005-0000-0000-0000A06B0000}"/>
    <cellStyle name="Normal 6 3 14 3 2 2" xfId="28341" xr:uid="{00000000-0005-0000-0000-0000A16B0000}"/>
    <cellStyle name="Normal 6 3 14 3 3" xfId="23288" xr:uid="{00000000-0005-0000-0000-0000A26B0000}"/>
    <cellStyle name="Normal 6 3 14 4" xfId="7409" xr:uid="{00000000-0005-0000-0000-0000A36B0000}"/>
    <cellStyle name="Normal 6 3 14 4 2" xfId="13923" xr:uid="{00000000-0005-0000-0000-0000A46B0000}"/>
    <cellStyle name="Normal 6 3 14 4 2 2" xfId="26653" xr:uid="{00000000-0005-0000-0000-0000A56B0000}"/>
    <cellStyle name="Normal 6 3 14 4 3" xfId="22136" xr:uid="{00000000-0005-0000-0000-0000A66B0000}"/>
    <cellStyle name="Normal 6 3 14 5" xfId="12764" xr:uid="{00000000-0005-0000-0000-0000A76B0000}"/>
    <cellStyle name="Normal 6 3 14 5 2" xfId="25510" xr:uid="{00000000-0005-0000-0000-0000A86B0000}"/>
    <cellStyle name="Normal 6 3 14 6" xfId="18329" xr:uid="{00000000-0005-0000-0000-0000A96B0000}"/>
    <cellStyle name="Normal 6 3 14 7" xfId="31697" xr:uid="{00000000-0005-0000-0000-0000AA6B0000}"/>
    <cellStyle name="Normal 6 3 14 8" xfId="34909" xr:uid="{00000000-0005-0000-0000-0000AB6B0000}"/>
    <cellStyle name="Normal 6 3 15" xfId="5594" xr:uid="{00000000-0005-0000-0000-0000AC6B0000}"/>
    <cellStyle name="Normal 6 3 15 2" xfId="8366" xr:uid="{00000000-0005-0000-0000-0000AD6B0000}"/>
    <cellStyle name="Normal 6 3 15 2 2" xfId="14855" xr:uid="{00000000-0005-0000-0000-0000AE6B0000}"/>
    <cellStyle name="Normal 6 3 15 2 2 2" xfId="27530" xr:uid="{00000000-0005-0000-0000-0000AF6B0000}"/>
    <cellStyle name="Normal 6 3 15 2 3" xfId="19634" xr:uid="{00000000-0005-0000-0000-0000B06B0000}"/>
    <cellStyle name="Normal 6 3 15 2 4" xfId="32749" xr:uid="{00000000-0005-0000-0000-0000B16B0000}"/>
    <cellStyle name="Normal 6 3 15 2 5" xfId="35760" xr:uid="{00000000-0005-0000-0000-0000B26B0000}"/>
    <cellStyle name="Normal 6 3 15 3" xfId="9290" xr:uid="{00000000-0005-0000-0000-0000B36B0000}"/>
    <cellStyle name="Normal 6 3 15 3 2" xfId="15697" xr:uid="{00000000-0005-0000-0000-0000B46B0000}"/>
    <cellStyle name="Normal 6 3 15 3 2 2" xfId="28342" xr:uid="{00000000-0005-0000-0000-0000B56B0000}"/>
    <cellStyle name="Normal 6 3 15 3 3" xfId="23289" xr:uid="{00000000-0005-0000-0000-0000B66B0000}"/>
    <cellStyle name="Normal 6 3 15 4" xfId="7410" xr:uid="{00000000-0005-0000-0000-0000B76B0000}"/>
    <cellStyle name="Normal 6 3 15 4 2" xfId="13924" xr:uid="{00000000-0005-0000-0000-0000B86B0000}"/>
    <cellStyle name="Normal 6 3 15 4 2 2" xfId="26654" xr:uid="{00000000-0005-0000-0000-0000B96B0000}"/>
    <cellStyle name="Normal 6 3 15 4 3" xfId="22137" xr:uid="{00000000-0005-0000-0000-0000BA6B0000}"/>
    <cellStyle name="Normal 6 3 15 5" xfId="12765" xr:uid="{00000000-0005-0000-0000-0000BB6B0000}"/>
    <cellStyle name="Normal 6 3 15 5 2" xfId="25511" xr:uid="{00000000-0005-0000-0000-0000BC6B0000}"/>
    <cellStyle name="Normal 6 3 15 6" xfId="18330" xr:uid="{00000000-0005-0000-0000-0000BD6B0000}"/>
    <cellStyle name="Normal 6 3 15 7" xfId="31698" xr:uid="{00000000-0005-0000-0000-0000BE6B0000}"/>
    <cellStyle name="Normal 6 3 15 8" xfId="34910" xr:uid="{00000000-0005-0000-0000-0000BF6B0000}"/>
    <cellStyle name="Normal 6 3 16" xfId="5595" xr:uid="{00000000-0005-0000-0000-0000C06B0000}"/>
    <cellStyle name="Normal 6 3 16 2" xfId="8367" xr:uid="{00000000-0005-0000-0000-0000C16B0000}"/>
    <cellStyle name="Normal 6 3 16 2 2" xfId="14856" xr:uid="{00000000-0005-0000-0000-0000C26B0000}"/>
    <cellStyle name="Normal 6 3 16 2 2 2" xfId="27531" xr:uid="{00000000-0005-0000-0000-0000C36B0000}"/>
    <cellStyle name="Normal 6 3 16 2 3" xfId="19635" xr:uid="{00000000-0005-0000-0000-0000C46B0000}"/>
    <cellStyle name="Normal 6 3 16 2 4" xfId="32750" xr:uid="{00000000-0005-0000-0000-0000C56B0000}"/>
    <cellStyle name="Normal 6 3 16 2 5" xfId="35761" xr:uid="{00000000-0005-0000-0000-0000C66B0000}"/>
    <cellStyle name="Normal 6 3 16 3" xfId="9291" xr:uid="{00000000-0005-0000-0000-0000C76B0000}"/>
    <cellStyle name="Normal 6 3 16 3 2" xfId="15698" xr:uid="{00000000-0005-0000-0000-0000C86B0000}"/>
    <cellStyle name="Normal 6 3 16 3 2 2" xfId="28343" xr:uid="{00000000-0005-0000-0000-0000C96B0000}"/>
    <cellStyle name="Normal 6 3 16 3 3" xfId="23290" xr:uid="{00000000-0005-0000-0000-0000CA6B0000}"/>
    <cellStyle name="Normal 6 3 16 4" xfId="7411" xr:uid="{00000000-0005-0000-0000-0000CB6B0000}"/>
    <cellStyle name="Normal 6 3 16 4 2" xfId="13925" xr:uid="{00000000-0005-0000-0000-0000CC6B0000}"/>
    <cellStyle name="Normal 6 3 16 4 2 2" xfId="26655" xr:uid="{00000000-0005-0000-0000-0000CD6B0000}"/>
    <cellStyle name="Normal 6 3 16 4 3" xfId="22138" xr:uid="{00000000-0005-0000-0000-0000CE6B0000}"/>
    <cellStyle name="Normal 6 3 16 5" xfId="12766" xr:uid="{00000000-0005-0000-0000-0000CF6B0000}"/>
    <cellStyle name="Normal 6 3 16 5 2" xfId="25512" xr:uid="{00000000-0005-0000-0000-0000D06B0000}"/>
    <cellStyle name="Normal 6 3 16 6" xfId="18331" xr:uid="{00000000-0005-0000-0000-0000D16B0000}"/>
    <cellStyle name="Normal 6 3 16 7" xfId="31699" xr:uid="{00000000-0005-0000-0000-0000D26B0000}"/>
    <cellStyle name="Normal 6 3 16 8" xfId="34911" xr:uid="{00000000-0005-0000-0000-0000D36B0000}"/>
    <cellStyle name="Normal 6 3 17" xfId="5596" xr:uid="{00000000-0005-0000-0000-0000D46B0000}"/>
    <cellStyle name="Normal 6 3 17 2" xfId="8368" xr:uid="{00000000-0005-0000-0000-0000D56B0000}"/>
    <cellStyle name="Normal 6 3 17 2 2" xfId="14857" xr:uid="{00000000-0005-0000-0000-0000D66B0000}"/>
    <cellStyle name="Normal 6 3 17 2 2 2" xfId="27532" xr:uid="{00000000-0005-0000-0000-0000D76B0000}"/>
    <cellStyle name="Normal 6 3 17 2 3" xfId="19636" xr:uid="{00000000-0005-0000-0000-0000D86B0000}"/>
    <cellStyle name="Normal 6 3 17 2 4" xfId="32751" xr:uid="{00000000-0005-0000-0000-0000D96B0000}"/>
    <cellStyle name="Normal 6 3 17 2 5" xfId="35762" xr:uid="{00000000-0005-0000-0000-0000DA6B0000}"/>
    <cellStyle name="Normal 6 3 17 3" xfId="9292" xr:uid="{00000000-0005-0000-0000-0000DB6B0000}"/>
    <cellStyle name="Normal 6 3 17 3 2" xfId="15699" xr:uid="{00000000-0005-0000-0000-0000DC6B0000}"/>
    <cellStyle name="Normal 6 3 17 3 2 2" xfId="28344" xr:uid="{00000000-0005-0000-0000-0000DD6B0000}"/>
    <cellStyle name="Normal 6 3 17 3 3" xfId="23291" xr:uid="{00000000-0005-0000-0000-0000DE6B0000}"/>
    <cellStyle name="Normal 6 3 17 4" xfId="7412" xr:uid="{00000000-0005-0000-0000-0000DF6B0000}"/>
    <cellStyle name="Normal 6 3 17 4 2" xfId="13926" xr:uid="{00000000-0005-0000-0000-0000E06B0000}"/>
    <cellStyle name="Normal 6 3 17 4 2 2" xfId="26656" xr:uid="{00000000-0005-0000-0000-0000E16B0000}"/>
    <cellStyle name="Normal 6 3 17 4 3" xfId="22139" xr:uid="{00000000-0005-0000-0000-0000E26B0000}"/>
    <cellStyle name="Normal 6 3 17 5" xfId="12767" xr:uid="{00000000-0005-0000-0000-0000E36B0000}"/>
    <cellStyle name="Normal 6 3 17 5 2" xfId="25513" xr:uid="{00000000-0005-0000-0000-0000E46B0000}"/>
    <cellStyle name="Normal 6 3 17 6" xfId="18332" xr:uid="{00000000-0005-0000-0000-0000E56B0000}"/>
    <cellStyle name="Normal 6 3 17 7" xfId="31700" xr:uid="{00000000-0005-0000-0000-0000E66B0000}"/>
    <cellStyle name="Normal 6 3 17 8" xfId="34912" xr:uid="{00000000-0005-0000-0000-0000E76B0000}"/>
    <cellStyle name="Normal 6 3 18" xfId="5597" xr:uid="{00000000-0005-0000-0000-0000E86B0000}"/>
    <cellStyle name="Normal 6 3 18 2" xfId="8369" xr:uid="{00000000-0005-0000-0000-0000E96B0000}"/>
    <cellStyle name="Normal 6 3 18 2 2" xfId="14858" xr:uid="{00000000-0005-0000-0000-0000EA6B0000}"/>
    <cellStyle name="Normal 6 3 18 2 2 2" xfId="27533" xr:uid="{00000000-0005-0000-0000-0000EB6B0000}"/>
    <cellStyle name="Normal 6 3 18 2 3" xfId="19637" xr:uid="{00000000-0005-0000-0000-0000EC6B0000}"/>
    <cellStyle name="Normal 6 3 18 2 4" xfId="32752" xr:uid="{00000000-0005-0000-0000-0000ED6B0000}"/>
    <cellStyle name="Normal 6 3 18 2 5" xfId="35763" xr:uid="{00000000-0005-0000-0000-0000EE6B0000}"/>
    <cellStyle name="Normal 6 3 18 3" xfId="9293" xr:uid="{00000000-0005-0000-0000-0000EF6B0000}"/>
    <cellStyle name="Normal 6 3 18 3 2" xfId="15700" xr:uid="{00000000-0005-0000-0000-0000F06B0000}"/>
    <cellStyle name="Normal 6 3 18 3 2 2" xfId="28345" xr:uid="{00000000-0005-0000-0000-0000F16B0000}"/>
    <cellStyle name="Normal 6 3 18 3 3" xfId="23292" xr:uid="{00000000-0005-0000-0000-0000F26B0000}"/>
    <cellStyle name="Normal 6 3 18 4" xfId="7413" xr:uid="{00000000-0005-0000-0000-0000F36B0000}"/>
    <cellStyle name="Normal 6 3 18 4 2" xfId="13927" xr:uid="{00000000-0005-0000-0000-0000F46B0000}"/>
    <cellStyle name="Normal 6 3 18 4 2 2" xfId="26657" xr:uid="{00000000-0005-0000-0000-0000F56B0000}"/>
    <cellStyle name="Normal 6 3 18 4 3" xfId="22140" xr:uid="{00000000-0005-0000-0000-0000F66B0000}"/>
    <cellStyle name="Normal 6 3 18 5" xfId="12768" xr:uid="{00000000-0005-0000-0000-0000F76B0000}"/>
    <cellStyle name="Normal 6 3 18 5 2" xfId="25514" xr:uid="{00000000-0005-0000-0000-0000F86B0000}"/>
    <cellStyle name="Normal 6 3 18 6" xfId="18333" xr:uid="{00000000-0005-0000-0000-0000F96B0000}"/>
    <cellStyle name="Normal 6 3 18 7" xfId="31701" xr:uid="{00000000-0005-0000-0000-0000FA6B0000}"/>
    <cellStyle name="Normal 6 3 18 8" xfId="34913" xr:uid="{00000000-0005-0000-0000-0000FB6B0000}"/>
    <cellStyle name="Normal 6 3 19" xfId="5598" xr:uid="{00000000-0005-0000-0000-0000FC6B0000}"/>
    <cellStyle name="Normal 6 3 19 2" xfId="8370" xr:uid="{00000000-0005-0000-0000-0000FD6B0000}"/>
    <cellStyle name="Normal 6 3 19 2 2" xfId="14859" xr:uid="{00000000-0005-0000-0000-0000FE6B0000}"/>
    <cellStyle name="Normal 6 3 19 2 2 2" xfId="27534" xr:uid="{00000000-0005-0000-0000-0000FF6B0000}"/>
    <cellStyle name="Normal 6 3 19 2 3" xfId="19638" xr:uid="{00000000-0005-0000-0000-0000006C0000}"/>
    <cellStyle name="Normal 6 3 19 2 4" xfId="32753" xr:uid="{00000000-0005-0000-0000-0000016C0000}"/>
    <cellStyle name="Normal 6 3 19 2 5" xfId="35764" xr:uid="{00000000-0005-0000-0000-0000026C0000}"/>
    <cellStyle name="Normal 6 3 19 3" xfId="9294" xr:uid="{00000000-0005-0000-0000-0000036C0000}"/>
    <cellStyle name="Normal 6 3 19 3 2" xfId="15701" xr:uid="{00000000-0005-0000-0000-0000046C0000}"/>
    <cellStyle name="Normal 6 3 19 3 2 2" xfId="28346" xr:uid="{00000000-0005-0000-0000-0000056C0000}"/>
    <cellStyle name="Normal 6 3 19 3 3" xfId="23293" xr:uid="{00000000-0005-0000-0000-0000066C0000}"/>
    <cellStyle name="Normal 6 3 19 4" xfId="7414" xr:uid="{00000000-0005-0000-0000-0000076C0000}"/>
    <cellStyle name="Normal 6 3 19 4 2" xfId="13928" xr:uid="{00000000-0005-0000-0000-0000086C0000}"/>
    <cellStyle name="Normal 6 3 19 4 2 2" xfId="26658" xr:uid="{00000000-0005-0000-0000-0000096C0000}"/>
    <cellStyle name="Normal 6 3 19 4 3" xfId="22141" xr:uid="{00000000-0005-0000-0000-00000A6C0000}"/>
    <cellStyle name="Normal 6 3 19 5" xfId="12769" xr:uid="{00000000-0005-0000-0000-00000B6C0000}"/>
    <cellStyle name="Normal 6 3 19 5 2" xfId="25515" xr:uid="{00000000-0005-0000-0000-00000C6C0000}"/>
    <cellStyle name="Normal 6 3 19 6" xfId="18334" xr:uid="{00000000-0005-0000-0000-00000D6C0000}"/>
    <cellStyle name="Normal 6 3 19 7" xfId="31702" xr:uid="{00000000-0005-0000-0000-00000E6C0000}"/>
    <cellStyle name="Normal 6 3 19 8" xfId="34914" xr:uid="{00000000-0005-0000-0000-00000F6C0000}"/>
    <cellStyle name="Normal 6 3 2" xfId="1312" xr:uid="{00000000-0005-0000-0000-0000106C0000}"/>
    <cellStyle name="Normal 6 3 2 2" xfId="8371" xr:uid="{00000000-0005-0000-0000-0000116C0000}"/>
    <cellStyle name="Normal 6 3 2 2 2" xfId="14860" xr:uid="{00000000-0005-0000-0000-0000126C0000}"/>
    <cellStyle name="Normal 6 3 2 2 2 2" xfId="27535" xr:uid="{00000000-0005-0000-0000-0000136C0000}"/>
    <cellStyle name="Normal 6 3 2 2 3" xfId="18833" xr:uid="{00000000-0005-0000-0000-0000146C0000}"/>
    <cellStyle name="Normal 6 3 2 2 4" xfId="22596" xr:uid="{00000000-0005-0000-0000-0000156C0000}"/>
    <cellStyle name="Normal 6 3 2 2 5" xfId="45567" xr:uid="{1B363F55-2F14-41BB-A337-4C786C7BE7B9}"/>
    <cellStyle name="Normal 6 3 2 3" xfId="9295" xr:uid="{00000000-0005-0000-0000-0000166C0000}"/>
    <cellStyle name="Normal 6 3 2 3 2" xfId="15702" xr:uid="{00000000-0005-0000-0000-0000176C0000}"/>
    <cellStyle name="Normal 6 3 2 3 2 2" xfId="19639" xr:uid="{00000000-0005-0000-0000-0000186C0000}"/>
    <cellStyle name="Normal 6 3 2 3 2 3" xfId="32754" xr:uid="{00000000-0005-0000-0000-0000196C0000}"/>
    <cellStyle name="Normal 6 3 2 3 2 4" xfId="35765" xr:uid="{00000000-0005-0000-0000-00001A6C0000}"/>
    <cellStyle name="Normal 6 3 2 3 3" xfId="18335" xr:uid="{00000000-0005-0000-0000-00001B6C0000}"/>
    <cellStyle name="Normal 6 3 2 3 4" xfId="31703" xr:uid="{00000000-0005-0000-0000-00001C6C0000}"/>
    <cellStyle name="Normal 6 3 2 3 5" xfId="34915" xr:uid="{00000000-0005-0000-0000-00001D6C0000}"/>
    <cellStyle name="Normal 6 3 2 3 6" xfId="45568" xr:uid="{9275860C-3884-4446-9DDB-CE1224B35BE5}"/>
    <cellStyle name="Normal 6 3 2 4" xfId="10567" xr:uid="{00000000-0005-0000-0000-00001E6C0000}"/>
    <cellStyle name="Normal 6 3 2 5" xfId="10881" xr:uid="{00000000-0005-0000-0000-00001F6C0000}"/>
    <cellStyle name="Normal 6 3 2 6" xfId="7415" xr:uid="{00000000-0005-0000-0000-0000206C0000}"/>
    <cellStyle name="Normal 6 3 2 6 2" xfId="13929" xr:uid="{00000000-0005-0000-0000-0000216C0000}"/>
    <cellStyle name="Normal 6 3 2 6 2 2" xfId="26659" xr:uid="{00000000-0005-0000-0000-0000226C0000}"/>
    <cellStyle name="Normal 6 3 2 6 3" xfId="22142" xr:uid="{00000000-0005-0000-0000-0000236C0000}"/>
    <cellStyle name="Normal 6 3 2 7" xfId="12770" xr:uid="{00000000-0005-0000-0000-0000246C0000}"/>
    <cellStyle name="Normal 6 3 2 7 2" xfId="25516" xr:uid="{00000000-0005-0000-0000-0000256C0000}"/>
    <cellStyle name="Normal 6 3 2 8" xfId="5599" xr:uid="{00000000-0005-0000-0000-0000266C0000}"/>
    <cellStyle name="Normal 6 3 2 9" xfId="45566" xr:uid="{002BE14A-3509-4BEA-8A0A-3CAE6A7017BE}"/>
    <cellStyle name="Normal 6 3 20" xfId="5588" xr:uid="{00000000-0005-0000-0000-0000276C0000}"/>
    <cellStyle name="Normal 6 3 20 2" xfId="6141" xr:uid="{00000000-0005-0000-0000-0000286C0000}"/>
    <cellStyle name="Normal 6 3 20 3" xfId="8360" xr:uid="{00000000-0005-0000-0000-0000296C0000}"/>
    <cellStyle name="Normal 6 3 20 3 2" xfId="14849" xr:uid="{00000000-0005-0000-0000-00002A6C0000}"/>
    <cellStyle name="Normal 6 3 20 3 2 2" xfId="27524" xr:uid="{00000000-0005-0000-0000-00002B6C0000}"/>
    <cellStyle name="Normal 6 3 20 3 3" xfId="22595" xr:uid="{00000000-0005-0000-0000-00002C6C0000}"/>
    <cellStyle name="Normal 6 3 20 4" xfId="9284" xr:uid="{00000000-0005-0000-0000-00002D6C0000}"/>
    <cellStyle name="Normal 6 3 20 4 2" xfId="15691" xr:uid="{00000000-0005-0000-0000-00002E6C0000}"/>
    <cellStyle name="Normal 6 3 20 4 2 2" xfId="28336" xr:uid="{00000000-0005-0000-0000-00002F6C0000}"/>
    <cellStyle name="Normal 6 3 20 4 3" xfId="23283" xr:uid="{00000000-0005-0000-0000-0000306C0000}"/>
    <cellStyle name="Normal 6 3 20 5" xfId="7404" xr:uid="{00000000-0005-0000-0000-0000316C0000}"/>
    <cellStyle name="Normal 6 3 20 5 2" xfId="13918" xr:uid="{00000000-0005-0000-0000-0000326C0000}"/>
    <cellStyle name="Normal 6 3 20 5 2 2" xfId="26648" xr:uid="{00000000-0005-0000-0000-0000336C0000}"/>
    <cellStyle name="Normal 6 3 20 5 3" xfId="22131" xr:uid="{00000000-0005-0000-0000-0000346C0000}"/>
    <cellStyle name="Normal 6 3 20 6" xfId="12759" xr:uid="{00000000-0005-0000-0000-0000356C0000}"/>
    <cellStyle name="Normal 6 3 20 6 2" xfId="25505" xr:uid="{00000000-0005-0000-0000-0000366C0000}"/>
    <cellStyle name="Normal 6 3 20 7" xfId="18720" xr:uid="{00000000-0005-0000-0000-0000376C0000}"/>
    <cellStyle name="Normal 6 3 20 8" xfId="21060" xr:uid="{00000000-0005-0000-0000-0000386C0000}"/>
    <cellStyle name="Normal 6 3 21" xfId="9990" xr:uid="{00000000-0005-0000-0000-0000396C0000}"/>
    <cellStyle name="Normal 6 3 21 2" xfId="19628" xr:uid="{00000000-0005-0000-0000-00003A6C0000}"/>
    <cellStyle name="Normal 6 3 21 2 2" xfId="32743" xr:uid="{00000000-0005-0000-0000-00003B6C0000}"/>
    <cellStyle name="Normal 6 3 21 2 3" xfId="35754" xr:uid="{00000000-0005-0000-0000-00003C6C0000}"/>
    <cellStyle name="Normal 6 3 21 3" xfId="18324" xr:uid="{00000000-0005-0000-0000-00003D6C0000}"/>
    <cellStyle name="Normal 6 3 21 4" xfId="31692" xr:uid="{00000000-0005-0000-0000-00003E6C0000}"/>
    <cellStyle name="Normal 6 3 21 5" xfId="34904" xr:uid="{00000000-0005-0000-0000-00003F6C0000}"/>
    <cellStyle name="Normal 6 3 22" xfId="10834" xr:uid="{00000000-0005-0000-0000-0000406C0000}"/>
    <cellStyle name="Normal 6 3 23" xfId="2981" xr:uid="{00000000-0005-0000-0000-0000416C0000}"/>
    <cellStyle name="Normal 6 3 24" xfId="45565" xr:uid="{6C5CEE5D-00EA-4290-BC9C-9BFD5B128F34}"/>
    <cellStyle name="Normal 6 3 3" xfId="1996" xr:uid="{00000000-0005-0000-0000-0000426C0000}"/>
    <cellStyle name="Normal 6 3 3 2" xfId="8372" xr:uid="{00000000-0005-0000-0000-0000436C0000}"/>
    <cellStyle name="Normal 6 3 3 2 2" xfId="14861" xr:uid="{00000000-0005-0000-0000-0000446C0000}"/>
    <cellStyle name="Normal 6 3 3 2 2 2" xfId="27536" xr:uid="{00000000-0005-0000-0000-0000456C0000}"/>
    <cellStyle name="Normal 6 3 3 2 3" xfId="19640" xr:uid="{00000000-0005-0000-0000-0000466C0000}"/>
    <cellStyle name="Normal 6 3 3 2 4" xfId="32755" xr:uid="{00000000-0005-0000-0000-0000476C0000}"/>
    <cellStyle name="Normal 6 3 3 2 5" xfId="35766" xr:uid="{00000000-0005-0000-0000-0000486C0000}"/>
    <cellStyle name="Normal 6 3 3 2 6" xfId="45569" xr:uid="{54CC7F70-F603-47E1-9C9E-A0E0428CF76B}"/>
    <cellStyle name="Normal 6 3 3 3" xfId="9296" xr:uid="{00000000-0005-0000-0000-0000496C0000}"/>
    <cellStyle name="Normal 6 3 3 3 2" xfId="15703" xr:uid="{00000000-0005-0000-0000-00004A6C0000}"/>
    <cellStyle name="Normal 6 3 3 3 2 2" xfId="28347" xr:uid="{00000000-0005-0000-0000-00004B6C0000}"/>
    <cellStyle name="Normal 6 3 3 3 3" xfId="23294" xr:uid="{00000000-0005-0000-0000-00004C6C0000}"/>
    <cellStyle name="Normal 6 3 3 4" xfId="7416" xr:uid="{00000000-0005-0000-0000-00004D6C0000}"/>
    <cellStyle name="Normal 6 3 3 4 2" xfId="13930" xr:uid="{00000000-0005-0000-0000-00004E6C0000}"/>
    <cellStyle name="Normal 6 3 3 4 2 2" xfId="26660" xr:uid="{00000000-0005-0000-0000-00004F6C0000}"/>
    <cellStyle name="Normal 6 3 3 4 3" xfId="22143" xr:uid="{00000000-0005-0000-0000-0000506C0000}"/>
    <cellStyle name="Normal 6 3 3 5" xfId="12771" xr:uid="{00000000-0005-0000-0000-0000516C0000}"/>
    <cellStyle name="Normal 6 3 3 5 2" xfId="25517" xr:uid="{00000000-0005-0000-0000-0000526C0000}"/>
    <cellStyle name="Normal 6 3 3 6" xfId="18336" xr:uid="{00000000-0005-0000-0000-0000536C0000}"/>
    <cellStyle name="Normal 6 3 3 7" xfId="31704" xr:uid="{00000000-0005-0000-0000-0000546C0000}"/>
    <cellStyle name="Normal 6 3 3 8" xfId="34916" xr:uid="{00000000-0005-0000-0000-0000556C0000}"/>
    <cellStyle name="Normal 6 3 3 9" xfId="5600" xr:uid="{00000000-0005-0000-0000-0000566C0000}"/>
    <cellStyle name="Normal 6 3 4" xfId="5601" xr:uid="{00000000-0005-0000-0000-0000576C0000}"/>
    <cellStyle name="Normal 6 3 4 2" xfId="8373" xr:uid="{00000000-0005-0000-0000-0000586C0000}"/>
    <cellStyle name="Normal 6 3 4 2 2" xfId="14862" xr:uid="{00000000-0005-0000-0000-0000596C0000}"/>
    <cellStyle name="Normal 6 3 4 2 2 2" xfId="27537" xr:uid="{00000000-0005-0000-0000-00005A6C0000}"/>
    <cellStyle name="Normal 6 3 4 2 3" xfId="19641" xr:uid="{00000000-0005-0000-0000-00005B6C0000}"/>
    <cellStyle name="Normal 6 3 4 2 4" xfId="32756" xr:uid="{00000000-0005-0000-0000-00005C6C0000}"/>
    <cellStyle name="Normal 6 3 4 2 5" xfId="35767" xr:uid="{00000000-0005-0000-0000-00005D6C0000}"/>
    <cellStyle name="Normal 6 3 4 3" xfId="9297" xr:uid="{00000000-0005-0000-0000-00005E6C0000}"/>
    <cellStyle name="Normal 6 3 4 3 2" xfId="15704" xr:uid="{00000000-0005-0000-0000-00005F6C0000}"/>
    <cellStyle name="Normal 6 3 4 3 2 2" xfId="28348" xr:uid="{00000000-0005-0000-0000-0000606C0000}"/>
    <cellStyle name="Normal 6 3 4 3 3" xfId="23295" xr:uid="{00000000-0005-0000-0000-0000616C0000}"/>
    <cellStyle name="Normal 6 3 4 4" xfId="7417" xr:uid="{00000000-0005-0000-0000-0000626C0000}"/>
    <cellStyle name="Normal 6 3 4 4 2" xfId="13931" xr:uid="{00000000-0005-0000-0000-0000636C0000}"/>
    <cellStyle name="Normal 6 3 4 4 2 2" xfId="26661" xr:uid="{00000000-0005-0000-0000-0000646C0000}"/>
    <cellStyle name="Normal 6 3 4 4 3" xfId="22144" xr:uid="{00000000-0005-0000-0000-0000656C0000}"/>
    <cellStyle name="Normal 6 3 4 5" xfId="12772" xr:uid="{00000000-0005-0000-0000-0000666C0000}"/>
    <cellStyle name="Normal 6 3 4 5 2" xfId="25518" xr:uid="{00000000-0005-0000-0000-0000676C0000}"/>
    <cellStyle name="Normal 6 3 4 6" xfId="18337" xr:uid="{00000000-0005-0000-0000-0000686C0000}"/>
    <cellStyle name="Normal 6 3 4 7" xfId="31705" xr:uid="{00000000-0005-0000-0000-0000696C0000}"/>
    <cellStyle name="Normal 6 3 4 8" xfId="34917" xr:uid="{00000000-0005-0000-0000-00006A6C0000}"/>
    <cellStyle name="Normal 6 3 4 9" xfId="45570" xr:uid="{E16D83CD-0519-432F-8212-D63F33C97C82}"/>
    <cellStyle name="Normal 6 3 5" xfId="5602" xr:uid="{00000000-0005-0000-0000-00006B6C0000}"/>
    <cellStyle name="Normal 6 3 5 2" xfId="8374" xr:uid="{00000000-0005-0000-0000-00006C6C0000}"/>
    <cellStyle name="Normal 6 3 5 2 2" xfId="14863" xr:uid="{00000000-0005-0000-0000-00006D6C0000}"/>
    <cellStyle name="Normal 6 3 5 2 2 2" xfId="27538" xr:uid="{00000000-0005-0000-0000-00006E6C0000}"/>
    <cellStyle name="Normal 6 3 5 2 3" xfId="19642" xr:uid="{00000000-0005-0000-0000-00006F6C0000}"/>
    <cellStyle name="Normal 6 3 5 2 4" xfId="32757" xr:uid="{00000000-0005-0000-0000-0000706C0000}"/>
    <cellStyle name="Normal 6 3 5 2 5" xfId="35768" xr:uid="{00000000-0005-0000-0000-0000716C0000}"/>
    <cellStyle name="Normal 6 3 5 3" xfId="9298" xr:uid="{00000000-0005-0000-0000-0000726C0000}"/>
    <cellStyle name="Normal 6 3 5 3 2" xfId="15705" xr:uid="{00000000-0005-0000-0000-0000736C0000}"/>
    <cellStyle name="Normal 6 3 5 3 2 2" xfId="28349" xr:uid="{00000000-0005-0000-0000-0000746C0000}"/>
    <cellStyle name="Normal 6 3 5 3 3" xfId="23296" xr:uid="{00000000-0005-0000-0000-0000756C0000}"/>
    <cellStyle name="Normal 6 3 5 4" xfId="7418" xr:uid="{00000000-0005-0000-0000-0000766C0000}"/>
    <cellStyle name="Normal 6 3 5 4 2" xfId="13932" xr:uid="{00000000-0005-0000-0000-0000776C0000}"/>
    <cellStyle name="Normal 6 3 5 4 2 2" xfId="26662" xr:uid="{00000000-0005-0000-0000-0000786C0000}"/>
    <cellStyle name="Normal 6 3 5 4 3" xfId="22145" xr:uid="{00000000-0005-0000-0000-0000796C0000}"/>
    <cellStyle name="Normal 6 3 5 5" xfId="12773" xr:uid="{00000000-0005-0000-0000-00007A6C0000}"/>
    <cellStyle name="Normal 6 3 5 5 2" xfId="25519" xr:uid="{00000000-0005-0000-0000-00007B6C0000}"/>
    <cellStyle name="Normal 6 3 5 6" xfId="18338" xr:uid="{00000000-0005-0000-0000-00007C6C0000}"/>
    <cellStyle name="Normal 6 3 5 7" xfId="31706" xr:uid="{00000000-0005-0000-0000-00007D6C0000}"/>
    <cellStyle name="Normal 6 3 5 8" xfId="34918" xr:uid="{00000000-0005-0000-0000-00007E6C0000}"/>
    <cellStyle name="Normal 6 3 5 9" xfId="45571" xr:uid="{32CC93FC-8003-48AA-A5A5-9CB1AD3924C5}"/>
    <cellStyle name="Normal 6 3 6" xfId="5603" xr:uid="{00000000-0005-0000-0000-00007F6C0000}"/>
    <cellStyle name="Normal 6 3 6 2" xfId="8375" xr:uid="{00000000-0005-0000-0000-0000806C0000}"/>
    <cellStyle name="Normal 6 3 6 2 2" xfId="14864" xr:uid="{00000000-0005-0000-0000-0000816C0000}"/>
    <cellStyle name="Normal 6 3 6 2 2 2" xfId="27539" xr:uid="{00000000-0005-0000-0000-0000826C0000}"/>
    <cellStyle name="Normal 6 3 6 2 3" xfId="19643" xr:uid="{00000000-0005-0000-0000-0000836C0000}"/>
    <cellStyle name="Normal 6 3 6 2 4" xfId="32758" xr:uid="{00000000-0005-0000-0000-0000846C0000}"/>
    <cellStyle name="Normal 6 3 6 2 5" xfId="35769" xr:uid="{00000000-0005-0000-0000-0000856C0000}"/>
    <cellStyle name="Normal 6 3 6 3" xfId="9299" xr:uid="{00000000-0005-0000-0000-0000866C0000}"/>
    <cellStyle name="Normal 6 3 6 3 2" xfId="15706" xr:uid="{00000000-0005-0000-0000-0000876C0000}"/>
    <cellStyle name="Normal 6 3 6 3 2 2" xfId="28350" xr:uid="{00000000-0005-0000-0000-0000886C0000}"/>
    <cellStyle name="Normal 6 3 6 3 3" xfId="23297" xr:uid="{00000000-0005-0000-0000-0000896C0000}"/>
    <cellStyle name="Normal 6 3 6 4" xfId="7419" xr:uid="{00000000-0005-0000-0000-00008A6C0000}"/>
    <cellStyle name="Normal 6 3 6 4 2" xfId="13933" xr:uid="{00000000-0005-0000-0000-00008B6C0000}"/>
    <cellStyle name="Normal 6 3 6 4 2 2" xfId="26663" xr:uid="{00000000-0005-0000-0000-00008C6C0000}"/>
    <cellStyle name="Normal 6 3 6 4 3" xfId="22146" xr:uid="{00000000-0005-0000-0000-00008D6C0000}"/>
    <cellStyle name="Normal 6 3 6 5" xfId="12774" xr:uid="{00000000-0005-0000-0000-00008E6C0000}"/>
    <cellStyle name="Normal 6 3 6 5 2" xfId="25520" xr:uid="{00000000-0005-0000-0000-00008F6C0000}"/>
    <cellStyle name="Normal 6 3 6 6" xfId="18339" xr:uid="{00000000-0005-0000-0000-0000906C0000}"/>
    <cellStyle name="Normal 6 3 6 7" xfId="31707" xr:uid="{00000000-0005-0000-0000-0000916C0000}"/>
    <cellStyle name="Normal 6 3 6 8" xfId="34919" xr:uid="{00000000-0005-0000-0000-0000926C0000}"/>
    <cellStyle name="Normal 6 3 6 9" xfId="45572" xr:uid="{94C9EEB5-72FF-4A43-A408-AD1DE91D3522}"/>
    <cellStyle name="Normal 6 3 7" xfId="5604" xr:uid="{00000000-0005-0000-0000-0000936C0000}"/>
    <cellStyle name="Normal 6 3 7 2" xfId="8376" xr:uid="{00000000-0005-0000-0000-0000946C0000}"/>
    <cellStyle name="Normal 6 3 7 2 2" xfId="14865" xr:uid="{00000000-0005-0000-0000-0000956C0000}"/>
    <cellStyle name="Normal 6 3 7 2 2 2" xfId="27540" xr:uid="{00000000-0005-0000-0000-0000966C0000}"/>
    <cellStyle name="Normal 6 3 7 2 3" xfId="19644" xr:uid="{00000000-0005-0000-0000-0000976C0000}"/>
    <cellStyle name="Normal 6 3 7 2 4" xfId="32759" xr:uid="{00000000-0005-0000-0000-0000986C0000}"/>
    <cellStyle name="Normal 6 3 7 2 5" xfId="35770" xr:uid="{00000000-0005-0000-0000-0000996C0000}"/>
    <cellStyle name="Normal 6 3 7 3" xfId="9300" xr:uid="{00000000-0005-0000-0000-00009A6C0000}"/>
    <cellStyle name="Normal 6 3 7 3 2" xfId="15707" xr:uid="{00000000-0005-0000-0000-00009B6C0000}"/>
    <cellStyle name="Normal 6 3 7 3 2 2" xfId="28351" xr:uid="{00000000-0005-0000-0000-00009C6C0000}"/>
    <cellStyle name="Normal 6 3 7 3 3" xfId="23298" xr:uid="{00000000-0005-0000-0000-00009D6C0000}"/>
    <cellStyle name="Normal 6 3 7 4" xfId="7420" xr:uid="{00000000-0005-0000-0000-00009E6C0000}"/>
    <cellStyle name="Normal 6 3 7 4 2" xfId="13934" xr:uid="{00000000-0005-0000-0000-00009F6C0000}"/>
    <cellStyle name="Normal 6 3 7 4 2 2" xfId="26664" xr:uid="{00000000-0005-0000-0000-0000A06C0000}"/>
    <cellStyle name="Normal 6 3 7 4 3" xfId="22147" xr:uid="{00000000-0005-0000-0000-0000A16C0000}"/>
    <cellStyle name="Normal 6 3 7 5" xfId="12775" xr:uid="{00000000-0005-0000-0000-0000A26C0000}"/>
    <cellStyle name="Normal 6 3 7 5 2" xfId="25521" xr:uid="{00000000-0005-0000-0000-0000A36C0000}"/>
    <cellStyle name="Normal 6 3 7 6" xfId="18340" xr:uid="{00000000-0005-0000-0000-0000A46C0000}"/>
    <cellStyle name="Normal 6 3 7 7" xfId="31708" xr:uid="{00000000-0005-0000-0000-0000A56C0000}"/>
    <cellStyle name="Normal 6 3 7 8" xfId="34920" xr:uid="{00000000-0005-0000-0000-0000A66C0000}"/>
    <cellStyle name="Normal 6 3 8" xfId="5605" xr:uid="{00000000-0005-0000-0000-0000A76C0000}"/>
    <cellStyle name="Normal 6 3 8 2" xfId="8377" xr:uid="{00000000-0005-0000-0000-0000A86C0000}"/>
    <cellStyle name="Normal 6 3 8 2 2" xfId="14866" xr:uid="{00000000-0005-0000-0000-0000A96C0000}"/>
    <cellStyle name="Normal 6 3 8 2 2 2" xfId="27541" xr:uid="{00000000-0005-0000-0000-0000AA6C0000}"/>
    <cellStyle name="Normal 6 3 8 2 3" xfId="19645" xr:uid="{00000000-0005-0000-0000-0000AB6C0000}"/>
    <cellStyle name="Normal 6 3 8 2 4" xfId="32760" xr:uid="{00000000-0005-0000-0000-0000AC6C0000}"/>
    <cellStyle name="Normal 6 3 8 2 5" xfId="35771" xr:uid="{00000000-0005-0000-0000-0000AD6C0000}"/>
    <cellStyle name="Normal 6 3 8 3" xfId="9301" xr:uid="{00000000-0005-0000-0000-0000AE6C0000}"/>
    <cellStyle name="Normal 6 3 8 3 2" xfId="15708" xr:uid="{00000000-0005-0000-0000-0000AF6C0000}"/>
    <cellStyle name="Normal 6 3 8 3 2 2" xfId="28352" xr:uid="{00000000-0005-0000-0000-0000B06C0000}"/>
    <cellStyle name="Normal 6 3 8 3 3" xfId="23299" xr:uid="{00000000-0005-0000-0000-0000B16C0000}"/>
    <cellStyle name="Normal 6 3 8 4" xfId="7421" xr:uid="{00000000-0005-0000-0000-0000B26C0000}"/>
    <cellStyle name="Normal 6 3 8 4 2" xfId="13935" xr:uid="{00000000-0005-0000-0000-0000B36C0000}"/>
    <cellStyle name="Normal 6 3 8 4 2 2" xfId="26665" xr:uid="{00000000-0005-0000-0000-0000B46C0000}"/>
    <cellStyle name="Normal 6 3 8 4 3" xfId="22148" xr:uid="{00000000-0005-0000-0000-0000B56C0000}"/>
    <cellStyle name="Normal 6 3 8 5" xfId="12776" xr:uid="{00000000-0005-0000-0000-0000B66C0000}"/>
    <cellStyle name="Normal 6 3 8 5 2" xfId="25522" xr:uid="{00000000-0005-0000-0000-0000B76C0000}"/>
    <cellStyle name="Normal 6 3 8 6" xfId="18341" xr:uid="{00000000-0005-0000-0000-0000B86C0000}"/>
    <cellStyle name="Normal 6 3 8 7" xfId="31709" xr:uid="{00000000-0005-0000-0000-0000B96C0000}"/>
    <cellStyle name="Normal 6 3 8 8" xfId="34921" xr:uid="{00000000-0005-0000-0000-0000BA6C0000}"/>
    <cellStyle name="Normal 6 3 9" xfId="5606" xr:uid="{00000000-0005-0000-0000-0000BB6C0000}"/>
    <cellStyle name="Normal 6 3 9 2" xfId="8378" xr:uid="{00000000-0005-0000-0000-0000BC6C0000}"/>
    <cellStyle name="Normal 6 3 9 2 2" xfId="14867" xr:uid="{00000000-0005-0000-0000-0000BD6C0000}"/>
    <cellStyle name="Normal 6 3 9 2 2 2" xfId="27542" xr:uid="{00000000-0005-0000-0000-0000BE6C0000}"/>
    <cellStyle name="Normal 6 3 9 2 3" xfId="19646" xr:uid="{00000000-0005-0000-0000-0000BF6C0000}"/>
    <cellStyle name="Normal 6 3 9 2 4" xfId="32761" xr:uid="{00000000-0005-0000-0000-0000C06C0000}"/>
    <cellStyle name="Normal 6 3 9 2 5" xfId="35772" xr:uid="{00000000-0005-0000-0000-0000C16C0000}"/>
    <cellStyle name="Normal 6 3 9 3" xfId="9302" xr:uid="{00000000-0005-0000-0000-0000C26C0000}"/>
    <cellStyle name="Normal 6 3 9 3 2" xfId="15709" xr:uid="{00000000-0005-0000-0000-0000C36C0000}"/>
    <cellStyle name="Normal 6 3 9 3 2 2" xfId="28353" xr:uid="{00000000-0005-0000-0000-0000C46C0000}"/>
    <cellStyle name="Normal 6 3 9 3 3" xfId="23300" xr:uid="{00000000-0005-0000-0000-0000C56C0000}"/>
    <cellStyle name="Normal 6 3 9 4" xfId="7422" xr:uid="{00000000-0005-0000-0000-0000C66C0000}"/>
    <cellStyle name="Normal 6 3 9 4 2" xfId="13936" xr:uid="{00000000-0005-0000-0000-0000C76C0000}"/>
    <cellStyle name="Normal 6 3 9 4 2 2" xfId="26666" xr:uid="{00000000-0005-0000-0000-0000C86C0000}"/>
    <cellStyle name="Normal 6 3 9 4 3" xfId="22149" xr:uid="{00000000-0005-0000-0000-0000C96C0000}"/>
    <cellStyle name="Normal 6 3 9 5" xfId="12777" xr:uid="{00000000-0005-0000-0000-0000CA6C0000}"/>
    <cellStyle name="Normal 6 3 9 5 2" xfId="25523" xr:uid="{00000000-0005-0000-0000-0000CB6C0000}"/>
    <cellStyle name="Normal 6 3 9 6" xfId="18342" xr:uid="{00000000-0005-0000-0000-0000CC6C0000}"/>
    <cellStyle name="Normal 6 3 9 7" xfId="31710" xr:uid="{00000000-0005-0000-0000-0000CD6C0000}"/>
    <cellStyle name="Normal 6 3 9 8" xfId="34922" xr:uid="{00000000-0005-0000-0000-0000CE6C0000}"/>
    <cellStyle name="Normal 6 4" xfId="1053" xr:uid="{00000000-0005-0000-0000-0000CF6C0000}"/>
    <cellStyle name="Normal 6 4 10" xfId="5608" xr:uid="{00000000-0005-0000-0000-0000D06C0000}"/>
    <cellStyle name="Normal 6 4 10 2" xfId="8380" xr:uid="{00000000-0005-0000-0000-0000D16C0000}"/>
    <cellStyle name="Normal 6 4 10 2 2" xfId="14869" xr:uid="{00000000-0005-0000-0000-0000D26C0000}"/>
    <cellStyle name="Normal 6 4 10 2 2 2" xfId="27544" xr:uid="{00000000-0005-0000-0000-0000D36C0000}"/>
    <cellStyle name="Normal 6 4 10 2 3" xfId="19648" xr:uid="{00000000-0005-0000-0000-0000D46C0000}"/>
    <cellStyle name="Normal 6 4 10 2 4" xfId="32763" xr:uid="{00000000-0005-0000-0000-0000D56C0000}"/>
    <cellStyle name="Normal 6 4 10 2 5" xfId="35774" xr:uid="{00000000-0005-0000-0000-0000D66C0000}"/>
    <cellStyle name="Normal 6 4 10 3" xfId="9304" xr:uid="{00000000-0005-0000-0000-0000D76C0000}"/>
    <cellStyle name="Normal 6 4 10 3 2" xfId="15711" xr:uid="{00000000-0005-0000-0000-0000D86C0000}"/>
    <cellStyle name="Normal 6 4 10 3 2 2" xfId="28355" xr:uid="{00000000-0005-0000-0000-0000D96C0000}"/>
    <cellStyle name="Normal 6 4 10 3 3" xfId="23302" xr:uid="{00000000-0005-0000-0000-0000DA6C0000}"/>
    <cellStyle name="Normal 6 4 10 4" xfId="7424" xr:uid="{00000000-0005-0000-0000-0000DB6C0000}"/>
    <cellStyle name="Normal 6 4 10 4 2" xfId="13938" xr:uid="{00000000-0005-0000-0000-0000DC6C0000}"/>
    <cellStyle name="Normal 6 4 10 4 2 2" xfId="26668" xr:uid="{00000000-0005-0000-0000-0000DD6C0000}"/>
    <cellStyle name="Normal 6 4 10 4 3" xfId="22151" xr:uid="{00000000-0005-0000-0000-0000DE6C0000}"/>
    <cellStyle name="Normal 6 4 10 5" xfId="12779" xr:uid="{00000000-0005-0000-0000-0000DF6C0000}"/>
    <cellStyle name="Normal 6 4 10 5 2" xfId="25525" xr:uid="{00000000-0005-0000-0000-0000E06C0000}"/>
    <cellStyle name="Normal 6 4 10 6" xfId="18344" xr:uid="{00000000-0005-0000-0000-0000E16C0000}"/>
    <cellStyle name="Normal 6 4 10 7" xfId="31712" xr:uid="{00000000-0005-0000-0000-0000E26C0000}"/>
    <cellStyle name="Normal 6 4 10 8" xfId="34924" xr:uid="{00000000-0005-0000-0000-0000E36C0000}"/>
    <cellStyle name="Normal 6 4 11" xfId="5609" xr:uid="{00000000-0005-0000-0000-0000E46C0000}"/>
    <cellStyle name="Normal 6 4 11 2" xfId="8381" xr:uid="{00000000-0005-0000-0000-0000E56C0000}"/>
    <cellStyle name="Normal 6 4 11 2 2" xfId="14870" xr:uid="{00000000-0005-0000-0000-0000E66C0000}"/>
    <cellStyle name="Normal 6 4 11 2 2 2" xfId="27545" xr:uid="{00000000-0005-0000-0000-0000E76C0000}"/>
    <cellStyle name="Normal 6 4 11 2 3" xfId="19649" xr:uid="{00000000-0005-0000-0000-0000E86C0000}"/>
    <cellStyle name="Normal 6 4 11 2 4" xfId="32764" xr:uid="{00000000-0005-0000-0000-0000E96C0000}"/>
    <cellStyle name="Normal 6 4 11 2 5" xfId="35775" xr:uid="{00000000-0005-0000-0000-0000EA6C0000}"/>
    <cellStyle name="Normal 6 4 11 3" xfId="9305" xr:uid="{00000000-0005-0000-0000-0000EB6C0000}"/>
    <cellStyle name="Normal 6 4 11 3 2" xfId="15712" xr:uid="{00000000-0005-0000-0000-0000EC6C0000}"/>
    <cellStyle name="Normal 6 4 11 3 2 2" xfId="28356" xr:uid="{00000000-0005-0000-0000-0000ED6C0000}"/>
    <cellStyle name="Normal 6 4 11 3 3" xfId="23303" xr:uid="{00000000-0005-0000-0000-0000EE6C0000}"/>
    <cellStyle name="Normal 6 4 11 4" xfId="7425" xr:uid="{00000000-0005-0000-0000-0000EF6C0000}"/>
    <cellStyle name="Normal 6 4 11 4 2" xfId="13939" xr:uid="{00000000-0005-0000-0000-0000F06C0000}"/>
    <cellStyle name="Normal 6 4 11 4 2 2" xfId="26669" xr:uid="{00000000-0005-0000-0000-0000F16C0000}"/>
    <cellStyle name="Normal 6 4 11 4 3" xfId="22152" xr:uid="{00000000-0005-0000-0000-0000F26C0000}"/>
    <cellStyle name="Normal 6 4 11 5" xfId="12780" xr:uid="{00000000-0005-0000-0000-0000F36C0000}"/>
    <cellStyle name="Normal 6 4 11 5 2" xfId="25526" xr:uid="{00000000-0005-0000-0000-0000F46C0000}"/>
    <cellStyle name="Normal 6 4 11 6" xfId="18345" xr:uid="{00000000-0005-0000-0000-0000F56C0000}"/>
    <cellStyle name="Normal 6 4 11 7" xfId="31713" xr:uid="{00000000-0005-0000-0000-0000F66C0000}"/>
    <cellStyle name="Normal 6 4 11 8" xfId="34925" xr:uid="{00000000-0005-0000-0000-0000F76C0000}"/>
    <cellStyle name="Normal 6 4 12" xfId="5610" xr:uid="{00000000-0005-0000-0000-0000F86C0000}"/>
    <cellStyle name="Normal 6 4 12 2" xfId="8382" xr:uid="{00000000-0005-0000-0000-0000F96C0000}"/>
    <cellStyle name="Normal 6 4 12 2 2" xfId="14871" xr:uid="{00000000-0005-0000-0000-0000FA6C0000}"/>
    <cellStyle name="Normal 6 4 12 2 2 2" xfId="27546" xr:uid="{00000000-0005-0000-0000-0000FB6C0000}"/>
    <cellStyle name="Normal 6 4 12 2 3" xfId="19650" xr:uid="{00000000-0005-0000-0000-0000FC6C0000}"/>
    <cellStyle name="Normal 6 4 12 2 4" xfId="32765" xr:uid="{00000000-0005-0000-0000-0000FD6C0000}"/>
    <cellStyle name="Normal 6 4 12 2 5" xfId="35776" xr:uid="{00000000-0005-0000-0000-0000FE6C0000}"/>
    <cellStyle name="Normal 6 4 12 3" xfId="9306" xr:uid="{00000000-0005-0000-0000-0000FF6C0000}"/>
    <cellStyle name="Normal 6 4 12 3 2" xfId="15713" xr:uid="{00000000-0005-0000-0000-0000006D0000}"/>
    <cellStyle name="Normal 6 4 12 3 2 2" xfId="28357" xr:uid="{00000000-0005-0000-0000-0000016D0000}"/>
    <cellStyle name="Normal 6 4 12 3 3" xfId="23304" xr:uid="{00000000-0005-0000-0000-0000026D0000}"/>
    <cellStyle name="Normal 6 4 12 4" xfId="7426" xr:uid="{00000000-0005-0000-0000-0000036D0000}"/>
    <cellStyle name="Normal 6 4 12 4 2" xfId="13940" xr:uid="{00000000-0005-0000-0000-0000046D0000}"/>
    <cellStyle name="Normal 6 4 12 4 2 2" xfId="26670" xr:uid="{00000000-0005-0000-0000-0000056D0000}"/>
    <cellStyle name="Normal 6 4 12 4 3" xfId="22153" xr:uid="{00000000-0005-0000-0000-0000066D0000}"/>
    <cellStyle name="Normal 6 4 12 5" xfId="12781" xr:uid="{00000000-0005-0000-0000-0000076D0000}"/>
    <cellStyle name="Normal 6 4 12 5 2" xfId="25527" xr:uid="{00000000-0005-0000-0000-0000086D0000}"/>
    <cellStyle name="Normal 6 4 12 6" xfId="18346" xr:uid="{00000000-0005-0000-0000-0000096D0000}"/>
    <cellStyle name="Normal 6 4 12 7" xfId="31714" xr:uid="{00000000-0005-0000-0000-00000A6D0000}"/>
    <cellStyle name="Normal 6 4 12 8" xfId="34926" xr:uid="{00000000-0005-0000-0000-00000B6D0000}"/>
    <cellStyle name="Normal 6 4 13" xfId="5611" xr:uid="{00000000-0005-0000-0000-00000C6D0000}"/>
    <cellStyle name="Normal 6 4 13 2" xfId="8383" xr:uid="{00000000-0005-0000-0000-00000D6D0000}"/>
    <cellStyle name="Normal 6 4 13 2 2" xfId="14872" xr:uid="{00000000-0005-0000-0000-00000E6D0000}"/>
    <cellStyle name="Normal 6 4 13 2 2 2" xfId="27547" xr:uid="{00000000-0005-0000-0000-00000F6D0000}"/>
    <cellStyle name="Normal 6 4 13 2 3" xfId="19651" xr:uid="{00000000-0005-0000-0000-0000106D0000}"/>
    <cellStyle name="Normal 6 4 13 2 4" xfId="32766" xr:uid="{00000000-0005-0000-0000-0000116D0000}"/>
    <cellStyle name="Normal 6 4 13 2 5" xfId="35777" xr:uid="{00000000-0005-0000-0000-0000126D0000}"/>
    <cellStyle name="Normal 6 4 13 3" xfId="9307" xr:uid="{00000000-0005-0000-0000-0000136D0000}"/>
    <cellStyle name="Normal 6 4 13 3 2" xfId="15714" xr:uid="{00000000-0005-0000-0000-0000146D0000}"/>
    <cellStyle name="Normal 6 4 13 3 2 2" xfId="28358" xr:uid="{00000000-0005-0000-0000-0000156D0000}"/>
    <cellStyle name="Normal 6 4 13 3 3" xfId="23305" xr:uid="{00000000-0005-0000-0000-0000166D0000}"/>
    <cellStyle name="Normal 6 4 13 4" xfId="7427" xr:uid="{00000000-0005-0000-0000-0000176D0000}"/>
    <cellStyle name="Normal 6 4 13 4 2" xfId="13941" xr:uid="{00000000-0005-0000-0000-0000186D0000}"/>
    <cellStyle name="Normal 6 4 13 4 2 2" xfId="26671" xr:uid="{00000000-0005-0000-0000-0000196D0000}"/>
    <cellStyle name="Normal 6 4 13 4 3" xfId="22154" xr:uid="{00000000-0005-0000-0000-00001A6D0000}"/>
    <cellStyle name="Normal 6 4 13 5" xfId="12782" xr:uid="{00000000-0005-0000-0000-00001B6D0000}"/>
    <cellStyle name="Normal 6 4 13 5 2" xfId="25528" xr:uid="{00000000-0005-0000-0000-00001C6D0000}"/>
    <cellStyle name="Normal 6 4 13 6" xfId="18347" xr:uid="{00000000-0005-0000-0000-00001D6D0000}"/>
    <cellStyle name="Normal 6 4 13 7" xfId="31715" xr:uid="{00000000-0005-0000-0000-00001E6D0000}"/>
    <cellStyle name="Normal 6 4 13 8" xfId="34927" xr:uid="{00000000-0005-0000-0000-00001F6D0000}"/>
    <cellStyle name="Normal 6 4 14" xfId="5612" xr:uid="{00000000-0005-0000-0000-0000206D0000}"/>
    <cellStyle name="Normal 6 4 14 2" xfId="8384" xr:uid="{00000000-0005-0000-0000-0000216D0000}"/>
    <cellStyle name="Normal 6 4 14 2 2" xfId="14873" xr:uid="{00000000-0005-0000-0000-0000226D0000}"/>
    <cellStyle name="Normal 6 4 14 2 2 2" xfId="27548" xr:uid="{00000000-0005-0000-0000-0000236D0000}"/>
    <cellStyle name="Normal 6 4 14 2 3" xfId="19652" xr:uid="{00000000-0005-0000-0000-0000246D0000}"/>
    <cellStyle name="Normal 6 4 14 2 4" xfId="32767" xr:uid="{00000000-0005-0000-0000-0000256D0000}"/>
    <cellStyle name="Normal 6 4 14 2 5" xfId="35778" xr:uid="{00000000-0005-0000-0000-0000266D0000}"/>
    <cellStyle name="Normal 6 4 14 3" xfId="9308" xr:uid="{00000000-0005-0000-0000-0000276D0000}"/>
    <cellStyle name="Normal 6 4 14 3 2" xfId="15715" xr:uid="{00000000-0005-0000-0000-0000286D0000}"/>
    <cellStyle name="Normal 6 4 14 3 2 2" xfId="28359" xr:uid="{00000000-0005-0000-0000-0000296D0000}"/>
    <cellStyle name="Normal 6 4 14 3 3" xfId="23306" xr:uid="{00000000-0005-0000-0000-00002A6D0000}"/>
    <cellStyle name="Normal 6 4 14 4" xfId="7428" xr:uid="{00000000-0005-0000-0000-00002B6D0000}"/>
    <cellStyle name="Normal 6 4 14 4 2" xfId="13942" xr:uid="{00000000-0005-0000-0000-00002C6D0000}"/>
    <cellStyle name="Normal 6 4 14 4 2 2" xfId="26672" xr:uid="{00000000-0005-0000-0000-00002D6D0000}"/>
    <cellStyle name="Normal 6 4 14 4 3" xfId="22155" xr:uid="{00000000-0005-0000-0000-00002E6D0000}"/>
    <cellStyle name="Normal 6 4 14 5" xfId="12783" xr:uid="{00000000-0005-0000-0000-00002F6D0000}"/>
    <cellStyle name="Normal 6 4 14 5 2" xfId="25529" xr:uid="{00000000-0005-0000-0000-0000306D0000}"/>
    <cellStyle name="Normal 6 4 14 6" xfId="18348" xr:uid="{00000000-0005-0000-0000-0000316D0000}"/>
    <cellStyle name="Normal 6 4 14 7" xfId="31716" xr:uid="{00000000-0005-0000-0000-0000326D0000}"/>
    <cellStyle name="Normal 6 4 14 8" xfId="34928" xr:uid="{00000000-0005-0000-0000-0000336D0000}"/>
    <cellStyle name="Normal 6 4 15" xfId="5613" xr:uid="{00000000-0005-0000-0000-0000346D0000}"/>
    <cellStyle name="Normal 6 4 15 2" xfId="8385" xr:uid="{00000000-0005-0000-0000-0000356D0000}"/>
    <cellStyle name="Normal 6 4 15 2 2" xfId="14874" xr:uid="{00000000-0005-0000-0000-0000366D0000}"/>
    <cellStyle name="Normal 6 4 15 2 2 2" xfId="27549" xr:uid="{00000000-0005-0000-0000-0000376D0000}"/>
    <cellStyle name="Normal 6 4 15 2 3" xfId="19653" xr:uid="{00000000-0005-0000-0000-0000386D0000}"/>
    <cellStyle name="Normal 6 4 15 2 4" xfId="32768" xr:uid="{00000000-0005-0000-0000-0000396D0000}"/>
    <cellStyle name="Normal 6 4 15 2 5" xfId="35779" xr:uid="{00000000-0005-0000-0000-00003A6D0000}"/>
    <cellStyle name="Normal 6 4 15 3" xfId="9309" xr:uid="{00000000-0005-0000-0000-00003B6D0000}"/>
    <cellStyle name="Normal 6 4 15 3 2" xfId="15716" xr:uid="{00000000-0005-0000-0000-00003C6D0000}"/>
    <cellStyle name="Normal 6 4 15 3 2 2" xfId="28360" xr:uid="{00000000-0005-0000-0000-00003D6D0000}"/>
    <cellStyle name="Normal 6 4 15 3 3" xfId="23307" xr:uid="{00000000-0005-0000-0000-00003E6D0000}"/>
    <cellStyle name="Normal 6 4 15 4" xfId="7429" xr:uid="{00000000-0005-0000-0000-00003F6D0000}"/>
    <cellStyle name="Normal 6 4 15 4 2" xfId="13943" xr:uid="{00000000-0005-0000-0000-0000406D0000}"/>
    <cellStyle name="Normal 6 4 15 4 2 2" xfId="26673" xr:uid="{00000000-0005-0000-0000-0000416D0000}"/>
    <cellStyle name="Normal 6 4 15 4 3" xfId="22156" xr:uid="{00000000-0005-0000-0000-0000426D0000}"/>
    <cellStyle name="Normal 6 4 15 5" xfId="12784" xr:uid="{00000000-0005-0000-0000-0000436D0000}"/>
    <cellStyle name="Normal 6 4 15 5 2" xfId="25530" xr:uid="{00000000-0005-0000-0000-0000446D0000}"/>
    <cellStyle name="Normal 6 4 15 6" xfId="18349" xr:uid="{00000000-0005-0000-0000-0000456D0000}"/>
    <cellStyle name="Normal 6 4 15 7" xfId="31717" xr:uid="{00000000-0005-0000-0000-0000466D0000}"/>
    <cellStyle name="Normal 6 4 15 8" xfId="34929" xr:uid="{00000000-0005-0000-0000-0000476D0000}"/>
    <cellStyle name="Normal 6 4 16" xfId="5614" xr:uid="{00000000-0005-0000-0000-0000486D0000}"/>
    <cellStyle name="Normal 6 4 16 2" xfId="8386" xr:uid="{00000000-0005-0000-0000-0000496D0000}"/>
    <cellStyle name="Normal 6 4 16 2 2" xfId="14875" xr:uid="{00000000-0005-0000-0000-00004A6D0000}"/>
    <cellStyle name="Normal 6 4 16 2 2 2" xfId="27550" xr:uid="{00000000-0005-0000-0000-00004B6D0000}"/>
    <cellStyle name="Normal 6 4 16 2 3" xfId="19654" xr:uid="{00000000-0005-0000-0000-00004C6D0000}"/>
    <cellStyle name="Normal 6 4 16 2 4" xfId="32769" xr:uid="{00000000-0005-0000-0000-00004D6D0000}"/>
    <cellStyle name="Normal 6 4 16 2 5" xfId="35780" xr:uid="{00000000-0005-0000-0000-00004E6D0000}"/>
    <cellStyle name="Normal 6 4 16 3" xfId="9310" xr:uid="{00000000-0005-0000-0000-00004F6D0000}"/>
    <cellStyle name="Normal 6 4 16 3 2" xfId="15717" xr:uid="{00000000-0005-0000-0000-0000506D0000}"/>
    <cellStyle name="Normal 6 4 16 3 2 2" xfId="28361" xr:uid="{00000000-0005-0000-0000-0000516D0000}"/>
    <cellStyle name="Normal 6 4 16 3 3" xfId="23308" xr:uid="{00000000-0005-0000-0000-0000526D0000}"/>
    <cellStyle name="Normal 6 4 16 4" xfId="7430" xr:uid="{00000000-0005-0000-0000-0000536D0000}"/>
    <cellStyle name="Normal 6 4 16 4 2" xfId="13944" xr:uid="{00000000-0005-0000-0000-0000546D0000}"/>
    <cellStyle name="Normal 6 4 16 4 2 2" xfId="26674" xr:uid="{00000000-0005-0000-0000-0000556D0000}"/>
    <cellStyle name="Normal 6 4 16 4 3" xfId="22157" xr:uid="{00000000-0005-0000-0000-0000566D0000}"/>
    <cellStyle name="Normal 6 4 16 5" xfId="12785" xr:uid="{00000000-0005-0000-0000-0000576D0000}"/>
    <cellStyle name="Normal 6 4 16 5 2" xfId="25531" xr:uid="{00000000-0005-0000-0000-0000586D0000}"/>
    <cellStyle name="Normal 6 4 16 6" xfId="18350" xr:uid="{00000000-0005-0000-0000-0000596D0000}"/>
    <cellStyle name="Normal 6 4 16 7" xfId="31718" xr:uid="{00000000-0005-0000-0000-00005A6D0000}"/>
    <cellStyle name="Normal 6 4 16 8" xfId="34930" xr:uid="{00000000-0005-0000-0000-00005B6D0000}"/>
    <cellStyle name="Normal 6 4 17" xfId="5615" xr:uid="{00000000-0005-0000-0000-00005C6D0000}"/>
    <cellStyle name="Normal 6 4 17 2" xfId="8387" xr:uid="{00000000-0005-0000-0000-00005D6D0000}"/>
    <cellStyle name="Normal 6 4 17 2 2" xfId="14876" xr:uid="{00000000-0005-0000-0000-00005E6D0000}"/>
    <cellStyle name="Normal 6 4 17 2 2 2" xfId="27551" xr:uid="{00000000-0005-0000-0000-00005F6D0000}"/>
    <cellStyle name="Normal 6 4 17 2 3" xfId="19655" xr:uid="{00000000-0005-0000-0000-0000606D0000}"/>
    <cellStyle name="Normal 6 4 17 2 4" xfId="32770" xr:uid="{00000000-0005-0000-0000-0000616D0000}"/>
    <cellStyle name="Normal 6 4 17 2 5" xfId="35781" xr:uid="{00000000-0005-0000-0000-0000626D0000}"/>
    <cellStyle name="Normal 6 4 17 3" xfId="9311" xr:uid="{00000000-0005-0000-0000-0000636D0000}"/>
    <cellStyle name="Normal 6 4 17 3 2" xfId="15718" xr:uid="{00000000-0005-0000-0000-0000646D0000}"/>
    <cellStyle name="Normal 6 4 17 3 2 2" xfId="28362" xr:uid="{00000000-0005-0000-0000-0000656D0000}"/>
    <cellStyle name="Normal 6 4 17 3 3" xfId="23309" xr:uid="{00000000-0005-0000-0000-0000666D0000}"/>
    <cellStyle name="Normal 6 4 17 4" xfId="7431" xr:uid="{00000000-0005-0000-0000-0000676D0000}"/>
    <cellStyle name="Normal 6 4 17 4 2" xfId="13945" xr:uid="{00000000-0005-0000-0000-0000686D0000}"/>
    <cellStyle name="Normal 6 4 17 4 2 2" xfId="26675" xr:uid="{00000000-0005-0000-0000-0000696D0000}"/>
    <cellStyle name="Normal 6 4 17 4 3" xfId="22158" xr:uid="{00000000-0005-0000-0000-00006A6D0000}"/>
    <cellStyle name="Normal 6 4 17 5" xfId="12786" xr:uid="{00000000-0005-0000-0000-00006B6D0000}"/>
    <cellStyle name="Normal 6 4 17 5 2" xfId="25532" xr:uid="{00000000-0005-0000-0000-00006C6D0000}"/>
    <cellStyle name="Normal 6 4 17 6" xfId="18351" xr:uid="{00000000-0005-0000-0000-00006D6D0000}"/>
    <cellStyle name="Normal 6 4 17 7" xfId="31719" xr:uid="{00000000-0005-0000-0000-00006E6D0000}"/>
    <cellStyle name="Normal 6 4 17 8" xfId="34931" xr:uid="{00000000-0005-0000-0000-00006F6D0000}"/>
    <cellStyle name="Normal 6 4 18" xfId="5616" xr:uid="{00000000-0005-0000-0000-0000706D0000}"/>
    <cellStyle name="Normal 6 4 18 2" xfId="8388" xr:uid="{00000000-0005-0000-0000-0000716D0000}"/>
    <cellStyle name="Normal 6 4 18 2 2" xfId="14877" xr:uid="{00000000-0005-0000-0000-0000726D0000}"/>
    <cellStyle name="Normal 6 4 18 2 2 2" xfId="27552" xr:uid="{00000000-0005-0000-0000-0000736D0000}"/>
    <cellStyle name="Normal 6 4 18 2 3" xfId="19656" xr:uid="{00000000-0005-0000-0000-0000746D0000}"/>
    <cellStyle name="Normal 6 4 18 2 4" xfId="32771" xr:uid="{00000000-0005-0000-0000-0000756D0000}"/>
    <cellStyle name="Normal 6 4 18 2 5" xfId="35782" xr:uid="{00000000-0005-0000-0000-0000766D0000}"/>
    <cellStyle name="Normal 6 4 18 3" xfId="9312" xr:uid="{00000000-0005-0000-0000-0000776D0000}"/>
    <cellStyle name="Normal 6 4 18 3 2" xfId="15719" xr:uid="{00000000-0005-0000-0000-0000786D0000}"/>
    <cellStyle name="Normal 6 4 18 3 2 2" xfId="28363" xr:uid="{00000000-0005-0000-0000-0000796D0000}"/>
    <cellStyle name="Normal 6 4 18 3 3" xfId="23310" xr:uid="{00000000-0005-0000-0000-00007A6D0000}"/>
    <cellStyle name="Normal 6 4 18 4" xfId="7432" xr:uid="{00000000-0005-0000-0000-00007B6D0000}"/>
    <cellStyle name="Normal 6 4 18 4 2" xfId="13946" xr:uid="{00000000-0005-0000-0000-00007C6D0000}"/>
    <cellStyle name="Normal 6 4 18 4 2 2" xfId="26676" xr:uid="{00000000-0005-0000-0000-00007D6D0000}"/>
    <cellStyle name="Normal 6 4 18 4 3" xfId="22159" xr:uid="{00000000-0005-0000-0000-00007E6D0000}"/>
    <cellStyle name="Normal 6 4 18 5" xfId="12787" xr:uid="{00000000-0005-0000-0000-00007F6D0000}"/>
    <cellStyle name="Normal 6 4 18 5 2" xfId="25533" xr:uid="{00000000-0005-0000-0000-0000806D0000}"/>
    <cellStyle name="Normal 6 4 18 6" xfId="18352" xr:uid="{00000000-0005-0000-0000-0000816D0000}"/>
    <cellStyle name="Normal 6 4 18 7" xfId="31720" xr:uid="{00000000-0005-0000-0000-0000826D0000}"/>
    <cellStyle name="Normal 6 4 18 8" xfId="34932" xr:uid="{00000000-0005-0000-0000-0000836D0000}"/>
    <cellStyle name="Normal 6 4 19" xfId="5617" xr:uid="{00000000-0005-0000-0000-0000846D0000}"/>
    <cellStyle name="Normal 6 4 19 2" xfId="8389" xr:uid="{00000000-0005-0000-0000-0000856D0000}"/>
    <cellStyle name="Normal 6 4 19 2 2" xfId="14878" xr:uid="{00000000-0005-0000-0000-0000866D0000}"/>
    <cellStyle name="Normal 6 4 19 2 2 2" xfId="27553" xr:uid="{00000000-0005-0000-0000-0000876D0000}"/>
    <cellStyle name="Normal 6 4 19 2 3" xfId="19657" xr:uid="{00000000-0005-0000-0000-0000886D0000}"/>
    <cellStyle name="Normal 6 4 19 2 4" xfId="32772" xr:uid="{00000000-0005-0000-0000-0000896D0000}"/>
    <cellStyle name="Normal 6 4 19 2 5" xfId="35783" xr:uid="{00000000-0005-0000-0000-00008A6D0000}"/>
    <cellStyle name="Normal 6 4 19 3" xfId="9313" xr:uid="{00000000-0005-0000-0000-00008B6D0000}"/>
    <cellStyle name="Normal 6 4 19 3 2" xfId="15720" xr:uid="{00000000-0005-0000-0000-00008C6D0000}"/>
    <cellStyle name="Normal 6 4 19 3 2 2" xfId="28364" xr:uid="{00000000-0005-0000-0000-00008D6D0000}"/>
    <cellStyle name="Normal 6 4 19 3 3" xfId="23311" xr:uid="{00000000-0005-0000-0000-00008E6D0000}"/>
    <cellStyle name="Normal 6 4 19 4" xfId="7433" xr:uid="{00000000-0005-0000-0000-00008F6D0000}"/>
    <cellStyle name="Normal 6 4 19 4 2" xfId="13947" xr:uid="{00000000-0005-0000-0000-0000906D0000}"/>
    <cellStyle name="Normal 6 4 19 4 2 2" xfId="26677" xr:uid="{00000000-0005-0000-0000-0000916D0000}"/>
    <cellStyle name="Normal 6 4 19 4 3" xfId="22160" xr:uid="{00000000-0005-0000-0000-0000926D0000}"/>
    <cellStyle name="Normal 6 4 19 5" xfId="12788" xr:uid="{00000000-0005-0000-0000-0000936D0000}"/>
    <cellStyle name="Normal 6 4 19 5 2" xfId="25534" xr:uid="{00000000-0005-0000-0000-0000946D0000}"/>
    <cellStyle name="Normal 6 4 19 6" xfId="18353" xr:uid="{00000000-0005-0000-0000-0000956D0000}"/>
    <cellStyle name="Normal 6 4 19 7" xfId="31721" xr:uid="{00000000-0005-0000-0000-0000966D0000}"/>
    <cellStyle name="Normal 6 4 19 8" xfId="34933" xr:uid="{00000000-0005-0000-0000-0000976D0000}"/>
    <cellStyle name="Normal 6 4 2" xfId="1998" xr:uid="{00000000-0005-0000-0000-0000986D0000}"/>
    <cellStyle name="Normal 6 4 2 10" xfId="5618" xr:uid="{00000000-0005-0000-0000-0000996D0000}"/>
    <cellStyle name="Normal 6 4 2 11" xfId="45574" xr:uid="{FE67EC46-7F65-417A-BEF5-060D61DBA89F}"/>
    <cellStyle name="Normal 6 4 2 2" xfId="1999" xr:uid="{00000000-0005-0000-0000-00009A6D0000}"/>
    <cellStyle name="Normal 6 4 2 2 2" xfId="2000" xr:uid="{00000000-0005-0000-0000-00009B6D0000}"/>
    <cellStyle name="Normal 6 4 2 2 2 2" xfId="16194" xr:uid="{00000000-0005-0000-0000-00009C6D0000}"/>
    <cellStyle name="Normal 6 4 2 2 2 2 2" xfId="28815" xr:uid="{00000000-0005-0000-0000-00009D6D0000}"/>
    <cellStyle name="Normal 6 4 2 2 2 2 3" xfId="45577" xr:uid="{09FE81EC-08AC-44AA-9680-AFD0C83015BB}"/>
    <cellStyle name="Normal 6 4 2 2 2 3" xfId="23761" xr:uid="{00000000-0005-0000-0000-00009E6D0000}"/>
    <cellStyle name="Normal 6 4 2 2 2 3 2" xfId="45578" xr:uid="{D557AB16-86F3-4DD5-B3F4-E9B4747C95DF}"/>
    <cellStyle name="Normal 6 4 2 2 2 4" xfId="10612" xr:uid="{00000000-0005-0000-0000-00009F6D0000}"/>
    <cellStyle name="Normal 6 4 2 2 2 4 2" xfId="45579" xr:uid="{7C7F63BE-E1BE-4DCE-9DBB-E339E6F348EC}"/>
    <cellStyle name="Normal 6 4 2 2 2 5" xfId="45576" xr:uid="{8B8A2EBF-58E6-46FD-8907-17CEA5B35590}"/>
    <cellStyle name="Normal 6 4 2 2 3" xfId="10808" xr:uid="{00000000-0005-0000-0000-0000A06D0000}"/>
    <cellStyle name="Normal 6 4 2 2 3 2" xfId="16328" xr:uid="{00000000-0005-0000-0000-0000A16D0000}"/>
    <cellStyle name="Normal 6 4 2 2 3 2 2" xfId="28870" xr:uid="{00000000-0005-0000-0000-0000A26D0000}"/>
    <cellStyle name="Normal 6 4 2 2 3 3" xfId="23790" xr:uid="{00000000-0005-0000-0000-0000A36D0000}"/>
    <cellStyle name="Normal 6 4 2 2 3 4" xfId="45580" xr:uid="{0EEBCAB3-F074-4183-AEC0-EA1A5C5A6C3F}"/>
    <cellStyle name="Normal 6 4 2 2 4" xfId="14879" xr:uid="{00000000-0005-0000-0000-0000A46D0000}"/>
    <cellStyle name="Normal 6 4 2 2 4 2" xfId="27554" xr:uid="{00000000-0005-0000-0000-0000A56D0000}"/>
    <cellStyle name="Normal 6 4 2 2 4 3" xfId="45581" xr:uid="{7F61530B-F78B-4BEC-8356-FE9434835243}"/>
    <cellStyle name="Normal 6 4 2 2 5" xfId="19658" xr:uid="{00000000-0005-0000-0000-0000A66D0000}"/>
    <cellStyle name="Normal 6 4 2 2 5 2" xfId="45582" xr:uid="{4AD3BF97-0F8B-404E-A347-13E05C4DB4BA}"/>
    <cellStyle name="Normal 6 4 2 2 6" xfId="32773" xr:uid="{00000000-0005-0000-0000-0000A76D0000}"/>
    <cellStyle name="Normal 6 4 2 2 6 2" xfId="45583" xr:uid="{F5679E3E-B17A-4F71-A5FE-21F51EC1BBAF}"/>
    <cellStyle name="Normal 6 4 2 2 7" xfId="35784" xr:uid="{00000000-0005-0000-0000-0000A86D0000}"/>
    <cellStyle name="Normal 6 4 2 2 8" xfId="8390" xr:uid="{00000000-0005-0000-0000-0000A96D0000}"/>
    <cellStyle name="Normal 6 4 2 2 9" xfId="45575" xr:uid="{1C70FBE0-5A8B-42D3-B57F-5EE22E161FC0}"/>
    <cellStyle name="Normal 6 4 2 3" xfId="2001" xr:uid="{00000000-0005-0000-0000-0000AA6D0000}"/>
    <cellStyle name="Normal 6 4 2 3 2" xfId="10863" xr:uid="{00000000-0005-0000-0000-0000AB6D0000}"/>
    <cellStyle name="Normal 6 4 2 3 2 2" xfId="16359" xr:uid="{00000000-0005-0000-0000-0000AC6D0000}"/>
    <cellStyle name="Normal 6 4 2 3 2 2 2" xfId="28901" xr:uid="{00000000-0005-0000-0000-0000AD6D0000}"/>
    <cellStyle name="Normal 6 4 2 3 2 3" xfId="23816" xr:uid="{00000000-0005-0000-0000-0000AE6D0000}"/>
    <cellStyle name="Normal 6 4 2 3 2 4" xfId="45585" xr:uid="{CEA7DA6C-0813-405A-B480-EFDB94FEE4A7}"/>
    <cellStyle name="Normal 6 4 2 3 3" xfId="15721" xr:uid="{00000000-0005-0000-0000-0000AF6D0000}"/>
    <cellStyle name="Normal 6 4 2 3 3 2" xfId="28365" xr:uid="{00000000-0005-0000-0000-0000B06D0000}"/>
    <cellStyle name="Normal 6 4 2 3 3 3" xfId="45586" xr:uid="{F01BF690-D672-4ED9-B8C4-179273F1DA6C}"/>
    <cellStyle name="Normal 6 4 2 3 4" xfId="23312" xr:uid="{00000000-0005-0000-0000-0000B16D0000}"/>
    <cellStyle name="Normal 6 4 2 3 4 2" xfId="45587" xr:uid="{40D4448D-56E1-4440-BCF0-B69C56357991}"/>
    <cellStyle name="Normal 6 4 2 3 5" xfId="9314" xr:uid="{00000000-0005-0000-0000-0000B26D0000}"/>
    <cellStyle name="Normal 6 4 2 3 6" xfId="45584" xr:uid="{C11DBB47-67DF-4774-83F7-855EA2395550}"/>
    <cellStyle name="Normal 6 4 2 4" xfId="10792" xr:uid="{00000000-0005-0000-0000-0000B36D0000}"/>
    <cellStyle name="Normal 6 4 2 4 2" xfId="16316" xr:uid="{00000000-0005-0000-0000-0000B46D0000}"/>
    <cellStyle name="Normal 6 4 2 4 2 2" xfId="28858" xr:uid="{00000000-0005-0000-0000-0000B56D0000}"/>
    <cellStyle name="Normal 6 4 2 4 3" xfId="23780" xr:uid="{00000000-0005-0000-0000-0000B66D0000}"/>
    <cellStyle name="Normal 6 4 2 4 4" xfId="45588" xr:uid="{2E09CAAB-31AF-420B-ACB6-C40DE11956AE}"/>
    <cellStyle name="Normal 6 4 2 5" xfId="7434" xr:uid="{00000000-0005-0000-0000-0000B76D0000}"/>
    <cellStyle name="Normal 6 4 2 5 2" xfId="13948" xr:uid="{00000000-0005-0000-0000-0000B86D0000}"/>
    <cellStyle name="Normal 6 4 2 5 2 2" xfId="26678" xr:uid="{00000000-0005-0000-0000-0000B96D0000}"/>
    <cellStyle name="Normal 6 4 2 5 3" xfId="22161" xr:uid="{00000000-0005-0000-0000-0000BA6D0000}"/>
    <cellStyle name="Normal 6 4 2 5 4" xfId="45589" xr:uid="{44A79A73-E0F2-435A-A135-29E561B0D704}"/>
    <cellStyle name="Normal 6 4 2 6" xfId="12789" xr:uid="{00000000-0005-0000-0000-0000BB6D0000}"/>
    <cellStyle name="Normal 6 4 2 6 2" xfId="25535" xr:uid="{00000000-0005-0000-0000-0000BC6D0000}"/>
    <cellStyle name="Normal 6 4 2 6 3" xfId="45590" xr:uid="{A023B238-58E2-4617-B337-86CA620A6503}"/>
    <cellStyle name="Normal 6 4 2 7" xfId="18354" xr:uid="{00000000-0005-0000-0000-0000BD6D0000}"/>
    <cellStyle name="Normal 6 4 2 7 2" xfId="45591" xr:uid="{B8E08C9D-AA61-4B13-8037-18470D564A30}"/>
    <cellStyle name="Normal 6 4 2 8" xfId="31722" xr:uid="{00000000-0005-0000-0000-0000BE6D0000}"/>
    <cellStyle name="Normal 6 4 2 9" xfId="34934" xr:uid="{00000000-0005-0000-0000-0000BF6D0000}"/>
    <cellStyle name="Normal 6 4 20" xfId="5607" xr:uid="{00000000-0005-0000-0000-0000C06D0000}"/>
    <cellStyle name="Normal 6 4 20 2" xfId="6200" xr:uid="{00000000-0005-0000-0000-0000C16D0000}"/>
    <cellStyle name="Normal 6 4 20 3" xfId="8379" xr:uid="{00000000-0005-0000-0000-0000C26D0000}"/>
    <cellStyle name="Normal 6 4 20 3 2" xfId="14868" xr:uid="{00000000-0005-0000-0000-0000C36D0000}"/>
    <cellStyle name="Normal 6 4 20 3 2 2" xfId="27543" xr:uid="{00000000-0005-0000-0000-0000C46D0000}"/>
    <cellStyle name="Normal 6 4 20 3 3" xfId="22597" xr:uid="{00000000-0005-0000-0000-0000C56D0000}"/>
    <cellStyle name="Normal 6 4 20 4" xfId="9303" xr:uid="{00000000-0005-0000-0000-0000C66D0000}"/>
    <cellStyle name="Normal 6 4 20 4 2" xfId="15710" xr:uid="{00000000-0005-0000-0000-0000C76D0000}"/>
    <cellStyle name="Normal 6 4 20 4 2 2" xfId="28354" xr:uid="{00000000-0005-0000-0000-0000C86D0000}"/>
    <cellStyle name="Normal 6 4 20 4 3" xfId="23301" xr:uid="{00000000-0005-0000-0000-0000C96D0000}"/>
    <cellStyle name="Normal 6 4 20 5" xfId="7423" xr:uid="{00000000-0005-0000-0000-0000CA6D0000}"/>
    <cellStyle name="Normal 6 4 20 5 2" xfId="13937" xr:uid="{00000000-0005-0000-0000-0000CB6D0000}"/>
    <cellStyle name="Normal 6 4 20 5 2 2" xfId="26667" xr:uid="{00000000-0005-0000-0000-0000CC6D0000}"/>
    <cellStyle name="Normal 6 4 20 5 3" xfId="22150" xr:uid="{00000000-0005-0000-0000-0000CD6D0000}"/>
    <cellStyle name="Normal 6 4 20 6" xfId="12778" xr:uid="{00000000-0005-0000-0000-0000CE6D0000}"/>
    <cellStyle name="Normal 6 4 20 6 2" xfId="25524" xr:uid="{00000000-0005-0000-0000-0000CF6D0000}"/>
    <cellStyle name="Normal 6 4 20 7" xfId="18834" xr:uid="{00000000-0005-0000-0000-0000D06D0000}"/>
    <cellStyle name="Normal 6 4 20 8" xfId="21061" xr:uid="{00000000-0005-0000-0000-0000D16D0000}"/>
    <cellStyle name="Normal 6 4 21" xfId="10955" xr:uid="{00000000-0005-0000-0000-0000D26D0000}"/>
    <cellStyle name="Normal 6 4 21 2" xfId="16418" xr:uid="{00000000-0005-0000-0000-0000D36D0000}"/>
    <cellStyle name="Normal 6 4 21 2 2" xfId="19647" xr:uid="{00000000-0005-0000-0000-0000D46D0000}"/>
    <cellStyle name="Normal 6 4 21 2 3" xfId="32762" xr:uid="{00000000-0005-0000-0000-0000D56D0000}"/>
    <cellStyle name="Normal 6 4 21 2 4" xfId="35773" xr:uid="{00000000-0005-0000-0000-0000D66D0000}"/>
    <cellStyle name="Normal 6 4 21 3" xfId="18343" xr:uid="{00000000-0005-0000-0000-0000D76D0000}"/>
    <cellStyle name="Normal 6 4 21 4" xfId="31711" xr:uid="{00000000-0005-0000-0000-0000D86D0000}"/>
    <cellStyle name="Normal 6 4 21 5" xfId="34923" xr:uid="{00000000-0005-0000-0000-0000D96D0000}"/>
    <cellStyle name="Normal 6 4 22" xfId="2982" xr:uid="{00000000-0005-0000-0000-0000DA6D0000}"/>
    <cellStyle name="Normal 6 4 23" xfId="45573" xr:uid="{5A78E029-DF54-45A9-8F24-68239878417B}"/>
    <cellStyle name="Normal 6 4 3" xfId="2002" xr:uid="{00000000-0005-0000-0000-0000DB6D0000}"/>
    <cellStyle name="Normal 6 4 3 10" xfId="5619" xr:uid="{00000000-0005-0000-0000-0000DC6D0000}"/>
    <cellStyle name="Normal 6 4 3 11" xfId="45592" xr:uid="{46B7232C-DA6A-4B93-9EEB-3B0DF92CF1E3}"/>
    <cellStyle name="Normal 6 4 3 2" xfId="2003" xr:uid="{00000000-0005-0000-0000-0000DD6D0000}"/>
    <cellStyle name="Normal 6 4 3 2 2" xfId="10132" xr:uid="{00000000-0005-0000-0000-0000DE6D0000}"/>
    <cellStyle name="Normal 6 4 3 2 2 2" xfId="16027" xr:uid="{00000000-0005-0000-0000-0000DF6D0000}"/>
    <cellStyle name="Normal 6 4 3 2 2 2 2" xfId="28655" xr:uid="{00000000-0005-0000-0000-0000E06D0000}"/>
    <cellStyle name="Normal 6 4 3 2 2 3" xfId="23620" xr:uid="{00000000-0005-0000-0000-0000E16D0000}"/>
    <cellStyle name="Normal 6 4 3 2 2 4" xfId="45594" xr:uid="{760EB5FC-E558-427F-95C4-5AFAAB133563}"/>
    <cellStyle name="Normal 6 4 3 2 3" xfId="14880" xr:uid="{00000000-0005-0000-0000-0000E26D0000}"/>
    <cellStyle name="Normal 6 4 3 2 3 2" xfId="27555" xr:uid="{00000000-0005-0000-0000-0000E36D0000}"/>
    <cellStyle name="Normal 6 4 3 2 3 3" xfId="45595" xr:uid="{8E5CAB98-CFD0-42F8-99C1-FF00C71ABA38}"/>
    <cellStyle name="Normal 6 4 3 2 4" xfId="19659" xr:uid="{00000000-0005-0000-0000-0000E46D0000}"/>
    <cellStyle name="Normal 6 4 3 2 4 2" xfId="45596" xr:uid="{E14F4D96-0A30-41FD-8DAD-A902082FC371}"/>
    <cellStyle name="Normal 6 4 3 2 5" xfId="32774" xr:uid="{00000000-0005-0000-0000-0000E56D0000}"/>
    <cellStyle name="Normal 6 4 3 2 6" xfId="35785" xr:uid="{00000000-0005-0000-0000-0000E66D0000}"/>
    <cellStyle name="Normal 6 4 3 2 7" xfId="8391" xr:uid="{00000000-0005-0000-0000-0000E76D0000}"/>
    <cellStyle name="Normal 6 4 3 2 8" xfId="45593" xr:uid="{6864D782-4F9C-4936-A9F8-ECA15C34533C}"/>
    <cellStyle name="Normal 6 4 3 3" xfId="9315" xr:uid="{00000000-0005-0000-0000-0000E86D0000}"/>
    <cellStyle name="Normal 6 4 3 3 2" xfId="15722" xr:uid="{00000000-0005-0000-0000-0000E96D0000}"/>
    <cellStyle name="Normal 6 4 3 3 2 2" xfId="28366" xr:uid="{00000000-0005-0000-0000-0000EA6D0000}"/>
    <cellStyle name="Normal 6 4 3 3 3" xfId="23313" xr:uid="{00000000-0005-0000-0000-0000EB6D0000}"/>
    <cellStyle name="Normal 6 4 3 3 4" xfId="45597" xr:uid="{E20B98CB-4862-4FA8-848A-F9FCAF7B60D2}"/>
    <cellStyle name="Normal 6 4 3 4" xfId="11034" xr:uid="{00000000-0005-0000-0000-0000EC6D0000}"/>
    <cellStyle name="Normal 6 4 3 4 2" xfId="16471" xr:uid="{00000000-0005-0000-0000-0000ED6D0000}"/>
    <cellStyle name="Normal 6 4 3 4 2 2" xfId="29011" xr:uid="{00000000-0005-0000-0000-0000EE6D0000}"/>
    <cellStyle name="Normal 6 4 3 4 3" xfId="23920" xr:uid="{00000000-0005-0000-0000-0000EF6D0000}"/>
    <cellStyle name="Normal 6 4 3 4 4" xfId="45598" xr:uid="{27583FF2-701D-49F9-9AF4-F13CBA733A9D}"/>
    <cellStyle name="Normal 6 4 3 5" xfId="7435" xr:uid="{00000000-0005-0000-0000-0000F06D0000}"/>
    <cellStyle name="Normal 6 4 3 5 2" xfId="13949" xr:uid="{00000000-0005-0000-0000-0000F16D0000}"/>
    <cellStyle name="Normal 6 4 3 5 2 2" xfId="26679" xr:uid="{00000000-0005-0000-0000-0000F26D0000}"/>
    <cellStyle name="Normal 6 4 3 5 3" xfId="22162" xr:uid="{00000000-0005-0000-0000-0000F36D0000}"/>
    <cellStyle name="Normal 6 4 3 5 4" xfId="45599" xr:uid="{5C00414C-D0BD-40C1-86E9-80D02727C07E}"/>
    <cellStyle name="Normal 6 4 3 6" xfId="12790" xr:uid="{00000000-0005-0000-0000-0000F46D0000}"/>
    <cellStyle name="Normal 6 4 3 6 2" xfId="25536" xr:uid="{00000000-0005-0000-0000-0000F56D0000}"/>
    <cellStyle name="Normal 6 4 3 6 3" xfId="45600" xr:uid="{ECB34344-3C30-473B-8DA8-D5127B31007D}"/>
    <cellStyle name="Normal 6 4 3 7" xfId="18355" xr:uid="{00000000-0005-0000-0000-0000F66D0000}"/>
    <cellStyle name="Normal 6 4 3 8" xfId="31723" xr:uid="{00000000-0005-0000-0000-0000F76D0000}"/>
    <cellStyle name="Normal 6 4 3 9" xfId="34935" xr:uid="{00000000-0005-0000-0000-0000F86D0000}"/>
    <cellStyle name="Normal 6 4 4" xfId="2004" xr:uid="{00000000-0005-0000-0000-0000F96D0000}"/>
    <cellStyle name="Normal 6 4 4 10" xfId="5620" xr:uid="{00000000-0005-0000-0000-0000FA6D0000}"/>
    <cellStyle name="Normal 6 4 4 11" xfId="45601" xr:uid="{08CF45C6-D314-4012-A8C7-0CD5CDAB2C44}"/>
    <cellStyle name="Normal 6 4 4 2" xfId="8392" xr:uid="{00000000-0005-0000-0000-0000FB6D0000}"/>
    <cellStyle name="Normal 6 4 4 2 2" xfId="14881" xr:uid="{00000000-0005-0000-0000-0000FC6D0000}"/>
    <cellStyle name="Normal 6 4 4 2 2 2" xfId="27556" xr:uid="{00000000-0005-0000-0000-0000FD6D0000}"/>
    <cellStyle name="Normal 6 4 4 2 3" xfId="19660" xr:uid="{00000000-0005-0000-0000-0000FE6D0000}"/>
    <cellStyle name="Normal 6 4 4 2 4" xfId="32775" xr:uid="{00000000-0005-0000-0000-0000FF6D0000}"/>
    <cellStyle name="Normal 6 4 4 2 5" xfId="35786" xr:uid="{00000000-0005-0000-0000-0000006E0000}"/>
    <cellStyle name="Normal 6 4 4 2 6" xfId="45602" xr:uid="{671F83C5-2BA5-475C-843B-539A2921A98E}"/>
    <cellStyle name="Normal 6 4 4 3" xfId="9316" xr:uid="{00000000-0005-0000-0000-0000016E0000}"/>
    <cellStyle name="Normal 6 4 4 3 2" xfId="15723" xr:uid="{00000000-0005-0000-0000-0000026E0000}"/>
    <cellStyle name="Normal 6 4 4 3 2 2" xfId="28367" xr:uid="{00000000-0005-0000-0000-0000036E0000}"/>
    <cellStyle name="Normal 6 4 4 3 3" xfId="23314" xr:uid="{00000000-0005-0000-0000-0000046E0000}"/>
    <cellStyle name="Normal 6 4 4 3 4" xfId="45603" xr:uid="{99498B4D-D010-429A-B47F-872352350BD0}"/>
    <cellStyle name="Normal 6 4 4 4" xfId="10422" xr:uid="{00000000-0005-0000-0000-0000056E0000}"/>
    <cellStyle name="Normal 6 4 4 4 2" xfId="16118" xr:uid="{00000000-0005-0000-0000-0000066E0000}"/>
    <cellStyle name="Normal 6 4 4 4 2 2" xfId="28740" xr:uid="{00000000-0005-0000-0000-0000076E0000}"/>
    <cellStyle name="Normal 6 4 4 4 3" xfId="23698" xr:uid="{00000000-0005-0000-0000-0000086E0000}"/>
    <cellStyle name="Normal 6 4 4 4 4" xfId="45604" xr:uid="{7384F77E-E92E-4EF8-A7FA-C52D525D52CB}"/>
    <cellStyle name="Normal 6 4 4 5" xfId="7436" xr:uid="{00000000-0005-0000-0000-0000096E0000}"/>
    <cellStyle name="Normal 6 4 4 5 2" xfId="13950" xr:uid="{00000000-0005-0000-0000-00000A6E0000}"/>
    <cellStyle name="Normal 6 4 4 5 2 2" xfId="26680" xr:uid="{00000000-0005-0000-0000-00000B6E0000}"/>
    <cellStyle name="Normal 6 4 4 5 3" xfId="22163" xr:uid="{00000000-0005-0000-0000-00000C6E0000}"/>
    <cellStyle name="Normal 6 4 4 5 4" xfId="45605" xr:uid="{69BAD49A-FC53-470B-884D-C816D5BAF8CE}"/>
    <cellStyle name="Normal 6 4 4 6" xfId="12791" xr:uid="{00000000-0005-0000-0000-00000D6E0000}"/>
    <cellStyle name="Normal 6 4 4 6 2" xfId="25537" xr:uid="{00000000-0005-0000-0000-00000E6E0000}"/>
    <cellStyle name="Normal 6 4 4 7" xfId="18356" xr:uid="{00000000-0005-0000-0000-00000F6E0000}"/>
    <cellStyle name="Normal 6 4 4 8" xfId="31724" xr:uid="{00000000-0005-0000-0000-0000106E0000}"/>
    <cellStyle name="Normal 6 4 4 9" xfId="34936" xr:uid="{00000000-0005-0000-0000-0000116E0000}"/>
    <cellStyle name="Normal 6 4 5" xfId="1997" xr:uid="{00000000-0005-0000-0000-0000126E0000}"/>
    <cellStyle name="Normal 6 4 5 10" xfId="45606" xr:uid="{D33CE2FA-8EFE-4B8A-8701-2F1D2906DEBF}"/>
    <cellStyle name="Normal 6 4 5 2" xfId="8393" xr:uid="{00000000-0005-0000-0000-0000136E0000}"/>
    <cellStyle name="Normal 6 4 5 2 2" xfId="14882" xr:uid="{00000000-0005-0000-0000-0000146E0000}"/>
    <cellStyle name="Normal 6 4 5 2 2 2" xfId="27557" xr:uid="{00000000-0005-0000-0000-0000156E0000}"/>
    <cellStyle name="Normal 6 4 5 2 3" xfId="19661" xr:uid="{00000000-0005-0000-0000-0000166E0000}"/>
    <cellStyle name="Normal 6 4 5 2 4" xfId="32776" xr:uid="{00000000-0005-0000-0000-0000176E0000}"/>
    <cellStyle name="Normal 6 4 5 2 5" xfId="35787" xr:uid="{00000000-0005-0000-0000-0000186E0000}"/>
    <cellStyle name="Normal 6 4 5 2 6" xfId="45607" xr:uid="{BC715F79-17A2-4AB5-9392-A0CBEF856470}"/>
    <cellStyle name="Normal 6 4 5 3" xfId="9317" xr:uid="{00000000-0005-0000-0000-0000196E0000}"/>
    <cellStyle name="Normal 6 4 5 3 2" xfId="15724" xr:uid="{00000000-0005-0000-0000-00001A6E0000}"/>
    <cellStyle name="Normal 6 4 5 3 2 2" xfId="28368" xr:uid="{00000000-0005-0000-0000-00001B6E0000}"/>
    <cellStyle name="Normal 6 4 5 3 3" xfId="23315" xr:uid="{00000000-0005-0000-0000-00001C6E0000}"/>
    <cellStyle name="Normal 6 4 5 4" xfId="7437" xr:uid="{00000000-0005-0000-0000-00001D6E0000}"/>
    <cellStyle name="Normal 6 4 5 4 2" xfId="13951" xr:uid="{00000000-0005-0000-0000-00001E6E0000}"/>
    <cellStyle name="Normal 6 4 5 4 2 2" xfId="26681" xr:uid="{00000000-0005-0000-0000-00001F6E0000}"/>
    <cellStyle name="Normal 6 4 5 4 3" xfId="22164" xr:uid="{00000000-0005-0000-0000-0000206E0000}"/>
    <cellStyle name="Normal 6 4 5 5" xfId="12792" xr:uid="{00000000-0005-0000-0000-0000216E0000}"/>
    <cellStyle name="Normal 6 4 5 5 2" xfId="25538" xr:uid="{00000000-0005-0000-0000-0000226E0000}"/>
    <cellStyle name="Normal 6 4 5 6" xfId="18357" xr:uid="{00000000-0005-0000-0000-0000236E0000}"/>
    <cellStyle name="Normal 6 4 5 7" xfId="31725" xr:uid="{00000000-0005-0000-0000-0000246E0000}"/>
    <cellStyle name="Normal 6 4 5 8" xfId="34937" xr:uid="{00000000-0005-0000-0000-0000256E0000}"/>
    <cellStyle name="Normal 6 4 5 9" xfId="5621" xr:uid="{00000000-0005-0000-0000-0000266E0000}"/>
    <cellStyle name="Normal 6 4 6" xfId="5622" xr:uid="{00000000-0005-0000-0000-0000276E0000}"/>
    <cellStyle name="Normal 6 4 6 2" xfId="8394" xr:uid="{00000000-0005-0000-0000-0000286E0000}"/>
    <cellStyle name="Normal 6 4 6 2 2" xfId="14883" xr:uid="{00000000-0005-0000-0000-0000296E0000}"/>
    <cellStyle name="Normal 6 4 6 2 2 2" xfId="27558" xr:uid="{00000000-0005-0000-0000-00002A6E0000}"/>
    <cellStyle name="Normal 6 4 6 2 3" xfId="19662" xr:uid="{00000000-0005-0000-0000-00002B6E0000}"/>
    <cellStyle name="Normal 6 4 6 2 4" xfId="32777" xr:uid="{00000000-0005-0000-0000-00002C6E0000}"/>
    <cellStyle name="Normal 6 4 6 2 5" xfId="35788" xr:uid="{00000000-0005-0000-0000-00002D6E0000}"/>
    <cellStyle name="Normal 6 4 6 3" xfId="9318" xr:uid="{00000000-0005-0000-0000-00002E6E0000}"/>
    <cellStyle name="Normal 6 4 6 3 2" xfId="15725" xr:uid="{00000000-0005-0000-0000-00002F6E0000}"/>
    <cellStyle name="Normal 6 4 6 3 2 2" xfId="28369" xr:uid="{00000000-0005-0000-0000-0000306E0000}"/>
    <cellStyle name="Normal 6 4 6 3 3" xfId="23316" xr:uid="{00000000-0005-0000-0000-0000316E0000}"/>
    <cellStyle name="Normal 6 4 6 4" xfId="7438" xr:uid="{00000000-0005-0000-0000-0000326E0000}"/>
    <cellStyle name="Normal 6 4 6 4 2" xfId="13952" xr:uid="{00000000-0005-0000-0000-0000336E0000}"/>
    <cellStyle name="Normal 6 4 6 4 2 2" xfId="26682" xr:uid="{00000000-0005-0000-0000-0000346E0000}"/>
    <cellStyle name="Normal 6 4 6 4 3" xfId="22165" xr:uid="{00000000-0005-0000-0000-0000356E0000}"/>
    <cellStyle name="Normal 6 4 6 5" xfId="12793" xr:uid="{00000000-0005-0000-0000-0000366E0000}"/>
    <cellStyle name="Normal 6 4 6 5 2" xfId="25539" xr:uid="{00000000-0005-0000-0000-0000376E0000}"/>
    <cellStyle name="Normal 6 4 6 6" xfId="18358" xr:uid="{00000000-0005-0000-0000-0000386E0000}"/>
    <cellStyle name="Normal 6 4 6 7" xfId="31726" xr:uid="{00000000-0005-0000-0000-0000396E0000}"/>
    <cellStyle name="Normal 6 4 6 8" xfId="34938" xr:uid="{00000000-0005-0000-0000-00003A6E0000}"/>
    <cellStyle name="Normal 6 4 6 9" xfId="45608" xr:uid="{C8EC142A-1BEA-4542-8E99-6A49457BA9B4}"/>
    <cellStyle name="Normal 6 4 7" xfId="5623" xr:uid="{00000000-0005-0000-0000-00003B6E0000}"/>
    <cellStyle name="Normal 6 4 7 2" xfId="8395" xr:uid="{00000000-0005-0000-0000-00003C6E0000}"/>
    <cellStyle name="Normal 6 4 7 2 2" xfId="14884" xr:uid="{00000000-0005-0000-0000-00003D6E0000}"/>
    <cellStyle name="Normal 6 4 7 2 2 2" xfId="27559" xr:uid="{00000000-0005-0000-0000-00003E6E0000}"/>
    <cellStyle name="Normal 6 4 7 2 3" xfId="19663" xr:uid="{00000000-0005-0000-0000-00003F6E0000}"/>
    <cellStyle name="Normal 6 4 7 2 4" xfId="32778" xr:uid="{00000000-0005-0000-0000-0000406E0000}"/>
    <cellStyle name="Normal 6 4 7 2 5" xfId="35789" xr:uid="{00000000-0005-0000-0000-0000416E0000}"/>
    <cellStyle name="Normal 6 4 7 3" xfId="9319" xr:uid="{00000000-0005-0000-0000-0000426E0000}"/>
    <cellStyle name="Normal 6 4 7 3 2" xfId="15726" xr:uid="{00000000-0005-0000-0000-0000436E0000}"/>
    <cellStyle name="Normal 6 4 7 3 2 2" xfId="28370" xr:uid="{00000000-0005-0000-0000-0000446E0000}"/>
    <cellStyle name="Normal 6 4 7 3 3" xfId="23317" xr:uid="{00000000-0005-0000-0000-0000456E0000}"/>
    <cellStyle name="Normal 6 4 7 4" xfId="7439" xr:uid="{00000000-0005-0000-0000-0000466E0000}"/>
    <cellStyle name="Normal 6 4 7 4 2" xfId="13953" xr:uid="{00000000-0005-0000-0000-0000476E0000}"/>
    <cellStyle name="Normal 6 4 7 4 2 2" xfId="26683" xr:uid="{00000000-0005-0000-0000-0000486E0000}"/>
    <cellStyle name="Normal 6 4 7 4 3" xfId="22166" xr:uid="{00000000-0005-0000-0000-0000496E0000}"/>
    <cellStyle name="Normal 6 4 7 5" xfId="12794" xr:uid="{00000000-0005-0000-0000-00004A6E0000}"/>
    <cellStyle name="Normal 6 4 7 5 2" xfId="25540" xr:uid="{00000000-0005-0000-0000-00004B6E0000}"/>
    <cellStyle name="Normal 6 4 7 6" xfId="18359" xr:uid="{00000000-0005-0000-0000-00004C6E0000}"/>
    <cellStyle name="Normal 6 4 7 7" xfId="31727" xr:uid="{00000000-0005-0000-0000-00004D6E0000}"/>
    <cellStyle name="Normal 6 4 7 8" xfId="34939" xr:uid="{00000000-0005-0000-0000-00004E6E0000}"/>
    <cellStyle name="Normal 6 4 7 9" xfId="45609" xr:uid="{3A02849D-CDD4-451F-9012-2FF779935249}"/>
    <cellStyle name="Normal 6 4 8" xfId="5624" xr:uid="{00000000-0005-0000-0000-00004F6E0000}"/>
    <cellStyle name="Normal 6 4 8 2" xfId="8396" xr:uid="{00000000-0005-0000-0000-0000506E0000}"/>
    <cellStyle name="Normal 6 4 8 2 2" xfId="14885" xr:uid="{00000000-0005-0000-0000-0000516E0000}"/>
    <cellStyle name="Normal 6 4 8 2 2 2" xfId="27560" xr:uid="{00000000-0005-0000-0000-0000526E0000}"/>
    <cellStyle name="Normal 6 4 8 2 3" xfId="19664" xr:uid="{00000000-0005-0000-0000-0000536E0000}"/>
    <cellStyle name="Normal 6 4 8 2 4" xfId="32779" xr:uid="{00000000-0005-0000-0000-0000546E0000}"/>
    <cellStyle name="Normal 6 4 8 2 5" xfId="35790" xr:uid="{00000000-0005-0000-0000-0000556E0000}"/>
    <cellStyle name="Normal 6 4 8 3" xfId="9320" xr:uid="{00000000-0005-0000-0000-0000566E0000}"/>
    <cellStyle name="Normal 6 4 8 3 2" xfId="15727" xr:uid="{00000000-0005-0000-0000-0000576E0000}"/>
    <cellStyle name="Normal 6 4 8 3 2 2" xfId="28371" xr:uid="{00000000-0005-0000-0000-0000586E0000}"/>
    <cellStyle name="Normal 6 4 8 3 3" xfId="23318" xr:uid="{00000000-0005-0000-0000-0000596E0000}"/>
    <cellStyle name="Normal 6 4 8 4" xfId="7440" xr:uid="{00000000-0005-0000-0000-00005A6E0000}"/>
    <cellStyle name="Normal 6 4 8 4 2" xfId="13954" xr:uid="{00000000-0005-0000-0000-00005B6E0000}"/>
    <cellStyle name="Normal 6 4 8 4 2 2" xfId="26684" xr:uid="{00000000-0005-0000-0000-00005C6E0000}"/>
    <cellStyle name="Normal 6 4 8 4 3" xfId="22167" xr:uid="{00000000-0005-0000-0000-00005D6E0000}"/>
    <cellStyle name="Normal 6 4 8 5" xfId="12795" xr:uid="{00000000-0005-0000-0000-00005E6E0000}"/>
    <cellStyle name="Normal 6 4 8 5 2" xfId="25541" xr:uid="{00000000-0005-0000-0000-00005F6E0000}"/>
    <cellStyle name="Normal 6 4 8 6" xfId="18360" xr:uid="{00000000-0005-0000-0000-0000606E0000}"/>
    <cellStyle name="Normal 6 4 8 7" xfId="31728" xr:uid="{00000000-0005-0000-0000-0000616E0000}"/>
    <cellStyle name="Normal 6 4 8 8" xfId="34940" xr:uid="{00000000-0005-0000-0000-0000626E0000}"/>
    <cellStyle name="Normal 6 4 8 9" xfId="45610" xr:uid="{E54BC30D-180B-4234-8580-EB3B97E0EEEF}"/>
    <cellStyle name="Normal 6 4 9" xfId="5625" xr:uid="{00000000-0005-0000-0000-0000636E0000}"/>
    <cellStyle name="Normal 6 4 9 2" xfId="8397" xr:uid="{00000000-0005-0000-0000-0000646E0000}"/>
    <cellStyle name="Normal 6 4 9 2 2" xfId="14886" xr:uid="{00000000-0005-0000-0000-0000656E0000}"/>
    <cellStyle name="Normal 6 4 9 2 2 2" xfId="27561" xr:uid="{00000000-0005-0000-0000-0000666E0000}"/>
    <cellStyle name="Normal 6 4 9 2 3" xfId="19665" xr:uid="{00000000-0005-0000-0000-0000676E0000}"/>
    <cellStyle name="Normal 6 4 9 2 4" xfId="32780" xr:uid="{00000000-0005-0000-0000-0000686E0000}"/>
    <cellStyle name="Normal 6 4 9 2 5" xfId="35791" xr:uid="{00000000-0005-0000-0000-0000696E0000}"/>
    <cellStyle name="Normal 6 4 9 3" xfId="9321" xr:uid="{00000000-0005-0000-0000-00006A6E0000}"/>
    <cellStyle name="Normal 6 4 9 3 2" xfId="15728" xr:uid="{00000000-0005-0000-0000-00006B6E0000}"/>
    <cellStyle name="Normal 6 4 9 3 2 2" xfId="28372" xr:uid="{00000000-0005-0000-0000-00006C6E0000}"/>
    <cellStyle name="Normal 6 4 9 3 3" xfId="23319" xr:uid="{00000000-0005-0000-0000-00006D6E0000}"/>
    <cellStyle name="Normal 6 4 9 4" xfId="7441" xr:uid="{00000000-0005-0000-0000-00006E6E0000}"/>
    <cellStyle name="Normal 6 4 9 4 2" xfId="13955" xr:uid="{00000000-0005-0000-0000-00006F6E0000}"/>
    <cellStyle name="Normal 6 4 9 4 2 2" xfId="26685" xr:uid="{00000000-0005-0000-0000-0000706E0000}"/>
    <cellStyle name="Normal 6 4 9 4 3" xfId="22168" xr:uid="{00000000-0005-0000-0000-0000716E0000}"/>
    <cellStyle name="Normal 6 4 9 5" xfId="12796" xr:uid="{00000000-0005-0000-0000-0000726E0000}"/>
    <cellStyle name="Normal 6 4 9 5 2" xfId="25542" xr:uid="{00000000-0005-0000-0000-0000736E0000}"/>
    <cellStyle name="Normal 6 4 9 6" xfId="18361" xr:uid="{00000000-0005-0000-0000-0000746E0000}"/>
    <cellStyle name="Normal 6 4 9 7" xfId="31729" xr:uid="{00000000-0005-0000-0000-0000756E0000}"/>
    <cellStyle name="Normal 6 4 9 8" xfId="34941" xr:uid="{00000000-0005-0000-0000-0000766E0000}"/>
    <cellStyle name="Normal 6 5" xfId="1273" xr:uid="{00000000-0005-0000-0000-0000776E0000}"/>
    <cellStyle name="Normal 6 5 10" xfId="5627" xr:uid="{00000000-0005-0000-0000-0000786E0000}"/>
    <cellStyle name="Normal 6 5 10 2" xfId="8399" xr:uid="{00000000-0005-0000-0000-0000796E0000}"/>
    <cellStyle name="Normal 6 5 10 2 2" xfId="14888" xr:uid="{00000000-0005-0000-0000-00007A6E0000}"/>
    <cellStyle name="Normal 6 5 10 2 2 2" xfId="27563" xr:uid="{00000000-0005-0000-0000-00007B6E0000}"/>
    <cellStyle name="Normal 6 5 10 2 3" xfId="19667" xr:uid="{00000000-0005-0000-0000-00007C6E0000}"/>
    <cellStyle name="Normal 6 5 10 2 4" xfId="32782" xr:uid="{00000000-0005-0000-0000-00007D6E0000}"/>
    <cellStyle name="Normal 6 5 10 2 5" xfId="35793" xr:uid="{00000000-0005-0000-0000-00007E6E0000}"/>
    <cellStyle name="Normal 6 5 10 3" xfId="9323" xr:uid="{00000000-0005-0000-0000-00007F6E0000}"/>
    <cellStyle name="Normal 6 5 10 3 2" xfId="15730" xr:uid="{00000000-0005-0000-0000-0000806E0000}"/>
    <cellStyle name="Normal 6 5 10 3 2 2" xfId="28374" xr:uid="{00000000-0005-0000-0000-0000816E0000}"/>
    <cellStyle name="Normal 6 5 10 3 3" xfId="23321" xr:uid="{00000000-0005-0000-0000-0000826E0000}"/>
    <cellStyle name="Normal 6 5 10 4" xfId="7443" xr:uid="{00000000-0005-0000-0000-0000836E0000}"/>
    <cellStyle name="Normal 6 5 10 4 2" xfId="13957" xr:uid="{00000000-0005-0000-0000-0000846E0000}"/>
    <cellStyle name="Normal 6 5 10 4 2 2" xfId="26687" xr:uid="{00000000-0005-0000-0000-0000856E0000}"/>
    <cellStyle name="Normal 6 5 10 4 3" xfId="22170" xr:uid="{00000000-0005-0000-0000-0000866E0000}"/>
    <cellStyle name="Normal 6 5 10 5" xfId="12798" xr:uid="{00000000-0005-0000-0000-0000876E0000}"/>
    <cellStyle name="Normal 6 5 10 5 2" xfId="25544" xr:uid="{00000000-0005-0000-0000-0000886E0000}"/>
    <cellStyle name="Normal 6 5 10 6" xfId="18363" xr:uid="{00000000-0005-0000-0000-0000896E0000}"/>
    <cellStyle name="Normal 6 5 10 7" xfId="31731" xr:uid="{00000000-0005-0000-0000-00008A6E0000}"/>
    <cellStyle name="Normal 6 5 10 8" xfId="34943" xr:uid="{00000000-0005-0000-0000-00008B6E0000}"/>
    <cellStyle name="Normal 6 5 11" xfId="5628" xr:uid="{00000000-0005-0000-0000-00008C6E0000}"/>
    <cellStyle name="Normal 6 5 11 2" xfId="8400" xr:uid="{00000000-0005-0000-0000-00008D6E0000}"/>
    <cellStyle name="Normal 6 5 11 2 2" xfId="14889" xr:uid="{00000000-0005-0000-0000-00008E6E0000}"/>
    <cellStyle name="Normal 6 5 11 2 2 2" xfId="27564" xr:uid="{00000000-0005-0000-0000-00008F6E0000}"/>
    <cellStyle name="Normal 6 5 11 2 3" xfId="19668" xr:uid="{00000000-0005-0000-0000-0000906E0000}"/>
    <cellStyle name="Normal 6 5 11 2 4" xfId="32783" xr:uid="{00000000-0005-0000-0000-0000916E0000}"/>
    <cellStyle name="Normal 6 5 11 2 5" xfId="35794" xr:uid="{00000000-0005-0000-0000-0000926E0000}"/>
    <cellStyle name="Normal 6 5 11 3" xfId="9324" xr:uid="{00000000-0005-0000-0000-0000936E0000}"/>
    <cellStyle name="Normal 6 5 11 3 2" xfId="15731" xr:uid="{00000000-0005-0000-0000-0000946E0000}"/>
    <cellStyle name="Normal 6 5 11 3 2 2" xfId="28375" xr:uid="{00000000-0005-0000-0000-0000956E0000}"/>
    <cellStyle name="Normal 6 5 11 3 3" xfId="23322" xr:uid="{00000000-0005-0000-0000-0000966E0000}"/>
    <cellStyle name="Normal 6 5 11 4" xfId="7444" xr:uid="{00000000-0005-0000-0000-0000976E0000}"/>
    <cellStyle name="Normal 6 5 11 4 2" xfId="13958" xr:uid="{00000000-0005-0000-0000-0000986E0000}"/>
    <cellStyle name="Normal 6 5 11 4 2 2" xfId="26688" xr:uid="{00000000-0005-0000-0000-0000996E0000}"/>
    <cellStyle name="Normal 6 5 11 4 3" xfId="22171" xr:uid="{00000000-0005-0000-0000-00009A6E0000}"/>
    <cellStyle name="Normal 6 5 11 5" xfId="12799" xr:uid="{00000000-0005-0000-0000-00009B6E0000}"/>
    <cellStyle name="Normal 6 5 11 5 2" xfId="25545" xr:uid="{00000000-0005-0000-0000-00009C6E0000}"/>
    <cellStyle name="Normal 6 5 11 6" xfId="18364" xr:uid="{00000000-0005-0000-0000-00009D6E0000}"/>
    <cellStyle name="Normal 6 5 11 7" xfId="31732" xr:uid="{00000000-0005-0000-0000-00009E6E0000}"/>
    <cellStyle name="Normal 6 5 11 8" xfId="34944" xr:uid="{00000000-0005-0000-0000-00009F6E0000}"/>
    <cellStyle name="Normal 6 5 12" xfId="5629" xr:uid="{00000000-0005-0000-0000-0000A06E0000}"/>
    <cellStyle name="Normal 6 5 12 2" xfId="8401" xr:uid="{00000000-0005-0000-0000-0000A16E0000}"/>
    <cellStyle name="Normal 6 5 12 2 2" xfId="14890" xr:uid="{00000000-0005-0000-0000-0000A26E0000}"/>
    <cellStyle name="Normal 6 5 12 2 2 2" xfId="27565" xr:uid="{00000000-0005-0000-0000-0000A36E0000}"/>
    <cellStyle name="Normal 6 5 12 2 3" xfId="19669" xr:uid="{00000000-0005-0000-0000-0000A46E0000}"/>
    <cellStyle name="Normal 6 5 12 2 4" xfId="32784" xr:uid="{00000000-0005-0000-0000-0000A56E0000}"/>
    <cellStyle name="Normal 6 5 12 2 5" xfId="35795" xr:uid="{00000000-0005-0000-0000-0000A66E0000}"/>
    <cellStyle name="Normal 6 5 12 3" xfId="9325" xr:uid="{00000000-0005-0000-0000-0000A76E0000}"/>
    <cellStyle name="Normal 6 5 12 3 2" xfId="15732" xr:uid="{00000000-0005-0000-0000-0000A86E0000}"/>
    <cellStyle name="Normal 6 5 12 3 2 2" xfId="28376" xr:uid="{00000000-0005-0000-0000-0000A96E0000}"/>
    <cellStyle name="Normal 6 5 12 3 3" xfId="23323" xr:uid="{00000000-0005-0000-0000-0000AA6E0000}"/>
    <cellStyle name="Normal 6 5 12 4" xfId="7445" xr:uid="{00000000-0005-0000-0000-0000AB6E0000}"/>
    <cellStyle name="Normal 6 5 12 4 2" xfId="13959" xr:uid="{00000000-0005-0000-0000-0000AC6E0000}"/>
    <cellStyle name="Normal 6 5 12 4 2 2" xfId="26689" xr:uid="{00000000-0005-0000-0000-0000AD6E0000}"/>
    <cellStyle name="Normal 6 5 12 4 3" xfId="22172" xr:uid="{00000000-0005-0000-0000-0000AE6E0000}"/>
    <cellStyle name="Normal 6 5 12 5" xfId="12800" xr:uid="{00000000-0005-0000-0000-0000AF6E0000}"/>
    <cellStyle name="Normal 6 5 12 5 2" xfId="25546" xr:uid="{00000000-0005-0000-0000-0000B06E0000}"/>
    <cellStyle name="Normal 6 5 12 6" xfId="18365" xr:uid="{00000000-0005-0000-0000-0000B16E0000}"/>
    <cellStyle name="Normal 6 5 12 7" xfId="31733" xr:uid="{00000000-0005-0000-0000-0000B26E0000}"/>
    <cellStyle name="Normal 6 5 12 8" xfId="34945" xr:uid="{00000000-0005-0000-0000-0000B36E0000}"/>
    <cellStyle name="Normal 6 5 13" xfId="5630" xr:uid="{00000000-0005-0000-0000-0000B46E0000}"/>
    <cellStyle name="Normal 6 5 13 2" xfId="8402" xr:uid="{00000000-0005-0000-0000-0000B56E0000}"/>
    <cellStyle name="Normal 6 5 13 2 2" xfId="14891" xr:uid="{00000000-0005-0000-0000-0000B66E0000}"/>
    <cellStyle name="Normal 6 5 13 2 2 2" xfId="27566" xr:uid="{00000000-0005-0000-0000-0000B76E0000}"/>
    <cellStyle name="Normal 6 5 13 2 3" xfId="19670" xr:uid="{00000000-0005-0000-0000-0000B86E0000}"/>
    <cellStyle name="Normal 6 5 13 2 4" xfId="32785" xr:uid="{00000000-0005-0000-0000-0000B96E0000}"/>
    <cellStyle name="Normal 6 5 13 2 5" xfId="35796" xr:uid="{00000000-0005-0000-0000-0000BA6E0000}"/>
    <cellStyle name="Normal 6 5 13 3" xfId="9326" xr:uid="{00000000-0005-0000-0000-0000BB6E0000}"/>
    <cellStyle name="Normal 6 5 13 3 2" xfId="15733" xr:uid="{00000000-0005-0000-0000-0000BC6E0000}"/>
    <cellStyle name="Normal 6 5 13 3 2 2" xfId="28377" xr:uid="{00000000-0005-0000-0000-0000BD6E0000}"/>
    <cellStyle name="Normal 6 5 13 3 3" xfId="23324" xr:uid="{00000000-0005-0000-0000-0000BE6E0000}"/>
    <cellStyle name="Normal 6 5 13 4" xfId="7446" xr:uid="{00000000-0005-0000-0000-0000BF6E0000}"/>
    <cellStyle name="Normal 6 5 13 4 2" xfId="13960" xr:uid="{00000000-0005-0000-0000-0000C06E0000}"/>
    <cellStyle name="Normal 6 5 13 4 2 2" xfId="26690" xr:uid="{00000000-0005-0000-0000-0000C16E0000}"/>
    <cellStyle name="Normal 6 5 13 4 3" xfId="22173" xr:uid="{00000000-0005-0000-0000-0000C26E0000}"/>
    <cellStyle name="Normal 6 5 13 5" xfId="12801" xr:uid="{00000000-0005-0000-0000-0000C36E0000}"/>
    <cellStyle name="Normal 6 5 13 5 2" xfId="25547" xr:uid="{00000000-0005-0000-0000-0000C46E0000}"/>
    <cellStyle name="Normal 6 5 13 6" xfId="18366" xr:uid="{00000000-0005-0000-0000-0000C56E0000}"/>
    <cellStyle name="Normal 6 5 13 7" xfId="31734" xr:uid="{00000000-0005-0000-0000-0000C66E0000}"/>
    <cellStyle name="Normal 6 5 13 8" xfId="34946" xr:uid="{00000000-0005-0000-0000-0000C76E0000}"/>
    <cellStyle name="Normal 6 5 14" xfId="5631" xr:uid="{00000000-0005-0000-0000-0000C86E0000}"/>
    <cellStyle name="Normal 6 5 14 2" xfId="8403" xr:uid="{00000000-0005-0000-0000-0000C96E0000}"/>
    <cellStyle name="Normal 6 5 14 2 2" xfId="14892" xr:uid="{00000000-0005-0000-0000-0000CA6E0000}"/>
    <cellStyle name="Normal 6 5 14 2 2 2" xfId="27567" xr:uid="{00000000-0005-0000-0000-0000CB6E0000}"/>
    <cellStyle name="Normal 6 5 14 2 3" xfId="19671" xr:uid="{00000000-0005-0000-0000-0000CC6E0000}"/>
    <cellStyle name="Normal 6 5 14 2 4" xfId="32786" xr:uid="{00000000-0005-0000-0000-0000CD6E0000}"/>
    <cellStyle name="Normal 6 5 14 2 5" xfId="35797" xr:uid="{00000000-0005-0000-0000-0000CE6E0000}"/>
    <cellStyle name="Normal 6 5 14 3" xfId="9327" xr:uid="{00000000-0005-0000-0000-0000CF6E0000}"/>
    <cellStyle name="Normal 6 5 14 3 2" xfId="15734" xr:uid="{00000000-0005-0000-0000-0000D06E0000}"/>
    <cellStyle name="Normal 6 5 14 3 2 2" xfId="28378" xr:uid="{00000000-0005-0000-0000-0000D16E0000}"/>
    <cellStyle name="Normal 6 5 14 3 3" xfId="23325" xr:uid="{00000000-0005-0000-0000-0000D26E0000}"/>
    <cellStyle name="Normal 6 5 14 4" xfId="7447" xr:uid="{00000000-0005-0000-0000-0000D36E0000}"/>
    <cellStyle name="Normal 6 5 14 4 2" xfId="13961" xr:uid="{00000000-0005-0000-0000-0000D46E0000}"/>
    <cellStyle name="Normal 6 5 14 4 2 2" xfId="26691" xr:uid="{00000000-0005-0000-0000-0000D56E0000}"/>
    <cellStyle name="Normal 6 5 14 4 3" xfId="22174" xr:uid="{00000000-0005-0000-0000-0000D66E0000}"/>
    <cellStyle name="Normal 6 5 14 5" xfId="12802" xr:uid="{00000000-0005-0000-0000-0000D76E0000}"/>
    <cellStyle name="Normal 6 5 14 5 2" xfId="25548" xr:uid="{00000000-0005-0000-0000-0000D86E0000}"/>
    <cellStyle name="Normal 6 5 14 6" xfId="18367" xr:uid="{00000000-0005-0000-0000-0000D96E0000}"/>
    <cellStyle name="Normal 6 5 14 7" xfId="31735" xr:uid="{00000000-0005-0000-0000-0000DA6E0000}"/>
    <cellStyle name="Normal 6 5 14 8" xfId="34947" xr:uid="{00000000-0005-0000-0000-0000DB6E0000}"/>
    <cellStyle name="Normal 6 5 15" xfId="5632" xr:uid="{00000000-0005-0000-0000-0000DC6E0000}"/>
    <cellStyle name="Normal 6 5 15 2" xfId="8404" xr:uid="{00000000-0005-0000-0000-0000DD6E0000}"/>
    <cellStyle name="Normal 6 5 15 2 2" xfId="14893" xr:uid="{00000000-0005-0000-0000-0000DE6E0000}"/>
    <cellStyle name="Normal 6 5 15 2 2 2" xfId="27568" xr:uid="{00000000-0005-0000-0000-0000DF6E0000}"/>
    <cellStyle name="Normal 6 5 15 2 3" xfId="19672" xr:uid="{00000000-0005-0000-0000-0000E06E0000}"/>
    <cellStyle name="Normal 6 5 15 2 4" xfId="32787" xr:uid="{00000000-0005-0000-0000-0000E16E0000}"/>
    <cellStyle name="Normal 6 5 15 2 5" xfId="35798" xr:uid="{00000000-0005-0000-0000-0000E26E0000}"/>
    <cellStyle name="Normal 6 5 15 3" xfId="9328" xr:uid="{00000000-0005-0000-0000-0000E36E0000}"/>
    <cellStyle name="Normal 6 5 15 3 2" xfId="15735" xr:uid="{00000000-0005-0000-0000-0000E46E0000}"/>
    <cellStyle name="Normal 6 5 15 3 2 2" xfId="28379" xr:uid="{00000000-0005-0000-0000-0000E56E0000}"/>
    <cellStyle name="Normal 6 5 15 3 3" xfId="23326" xr:uid="{00000000-0005-0000-0000-0000E66E0000}"/>
    <cellStyle name="Normal 6 5 15 4" xfId="7448" xr:uid="{00000000-0005-0000-0000-0000E76E0000}"/>
    <cellStyle name="Normal 6 5 15 4 2" xfId="13962" xr:uid="{00000000-0005-0000-0000-0000E86E0000}"/>
    <cellStyle name="Normal 6 5 15 4 2 2" xfId="26692" xr:uid="{00000000-0005-0000-0000-0000E96E0000}"/>
    <cellStyle name="Normal 6 5 15 4 3" xfId="22175" xr:uid="{00000000-0005-0000-0000-0000EA6E0000}"/>
    <cellStyle name="Normal 6 5 15 5" xfId="12803" xr:uid="{00000000-0005-0000-0000-0000EB6E0000}"/>
    <cellStyle name="Normal 6 5 15 5 2" xfId="25549" xr:uid="{00000000-0005-0000-0000-0000EC6E0000}"/>
    <cellStyle name="Normal 6 5 15 6" xfId="18368" xr:uid="{00000000-0005-0000-0000-0000ED6E0000}"/>
    <cellStyle name="Normal 6 5 15 7" xfId="31736" xr:uid="{00000000-0005-0000-0000-0000EE6E0000}"/>
    <cellStyle name="Normal 6 5 15 8" xfId="34948" xr:uid="{00000000-0005-0000-0000-0000EF6E0000}"/>
    <cellStyle name="Normal 6 5 16" xfId="5633" xr:uid="{00000000-0005-0000-0000-0000F06E0000}"/>
    <cellStyle name="Normal 6 5 16 2" xfId="8405" xr:uid="{00000000-0005-0000-0000-0000F16E0000}"/>
    <cellStyle name="Normal 6 5 16 2 2" xfId="14894" xr:uid="{00000000-0005-0000-0000-0000F26E0000}"/>
    <cellStyle name="Normal 6 5 16 2 2 2" xfId="27569" xr:uid="{00000000-0005-0000-0000-0000F36E0000}"/>
    <cellStyle name="Normal 6 5 16 2 3" xfId="19673" xr:uid="{00000000-0005-0000-0000-0000F46E0000}"/>
    <cellStyle name="Normal 6 5 16 2 4" xfId="32788" xr:uid="{00000000-0005-0000-0000-0000F56E0000}"/>
    <cellStyle name="Normal 6 5 16 2 5" xfId="35799" xr:uid="{00000000-0005-0000-0000-0000F66E0000}"/>
    <cellStyle name="Normal 6 5 16 3" xfId="9329" xr:uid="{00000000-0005-0000-0000-0000F76E0000}"/>
    <cellStyle name="Normal 6 5 16 3 2" xfId="15736" xr:uid="{00000000-0005-0000-0000-0000F86E0000}"/>
    <cellStyle name="Normal 6 5 16 3 2 2" xfId="28380" xr:uid="{00000000-0005-0000-0000-0000F96E0000}"/>
    <cellStyle name="Normal 6 5 16 3 3" xfId="23327" xr:uid="{00000000-0005-0000-0000-0000FA6E0000}"/>
    <cellStyle name="Normal 6 5 16 4" xfId="7449" xr:uid="{00000000-0005-0000-0000-0000FB6E0000}"/>
    <cellStyle name="Normal 6 5 16 4 2" xfId="13963" xr:uid="{00000000-0005-0000-0000-0000FC6E0000}"/>
    <cellStyle name="Normal 6 5 16 4 2 2" xfId="26693" xr:uid="{00000000-0005-0000-0000-0000FD6E0000}"/>
    <cellStyle name="Normal 6 5 16 4 3" xfId="22176" xr:uid="{00000000-0005-0000-0000-0000FE6E0000}"/>
    <cellStyle name="Normal 6 5 16 5" xfId="12804" xr:uid="{00000000-0005-0000-0000-0000FF6E0000}"/>
    <cellStyle name="Normal 6 5 16 5 2" xfId="25550" xr:uid="{00000000-0005-0000-0000-0000006F0000}"/>
    <cellStyle name="Normal 6 5 16 6" xfId="18369" xr:uid="{00000000-0005-0000-0000-0000016F0000}"/>
    <cellStyle name="Normal 6 5 16 7" xfId="31737" xr:uid="{00000000-0005-0000-0000-0000026F0000}"/>
    <cellStyle name="Normal 6 5 16 8" xfId="34949" xr:uid="{00000000-0005-0000-0000-0000036F0000}"/>
    <cellStyle name="Normal 6 5 17" xfId="5634" xr:uid="{00000000-0005-0000-0000-0000046F0000}"/>
    <cellStyle name="Normal 6 5 17 2" xfId="8406" xr:uid="{00000000-0005-0000-0000-0000056F0000}"/>
    <cellStyle name="Normal 6 5 17 2 2" xfId="14895" xr:uid="{00000000-0005-0000-0000-0000066F0000}"/>
    <cellStyle name="Normal 6 5 17 2 2 2" xfId="27570" xr:uid="{00000000-0005-0000-0000-0000076F0000}"/>
    <cellStyle name="Normal 6 5 17 2 3" xfId="19674" xr:uid="{00000000-0005-0000-0000-0000086F0000}"/>
    <cellStyle name="Normal 6 5 17 2 4" xfId="32789" xr:uid="{00000000-0005-0000-0000-0000096F0000}"/>
    <cellStyle name="Normal 6 5 17 2 5" xfId="35800" xr:uid="{00000000-0005-0000-0000-00000A6F0000}"/>
    <cellStyle name="Normal 6 5 17 3" xfId="9330" xr:uid="{00000000-0005-0000-0000-00000B6F0000}"/>
    <cellStyle name="Normal 6 5 17 3 2" xfId="15737" xr:uid="{00000000-0005-0000-0000-00000C6F0000}"/>
    <cellStyle name="Normal 6 5 17 3 2 2" xfId="28381" xr:uid="{00000000-0005-0000-0000-00000D6F0000}"/>
    <cellStyle name="Normal 6 5 17 3 3" xfId="23328" xr:uid="{00000000-0005-0000-0000-00000E6F0000}"/>
    <cellStyle name="Normal 6 5 17 4" xfId="7450" xr:uid="{00000000-0005-0000-0000-00000F6F0000}"/>
    <cellStyle name="Normal 6 5 17 4 2" xfId="13964" xr:uid="{00000000-0005-0000-0000-0000106F0000}"/>
    <cellStyle name="Normal 6 5 17 4 2 2" xfId="26694" xr:uid="{00000000-0005-0000-0000-0000116F0000}"/>
    <cellStyle name="Normal 6 5 17 4 3" xfId="22177" xr:uid="{00000000-0005-0000-0000-0000126F0000}"/>
    <cellStyle name="Normal 6 5 17 5" xfId="12805" xr:uid="{00000000-0005-0000-0000-0000136F0000}"/>
    <cellStyle name="Normal 6 5 17 5 2" xfId="25551" xr:uid="{00000000-0005-0000-0000-0000146F0000}"/>
    <cellStyle name="Normal 6 5 17 6" xfId="18370" xr:uid="{00000000-0005-0000-0000-0000156F0000}"/>
    <cellStyle name="Normal 6 5 17 7" xfId="31738" xr:uid="{00000000-0005-0000-0000-0000166F0000}"/>
    <cellStyle name="Normal 6 5 17 8" xfId="34950" xr:uid="{00000000-0005-0000-0000-0000176F0000}"/>
    <cellStyle name="Normal 6 5 18" xfId="5635" xr:uid="{00000000-0005-0000-0000-0000186F0000}"/>
    <cellStyle name="Normal 6 5 18 2" xfId="8407" xr:uid="{00000000-0005-0000-0000-0000196F0000}"/>
    <cellStyle name="Normal 6 5 18 2 2" xfId="14896" xr:uid="{00000000-0005-0000-0000-00001A6F0000}"/>
    <cellStyle name="Normal 6 5 18 2 2 2" xfId="27571" xr:uid="{00000000-0005-0000-0000-00001B6F0000}"/>
    <cellStyle name="Normal 6 5 18 2 3" xfId="19675" xr:uid="{00000000-0005-0000-0000-00001C6F0000}"/>
    <cellStyle name="Normal 6 5 18 2 4" xfId="32790" xr:uid="{00000000-0005-0000-0000-00001D6F0000}"/>
    <cellStyle name="Normal 6 5 18 2 5" xfId="35801" xr:uid="{00000000-0005-0000-0000-00001E6F0000}"/>
    <cellStyle name="Normal 6 5 18 3" xfId="9331" xr:uid="{00000000-0005-0000-0000-00001F6F0000}"/>
    <cellStyle name="Normal 6 5 18 3 2" xfId="15738" xr:uid="{00000000-0005-0000-0000-0000206F0000}"/>
    <cellStyle name="Normal 6 5 18 3 2 2" xfId="28382" xr:uid="{00000000-0005-0000-0000-0000216F0000}"/>
    <cellStyle name="Normal 6 5 18 3 3" xfId="23329" xr:uid="{00000000-0005-0000-0000-0000226F0000}"/>
    <cellStyle name="Normal 6 5 18 4" xfId="7451" xr:uid="{00000000-0005-0000-0000-0000236F0000}"/>
    <cellStyle name="Normal 6 5 18 4 2" xfId="13965" xr:uid="{00000000-0005-0000-0000-0000246F0000}"/>
    <cellStyle name="Normal 6 5 18 4 2 2" xfId="26695" xr:uid="{00000000-0005-0000-0000-0000256F0000}"/>
    <cellStyle name="Normal 6 5 18 4 3" xfId="22178" xr:uid="{00000000-0005-0000-0000-0000266F0000}"/>
    <cellStyle name="Normal 6 5 18 5" xfId="12806" xr:uid="{00000000-0005-0000-0000-0000276F0000}"/>
    <cellStyle name="Normal 6 5 18 5 2" xfId="25552" xr:uid="{00000000-0005-0000-0000-0000286F0000}"/>
    <cellStyle name="Normal 6 5 18 6" xfId="18371" xr:uid="{00000000-0005-0000-0000-0000296F0000}"/>
    <cellStyle name="Normal 6 5 18 7" xfId="31739" xr:uid="{00000000-0005-0000-0000-00002A6F0000}"/>
    <cellStyle name="Normal 6 5 18 8" xfId="34951" xr:uid="{00000000-0005-0000-0000-00002B6F0000}"/>
    <cellStyle name="Normal 6 5 19" xfId="5636" xr:uid="{00000000-0005-0000-0000-00002C6F0000}"/>
    <cellStyle name="Normal 6 5 19 2" xfId="8408" xr:uid="{00000000-0005-0000-0000-00002D6F0000}"/>
    <cellStyle name="Normal 6 5 19 2 2" xfId="14897" xr:uid="{00000000-0005-0000-0000-00002E6F0000}"/>
    <cellStyle name="Normal 6 5 19 2 2 2" xfId="27572" xr:uid="{00000000-0005-0000-0000-00002F6F0000}"/>
    <cellStyle name="Normal 6 5 19 2 3" xfId="19676" xr:uid="{00000000-0005-0000-0000-0000306F0000}"/>
    <cellStyle name="Normal 6 5 19 2 4" xfId="32791" xr:uid="{00000000-0005-0000-0000-0000316F0000}"/>
    <cellStyle name="Normal 6 5 19 2 5" xfId="35802" xr:uid="{00000000-0005-0000-0000-0000326F0000}"/>
    <cellStyle name="Normal 6 5 19 3" xfId="9332" xr:uid="{00000000-0005-0000-0000-0000336F0000}"/>
    <cellStyle name="Normal 6 5 19 3 2" xfId="15739" xr:uid="{00000000-0005-0000-0000-0000346F0000}"/>
    <cellStyle name="Normal 6 5 19 3 2 2" xfId="28383" xr:uid="{00000000-0005-0000-0000-0000356F0000}"/>
    <cellStyle name="Normal 6 5 19 3 3" xfId="23330" xr:uid="{00000000-0005-0000-0000-0000366F0000}"/>
    <cellStyle name="Normal 6 5 19 4" xfId="7452" xr:uid="{00000000-0005-0000-0000-0000376F0000}"/>
    <cellStyle name="Normal 6 5 19 4 2" xfId="13966" xr:uid="{00000000-0005-0000-0000-0000386F0000}"/>
    <cellStyle name="Normal 6 5 19 4 2 2" xfId="26696" xr:uid="{00000000-0005-0000-0000-0000396F0000}"/>
    <cellStyle name="Normal 6 5 19 4 3" xfId="22179" xr:uid="{00000000-0005-0000-0000-00003A6F0000}"/>
    <cellStyle name="Normal 6 5 19 5" xfId="12807" xr:uid="{00000000-0005-0000-0000-00003B6F0000}"/>
    <cellStyle name="Normal 6 5 19 5 2" xfId="25553" xr:uid="{00000000-0005-0000-0000-00003C6F0000}"/>
    <cellStyle name="Normal 6 5 19 6" xfId="18372" xr:uid="{00000000-0005-0000-0000-00003D6F0000}"/>
    <cellStyle name="Normal 6 5 19 7" xfId="31740" xr:uid="{00000000-0005-0000-0000-00003E6F0000}"/>
    <cellStyle name="Normal 6 5 19 8" xfId="34952" xr:uid="{00000000-0005-0000-0000-00003F6F0000}"/>
    <cellStyle name="Normal 6 5 2" xfId="2006" xr:uid="{00000000-0005-0000-0000-0000406F0000}"/>
    <cellStyle name="Normal 6 5 2 10" xfId="5637" xr:uid="{00000000-0005-0000-0000-0000416F0000}"/>
    <cellStyle name="Normal 6 5 2 11" xfId="45612" xr:uid="{A1A6952F-7A33-4D89-B767-A8F5097BBFC6}"/>
    <cellStyle name="Normal 6 5 2 2" xfId="2007" xr:uid="{00000000-0005-0000-0000-0000426F0000}"/>
    <cellStyle name="Normal 6 5 2 2 2" xfId="10995" xr:uid="{00000000-0005-0000-0000-0000436F0000}"/>
    <cellStyle name="Normal 6 5 2 2 2 2" xfId="16442" xr:uid="{00000000-0005-0000-0000-0000446F0000}"/>
    <cellStyle name="Normal 6 5 2 2 2 2 2" xfId="28982" xr:uid="{00000000-0005-0000-0000-0000456F0000}"/>
    <cellStyle name="Normal 6 5 2 2 2 3" xfId="23892" xr:uid="{00000000-0005-0000-0000-0000466F0000}"/>
    <cellStyle name="Normal 6 5 2 2 2 4" xfId="45614" xr:uid="{DA71BC38-BC39-4681-B420-9936E8FEB434}"/>
    <cellStyle name="Normal 6 5 2 2 3" xfId="14898" xr:uid="{00000000-0005-0000-0000-0000476F0000}"/>
    <cellStyle name="Normal 6 5 2 2 3 2" xfId="27573" xr:uid="{00000000-0005-0000-0000-0000486F0000}"/>
    <cellStyle name="Normal 6 5 2 2 3 3" xfId="45615" xr:uid="{181EE710-2CE7-4859-B64E-5E1E50B8E167}"/>
    <cellStyle name="Normal 6 5 2 2 4" xfId="19677" xr:uid="{00000000-0005-0000-0000-0000496F0000}"/>
    <cellStyle name="Normal 6 5 2 2 4 2" xfId="45616" xr:uid="{61FD0E89-951A-46CA-81A0-7B3F37390BDA}"/>
    <cellStyle name="Normal 6 5 2 2 5" xfId="32792" xr:uid="{00000000-0005-0000-0000-00004A6F0000}"/>
    <cellStyle name="Normal 6 5 2 2 5 2" xfId="45617" xr:uid="{8EF31CE4-31C9-4543-92A5-37D56F45551E}"/>
    <cellStyle name="Normal 6 5 2 2 6" xfId="35803" xr:uid="{00000000-0005-0000-0000-00004B6F0000}"/>
    <cellStyle name="Normal 6 5 2 2 7" xfId="8409" xr:uid="{00000000-0005-0000-0000-00004C6F0000}"/>
    <cellStyle name="Normal 6 5 2 2 8" xfId="45613" xr:uid="{E1929BFC-1524-41AB-860A-0DE6EED6DE7F}"/>
    <cellStyle name="Normal 6 5 2 3" xfId="9333" xr:uid="{00000000-0005-0000-0000-00004D6F0000}"/>
    <cellStyle name="Normal 6 5 2 3 2" xfId="15740" xr:uid="{00000000-0005-0000-0000-00004E6F0000}"/>
    <cellStyle name="Normal 6 5 2 3 2 2" xfId="28384" xr:uid="{00000000-0005-0000-0000-00004F6F0000}"/>
    <cellStyle name="Normal 6 5 2 3 3" xfId="23331" xr:uid="{00000000-0005-0000-0000-0000506F0000}"/>
    <cellStyle name="Normal 6 5 2 3 4" xfId="45618" xr:uid="{E7FD5823-6F74-455E-B8FF-F2E33D2ADAFD}"/>
    <cellStyle name="Normal 6 5 2 4" xfId="10251" xr:uid="{00000000-0005-0000-0000-0000516F0000}"/>
    <cellStyle name="Normal 6 5 2 4 2" xfId="16066" xr:uid="{00000000-0005-0000-0000-0000526F0000}"/>
    <cellStyle name="Normal 6 5 2 4 2 2" xfId="28693" xr:uid="{00000000-0005-0000-0000-0000536F0000}"/>
    <cellStyle name="Normal 6 5 2 4 3" xfId="23657" xr:uid="{00000000-0005-0000-0000-0000546F0000}"/>
    <cellStyle name="Normal 6 5 2 4 4" xfId="45619" xr:uid="{3E30AEA1-EE13-4B3E-8C7A-47C64278338A}"/>
    <cellStyle name="Normal 6 5 2 5" xfId="7453" xr:uid="{00000000-0005-0000-0000-0000556F0000}"/>
    <cellStyle name="Normal 6 5 2 5 2" xfId="13967" xr:uid="{00000000-0005-0000-0000-0000566F0000}"/>
    <cellStyle name="Normal 6 5 2 5 2 2" xfId="26697" xr:uid="{00000000-0005-0000-0000-0000576F0000}"/>
    <cellStyle name="Normal 6 5 2 5 3" xfId="22180" xr:uid="{00000000-0005-0000-0000-0000586F0000}"/>
    <cellStyle name="Normal 6 5 2 5 4" xfId="45620" xr:uid="{A936C7E7-1888-4EBF-B60C-34392B7405BB}"/>
    <cellStyle name="Normal 6 5 2 6" xfId="12808" xr:uid="{00000000-0005-0000-0000-0000596F0000}"/>
    <cellStyle name="Normal 6 5 2 6 2" xfId="25554" xr:uid="{00000000-0005-0000-0000-00005A6F0000}"/>
    <cellStyle name="Normal 6 5 2 6 3" xfId="45621" xr:uid="{7F30F646-FF82-43AD-9F79-284A4715B0A5}"/>
    <cellStyle name="Normal 6 5 2 7" xfId="18373" xr:uid="{00000000-0005-0000-0000-00005B6F0000}"/>
    <cellStyle name="Normal 6 5 2 8" xfId="31741" xr:uid="{00000000-0005-0000-0000-00005C6F0000}"/>
    <cellStyle name="Normal 6 5 2 9" xfId="34953" xr:uid="{00000000-0005-0000-0000-00005D6F0000}"/>
    <cellStyle name="Normal 6 5 20" xfId="5626" xr:uid="{00000000-0005-0000-0000-00005E6F0000}"/>
    <cellStyle name="Normal 6 5 20 2" xfId="6281" xr:uid="{00000000-0005-0000-0000-00005F6F0000}"/>
    <cellStyle name="Normal 6 5 20 3" xfId="8398" xr:uid="{00000000-0005-0000-0000-0000606F0000}"/>
    <cellStyle name="Normal 6 5 20 3 2" xfId="14887" xr:uid="{00000000-0005-0000-0000-0000616F0000}"/>
    <cellStyle name="Normal 6 5 20 3 2 2" xfId="27562" xr:uid="{00000000-0005-0000-0000-0000626F0000}"/>
    <cellStyle name="Normal 6 5 20 3 3" xfId="22598" xr:uid="{00000000-0005-0000-0000-0000636F0000}"/>
    <cellStyle name="Normal 6 5 20 4" xfId="9322" xr:uid="{00000000-0005-0000-0000-0000646F0000}"/>
    <cellStyle name="Normal 6 5 20 4 2" xfId="15729" xr:uid="{00000000-0005-0000-0000-0000656F0000}"/>
    <cellStyle name="Normal 6 5 20 4 2 2" xfId="28373" xr:uid="{00000000-0005-0000-0000-0000666F0000}"/>
    <cellStyle name="Normal 6 5 20 4 3" xfId="23320" xr:uid="{00000000-0005-0000-0000-0000676F0000}"/>
    <cellStyle name="Normal 6 5 20 5" xfId="7442" xr:uid="{00000000-0005-0000-0000-0000686F0000}"/>
    <cellStyle name="Normal 6 5 20 5 2" xfId="13956" xr:uid="{00000000-0005-0000-0000-0000696F0000}"/>
    <cellStyle name="Normal 6 5 20 5 2 2" xfId="26686" xr:uid="{00000000-0005-0000-0000-00006A6F0000}"/>
    <cellStyle name="Normal 6 5 20 5 3" xfId="22169" xr:uid="{00000000-0005-0000-0000-00006B6F0000}"/>
    <cellStyle name="Normal 6 5 20 6" xfId="12797" xr:uid="{00000000-0005-0000-0000-00006C6F0000}"/>
    <cellStyle name="Normal 6 5 20 6 2" xfId="25543" xr:uid="{00000000-0005-0000-0000-00006D6F0000}"/>
    <cellStyle name="Normal 6 5 20 7" xfId="18835" xr:uid="{00000000-0005-0000-0000-00006E6F0000}"/>
    <cellStyle name="Normal 6 5 20 8" xfId="21062" xr:uid="{00000000-0005-0000-0000-00006F6F0000}"/>
    <cellStyle name="Normal 6 5 21" xfId="11104" xr:uid="{00000000-0005-0000-0000-0000706F0000}"/>
    <cellStyle name="Normal 6 5 21 2" xfId="16512" xr:uid="{00000000-0005-0000-0000-0000716F0000}"/>
    <cellStyle name="Normal 6 5 21 2 2" xfId="19666" xr:uid="{00000000-0005-0000-0000-0000726F0000}"/>
    <cellStyle name="Normal 6 5 21 2 3" xfId="32781" xr:uid="{00000000-0005-0000-0000-0000736F0000}"/>
    <cellStyle name="Normal 6 5 21 2 4" xfId="35792" xr:uid="{00000000-0005-0000-0000-0000746F0000}"/>
    <cellStyle name="Normal 6 5 21 3" xfId="18362" xr:uid="{00000000-0005-0000-0000-0000756F0000}"/>
    <cellStyle name="Normal 6 5 21 4" xfId="31730" xr:uid="{00000000-0005-0000-0000-0000766F0000}"/>
    <cellStyle name="Normal 6 5 21 5" xfId="34942" xr:uid="{00000000-0005-0000-0000-0000776F0000}"/>
    <cellStyle name="Normal 6 5 22" xfId="2983" xr:uid="{00000000-0005-0000-0000-0000786F0000}"/>
    <cellStyle name="Normal 6 5 23" xfId="45611" xr:uid="{6FAF5A58-417E-41E6-BDB4-66D5FE72CDA7}"/>
    <cellStyle name="Normal 6 5 3" xfId="2008" xr:uid="{00000000-0005-0000-0000-0000796F0000}"/>
    <cellStyle name="Normal 6 5 3 10" xfId="5638" xr:uid="{00000000-0005-0000-0000-00007A6F0000}"/>
    <cellStyle name="Normal 6 5 3 11" xfId="45622" xr:uid="{28BD3C5C-0264-4B9E-9004-D46CBA48D7A3}"/>
    <cellStyle name="Normal 6 5 3 2" xfId="8410" xr:uid="{00000000-0005-0000-0000-00007B6F0000}"/>
    <cellStyle name="Normal 6 5 3 2 2" xfId="14899" xr:uid="{00000000-0005-0000-0000-00007C6F0000}"/>
    <cellStyle name="Normal 6 5 3 2 2 2" xfId="27574" xr:uid="{00000000-0005-0000-0000-00007D6F0000}"/>
    <cellStyle name="Normal 6 5 3 2 3" xfId="19678" xr:uid="{00000000-0005-0000-0000-00007E6F0000}"/>
    <cellStyle name="Normal 6 5 3 2 4" xfId="32793" xr:uid="{00000000-0005-0000-0000-00007F6F0000}"/>
    <cellStyle name="Normal 6 5 3 2 5" xfId="35804" xr:uid="{00000000-0005-0000-0000-0000806F0000}"/>
    <cellStyle name="Normal 6 5 3 2 6" xfId="45623" xr:uid="{BB527A02-AA5A-47C3-96CA-AA99B84F65A1}"/>
    <cellStyle name="Normal 6 5 3 3" xfId="9334" xr:uid="{00000000-0005-0000-0000-0000816F0000}"/>
    <cellStyle name="Normal 6 5 3 3 2" xfId="15741" xr:uid="{00000000-0005-0000-0000-0000826F0000}"/>
    <cellStyle name="Normal 6 5 3 3 2 2" xfId="28385" xr:uid="{00000000-0005-0000-0000-0000836F0000}"/>
    <cellStyle name="Normal 6 5 3 3 3" xfId="23332" xr:uid="{00000000-0005-0000-0000-0000846F0000}"/>
    <cellStyle name="Normal 6 5 3 3 4" xfId="45624" xr:uid="{8F0D87D3-1D2B-4D5E-AE8C-9C37E8933469}"/>
    <cellStyle name="Normal 6 5 3 4" xfId="9587" xr:uid="{00000000-0005-0000-0000-0000856F0000}"/>
    <cellStyle name="Normal 6 5 3 4 2" xfId="15933" xr:uid="{00000000-0005-0000-0000-0000866F0000}"/>
    <cellStyle name="Normal 6 5 3 4 2 2" xfId="28573" xr:uid="{00000000-0005-0000-0000-0000876F0000}"/>
    <cellStyle name="Normal 6 5 3 4 3" xfId="23559" xr:uid="{00000000-0005-0000-0000-0000886F0000}"/>
    <cellStyle name="Normal 6 5 3 4 4" xfId="45625" xr:uid="{D338517A-4B91-496D-BDF2-CF9843DB4F59}"/>
    <cellStyle name="Normal 6 5 3 5" xfId="7454" xr:uid="{00000000-0005-0000-0000-0000896F0000}"/>
    <cellStyle name="Normal 6 5 3 5 2" xfId="13968" xr:uid="{00000000-0005-0000-0000-00008A6F0000}"/>
    <cellStyle name="Normal 6 5 3 5 2 2" xfId="26698" xr:uid="{00000000-0005-0000-0000-00008B6F0000}"/>
    <cellStyle name="Normal 6 5 3 5 3" xfId="22181" xr:uid="{00000000-0005-0000-0000-00008C6F0000}"/>
    <cellStyle name="Normal 6 5 3 5 4" xfId="45626" xr:uid="{B875E7BC-1C56-4CDE-BF19-EE8DD1E80D14}"/>
    <cellStyle name="Normal 6 5 3 6" xfId="12809" xr:uid="{00000000-0005-0000-0000-00008D6F0000}"/>
    <cellStyle name="Normal 6 5 3 6 2" xfId="25555" xr:uid="{00000000-0005-0000-0000-00008E6F0000}"/>
    <cellStyle name="Normal 6 5 3 7" xfId="18374" xr:uid="{00000000-0005-0000-0000-00008F6F0000}"/>
    <cellStyle name="Normal 6 5 3 8" xfId="31742" xr:uid="{00000000-0005-0000-0000-0000906F0000}"/>
    <cellStyle name="Normal 6 5 3 9" xfId="34954" xr:uid="{00000000-0005-0000-0000-0000916F0000}"/>
    <cellStyle name="Normal 6 5 4" xfId="2005" xr:uid="{00000000-0005-0000-0000-0000926F0000}"/>
    <cellStyle name="Normal 6 5 4 10" xfId="45627" xr:uid="{64FC6A47-B7ED-4D86-A3B0-E899ABBC051C}"/>
    <cellStyle name="Normal 6 5 4 2" xfId="8411" xr:uid="{00000000-0005-0000-0000-0000936F0000}"/>
    <cellStyle name="Normal 6 5 4 2 2" xfId="14900" xr:uid="{00000000-0005-0000-0000-0000946F0000}"/>
    <cellStyle name="Normal 6 5 4 2 2 2" xfId="27575" xr:uid="{00000000-0005-0000-0000-0000956F0000}"/>
    <cellStyle name="Normal 6 5 4 2 3" xfId="19679" xr:uid="{00000000-0005-0000-0000-0000966F0000}"/>
    <cellStyle name="Normal 6 5 4 2 4" xfId="32794" xr:uid="{00000000-0005-0000-0000-0000976F0000}"/>
    <cellStyle name="Normal 6 5 4 2 5" xfId="35805" xr:uid="{00000000-0005-0000-0000-0000986F0000}"/>
    <cellStyle name="Normal 6 5 4 3" xfId="9335" xr:uid="{00000000-0005-0000-0000-0000996F0000}"/>
    <cellStyle name="Normal 6 5 4 3 2" xfId="15742" xr:uid="{00000000-0005-0000-0000-00009A6F0000}"/>
    <cellStyle name="Normal 6 5 4 3 2 2" xfId="28386" xr:uid="{00000000-0005-0000-0000-00009B6F0000}"/>
    <cellStyle name="Normal 6 5 4 3 3" xfId="23333" xr:uid="{00000000-0005-0000-0000-00009C6F0000}"/>
    <cellStyle name="Normal 6 5 4 4" xfId="7455" xr:uid="{00000000-0005-0000-0000-00009D6F0000}"/>
    <cellStyle name="Normal 6 5 4 4 2" xfId="13969" xr:uid="{00000000-0005-0000-0000-00009E6F0000}"/>
    <cellStyle name="Normal 6 5 4 4 2 2" xfId="26699" xr:uid="{00000000-0005-0000-0000-00009F6F0000}"/>
    <cellStyle name="Normal 6 5 4 4 3" xfId="22182" xr:uid="{00000000-0005-0000-0000-0000A06F0000}"/>
    <cellStyle name="Normal 6 5 4 5" xfId="12810" xr:uid="{00000000-0005-0000-0000-0000A16F0000}"/>
    <cellStyle name="Normal 6 5 4 5 2" xfId="25556" xr:uid="{00000000-0005-0000-0000-0000A26F0000}"/>
    <cellStyle name="Normal 6 5 4 6" xfId="18375" xr:uid="{00000000-0005-0000-0000-0000A36F0000}"/>
    <cellStyle name="Normal 6 5 4 7" xfId="31743" xr:uid="{00000000-0005-0000-0000-0000A46F0000}"/>
    <cellStyle name="Normal 6 5 4 8" xfId="34955" xr:uid="{00000000-0005-0000-0000-0000A56F0000}"/>
    <cellStyle name="Normal 6 5 4 9" xfId="5639" xr:uid="{00000000-0005-0000-0000-0000A66F0000}"/>
    <cellStyle name="Normal 6 5 5" xfId="5640" xr:uid="{00000000-0005-0000-0000-0000A76F0000}"/>
    <cellStyle name="Normal 6 5 5 2" xfId="8412" xr:uid="{00000000-0005-0000-0000-0000A86F0000}"/>
    <cellStyle name="Normal 6 5 5 2 2" xfId="14901" xr:uid="{00000000-0005-0000-0000-0000A96F0000}"/>
    <cellStyle name="Normal 6 5 5 2 2 2" xfId="27576" xr:uid="{00000000-0005-0000-0000-0000AA6F0000}"/>
    <cellStyle name="Normal 6 5 5 2 3" xfId="19680" xr:uid="{00000000-0005-0000-0000-0000AB6F0000}"/>
    <cellStyle name="Normal 6 5 5 2 4" xfId="32795" xr:uid="{00000000-0005-0000-0000-0000AC6F0000}"/>
    <cellStyle name="Normal 6 5 5 2 5" xfId="35806" xr:uid="{00000000-0005-0000-0000-0000AD6F0000}"/>
    <cellStyle name="Normal 6 5 5 3" xfId="9336" xr:uid="{00000000-0005-0000-0000-0000AE6F0000}"/>
    <cellStyle name="Normal 6 5 5 3 2" xfId="15743" xr:uid="{00000000-0005-0000-0000-0000AF6F0000}"/>
    <cellStyle name="Normal 6 5 5 3 2 2" xfId="28387" xr:uid="{00000000-0005-0000-0000-0000B06F0000}"/>
    <cellStyle name="Normal 6 5 5 3 3" xfId="23334" xr:uid="{00000000-0005-0000-0000-0000B16F0000}"/>
    <cellStyle name="Normal 6 5 5 4" xfId="7456" xr:uid="{00000000-0005-0000-0000-0000B26F0000}"/>
    <cellStyle name="Normal 6 5 5 4 2" xfId="13970" xr:uid="{00000000-0005-0000-0000-0000B36F0000}"/>
    <cellStyle name="Normal 6 5 5 4 2 2" xfId="26700" xr:uid="{00000000-0005-0000-0000-0000B46F0000}"/>
    <cellStyle name="Normal 6 5 5 4 3" xfId="22183" xr:uid="{00000000-0005-0000-0000-0000B56F0000}"/>
    <cellStyle name="Normal 6 5 5 5" xfId="12811" xr:uid="{00000000-0005-0000-0000-0000B66F0000}"/>
    <cellStyle name="Normal 6 5 5 5 2" xfId="25557" xr:uid="{00000000-0005-0000-0000-0000B76F0000}"/>
    <cellStyle name="Normal 6 5 5 6" xfId="18376" xr:uid="{00000000-0005-0000-0000-0000B86F0000}"/>
    <cellStyle name="Normal 6 5 5 7" xfId="31744" xr:uid="{00000000-0005-0000-0000-0000B96F0000}"/>
    <cellStyle name="Normal 6 5 5 8" xfId="34956" xr:uid="{00000000-0005-0000-0000-0000BA6F0000}"/>
    <cellStyle name="Normal 6 5 5 9" xfId="45628" xr:uid="{1C4351B4-87FD-45D3-8AA4-EB1B9724A770}"/>
    <cellStyle name="Normal 6 5 6" xfId="5641" xr:uid="{00000000-0005-0000-0000-0000BB6F0000}"/>
    <cellStyle name="Normal 6 5 6 2" xfId="8413" xr:uid="{00000000-0005-0000-0000-0000BC6F0000}"/>
    <cellStyle name="Normal 6 5 6 2 2" xfId="14902" xr:uid="{00000000-0005-0000-0000-0000BD6F0000}"/>
    <cellStyle name="Normal 6 5 6 2 2 2" xfId="27577" xr:uid="{00000000-0005-0000-0000-0000BE6F0000}"/>
    <cellStyle name="Normal 6 5 6 2 3" xfId="19681" xr:uid="{00000000-0005-0000-0000-0000BF6F0000}"/>
    <cellStyle name="Normal 6 5 6 2 4" xfId="32796" xr:uid="{00000000-0005-0000-0000-0000C06F0000}"/>
    <cellStyle name="Normal 6 5 6 2 5" xfId="35807" xr:uid="{00000000-0005-0000-0000-0000C16F0000}"/>
    <cellStyle name="Normal 6 5 6 3" xfId="9337" xr:uid="{00000000-0005-0000-0000-0000C26F0000}"/>
    <cellStyle name="Normal 6 5 6 3 2" xfId="15744" xr:uid="{00000000-0005-0000-0000-0000C36F0000}"/>
    <cellStyle name="Normal 6 5 6 3 2 2" xfId="28388" xr:uid="{00000000-0005-0000-0000-0000C46F0000}"/>
    <cellStyle name="Normal 6 5 6 3 3" xfId="23335" xr:uid="{00000000-0005-0000-0000-0000C56F0000}"/>
    <cellStyle name="Normal 6 5 6 4" xfId="7457" xr:uid="{00000000-0005-0000-0000-0000C66F0000}"/>
    <cellStyle name="Normal 6 5 6 4 2" xfId="13971" xr:uid="{00000000-0005-0000-0000-0000C76F0000}"/>
    <cellStyle name="Normal 6 5 6 4 2 2" xfId="26701" xr:uid="{00000000-0005-0000-0000-0000C86F0000}"/>
    <cellStyle name="Normal 6 5 6 4 3" xfId="22184" xr:uid="{00000000-0005-0000-0000-0000C96F0000}"/>
    <cellStyle name="Normal 6 5 6 5" xfId="12812" xr:uid="{00000000-0005-0000-0000-0000CA6F0000}"/>
    <cellStyle name="Normal 6 5 6 5 2" xfId="25558" xr:uid="{00000000-0005-0000-0000-0000CB6F0000}"/>
    <cellStyle name="Normal 6 5 6 6" xfId="18377" xr:uid="{00000000-0005-0000-0000-0000CC6F0000}"/>
    <cellStyle name="Normal 6 5 6 7" xfId="31745" xr:uid="{00000000-0005-0000-0000-0000CD6F0000}"/>
    <cellStyle name="Normal 6 5 6 8" xfId="34957" xr:uid="{00000000-0005-0000-0000-0000CE6F0000}"/>
    <cellStyle name="Normal 6 5 6 9" xfId="45629" xr:uid="{D6E1F824-EDC4-4D83-BC62-9D26D5875C7F}"/>
    <cellStyle name="Normal 6 5 7" xfId="5642" xr:uid="{00000000-0005-0000-0000-0000CF6F0000}"/>
    <cellStyle name="Normal 6 5 7 2" xfId="8414" xr:uid="{00000000-0005-0000-0000-0000D06F0000}"/>
    <cellStyle name="Normal 6 5 7 2 2" xfId="14903" xr:uid="{00000000-0005-0000-0000-0000D16F0000}"/>
    <cellStyle name="Normal 6 5 7 2 2 2" xfId="27578" xr:uid="{00000000-0005-0000-0000-0000D26F0000}"/>
    <cellStyle name="Normal 6 5 7 2 3" xfId="19682" xr:uid="{00000000-0005-0000-0000-0000D36F0000}"/>
    <cellStyle name="Normal 6 5 7 2 4" xfId="32797" xr:uid="{00000000-0005-0000-0000-0000D46F0000}"/>
    <cellStyle name="Normal 6 5 7 2 5" xfId="35808" xr:uid="{00000000-0005-0000-0000-0000D56F0000}"/>
    <cellStyle name="Normal 6 5 7 3" xfId="9338" xr:uid="{00000000-0005-0000-0000-0000D66F0000}"/>
    <cellStyle name="Normal 6 5 7 3 2" xfId="15745" xr:uid="{00000000-0005-0000-0000-0000D76F0000}"/>
    <cellStyle name="Normal 6 5 7 3 2 2" xfId="28389" xr:uid="{00000000-0005-0000-0000-0000D86F0000}"/>
    <cellStyle name="Normal 6 5 7 3 3" xfId="23336" xr:uid="{00000000-0005-0000-0000-0000D96F0000}"/>
    <cellStyle name="Normal 6 5 7 4" xfId="7458" xr:uid="{00000000-0005-0000-0000-0000DA6F0000}"/>
    <cellStyle name="Normal 6 5 7 4 2" xfId="13972" xr:uid="{00000000-0005-0000-0000-0000DB6F0000}"/>
    <cellStyle name="Normal 6 5 7 4 2 2" xfId="26702" xr:uid="{00000000-0005-0000-0000-0000DC6F0000}"/>
    <cellStyle name="Normal 6 5 7 4 3" xfId="22185" xr:uid="{00000000-0005-0000-0000-0000DD6F0000}"/>
    <cellStyle name="Normal 6 5 7 5" xfId="12813" xr:uid="{00000000-0005-0000-0000-0000DE6F0000}"/>
    <cellStyle name="Normal 6 5 7 5 2" xfId="25559" xr:uid="{00000000-0005-0000-0000-0000DF6F0000}"/>
    <cellStyle name="Normal 6 5 7 6" xfId="18378" xr:uid="{00000000-0005-0000-0000-0000E06F0000}"/>
    <cellStyle name="Normal 6 5 7 7" xfId="31746" xr:uid="{00000000-0005-0000-0000-0000E16F0000}"/>
    <cellStyle name="Normal 6 5 7 8" xfId="34958" xr:uid="{00000000-0005-0000-0000-0000E26F0000}"/>
    <cellStyle name="Normal 6 5 7 9" xfId="45630" xr:uid="{E7377829-1D13-4C8C-97D2-C757544CC2C3}"/>
    <cellStyle name="Normal 6 5 8" xfId="5643" xr:uid="{00000000-0005-0000-0000-0000E36F0000}"/>
    <cellStyle name="Normal 6 5 8 2" xfId="8415" xr:uid="{00000000-0005-0000-0000-0000E46F0000}"/>
    <cellStyle name="Normal 6 5 8 2 2" xfId="14904" xr:uid="{00000000-0005-0000-0000-0000E56F0000}"/>
    <cellStyle name="Normal 6 5 8 2 2 2" xfId="27579" xr:uid="{00000000-0005-0000-0000-0000E66F0000}"/>
    <cellStyle name="Normal 6 5 8 2 3" xfId="19683" xr:uid="{00000000-0005-0000-0000-0000E76F0000}"/>
    <cellStyle name="Normal 6 5 8 2 4" xfId="32798" xr:uid="{00000000-0005-0000-0000-0000E86F0000}"/>
    <cellStyle name="Normal 6 5 8 2 5" xfId="35809" xr:uid="{00000000-0005-0000-0000-0000E96F0000}"/>
    <cellStyle name="Normal 6 5 8 3" xfId="9339" xr:uid="{00000000-0005-0000-0000-0000EA6F0000}"/>
    <cellStyle name="Normal 6 5 8 3 2" xfId="15746" xr:uid="{00000000-0005-0000-0000-0000EB6F0000}"/>
    <cellStyle name="Normal 6 5 8 3 2 2" xfId="28390" xr:uid="{00000000-0005-0000-0000-0000EC6F0000}"/>
    <cellStyle name="Normal 6 5 8 3 3" xfId="23337" xr:uid="{00000000-0005-0000-0000-0000ED6F0000}"/>
    <cellStyle name="Normal 6 5 8 4" xfId="7459" xr:uid="{00000000-0005-0000-0000-0000EE6F0000}"/>
    <cellStyle name="Normal 6 5 8 4 2" xfId="13973" xr:uid="{00000000-0005-0000-0000-0000EF6F0000}"/>
    <cellStyle name="Normal 6 5 8 4 2 2" xfId="26703" xr:uid="{00000000-0005-0000-0000-0000F06F0000}"/>
    <cellStyle name="Normal 6 5 8 4 3" xfId="22186" xr:uid="{00000000-0005-0000-0000-0000F16F0000}"/>
    <cellStyle name="Normal 6 5 8 5" xfId="12814" xr:uid="{00000000-0005-0000-0000-0000F26F0000}"/>
    <cellStyle name="Normal 6 5 8 5 2" xfId="25560" xr:uid="{00000000-0005-0000-0000-0000F36F0000}"/>
    <cellStyle name="Normal 6 5 8 6" xfId="18379" xr:uid="{00000000-0005-0000-0000-0000F46F0000}"/>
    <cellStyle name="Normal 6 5 8 7" xfId="31747" xr:uid="{00000000-0005-0000-0000-0000F56F0000}"/>
    <cellStyle name="Normal 6 5 8 8" xfId="34959" xr:uid="{00000000-0005-0000-0000-0000F66F0000}"/>
    <cellStyle name="Normal 6 5 8 9" xfId="45631" xr:uid="{7EB2A88B-B2FA-4D62-A3AF-DC85B9B78AB3}"/>
    <cellStyle name="Normal 6 5 9" xfId="5644" xr:uid="{00000000-0005-0000-0000-0000F76F0000}"/>
    <cellStyle name="Normal 6 5 9 2" xfId="8416" xr:uid="{00000000-0005-0000-0000-0000F86F0000}"/>
    <cellStyle name="Normal 6 5 9 2 2" xfId="14905" xr:uid="{00000000-0005-0000-0000-0000F96F0000}"/>
    <cellStyle name="Normal 6 5 9 2 2 2" xfId="27580" xr:uid="{00000000-0005-0000-0000-0000FA6F0000}"/>
    <cellStyle name="Normal 6 5 9 2 3" xfId="19684" xr:uid="{00000000-0005-0000-0000-0000FB6F0000}"/>
    <cellStyle name="Normal 6 5 9 2 4" xfId="32799" xr:uid="{00000000-0005-0000-0000-0000FC6F0000}"/>
    <cellStyle name="Normal 6 5 9 2 5" xfId="35810" xr:uid="{00000000-0005-0000-0000-0000FD6F0000}"/>
    <cellStyle name="Normal 6 5 9 3" xfId="9340" xr:uid="{00000000-0005-0000-0000-0000FE6F0000}"/>
    <cellStyle name="Normal 6 5 9 3 2" xfId="15747" xr:uid="{00000000-0005-0000-0000-0000FF6F0000}"/>
    <cellStyle name="Normal 6 5 9 3 2 2" xfId="28391" xr:uid="{00000000-0005-0000-0000-000000700000}"/>
    <cellStyle name="Normal 6 5 9 3 3" xfId="23338" xr:uid="{00000000-0005-0000-0000-000001700000}"/>
    <cellStyle name="Normal 6 5 9 4" xfId="7460" xr:uid="{00000000-0005-0000-0000-000002700000}"/>
    <cellStyle name="Normal 6 5 9 4 2" xfId="13974" xr:uid="{00000000-0005-0000-0000-000003700000}"/>
    <cellStyle name="Normal 6 5 9 4 2 2" xfId="26704" xr:uid="{00000000-0005-0000-0000-000004700000}"/>
    <cellStyle name="Normal 6 5 9 4 3" xfId="22187" xr:uid="{00000000-0005-0000-0000-000005700000}"/>
    <cellStyle name="Normal 6 5 9 5" xfId="12815" xr:uid="{00000000-0005-0000-0000-000006700000}"/>
    <cellStyle name="Normal 6 5 9 5 2" xfId="25561" xr:uid="{00000000-0005-0000-0000-000007700000}"/>
    <cellStyle name="Normal 6 5 9 6" xfId="18380" xr:uid="{00000000-0005-0000-0000-000008700000}"/>
    <cellStyle name="Normal 6 5 9 7" xfId="31748" xr:uid="{00000000-0005-0000-0000-000009700000}"/>
    <cellStyle name="Normal 6 5 9 8" xfId="34960" xr:uid="{00000000-0005-0000-0000-00000A700000}"/>
    <cellStyle name="Normal 6 6" xfId="2009" xr:uid="{00000000-0005-0000-0000-00000B700000}"/>
    <cellStyle name="Normal 6 6 2" xfId="2010" xr:uid="{00000000-0005-0000-0000-00000C700000}"/>
    <cellStyle name="Normal 6 6 2 2" xfId="10969" xr:uid="{00000000-0005-0000-0000-00000D700000}"/>
    <cellStyle name="Normal 6 6 2 2 2" xfId="16425" xr:uid="{00000000-0005-0000-0000-00000E700000}"/>
    <cellStyle name="Normal 6 6 2 2 2 2" xfId="28966" xr:uid="{00000000-0005-0000-0000-00000F700000}"/>
    <cellStyle name="Normal 6 6 2 2 3" xfId="23876" xr:uid="{00000000-0005-0000-0000-000010700000}"/>
    <cellStyle name="Normal 6 6 2 2 4" xfId="45634" xr:uid="{2B0DCE9E-F87C-41F7-9237-AE1723B89C03}"/>
    <cellStyle name="Normal 6 6 2 3" xfId="18836" xr:uid="{00000000-0005-0000-0000-000011700000}"/>
    <cellStyle name="Normal 6 6 2 3 2" xfId="45635" xr:uid="{733E414C-5BD3-4CB0-8691-DB88BCC1D12A}"/>
    <cellStyle name="Normal 6 6 2 4" xfId="5645" xr:uid="{00000000-0005-0000-0000-000012700000}"/>
    <cellStyle name="Normal 6 6 2 4 2" xfId="45636" xr:uid="{0CE544E0-E2D5-4C4B-BDE5-69BBE3C350F9}"/>
    <cellStyle name="Normal 6 6 2 5" xfId="45637" xr:uid="{FAA73C09-A1D6-454A-B6E6-35DC7BC58D9F}"/>
    <cellStyle name="Normal 6 6 2 6" xfId="45638" xr:uid="{8A228A25-7818-4386-B8D9-6B7C87B895CB}"/>
    <cellStyle name="Normal 6 6 2 7" xfId="45633" xr:uid="{79876ABA-F65B-417B-9A3E-6A3273D9908C}"/>
    <cellStyle name="Normal 6 6 3" xfId="10943" xr:uid="{00000000-0005-0000-0000-000013700000}"/>
    <cellStyle name="Normal 6 6 3 2" xfId="16412" xr:uid="{00000000-0005-0000-0000-000014700000}"/>
    <cellStyle name="Normal 6 6 3 2 2" xfId="28954" xr:uid="{00000000-0005-0000-0000-000015700000}"/>
    <cellStyle name="Normal 6 6 3 2 3" xfId="45640" xr:uid="{7EBD26A9-EE3C-4A10-84C4-FAEE072FA2F0}"/>
    <cellStyle name="Normal 6 6 3 3" xfId="18381" xr:uid="{00000000-0005-0000-0000-000016700000}"/>
    <cellStyle name="Normal 6 6 3 4" xfId="23865" xr:uid="{00000000-0005-0000-0000-000017700000}"/>
    <cellStyle name="Normal 6 6 3 5" xfId="45639" xr:uid="{07BFA367-6975-4778-B475-87D436F7A774}"/>
    <cellStyle name="Normal 6 6 4" xfId="2984" xr:uid="{00000000-0005-0000-0000-000018700000}"/>
    <cellStyle name="Normal 6 6 4 2" xfId="45641" xr:uid="{6C52F3F8-3BD1-4986-9366-BF0A16E919A8}"/>
    <cellStyle name="Normal 6 6 5" xfId="37608" xr:uid="{00000000-0005-0000-0000-000019700000}"/>
    <cellStyle name="Normal 6 6 5 2" xfId="45642" xr:uid="{CF3A2EC3-042D-4B78-AB92-143F6B8CA045}"/>
    <cellStyle name="Normal 6 6 6" xfId="45643" xr:uid="{DD8CAA11-28BD-48C2-9E88-13861834EB06}"/>
    <cellStyle name="Normal 6 6 7" xfId="45644" xr:uid="{E8FAE1DB-7DDF-414A-B774-0DB4DAC196C7}"/>
    <cellStyle name="Normal 6 6 8" xfId="45645" xr:uid="{957522A8-F31A-47E2-814D-321CEFDB1DD6}"/>
    <cellStyle name="Normal 6 6 9" xfId="45632" xr:uid="{F1705A57-FC4D-47A7-8513-B264080C4CE6}"/>
    <cellStyle name="Normal 6 7" xfId="2011" xr:uid="{00000000-0005-0000-0000-00001A700000}"/>
    <cellStyle name="Normal 6 7 2" xfId="5646" xr:uid="{00000000-0005-0000-0000-00001B700000}"/>
    <cellStyle name="Normal 6 7 2 2" xfId="20193" xr:uid="{00000000-0005-0000-0000-00001C700000}"/>
    <cellStyle name="Normal 6 7 2 2 2" xfId="45648" xr:uid="{074574EE-3E51-4AF3-8C77-A81E0F616B80}"/>
    <cellStyle name="Normal 6 7 2 3" xfId="45649" xr:uid="{A69805D7-F9AA-44D7-A544-EF5425485D50}"/>
    <cellStyle name="Normal 6 7 2 4" xfId="45647" xr:uid="{0E96BD8A-53F3-4D36-9A70-5B4485C02E4F}"/>
    <cellStyle name="Normal 6 7 3" xfId="10739" xr:uid="{00000000-0005-0000-0000-00001D700000}"/>
    <cellStyle name="Normal 6 7 3 2" xfId="45650" xr:uid="{570C56BA-F97B-4E80-BF33-3F8904419E12}"/>
    <cellStyle name="Normal 6 7 4" xfId="11354" xr:uid="{00000000-0005-0000-0000-00001E700000}"/>
    <cellStyle name="Normal 6 7 4 2" xfId="16672" xr:uid="{00000000-0005-0000-0000-00001F700000}"/>
    <cellStyle name="Normal 6 7 4 2 2" xfId="29207" xr:uid="{00000000-0005-0000-0000-000020700000}"/>
    <cellStyle name="Normal 6 7 4 3" xfId="24116" xr:uid="{00000000-0005-0000-0000-000021700000}"/>
    <cellStyle name="Normal 6 7 4 4" xfId="45651" xr:uid="{58BCF6E5-48E4-4BF6-B85C-D8C2C70A125B}"/>
    <cellStyle name="Normal 6 7 5" xfId="3128" xr:uid="{00000000-0005-0000-0000-000022700000}"/>
    <cellStyle name="Normal 6 7 5 2" xfId="45652" xr:uid="{FCE426F9-9A57-4485-A5CF-348CEB3BB882}"/>
    <cellStyle name="Normal 6 7 6" xfId="45653" xr:uid="{C9674C62-B60E-48B2-A214-ADB07EE85ADB}"/>
    <cellStyle name="Normal 6 7 7" xfId="45654" xr:uid="{F49A0C9C-67C5-4B1C-8B30-4F3EB6CA82E4}"/>
    <cellStyle name="Normal 6 7 8" xfId="45655" xr:uid="{4CA94D81-F3A5-4827-81B0-DFA777F4E1BF}"/>
    <cellStyle name="Normal 6 7 9" xfId="45646" xr:uid="{CF55544F-3D4E-41E8-BEE1-28FFCC8F8256}"/>
    <cellStyle name="Normal 6 8" xfId="5647" xr:uid="{00000000-0005-0000-0000-000023700000}"/>
    <cellStyle name="Normal 6 8 2" xfId="45657" xr:uid="{7F4738B5-CB48-4B2C-A763-DA2AB723295F}"/>
    <cellStyle name="Normal 6 8 3" xfId="45658" xr:uid="{41847C79-E994-4B9C-A53A-04C4D0A1A364}"/>
    <cellStyle name="Normal 6 8 4" xfId="45659" xr:uid="{07E81A09-20D2-4F35-B173-6FA72F4F21F9}"/>
    <cellStyle name="Normal 6 8 5" xfId="45660" xr:uid="{AFC9F984-204C-4DFB-B5CD-7B8325608E48}"/>
    <cellStyle name="Normal 6 8 6" xfId="45656" xr:uid="{8DCB862F-DC26-4BDF-B3B5-4A6B2A0CB132}"/>
    <cellStyle name="Normal 6 9" xfId="5648" xr:uid="{00000000-0005-0000-0000-000024700000}"/>
    <cellStyle name="Normal 6 9 2" xfId="45662" xr:uid="{E830D19F-8821-42AA-B9C2-D60C0FDB411A}"/>
    <cellStyle name="Normal 6 9 3" xfId="45663" xr:uid="{E966C146-F87A-4EC8-A7B5-A8E4807C9260}"/>
    <cellStyle name="Normal 6 9 4" xfId="45661" xr:uid="{CEA3D252-B63A-4747-A110-176961002D57}"/>
    <cellStyle name="Normal 6_Credit Portfolio Breakdown - 20111215 res" xfId="45664" xr:uid="{BE57A3CD-92B0-419B-B047-A45E20031028}"/>
    <cellStyle name="Normal 60" xfId="22" xr:uid="{00000000-0005-0000-0000-000026700000}"/>
    <cellStyle name="Normal 60 2" xfId="346" xr:uid="{00000000-0005-0000-0000-000027700000}"/>
    <cellStyle name="Normal 60 2 2" xfId="10101" xr:uid="{00000000-0005-0000-0000-000028700000}"/>
    <cellStyle name="Normal 60 2 3" xfId="37609" xr:uid="{00000000-0005-0000-0000-000029700000}"/>
    <cellStyle name="Normal 60 2 4" xfId="37905" xr:uid="{00000000-0005-0000-0000-00002A700000}"/>
    <cellStyle name="Normal 60 2 5" xfId="45665" xr:uid="{3F8F8347-19D8-40A5-9DDD-F4C256503324}"/>
    <cellStyle name="Normal 60 3" xfId="577" xr:uid="{00000000-0005-0000-0000-00002B700000}"/>
    <cellStyle name="Normal 60 3 2" xfId="37658" xr:uid="{00000000-0005-0000-0000-00002C700000}"/>
    <cellStyle name="Normal 60 3 3" xfId="37951" xr:uid="{00000000-0005-0000-0000-00002D700000}"/>
    <cellStyle name="Normal 60 3 4" xfId="45666" xr:uid="{0C71E8D0-3F26-46FB-AAF1-19AC03819BC8}"/>
    <cellStyle name="Normal 60 4" xfId="828" xr:uid="{00000000-0005-0000-0000-00002E700000}"/>
    <cellStyle name="Normal 60 4 2" xfId="45667" xr:uid="{9D8C05A0-C92C-459A-BDC5-D56962D497A1}"/>
    <cellStyle name="Normal 60 5" xfId="2985" xr:uid="{00000000-0005-0000-0000-00002F700000}"/>
    <cellStyle name="Normal 61" xfId="347" xr:uid="{00000000-0005-0000-0000-000030700000}"/>
    <cellStyle name="Normal 61 2" xfId="578" xr:uid="{00000000-0005-0000-0000-000031700000}"/>
    <cellStyle name="Normal 61 2 2" xfId="10887" xr:uid="{00000000-0005-0000-0000-000032700000}"/>
    <cellStyle name="Normal 61 2 3" xfId="37659" xr:uid="{00000000-0005-0000-0000-000033700000}"/>
    <cellStyle name="Normal 61 2 4" xfId="37952" xr:uid="{00000000-0005-0000-0000-000034700000}"/>
    <cellStyle name="Normal 61 2 5" xfId="45668" xr:uid="{4A1CDAFA-26DB-4121-8490-4BA985537BAB}"/>
    <cellStyle name="Normal 61 3" xfId="2173" xr:uid="{00000000-0005-0000-0000-000035700000}"/>
    <cellStyle name="Normal 61 3 2" xfId="45669" xr:uid="{B83FE8E4-7658-4810-9247-C79EA2FC945E}"/>
    <cellStyle name="Normal 61 4" xfId="2986" xr:uid="{00000000-0005-0000-0000-000036700000}"/>
    <cellStyle name="Normal 61 4 2" xfId="45670" xr:uid="{DB007F66-DCDB-4AD3-8BA6-17374424B835}"/>
    <cellStyle name="Normal 61 5" xfId="37290" xr:uid="{00000000-0005-0000-0000-000037700000}"/>
    <cellStyle name="Normal 61 6" xfId="37610" xr:uid="{00000000-0005-0000-0000-000038700000}"/>
    <cellStyle name="Normal 61 7" xfId="37906" xr:uid="{00000000-0005-0000-0000-000039700000}"/>
    <cellStyle name="Normal 62" xfId="348" xr:uid="{00000000-0005-0000-0000-00003A700000}"/>
    <cellStyle name="Normal 62 2" xfId="369" xr:uid="{00000000-0005-0000-0000-00003B700000}"/>
    <cellStyle name="Normal 62 2 2" xfId="595" xr:uid="{00000000-0005-0000-0000-00003C700000}"/>
    <cellStyle name="Normal 62 2 3" xfId="11052" xr:uid="{00000000-0005-0000-0000-00003D700000}"/>
    <cellStyle name="Normal 62 2 4" xfId="45671" xr:uid="{B6C56B5D-5FB4-4109-8BC6-73F9F8292470}"/>
    <cellStyle name="Normal 62 3" xfId="579" xr:uid="{00000000-0005-0000-0000-00003E700000}"/>
    <cellStyle name="Normal 62 3 2" xfId="37660" xr:uid="{00000000-0005-0000-0000-00003F700000}"/>
    <cellStyle name="Normal 62 3 3" xfId="37953" xr:uid="{00000000-0005-0000-0000-000040700000}"/>
    <cellStyle name="Normal 62 3 4" xfId="45672" xr:uid="{D4494397-6702-4D33-826C-3AACE8D1379C}"/>
    <cellStyle name="Normal 62 4" xfId="2176" xr:uid="{00000000-0005-0000-0000-000041700000}"/>
    <cellStyle name="Normal 62 4 2" xfId="45673" xr:uid="{6D98E390-7C72-41FD-9CC3-F73AA9DDA0AF}"/>
    <cellStyle name="Normal 62 5" xfId="2987" xr:uid="{00000000-0005-0000-0000-000042700000}"/>
    <cellStyle name="Normal 62 5 2" xfId="45674" xr:uid="{56204BCA-7095-423A-B33A-621B8ECC8510}"/>
    <cellStyle name="Normal 62 6" xfId="37611" xr:uid="{00000000-0005-0000-0000-000043700000}"/>
    <cellStyle name="Normal 62 7" xfId="37907" xr:uid="{00000000-0005-0000-0000-000044700000}"/>
    <cellStyle name="Normal 63" xfId="370" xr:uid="{00000000-0005-0000-0000-000045700000}"/>
    <cellStyle name="Normal 63 2" xfId="596" xr:uid="{00000000-0005-0000-0000-000046700000}"/>
    <cellStyle name="Normal 63 2 2" xfId="10300" xr:uid="{00000000-0005-0000-0000-000047700000}"/>
    <cellStyle name="Normal 63 2 3" xfId="37676" xr:uid="{00000000-0005-0000-0000-000048700000}"/>
    <cellStyle name="Normal 63 2 4" xfId="37969" xr:uid="{00000000-0005-0000-0000-000049700000}"/>
    <cellStyle name="Normal 63 2 5" xfId="45675" xr:uid="{10EF6216-D8AD-4DD0-8E98-83743CCBB1DC}"/>
    <cellStyle name="Normal 63 3" xfId="2988" xr:uid="{00000000-0005-0000-0000-00004A700000}"/>
    <cellStyle name="Normal 63 3 2" xfId="45676" xr:uid="{E5C96057-316A-4C35-BBA9-0D2F7AF9CA03}"/>
    <cellStyle name="Normal 63 4" xfId="37628" xr:uid="{00000000-0005-0000-0000-00004B700000}"/>
    <cellStyle name="Normal 63 4 2" xfId="45677" xr:uid="{13511EFE-54D7-4760-A0B1-D0B3D90FE3C1}"/>
    <cellStyle name="Normal 63 5" xfId="37923" xr:uid="{00000000-0005-0000-0000-00004C700000}"/>
    <cellStyle name="Normal 64" xfId="371" xr:uid="{00000000-0005-0000-0000-00004D700000}"/>
    <cellStyle name="Normal 64 2" xfId="597" xr:uid="{00000000-0005-0000-0000-00004E700000}"/>
    <cellStyle name="Normal 64 2 2" xfId="11239" xr:uid="{00000000-0005-0000-0000-00004F700000}"/>
    <cellStyle name="Normal 64 2 3" xfId="45679" xr:uid="{070153A8-AFD8-48CC-BE4E-DF6A1A027B5B}"/>
    <cellStyle name="Normal 64 3" xfId="2989" xr:uid="{00000000-0005-0000-0000-000050700000}"/>
    <cellStyle name="Normal 64 3 2" xfId="45680" xr:uid="{D18E91B4-F2A6-4758-B93F-AD9194930BFB}"/>
    <cellStyle name="Normal 64 4" xfId="45681" xr:uid="{01258997-A71F-4F19-A7D2-FBAF021BC295}"/>
    <cellStyle name="Normal 64 5" xfId="45682" xr:uid="{16CE1433-ECBC-4DA8-AB03-BFD59DF912BD}"/>
    <cellStyle name="Normal 64 6" xfId="45678" xr:uid="{DE8473C4-D28F-4B36-97C7-20ECA576B536}"/>
    <cellStyle name="Normal 65" xfId="375" xr:uid="{00000000-0005-0000-0000-000051700000}"/>
    <cellStyle name="Normal 65 2" xfId="600" xr:uid="{00000000-0005-0000-0000-000052700000}"/>
    <cellStyle name="Normal 65 2 2" xfId="10950" xr:uid="{00000000-0005-0000-0000-000053700000}"/>
    <cellStyle name="Normal 65 2 3" xfId="45683" xr:uid="{C9CB2DAF-82EF-457E-881A-8FCC6B04AE03}"/>
    <cellStyle name="Normal 65 3" xfId="2990" xr:uid="{00000000-0005-0000-0000-000054700000}"/>
    <cellStyle name="Normal 65 3 2" xfId="45684" xr:uid="{10B686FD-6819-4EA9-B814-3E67AA974065}"/>
    <cellStyle name="Normal 66" xfId="379" xr:uid="{00000000-0005-0000-0000-000055700000}"/>
    <cellStyle name="Normal 66 2" xfId="603" xr:uid="{00000000-0005-0000-0000-000056700000}"/>
    <cellStyle name="Normal 66 2 2" xfId="10993" xr:uid="{00000000-0005-0000-0000-000057700000}"/>
    <cellStyle name="Normal 66 2 3" xfId="37681" xr:uid="{00000000-0005-0000-0000-000058700000}"/>
    <cellStyle name="Normal 66 2 4" xfId="45686" xr:uid="{9FDA0E33-6F89-43C7-BB22-CD7D924BEB58}"/>
    <cellStyle name="Normal 66 3" xfId="2991" xr:uid="{00000000-0005-0000-0000-000059700000}"/>
    <cellStyle name="Normal 66 3 2" xfId="45687" xr:uid="{7DDA0B44-EDF6-45A8-A4CD-5A023727E8DC}"/>
    <cellStyle name="Normal 66 4" xfId="37633" xr:uid="{00000000-0005-0000-0000-00005A700000}"/>
    <cellStyle name="Normal 66 4 2" xfId="45688" xr:uid="{A763FA66-6A7C-4B42-A43B-DD317C4149BF}"/>
    <cellStyle name="Normal 66 5" xfId="45685" xr:uid="{C7251AC0-F140-4247-8250-7808C641DE7D}"/>
    <cellStyle name="Normal 67" xfId="32" xr:uid="{00000000-0005-0000-0000-00005B700000}"/>
    <cellStyle name="Normal 67 2" xfId="607" xr:uid="{00000000-0005-0000-0000-00005C700000}"/>
    <cellStyle name="Normal 67 2 2" xfId="10575" xr:uid="{00000000-0005-0000-0000-00005D700000}"/>
    <cellStyle name="Normal 67 2 3" xfId="37685" xr:uid="{00000000-0005-0000-0000-00005E700000}"/>
    <cellStyle name="Normal 67 2 4" xfId="45690" xr:uid="{0DBD053E-7EC9-440B-A732-29C91E6E3778}"/>
    <cellStyle name="Normal 67 3" xfId="10044" xr:uid="{00000000-0005-0000-0000-00005F700000}"/>
    <cellStyle name="Normal 67 3 2" xfId="18741" xr:uid="{00000000-0005-0000-0000-000060700000}"/>
    <cellStyle name="Normal 67 3 3" xfId="45691" xr:uid="{53EEB820-23B9-42E1-AE8D-75A88BC90845}"/>
    <cellStyle name="Normal 67 4" xfId="11192" xr:uid="{00000000-0005-0000-0000-000061700000}"/>
    <cellStyle name="Normal 67 4 2" xfId="45692" xr:uid="{184524EC-0D38-481B-95B6-A2BB8254C708}"/>
    <cellStyle name="Normal 67 5" xfId="2992" xr:uid="{00000000-0005-0000-0000-000062700000}"/>
    <cellStyle name="Normal 67 5 2" xfId="45693" xr:uid="{D367EEE7-F132-4FFF-BCCB-7FF84096E058}"/>
    <cellStyle name="Normal 67 6" xfId="45689" xr:uid="{C167AE13-B386-4889-B0F2-A548F01110DC}"/>
    <cellStyle name="Normal 68" xfId="384" xr:uid="{00000000-0005-0000-0000-000063700000}"/>
    <cellStyle name="Normal 68 2" xfId="611" xr:uid="{00000000-0005-0000-0000-000064700000}"/>
    <cellStyle name="Normal 68 2 2" xfId="11141" xr:uid="{00000000-0005-0000-0000-000065700000}"/>
    <cellStyle name="Normal 68 2 3" xfId="37689" xr:uid="{00000000-0005-0000-0000-000066700000}"/>
    <cellStyle name="Normal 68 2 4" xfId="45695" xr:uid="{53BA2985-955E-4F45-8C4A-0CB7588B096F}"/>
    <cellStyle name="Normal 68 3" xfId="646" xr:uid="{00000000-0005-0000-0000-000067700000}"/>
    <cellStyle name="Normal 68 3 2" xfId="37722" xr:uid="{00000000-0005-0000-0000-000068700000}"/>
    <cellStyle name="Normal 68 3 3" xfId="38001" xr:uid="{00000000-0005-0000-0000-000069700000}"/>
    <cellStyle name="Normal 68 3 4" xfId="45696" xr:uid="{9C093791-AAA7-4C8E-ACE9-F9A15CEB9448}"/>
    <cellStyle name="Normal 68 4" xfId="2993" xr:uid="{00000000-0005-0000-0000-00006A700000}"/>
    <cellStyle name="Normal 68 4 2" xfId="45697" xr:uid="{FB7DA00B-2C43-4452-A64C-44D5B0135DB0}"/>
    <cellStyle name="Normal 68 5" xfId="37638" xr:uid="{00000000-0005-0000-0000-00006B700000}"/>
    <cellStyle name="Normal 68 5 2" xfId="45698" xr:uid="{582D7A40-8663-4257-834E-FFA0BD414A71}"/>
    <cellStyle name="Normal 68 6" xfId="37932" xr:uid="{00000000-0005-0000-0000-00006C700000}"/>
    <cellStyle name="Normal 68 7" xfId="45694" xr:uid="{7753A479-86C0-4B7F-9EBE-BBB5A791A371}"/>
    <cellStyle name="Normal 69" xfId="613" xr:uid="{00000000-0005-0000-0000-00006D700000}"/>
    <cellStyle name="Normal 69 2" xfId="10968" xr:uid="{00000000-0005-0000-0000-00006E700000}"/>
    <cellStyle name="Normal 69 2 2" xfId="45700" xr:uid="{D5229C58-798E-4058-84F0-944CBF98994D}"/>
    <cellStyle name="Normal 69 3" xfId="2994" xr:uid="{00000000-0005-0000-0000-00006F700000}"/>
    <cellStyle name="Normal 69 3 2" xfId="45701" xr:uid="{6CE4CE09-D1B3-47BA-A39B-AA89317ED793}"/>
    <cellStyle name="Normal 69 4" xfId="37691" xr:uid="{00000000-0005-0000-0000-000070700000}"/>
    <cellStyle name="Normal 69 5" xfId="45699" xr:uid="{B2214711-5F05-4834-B1C5-F5BECD92E6A0}"/>
    <cellStyle name="Normal 7" xfId="9" xr:uid="{00000000-0005-0000-0000-000071700000}"/>
    <cellStyle name="Normal 7 10" xfId="3177" xr:uid="{00000000-0005-0000-0000-000072700000}"/>
    <cellStyle name="Normal 7 10 2" xfId="5649" xr:uid="{00000000-0005-0000-0000-000073700000}"/>
    <cellStyle name="Normal 7 10 3" xfId="45703" xr:uid="{9F66CCF7-2225-4038-B313-B1044F3C3FE8}"/>
    <cellStyle name="Normal 7 11" xfId="5650" xr:uid="{00000000-0005-0000-0000-000074700000}"/>
    <cellStyle name="Normal 7 12" xfId="5651" xr:uid="{00000000-0005-0000-0000-000075700000}"/>
    <cellStyle name="Normal 7 13" xfId="5652" xr:uid="{00000000-0005-0000-0000-000076700000}"/>
    <cellStyle name="Normal 7 14" xfId="5653" xr:uid="{00000000-0005-0000-0000-000077700000}"/>
    <cellStyle name="Normal 7 15" xfId="5654" xr:uid="{00000000-0005-0000-0000-000078700000}"/>
    <cellStyle name="Normal 7 16" xfId="5655" xr:uid="{00000000-0005-0000-0000-000079700000}"/>
    <cellStyle name="Normal 7 17" xfId="5656" xr:uid="{00000000-0005-0000-0000-00007A700000}"/>
    <cellStyle name="Normal 7 18" xfId="5657" xr:uid="{00000000-0005-0000-0000-00007B700000}"/>
    <cellStyle name="Normal 7 19" xfId="5658" xr:uid="{00000000-0005-0000-0000-00007C700000}"/>
    <cellStyle name="Normal 7 2" xfId="349" xr:uid="{00000000-0005-0000-0000-00007D700000}"/>
    <cellStyle name="Normal 7 2 10" xfId="5660" xr:uid="{00000000-0005-0000-0000-00007E700000}"/>
    <cellStyle name="Normal 7 2 10 2" xfId="8418" xr:uid="{00000000-0005-0000-0000-00007F700000}"/>
    <cellStyle name="Normal 7 2 10 2 2" xfId="14907" xr:uid="{00000000-0005-0000-0000-000080700000}"/>
    <cellStyle name="Normal 7 2 10 2 2 2" xfId="27582" xr:uid="{00000000-0005-0000-0000-000081700000}"/>
    <cellStyle name="Normal 7 2 10 2 3" xfId="19686" xr:uid="{00000000-0005-0000-0000-000082700000}"/>
    <cellStyle name="Normal 7 2 10 2 4" xfId="32801" xr:uid="{00000000-0005-0000-0000-000083700000}"/>
    <cellStyle name="Normal 7 2 10 2 5" xfId="35812" xr:uid="{00000000-0005-0000-0000-000084700000}"/>
    <cellStyle name="Normal 7 2 10 3" xfId="9342" xr:uid="{00000000-0005-0000-0000-000085700000}"/>
    <cellStyle name="Normal 7 2 10 3 2" xfId="15749" xr:uid="{00000000-0005-0000-0000-000086700000}"/>
    <cellStyle name="Normal 7 2 10 3 2 2" xfId="28393" xr:uid="{00000000-0005-0000-0000-000087700000}"/>
    <cellStyle name="Normal 7 2 10 3 3" xfId="23340" xr:uid="{00000000-0005-0000-0000-000088700000}"/>
    <cellStyle name="Normal 7 2 10 4" xfId="7464" xr:uid="{00000000-0005-0000-0000-000089700000}"/>
    <cellStyle name="Normal 7 2 10 4 2" xfId="13977" xr:uid="{00000000-0005-0000-0000-00008A700000}"/>
    <cellStyle name="Normal 7 2 10 4 2 2" xfId="26707" xr:uid="{00000000-0005-0000-0000-00008B700000}"/>
    <cellStyle name="Normal 7 2 10 4 3" xfId="22191" xr:uid="{00000000-0005-0000-0000-00008C700000}"/>
    <cellStyle name="Normal 7 2 10 5" xfId="12817" xr:uid="{00000000-0005-0000-0000-00008D700000}"/>
    <cellStyle name="Normal 7 2 10 5 2" xfId="25563" xr:uid="{00000000-0005-0000-0000-00008E700000}"/>
    <cellStyle name="Normal 7 2 10 6" xfId="18383" xr:uid="{00000000-0005-0000-0000-00008F700000}"/>
    <cellStyle name="Normal 7 2 10 7" xfId="31753" xr:uid="{00000000-0005-0000-0000-000090700000}"/>
    <cellStyle name="Normal 7 2 10 8" xfId="34962" xr:uid="{00000000-0005-0000-0000-000091700000}"/>
    <cellStyle name="Normal 7 2 11" xfId="5661" xr:uid="{00000000-0005-0000-0000-000092700000}"/>
    <cellStyle name="Normal 7 2 11 2" xfId="8419" xr:uid="{00000000-0005-0000-0000-000093700000}"/>
    <cellStyle name="Normal 7 2 11 2 2" xfId="14908" xr:uid="{00000000-0005-0000-0000-000094700000}"/>
    <cellStyle name="Normal 7 2 11 2 2 2" xfId="27583" xr:uid="{00000000-0005-0000-0000-000095700000}"/>
    <cellStyle name="Normal 7 2 11 2 3" xfId="19687" xr:uid="{00000000-0005-0000-0000-000096700000}"/>
    <cellStyle name="Normal 7 2 11 2 4" xfId="32802" xr:uid="{00000000-0005-0000-0000-000097700000}"/>
    <cellStyle name="Normal 7 2 11 2 5" xfId="35813" xr:uid="{00000000-0005-0000-0000-000098700000}"/>
    <cellStyle name="Normal 7 2 11 3" xfId="9343" xr:uid="{00000000-0005-0000-0000-000099700000}"/>
    <cellStyle name="Normal 7 2 11 3 2" xfId="15750" xr:uid="{00000000-0005-0000-0000-00009A700000}"/>
    <cellStyle name="Normal 7 2 11 3 2 2" xfId="28394" xr:uid="{00000000-0005-0000-0000-00009B700000}"/>
    <cellStyle name="Normal 7 2 11 3 3" xfId="23341" xr:uid="{00000000-0005-0000-0000-00009C700000}"/>
    <cellStyle name="Normal 7 2 11 4" xfId="7465" xr:uid="{00000000-0005-0000-0000-00009D700000}"/>
    <cellStyle name="Normal 7 2 11 4 2" xfId="13978" xr:uid="{00000000-0005-0000-0000-00009E700000}"/>
    <cellStyle name="Normal 7 2 11 4 2 2" xfId="26708" xr:uid="{00000000-0005-0000-0000-00009F700000}"/>
    <cellStyle name="Normal 7 2 11 4 3" xfId="22192" xr:uid="{00000000-0005-0000-0000-0000A0700000}"/>
    <cellStyle name="Normal 7 2 11 5" xfId="12818" xr:uid="{00000000-0005-0000-0000-0000A1700000}"/>
    <cellStyle name="Normal 7 2 11 5 2" xfId="25564" xr:uid="{00000000-0005-0000-0000-0000A2700000}"/>
    <cellStyle name="Normal 7 2 11 6" xfId="18384" xr:uid="{00000000-0005-0000-0000-0000A3700000}"/>
    <cellStyle name="Normal 7 2 11 7" xfId="31754" xr:uid="{00000000-0005-0000-0000-0000A4700000}"/>
    <cellStyle name="Normal 7 2 11 8" xfId="34963" xr:uid="{00000000-0005-0000-0000-0000A5700000}"/>
    <cellStyle name="Normal 7 2 12" xfId="5662" xr:uid="{00000000-0005-0000-0000-0000A6700000}"/>
    <cellStyle name="Normal 7 2 12 2" xfId="8420" xr:uid="{00000000-0005-0000-0000-0000A7700000}"/>
    <cellStyle name="Normal 7 2 12 2 2" xfId="14909" xr:uid="{00000000-0005-0000-0000-0000A8700000}"/>
    <cellStyle name="Normal 7 2 12 2 2 2" xfId="27584" xr:uid="{00000000-0005-0000-0000-0000A9700000}"/>
    <cellStyle name="Normal 7 2 12 2 3" xfId="19688" xr:uid="{00000000-0005-0000-0000-0000AA700000}"/>
    <cellStyle name="Normal 7 2 12 2 4" xfId="32803" xr:uid="{00000000-0005-0000-0000-0000AB700000}"/>
    <cellStyle name="Normal 7 2 12 2 5" xfId="35814" xr:uid="{00000000-0005-0000-0000-0000AC700000}"/>
    <cellStyle name="Normal 7 2 12 3" xfId="9344" xr:uid="{00000000-0005-0000-0000-0000AD700000}"/>
    <cellStyle name="Normal 7 2 12 3 2" xfId="15751" xr:uid="{00000000-0005-0000-0000-0000AE700000}"/>
    <cellStyle name="Normal 7 2 12 3 2 2" xfId="28395" xr:uid="{00000000-0005-0000-0000-0000AF700000}"/>
    <cellStyle name="Normal 7 2 12 3 3" xfId="23342" xr:uid="{00000000-0005-0000-0000-0000B0700000}"/>
    <cellStyle name="Normal 7 2 12 4" xfId="7466" xr:uid="{00000000-0005-0000-0000-0000B1700000}"/>
    <cellStyle name="Normal 7 2 12 4 2" xfId="13979" xr:uid="{00000000-0005-0000-0000-0000B2700000}"/>
    <cellStyle name="Normal 7 2 12 4 2 2" xfId="26709" xr:uid="{00000000-0005-0000-0000-0000B3700000}"/>
    <cellStyle name="Normal 7 2 12 4 3" xfId="22193" xr:uid="{00000000-0005-0000-0000-0000B4700000}"/>
    <cellStyle name="Normal 7 2 12 5" xfId="12819" xr:uid="{00000000-0005-0000-0000-0000B5700000}"/>
    <cellStyle name="Normal 7 2 12 5 2" xfId="25565" xr:uid="{00000000-0005-0000-0000-0000B6700000}"/>
    <cellStyle name="Normal 7 2 12 6" xfId="18385" xr:uid="{00000000-0005-0000-0000-0000B7700000}"/>
    <cellStyle name="Normal 7 2 12 7" xfId="31755" xr:uid="{00000000-0005-0000-0000-0000B8700000}"/>
    <cellStyle name="Normal 7 2 12 8" xfId="34964" xr:uid="{00000000-0005-0000-0000-0000B9700000}"/>
    <cellStyle name="Normal 7 2 13" xfId="5663" xr:uid="{00000000-0005-0000-0000-0000BA700000}"/>
    <cellStyle name="Normal 7 2 13 2" xfId="8421" xr:uid="{00000000-0005-0000-0000-0000BB700000}"/>
    <cellStyle name="Normal 7 2 13 2 2" xfId="14910" xr:uid="{00000000-0005-0000-0000-0000BC700000}"/>
    <cellStyle name="Normal 7 2 13 2 2 2" xfId="27585" xr:uid="{00000000-0005-0000-0000-0000BD700000}"/>
    <cellStyle name="Normal 7 2 13 2 3" xfId="19689" xr:uid="{00000000-0005-0000-0000-0000BE700000}"/>
    <cellStyle name="Normal 7 2 13 2 4" xfId="32804" xr:uid="{00000000-0005-0000-0000-0000BF700000}"/>
    <cellStyle name="Normal 7 2 13 2 5" xfId="35815" xr:uid="{00000000-0005-0000-0000-0000C0700000}"/>
    <cellStyle name="Normal 7 2 13 3" xfId="9345" xr:uid="{00000000-0005-0000-0000-0000C1700000}"/>
    <cellStyle name="Normal 7 2 13 3 2" xfId="15752" xr:uid="{00000000-0005-0000-0000-0000C2700000}"/>
    <cellStyle name="Normal 7 2 13 3 2 2" xfId="28396" xr:uid="{00000000-0005-0000-0000-0000C3700000}"/>
    <cellStyle name="Normal 7 2 13 3 3" xfId="23343" xr:uid="{00000000-0005-0000-0000-0000C4700000}"/>
    <cellStyle name="Normal 7 2 13 4" xfId="7467" xr:uid="{00000000-0005-0000-0000-0000C5700000}"/>
    <cellStyle name="Normal 7 2 13 4 2" xfId="13980" xr:uid="{00000000-0005-0000-0000-0000C6700000}"/>
    <cellStyle name="Normal 7 2 13 4 2 2" xfId="26710" xr:uid="{00000000-0005-0000-0000-0000C7700000}"/>
    <cellStyle name="Normal 7 2 13 4 3" xfId="22194" xr:uid="{00000000-0005-0000-0000-0000C8700000}"/>
    <cellStyle name="Normal 7 2 13 5" xfId="12820" xr:uid="{00000000-0005-0000-0000-0000C9700000}"/>
    <cellStyle name="Normal 7 2 13 5 2" xfId="25566" xr:uid="{00000000-0005-0000-0000-0000CA700000}"/>
    <cellStyle name="Normal 7 2 13 6" xfId="18386" xr:uid="{00000000-0005-0000-0000-0000CB700000}"/>
    <cellStyle name="Normal 7 2 13 7" xfId="31756" xr:uid="{00000000-0005-0000-0000-0000CC700000}"/>
    <cellStyle name="Normal 7 2 13 8" xfId="34965" xr:uid="{00000000-0005-0000-0000-0000CD700000}"/>
    <cellStyle name="Normal 7 2 14" xfId="5664" xr:uid="{00000000-0005-0000-0000-0000CE700000}"/>
    <cellStyle name="Normal 7 2 14 2" xfId="8422" xr:uid="{00000000-0005-0000-0000-0000CF700000}"/>
    <cellStyle name="Normal 7 2 14 2 2" xfId="14911" xr:uid="{00000000-0005-0000-0000-0000D0700000}"/>
    <cellStyle name="Normal 7 2 14 2 2 2" xfId="27586" xr:uid="{00000000-0005-0000-0000-0000D1700000}"/>
    <cellStyle name="Normal 7 2 14 2 3" xfId="19690" xr:uid="{00000000-0005-0000-0000-0000D2700000}"/>
    <cellStyle name="Normal 7 2 14 2 4" xfId="32805" xr:uid="{00000000-0005-0000-0000-0000D3700000}"/>
    <cellStyle name="Normal 7 2 14 2 5" xfId="35816" xr:uid="{00000000-0005-0000-0000-0000D4700000}"/>
    <cellStyle name="Normal 7 2 14 3" xfId="9346" xr:uid="{00000000-0005-0000-0000-0000D5700000}"/>
    <cellStyle name="Normal 7 2 14 3 2" xfId="15753" xr:uid="{00000000-0005-0000-0000-0000D6700000}"/>
    <cellStyle name="Normal 7 2 14 3 2 2" xfId="28397" xr:uid="{00000000-0005-0000-0000-0000D7700000}"/>
    <cellStyle name="Normal 7 2 14 3 3" xfId="23344" xr:uid="{00000000-0005-0000-0000-0000D8700000}"/>
    <cellStyle name="Normal 7 2 14 4" xfId="7468" xr:uid="{00000000-0005-0000-0000-0000D9700000}"/>
    <cellStyle name="Normal 7 2 14 4 2" xfId="13981" xr:uid="{00000000-0005-0000-0000-0000DA700000}"/>
    <cellStyle name="Normal 7 2 14 4 2 2" xfId="26711" xr:uid="{00000000-0005-0000-0000-0000DB700000}"/>
    <cellStyle name="Normal 7 2 14 4 3" xfId="22195" xr:uid="{00000000-0005-0000-0000-0000DC700000}"/>
    <cellStyle name="Normal 7 2 14 5" xfId="12821" xr:uid="{00000000-0005-0000-0000-0000DD700000}"/>
    <cellStyle name="Normal 7 2 14 5 2" xfId="25567" xr:uid="{00000000-0005-0000-0000-0000DE700000}"/>
    <cellStyle name="Normal 7 2 14 6" xfId="18387" xr:uid="{00000000-0005-0000-0000-0000DF700000}"/>
    <cellStyle name="Normal 7 2 14 7" xfId="31757" xr:uid="{00000000-0005-0000-0000-0000E0700000}"/>
    <cellStyle name="Normal 7 2 14 8" xfId="34966" xr:uid="{00000000-0005-0000-0000-0000E1700000}"/>
    <cellStyle name="Normal 7 2 15" xfId="5665" xr:uid="{00000000-0005-0000-0000-0000E2700000}"/>
    <cellStyle name="Normal 7 2 15 2" xfId="8423" xr:uid="{00000000-0005-0000-0000-0000E3700000}"/>
    <cellStyle name="Normal 7 2 15 2 2" xfId="14912" xr:uid="{00000000-0005-0000-0000-0000E4700000}"/>
    <cellStyle name="Normal 7 2 15 2 2 2" xfId="27587" xr:uid="{00000000-0005-0000-0000-0000E5700000}"/>
    <cellStyle name="Normal 7 2 15 2 3" xfId="19691" xr:uid="{00000000-0005-0000-0000-0000E6700000}"/>
    <cellStyle name="Normal 7 2 15 2 4" xfId="32806" xr:uid="{00000000-0005-0000-0000-0000E7700000}"/>
    <cellStyle name="Normal 7 2 15 2 5" xfId="35817" xr:uid="{00000000-0005-0000-0000-0000E8700000}"/>
    <cellStyle name="Normal 7 2 15 3" xfId="9347" xr:uid="{00000000-0005-0000-0000-0000E9700000}"/>
    <cellStyle name="Normal 7 2 15 3 2" xfId="15754" xr:uid="{00000000-0005-0000-0000-0000EA700000}"/>
    <cellStyle name="Normal 7 2 15 3 2 2" xfId="28398" xr:uid="{00000000-0005-0000-0000-0000EB700000}"/>
    <cellStyle name="Normal 7 2 15 3 3" xfId="23345" xr:uid="{00000000-0005-0000-0000-0000EC700000}"/>
    <cellStyle name="Normal 7 2 15 4" xfId="7469" xr:uid="{00000000-0005-0000-0000-0000ED700000}"/>
    <cellStyle name="Normal 7 2 15 4 2" xfId="13982" xr:uid="{00000000-0005-0000-0000-0000EE700000}"/>
    <cellStyle name="Normal 7 2 15 4 2 2" xfId="26712" xr:uid="{00000000-0005-0000-0000-0000EF700000}"/>
    <cellStyle name="Normal 7 2 15 4 3" xfId="22196" xr:uid="{00000000-0005-0000-0000-0000F0700000}"/>
    <cellStyle name="Normal 7 2 15 5" xfId="12822" xr:uid="{00000000-0005-0000-0000-0000F1700000}"/>
    <cellStyle name="Normal 7 2 15 5 2" xfId="25568" xr:uid="{00000000-0005-0000-0000-0000F2700000}"/>
    <cellStyle name="Normal 7 2 15 6" xfId="18388" xr:uid="{00000000-0005-0000-0000-0000F3700000}"/>
    <cellStyle name="Normal 7 2 15 7" xfId="31758" xr:uid="{00000000-0005-0000-0000-0000F4700000}"/>
    <cellStyle name="Normal 7 2 15 8" xfId="34967" xr:uid="{00000000-0005-0000-0000-0000F5700000}"/>
    <cellStyle name="Normal 7 2 16" xfId="5666" xr:uid="{00000000-0005-0000-0000-0000F6700000}"/>
    <cellStyle name="Normal 7 2 16 2" xfId="8424" xr:uid="{00000000-0005-0000-0000-0000F7700000}"/>
    <cellStyle name="Normal 7 2 16 2 2" xfId="14913" xr:uid="{00000000-0005-0000-0000-0000F8700000}"/>
    <cellStyle name="Normal 7 2 16 2 2 2" xfId="27588" xr:uid="{00000000-0005-0000-0000-0000F9700000}"/>
    <cellStyle name="Normal 7 2 16 2 3" xfId="19692" xr:uid="{00000000-0005-0000-0000-0000FA700000}"/>
    <cellStyle name="Normal 7 2 16 2 4" xfId="32807" xr:uid="{00000000-0005-0000-0000-0000FB700000}"/>
    <cellStyle name="Normal 7 2 16 2 5" xfId="35818" xr:uid="{00000000-0005-0000-0000-0000FC700000}"/>
    <cellStyle name="Normal 7 2 16 3" xfId="9348" xr:uid="{00000000-0005-0000-0000-0000FD700000}"/>
    <cellStyle name="Normal 7 2 16 3 2" xfId="15755" xr:uid="{00000000-0005-0000-0000-0000FE700000}"/>
    <cellStyle name="Normal 7 2 16 3 2 2" xfId="28399" xr:uid="{00000000-0005-0000-0000-0000FF700000}"/>
    <cellStyle name="Normal 7 2 16 3 3" xfId="23346" xr:uid="{00000000-0005-0000-0000-000000710000}"/>
    <cellStyle name="Normal 7 2 16 4" xfId="7470" xr:uid="{00000000-0005-0000-0000-000001710000}"/>
    <cellStyle name="Normal 7 2 16 4 2" xfId="13983" xr:uid="{00000000-0005-0000-0000-000002710000}"/>
    <cellStyle name="Normal 7 2 16 4 2 2" xfId="26713" xr:uid="{00000000-0005-0000-0000-000003710000}"/>
    <cellStyle name="Normal 7 2 16 4 3" xfId="22197" xr:uid="{00000000-0005-0000-0000-000004710000}"/>
    <cellStyle name="Normal 7 2 16 5" xfId="12823" xr:uid="{00000000-0005-0000-0000-000005710000}"/>
    <cellStyle name="Normal 7 2 16 5 2" xfId="25569" xr:uid="{00000000-0005-0000-0000-000006710000}"/>
    <cellStyle name="Normal 7 2 16 6" xfId="18389" xr:uid="{00000000-0005-0000-0000-000007710000}"/>
    <cellStyle name="Normal 7 2 16 7" xfId="31759" xr:uid="{00000000-0005-0000-0000-000008710000}"/>
    <cellStyle name="Normal 7 2 16 8" xfId="34968" xr:uid="{00000000-0005-0000-0000-000009710000}"/>
    <cellStyle name="Normal 7 2 17" xfId="5667" xr:uid="{00000000-0005-0000-0000-00000A710000}"/>
    <cellStyle name="Normal 7 2 17 2" xfId="8425" xr:uid="{00000000-0005-0000-0000-00000B710000}"/>
    <cellStyle name="Normal 7 2 17 2 2" xfId="14914" xr:uid="{00000000-0005-0000-0000-00000C710000}"/>
    <cellStyle name="Normal 7 2 17 2 2 2" xfId="27589" xr:uid="{00000000-0005-0000-0000-00000D710000}"/>
    <cellStyle name="Normal 7 2 17 2 3" xfId="19693" xr:uid="{00000000-0005-0000-0000-00000E710000}"/>
    <cellStyle name="Normal 7 2 17 2 4" xfId="32808" xr:uid="{00000000-0005-0000-0000-00000F710000}"/>
    <cellStyle name="Normal 7 2 17 2 5" xfId="35819" xr:uid="{00000000-0005-0000-0000-000010710000}"/>
    <cellStyle name="Normal 7 2 17 3" xfId="9349" xr:uid="{00000000-0005-0000-0000-000011710000}"/>
    <cellStyle name="Normal 7 2 17 3 2" xfId="15756" xr:uid="{00000000-0005-0000-0000-000012710000}"/>
    <cellStyle name="Normal 7 2 17 3 2 2" xfId="28400" xr:uid="{00000000-0005-0000-0000-000013710000}"/>
    <cellStyle name="Normal 7 2 17 3 3" xfId="23347" xr:uid="{00000000-0005-0000-0000-000014710000}"/>
    <cellStyle name="Normal 7 2 17 4" xfId="7471" xr:uid="{00000000-0005-0000-0000-000015710000}"/>
    <cellStyle name="Normal 7 2 17 4 2" xfId="13984" xr:uid="{00000000-0005-0000-0000-000016710000}"/>
    <cellStyle name="Normal 7 2 17 4 2 2" xfId="26714" xr:uid="{00000000-0005-0000-0000-000017710000}"/>
    <cellStyle name="Normal 7 2 17 4 3" xfId="22198" xr:uid="{00000000-0005-0000-0000-000018710000}"/>
    <cellStyle name="Normal 7 2 17 5" xfId="12824" xr:uid="{00000000-0005-0000-0000-000019710000}"/>
    <cellStyle name="Normal 7 2 17 5 2" xfId="25570" xr:uid="{00000000-0005-0000-0000-00001A710000}"/>
    <cellStyle name="Normal 7 2 17 6" xfId="18390" xr:uid="{00000000-0005-0000-0000-00001B710000}"/>
    <cellStyle name="Normal 7 2 17 7" xfId="31760" xr:uid="{00000000-0005-0000-0000-00001C710000}"/>
    <cellStyle name="Normal 7 2 17 8" xfId="34969" xr:uid="{00000000-0005-0000-0000-00001D710000}"/>
    <cellStyle name="Normal 7 2 18" xfId="5668" xr:uid="{00000000-0005-0000-0000-00001E710000}"/>
    <cellStyle name="Normal 7 2 18 2" xfId="8426" xr:uid="{00000000-0005-0000-0000-00001F710000}"/>
    <cellStyle name="Normal 7 2 18 2 2" xfId="14915" xr:uid="{00000000-0005-0000-0000-000020710000}"/>
    <cellStyle name="Normal 7 2 18 2 2 2" xfId="27590" xr:uid="{00000000-0005-0000-0000-000021710000}"/>
    <cellStyle name="Normal 7 2 18 2 3" xfId="19694" xr:uid="{00000000-0005-0000-0000-000022710000}"/>
    <cellStyle name="Normal 7 2 18 2 4" xfId="32809" xr:uid="{00000000-0005-0000-0000-000023710000}"/>
    <cellStyle name="Normal 7 2 18 2 5" xfId="35820" xr:uid="{00000000-0005-0000-0000-000024710000}"/>
    <cellStyle name="Normal 7 2 18 3" xfId="9350" xr:uid="{00000000-0005-0000-0000-000025710000}"/>
    <cellStyle name="Normal 7 2 18 3 2" xfId="15757" xr:uid="{00000000-0005-0000-0000-000026710000}"/>
    <cellStyle name="Normal 7 2 18 3 2 2" xfId="28401" xr:uid="{00000000-0005-0000-0000-000027710000}"/>
    <cellStyle name="Normal 7 2 18 3 3" xfId="23348" xr:uid="{00000000-0005-0000-0000-000028710000}"/>
    <cellStyle name="Normal 7 2 18 4" xfId="7472" xr:uid="{00000000-0005-0000-0000-000029710000}"/>
    <cellStyle name="Normal 7 2 18 4 2" xfId="13985" xr:uid="{00000000-0005-0000-0000-00002A710000}"/>
    <cellStyle name="Normal 7 2 18 4 2 2" xfId="26715" xr:uid="{00000000-0005-0000-0000-00002B710000}"/>
    <cellStyle name="Normal 7 2 18 4 3" xfId="22199" xr:uid="{00000000-0005-0000-0000-00002C710000}"/>
    <cellStyle name="Normal 7 2 18 5" xfId="12825" xr:uid="{00000000-0005-0000-0000-00002D710000}"/>
    <cellStyle name="Normal 7 2 18 5 2" xfId="25571" xr:uid="{00000000-0005-0000-0000-00002E710000}"/>
    <cellStyle name="Normal 7 2 18 6" xfId="18391" xr:uid="{00000000-0005-0000-0000-00002F710000}"/>
    <cellStyle name="Normal 7 2 18 7" xfId="31761" xr:uid="{00000000-0005-0000-0000-000030710000}"/>
    <cellStyle name="Normal 7 2 18 8" xfId="34970" xr:uid="{00000000-0005-0000-0000-000031710000}"/>
    <cellStyle name="Normal 7 2 19" xfId="5669" xr:uid="{00000000-0005-0000-0000-000032710000}"/>
    <cellStyle name="Normal 7 2 19 2" xfId="8427" xr:uid="{00000000-0005-0000-0000-000033710000}"/>
    <cellStyle name="Normal 7 2 19 2 2" xfId="14916" xr:uid="{00000000-0005-0000-0000-000034710000}"/>
    <cellStyle name="Normal 7 2 19 2 2 2" xfId="27591" xr:uid="{00000000-0005-0000-0000-000035710000}"/>
    <cellStyle name="Normal 7 2 19 2 3" xfId="19695" xr:uid="{00000000-0005-0000-0000-000036710000}"/>
    <cellStyle name="Normal 7 2 19 2 4" xfId="32810" xr:uid="{00000000-0005-0000-0000-000037710000}"/>
    <cellStyle name="Normal 7 2 19 2 5" xfId="35821" xr:uid="{00000000-0005-0000-0000-000038710000}"/>
    <cellStyle name="Normal 7 2 19 3" xfId="9351" xr:uid="{00000000-0005-0000-0000-000039710000}"/>
    <cellStyle name="Normal 7 2 19 3 2" xfId="15758" xr:uid="{00000000-0005-0000-0000-00003A710000}"/>
    <cellStyle name="Normal 7 2 19 3 2 2" xfId="28402" xr:uid="{00000000-0005-0000-0000-00003B710000}"/>
    <cellStyle name="Normal 7 2 19 3 3" xfId="23349" xr:uid="{00000000-0005-0000-0000-00003C710000}"/>
    <cellStyle name="Normal 7 2 19 4" xfId="7473" xr:uid="{00000000-0005-0000-0000-00003D710000}"/>
    <cellStyle name="Normal 7 2 19 4 2" xfId="13986" xr:uid="{00000000-0005-0000-0000-00003E710000}"/>
    <cellStyle name="Normal 7 2 19 4 2 2" xfId="26716" xr:uid="{00000000-0005-0000-0000-00003F710000}"/>
    <cellStyle name="Normal 7 2 19 4 3" xfId="22200" xr:uid="{00000000-0005-0000-0000-000040710000}"/>
    <cellStyle name="Normal 7 2 19 5" xfId="12826" xr:uid="{00000000-0005-0000-0000-000041710000}"/>
    <cellStyle name="Normal 7 2 19 5 2" xfId="25572" xr:uid="{00000000-0005-0000-0000-000042710000}"/>
    <cellStyle name="Normal 7 2 19 6" xfId="18392" xr:uid="{00000000-0005-0000-0000-000043710000}"/>
    <cellStyle name="Normal 7 2 19 7" xfId="31762" xr:uid="{00000000-0005-0000-0000-000044710000}"/>
    <cellStyle name="Normal 7 2 19 8" xfId="34971" xr:uid="{00000000-0005-0000-0000-000045710000}"/>
    <cellStyle name="Normal 7 2 2" xfId="1313" xr:uid="{00000000-0005-0000-0000-000046710000}"/>
    <cellStyle name="Normal 7 2 2 10" xfId="5671" xr:uid="{00000000-0005-0000-0000-000047710000}"/>
    <cellStyle name="Normal 7 2 2 10 2" xfId="8429" xr:uid="{00000000-0005-0000-0000-000048710000}"/>
    <cellStyle name="Normal 7 2 2 10 2 2" xfId="14918" xr:uid="{00000000-0005-0000-0000-000049710000}"/>
    <cellStyle name="Normal 7 2 2 10 2 2 2" xfId="27593" xr:uid="{00000000-0005-0000-0000-00004A710000}"/>
    <cellStyle name="Normal 7 2 2 10 2 3" xfId="19697" xr:uid="{00000000-0005-0000-0000-00004B710000}"/>
    <cellStyle name="Normal 7 2 2 10 2 4" xfId="32812" xr:uid="{00000000-0005-0000-0000-00004C710000}"/>
    <cellStyle name="Normal 7 2 2 10 2 5" xfId="35823" xr:uid="{00000000-0005-0000-0000-00004D710000}"/>
    <cellStyle name="Normal 7 2 2 10 3" xfId="9353" xr:uid="{00000000-0005-0000-0000-00004E710000}"/>
    <cellStyle name="Normal 7 2 2 10 3 2" xfId="15760" xr:uid="{00000000-0005-0000-0000-00004F710000}"/>
    <cellStyle name="Normal 7 2 2 10 3 2 2" xfId="28403" xr:uid="{00000000-0005-0000-0000-000050710000}"/>
    <cellStyle name="Normal 7 2 2 10 3 3" xfId="23350" xr:uid="{00000000-0005-0000-0000-000051710000}"/>
    <cellStyle name="Normal 7 2 2 10 4" xfId="7475" xr:uid="{00000000-0005-0000-0000-000052710000}"/>
    <cellStyle name="Normal 7 2 2 10 4 2" xfId="13988" xr:uid="{00000000-0005-0000-0000-000053710000}"/>
    <cellStyle name="Normal 7 2 2 10 4 2 2" xfId="26718" xr:uid="{00000000-0005-0000-0000-000054710000}"/>
    <cellStyle name="Normal 7 2 2 10 4 3" xfId="22202" xr:uid="{00000000-0005-0000-0000-000055710000}"/>
    <cellStyle name="Normal 7 2 2 10 5" xfId="12828" xr:uid="{00000000-0005-0000-0000-000056710000}"/>
    <cellStyle name="Normal 7 2 2 10 5 2" xfId="25574" xr:uid="{00000000-0005-0000-0000-000057710000}"/>
    <cellStyle name="Normal 7 2 2 10 6" xfId="18394" xr:uid="{00000000-0005-0000-0000-000058710000}"/>
    <cellStyle name="Normal 7 2 2 10 7" xfId="31764" xr:uid="{00000000-0005-0000-0000-000059710000}"/>
    <cellStyle name="Normal 7 2 2 10 8" xfId="34973" xr:uid="{00000000-0005-0000-0000-00005A710000}"/>
    <cellStyle name="Normal 7 2 2 11" xfId="5672" xr:uid="{00000000-0005-0000-0000-00005B710000}"/>
    <cellStyle name="Normal 7 2 2 11 2" xfId="8430" xr:uid="{00000000-0005-0000-0000-00005C710000}"/>
    <cellStyle name="Normal 7 2 2 11 2 2" xfId="14919" xr:uid="{00000000-0005-0000-0000-00005D710000}"/>
    <cellStyle name="Normal 7 2 2 11 2 2 2" xfId="27594" xr:uid="{00000000-0005-0000-0000-00005E710000}"/>
    <cellStyle name="Normal 7 2 2 11 2 3" xfId="19698" xr:uid="{00000000-0005-0000-0000-00005F710000}"/>
    <cellStyle name="Normal 7 2 2 11 2 4" xfId="32813" xr:uid="{00000000-0005-0000-0000-000060710000}"/>
    <cellStyle name="Normal 7 2 2 11 2 5" xfId="35824" xr:uid="{00000000-0005-0000-0000-000061710000}"/>
    <cellStyle name="Normal 7 2 2 11 3" xfId="9354" xr:uid="{00000000-0005-0000-0000-000062710000}"/>
    <cellStyle name="Normal 7 2 2 11 3 2" xfId="15761" xr:uid="{00000000-0005-0000-0000-000063710000}"/>
    <cellStyle name="Normal 7 2 2 11 3 2 2" xfId="28404" xr:uid="{00000000-0005-0000-0000-000064710000}"/>
    <cellStyle name="Normal 7 2 2 11 3 3" xfId="23351" xr:uid="{00000000-0005-0000-0000-000065710000}"/>
    <cellStyle name="Normal 7 2 2 11 4" xfId="7476" xr:uid="{00000000-0005-0000-0000-000066710000}"/>
    <cellStyle name="Normal 7 2 2 11 4 2" xfId="13989" xr:uid="{00000000-0005-0000-0000-000067710000}"/>
    <cellStyle name="Normal 7 2 2 11 4 2 2" xfId="26719" xr:uid="{00000000-0005-0000-0000-000068710000}"/>
    <cellStyle name="Normal 7 2 2 11 4 3" xfId="22203" xr:uid="{00000000-0005-0000-0000-000069710000}"/>
    <cellStyle name="Normal 7 2 2 11 5" xfId="12829" xr:uid="{00000000-0005-0000-0000-00006A710000}"/>
    <cellStyle name="Normal 7 2 2 11 5 2" xfId="25575" xr:uid="{00000000-0005-0000-0000-00006B710000}"/>
    <cellStyle name="Normal 7 2 2 11 6" xfId="18395" xr:uid="{00000000-0005-0000-0000-00006C710000}"/>
    <cellStyle name="Normal 7 2 2 11 7" xfId="31765" xr:uid="{00000000-0005-0000-0000-00006D710000}"/>
    <cellStyle name="Normal 7 2 2 11 8" xfId="34974" xr:uid="{00000000-0005-0000-0000-00006E710000}"/>
    <cellStyle name="Normal 7 2 2 12" xfId="5673" xr:uid="{00000000-0005-0000-0000-00006F710000}"/>
    <cellStyle name="Normal 7 2 2 12 2" xfId="8431" xr:uid="{00000000-0005-0000-0000-000070710000}"/>
    <cellStyle name="Normal 7 2 2 12 2 2" xfId="14920" xr:uid="{00000000-0005-0000-0000-000071710000}"/>
    <cellStyle name="Normal 7 2 2 12 2 2 2" xfId="27595" xr:uid="{00000000-0005-0000-0000-000072710000}"/>
    <cellStyle name="Normal 7 2 2 12 2 3" xfId="19699" xr:uid="{00000000-0005-0000-0000-000073710000}"/>
    <cellStyle name="Normal 7 2 2 12 2 4" xfId="32814" xr:uid="{00000000-0005-0000-0000-000074710000}"/>
    <cellStyle name="Normal 7 2 2 12 2 5" xfId="35825" xr:uid="{00000000-0005-0000-0000-000075710000}"/>
    <cellStyle name="Normal 7 2 2 12 3" xfId="9355" xr:uid="{00000000-0005-0000-0000-000076710000}"/>
    <cellStyle name="Normal 7 2 2 12 3 2" xfId="15762" xr:uid="{00000000-0005-0000-0000-000077710000}"/>
    <cellStyle name="Normal 7 2 2 12 3 2 2" xfId="28405" xr:uid="{00000000-0005-0000-0000-000078710000}"/>
    <cellStyle name="Normal 7 2 2 12 3 3" xfId="23352" xr:uid="{00000000-0005-0000-0000-000079710000}"/>
    <cellStyle name="Normal 7 2 2 12 4" xfId="7477" xr:uid="{00000000-0005-0000-0000-00007A710000}"/>
    <cellStyle name="Normal 7 2 2 12 4 2" xfId="13990" xr:uid="{00000000-0005-0000-0000-00007B710000}"/>
    <cellStyle name="Normal 7 2 2 12 4 2 2" xfId="26720" xr:uid="{00000000-0005-0000-0000-00007C710000}"/>
    <cellStyle name="Normal 7 2 2 12 4 3" xfId="22204" xr:uid="{00000000-0005-0000-0000-00007D710000}"/>
    <cellStyle name="Normal 7 2 2 12 5" xfId="12830" xr:uid="{00000000-0005-0000-0000-00007E710000}"/>
    <cellStyle name="Normal 7 2 2 12 5 2" xfId="25576" xr:uid="{00000000-0005-0000-0000-00007F710000}"/>
    <cellStyle name="Normal 7 2 2 12 6" xfId="18396" xr:uid="{00000000-0005-0000-0000-000080710000}"/>
    <cellStyle name="Normal 7 2 2 12 7" xfId="31766" xr:uid="{00000000-0005-0000-0000-000081710000}"/>
    <cellStyle name="Normal 7 2 2 12 8" xfId="34975" xr:uid="{00000000-0005-0000-0000-000082710000}"/>
    <cellStyle name="Normal 7 2 2 13" xfId="5674" xr:uid="{00000000-0005-0000-0000-000083710000}"/>
    <cellStyle name="Normal 7 2 2 13 2" xfId="8432" xr:uid="{00000000-0005-0000-0000-000084710000}"/>
    <cellStyle name="Normal 7 2 2 13 2 2" xfId="14921" xr:uid="{00000000-0005-0000-0000-000085710000}"/>
    <cellStyle name="Normal 7 2 2 13 2 2 2" xfId="27596" xr:uid="{00000000-0005-0000-0000-000086710000}"/>
    <cellStyle name="Normal 7 2 2 13 2 3" xfId="19700" xr:uid="{00000000-0005-0000-0000-000087710000}"/>
    <cellStyle name="Normal 7 2 2 13 2 4" xfId="32815" xr:uid="{00000000-0005-0000-0000-000088710000}"/>
    <cellStyle name="Normal 7 2 2 13 2 5" xfId="35826" xr:uid="{00000000-0005-0000-0000-000089710000}"/>
    <cellStyle name="Normal 7 2 2 13 3" xfId="9356" xr:uid="{00000000-0005-0000-0000-00008A710000}"/>
    <cellStyle name="Normal 7 2 2 13 3 2" xfId="15763" xr:uid="{00000000-0005-0000-0000-00008B710000}"/>
    <cellStyle name="Normal 7 2 2 13 3 2 2" xfId="28406" xr:uid="{00000000-0005-0000-0000-00008C710000}"/>
    <cellStyle name="Normal 7 2 2 13 3 3" xfId="23353" xr:uid="{00000000-0005-0000-0000-00008D710000}"/>
    <cellStyle name="Normal 7 2 2 13 4" xfId="7478" xr:uid="{00000000-0005-0000-0000-00008E710000}"/>
    <cellStyle name="Normal 7 2 2 13 4 2" xfId="13991" xr:uid="{00000000-0005-0000-0000-00008F710000}"/>
    <cellStyle name="Normal 7 2 2 13 4 2 2" xfId="26721" xr:uid="{00000000-0005-0000-0000-000090710000}"/>
    <cellStyle name="Normal 7 2 2 13 4 3" xfId="22205" xr:uid="{00000000-0005-0000-0000-000091710000}"/>
    <cellStyle name="Normal 7 2 2 13 5" xfId="12831" xr:uid="{00000000-0005-0000-0000-000092710000}"/>
    <cellStyle name="Normal 7 2 2 13 5 2" xfId="25577" xr:uid="{00000000-0005-0000-0000-000093710000}"/>
    <cellStyle name="Normal 7 2 2 13 6" xfId="18397" xr:uid="{00000000-0005-0000-0000-000094710000}"/>
    <cellStyle name="Normal 7 2 2 13 7" xfId="31767" xr:uid="{00000000-0005-0000-0000-000095710000}"/>
    <cellStyle name="Normal 7 2 2 13 8" xfId="34976" xr:uid="{00000000-0005-0000-0000-000096710000}"/>
    <cellStyle name="Normal 7 2 2 14" xfId="5675" xr:uid="{00000000-0005-0000-0000-000097710000}"/>
    <cellStyle name="Normal 7 2 2 14 2" xfId="8433" xr:uid="{00000000-0005-0000-0000-000098710000}"/>
    <cellStyle name="Normal 7 2 2 14 2 2" xfId="14922" xr:uid="{00000000-0005-0000-0000-000099710000}"/>
    <cellStyle name="Normal 7 2 2 14 2 2 2" xfId="27597" xr:uid="{00000000-0005-0000-0000-00009A710000}"/>
    <cellStyle name="Normal 7 2 2 14 2 3" xfId="19701" xr:uid="{00000000-0005-0000-0000-00009B710000}"/>
    <cellStyle name="Normal 7 2 2 14 2 4" xfId="32816" xr:uid="{00000000-0005-0000-0000-00009C710000}"/>
    <cellStyle name="Normal 7 2 2 14 2 5" xfId="35827" xr:uid="{00000000-0005-0000-0000-00009D710000}"/>
    <cellStyle name="Normal 7 2 2 14 3" xfId="9357" xr:uid="{00000000-0005-0000-0000-00009E710000}"/>
    <cellStyle name="Normal 7 2 2 14 3 2" xfId="15764" xr:uid="{00000000-0005-0000-0000-00009F710000}"/>
    <cellStyle name="Normal 7 2 2 14 3 2 2" xfId="28407" xr:uid="{00000000-0005-0000-0000-0000A0710000}"/>
    <cellStyle name="Normal 7 2 2 14 3 3" xfId="23354" xr:uid="{00000000-0005-0000-0000-0000A1710000}"/>
    <cellStyle name="Normal 7 2 2 14 4" xfId="7479" xr:uid="{00000000-0005-0000-0000-0000A2710000}"/>
    <cellStyle name="Normal 7 2 2 14 4 2" xfId="13992" xr:uid="{00000000-0005-0000-0000-0000A3710000}"/>
    <cellStyle name="Normal 7 2 2 14 4 2 2" xfId="26722" xr:uid="{00000000-0005-0000-0000-0000A4710000}"/>
    <cellStyle name="Normal 7 2 2 14 4 3" xfId="22206" xr:uid="{00000000-0005-0000-0000-0000A5710000}"/>
    <cellStyle name="Normal 7 2 2 14 5" xfId="12832" xr:uid="{00000000-0005-0000-0000-0000A6710000}"/>
    <cellStyle name="Normal 7 2 2 14 5 2" xfId="25578" xr:uid="{00000000-0005-0000-0000-0000A7710000}"/>
    <cellStyle name="Normal 7 2 2 14 6" xfId="18398" xr:uid="{00000000-0005-0000-0000-0000A8710000}"/>
    <cellStyle name="Normal 7 2 2 14 7" xfId="31768" xr:uid="{00000000-0005-0000-0000-0000A9710000}"/>
    <cellStyle name="Normal 7 2 2 14 8" xfId="34977" xr:uid="{00000000-0005-0000-0000-0000AA710000}"/>
    <cellStyle name="Normal 7 2 2 15" xfId="5676" xr:uid="{00000000-0005-0000-0000-0000AB710000}"/>
    <cellStyle name="Normal 7 2 2 15 2" xfId="8434" xr:uid="{00000000-0005-0000-0000-0000AC710000}"/>
    <cellStyle name="Normal 7 2 2 15 2 2" xfId="14923" xr:uid="{00000000-0005-0000-0000-0000AD710000}"/>
    <cellStyle name="Normal 7 2 2 15 2 2 2" xfId="27598" xr:uid="{00000000-0005-0000-0000-0000AE710000}"/>
    <cellStyle name="Normal 7 2 2 15 2 3" xfId="19702" xr:uid="{00000000-0005-0000-0000-0000AF710000}"/>
    <cellStyle name="Normal 7 2 2 15 2 4" xfId="32817" xr:uid="{00000000-0005-0000-0000-0000B0710000}"/>
    <cellStyle name="Normal 7 2 2 15 2 5" xfId="35828" xr:uid="{00000000-0005-0000-0000-0000B1710000}"/>
    <cellStyle name="Normal 7 2 2 15 3" xfId="9358" xr:uid="{00000000-0005-0000-0000-0000B2710000}"/>
    <cellStyle name="Normal 7 2 2 15 3 2" xfId="15765" xr:uid="{00000000-0005-0000-0000-0000B3710000}"/>
    <cellStyle name="Normal 7 2 2 15 3 2 2" xfId="28408" xr:uid="{00000000-0005-0000-0000-0000B4710000}"/>
    <cellStyle name="Normal 7 2 2 15 3 3" xfId="23355" xr:uid="{00000000-0005-0000-0000-0000B5710000}"/>
    <cellStyle name="Normal 7 2 2 15 4" xfId="7480" xr:uid="{00000000-0005-0000-0000-0000B6710000}"/>
    <cellStyle name="Normal 7 2 2 15 4 2" xfId="13993" xr:uid="{00000000-0005-0000-0000-0000B7710000}"/>
    <cellStyle name="Normal 7 2 2 15 4 2 2" xfId="26723" xr:uid="{00000000-0005-0000-0000-0000B8710000}"/>
    <cellStyle name="Normal 7 2 2 15 4 3" xfId="22207" xr:uid="{00000000-0005-0000-0000-0000B9710000}"/>
    <cellStyle name="Normal 7 2 2 15 5" xfId="12833" xr:uid="{00000000-0005-0000-0000-0000BA710000}"/>
    <cellStyle name="Normal 7 2 2 15 5 2" xfId="25579" xr:uid="{00000000-0005-0000-0000-0000BB710000}"/>
    <cellStyle name="Normal 7 2 2 15 6" xfId="18399" xr:uid="{00000000-0005-0000-0000-0000BC710000}"/>
    <cellStyle name="Normal 7 2 2 15 7" xfId="31769" xr:uid="{00000000-0005-0000-0000-0000BD710000}"/>
    <cellStyle name="Normal 7 2 2 15 8" xfId="34978" xr:uid="{00000000-0005-0000-0000-0000BE710000}"/>
    <cellStyle name="Normal 7 2 2 16" xfId="5677" xr:uid="{00000000-0005-0000-0000-0000BF710000}"/>
    <cellStyle name="Normal 7 2 2 16 2" xfId="8435" xr:uid="{00000000-0005-0000-0000-0000C0710000}"/>
    <cellStyle name="Normal 7 2 2 16 2 2" xfId="14924" xr:uid="{00000000-0005-0000-0000-0000C1710000}"/>
    <cellStyle name="Normal 7 2 2 16 2 2 2" xfId="27599" xr:uid="{00000000-0005-0000-0000-0000C2710000}"/>
    <cellStyle name="Normal 7 2 2 16 2 3" xfId="19703" xr:uid="{00000000-0005-0000-0000-0000C3710000}"/>
    <cellStyle name="Normal 7 2 2 16 2 4" xfId="32818" xr:uid="{00000000-0005-0000-0000-0000C4710000}"/>
    <cellStyle name="Normal 7 2 2 16 2 5" xfId="35829" xr:uid="{00000000-0005-0000-0000-0000C5710000}"/>
    <cellStyle name="Normal 7 2 2 16 3" xfId="9359" xr:uid="{00000000-0005-0000-0000-0000C6710000}"/>
    <cellStyle name="Normal 7 2 2 16 3 2" xfId="15766" xr:uid="{00000000-0005-0000-0000-0000C7710000}"/>
    <cellStyle name="Normal 7 2 2 16 3 2 2" xfId="28409" xr:uid="{00000000-0005-0000-0000-0000C8710000}"/>
    <cellStyle name="Normal 7 2 2 16 3 3" xfId="23356" xr:uid="{00000000-0005-0000-0000-0000C9710000}"/>
    <cellStyle name="Normal 7 2 2 16 4" xfId="7481" xr:uid="{00000000-0005-0000-0000-0000CA710000}"/>
    <cellStyle name="Normal 7 2 2 16 4 2" xfId="13994" xr:uid="{00000000-0005-0000-0000-0000CB710000}"/>
    <cellStyle name="Normal 7 2 2 16 4 2 2" xfId="26724" xr:uid="{00000000-0005-0000-0000-0000CC710000}"/>
    <cellStyle name="Normal 7 2 2 16 4 3" xfId="22208" xr:uid="{00000000-0005-0000-0000-0000CD710000}"/>
    <cellStyle name="Normal 7 2 2 16 5" xfId="12834" xr:uid="{00000000-0005-0000-0000-0000CE710000}"/>
    <cellStyle name="Normal 7 2 2 16 5 2" xfId="25580" xr:uid="{00000000-0005-0000-0000-0000CF710000}"/>
    <cellStyle name="Normal 7 2 2 16 6" xfId="18400" xr:uid="{00000000-0005-0000-0000-0000D0710000}"/>
    <cellStyle name="Normal 7 2 2 16 7" xfId="31770" xr:uid="{00000000-0005-0000-0000-0000D1710000}"/>
    <cellStyle name="Normal 7 2 2 16 8" xfId="34979" xr:uid="{00000000-0005-0000-0000-0000D2710000}"/>
    <cellStyle name="Normal 7 2 2 17" xfId="5678" xr:uid="{00000000-0005-0000-0000-0000D3710000}"/>
    <cellStyle name="Normal 7 2 2 17 2" xfId="8436" xr:uid="{00000000-0005-0000-0000-0000D4710000}"/>
    <cellStyle name="Normal 7 2 2 17 2 2" xfId="14925" xr:uid="{00000000-0005-0000-0000-0000D5710000}"/>
    <cellStyle name="Normal 7 2 2 17 2 2 2" xfId="27600" xr:uid="{00000000-0005-0000-0000-0000D6710000}"/>
    <cellStyle name="Normal 7 2 2 17 2 3" xfId="19704" xr:uid="{00000000-0005-0000-0000-0000D7710000}"/>
    <cellStyle name="Normal 7 2 2 17 2 4" xfId="32819" xr:uid="{00000000-0005-0000-0000-0000D8710000}"/>
    <cellStyle name="Normal 7 2 2 17 2 5" xfId="35830" xr:uid="{00000000-0005-0000-0000-0000D9710000}"/>
    <cellStyle name="Normal 7 2 2 17 3" xfId="9360" xr:uid="{00000000-0005-0000-0000-0000DA710000}"/>
    <cellStyle name="Normal 7 2 2 17 3 2" xfId="15767" xr:uid="{00000000-0005-0000-0000-0000DB710000}"/>
    <cellStyle name="Normal 7 2 2 17 3 2 2" xfId="28410" xr:uid="{00000000-0005-0000-0000-0000DC710000}"/>
    <cellStyle name="Normal 7 2 2 17 3 3" xfId="23357" xr:uid="{00000000-0005-0000-0000-0000DD710000}"/>
    <cellStyle name="Normal 7 2 2 17 4" xfId="7482" xr:uid="{00000000-0005-0000-0000-0000DE710000}"/>
    <cellStyle name="Normal 7 2 2 17 4 2" xfId="13995" xr:uid="{00000000-0005-0000-0000-0000DF710000}"/>
    <cellStyle name="Normal 7 2 2 17 4 2 2" xfId="26725" xr:uid="{00000000-0005-0000-0000-0000E0710000}"/>
    <cellStyle name="Normal 7 2 2 17 4 3" xfId="22209" xr:uid="{00000000-0005-0000-0000-0000E1710000}"/>
    <cellStyle name="Normal 7 2 2 17 5" xfId="12835" xr:uid="{00000000-0005-0000-0000-0000E2710000}"/>
    <cellStyle name="Normal 7 2 2 17 5 2" xfId="25581" xr:uid="{00000000-0005-0000-0000-0000E3710000}"/>
    <cellStyle name="Normal 7 2 2 17 6" xfId="18401" xr:uid="{00000000-0005-0000-0000-0000E4710000}"/>
    <cellStyle name="Normal 7 2 2 17 7" xfId="31771" xr:uid="{00000000-0005-0000-0000-0000E5710000}"/>
    <cellStyle name="Normal 7 2 2 17 8" xfId="34980" xr:uid="{00000000-0005-0000-0000-0000E6710000}"/>
    <cellStyle name="Normal 7 2 2 18" xfId="5679" xr:uid="{00000000-0005-0000-0000-0000E7710000}"/>
    <cellStyle name="Normal 7 2 2 18 2" xfId="8437" xr:uid="{00000000-0005-0000-0000-0000E8710000}"/>
    <cellStyle name="Normal 7 2 2 18 2 2" xfId="14926" xr:uid="{00000000-0005-0000-0000-0000E9710000}"/>
    <cellStyle name="Normal 7 2 2 18 2 2 2" xfId="27601" xr:uid="{00000000-0005-0000-0000-0000EA710000}"/>
    <cellStyle name="Normal 7 2 2 18 2 3" xfId="19705" xr:uid="{00000000-0005-0000-0000-0000EB710000}"/>
    <cellStyle name="Normal 7 2 2 18 2 4" xfId="32820" xr:uid="{00000000-0005-0000-0000-0000EC710000}"/>
    <cellStyle name="Normal 7 2 2 18 2 5" xfId="35831" xr:uid="{00000000-0005-0000-0000-0000ED710000}"/>
    <cellStyle name="Normal 7 2 2 18 3" xfId="9361" xr:uid="{00000000-0005-0000-0000-0000EE710000}"/>
    <cellStyle name="Normal 7 2 2 18 3 2" xfId="15768" xr:uid="{00000000-0005-0000-0000-0000EF710000}"/>
    <cellStyle name="Normal 7 2 2 18 3 2 2" xfId="28411" xr:uid="{00000000-0005-0000-0000-0000F0710000}"/>
    <cellStyle name="Normal 7 2 2 18 3 3" xfId="23358" xr:uid="{00000000-0005-0000-0000-0000F1710000}"/>
    <cellStyle name="Normal 7 2 2 18 4" xfId="7483" xr:uid="{00000000-0005-0000-0000-0000F2710000}"/>
    <cellStyle name="Normal 7 2 2 18 4 2" xfId="13996" xr:uid="{00000000-0005-0000-0000-0000F3710000}"/>
    <cellStyle name="Normal 7 2 2 18 4 2 2" xfId="26726" xr:uid="{00000000-0005-0000-0000-0000F4710000}"/>
    <cellStyle name="Normal 7 2 2 18 4 3" xfId="22210" xr:uid="{00000000-0005-0000-0000-0000F5710000}"/>
    <cellStyle name="Normal 7 2 2 18 5" xfId="12836" xr:uid="{00000000-0005-0000-0000-0000F6710000}"/>
    <cellStyle name="Normal 7 2 2 18 5 2" xfId="25582" xr:uid="{00000000-0005-0000-0000-0000F7710000}"/>
    <cellStyle name="Normal 7 2 2 18 6" xfId="18402" xr:uid="{00000000-0005-0000-0000-0000F8710000}"/>
    <cellStyle name="Normal 7 2 2 18 7" xfId="31772" xr:uid="{00000000-0005-0000-0000-0000F9710000}"/>
    <cellStyle name="Normal 7 2 2 18 8" xfId="34981" xr:uid="{00000000-0005-0000-0000-0000FA710000}"/>
    <cellStyle name="Normal 7 2 2 19" xfId="5680" xr:uid="{00000000-0005-0000-0000-0000FB710000}"/>
    <cellStyle name="Normal 7 2 2 19 2" xfId="8438" xr:uid="{00000000-0005-0000-0000-0000FC710000}"/>
    <cellStyle name="Normal 7 2 2 19 2 2" xfId="14927" xr:uid="{00000000-0005-0000-0000-0000FD710000}"/>
    <cellStyle name="Normal 7 2 2 19 2 2 2" xfId="27602" xr:uid="{00000000-0005-0000-0000-0000FE710000}"/>
    <cellStyle name="Normal 7 2 2 19 2 3" xfId="19706" xr:uid="{00000000-0005-0000-0000-0000FF710000}"/>
    <cellStyle name="Normal 7 2 2 19 2 4" xfId="32821" xr:uid="{00000000-0005-0000-0000-000000720000}"/>
    <cellStyle name="Normal 7 2 2 19 2 5" xfId="35832" xr:uid="{00000000-0005-0000-0000-000001720000}"/>
    <cellStyle name="Normal 7 2 2 19 3" xfId="9362" xr:uid="{00000000-0005-0000-0000-000002720000}"/>
    <cellStyle name="Normal 7 2 2 19 3 2" xfId="15769" xr:uid="{00000000-0005-0000-0000-000003720000}"/>
    <cellStyle name="Normal 7 2 2 19 3 2 2" xfId="28412" xr:uid="{00000000-0005-0000-0000-000004720000}"/>
    <cellStyle name="Normal 7 2 2 19 3 3" xfId="23359" xr:uid="{00000000-0005-0000-0000-000005720000}"/>
    <cellStyle name="Normal 7 2 2 19 4" xfId="7484" xr:uid="{00000000-0005-0000-0000-000006720000}"/>
    <cellStyle name="Normal 7 2 2 19 4 2" xfId="13997" xr:uid="{00000000-0005-0000-0000-000007720000}"/>
    <cellStyle name="Normal 7 2 2 19 4 2 2" xfId="26727" xr:uid="{00000000-0005-0000-0000-000008720000}"/>
    <cellStyle name="Normal 7 2 2 19 4 3" xfId="22211" xr:uid="{00000000-0005-0000-0000-000009720000}"/>
    <cellStyle name="Normal 7 2 2 19 5" xfId="12837" xr:uid="{00000000-0005-0000-0000-00000A720000}"/>
    <cellStyle name="Normal 7 2 2 19 5 2" xfId="25583" xr:uid="{00000000-0005-0000-0000-00000B720000}"/>
    <cellStyle name="Normal 7 2 2 19 6" xfId="18403" xr:uid="{00000000-0005-0000-0000-00000C720000}"/>
    <cellStyle name="Normal 7 2 2 19 7" xfId="31773" xr:uid="{00000000-0005-0000-0000-00000D720000}"/>
    <cellStyle name="Normal 7 2 2 19 8" xfId="34982" xr:uid="{00000000-0005-0000-0000-00000E720000}"/>
    <cellStyle name="Normal 7 2 2 2" xfId="5681" xr:uid="{00000000-0005-0000-0000-00000F720000}"/>
    <cellStyle name="Normal 7 2 2 2 2" xfId="8439" xr:uid="{00000000-0005-0000-0000-000010720000}"/>
    <cellStyle name="Normal 7 2 2 2 2 2" xfId="14928" xr:uid="{00000000-0005-0000-0000-000011720000}"/>
    <cellStyle name="Normal 7 2 2 2 2 2 2" xfId="27603" xr:uid="{00000000-0005-0000-0000-000012720000}"/>
    <cellStyle name="Normal 7 2 2 2 2 3" xfId="19707" xr:uid="{00000000-0005-0000-0000-000013720000}"/>
    <cellStyle name="Normal 7 2 2 2 2 4" xfId="32822" xr:uid="{00000000-0005-0000-0000-000014720000}"/>
    <cellStyle name="Normal 7 2 2 2 2 5" xfId="35833" xr:uid="{00000000-0005-0000-0000-000015720000}"/>
    <cellStyle name="Normal 7 2 2 2 2 6" xfId="45707" xr:uid="{914DA0AA-8636-4D58-BF83-0ABAFF048A58}"/>
    <cellStyle name="Normal 7 2 2 2 3" xfId="9363" xr:uid="{00000000-0005-0000-0000-000016720000}"/>
    <cellStyle name="Normal 7 2 2 2 3 2" xfId="15770" xr:uid="{00000000-0005-0000-0000-000017720000}"/>
    <cellStyle name="Normal 7 2 2 2 3 2 2" xfId="28413" xr:uid="{00000000-0005-0000-0000-000018720000}"/>
    <cellStyle name="Normal 7 2 2 2 3 3" xfId="23360" xr:uid="{00000000-0005-0000-0000-000019720000}"/>
    <cellStyle name="Normal 7 2 2 2 4" xfId="7485" xr:uid="{00000000-0005-0000-0000-00001A720000}"/>
    <cellStyle name="Normal 7 2 2 2 4 2" xfId="13998" xr:uid="{00000000-0005-0000-0000-00001B720000}"/>
    <cellStyle name="Normal 7 2 2 2 4 2 2" xfId="26728" xr:uid="{00000000-0005-0000-0000-00001C720000}"/>
    <cellStyle name="Normal 7 2 2 2 4 3" xfId="22212" xr:uid="{00000000-0005-0000-0000-00001D720000}"/>
    <cellStyle name="Normal 7 2 2 2 5" xfId="12838" xr:uid="{00000000-0005-0000-0000-00001E720000}"/>
    <cellStyle name="Normal 7 2 2 2 5 2" xfId="25584" xr:uid="{00000000-0005-0000-0000-00001F720000}"/>
    <cellStyle name="Normal 7 2 2 2 6" xfId="18404" xr:uid="{00000000-0005-0000-0000-000020720000}"/>
    <cellStyle name="Normal 7 2 2 2 7" xfId="31774" xr:uid="{00000000-0005-0000-0000-000021720000}"/>
    <cellStyle name="Normal 7 2 2 2 8" xfId="34983" xr:uid="{00000000-0005-0000-0000-000022720000}"/>
    <cellStyle name="Normal 7 2 2 2 9" xfId="45706" xr:uid="{C1B25D8A-10D0-4C97-88B4-7DBC812DF2FB}"/>
    <cellStyle name="Normal 7 2 2 20" xfId="8428" xr:uid="{00000000-0005-0000-0000-000023720000}"/>
    <cellStyle name="Normal 7 2 2 20 2" xfId="14917" xr:uid="{00000000-0005-0000-0000-000024720000}"/>
    <cellStyle name="Normal 7 2 2 20 2 2" xfId="27592" xr:uid="{00000000-0005-0000-0000-000025720000}"/>
    <cellStyle name="Normal 7 2 2 20 3" xfId="18837" xr:uid="{00000000-0005-0000-0000-000026720000}"/>
    <cellStyle name="Normal 7 2 2 20 4" xfId="22600" xr:uid="{00000000-0005-0000-0000-000027720000}"/>
    <cellStyle name="Normal 7 2 2 21" xfId="9352" xr:uid="{00000000-0005-0000-0000-000028720000}"/>
    <cellStyle name="Normal 7 2 2 21 2" xfId="15759" xr:uid="{00000000-0005-0000-0000-000029720000}"/>
    <cellStyle name="Normal 7 2 2 21 2 2" xfId="19696" xr:uid="{00000000-0005-0000-0000-00002A720000}"/>
    <cellStyle name="Normal 7 2 2 21 2 3" xfId="32811" xr:uid="{00000000-0005-0000-0000-00002B720000}"/>
    <cellStyle name="Normal 7 2 2 21 2 4" xfId="35822" xr:uid="{00000000-0005-0000-0000-00002C720000}"/>
    <cellStyle name="Normal 7 2 2 21 3" xfId="18393" xr:uid="{00000000-0005-0000-0000-00002D720000}"/>
    <cellStyle name="Normal 7 2 2 21 4" xfId="31763" xr:uid="{00000000-0005-0000-0000-00002E720000}"/>
    <cellStyle name="Normal 7 2 2 21 5" xfId="34972" xr:uid="{00000000-0005-0000-0000-00002F720000}"/>
    <cellStyle name="Normal 7 2 2 22" xfId="10576" xr:uid="{00000000-0005-0000-0000-000030720000}"/>
    <cellStyle name="Normal 7 2 2 23" xfId="11234" xr:uid="{00000000-0005-0000-0000-000031720000}"/>
    <cellStyle name="Normal 7 2 2 24" xfId="7474" xr:uid="{00000000-0005-0000-0000-000032720000}"/>
    <cellStyle name="Normal 7 2 2 24 2" xfId="13987" xr:uid="{00000000-0005-0000-0000-000033720000}"/>
    <cellStyle name="Normal 7 2 2 24 2 2" xfId="26717" xr:uid="{00000000-0005-0000-0000-000034720000}"/>
    <cellStyle name="Normal 7 2 2 24 3" xfId="22201" xr:uid="{00000000-0005-0000-0000-000035720000}"/>
    <cellStyle name="Normal 7 2 2 25" xfId="12827" xr:uid="{00000000-0005-0000-0000-000036720000}"/>
    <cellStyle name="Normal 7 2 2 25 2" xfId="25573" xr:uid="{00000000-0005-0000-0000-000037720000}"/>
    <cellStyle name="Normal 7 2 2 26" xfId="5670" xr:uid="{00000000-0005-0000-0000-000038720000}"/>
    <cellStyle name="Normal 7 2 2 27" xfId="45705" xr:uid="{D99777B0-A22F-4A28-B05C-944F3582BFED}"/>
    <cellStyle name="Normal 7 2 2 3" xfId="5682" xr:uid="{00000000-0005-0000-0000-000039720000}"/>
    <cellStyle name="Normal 7 2 2 3 2" xfId="8440" xr:uid="{00000000-0005-0000-0000-00003A720000}"/>
    <cellStyle name="Normal 7 2 2 3 2 2" xfId="14929" xr:uid="{00000000-0005-0000-0000-00003B720000}"/>
    <cellStyle name="Normal 7 2 2 3 2 2 2" xfId="27604" xr:uid="{00000000-0005-0000-0000-00003C720000}"/>
    <cellStyle name="Normal 7 2 2 3 2 3" xfId="19708" xr:uid="{00000000-0005-0000-0000-00003D720000}"/>
    <cellStyle name="Normal 7 2 2 3 2 4" xfId="32823" xr:uid="{00000000-0005-0000-0000-00003E720000}"/>
    <cellStyle name="Normal 7 2 2 3 2 5" xfId="35834" xr:uid="{00000000-0005-0000-0000-00003F720000}"/>
    <cellStyle name="Normal 7 2 2 3 3" xfId="9364" xr:uid="{00000000-0005-0000-0000-000040720000}"/>
    <cellStyle name="Normal 7 2 2 3 3 2" xfId="15771" xr:uid="{00000000-0005-0000-0000-000041720000}"/>
    <cellStyle name="Normal 7 2 2 3 3 2 2" xfId="28414" xr:uid="{00000000-0005-0000-0000-000042720000}"/>
    <cellStyle name="Normal 7 2 2 3 3 3" xfId="23361" xr:uid="{00000000-0005-0000-0000-000043720000}"/>
    <cellStyle name="Normal 7 2 2 3 4" xfId="7486" xr:uid="{00000000-0005-0000-0000-000044720000}"/>
    <cellStyle name="Normal 7 2 2 3 4 2" xfId="13999" xr:uid="{00000000-0005-0000-0000-000045720000}"/>
    <cellStyle name="Normal 7 2 2 3 4 2 2" xfId="26729" xr:uid="{00000000-0005-0000-0000-000046720000}"/>
    <cellStyle name="Normal 7 2 2 3 4 3" xfId="22213" xr:uid="{00000000-0005-0000-0000-000047720000}"/>
    <cellStyle name="Normal 7 2 2 3 5" xfId="12839" xr:uid="{00000000-0005-0000-0000-000048720000}"/>
    <cellStyle name="Normal 7 2 2 3 5 2" xfId="25585" xr:uid="{00000000-0005-0000-0000-000049720000}"/>
    <cellStyle name="Normal 7 2 2 3 6" xfId="18405" xr:uid="{00000000-0005-0000-0000-00004A720000}"/>
    <cellStyle name="Normal 7 2 2 3 7" xfId="31775" xr:uid="{00000000-0005-0000-0000-00004B720000}"/>
    <cellStyle name="Normal 7 2 2 3 8" xfId="34984" xr:uid="{00000000-0005-0000-0000-00004C720000}"/>
    <cellStyle name="Normal 7 2 2 3 9" xfId="45708" xr:uid="{B790D49F-335D-4D5F-AD8A-0C219807B06C}"/>
    <cellStyle name="Normal 7 2 2 4" xfId="5683" xr:uid="{00000000-0005-0000-0000-00004D720000}"/>
    <cellStyle name="Normal 7 2 2 4 2" xfId="8441" xr:uid="{00000000-0005-0000-0000-00004E720000}"/>
    <cellStyle name="Normal 7 2 2 4 2 2" xfId="14930" xr:uid="{00000000-0005-0000-0000-00004F720000}"/>
    <cellStyle name="Normal 7 2 2 4 2 2 2" xfId="27605" xr:uid="{00000000-0005-0000-0000-000050720000}"/>
    <cellStyle name="Normal 7 2 2 4 2 3" xfId="19709" xr:uid="{00000000-0005-0000-0000-000051720000}"/>
    <cellStyle name="Normal 7 2 2 4 2 4" xfId="32824" xr:uid="{00000000-0005-0000-0000-000052720000}"/>
    <cellStyle name="Normal 7 2 2 4 2 5" xfId="35835" xr:uid="{00000000-0005-0000-0000-000053720000}"/>
    <cellStyle name="Normal 7 2 2 4 3" xfId="9365" xr:uid="{00000000-0005-0000-0000-000054720000}"/>
    <cellStyle name="Normal 7 2 2 4 3 2" xfId="15772" xr:uid="{00000000-0005-0000-0000-000055720000}"/>
    <cellStyle name="Normal 7 2 2 4 3 2 2" xfId="28415" xr:uid="{00000000-0005-0000-0000-000056720000}"/>
    <cellStyle name="Normal 7 2 2 4 3 3" xfId="23362" xr:uid="{00000000-0005-0000-0000-000057720000}"/>
    <cellStyle name="Normal 7 2 2 4 4" xfId="7487" xr:uid="{00000000-0005-0000-0000-000058720000}"/>
    <cellStyle name="Normal 7 2 2 4 4 2" xfId="14000" xr:uid="{00000000-0005-0000-0000-000059720000}"/>
    <cellStyle name="Normal 7 2 2 4 4 2 2" xfId="26730" xr:uid="{00000000-0005-0000-0000-00005A720000}"/>
    <cellStyle name="Normal 7 2 2 4 4 3" xfId="22214" xr:uid="{00000000-0005-0000-0000-00005B720000}"/>
    <cellStyle name="Normal 7 2 2 4 5" xfId="12840" xr:uid="{00000000-0005-0000-0000-00005C720000}"/>
    <cellStyle name="Normal 7 2 2 4 5 2" xfId="25586" xr:uid="{00000000-0005-0000-0000-00005D720000}"/>
    <cellStyle name="Normal 7 2 2 4 6" xfId="18406" xr:uid="{00000000-0005-0000-0000-00005E720000}"/>
    <cellStyle name="Normal 7 2 2 4 7" xfId="31776" xr:uid="{00000000-0005-0000-0000-00005F720000}"/>
    <cellStyle name="Normal 7 2 2 4 8" xfId="34985" xr:uid="{00000000-0005-0000-0000-000060720000}"/>
    <cellStyle name="Normal 7 2 2 4 9" xfId="45709" xr:uid="{9C26A370-792E-45E3-9334-0ABC78CEA728}"/>
    <cellStyle name="Normal 7 2 2 5" xfId="5684" xr:uid="{00000000-0005-0000-0000-000061720000}"/>
    <cellStyle name="Normal 7 2 2 5 2" xfId="8442" xr:uid="{00000000-0005-0000-0000-000062720000}"/>
    <cellStyle name="Normal 7 2 2 5 2 2" xfId="14931" xr:uid="{00000000-0005-0000-0000-000063720000}"/>
    <cellStyle name="Normal 7 2 2 5 2 2 2" xfId="27606" xr:uid="{00000000-0005-0000-0000-000064720000}"/>
    <cellStyle name="Normal 7 2 2 5 2 3" xfId="19710" xr:uid="{00000000-0005-0000-0000-000065720000}"/>
    <cellStyle name="Normal 7 2 2 5 2 4" xfId="32825" xr:uid="{00000000-0005-0000-0000-000066720000}"/>
    <cellStyle name="Normal 7 2 2 5 2 5" xfId="35836" xr:uid="{00000000-0005-0000-0000-000067720000}"/>
    <cellStyle name="Normal 7 2 2 5 3" xfId="9366" xr:uid="{00000000-0005-0000-0000-000068720000}"/>
    <cellStyle name="Normal 7 2 2 5 3 2" xfId="15773" xr:uid="{00000000-0005-0000-0000-000069720000}"/>
    <cellStyle name="Normal 7 2 2 5 3 2 2" xfId="28416" xr:uid="{00000000-0005-0000-0000-00006A720000}"/>
    <cellStyle name="Normal 7 2 2 5 3 3" xfId="23363" xr:uid="{00000000-0005-0000-0000-00006B720000}"/>
    <cellStyle name="Normal 7 2 2 5 4" xfId="7488" xr:uid="{00000000-0005-0000-0000-00006C720000}"/>
    <cellStyle name="Normal 7 2 2 5 4 2" xfId="14001" xr:uid="{00000000-0005-0000-0000-00006D720000}"/>
    <cellStyle name="Normal 7 2 2 5 4 2 2" xfId="26731" xr:uid="{00000000-0005-0000-0000-00006E720000}"/>
    <cellStyle name="Normal 7 2 2 5 4 3" xfId="22215" xr:uid="{00000000-0005-0000-0000-00006F720000}"/>
    <cellStyle name="Normal 7 2 2 5 5" xfId="12841" xr:uid="{00000000-0005-0000-0000-000070720000}"/>
    <cellStyle name="Normal 7 2 2 5 5 2" xfId="25587" xr:uid="{00000000-0005-0000-0000-000071720000}"/>
    <cellStyle name="Normal 7 2 2 5 6" xfId="18407" xr:uid="{00000000-0005-0000-0000-000072720000}"/>
    <cellStyle name="Normal 7 2 2 5 7" xfId="31777" xr:uid="{00000000-0005-0000-0000-000073720000}"/>
    <cellStyle name="Normal 7 2 2 5 8" xfId="34986" xr:uid="{00000000-0005-0000-0000-000074720000}"/>
    <cellStyle name="Normal 7 2 2 6" xfId="5685" xr:uid="{00000000-0005-0000-0000-000075720000}"/>
    <cellStyle name="Normal 7 2 2 6 2" xfId="8443" xr:uid="{00000000-0005-0000-0000-000076720000}"/>
    <cellStyle name="Normal 7 2 2 6 2 2" xfId="14932" xr:uid="{00000000-0005-0000-0000-000077720000}"/>
    <cellStyle name="Normal 7 2 2 6 2 2 2" xfId="27607" xr:uid="{00000000-0005-0000-0000-000078720000}"/>
    <cellStyle name="Normal 7 2 2 6 2 3" xfId="19711" xr:uid="{00000000-0005-0000-0000-000079720000}"/>
    <cellStyle name="Normal 7 2 2 6 2 4" xfId="32826" xr:uid="{00000000-0005-0000-0000-00007A720000}"/>
    <cellStyle name="Normal 7 2 2 6 2 5" xfId="35837" xr:uid="{00000000-0005-0000-0000-00007B720000}"/>
    <cellStyle name="Normal 7 2 2 6 3" xfId="9367" xr:uid="{00000000-0005-0000-0000-00007C720000}"/>
    <cellStyle name="Normal 7 2 2 6 3 2" xfId="15774" xr:uid="{00000000-0005-0000-0000-00007D720000}"/>
    <cellStyle name="Normal 7 2 2 6 3 2 2" xfId="28417" xr:uid="{00000000-0005-0000-0000-00007E720000}"/>
    <cellStyle name="Normal 7 2 2 6 3 3" xfId="23364" xr:uid="{00000000-0005-0000-0000-00007F720000}"/>
    <cellStyle name="Normal 7 2 2 6 4" xfId="7489" xr:uid="{00000000-0005-0000-0000-000080720000}"/>
    <cellStyle name="Normal 7 2 2 6 4 2" xfId="14002" xr:uid="{00000000-0005-0000-0000-000081720000}"/>
    <cellStyle name="Normal 7 2 2 6 4 2 2" xfId="26732" xr:uid="{00000000-0005-0000-0000-000082720000}"/>
    <cellStyle name="Normal 7 2 2 6 4 3" xfId="22216" xr:uid="{00000000-0005-0000-0000-000083720000}"/>
    <cellStyle name="Normal 7 2 2 6 5" xfId="12842" xr:uid="{00000000-0005-0000-0000-000084720000}"/>
    <cellStyle name="Normal 7 2 2 6 5 2" xfId="25588" xr:uid="{00000000-0005-0000-0000-000085720000}"/>
    <cellStyle name="Normal 7 2 2 6 6" xfId="18408" xr:uid="{00000000-0005-0000-0000-000086720000}"/>
    <cellStyle name="Normal 7 2 2 6 7" xfId="31778" xr:uid="{00000000-0005-0000-0000-000087720000}"/>
    <cellStyle name="Normal 7 2 2 6 8" xfId="34987" xr:uid="{00000000-0005-0000-0000-000088720000}"/>
    <cellStyle name="Normal 7 2 2 7" xfId="5686" xr:uid="{00000000-0005-0000-0000-000089720000}"/>
    <cellStyle name="Normal 7 2 2 7 2" xfId="8444" xr:uid="{00000000-0005-0000-0000-00008A720000}"/>
    <cellStyle name="Normal 7 2 2 7 2 2" xfId="14933" xr:uid="{00000000-0005-0000-0000-00008B720000}"/>
    <cellStyle name="Normal 7 2 2 7 2 2 2" xfId="27608" xr:uid="{00000000-0005-0000-0000-00008C720000}"/>
    <cellStyle name="Normal 7 2 2 7 2 3" xfId="19712" xr:uid="{00000000-0005-0000-0000-00008D720000}"/>
    <cellStyle name="Normal 7 2 2 7 2 4" xfId="32827" xr:uid="{00000000-0005-0000-0000-00008E720000}"/>
    <cellStyle name="Normal 7 2 2 7 2 5" xfId="35838" xr:uid="{00000000-0005-0000-0000-00008F720000}"/>
    <cellStyle name="Normal 7 2 2 7 3" xfId="9368" xr:uid="{00000000-0005-0000-0000-000090720000}"/>
    <cellStyle name="Normal 7 2 2 7 3 2" xfId="15775" xr:uid="{00000000-0005-0000-0000-000091720000}"/>
    <cellStyle name="Normal 7 2 2 7 3 2 2" xfId="28418" xr:uid="{00000000-0005-0000-0000-000092720000}"/>
    <cellStyle name="Normal 7 2 2 7 3 3" xfId="23365" xr:uid="{00000000-0005-0000-0000-000093720000}"/>
    <cellStyle name="Normal 7 2 2 7 4" xfId="7490" xr:uid="{00000000-0005-0000-0000-000094720000}"/>
    <cellStyle name="Normal 7 2 2 7 4 2" xfId="14003" xr:uid="{00000000-0005-0000-0000-000095720000}"/>
    <cellStyle name="Normal 7 2 2 7 4 2 2" xfId="26733" xr:uid="{00000000-0005-0000-0000-000096720000}"/>
    <cellStyle name="Normal 7 2 2 7 4 3" xfId="22217" xr:uid="{00000000-0005-0000-0000-000097720000}"/>
    <cellStyle name="Normal 7 2 2 7 5" xfId="12843" xr:uid="{00000000-0005-0000-0000-000098720000}"/>
    <cellStyle name="Normal 7 2 2 7 5 2" xfId="25589" xr:uid="{00000000-0005-0000-0000-000099720000}"/>
    <cellStyle name="Normal 7 2 2 7 6" xfId="18409" xr:uid="{00000000-0005-0000-0000-00009A720000}"/>
    <cellStyle name="Normal 7 2 2 7 7" xfId="31779" xr:uid="{00000000-0005-0000-0000-00009B720000}"/>
    <cellStyle name="Normal 7 2 2 7 8" xfId="34988" xr:uid="{00000000-0005-0000-0000-00009C720000}"/>
    <cellStyle name="Normal 7 2 2 8" xfId="5687" xr:uid="{00000000-0005-0000-0000-00009D720000}"/>
    <cellStyle name="Normal 7 2 2 8 2" xfId="8445" xr:uid="{00000000-0005-0000-0000-00009E720000}"/>
    <cellStyle name="Normal 7 2 2 8 2 2" xfId="14934" xr:uid="{00000000-0005-0000-0000-00009F720000}"/>
    <cellStyle name="Normal 7 2 2 8 2 2 2" xfId="27609" xr:uid="{00000000-0005-0000-0000-0000A0720000}"/>
    <cellStyle name="Normal 7 2 2 8 2 3" xfId="19713" xr:uid="{00000000-0005-0000-0000-0000A1720000}"/>
    <cellStyle name="Normal 7 2 2 8 2 4" xfId="32828" xr:uid="{00000000-0005-0000-0000-0000A2720000}"/>
    <cellStyle name="Normal 7 2 2 8 2 5" xfId="35839" xr:uid="{00000000-0005-0000-0000-0000A3720000}"/>
    <cellStyle name="Normal 7 2 2 8 3" xfId="9369" xr:uid="{00000000-0005-0000-0000-0000A4720000}"/>
    <cellStyle name="Normal 7 2 2 8 3 2" xfId="15776" xr:uid="{00000000-0005-0000-0000-0000A5720000}"/>
    <cellStyle name="Normal 7 2 2 8 3 2 2" xfId="28419" xr:uid="{00000000-0005-0000-0000-0000A6720000}"/>
    <cellStyle name="Normal 7 2 2 8 3 3" xfId="23366" xr:uid="{00000000-0005-0000-0000-0000A7720000}"/>
    <cellStyle name="Normal 7 2 2 8 4" xfId="7491" xr:uid="{00000000-0005-0000-0000-0000A8720000}"/>
    <cellStyle name="Normal 7 2 2 8 4 2" xfId="14004" xr:uid="{00000000-0005-0000-0000-0000A9720000}"/>
    <cellStyle name="Normal 7 2 2 8 4 2 2" xfId="26734" xr:uid="{00000000-0005-0000-0000-0000AA720000}"/>
    <cellStyle name="Normal 7 2 2 8 4 3" xfId="22218" xr:uid="{00000000-0005-0000-0000-0000AB720000}"/>
    <cellStyle name="Normal 7 2 2 8 5" xfId="12844" xr:uid="{00000000-0005-0000-0000-0000AC720000}"/>
    <cellStyle name="Normal 7 2 2 8 5 2" xfId="25590" xr:uid="{00000000-0005-0000-0000-0000AD720000}"/>
    <cellStyle name="Normal 7 2 2 8 6" xfId="18410" xr:uid="{00000000-0005-0000-0000-0000AE720000}"/>
    <cellStyle name="Normal 7 2 2 8 7" xfId="31780" xr:uid="{00000000-0005-0000-0000-0000AF720000}"/>
    <cellStyle name="Normal 7 2 2 8 8" xfId="34989" xr:uid="{00000000-0005-0000-0000-0000B0720000}"/>
    <cellStyle name="Normal 7 2 2 9" xfId="5688" xr:uid="{00000000-0005-0000-0000-0000B1720000}"/>
    <cellStyle name="Normal 7 2 2 9 2" xfId="8446" xr:uid="{00000000-0005-0000-0000-0000B2720000}"/>
    <cellStyle name="Normal 7 2 2 9 2 2" xfId="14935" xr:uid="{00000000-0005-0000-0000-0000B3720000}"/>
    <cellStyle name="Normal 7 2 2 9 2 2 2" xfId="27610" xr:uid="{00000000-0005-0000-0000-0000B4720000}"/>
    <cellStyle name="Normal 7 2 2 9 2 3" xfId="19714" xr:uid="{00000000-0005-0000-0000-0000B5720000}"/>
    <cellStyle name="Normal 7 2 2 9 2 4" xfId="32829" xr:uid="{00000000-0005-0000-0000-0000B6720000}"/>
    <cellStyle name="Normal 7 2 2 9 2 5" xfId="35840" xr:uid="{00000000-0005-0000-0000-0000B7720000}"/>
    <cellStyle name="Normal 7 2 2 9 3" xfId="9370" xr:uid="{00000000-0005-0000-0000-0000B8720000}"/>
    <cellStyle name="Normal 7 2 2 9 3 2" xfId="15777" xr:uid="{00000000-0005-0000-0000-0000B9720000}"/>
    <cellStyle name="Normal 7 2 2 9 3 2 2" xfId="28420" xr:uid="{00000000-0005-0000-0000-0000BA720000}"/>
    <cellStyle name="Normal 7 2 2 9 3 3" xfId="23367" xr:uid="{00000000-0005-0000-0000-0000BB720000}"/>
    <cellStyle name="Normal 7 2 2 9 4" xfId="7492" xr:uid="{00000000-0005-0000-0000-0000BC720000}"/>
    <cellStyle name="Normal 7 2 2 9 4 2" xfId="14005" xr:uid="{00000000-0005-0000-0000-0000BD720000}"/>
    <cellStyle name="Normal 7 2 2 9 4 2 2" xfId="26735" xr:uid="{00000000-0005-0000-0000-0000BE720000}"/>
    <cellStyle name="Normal 7 2 2 9 4 3" xfId="22219" xr:uid="{00000000-0005-0000-0000-0000BF720000}"/>
    <cellStyle name="Normal 7 2 2 9 5" xfId="12845" xr:uid="{00000000-0005-0000-0000-0000C0720000}"/>
    <cellStyle name="Normal 7 2 2 9 5 2" xfId="25591" xr:uid="{00000000-0005-0000-0000-0000C1720000}"/>
    <cellStyle name="Normal 7 2 2 9 6" xfId="18411" xr:uid="{00000000-0005-0000-0000-0000C2720000}"/>
    <cellStyle name="Normal 7 2 2 9 7" xfId="31781" xr:uid="{00000000-0005-0000-0000-0000C3720000}"/>
    <cellStyle name="Normal 7 2 2 9 8" xfId="34990" xr:uid="{00000000-0005-0000-0000-0000C4720000}"/>
    <cellStyle name="Normal 7 2 20" xfId="5689" xr:uid="{00000000-0005-0000-0000-0000C5720000}"/>
    <cellStyle name="Normal 7 2 20 2" xfId="8447" xr:uid="{00000000-0005-0000-0000-0000C6720000}"/>
    <cellStyle name="Normal 7 2 20 2 2" xfId="14936" xr:uid="{00000000-0005-0000-0000-0000C7720000}"/>
    <cellStyle name="Normal 7 2 20 2 2 2" xfId="27611" xr:uid="{00000000-0005-0000-0000-0000C8720000}"/>
    <cellStyle name="Normal 7 2 20 2 3" xfId="19715" xr:uid="{00000000-0005-0000-0000-0000C9720000}"/>
    <cellStyle name="Normal 7 2 20 2 4" xfId="32830" xr:uid="{00000000-0005-0000-0000-0000CA720000}"/>
    <cellStyle name="Normal 7 2 20 2 5" xfId="35841" xr:uid="{00000000-0005-0000-0000-0000CB720000}"/>
    <cellStyle name="Normal 7 2 20 3" xfId="9371" xr:uid="{00000000-0005-0000-0000-0000CC720000}"/>
    <cellStyle name="Normal 7 2 20 3 2" xfId="15778" xr:uid="{00000000-0005-0000-0000-0000CD720000}"/>
    <cellStyle name="Normal 7 2 20 3 2 2" xfId="28421" xr:uid="{00000000-0005-0000-0000-0000CE720000}"/>
    <cellStyle name="Normal 7 2 20 3 3" xfId="23368" xr:uid="{00000000-0005-0000-0000-0000CF720000}"/>
    <cellStyle name="Normal 7 2 20 4" xfId="7493" xr:uid="{00000000-0005-0000-0000-0000D0720000}"/>
    <cellStyle name="Normal 7 2 20 4 2" xfId="14006" xr:uid="{00000000-0005-0000-0000-0000D1720000}"/>
    <cellStyle name="Normal 7 2 20 4 2 2" xfId="26736" xr:uid="{00000000-0005-0000-0000-0000D2720000}"/>
    <cellStyle name="Normal 7 2 20 4 3" xfId="22220" xr:uid="{00000000-0005-0000-0000-0000D3720000}"/>
    <cellStyle name="Normal 7 2 20 5" xfId="12846" xr:uid="{00000000-0005-0000-0000-0000D4720000}"/>
    <cellStyle name="Normal 7 2 20 5 2" xfId="25592" xr:uid="{00000000-0005-0000-0000-0000D5720000}"/>
    <cellStyle name="Normal 7 2 20 6" xfId="18412" xr:uid="{00000000-0005-0000-0000-0000D6720000}"/>
    <cellStyle name="Normal 7 2 20 7" xfId="31782" xr:uid="{00000000-0005-0000-0000-0000D7720000}"/>
    <cellStyle name="Normal 7 2 20 8" xfId="34991" xr:uid="{00000000-0005-0000-0000-0000D8720000}"/>
    <cellStyle name="Normal 7 2 21" xfId="5690" xr:uid="{00000000-0005-0000-0000-0000D9720000}"/>
    <cellStyle name="Normal 7 2 21 2" xfId="8448" xr:uid="{00000000-0005-0000-0000-0000DA720000}"/>
    <cellStyle name="Normal 7 2 21 2 2" xfId="14937" xr:uid="{00000000-0005-0000-0000-0000DB720000}"/>
    <cellStyle name="Normal 7 2 21 2 2 2" xfId="27612" xr:uid="{00000000-0005-0000-0000-0000DC720000}"/>
    <cellStyle name="Normal 7 2 21 2 3" xfId="19716" xr:uid="{00000000-0005-0000-0000-0000DD720000}"/>
    <cellStyle name="Normal 7 2 21 2 4" xfId="32831" xr:uid="{00000000-0005-0000-0000-0000DE720000}"/>
    <cellStyle name="Normal 7 2 21 2 5" xfId="35842" xr:uid="{00000000-0005-0000-0000-0000DF720000}"/>
    <cellStyle name="Normal 7 2 21 3" xfId="9372" xr:uid="{00000000-0005-0000-0000-0000E0720000}"/>
    <cellStyle name="Normal 7 2 21 3 2" xfId="15779" xr:uid="{00000000-0005-0000-0000-0000E1720000}"/>
    <cellStyle name="Normal 7 2 21 3 2 2" xfId="28422" xr:uid="{00000000-0005-0000-0000-0000E2720000}"/>
    <cellStyle name="Normal 7 2 21 3 3" xfId="23369" xr:uid="{00000000-0005-0000-0000-0000E3720000}"/>
    <cellStyle name="Normal 7 2 21 4" xfId="7494" xr:uid="{00000000-0005-0000-0000-0000E4720000}"/>
    <cellStyle name="Normal 7 2 21 4 2" xfId="14007" xr:uid="{00000000-0005-0000-0000-0000E5720000}"/>
    <cellStyle name="Normal 7 2 21 4 2 2" xfId="26737" xr:uid="{00000000-0005-0000-0000-0000E6720000}"/>
    <cellStyle name="Normal 7 2 21 4 3" xfId="22221" xr:uid="{00000000-0005-0000-0000-0000E7720000}"/>
    <cellStyle name="Normal 7 2 21 5" xfId="12847" xr:uid="{00000000-0005-0000-0000-0000E8720000}"/>
    <cellStyle name="Normal 7 2 21 5 2" xfId="25593" xr:uid="{00000000-0005-0000-0000-0000E9720000}"/>
    <cellStyle name="Normal 7 2 21 6" xfId="18413" xr:uid="{00000000-0005-0000-0000-0000EA720000}"/>
    <cellStyle name="Normal 7 2 21 7" xfId="31783" xr:uid="{00000000-0005-0000-0000-0000EB720000}"/>
    <cellStyle name="Normal 7 2 21 8" xfId="34992" xr:uid="{00000000-0005-0000-0000-0000EC720000}"/>
    <cellStyle name="Normal 7 2 22" xfId="5659" xr:uid="{00000000-0005-0000-0000-0000ED720000}"/>
    <cellStyle name="Normal 7 2 22 2" xfId="6142" xr:uid="{00000000-0005-0000-0000-0000EE720000}"/>
    <cellStyle name="Normal 7 2 22 3" xfId="8417" xr:uid="{00000000-0005-0000-0000-0000EF720000}"/>
    <cellStyle name="Normal 7 2 22 3 2" xfId="14906" xr:uid="{00000000-0005-0000-0000-0000F0720000}"/>
    <cellStyle name="Normal 7 2 22 3 2 2" xfId="27581" xr:uid="{00000000-0005-0000-0000-0000F1720000}"/>
    <cellStyle name="Normal 7 2 22 3 3" xfId="22599" xr:uid="{00000000-0005-0000-0000-0000F2720000}"/>
    <cellStyle name="Normal 7 2 22 4" xfId="9341" xr:uid="{00000000-0005-0000-0000-0000F3720000}"/>
    <cellStyle name="Normal 7 2 22 4 2" xfId="15748" xr:uid="{00000000-0005-0000-0000-0000F4720000}"/>
    <cellStyle name="Normal 7 2 22 4 2 2" xfId="28392" xr:uid="{00000000-0005-0000-0000-0000F5720000}"/>
    <cellStyle name="Normal 7 2 22 4 3" xfId="23339" xr:uid="{00000000-0005-0000-0000-0000F6720000}"/>
    <cellStyle name="Normal 7 2 22 5" xfId="7463" xr:uid="{00000000-0005-0000-0000-0000F7720000}"/>
    <cellStyle name="Normal 7 2 22 5 2" xfId="13976" xr:uid="{00000000-0005-0000-0000-0000F8720000}"/>
    <cellStyle name="Normal 7 2 22 5 2 2" xfId="26706" xr:uid="{00000000-0005-0000-0000-0000F9720000}"/>
    <cellStyle name="Normal 7 2 22 5 3" xfId="22190" xr:uid="{00000000-0005-0000-0000-0000FA720000}"/>
    <cellStyle name="Normal 7 2 22 6" xfId="12816" xr:uid="{00000000-0005-0000-0000-0000FB720000}"/>
    <cellStyle name="Normal 7 2 22 6 2" xfId="25562" xr:uid="{00000000-0005-0000-0000-0000FC720000}"/>
    <cellStyle name="Normal 7 2 22 7" xfId="18679" xr:uid="{00000000-0005-0000-0000-0000FD720000}"/>
    <cellStyle name="Normal 7 2 22 8" xfId="21063" xr:uid="{00000000-0005-0000-0000-0000FE720000}"/>
    <cellStyle name="Normal 7 2 23" xfId="9785" xr:uid="{00000000-0005-0000-0000-0000FF720000}"/>
    <cellStyle name="Normal 7 2 23 2" xfId="18894" xr:uid="{00000000-0005-0000-0000-000000730000}"/>
    <cellStyle name="Normal 7 2 24" xfId="10002" xr:uid="{00000000-0005-0000-0000-000001730000}"/>
    <cellStyle name="Normal 7 2 24 2" xfId="19685" xr:uid="{00000000-0005-0000-0000-000002730000}"/>
    <cellStyle name="Normal 7 2 24 2 2" xfId="32800" xr:uid="{00000000-0005-0000-0000-000003730000}"/>
    <cellStyle name="Normal 7 2 24 2 3" xfId="35811" xr:uid="{00000000-0005-0000-0000-000004730000}"/>
    <cellStyle name="Normal 7 2 24 3" xfId="18382" xr:uid="{00000000-0005-0000-0000-000005730000}"/>
    <cellStyle name="Normal 7 2 24 4" xfId="31752" xr:uid="{00000000-0005-0000-0000-000006730000}"/>
    <cellStyle name="Normal 7 2 24 5" xfId="34961" xr:uid="{00000000-0005-0000-0000-000007730000}"/>
    <cellStyle name="Normal 7 2 25" xfId="2995" xr:uid="{00000000-0005-0000-0000-000008730000}"/>
    <cellStyle name="Normal 7 2 26" xfId="45704" xr:uid="{22370BF7-7FE1-4987-A28F-E411123C445B}"/>
    <cellStyle name="Normal 7 2 3" xfId="2012" xr:uid="{00000000-0005-0000-0000-000009730000}"/>
    <cellStyle name="Normal 7 2 3 2" xfId="8449" xr:uid="{00000000-0005-0000-0000-00000A730000}"/>
    <cellStyle name="Normal 7 2 3 2 2" xfId="14938" xr:uid="{00000000-0005-0000-0000-00000B730000}"/>
    <cellStyle name="Normal 7 2 3 2 2 2" xfId="27613" xr:uid="{00000000-0005-0000-0000-00000C730000}"/>
    <cellStyle name="Normal 7 2 3 2 3" xfId="18734" xr:uid="{00000000-0005-0000-0000-00000D730000}"/>
    <cellStyle name="Normal 7 2 3 2 4" xfId="22601" xr:uid="{00000000-0005-0000-0000-00000E730000}"/>
    <cellStyle name="Normal 7 2 3 2 5" xfId="45711" xr:uid="{7A2CBB6F-34CC-4F96-9D1A-A67B6C59DFF7}"/>
    <cellStyle name="Normal 7 2 3 3" xfId="9373" xr:uid="{00000000-0005-0000-0000-00000F730000}"/>
    <cellStyle name="Normal 7 2 3 3 2" xfId="15780" xr:uid="{00000000-0005-0000-0000-000010730000}"/>
    <cellStyle name="Normal 7 2 3 3 2 2" xfId="19717" xr:uid="{00000000-0005-0000-0000-000011730000}"/>
    <cellStyle name="Normal 7 2 3 3 2 3" xfId="32832" xr:uid="{00000000-0005-0000-0000-000012730000}"/>
    <cellStyle name="Normal 7 2 3 3 2 4" xfId="35843" xr:uid="{00000000-0005-0000-0000-000013730000}"/>
    <cellStyle name="Normal 7 2 3 3 3" xfId="18414" xr:uid="{00000000-0005-0000-0000-000014730000}"/>
    <cellStyle name="Normal 7 2 3 3 4" xfId="31784" xr:uid="{00000000-0005-0000-0000-000015730000}"/>
    <cellStyle name="Normal 7 2 3 3 5" xfId="34993" xr:uid="{00000000-0005-0000-0000-000016730000}"/>
    <cellStyle name="Normal 7 2 3 4" xfId="10036" xr:uid="{00000000-0005-0000-0000-000017730000}"/>
    <cellStyle name="Normal 7 2 3 5" xfId="7495" xr:uid="{00000000-0005-0000-0000-000018730000}"/>
    <cellStyle name="Normal 7 2 3 5 2" xfId="14008" xr:uid="{00000000-0005-0000-0000-000019730000}"/>
    <cellStyle name="Normal 7 2 3 5 2 2" xfId="26738" xr:uid="{00000000-0005-0000-0000-00001A730000}"/>
    <cellStyle name="Normal 7 2 3 5 3" xfId="22222" xr:uid="{00000000-0005-0000-0000-00001B730000}"/>
    <cellStyle name="Normal 7 2 3 6" xfId="12848" xr:uid="{00000000-0005-0000-0000-00001C730000}"/>
    <cellStyle name="Normal 7 2 3 6 2" xfId="25594" xr:uid="{00000000-0005-0000-0000-00001D730000}"/>
    <cellStyle name="Normal 7 2 3 7" xfId="5691" xr:uid="{00000000-0005-0000-0000-00001E730000}"/>
    <cellStyle name="Normal 7 2 3 8" xfId="45710" xr:uid="{2EB1EB2A-1277-4C9D-9387-BA74BD775F7D}"/>
    <cellStyle name="Normal 7 2 4" xfId="5692" xr:uid="{00000000-0005-0000-0000-00001F730000}"/>
    <cellStyle name="Normal 7 2 4 2" xfId="8450" xr:uid="{00000000-0005-0000-0000-000020730000}"/>
    <cellStyle name="Normal 7 2 4 2 2" xfId="14939" xr:uid="{00000000-0005-0000-0000-000021730000}"/>
    <cellStyle name="Normal 7 2 4 2 2 2" xfId="27614" xr:uid="{00000000-0005-0000-0000-000022730000}"/>
    <cellStyle name="Normal 7 2 4 2 3" xfId="19718" xr:uid="{00000000-0005-0000-0000-000023730000}"/>
    <cellStyle name="Normal 7 2 4 2 4" xfId="32833" xr:uid="{00000000-0005-0000-0000-000024730000}"/>
    <cellStyle name="Normal 7 2 4 2 5" xfId="35844" xr:uid="{00000000-0005-0000-0000-000025730000}"/>
    <cellStyle name="Normal 7 2 4 2 6" xfId="45713" xr:uid="{F06A8D1B-81B2-4171-81C9-EC35DEE47C44}"/>
    <cellStyle name="Normal 7 2 4 3" xfId="9374" xr:uid="{00000000-0005-0000-0000-000026730000}"/>
    <cellStyle name="Normal 7 2 4 3 2" xfId="15781" xr:uid="{00000000-0005-0000-0000-000027730000}"/>
    <cellStyle name="Normal 7 2 4 3 2 2" xfId="28423" xr:uid="{00000000-0005-0000-0000-000028730000}"/>
    <cellStyle name="Normal 7 2 4 3 3" xfId="23370" xr:uid="{00000000-0005-0000-0000-000029730000}"/>
    <cellStyle name="Normal 7 2 4 4" xfId="7496" xr:uid="{00000000-0005-0000-0000-00002A730000}"/>
    <cellStyle name="Normal 7 2 4 4 2" xfId="14009" xr:uid="{00000000-0005-0000-0000-00002B730000}"/>
    <cellStyle name="Normal 7 2 4 4 2 2" xfId="26739" xr:uid="{00000000-0005-0000-0000-00002C730000}"/>
    <cellStyle name="Normal 7 2 4 4 3" xfId="22223" xr:uid="{00000000-0005-0000-0000-00002D730000}"/>
    <cellStyle name="Normal 7 2 4 5" xfId="12849" xr:uid="{00000000-0005-0000-0000-00002E730000}"/>
    <cellStyle name="Normal 7 2 4 5 2" xfId="25595" xr:uid="{00000000-0005-0000-0000-00002F730000}"/>
    <cellStyle name="Normal 7 2 4 6" xfId="18415" xr:uid="{00000000-0005-0000-0000-000030730000}"/>
    <cellStyle name="Normal 7 2 4 7" xfId="31785" xr:uid="{00000000-0005-0000-0000-000031730000}"/>
    <cellStyle name="Normal 7 2 4 8" xfId="34994" xr:uid="{00000000-0005-0000-0000-000032730000}"/>
    <cellStyle name="Normal 7 2 4 9" xfId="45712" xr:uid="{58A7A85C-2F7A-4DC6-9006-5498A4DC9E13}"/>
    <cellStyle name="Normal 7 2 5" xfId="5693" xr:uid="{00000000-0005-0000-0000-000033730000}"/>
    <cellStyle name="Normal 7 2 5 2" xfId="8451" xr:uid="{00000000-0005-0000-0000-000034730000}"/>
    <cellStyle name="Normal 7 2 5 2 2" xfId="14940" xr:uid="{00000000-0005-0000-0000-000035730000}"/>
    <cellStyle name="Normal 7 2 5 2 2 2" xfId="27615" xr:uid="{00000000-0005-0000-0000-000036730000}"/>
    <cellStyle name="Normal 7 2 5 2 3" xfId="19719" xr:uid="{00000000-0005-0000-0000-000037730000}"/>
    <cellStyle name="Normal 7 2 5 2 4" xfId="32834" xr:uid="{00000000-0005-0000-0000-000038730000}"/>
    <cellStyle name="Normal 7 2 5 2 5" xfId="35845" xr:uid="{00000000-0005-0000-0000-000039730000}"/>
    <cellStyle name="Normal 7 2 5 3" xfId="9375" xr:uid="{00000000-0005-0000-0000-00003A730000}"/>
    <cellStyle name="Normal 7 2 5 3 2" xfId="15782" xr:uid="{00000000-0005-0000-0000-00003B730000}"/>
    <cellStyle name="Normal 7 2 5 3 2 2" xfId="28424" xr:uid="{00000000-0005-0000-0000-00003C730000}"/>
    <cellStyle name="Normal 7 2 5 3 3" xfId="23371" xr:uid="{00000000-0005-0000-0000-00003D730000}"/>
    <cellStyle name="Normal 7 2 5 4" xfId="7497" xr:uid="{00000000-0005-0000-0000-00003E730000}"/>
    <cellStyle name="Normal 7 2 5 4 2" xfId="14010" xr:uid="{00000000-0005-0000-0000-00003F730000}"/>
    <cellStyle name="Normal 7 2 5 4 2 2" xfId="26740" xr:uid="{00000000-0005-0000-0000-000040730000}"/>
    <cellStyle name="Normal 7 2 5 4 3" xfId="22224" xr:uid="{00000000-0005-0000-0000-000041730000}"/>
    <cellStyle name="Normal 7 2 5 5" xfId="12850" xr:uid="{00000000-0005-0000-0000-000042730000}"/>
    <cellStyle name="Normal 7 2 5 5 2" xfId="25596" xr:uid="{00000000-0005-0000-0000-000043730000}"/>
    <cellStyle name="Normal 7 2 5 6" xfId="18416" xr:uid="{00000000-0005-0000-0000-000044730000}"/>
    <cellStyle name="Normal 7 2 5 7" xfId="31786" xr:uid="{00000000-0005-0000-0000-000045730000}"/>
    <cellStyle name="Normal 7 2 5 8" xfId="34995" xr:uid="{00000000-0005-0000-0000-000046730000}"/>
    <cellStyle name="Normal 7 2 5 9" xfId="45714" xr:uid="{DBBDD040-8888-49B7-AA42-14C1F6EB5DCD}"/>
    <cellStyle name="Normal 7 2 6" xfId="5694" xr:uid="{00000000-0005-0000-0000-000047730000}"/>
    <cellStyle name="Normal 7 2 6 2" xfId="8452" xr:uid="{00000000-0005-0000-0000-000048730000}"/>
    <cellStyle name="Normal 7 2 6 2 2" xfId="14941" xr:uid="{00000000-0005-0000-0000-000049730000}"/>
    <cellStyle name="Normal 7 2 6 2 2 2" xfId="27616" xr:uid="{00000000-0005-0000-0000-00004A730000}"/>
    <cellStyle name="Normal 7 2 6 2 3" xfId="19720" xr:uid="{00000000-0005-0000-0000-00004B730000}"/>
    <cellStyle name="Normal 7 2 6 2 4" xfId="32835" xr:uid="{00000000-0005-0000-0000-00004C730000}"/>
    <cellStyle name="Normal 7 2 6 2 5" xfId="35846" xr:uid="{00000000-0005-0000-0000-00004D730000}"/>
    <cellStyle name="Normal 7 2 6 3" xfId="9376" xr:uid="{00000000-0005-0000-0000-00004E730000}"/>
    <cellStyle name="Normal 7 2 6 3 2" xfId="15783" xr:uid="{00000000-0005-0000-0000-00004F730000}"/>
    <cellStyle name="Normal 7 2 6 3 2 2" xfId="28425" xr:uid="{00000000-0005-0000-0000-000050730000}"/>
    <cellStyle name="Normal 7 2 6 3 3" xfId="23372" xr:uid="{00000000-0005-0000-0000-000051730000}"/>
    <cellStyle name="Normal 7 2 6 4" xfId="7498" xr:uid="{00000000-0005-0000-0000-000052730000}"/>
    <cellStyle name="Normal 7 2 6 4 2" xfId="14011" xr:uid="{00000000-0005-0000-0000-000053730000}"/>
    <cellStyle name="Normal 7 2 6 4 2 2" xfId="26741" xr:uid="{00000000-0005-0000-0000-000054730000}"/>
    <cellStyle name="Normal 7 2 6 4 3" xfId="22225" xr:uid="{00000000-0005-0000-0000-000055730000}"/>
    <cellStyle name="Normal 7 2 6 5" xfId="12851" xr:uid="{00000000-0005-0000-0000-000056730000}"/>
    <cellStyle name="Normal 7 2 6 5 2" xfId="25597" xr:uid="{00000000-0005-0000-0000-000057730000}"/>
    <cellStyle name="Normal 7 2 6 6" xfId="18417" xr:uid="{00000000-0005-0000-0000-000058730000}"/>
    <cellStyle name="Normal 7 2 6 7" xfId="31787" xr:uid="{00000000-0005-0000-0000-000059730000}"/>
    <cellStyle name="Normal 7 2 6 8" xfId="34996" xr:uid="{00000000-0005-0000-0000-00005A730000}"/>
    <cellStyle name="Normal 7 2 6 9" xfId="45715" xr:uid="{64C2232E-69D7-4090-8D0B-60F6EA1D9EEF}"/>
    <cellStyle name="Normal 7 2 7" xfId="5695" xr:uid="{00000000-0005-0000-0000-00005B730000}"/>
    <cellStyle name="Normal 7 2 7 2" xfId="8453" xr:uid="{00000000-0005-0000-0000-00005C730000}"/>
    <cellStyle name="Normal 7 2 7 2 2" xfId="14942" xr:uid="{00000000-0005-0000-0000-00005D730000}"/>
    <cellStyle name="Normal 7 2 7 2 2 2" xfId="27617" xr:uid="{00000000-0005-0000-0000-00005E730000}"/>
    <cellStyle name="Normal 7 2 7 2 3" xfId="19721" xr:uid="{00000000-0005-0000-0000-00005F730000}"/>
    <cellStyle name="Normal 7 2 7 2 4" xfId="32836" xr:uid="{00000000-0005-0000-0000-000060730000}"/>
    <cellStyle name="Normal 7 2 7 2 5" xfId="35847" xr:uid="{00000000-0005-0000-0000-000061730000}"/>
    <cellStyle name="Normal 7 2 7 3" xfId="9377" xr:uid="{00000000-0005-0000-0000-000062730000}"/>
    <cellStyle name="Normal 7 2 7 3 2" xfId="15784" xr:uid="{00000000-0005-0000-0000-000063730000}"/>
    <cellStyle name="Normal 7 2 7 3 2 2" xfId="28426" xr:uid="{00000000-0005-0000-0000-000064730000}"/>
    <cellStyle name="Normal 7 2 7 3 3" xfId="23373" xr:uid="{00000000-0005-0000-0000-000065730000}"/>
    <cellStyle name="Normal 7 2 7 4" xfId="7499" xr:uid="{00000000-0005-0000-0000-000066730000}"/>
    <cellStyle name="Normal 7 2 7 4 2" xfId="14012" xr:uid="{00000000-0005-0000-0000-000067730000}"/>
    <cellStyle name="Normal 7 2 7 4 2 2" xfId="26742" xr:uid="{00000000-0005-0000-0000-000068730000}"/>
    <cellStyle name="Normal 7 2 7 4 3" xfId="22226" xr:uid="{00000000-0005-0000-0000-000069730000}"/>
    <cellStyle name="Normal 7 2 7 5" xfId="12852" xr:uid="{00000000-0005-0000-0000-00006A730000}"/>
    <cellStyle name="Normal 7 2 7 5 2" xfId="25598" xr:uid="{00000000-0005-0000-0000-00006B730000}"/>
    <cellStyle name="Normal 7 2 7 6" xfId="18418" xr:uid="{00000000-0005-0000-0000-00006C730000}"/>
    <cellStyle name="Normal 7 2 7 7" xfId="31788" xr:uid="{00000000-0005-0000-0000-00006D730000}"/>
    <cellStyle name="Normal 7 2 7 8" xfId="34997" xr:uid="{00000000-0005-0000-0000-00006E730000}"/>
    <cellStyle name="Normal 7 2 7 9" xfId="45716" xr:uid="{20690BF2-C2A5-40AB-B7FE-878CF96F2157}"/>
    <cellStyle name="Normal 7 2 8" xfId="5696" xr:uid="{00000000-0005-0000-0000-00006F730000}"/>
    <cellStyle name="Normal 7 2 8 2" xfId="8454" xr:uid="{00000000-0005-0000-0000-000070730000}"/>
    <cellStyle name="Normal 7 2 8 2 2" xfId="14943" xr:uid="{00000000-0005-0000-0000-000071730000}"/>
    <cellStyle name="Normal 7 2 8 2 2 2" xfId="27618" xr:uid="{00000000-0005-0000-0000-000072730000}"/>
    <cellStyle name="Normal 7 2 8 2 3" xfId="19722" xr:uid="{00000000-0005-0000-0000-000073730000}"/>
    <cellStyle name="Normal 7 2 8 2 4" xfId="32837" xr:uid="{00000000-0005-0000-0000-000074730000}"/>
    <cellStyle name="Normal 7 2 8 2 5" xfId="35848" xr:uid="{00000000-0005-0000-0000-000075730000}"/>
    <cellStyle name="Normal 7 2 8 3" xfId="9378" xr:uid="{00000000-0005-0000-0000-000076730000}"/>
    <cellStyle name="Normal 7 2 8 3 2" xfId="15785" xr:uid="{00000000-0005-0000-0000-000077730000}"/>
    <cellStyle name="Normal 7 2 8 3 2 2" xfId="28427" xr:uid="{00000000-0005-0000-0000-000078730000}"/>
    <cellStyle name="Normal 7 2 8 3 3" xfId="23374" xr:uid="{00000000-0005-0000-0000-000079730000}"/>
    <cellStyle name="Normal 7 2 8 4" xfId="7500" xr:uid="{00000000-0005-0000-0000-00007A730000}"/>
    <cellStyle name="Normal 7 2 8 4 2" xfId="14013" xr:uid="{00000000-0005-0000-0000-00007B730000}"/>
    <cellStyle name="Normal 7 2 8 4 2 2" xfId="26743" xr:uid="{00000000-0005-0000-0000-00007C730000}"/>
    <cellStyle name="Normal 7 2 8 4 3" xfId="22227" xr:uid="{00000000-0005-0000-0000-00007D730000}"/>
    <cellStyle name="Normal 7 2 8 5" xfId="12853" xr:uid="{00000000-0005-0000-0000-00007E730000}"/>
    <cellStyle name="Normal 7 2 8 5 2" xfId="25599" xr:uid="{00000000-0005-0000-0000-00007F730000}"/>
    <cellStyle name="Normal 7 2 8 6" xfId="18419" xr:uid="{00000000-0005-0000-0000-000080730000}"/>
    <cellStyle name="Normal 7 2 8 7" xfId="31789" xr:uid="{00000000-0005-0000-0000-000081730000}"/>
    <cellStyle name="Normal 7 2 8 8" xfId="34998" xr:uid="{00000000-0005-0000-0000-000082730000}"/>
    <cellStyle name="Normal 7 2 8 9" xfId="45717" xr:uid="{503750AB-46D7-4574-B79A-6069A8A5D1D0}"/>
    <cellStyle name="Normal 7 2 9" xfId="5697" xr:uid="{00000000-0005-0000-0000-000083730000}"/>
    <cellStyle name="Normal 7 2 9 2" xfId="8455" xr:uid="{00000000-0005-0000-0000-000084730000}"/>
    <cellStyle name="Normal 7 2 9 2 2" xfId="14944" xr:uid="{00000000-0005-0000-0000-000085730000}"/>
    <cellStyle name="Normal 7 2 9 2 2 2" xfId="27619" xr:uid="{00000000-0005-0000-0000-000086730000}"/>
    <cellStyle name="Normal 7 2 9 2 3" xfId="19723" xr:uid="{00000000-0005-0000-0000-000087730000}"/>
    <cellStyle name="Normal 7 2 9 2 4" xfId="32838" xr:uid="{00000000-0005-0000-0000-000088730000}"/>
    <cellStyle name="Normal 7 2 9 2 5" xfId="35849" xr:uid="{00000000-0005-0000-0000-000089730000}"/>
    <cellStyle name="Normal 7 2 9 3" xfId="9379" xr:uid="{00000000-0005-0000-0000-00008A730000}"/>
    <cellStyle name="Normal 7 2 9 3 2" xfId="15786" xr:uid="{00000000-0005-0000-0000-00008B730000}"/>
    <cellStyle name="Normal 7 2 9 3 2 2" xfId="28428" xr:uid="{00000000-0005-0000-0000-00008C730000}"/>
    <cellStyle name="Normal 7 2 9 3 3" xfId="23375" xr:uid="{00000000-0005-0000-0000-00008D730000}"/>
    <cellStyle name="Normal 7 2 9 4" xfId="7501" xr:uid="{00000000-0005-0000-0000-00008E730000}"/>
    <cellStyle name="Normal 7 2 9 4 2" xfId="14014" xr:uid="{00000000-0005-0000-0000-00008F730000}"/>
    <cellStyle name="Normal 7 2 9 4 2 2" xfId="26744" xr:uid="{00000000-0005-0000-0000-000090730000}"/>
    <cellStyle name="Normal 7 2 9 4 3" xfId="22228" xr:uid="{00000000-0005-0000-0000-000091730000}"/>
    <cellStyle name="Normal 7 2 9 5" xfId="12854" xr:uid="{00000000-0005-0000-0000-000092730000}"/>
    <cellStyle name="Normal 7 2 9 5 2" xfId="25600" xr:uid="{00000000-0005-0000-0000-000093730000}"/>
    <cellStyle name="Normal 7 2 9 6" xfId="18420" xr:uid="{00000000-0005-0000-0000-000094730000}"/>
    <cellStyle name="Normal 7 2 9 7" xfId="31790" xr:uid="{00000000-0005-0000-0000-000095730000}"/>
    <cellStyle name="Normal 7 2 9 8" xfId="34999" xr:uid="{00000000-0005-0000-0000-000096730000}"/>
    <cellStyle name="Normal 7 2 9 9" xfId="45718" xr:uid="{F2E45626-AB23-4BB7-AD03-50F02E6E7EC6}"/>
    <cellStyle name="Normal 7 20" xfId="5698" xr:uid="{00000000-0005-0000-0000-000097730000}"/>
    <cellStyle name="Normal 7 21" xfId="5699" xr:uid="{00000000-0005-0000-0000-000098730000}"/>
    <cellStyle name="Normal 7 22" xfId="7793" xr:uid="{00000000-0005-0000-0000-000099730000}"/>
    <cellStyle name="Normal 7 22 2" xfId="14288" xr:uid="{00000000-0005-0000-0000-00009A730000}"/>
    <cellStyle name="Normal 7 22 2 2" xfId="27002" xr:uid="{00000000-0005-0000-0000-00009B730000}"/>
    <cellStyle name="Normal 7 22 3" xfId="18567" xr:uid="{00000000-0005-0000-0000-00009C730000}"/>
    <cellStyle name="Normal 7 22 4" xfId="22494" xr:uid="{00000000-0005-0000-0000-00009D730000}"/>
    <cellStyle name="Normal 7 23" xfId="8640" xr:uid="{00000000-0005-0000-0000-00009E730000}"/>
    <cellStyle name="Normal 7 23 2" xfId="15125" xr:uid="{00000000-0005-0000-0000-00009F730000}"/>
    <cellStyle name="Normal 7 23 2 2" xfId="27794" xr:uid="{00000000-0005-0000-0000-0000A0730000}"/>
    <cellStyle name="Normal 7 23 3" xfId="22707" xr:uid="{00000000-0005-0000-0000-0000A1730000}"/>
    <cellStyle name="Normal 7 24" xfId="9582" xr:uid="{00000000-0005-0000-0000-0000A2730000}"/>
    <cellStyle name="Normal 7 25" xfId="6438" xr:uid="{00000000-0005-0000-0000-0000A3730000}"/>
    <cellStyle name="Normal 7 25 2" xfId="13058" xr:uid="{00000000-0005-0000-0000-0000A4730000}"/>
    <cellStyle name="Normal 7 25 2 2" xfId="25804" xr:uid="{00000000-0005-0000-0000-0000A5730000}"/>
    <cellStyle name="Normal 7 25 3" xfId="21187" xr:uid="{00000000-0005-0000-0000-0000A6730000}"/>
    <cellStyle name="Normal 7 26" xfId="12044" xr:uid="{00000000-0005-0000-0000-0000A7730000}"/>
    <cellStyle name="Normal 7 26 2" xfId="24789" xr:uid="{00000000-0005-0000-0000-0000A8730000}"/>
    <cellStyle name="Normal 7 27" xfId="37190" xr:uid="{00000000-0005-0000-0000-0000A9730000}"/>
    <cellStyle name="Normal 7 28" xfId="2247" xr:uid="{00000000-0005-0000-0000-0000AA730000}"/>
    <cellStyle name="Normal 7 29" xfId="38109" xr:uid="{00000000-0005-0000-0000-0000AB730000}"/>
    <cellStyle name="Normal 7 3" xfId="799" xr:uid="{00000000-0005-0000-0000-0000AC730000}"/>
    <cellStyle name="Normal 7 3 10" xfId="5701" xr:uid="{00000000-0005-0000-0000-0000AD730000}"/>
    <cellStyle name="Normal 7 3 10 2" xfId="8457" xr:uid="{00000000-0005-0000-0000-0000AE730000}"/>
    <cellStyle name="Normal 7 3 10 2 2" xfId="14946" xr:uid="{00000000-0005-0000-0000-0000AF730000}"/>
    <cellStyle name="Normal 7 3 10 2 2 2" xfId="27621" xr:uid="{00000000-0005-0000-0000-0000B0730000}"/>
    <cellStyle name="Normal 7 3 10 2 3" xfId="19725" xr:uid="{00000000-0005-0000-0000-0000B1730000}"/>
    <cellStyle name="Normal 7 3 10 2 4" xfId="32840" xr:uid="{00000000-0005-0000-0000-0000B2730000}"/>
    <cellStyle name="Normal 7 3 10 2 5" xfId="35851" xr:uid="{00000000-0005-0000-0000-0000B3730000}"/>
    <cellStyle name="Normal 7 3 10 3" xfId="9381" xr:uid="{00000000-0005-0000-0000-0000B4730000}"/>
    <cellStyle name="Normal 7 3 10 3 2" xfId="15788" xr:uid="{00000000-0005-0000-0000-0000B5730000}"/>
    <cellStyle name="Normal 7 3 10 3 2 2" xfId="28430" xr:uid="{00000000-0005-0000-0000-0000B6730000}"/>
    <cellStyle name="Normal 7 3 10 3 3" xfId="23377" xr:uid="{00000000-0005-0000-0000-0000B7730000}"/>
    <cellStyle name="Normal 7 3 10 4" xfId="7503" xr:uid="{00000000-0005-0000-0000-0000B8730000}"/>
    <cellStyle name="Normal 7 3 10 4 2" xfId="14016" xr:uid="{00000000-0005-0000-0000-0000B9730000}"/>
    <cellStyle name="Normal 7 3 10 4 2 2" xfId="26746" xr:uid="{00000000-0005-0000-0000-0000BA730000}"/>
    <cellStyle name="Normal 7 3 10 4 3" xfId="22230" xr:uid="{00000000-0005-0000-0000-0000BB730000}"/>
    <cellStyle name="Normal 7 3 10 5" xfId="12856" xr:uid="{00000000-0005-0000-0000-0000BC730000}"/>
    <cellStyle name="Normal 7 3 10 5 2" xfId="25602" xr:uid="{00000000-0005-0000-0000-0000BD730000}"/>
    <cellStyle name="Normal 7 3 10 6" xfId="18422" xr:uid="{00000000-0005-0000-0000-0000BE730000}"/>
    <cellStyle name="Normal 7 3 10 7" xfId="31792" xr:uid="{00000000-0005-0000-0000-0000BF730000}"/>
    <cellStyle name="Normal 7 3 10 8" xfId="35001" xr:uid="{00000000-0005-0000-0000-0000C0730000}"/>
    <cellStyle name="Normal 7 3 11" xfId="5702" xr:uid="{00000000-0005-0000-0000-0000C1730000}"/>
    <cellStyle name="Normal 7 3 11 2" xfId="8458" xr:uid="{00000000-0005-0000-0000-0000C2730000}"/>
    <cellStyle name="Normal 7 3 11 2 2" xfId="14947" xr:uid="{00000000-0005-0000-0000-0000C3730000}"/>
    <cellStyle name="Normal 7 3 11 2 2 2" xfId="27622" xr:uid="{00000000-0005-0000-0000-0000C4730000}"/>
    <cellStyle name="Normal 7 3 11 2 3" xfId="19726" xr:uid="{00000000-0005-0000-0000-0000C5730000}"/>
    <cellStyle name="Normal 7 3 11 2 4" xfId="32841" xr:uid="{00000000-0005-0000-0000-0000C6730000}"/>
    <cellStyle name="Normal 7 3 11 2 5" xfId="35852" xr:uid="{00000000-0005-0000-0000-0000C7730000}"/>
    <cellStyle name="Normal 7 3 11 3" xfId="9382" xr:uid="{00000000-0005-0000-0000-0000C8730000}"/>
    <cellStyle name="Normal 7 3 11 3 2" xfId="15789" xr:uid="{00000000-0005-0000-0000-0000C9730000}"/>
    <cellStyle name="Normal 7 3 11 3 2 2" xfId="28431" xr:uid="{00000000-0005-0000-0000-0000CA730000}"/>
    <cellStyle name="Normal 7 3 11 3 3" xfId="23378" xr:uid="{00000000-0005-0000-0000-0000CB730000}"/>
    <cellStyle name="Normal 7 3 11 4" xfId="7504" xr:uid="{00000000-0005-0000-0000-0000CC730000}"/>
    <cellStyle name="Normal 7 3 11 4 2" xfId="14017" xr:uid="{00000000-0005-0000-0000-0000CD730000}"/>
    <cellStyle name="Normal 7 3 11 4 2 2" xfId="26747" xr:uid="{00000000-0005-0000-0000-0000CE730000}"/>
    <cellStyle name="Normal 7 3 11 4 3" xfId="22231" xr:uid="{00000000-0005-0000-0000-0000CF730000}"/>
    <cellStyle name="Normal 7 3 11 5" xfId="12857" xr:uid="{00000000-0005-0000-0000-0000D0730000}"/>
    <cellStyle name="Normal 7 3 11 5 2" xfId="25603" xr:uid="{00000000-0005-0000-0000-0000D1730000}"/>
    <cellStyle name="Normal 7 3 11 6" xfId="18423" xr:uid="{00000000-0005-0000-0000-0000D2730000}"/>
    <cellStyle name="Normal 7 3 11 7" xfId="31793" xr:uid="{00000000-0005-0000-0000-0000D3730000}"/>
    <cellStyle name="Normal 7 3 11 8" xfId="35002" xr:uid="{00000000-0005-0000-0000-0000D4730000}"/>
    <cellStyle name="Normal 7 3 12" xfId="5703" xr:uid="{00000000-0005-0000-0000-0000D5730000}"/>
    <cellStyle name="Normal 7 3 12 2" xfId="8459" xr:uid="{00000000-0005-0000-0000-0000D6730000}"/>
    <cellStyle name="Normal 7 3 12 2 2" xfId="14948" xr:uid="{00000000-0005-0000-0000-0000D7730000}"/>
    <cellStyle name="Normal 7 3 12 2 2 2" xfId="27623" xr:uid="{00000000-0005-0000-0000-0000D8730000}"/>
    <cellStyle name="Normal 7 3 12 2 3" xfId="19727" xr:uid="{00000000-0005-0000-0000-0000D9730000}"/>
    <cellStyle name="Normal 7 3 12 2 4" xfId="32842" xr:uid="{00000000-0005-0000-0000-0000DA730000}"/>
    <cellStyle name="Normal 7 3 12 2 5" xfId="35853" xr:uid="{00000000-0005-0000-0000-0000DB730000}"/>
    <cellStyle name="Normal 7 3 12 3" xfId="9383" xr:uid="{00000000-0005-0000-0000-0000DC730000}"/>
    <cellStyle name="Normal 7 3 12 3 2" xfId="15790" xr:uid="{00000000-0005-0000-0000-0000DD730000}"/>
    <cellStyle name="Normal 7 3 12 3 2 2" xfId="28432" xr:uid="{00000000-0005-0000-0000-0000DE730000}"/>
    <cellStyle name="Normal 7 3 12 3 3" xfId="23379" xr:uid="{00000000-0005-0000-0000-0000DF730000}"/>
    <cellStyle name="Normal 7 3 12 4" xfId="7505" xr:uid="{00000000-0005-0000-0000-0000E0730000}"/>
    <cellStyle name="Normal 7 3 12 4 2" xfId="14018" xr:uid="{00000000-0005-0000-0000-0000E1730000}"/>
    <cellStyle name="Normal 7 3 12 4 2 2" xfId="26748" xr:uid="{00000000-0005-0000-0000-0000E2730000}"/>
    <cellStyle name="Normal 7 3 12 4 3" xfId="22232" xr:uid="{00000000-0005-0000-0000-0000E3730000}"/>
    <cellStyle name="Normal 7 3 12 5" xfId="12858" xr:uid="{00000000-0005-0000-0000-0000E4730000}"/>
    <cellStyle name="Normal 7 3 12 5 2" xfId="25604" xr:uid="{00000000-0005-0000-0000-0000E5730000}"/>
    <cellStyle name="Normal 7 3 12 6" xfId="18424" xr:uid="{00000000-0005-0000-0000-0000E6730000}"/>
    <cellStyle name="Normal 7 3 12 7" xfId="31794" xr:uid="{00000000-0005-0000-0000-0000E7730000}"/>
    <cellStyle name="Normal 7 3 12 8" xfId="35003" xr:uid="{00000000-0005-0000-0000-0000E8730000}"/>
    <cellStyle name="Normal 7 3 13" xfId="5704" xr:uid="{00000000-0005-0000-0000-0000E9730000}"/>
    <cellStyle name="Normal 7 3 13 2" xfId="8460" xr:uid="{00000000-0005-0000-0000-0000EA730000}"/>
    <cellStyle name="Normal 7 3 13 2 2" xfId="14949" xr:uid="{00000000-0005-0000-0000-0000EB730000}"/>
    <cellStyle name="Normal 7 3 13 2 2 2" xfId="27624" xr:uid="{00000000-0005-0000-0000-0000EC730000}"/>
    <cellStyle name="Normal 7 3 13 2 3" xfId="19728" xr:uid="{00000000-0005-0000-0000-0000ED730000}"/>
    <cellStyle name="Normal 7 3 13 2 4" xfId="32843" xr:uid="{00000000-0005-0000-0000-0000EE730000}"/>
    <cellStyle name="Normal 7 3 13 2 5" xfId="35854" xr:uid="{00000000-0005-0000-0000-0000EF730000}"/>
    <cellStyle name="Normal 7 3 13 3" xfId="9384" xr:uid="{00000000-0005-0000-0000-0000F0730000}"/>
    <cellStyle name="Normal 7 3 13 3 2" xfId="15791" xr:uid="{00000000-0005-0000-0000-0000F1730000}"/>
    <cellStyle name="Normal 7 3 13 3 2 2" xfId="28433" xr:uid="{00000000-0005-0000-0000-0000F2730000}"/>
    <cellStyle name="Normal 7 3 13 3 3" xfId="23380" xr:uid="{00000000-0005-0000-0000-0000F3730000}"/>
    <cellStyle name="Normal 7 3 13 4" xfId="7506" xr:uid="{00000000-0005-0000-0000-0000F4730000}"/>
    <cellStyle name="Normal 7 3 13 4 2" xfId="14019" xr:uid="{00000000-0005-0000-0000-0000F5730000}"/>
    <cellStyle name="Normal 7 3 13 4 2 2" xfId="26749" xr:uid="{00000000-0005-0000-0000-0000F6730000}"/>
    <cellStyle name="Normal 7 3 13 4 3" xfId="22233" xr:uid="{00000000-0005-0000-0000-0000F7730000}"/>
    <cellStyle name="Normal 7 3 13 5" xfId="12859" xr:uid="{00000000-0005-0000-0000-0000F8730000}"/>
    <cellStyle name="Normal 7 3 13 5 2" xfId="25605" xr:uid="{00000000-0005-0000-0000-0000F9730000}"/>
    <cellStyle name="Normal 7 3 13 6" xfId="18425" xr:uid="{00000000-0005-0000-0000-0000FA730000}"/>
    <cellStyle name="Normal 7 3 13 7" xfId="31795" xr:uid="{00000000-0005-0000-0000-0000FB730000}"/>
    <cellStyle name="Normal 7 3 13 8" xfId="35004" xr:uid="{00000000-0005-0000-0000-0000FC730000}"/>
    <cellStyle name="Normal 7 3 14" xfId="5705" xr:uid="{00000000-0005-0000-0000-0000FD730000}"/>
    <cellStyle name="Normal 7 3 14 2" xfId="8461" xr:uid="{00000000-0005-0000-0000-0000FE730000}"/>
    <cellStyle name="Normal 7 3 14 2 2" xfId="14950" xr:uid="{00000000-0005-0000-0000-0000FF730000}"/>
    <cellStyle name="Normal 7 3 14 2 2 2" xfId="27625" xr:uid="{00000000-0005-0000-0000-000000740000}"/>
    <cellStyle name="Normal 7 3 14 2 3" xfId="19729" xr:uid="{00000000-0005-0000-0000-000001740000}"/>
    <cellStyle name="Normal 7 3 14 2 4" xfId="32844" xr:uid="{00000000-0005-0000-0000-000002740000}"/>
    <cellStyle name="Normal 7 3 14 2 5" xfId="35855" xr:uid="{00000000-0005-0000-0000-000003740000}"/>
    <cellStyle name="Normal 7 3 14 3" xfId="9385" xr:uid="{00000000-0005-0000-0000-000004740000}"/>
    <cellStyle name="Normal 7 3 14 3 2" xfId="15792" xr:uid="{00000000-0005-0000-0000-000005740000}"/>
    <cellStyle name="Normal 7 3 14 3 2 2" xfId="28434" xr:uid="{00000000-0005-0000-0000-000006740000}"/>
    <cellStyle name="Normal 7 3 14 3 3" xfId="23381" xr:uid="{00000000-0005-0000-0000-000007740000}"/>
    <cellStyle name="Normal 7 3 14 4" xfId="7507" xr:uid="{00000000-0005-0000-0000-000008740000}"/>
    <cellStyle name="Normal 7 3 14 4 2" xfId="14020" xr:uid="{00000000-0005-0000-0000-000009740000}"/>
    <cellStyle name="Normal 7 3 14 4 2 2" xfId="26750" xr:uid="{00000000-0005-0000-0000-00000A740000}"/>
    <cellStyle name="Normal 7 3 14 4 3" xfId="22234" xr:uid="{00000000-0005-0000-0000-00000B740000}"/>
    <cellStyle name="Normal 7 3 14 5" xfId="12860" xr:uid="{00000000-0005-0000-0000-00000C740000}"/>
    <cellStyle name="Normal 7 3 14 5 2" xfId="25606" xr:uid="{00000000-0005-0000-0000-00000D740000}"/>
    <cellStyle name="Normal 7 3 14 6" xfId="18426" xr:uid="{00000000-0005-0000-0000-00000E740000}"/>
    <cellStyle name="Normal 7 3 14 7" xfId="31796" xr:uid="{00000000-0005-0000-0000-00000F740000}"/>
    <cellStyle name="Normal 7 3 14 8" xfId="35005" xr:uid="{00000000-0005-0000-0000-000010740000}"/>
    <cellStyle name="Normal 7 3 15" xfId="5706" xr:uid="{00000000-0005-0000-0000-000011740000}"/>
    <cellStyle name="Normal 7 3 15 2" xfId="8462" xr:uid="{00000000-0005-0000-0000-000012740000}"/>
    <cellStyle name="Normal 7 3 15 2 2" xfId="14951" xr:uid="{00000000-0005-0000-0000-000013740000}"/>
    <cellStyle name="Normal 7 3 15 2 2 2" xfId="27626" xr:uid="{00000000-0005-0000-0000-000014740000}"/>
    <cellStyle name="Normal 7 3 15 2 3" xfId="19730" xr:uid="{00000000-0005-0000-0000-000015740000}"/>
    <cellStyle name="Normal 7 3 15 2 4" xfId="32845" xr:uid="{00000000-0005-0000-0000-000016740000}"/>
    <cellStyle name="Normal 7 3 15 2 5" xfId="35856" xr:uid="{00000000-0005-0000-0000-000017740000}"/>
    <cellStyle name="Normal 7 3 15 3" xfId="9386" xr:uid="{00000000-0005-0000-0000-000018740000}"/>
    <cellStyle name="Normal 7 3 15 3 2" xfId="15793" xr:uid="{00000000-0005-0000-0000-000019740000}"/>
    <cellStyle name="Normal 7 3 15 3 2 2" xfId="28435" xr:uid="{00000000-0005-0000-0000-00001A740000}"/>
    <cellStyle name="Normal 7 3 15 3 3" xfId="23382" xr:uid="{00000000-0005-0000-0000-00001B740000}"/>
    <cellStyle name="Normal 7 3 15 4" xfId="7508" xr:uid="{00000000-0005-0000-0000-00001C740000}"/>
    <cellStyle name="Normal 7 3 15 4 2" xfId="14021" xr:uid="{00000000-0005-0000-0000-00001D740000}"/>
    <cellStyle name="Normal 7 3 15 4 2 2" xfId="26751" xr:uid="{00000000-0005-0000-0000-00001E740000}"/>
    <cellStyle name="Normal 7 3 15 4 3" xfId="22235" xr:uid="{00000000-0005-0000-0000-00001F740000}"/>
    <cellStyle name="Normal 7 3 15 5" xfId="12861" xr:uid="{00000000-0005-0000-0000-000020740000}"/>
    <cellStyle name="Normal 7 3 15 5 2" xfId="25607" xr:uid="{00000000-0005-0000-0000-000021740000}"/>
    <cellStyle name="Normal 7 3 15 6" xfId="18427" xr:uid="{00000000-0005-0000-0000-000022740000}"/>
    <cellStyle name="Normal 7 3 15 7" xfId="31797" xr:uid="{00000000-0005-0000-0000-000023740000}"/>
    <cellStyle name="Normal 7 3 15 8" xfId="35006" xr:uid="{00000000-0005-0000-0000-000024740000}"/>
    <cellStyle name="Normal 7 3 16" xfId="5707" xr:uid="{00000000-0005-0000-0000-000025740000}"/>
    <cellStyle name="Normal 7 3 16 2" xfId="8463" xr:uid="{00000000-0005-0000-0000-000026740000}"/>
    <cellStyle name="Normal 7 3 16 2 2" xfId="14952" xr:uid="{00000000-0005-0000-0000-000027740000}"/>
    <cellStyle name="Normal 7 3 16 2 2 2" xfId="27627" xr:uid="{00000000-0005-0000-0000-000028740000}"/>
    <cellStyle name="Normal 7 3 16 2 3" xfId="19731" xr:uid="{00000000-0005-0000-0000-000029740000}"/>
    <cellStyle name="Normal 7 3 16 2 4" xfId="32846" xr:uid="{00000000-0005-0000-0000-00002A740000}"/>
    <cellStyle name="Normal 7 3 16 2 5" xfId="35857" xr:uid="{00000000-0005-0000-0000-00002B740000}"/>
    <cellStyle name="Normal 7 3 16 3" xfId="9387" xr:uid="{00000000-0005-0000-0000-00002C740000}"/>
    <cellStyle name="Normal 7 3 16 3 2" xfId="15794" xr:uid="{00000000-0005-0000-0000-00002D740000}"/>
    <cellStyle name="Normal 7 3 16 3 2 2" xfId="28436" xr:uid="{00000000-0005-0000-0000-00002E740000}"/>
    <cellStyle name="Normal 7 3 16 3 3" xfId="23383" xr:uid="{00000000-0005-0000-0000-00002F740000}"/>
    <cellStyle name="Normal 7 3 16 4" xfId="7509" xr:uid="{00000000-0005-0000-0000-000030740000}"/>
    <cellStyle name="Normal 7 3 16 4 2" xfId="14022" xr:uid="{00000000-0005-0000-0000-000031740000}"/>
    <cellStyle name="Normal 7 3 16 4 2 2" xfId="26752" xr:uid="{00000000-0005-0000-0000-000032740000}"/>
    <cellStyle name="Normal 7 3 16 4 3" xfId="22236" xr:uid="{00000000-0005-0000-0000-000033740000}"/>
    <cellStyle name="Normal 7 3 16 5" xfId="12862" xr:uid="{00000000-0005-0000-0000-000034740000}"/>
    <cellStyle name="Normal 7 3 16 5 2" xfId="25608" xr:uid="{00000000-0005-0000-0000-000035740000}"/>
    <cellStyle name="Normal 7 3 16 6" xfId="18428" xr:uid="{00000000-0005-0000-0000-000036740000}"/>
    <cellStyle name="Normal 7 3 16 7" xfId="31798" xr:uid="{00000000-0005-0000-0000-000037740000}"/>
    <cellStyle name="Normal 7 3 16 8" xfId="35007" xr:uid="{00000000-0005-0000-0000-000038740000}"/>
    <cellStyle name="Normal 7 3 17" xfId="5708" xr:uid="{00000000-0005-0000-0000-000039740000}"/>
    <cellStyle name="Normal 7 3 17 2" xfId="8464" xr:uid="{00000000-0005-0000-0000-00003A740000}"/>
    <cellStyle name="Normal 7 3 17 2 2" xfId="14953" xr:uid="{00000000-0005-0000-0000-00003B740000}"/>
    <cellStyle name="Normal 7 3 17 2 2 2" xfId="27628" xr:uid="{00000000-0005-0000-0000-00003C740000}"/>
    <cellStyle name="Normal 7 3 17 2 3" xfId="19732" xr:uid="{00000000-0005-0000-0000-00003D740000}"/>
    <cellStyle name="Normal 7 3 17 2 4" xfId="32847" xr:uid="{00000000-0005-0000-0000-00003E740000}"/>
    <cellStyle name="Normal 7 3 17 2 5" xfId="35858" xr:uid="{00000000-0005-0000-0000-00003F740000}"/>
    <cellStyle name="Normal 7 3 17 3" xfId="9388" xr:uid="{00000000-0005-0000-0000-000040740000}"/>
    <cellStyle name="Normal 7 3 17 3 2" xfId="15795" xr:uid="{00000000-0005-0000-0000-000041740000}"/>
    <cellStyle name="Normal 7 3 17 3 2 2" xfId="28437" xr:uid="{00000000-0005-0000-0000-000042740000}"/>
    <cellStyle name="Normal 7 3 17 3 3" xfId="23384" xr:uid="{00000000-0005-0000-0000-000043740000}"/>
    <cellStyle name="Normal 7 3 17 4" xfId="7510" xr:uid="{00000000-0005-0000-0000-000044740000}"/>
    <cellStyle name="Normal 7 3 17 4 2" xfId="14023" xr:uid="{00000000-0005-0000-0000-000045740000}"/>
    <cellStyle name="Normal 7 3 17 4 2 2" xfId="26753" xr:uid="{00000000-0005-0000-0000-000046740000}"/>
    <cellStyle name="Normal 7 3 17 4 3" xfId="22237" xr:uid="{00000000-0005-0000-0000-000047740000}"/>
    <cellStyle name="Normal 7 3 17 5" xfId="12863" xr:uid="{00000000-0005-0000-0000-000048740000}"/>
    <cellStyle name="Normal 7 3 17 5 2" xfId="25609" xr:uid="{00000000-0005-0000-0000-000049740000}"/>
    <cellStyle name="Normal 7 3 17 6" xfId="18429" xr:uid="{00000000-0005-0000-0000-00004A740000}"/>
    <cellStyle name="Normal 7 3 17 7" xfId="31799" xr:uid="{00000000-0005-0000-0000-00004B740000}"/>
    <cellStyle name="Normal 7 3 17 8" xfId="35008" xr:uid="{00000000-0005-0000-0000-00004C740000}"/>
    <cellStyle name="Normal 7 3 18" xfId="5709" xr:uid="{00000000-0005-0000-0000-00004D740000}"/>
    <cellStyle name="Normal 7 3 18 2" xfId="8465" xr:uid="{00000000-0005-0000-0000-00004E740000}"/>
    <cellStyle name="Normal 7 3 18 2 2" xfId="14954" xr:uid="{00000000-0005-0000-0000-00004F740000}"/>
    <cellStyle name="Normal 7 3 18 2 2 2" xfId="27629" xr:uid="{00000000-0005-0000-0000-000050740000}"/>
    <cellStyle name="Normal 7 3 18 2 3" xfId="19733" xr:uid="{00000000-0005-0000-0000-000051740000}"/>
    <cellStyle name="Normal 7 3 18 2 4" xfId="32848" xr:uid="{00000000-0005-0000-0000-000052740000}"/>
    <cellStyle name="Normal 7 3 18 2 5" xfId="35859" xr:uid="{00000000-0005-0000-0000-000053740000}"/>
    <cellStyle name="Normal 7 3 18 3" xfId="9389" xr:uid="{00000000-0005-0000-0000-000054740000}"/>
    <cellStyle name="Normal 7 3 18 3 2" xfId="15796" xr:uid="{00000000-0005-0000-0000-000055740000}"/>
    <cellStyle name="Normal 7 3 18 3 2 2" xfId="28438" xr:uid="{00000000-0005-0000-0000-000056740000}"/>
    <cellStyle name="Normal 7 3 18 3 3" xfId="23385" xr:uid="{00000000-0005-0000-0000-000057740000}"/>
    <cellStyle name="Normal 7 3 18 4" xfId="7511" xr:uid="{00000000-0005-0000-0000-000058740000}"/>
    <cellStyle name="Normal 7 3 18 4 2" xfId="14024" xr:uid="{00000000-0005-0000-0000-000059740000}"/>
    <cellStyle name="Normal 7 3 18 4 2 2" xfId="26754" xr:uid="{00000000-0005-0000-0000-00005A740000}"/>
    <cellStyle name="Normal 7 3 18 4 3" xfId="22238" xr:uid="{00000000-0005-0000-0000-00005B740000}"/>
    <cellStyle name="Normal 7 3 18 5" xfId="12864" xr:uid="{00000000-0005-0000-0000-00005C740000}"/>
    <cellStyle name="Normal 7 3 18 5 2" xfId="25610" xr:uid="{00000000-0005-0000-0000-00005D740000}"/>
    <cellStyle name="Normal 7 3 18 6" xfId="18430" xr:uid="{00000000-0005-0000-0000-00005E740000}"/>
    <cellStyle name="Normal 7 3 18 7" xfId="31800" xr:uid="{00000000-0005-0000-0000-00005F740000}"/>
    <cellStyle name="Normal 7 3 18 8" xfId="35009" xr:uid="{00000000-0005-0000-0000-000060740000}"/>
    <cellStyle name="Normal 7 3 19" xfId="5710" xr:uid="{00000000-0005-0000-0000-000061740000}"/>
    <cellStyle name="Normal 7 3 19 2" xfId="8466" xr:uid="{00000000-0005-0000-0000-000062740000}"/>
    <cellStyle name="Normal 7 3 19 2 2" xfId="14955" xr:uid="{00000000-0005-0000-0000-000063740000}"/>
    <cellStyle name="Normal 7 3 19 2 2 2" xfId="27630" xr:uid="{00000000-0005-0000-0000-000064740000}"/>
    <cellStyle name="Normal 7 3 19 2 3" xfId="19734" xr:uid="{00000000-0005-0000-0000-000065740000}"/>
    <cellStyle name="Normal 7 3 19 2 4" xfId="32849" xr:uid="{00000000-0005-0000-0000-000066740000}"/>
    <cellStyle name="Normal 7 3 19 2 5" xfId="35860" xr:uid="{00000000-0005-0000-0000-000067740000}"/>
    <cellStyle name="Normal 7 3 19 3" xfId="9390" xr:uid="{00000000-0005-0000-0000-000068740000}"/>
    <cellStyle name="Normal 7 3 19 3 2" xfId="15797" xr:uid="{00000000-0005-0000-0000-000069740000}"/>
    <cellStyle name="Normal 7 3 19 3 2 2" xfId="28439" xr:uid="{00000000-0005-0000-0000-00006A740000}"/>
    <cellStyle name="Normal 7 3 19 3 3" xfId="23386" xr:uid="{00000000-0005-0000-0000-00006B740000}"/>
    <cellStyle name="Normal 7 3 19 4" xfId="7512" xr:uid="{00000000-0005-0000-0000-00006C740000}"/>
    <cellStyle name="Normal 7 3 19 4 2" xfId="14025" xr:uid="{00000000-0005-0000-0000-00006D740000}"/>
    <cellStyle name="Normal 7 3 19 4 2 2" xfId="26755" xr:uid="{00000000-0005-0000-0000-00006E740000}"/>
    <cellStyle name="Normal 7 3 19 4 3" xfId="22239" xr:uid="{00000000-0005-0000-0000-00006F740000}"/>
    <cellStyle name="Normal 7 3 19 5" xfId="12865" xr:uid="{00000000-0005-0000-0000-000070740000}"/>
    <cellStyle name="Normal 7 3 19 5 2" xfId="25611" xr:uid="{00000000-0005-0000-0000-000071740000}"/>
    <cellStyle name="Normal 7 3 19 6" xfId="18431" xr:uid="{00000000-0005-0000-0000-000072740000}"/>
    <cellStyle name="Normal 7 3 19 7" xfId="31801" xr:uid="{00000000-0005-0000-0000-000073740000}"/>
    <cellStyle name="Normal 7 3 19 8" xfId="35010" xr:uid="{00000000-0005-0000-0000-000074740000}"/>
    <cellStyle name="Normal 7 3 2" xfId="2013" xr:uid="{00000000-0005-0000-0000-000075740000}"/>
    <cellStyle name="Normal 7 3 2 2" xfId="8467" xr:uid="{00000000-0005-0000-0000-000076740000}"/>
    <cellStyle name="Normal 7 3 2 2 2" xfId="14956" xr:uid="{00000000-0005-0000-0000-000077740000}"/>
    <cellStyle name="Normal 7 3 2 2 2 2" xfId="27631" xr:uid="{00000000-0005-0000-0000-000078740000}"/>
    <cellStyle name="Normal 7 3 2 2 3" xfId="18838" xr:uid="{00000000-0005-0000-0000-000079740000}"/>
    <cellStyle name="Normal 7 3 2 2 4" xfId="22603" xr:uid="{00000000-0005-0000-0000-00007A740000}"/>
    <cellStyle name="Normal 7 3 2 2 5" xfId="45719" xr:uid="{8041D2ED-B797-47E6-9114-D0C9791D44BF}"/>
    <cellStyle name="Normal 7 3 2 3" xfId="9391" xr:uid="{00000000-0005-0000-0000-00007B740000}"/>
    <cellStyle name="Normal 7 3 2 3 2" xfId="15798" xr:uid="{00000000-0005-0000-0000-00007C740000}"/>
    <cellStyle name="Normal 7 3 2 3 2 2" xfId="19735" xr:uid="{00000000-0005-0000-0000-00007D740000}"/>
    <cellStyle name="Normal 7 3 2 3 2 3" xfId="32850" xr:uid="{00000000-0005-0000-0000-00007E740000}"/>
    <cellStyle name="Normal 7 3 2 3 2 4" xfId="35861" xr:uid="{00000000-0005-0000-0000-00007F740000}"/>
    <cellStyle name="Normal 7 3 2 3 3" xfId="18432" xr:uid="{00000000-0005-0000-0000-000080740000}"/>
    <cellStyle name="Normal 7 3 2 3 4" xfId="31802" xr:uid="{00000000-0005-0000-0000-000081740000}"/>
    <cellStyle name="Normal 7 3 2 3 5" xfId="35011" xr:uid="{00000000-0005-0000-0000-000082740000}"/>
    <cellStyle name="Normal 7 3 2 4" xfId="10577" xr:uid="{00000000-0005-0000-0000-000083740000}"/>
    <cellStyle name="Normal 7 3 2 5" xfId="7513" xr:uid="{00000000-0005-0000-0000-000084740000}"/>
    <cellStyle name="Normal 7 3 2 5 2" xfId="14026" xr:uid="{00000000-0005-0000-0000-000085740000}"/>
    <cellStyle name="Normal 7 3 2 5 2 2" xfId="26756" xr:uid="{00000000-0005-0000-0000-000086740000}"/>
    <cellStyle name="Normal 7 3 2 5 3" xfId="22240" xr:uid="{00000000-0005-0000-0000-000087740000}"/>
    <cellStyle name="Normal 7 3 2 6" xfId="12866" xr:uid="{00000000-0005-0000-0000-000088740000}"/>
    <cellStyle name="Normal 7 3 2 6 2" xfId="25612" xr:uid="{00000000-0005-0000-0000-000089740000}"/>
    <cellStyle name="Normal 7 3 2 7" xfId="5711" xr:uid="{00000000-0005-0000-0000-00008A740000}"/>
    <cellStyle name="Normal 7 3 20" xfId="5700" xr:uid="{00000000-0005-0000-0000-00008B740000}"/>
    <cellStyle name="Normal 7 3 20 2" xfId="6314" xr:uid="{00000000-0005-0000-0000-00008C740000}"/>
    <cellStyle name="Normal 7 3 20 3" xfId="8456" xr:uid="{00000000-0005-0000-0000-00008D740000}"/>
    <cellStyle name="Normal 7 3 20 3 2" xfId="14945" xr:uid="{00000000-0005-0000-0000-00008E740000}"/>
    <cellStyle name="Normal 7 3 20 3 2 2" xfId="27620" xr:uid="{00000000-0005-0000-0000-00008F740000}"/>
    <cellStyle name="Normal 7 3 20 3 3" xfId="22602" xr:uid="{00000000-0005-0000-0000-000090740000}"/>
    <cellStyle name="Normal 7 3 20 4" xfId="9380" xr:uid="{00000000-0005-0000-0000-000091740000}"/>
    <cellStyle name="Normal 7 3 20 4 2" xfId="15787" xr:uid="{00000000-0005-0000-0000-000092740000}"/>
    <cellStyle name="Normal 7 3 20 4 2 2" xfId="28429" xr:uid="{00000000-0005-0000-0000-000093740000}"/>
    <cellStyle name="Normal 7 3 20 4 3" xfId="23376" xr:uid="{00000000-0005-0000-0000-000094740000}"/>
    <cellStyle name="Normal 7 3 20 5" xfId="7502" xr:uid="{00000000-0005-0000-0000-000095740000}"/>
    <cellStyle name="Normal 7 3 20 5 2" xfId="14015" xr:uid="{00000000-0005-0000-0000-000096740000}"/>
    <cellStyle name="Normal 7 3 20 5 2 2" xfId="26745" xr:uid="{00000000-0005-0000-0000-000097740000}"/>
    <cellStyle name="Normal 7 3 20 5 3" xfId="22229" xr:uid="{00000000-0005-0000-0000-000098740000}"/>
    <cellStyle name="Normal 7 3 20 6" xfId="12855" xr:uid="{00000000-0005-0000-0000-000099740000}"/>
    <cellStyle name="Normal 7 3 20 6 2" xfId="25601" xr:uid="{00000000-0005-0000-0000-00009A740000}"/>
    <cellStyle name="Normal 7 3 20 7" xfId="18721" xr:uid="{00000000-0005-0000-0000-00009B740000}"/>
    <cellStyle name="Normal 7 3 20 8" xfId="21064" xr:uid="{00000000-0005-0000-0000-00009C740000}"/>
    <cellStyle name="Normal 7 3 21" xfId="9991" xr:uid="{00000000-0005-0000-0000-00009D740000}"/>
    <cellStyle name="Normal 7 3 21 2" xfId="19724" xr:uid="{00000000-0005-0000-0000-00009E740000}"/>
    <cellStyle name="Normal 7 3 21 2 2" xfId="32839" xr:uid="{00000000-0005-0000-0000-00009F740000}"/>
    <cellStyle name="Normal 7 3 21 2 3" xfId="35850" xr:uid="{00000000-0005-0000-0000-0000A0740000}"/>
    <cellStyle name="Normal 7 3 21 3" xfId="18421" xr:uid="{00000000-0005-0000-0000-0000A1740000}"/>
    <cellStyle name="Normal 7 3 21 4" xfId="31791" xr:uid="{00000000-0005-0000-0000-0000A2740000}"/>
    <cellStyle name="Normal 7 3 21 5" xfId="35000" xr:uid="{00000000-0005-0000-0000-0000A3740000}"/>
    <cellStyle name="Normal 7 3 22" xfId="2996" xr:uid="{00000000-0005-0000-0000-0000A4740000}"/>
    <cellStyle name="Normal 7 3 3" xfId="5712" xr:uid="{00000000-0005-0000-0000-0000A5740000}"/>
    <cellStyle name="Normal 7 3 3 2" xfId="8468" xr:uid="{00000000-0005-0000-0000-0000A6740000}"/>
    <cellStyle name="Normal 7 3 3 2 2" xfId="14957" xr:uid="{00000000-0005-0000-0000-0000A7740000}"/>
    <cellStyle name="Normal 7 3 3 2 2 2" xfId="27632" xr:uid="{00000000-0005-0000-0000-0000A8740000}"/>
    <cellStyle name="Normal 7 3 3 2 3" xfId="19736" xr:uid="{00000000-0005-0000-0000-0000A9740000}"/>
    <cellStyle name="Normal 7 3 3 2 4" xfId="32851" xr:uid="{00000000-0005-0000-0000-0000AA740000}"/>
    <cellStyle name="Normal 7 3 3 2 5" xfId="35862" xr:uid="{00000000-0005-0000-0000-0000AB740000}"/>
    <cellStyle name="Normal 7 3 3 3" xfId="9392" xr:uid="{00000000-0005-0000-0000-0000AC740000}"/>
    <cellStyle name="Normal 7 3 3 3 2" xfId="15799" xr:uid="{00000000-0005-0000-0000-0000AD740000}"/>
    <cellStyle name="Normal 7 3 3 3 2 2" xfId="28440" xr:uid="{00000000-0005-0000-0000-0000AE740000}"/>
    <cellStyle name="Normal 7 3 3 3 3" xfId="23387" xr:uid="{00000000-0005-0000-0000-0000AF740000}"/>
    <cellStyle name="Normal 7 3 3 4" xfId="7514" xr:uid="{00000000-0005-0000-0000-0000B0740000}"/>
    <cellStyle name="Normal 7 3 3 4 2" xfId="14027" xr:uid="{00000000-0005-0000-0000-0000B1740000}"/>
    <cellStyle name="Normal 7 3 3 4 2 2" xfId="26757" xr:uid="{00000000-0005-0000-0000-0000B2740000}"/>
    <cellStyle name="Normal 7 3 3 4 3" xfId="22241" xr:uid="{00000000-0005-0000-0000-0000B3740000}"/>
    <cellStyle name="Normal 7 3 3 5" xfId="12867" xr:uid="{00000000-0005-0000-0000-0000B4740000}"/>
    <cellStyle name="Normal 7 3 3 5 2" xfId="25613" xr:uid="{00000000-0005-0000-0000-0000B5740000}"/>
    <cellStyle name="Normal 7 3 3 6" xfId="18433" xr:uid="{00000000-0005-0000-0000-0000B6740000}"/>
    <cellStyle name="Normal 7 3 3 7" xfId="31803" xr:uid="{00000000-0005-0000-0000-0000B7740000}"/>
    <cellStyle name="Normal 7 3 3 8" xfId="35012" xr:uid="{00000000-0005-0000-0000-0000B8740000}"/>
    <cellStyle name="Normal 7 3 3 9" xfId="45720" xr:uid="{2223EA71-2DDE-4902-A8DE-14ACCC41FDF1}"/>
    <cellStyle name="Normal 7 3 4" xfId="5713" xr:uid="{00000000-0005-0000-0000-0000B9740000}"/>
    <cellStyle name="Normal 7 3 4 2" xfId="8469" xr:uid="{00000000-0005-0000-0000-0000BA740000}"/>
    <cellStyle name="Normal 7 3 4 2 2" xfId="14958" xr:uid="{00000000-0005-0000-0000-0000BB740000}"/>
    <cellStyle name="Normal 7 3 4 2 2 2" xfId="27633" xr:uid="{00000000-0005-0000-0000-0000BC740000}"/>
    <cellStyle name="Normal 7 3 4 2 3" xfId="19737" xr:uid="{00000000-0005-0000-0000-0000BD740000}"/>
    <cellStyle name="Normal 7 3 4 2 4" xfId="32852" xr:uid="{00000000-0005-0000-0000-0000BE740000}"/>
    <cellStyle name="Normal 7 3 4 2 5" xfId="35863" xr:uid="{00000000-0005-0000-0000-0000BF740000}"/>
    <cellStyle name="Normal 7 3 4 3" xfId="9393" xr:uid="{00000000-0005-0000-0000-0000C0740000}"/>
    <cellStyle name="Normal 7 3 4 3 2" xfId="15800" xr:uid="{00000000-0005-0000-0000-0000C1740000}"/>
    <cellStyle name="Normal 7 3 4 3 2 2" xfId="28441" xr:uid="{00000000-0005-0000-0000-0000C2740000}"/>
    <cellStyle name="Normal 7 3 4 3 3" xfId="23388" xr:uid="{00000000-0005-0000-0000-0000C3740000}"/>
    <cellStyle name="Normal 7 3 4 4" xfId="7515" xr:uid="{00000000-0005-0000-0000-0000C4740000}"/>
    <cellStyle name="Normal 7 3 4 4 2" xfId="14028" xr:uid="{00000000-0005-0000-0000-0000C5740000}"/>
    <cellStyle name="Normal 7 3 4 4 2 2" xfId="26758" xr:uid="{00000000-0005-0000-0000-0000C6740000}"/>
    <cellStyle name="Normal 7 3 4 4 3" xfId="22242" xr:uid="{00000000-0005-0000-0000-0000C7740000}"/>
    <cellStyle name="Normal 7 3 4 5" xfId="12868" xr:uid="{00000000-0005-0000-0000-0000C8740000}"/>
    <cellStyle name="Normal 7 3 4 5 2" xfId="25614" xr:uid="{00000000-0005-0000-0000-0000C9740000}"/>
    <cellStyle name="Normal 7 3 4 6" xfId="18434" xr:uid="{00000000-0005-0000-0000-0000CA740000}"/>
    <cellStyle name="Normal 7 3 4 7" xfId="31804" xr:uid="{00000000-0005-0000-0000-0000CB740000}"/>
    <cellStyle name="Normal 7 3 4 8" xfId="35013" xr:uid="{00000000-0005-0000-0000-0000CC740000}"/>
    <cellStyle name="Normal 7 3 5" xfId="5714" xr:uid="{00000000-0005-0000-0000-0000CD740000}"/>
    <cellStyle name="Normal 7 3 5 2" xfId="8470" xr:uid="{00000000-0005-0000-0000-0000CE740000}"/>
    <cellStyle name="Normal 7 3 5 2 2" xfId="14959" xr:uid="{00000000-0005-0000-0000-0000CF740000}"/>
    <cellStyle name="Normal 7 3 5 2 2 2" xfId="27634" xr:uid="{00000000-0005-0000-0000-0000D0740000}"/>
    <cellStyle name="Normal 7 3 5 2 3" xfId="19738" xr:uid="{00000000-0005-0000-0000-0000D1740000}"/>
    <cellStyle name="Normal 7 3 5 2 4" xfId="32853" xr:uid="{00000000-0005-0000-0000-0000D2740000}"/>
    <cellStyle name="Normal 7 3 5 2 5" xfId="35864" xr:uid="{00000000-0005-0000-0000-0000D3740000}"/>
    <cellStyle name="Normal 7 3 5 3" xfId="9394" xr:uid="{00000000-0005-0000-0000-0000D4740000}"/>
    <cellStyle name="Normal 7 3 5 3 2" xfId="15801" xr:uid="{00000000-0005-0000-0000-0000D5740000}"/>
    <cellStyle name="Normal 7 3 5 3 2 2" xfId="28442" xr:uid="{00000000-0005-0000-0000-0000D6740000}"/>
    <cellStyle name="Normal 7 3 5 3 3" xfId="23389" xr:uid="{00000000-0005-0000-0000-0000D7740000}"/>
    <cellStyle name="Normal 7 3 5 4" xfId="7516" xr:uid="{00000000-0005-0000-0000-0000D8740000}"/>
    <cellStyle name="Normal 7 3 5 4 2" xfId="14029" xr:uid="{00000000-0005-0000-0000-0000D9740000}"/>
    <cellStyle name="Normal 7 3 5 4 2 2" xfId="26759" xr:uid="{00000000-0005-0000-0000-0000DA740000}"/>
    <cellStyle name="Normal 7 3 5 4 3" xfId="22243" xr:uid="{00000000-0005-0000-0000-0000DB740000}"/>
    <cellStyle name="Normal 7 3 5 5" xfId="12869" xr:uid="{00000000-0005-0000-0000-0000DC740000}"/>
    <cellStyle name="Normal 7 3 5 5 2" xfId="25615" xr:uid="{00000000-0005-0000-0000-0000DD740000}"/>
    <cellStyle name="Normal 7 3 5 6" xfId="18435" xr:uid="{00000000-0005-0000-0000-0000DE740000}"/>
    <cellStyle name="Normal 7 3 5 7" xfId="31805" xr:uid="{00000000-0005-0000-0000-0000DF740000}"/>
    <cellStyle name="Normal 7 3 5 8" xfId="35014" xr:uid="{00000000-0005-0000-0000-0000E0740000}"/>
    <cellStyle name="Normal 7 3 6" xfId="5715" xr:uid="{00000000-0005-0000-0000-0000E1740000}"/>
    <cellStyle name="Normal 7 3 6 2" xfId="8471" xr:uid="{00000000-0005-0000-0000-0000E2740000}"/>
    <cellStyle name="Normal 7 3 6 2 2" xfId="14960" xr:uid="{00000000-0005-0000-0000-0000E3740000}"/>
    <cellStyle name="Normal 7 3 6 2 2 2" xfId="27635" xr:uid="{00000000-0005-0000-0000-0000E4740000}"/>
    <cellStyle name="Normal 7 3 6 2 3" xfId="19739" xr:uid="{00000000-0005-0000-0000-0000E5740000}"/>
    <cellStyle name="Normal 7 3 6 2 4" xfId="32854" xr:uid="{00000000-0005-0000-0000-0000E6740000}"/>
    <cellStyle name="Normal 7 3 6 2 5" xfId="35865" xr:uid="{00000000-0005-0000-0000-0000E7740000}"/>
    <cellStyle name="Normal 7 3 6 3" xfId="9395" xr:uid="{00000000-0005-0000-0000-0000E8740000}"/>
    <cellStyle name="Normal 7 3 6 3 2" xfId="15802" xr:uid="{00000000-0005-0000-0000-0000E9740000}"/>
    <cellStyle name="Normal 7 3 6 3 2 2" xfId="28443" xr:uid="{00000000-0005-0000-0000-0000EA740000}"/>
    <cellStyle name="Normal 7 3 6 3 3" xfId="23390" xr:uid="{00000000-0005-0000-0000-0000EB740000}"/>
    <cellStyle name="Normal 7 3 6 4" xfId="7517" xr:uid="{00000000-0005-0000-0000-0000EC740000}"/>
    <cellStyle name="Normal 7 3 6 4 2" xfId="14030" xr:uid="{00000000-0005-0000-0000-0000ED740000}"/>
    <cellStyle name="Normal 7 3 6 4 2 2" xfId="26760" xr:uid="{00000000-0005-0000-0000-0000EE740000}"/>
    <cellStyle name="Normal 7 3 6 4 3" xfId="22244" xr:uid="{00000000-0005-0000-0000-0000EF740000}"/>
    <cellStyle name="Normal 7 3 6 5" xfId="12870" xr:uid="{00000000-0005-0000-0000-0000F0740000}"/>
    <cellStyle name="Normal 7 3 6 5 2" xfId="25616" xr:uid="{00000000-0005-0000-0000-0000F1740000}"/>
    <cellStyle name="Normal 7 3 6 6" xfId="18436" xr:uid="{00000000-0005-0000-0000-0000F2740000}"/>
    <cellStyle name="Normal 7 3 6 7" xfId="31806" xr:uid="{00000000-0005-0000-0000-0000F3740000}"/>
    <cellStyle name="Normal 7 3 6 8" xfId="35015" xr:uid="{00000000-0005-0000-0000-0000F4740000}"/>
    <cellStyle name="Normal 7 3 7" xfId="5716" xr:uid="{00000000-0005-0000-0000-0000F5740000}"/>
    <cellStyle name="Normal 7 3 7 2" xfId="8472" xr:uid="{00000000-0005-0000-0000-0000F6740000}"/>
    <cellStyle name="Normal 7 3 7 2 2" xfId="14961" xr:uid="{00000000-0005-0000-0000-0000F7740000}"/>
    <cellStyle name="Normal 7 3 7 2 2 2" xfId="27636" xr:uid="{00000000-0005-0000-0000-0000F8740000}"/>
    <cellStyle name="Normal 7 3 7 2 3" xfId="19740" xr:uid="{00000000-0005-0000-0000-0000F9740000}"/>
    <cellStyle name="Normal 7 3 7 2 4" xfId="32855" xr:uid="{00000000-0005-0000-0000-0000FA740000}"/>
    <cellStyle name="Normal 7 3 7 2 5" xfId="35866" xr:uid="{00000000-0005-0000-0000-0000FB740000}"/>
    <cellStyle name="Normal 7 3 7 3" xfId="9396" xr:uid="{00000000-0005-0000-0000-0000FC740000}"/>
    <cellStyle name="Normal 7 3 7 3 2" xfId="15803" xr:uid="{00000000-0005-0000-0000-0000FD740000}"/>
    <cellStyle name="Normal 7 3 7 3 2 2" xfId="28444" xr:uid="{00000000-0005-0000-0000-0000FE740000}"/>
    <cellStyle name="Normal 7 3 7 3 3" xfId="23391" xr:uid="{00000000-0005-0000-0000-0000FF740000}"/>
    <cellStyle name="Normal 7 3 7 4" xfId="7518" xr:uid="{00000000-0005-0000-0000-000000750000}"/>
    <cellStyle name="Normal 7 3 7 4 2" xfId="14031" xr:uid="{00000000-0005-0000-0000-000001750000}"/>
    <cellStyle name="Normal 7 3 7 4 2 2" xfId="26761" xr:uid="{00000000-0005-0000-0000-000002750000}"/>
    <cellStyle name="Normal 7 3 7 4 3" xfId="22245" xr:uid="{00000000-0005-0000-0000-000003750000}"/>
    <cellStyle name="Normal 7 3 7 5" xfId="12871" xr:uid="{00000000-0005-0000-0000-000004750000}"/>
    <cellStyle name="Normal 7 3 7 5 2" xfId="25617" xr:uid="{00000000-0005-0000-0000-000005750000}"/>
    <cellStyle name="Normal 7 3 7 6" xfId="18437" xr:uid="{00000000-0005-0000-0000-000006750000}"/>
    <cellStyle name="Normal 7 3 7 7" xfId="31807" xr:uid="{00000000-0005-0000-0000-000007750000}"/>
    <cellStyle name="Normal 7 3 7 8" xfId="35016" xr:uid="{00000000-0005-0000-0000-000008750000}"/>
    <cellStyle name="Normal 7 3 8" xfId="5717" xr:uid="{00000000-0005-0000-0000-000009750000}"/>
    <cellStyle name="Normal 7 3 8 2" xfId="8473" xr:uid="{00000000-0005-0000-0000-00000A750000}"/>
    <cellStyle name="Normal 7 3 8 2 2" xfId="14962" xr:uid="{00000000-0005-0000-0000-00000B750000}"/>
    <cellStyle name="Normal 7 3 8 2 2 2" xfId="27637" xr:uid="{00000000-0005-0000-0000-00000C750000}"/>
    <cellStyle name="Normal 7 3 8 2 3" xfId="19741" xr:uid="{00000000-0005-0000-0000-00000D750000}"/>
    <cellStyle name="Normal 7 3 8 2 4" xfId="32856" xr:uid="{00000000-0005-0000-0000-00000E750000}"/>
    <cellStyle name="Normal 7 3 8 2 5" xfId="35867" xr:uid="{00000000-0005-0000-0000-00000F750000}"/>
    <cellStyle name="Normal 7 3 8 3" xfId="9397" xr:uid="{00000000-0005-0000-0000-000010750000}"/>
    <cellStyle name="Normal 7 3 8 3 2" xfId="15804" xr:uid="{00000000-0005-0000-0000-000011750000}"/>
    <cellStyle name="Normal 7 3 8 3 2 2" xfId="28445" xr:uid="{00000000-0005-0000-0000-000012750000}"/>
    <cellStyle name="Normal 7 3 8 3 3" xfId="23392" xr:uid="{00000000-0005-0000-0000-000013750000}"/>
    <cellStyle name="Normal 7 3 8 4" xfId="7519" xr:uid="{00000000-0005-0000-0000-000014750000}"/>
    <cellStyle name="Normal 7 3 8 4 2" xfId="14032" xr:uid="{00000000-0005-0000-0000-000015750000}"/>
    <cellStyle name="Normal 7 3 8 4 2 2" xfId="26762" xr:uid="{00000000-0005-0000-0000-000016750000}"/>
    <cellStyle name="Normal 7 3 8 4 3" xfId="22246" xr:uid="{00000000-0005-0000-0000-000017750000}"/>
    <cellStyle name="Normal 7 3 8 5" xfId="12872" xr:uid="{00000000-0005-0000-0000-000018750000}"/>
    <cellStyle name="Normal 7 3 8 5 2" xfId="25618" xr:uid="{00000000-0005-0000-0000-000019750000}"/>
    <cellStyle name="Normal 7 3 8 6" xfId="18438" xr:uid="{00000000-0005-0000-0000-00001A750000}"/>
    <cellStyle name="Normal 7 3 8 7" xfId="31808" xr:uid="{00000000-0005-0000-0000-00001B750000}"/>
    <cellStyle name="Normal 7 3 8 8" xfId="35017" xr:uid="{00000000-0005-0000-0000-00001C750000}"/>
    <cellStyle name="Normal 7 3 9" xfId="5718" xr:uid="{00000000-0005-0000-0000-00001D750000}"/>
    <cellStyle name="Normal 7 3 9 2" xfId="8474" xr:uid="{00000000-0005-0000-0000-00001E750000}"/>
    <cellStyle name="Normal 7 3 9 2 2" xfId="14963" xr:uid="{00000000-0005-0000-0000-00001F750000}"/>
    <cellStyle name="Normal 7 3 9 2 2 2" xfId="27638" xr:uid="{00000000-0005-0000-0000-000020750000}"/>
    <cellStyle name="Normal 7 3 9 2 3" xfId="19742" xr:uid="{00000000-0005-0000-0000-000021750000}"/>
    <cellStyle name="Normal 7 3 9 2 4" xfId="32857" xr:uid="{00000000-0005-0000-0000-000022750000}"/>
    <cellStyle name="Normal 7 3 9 2 5" xfId="35868" xr:uid="{00000000-0005-0000-0000-000023750000}"/>
    <cellStyle name="Normal 7 3 9 3" xfId="9398" xr:uid="{00000000-0005-0000-0000-000024750000}"/>
    <cellStyle name="Normal 7 3 9 3 2" xfId="15805" xr:uid="{00000000-0005-0000-0000-000025750000}"/>
    <cellStyle name="Normal 7 3 9 3 2 2" xfId="28446" xr:uid="{00000000-0005-0000-0000-000026750000}"/>
    <cellStyle name="Normal 7 3 9 3 3" xfId="23393" xr:uid="{00000000-0005-0000-0000-000027750000}"/>
    <cellStyle name="Normal 7 3 9 4" xfId="7520" xr:uid="{00000000-0005-0000-0000-000028750000}"/>
    <cellStyle name="Normal 7 3 9 4 2" xfId="14033" xr:uid="{00000000-0005-0000-0000-000029750000}"/>
    <cellStyle name="Normal 7 3 9 4 2 2" xfId="26763" xr:uid="{00000000-0005-0000-0000-00002A750000}"/>
    <cellStyle name="Normal 7 3 9 4 3" xfId="22247" xr:uid="{00000000-0005-0000-0000-00002B750000}"/>
    <cellStyle name="Normal 7 3 9 5" xfId="12873" xr:uid="{00000000-0005-0000-0000-00002C750000}"/>
    <cellStyle name="Normal 7 3 9 5 2" xfId="25619" xr:uid="{00000000-0005-0000-0000-00002D750000}"/>
    <cellStyle name="Normal 7 3 9 6" xfId="18439" xr:uid="{00000000-0005-0000-0000-00002E750000}"/>
    <cellStyle name="Normal 7 3 9 7" xfId="31809" xr:uid="{00000000-0005-0000-0000-00002F750000}"/>
    <cellStyle name="Normal 7 3 9 8" xfId="35018" xr:uid="{00000000-0005-0000-0000-000030750000}"/>
    <cellStyle name="Normal 7 30" xfId="45702" xr:uid="{E9855E9F-ECA6-4B6A-9A4F-5B1DC8DEEBD6}"/>
    <cellStyle name="Normal 7 4" xfId="1054" xr:uid="{00000000-0005-0000-0000-000031750000}"/>
    <cellStyle name="Normal 7 4 10" xfId="5720" xr:uid="{00000000-0005-0000-0000-000032750000}"/>
    <cellStyle name="Normal 7 4 11" xfId="5721" xr:uid="{00000000-0005-0000-0000-000033750000}"/>
    <cellStyle name="Normal 7 4 12" xfId="5722" xr:uid="{00000000-0005-0000-0000-000034750000}"/>
    <cellStyle name="Normal 7 4 13" xfId="5723" xr:uid="{00000000-0005-0000-0000-000035750000}"/>
    <cellStyle name="Normal 7 4 14" xfId="5724" xr:uid="{00000000-0005-0000-0000-000036750000}"/>
    <cellStyle name="Normal 7 4 15" xfId="5725" xr:uid="{00000000-0005-0000-0000-000037750000}"/>
    <cellStyle name="Normal 7 4 16" xfId="5726" xr:uid="{00000000-0005-0000-0000-000038750000}"/>
    <cellStyle name="Normal 7 4 17" xfId="5727" xr:uid="{00000000-0005-0000-0000-000039750000}"/>
    <cellStyle name="Normal 7 4 18" xfId="5728" xr:uid="{00000000-0005-0000-0000-00003A750000}"/>
    <cellStyle name="Normal 7 4 19" xfId="5729" xr:uid="{00000000-0005-0000-0000-00003B750000}"/>
    <cellStyle name="Normal 7 4 2" xfId="2015" xr:uid="{00000000-0005-0000-0000-00003C750000}"/>
    <cellStyle name="Normal 7 4 2 2" xfId="2016" xr:uid="{00000000-0005-0000-0000-00003D750000}"/>
    <cellStyle name="Normal 7 4 2 2 2" xfId="2017" xr:uid="{00000000-0005-0000-0000-00003E750000}"/>
    <cellStyle name="Normal 7 4 2 2 2 2" xfId="16101" xr:uid="{00000000-0005-0000-0000-00003F750000}"/>
    <cellStyle name="Normal 7 4 2 2 2 2 2" xfId="28724" xr:uid="{00000000-0005-0000-0000-000040750000}"/>
    <cellStyle name="Normal 7 4 2 2 2 2 3" xfId="45725" xr:uid="{92CD38DB-ED76-4DAD-957A-14D1CF364A5D}"/>
    <cellStyle name="Normal 7 4 2 2 2 3" xfId="23683" xr:uid="{00000000-0005-0000-0000-000041750000}"/>
    <cellStyle name="Normal 7 4 2 2 2 3 2" xfId="45726" xr:uid="{B2FEB1E5-9D19-4D81-8437-E8D600A70EE1}"/>
    <cellStyle name="Normal 7 4 2 2 2 4" xfId="10378" xr:uid="{00000000-0005-0000-0000-000042750000}"/>
    <cellStyle name="Normal 7 4 2 2 2 4 2" xfId="45727" xr:uid="{C2F15813-FA66-4FBD-ABB5-95E3AB674D26}"/>
    <cellStyle name="Normal 7 4 2 2 2 5" xfId="45724" xr:uid="{DA383CBC-9B40-4954-8627-15CAB2085D7A}"/>
    <cellStyle name="Normal 7 4 2 2 3" xfId="16142" xr:uid="{00000000-0005-0000-0000-000043750000}"/>
    <cellStyle name="Normal 7 4 2 2 3 2" xfId="28764" xr:uid="{00000000-0005-0000-0000-000044750000}"/>
    <cellStyle name="Normal 7 4 2 2 3 3" xfId="45728" xr:uid="{B0126C7E-EFC9-4C5C-BB56-710EC29A1248}"/>
    <cellStyle name="Normal 7 4 2 2 4" xfId="23719" xr:uid="{00000000-0005-0000-0000-000045750000}"/>
    <cellStyle name="Normal 7 4 2 2 4 2" xfId="45729" xr:uid="{FB07D85C-1C7C-456D-ABE9-E3A0CF65C7F8}"/>
    <cellStyle name="Normal 7 4 2 2 5" xfId="10471" xr:uid="{00000000-0005-0000-0000-000046750000}"/>
    <cellStyle name="Normal 7 4 2 2 5 2" xfId="45730" xr:uid="{2DB4F433-4C50-4812-BE0D-35DE79180220}"/>
    <cellStyle name="Normal 7 4 2 2 6" xfId="45723" xr:uid="{3BFA78EF-B7BC-4BA3-B6EE-95A73711F06D}"/>
    <cellStyle name="Normal 7 4 2 3" xfId="2018" xr:uid="{00000000-0005-0000-0000-000047750000}"/>
    <cellStyle name="Normal 7 4 2 3 2" xfId="16011" xr:uid="{00000000-0005-0000-0000-000048750000}"/>
    <cellStyle name="Normal 7 4 2 3 2 2" xfId="28639" xr:uid="{00000000-0005-0000-0000-000049750000}"/>
    <cellStyle name="Normal 7 4 2 3 2 3" xfId="45732" xr:uid="{1BD1AA30-BFAB-4242-B71F-06267E73D7B9}"/>
    <cellStyle name="Normal 7 4 2 3 3" xfId="23608" xr:uid="{00000000-0005-0000-0000-00004A750000}"/>
    <cellStyle name="Normal 7 4 2 3 3 2" xfId="45733" xr:uid="{B505F5F9-A29D-4E33-AF33-665B192DA0DD}"/>
    <cellStyle name="Normal 7 4 2 3 4" xfId="10091" xr:uid="{00000000-0005-0000-0000-00004B750000}"/>
    <cellStyle name="Normal 7 4 2 3 4 2" xfId="45734" xr:uid="{4A11E728-D54F-4573-8F75-3A227F0A989B}"/>
    <cellStyle name="Normal 7 4 2 3 5" xfId="45731" xr:uid="{6B5F8533-B679-4943-86F4-DFB6BBF00945}"/>
    <cellStyle name="Normal 7 4 2 4" xfId="11292" xr:uid="{00000000-0005-0000-0000-00004C750000}"/>
    <cellStyle name="Normal 7 4 2 4 2" xfId="16625" xr:uid="{00000000-0005-0000-0000-00004D750000}"/>
    <cellStyle name="Normal 7 4 2 4 2 2" xfId="29160" xr:uid="{00000000-0005-0000-0000-00004E750000}"/>
    <cellStyle name="Normal 7 4 2 4 3" xfId="24067" xr:uid="{00000000-0005-0000-0000-00004F750000}"/>
    <cellStyle name="Normal 7 4 2 4 4" xfId="45735" xr:uid="{BBDB3D3D-8C76-445C-A8BA-E618D25DA9AD}"/>
    <cellStyle name="Normal 7 4 2 5" xfId="5730" xr:uid="{00000000-0005-0000-0000-000050750000}"/>
    <cellStyle name="Normal 7 4 2 5 2" xfId="45736" xr:uid="{1B2908C6-2331-41E0-A0F4-A6E504ABD8BE}"/>
    <cellStyle name="Normal 7 4 2 6" xfId="45737" xr:uid="{3F09E895-FA70-4382-9CAF-5AB27510B343}"/>
    <cellStyle name="Normal 7 4 2 7" xfId="45722" xr:uid="{298EEF43-1631-454B-8EFA-A4D86020695C}"/>
    <cellStyle name="Normal 7 4 20" xfId="5719" xr:uid="{00000000-0005-0000-0000-000051750000}"/>
    <cellStyle name="Normal 7 4 20 2" xfId="18839" xr:uid="{00000000-0005-0000-0000-000052750000}"/>
    <cellStyle name="Normal 7 4 21" xfId="11018" xr:uid="{00000000-0005-0000-0000-000053750000}"/>
    <cellStyle name="Normal 7 4 21 2" xfId="16456" xr:uid="{00000000-0005-0000-0000-000054750000}"/>
    <cellStyle name="Normal 7 4 21 2 2" xfId="28996" xr:uid="{00000000-0005-0000-0000-000055750000}"/>
    <cellStyle name="Normal 7 4 21 3" xfId="18440" xr:uid="{00000000-0005-0000-0000-000056750000}"/>
    <cellStyle name="Normal 7 4 21 4" xfId="23907" xr:uid="{00000000-0005-0000-0000-000057750000}"/>
    <cellStyle name="Normal 7 4 22" xfId="2997" xr:uid="{00000000-0005-0000-0000-000058750000}"/>
    <cellStyle name="Normal 7 4 23" xfId="45721" xr:uid="{E7E97BF1-3E6C-4C9C-B4AB-1283A3C9A598}"/>
    <cellStyle name="Normal 7 4 3" xfId="2019" xr:uid="{00000000-0005-0000-0000-000059750000}"/>
    <cellStyle name="Normal 7 4 3 2" xfId="2020" xr:uid="{00000000-0005-0000-0000-00005A750000}"/>
    <cellStyle name="Normal 7 4 3 2 2" xfId="16639" xr:uid="{00000000-0005-0000-0000-00005B750000}"/>
    <cellStyle name="Normal 7 4 3 2 2 2" xfId="29174" xr:uid="{00000000-0005-0000-0000-00005C750000}"/>
    <cellStyle name="Normal 7 4 3 2 2 3" xfId="45740" xr:uid="{E5470E85-FB63-4C74-95AC-B2F7609E9690}"/>
    <cellStyle name="Normal 7 4 3 2 3" xfId="24081" xr:uid="{00000000-0005-0000-0000-00005D750000}"/>
    <cellStyle name="Normal 7 4 3 2 3 2" xfId="45741" xr:uid="{F3CE38F3-D7B1-490B-9296-7504A58C1436}"/>
    <cellStyle name="Normal 7 4 3 2 4" xfId="11311" xr:uid="{00000000-0005-0000-0000-00005E750000}"/>
    <cellStyle name="Normal 7 4 3 2 4 2" xfId="45742" xr:uid="{3D8BFFA7-0FED-4691-A5B8-FBFE3797CBDD}"/>
    <cellStyle name="Normal 7 4 3 2 5" xfId="45739" xr:uid="{B7091170-C303-4103-9A97-75BCA5420784}"/>
    <cellStyle name="Normal 7 4 3 3" xfId="11148" xr:uid="{00000000-0005-0000-0000-00005F750000}"/>
    <cellStyle name="Normal 7 4 3 3 2" xfId="16544" xr:uid="{00000000-0005-0000-0000-000060750000}"/>
    <cellStyle name="Normal 7 4 3 3 2 2" xfId="29083" xr:uid="{00000000-0005-0000-0000-000061750000}"/>
    <cellStyle name="Normal 7 4 3 3 3" xfId="23990" xr:uid="{00000000-0005-0000-0000-000062750000}"/>
    <cellStyle name="Normal 7 4 3 3 4" xfId="45743" xr:uid="{0B09A548-B9A4-45ED-B3C4-CE9D2793BDDA}"/>
    <cellStyle name="Normal 7 4 3 4" xfId="5731" xr:uid="{00000000-0005-0000-0000-000063750000}"/>
    <cellStyle name="Normal 7 4 3 4 2" xfId="45744" xr:uid="{148E29F5-080A-4DB3-B00D-0E24B82BEDED}"/>
    <cellStyle name="Normal 7 4 3 5" xfId="45745" xr:uid="{FA84DF66-B236-4A32-B38A-7DDB3D716436}"/>
    <cellStyle name="Normal 7 4 3 6" xfId="45738" xr:uid="{E5291D3F-1C6E-4458-BA65-D587969E4DD0}"/>
    <cellStyle name="Normal 7 4 4" xfId="2021" xr:uid="{00000000-0005-0000-0000-000064750000}"/>
    <cellStyle name="Normal 7 4 4 2" xfId="11323" xr:uid="{00000000-0005-0000-0000-000065750000}"/>
    <cellStyle name="Normal 7 4 4 2 2" xfId="16649" xr:uid="{00000000-0005-0000-0000-000066750000}"/>
    <cellStyle name="Normal 7 4 4 2 2 2" xfId="29184" xr:uid="{00000000-0005-0000-0000-000067750000}"/>
    <cellStyle name="Normal 7 4 4 2 3" xfId="24091" xr:uid="{00000000-0005-0000-0000-000068750000}"/>
    <cellStyle name="Normal 7 4 4 2 4" xfId="45747" xr:uid="{129019D5-A8BF-4BE9-95AC-B620BB24EC2B}"/>
    <cellStyle name="Normal 7 4 4 3" xfId="5732" xr:uid="{00000000-0005-0000-0000-000069750000}"/>
    <cellStyle name="Normal 7 4 4 3 2" xfId="45748" xr:uid="{AF770712-094A-40B6-ABF8-7F318DEA1D08}"/>
    <cellStyle name="Normal 7 4 4 4" xfId="45749" xr:uid="{06D59DAE-76CD-4958-ACB5-C9BB2B3BEE81}"/>
    <cellStyle name="Normal 7 4 4 5" xfId="45746" xr:uid="{8DCB4DAB-E2BF-429D-83A5-AF15EE272D75}"/>
    <cellStyle name="Normal 7 4 5" xfId="2014" xr:uid="{00000000-0005-0000-0000-00006A750000}"/>
    <cellStyle name="Normal 7 4 5 2" xfId="5733" xr:uid="{00000000-0005-0000-0000-00006B750000}"/>
    <cellStyle name="Normal 7 4 5 2 2" xfId="45751" xr:uid="{865C9D7B-8ED7-461E-9E74-C4595243D570}"/>
    <cellStyle name="Normal 7 4 5 3" xfId="45750" xr:uid="{7ECC45BB-441E-419B-A1F4-27B53583E67A}"/>
    <cellStyle name="Normal 7 4 6" xfId="5734" xr:uid="{00000000-0005-0000-0000-00006C750000}"/>
    <cellStyle name="Normal 7 4 6 2" xfId="45752" xr:uid="{91692CAB-2AA3-49A4-86A8-55817FBFF283}"/>
    <cellStyle name="Normal 7 4 7" xfId="5735" xr:uid="{00000000-0005-0000-0000-00006D750000}"/>
    <cellStyle name="Normal 7 4 7 2" xfId="45753" xr:uid="{9BAA4C0E-DA8E-4385-B48C-3CED848F6795}"/>
    <cellStyle name="Normal 7 4 8" xfId="5736" xr:uid="{00000000-0005-0000-0000-00006E750000}"/>
    <cellStyle name="Normal 7 4 8 2" xfId="45754" xr:uid="{168A73B0-FAB6-4933-9A35-C781E1AD4C88}"/>
    <cellStyle name="Normal 7 4 9" xfId="5737" xr:uid="{00000000-0005-0000-0000-00006F750000}"/>
    <cellStyle name="Normal 7 5" xfId="1287" xr:uid="{00000000-0005-0000-0000-000070750000}"/>
    <cellStyle name="Normal 7 5 2" xfId="2023" xr:uid="{00000000-0005-0000-0000-000071750000}"/>
    <cellStyle name="Normal 7 5 2 2" xfId="2024" xr:uid="{00000000-0005-0000-0000-000072750000}"/>
    <cellStyle name="Normal 7 5 2 2 2" xfId="15974" xr:uid="{00000000-0005-0000-0000-000073750000}"/>
    <cellStyle name="Normal 7 5 2 2 2 2" xfId="28610" xr:uid="{00000000-0005-0000-0000-000074750000}"/>
    <cellStyle name="Normal 7 5 2 2 2 3" xfId="45758" xr:uid="{256BE77C-411E-45C1-8657-1F86847004D8}"/>
    <cellStyle name="Normal 7 5 2 2 3" xfId="23581" xr:uid="{00000000-0005-0000-0000-000075750000}"/>
    <cellStyle name="Normal 7 5 2 2 3 2" xfId="45759" xr:uid="{75387A50-B49A-4A87-8A23-CC890416BD46}"/>
    <cellStyle name="Normal 7 5 2 2 4" xfId="10000" xr:uid="{00000000-0005-0000-0000-000076750000}"/>
    <cellStyle name="Normal 7 5 2 2 4 2" xfId="45760" xr:uid="{3762BEFD-EAD2-415B-9814-071E2920F631}"/>
    <cellStyle name="Normal 7 5 2 2 5" xfId="45757" xr:uid="{57ED2843-F03B-40DA-9B1E-92513258E841}"/>
    <cellStyle name="Normal 7 5 2 3" xfId="11085" xr:uid="{00000000-0005-0000-0000-000077750000}"/>
    <cellStyle name="Normal 7 5 2 3 2" xfId="16499" xr:uid="{00000000-0005-0000-0000-000078750000}"/>
    <cellStyle name="Normal 7 5 2 3 2 2" xfId="29039" xr:uid="{00000000-0005-0000-0000-000079750000}"/>
    <cellStyle name="Normal 7 5 2 3 3" xfId="23949" xr:uid="{00000000-0005-0000-0000-00007A750000}"/>
    <cellStyle name="Normal 7 5 2 3 4" xfId="45761" xr:uid="{6E023440-6A72-447D-8AE6-FDFB11CF96B8}"/>
    <cellStyle name="Normal 7 5 2 4" xfId="18840" xr:uid="{00000000-0005-0000-0000-00007B750000}"/>
    <cellStyle name="Normal 7 5 2 4 2" xfId="45762" xr:uid="{E487142C-08DF-4407-9635-CCFD7EE951D3}"/>
    <cellStyle name="Normal 7 5 2 5" xfId="5738" xr:uid="{00000000-0005-0000-0000-00007C750000}"/>
    <cellStyle name="Normal 7 5 2 5 2" xfId="45763" xr:uid="{44EBE6C8-38B1-4D65-81F7-BFE0C2AA73DE}"/>
    <cellStyle name="Normal 7 5 2 6" xfId="45756" xr:uid="{34F57538-15E5-4B90-B018-D7C9F1A558F5}"/>
    <cellStyle name="Normal 7 5 3" xfId="2025" xr:uid="{00000000-0005-0000-0000-00007D750000}"/>
    <cellStyle name="Normal 7 5 3 2" xfId="16572" xr:uid="{00000000-0005-0000-0000-00007E750000}"/>
    <cellStyle name="Normal 7 5 3 2 2" xfId="29111" xr:uid="{00000000-0005-0000-0000-00007F750000}"/>
    <cellStyle name="Normal 7 5 3 2 3" xfId="45765" xr:uid="{5C111D93-E794-40BC-8F55-43F425DD67E8}"/>
    <cellStyle name="Normal 7 5 3 3" xfId="18441" xr:uid="{00000000-0005-0000-0000-000080750000}"/>
    <cellStyle name="Normal 7 5 3 3 2" xfId="45766" xr:uid="{701D7CAD-DEDE-4B45-A02C-390F9423B1F8}"/>
    <cellStyle name="Normal 7 5 3 4" xfId="24017" xr:uid="{00000000-0005-0000-0000-000081750000}"/>
    <cellStyle name="Normal 7 5 3 4 2" xfId="45767" xr:uid="{068B1449-2924-4FEA-81A2-2AE7D8B04C92}"/>
    <cellStyle name="Normal 7 5 3 5" xfId="11195" xr:uid="{00000000-0005-0000-0000-000082750000}"/>
    <cellStyle name="Normal 7 5 3 6" xfId="45764" xr:uid="{875461F0-CF44-4CD1-82B0-3C38DEB672D2}"/>
    <cellStyle name="Normal 7 5 4" xfId="2022" xr:uid="{00000000-0005-0000-0000-000083750000}"/>
    <cellStyle name="Normal 7 5 4 2" xfId="16429" xr:uid="{00000000-0005-0000-0000-000084750000}"/>
    <cellStyle name="Normal 7 5 4 2 2" xfId="28970" xr:uid="{00000000-0005-0000-0000-000085750000}"/>
    <cellStyle name="Normal 7 5 4 3" xfId="23880" xr:uid="{00000000-0005-0000-0000-000086750000}"/>
    <cellStyle name="Normal 7 5 4 4" xfId="10973" xr:uid="{00000000-0005-0000-0000-000087750000}"/>
    <cellStyle name="Normal 7 5 4 5" xfId="45768" xr:uid="{26CE3555-4055-4B85-8A3A-AABB44448C0D}"/>
    <cellStyle name="Normal 7 5 5" xfId="2998" xr:uid="{00000000-0005-0000-0000-000088750000}"/>
    <cellStyle name="Normal 7 5 5 2" xfId="45769" xr:uid="{0CB28F4D-813E-428F-87E8-A912D9DB5888}"/>
    <cellStyle name="Normal 7 5 6" xfId="45770" xr:uid="{F82D30AB-BF8D-4F03-BE6F-7E5EDB126CD6}"/>
    <cellStyle name="Normal 7 5 7" xfId="45771" xr:uid="{6AAF5ECE-BCE8-437D-94F6-106DCD787986}"/>
    <cellStyle name="Normal 7 5 8" xfId="45755" xr:uid="{D33DC3DC-BFB4-437F-B63B-69637E7DAC1F}"/>
    <cellStyle name="Normal 7 6" xfId="2026" xr:uid="{00000000-0005-0000-0000-000089750000}"/>
    <cellStyle name="Normal 7 6 2" xfId="2027" xr:uid="{00000000-0005-0000-0000-00008A750000}"/>
    <cellStyle name="Normal 7 6 2 2" xfId="11235" xr:uid="{00000000-0005-0000-0000-00008B750000}"/>
    <cellStyle name="Normal 7 6 2 2 2" xfId="16592" xr:uid="{00000000-0005-0000-0000-00008C750000}"/>
    <cellStyle name="Normal 7 6 2 2 2 2" xfId="29131" xr:uid="{00000000-0005-0000-0000-00008D750000}"/>
    <cellStyle name="Normal 7 6 2 2 3" xfId="24039" xr:uid="{00000000-0005-0000-0000-00008E750000}"/>
    <cellStyle name="Normal 7 6 2 2 4" xfId="45774" xr:uid="{5AF6D222-173C-4540-BF17-0F901D635496}"/>
    <cellStyle name="Normal 7 6 2 3" xfId="18841" xr:uid="{00000000-0005-0000-0000-00008F750000}"/>
    <cellStyle name="Normal 7 6 2 3 2" xfId="45775" xr:uid="{46B25893-8CE9-43A7-AE50-27F486BC8B1A}"/>
    <cellStyle name="Normal 7 6 2 4" xfId="5739" xr:uid="{00000000-0005-0000-0000-000090750000}"/>
    <cellStyle name="Normal 7 6 2 4 2" xfId="45776" xr:uid="{A4201A4D-ED39-4590-8C18-554014601D11}"/>
    <cellStyle name="Normal 7 6 2 5" xfId="45773" xr:uid="{9279C611-4DFC-450D-85A7-85E5CDB9111F}"/>
    <cellStyle name="Normal 7 6 3" xfId="11226" xr:uid="{00000000-0005-0000-0000-000091750000}"/>
    <cellStyle name="Normal 7 6 3 2" xfId="16585" xr:uid="{00000000-0005-0000-0000-000092750000}"/>
    <cellStyle name="Normal 7 6 3 2 2" xfId="29124" xr:uid="{00000000-0005-0000-0000-000093750000}"/>
    <cellStyle name="Normal 7 6 3 2 3" xfId="45778" xr:uid="{54D8E4CB-B88F-488E-888A-214B7BEDD488}"/>
    <cellStyle name="Normal 7 6 3 3" xfId="18442" xr:uid="{00000000-0005-0000-0000-000094750000}"/>
    <cellStyle name="Normal 7 6 3 4" xfId="24032" xr:uid="{00000000-0005-0000-0000-000095750000}"/>
    <cellStyle name="Normal 7 6 3 5" xfId="45777" xr:uid="{22B9C832-BA30-43C3-BC03-B929CD751177}"/>
    <cellStyle name="Normal 7 6 4" xfId="2999" xr:uid="{00000000-0005-0000-0000-000096750000}"/>
    <cellStyle name="Normal 7 6 4 2" xfId="45779" xr:uid="{D62F8985-57AA-4624-8D6A-CC2133C71268}"/>
    <cellStyle name="Normal 7 6 5" xfId="37398" xr:uid="{00000000-0005-0000-0000-000097750000}"/>
    <cellStyle name="Normal 7 6 5 2" xfId="45780" xr:uid="{ABA7DFDC-FBF3-45EA-BA8D-B7E34AD0932F}"/>
    <cellStyle name="Normal 7 6 6" xfId="45781" xr:uid="{32358A5D-F00E-488A-A7A7-E1AD9CED78B3}"/>
    <cellStyle name="Normal 7 6 7" xfId="45772" xr:uid="{631FFD6F-6586-47EF-9CE9-1C5C996D3DB2}"/>
    <cellStyle name="Normal 7 7" xfId="2028" xr:uid="{00000000-0005-0000-0000-000098750000}"/>
    <cellStyle name="Normal 7 7 10" xfId="34323" xr:uid="{00000000-0005-0000-0000-000099750000}"/>
    <cellStyle name="Normal 7 7 11" xfId="2250" xr:uid="{00000000-0005-0000-0000-00009A750000}"/>
    <cellStyle name="Normal 7 7 12" xfId="45782" xr:uid="{13BA3BC2-6956-4BEC-9A50-B423B3CE2111}"/>
    <cellStyle name="Normal 7 7 2" xfId="5740" xr:uid="{00000000-0005-0000-0000-00009B750000}"/>
    <cellStyle name="Normal 7 7 2 2" xfId="10699" xr:uid="{00000000-0005-0000-0000-00009C750000}"/>
    <cellStyle name="Normal 7 7 2 2 2" xfId="16244" xr:uid="{00000000-0005-0000-0000-00009D750000}"/>
    <cellStyle name="Normal 7 7 2 2 2 2" xfId="20455" xr:uid="{00000000-0005-0000-0000-00009E750000}"/>
    <cellStyle name="Normal 7 7 2 2 2 3" xfId="33708" xr:uid="{00000000-0005-0000-0000-00009F750000}"/>
    <cellStyle name="Normal 7 7 2 2 2 4" xfId="36495" xr:uid="{00000000-0005-0000-0000-0000A0750000}"/>
    <cellStyle name="Normal 7 7 2 2 3" xfId="20156" xr:uid="{00000000-0005-0000-0000-0000A1750000}"/>
    <cellStyle name="Normal 7 7 2 2 3 2" xfId="33413" xr:uid="{00000000-0005-0000-0000-0000A2750000}"/>
    <cellStyle name="Normal 7 7 2 2 3 3" xfId="36201" xr:uid="{00000000-0005-0000-0000-0000A3750000}"/>
    <cellStyle name="Normal 7 7 2 2 4" xfId="19868" xr:uid="{00000000-0005-0000-0000-0000A4750000}"/>
    <cellStyle name="Normal 7 7 2 2 5" xfId="32993" xr:uid="{00000000-0005-0000-0000-0000A5750000}"/>
    <cellStyle name="Normal 7 7 2 2 6" xfId="35951" xr:uid="{00000000-0005-0000-0000-0000A6750000}"/>
    <cellStyle name="Normal 7 7 2 2 7" xfId="45784" xr:uid="{C8C5D2EF-8FF0-451C-9C31-37B86999864E}"/>
    <cellStyle name="Normal 7 7 2 3" xfId="20308" xr:uid="{00000000-0005-0000-0000-0000A7750000}"/>
    <cellStyle name="Normal 7 7 2 3 2" xfId="33562" xr:uid="{00000000-0005-0000-0000-0000A8750000}"/>
    <cellStyle name="Normal 7 7 2 3 3" xfId="36349" xr:uid="{00000000-0005-0000-0000-0000A9750000}"/>
    <cellStyle name="Normal 7 7 2 4" xfId="20000" xr:uid="{00000000-0005-0000-0000-0000AA750000}"/>
    <cellStyle name="Normal 7 7 2 4 2" xfId="33264" xr:uid="{00000000-0005-0000-0000-0000AB750000}"/>
    <cellStyle name="Normal 7 7 2 4 3" xfId="36056" xr:uid="{00000000-0005-0000-0000-0000AC750000}"/>
    <cellStyle name="Normal 7 7 2 5" xfId="18745" xr:uid="{00000000-0005-0000-0000-0000AD750000}"/>
    <cellStyle name="Normal 7 7 2 6" xfId="31999" xr:uid="{00000000-0005-0000-0000-0000AE750000}"/>
    <cellStyle name="Normal 7 7 2 7" xfId="35106" xr:uid="{00000000-0005-0000-0000-0000AF750000}"/>
    <cellStyle name="Normal 7 7 2 8" xfId="45783" xr:uid="{F9C278F2-0D76-45FB-B299-E61B3410FFE7}"/>
    <cellStyle name="Normal 7 7 3" xfId="7796" xr:uid="{00000000-0005-0000-0000-0000B0750000}"/>
    <cellStyle name="Normal 7 7 3 2" xfId="14291" xr:uid="{00000000-0005-0000-0000-0000B1750000}"/>
    <cellStyle name="Normal 7 7 3 2 2" xfId="20401" xr:uid="{00000000-0005-0000-0000-0000B2750000}"/>
    <cellStyle name="Normal 7 7 3 2 3" xfId="33654" xr:uid="{00000000-0005-0000-0000-0000B3750000}"/>
    <cellStyle name="Normal 7 7 3 2 4" xfId="36441" xr:uid="{00000000-0005-0000-0000-0000B4750000}"/>
    <cellStyle name="Normal 7 7 3 3" xfId="20102" xr:uid="{00000000-0005-0000-0000-0000B5750000}"/>
    <cellStyle name="Normal 7 7 3 3 2" xfId="33359" xr:uid="{00000000-0005-0000-0000-0000B6750000}"/>
    <cellStyle name="Normal 7 7 3 3 3" xfId="36147" xr:uid="{00000000-0005-0000-0000-0000B7750000}"/>
    <cellStyle name="Normal 7 7 3 4" xfId="18443" xr:uid="{00000000-0005-0000-0000-0000B8750000}"/>
    <cellStyle name="Normal 7 7 3 5" xfId="45785" xr:uid="{B924DA62-4D25-42C3-B41E-8C58BF6E6002}"/>
    <cellStyle name="Normal 7 7 4" xfId="8643" xr:uid="{00000000-0005-0000-0000-0000B9750000}"/>
    <cellStyle name="Normal 7 7 4 2" xfId="15128" xr:uid="{00000000-0005-0000-0000-0000BA750000}"/>
    <cellStyle name="Normal 7 7 4 2 2" xfId="20254" xr:uid="{00000000-0005-0000-0000-0000BB750000}"/>
    <cellStyle name="Normal 7 7 4 2 3" xfId="33508" xr:uid="{00000000-0005-0000-0000-0000BC750000}"/>
    <cellStyle name="Normal 7 7 4 2 4" xfId="36295" xr:uid="{00000000-0005-0000-0000-0000BD750000}"/>
    <cellStyle name="Normal 7 7 4 3" xfId="19074" xr:uid="{00000000-0005-0000-0000-0000BE750000}"/>
    <cellStyle name="Normal 7 7 4 4" xfId="32196" xr:uid="{00000000-0005-0000-0000-0000BF750000}"/>
    <cellStyle name="Normal 7 7 4 5" xfId="35215" xr:uid="{00000000-0005-0000-0000-0000C0750000}"/>
    <cellStyle name="Normal 7 7 4 6" xfId="45786" xr:uid="{857A90B4-1B05-4482-957A-778F165C838C}"/>
    <cellStyle name="Normal 7 7 5" xfId="10053" xr:uid="{00000000-0005-0000-0000-0000C1750000}"/>
    <cellStyle name="Normal 7 7 5 2" xfId="15994" xr:uid="{00000000-0005-0000-0000-0000C2750000}"/>
    <cellStyle name="Normal 7 7 5 2 2" xfId="28622" xr:uid="{00000000-0005-0000-0000-0000C3750000}"/>
    <cellStyle name="Normal 7 7 5 3" xfId="18954" xr:uid="{00000000-0005-0000-0000-0000C4750000}"/>
    <cellStyle name="Normal 7 7 5 4" xfId="32135" xr:uid="{00000000-0005-0000-0000-0000C5750000}"/>
    <cellStyle name="Normal 7 7 5 5" xfId="35155" xr:uid="{00000000-0005-0000-0000-0000C6750000}"/>
    <cellStyle name="Normal 7 7 5 6" xfId="45787" xr:uid="{51A095F7-7CC1-4867-A481-30665743B2C9}"/>
    <cellStyle name="Normal 7 7 6" xfId="6441" xr:uid="{00000000-0005-0000-0000-0000C7750000}"/>
    <cellStyle name="Normal 7 7 6 2" xfId="13061" xr:uid="{00000000-0005-0000-0000-0000C8750000}"/>
    <cellStyle name="Normal 7 7 6 2 2" xfId="25807" xr:uid="{00000000-0005-0000-0000-0000C9750000}"/>
    <cellStyle name="Normal 7 7 6 3" xfId="19938" xr:uid="{00000000-0005-0000-0000-0000CA750000}"/>
    <cellStyle name="Normal 7 7 6 4" xfId="33134" xr:uid="{00000000-0005-0000-0000-0000CB750000}"/>
    <cellStyle name="Normal 7 7 6 5" xfId="36001" xr:uid="{00000000-0005-0000-0000-0000CC750000}"/>
    <cellStyle name="Normal 7 7 7" xfId="12047" xr:uid="{00000000-0005-0000-0000-0000CD750000}"/>
    <cellStyle name="Normal 7 7 7 2" xfId="24792" xr:uid="{00000000-0005-0000-0000-0000CE750000}"/>
    <cellStyle name="Normal 7 7 8" xfId="17457" xr:uid="{00000000-0005-0000-0000-0000CF750000}"/>
    <cellStyle name="Normal 7 7 9" xfId="30713" xr:uid="{00000000-0005-0000-0000-0000D0750000}"/>
    <cellStyle name="Normal 7 8" xfId="3129" xr:uid="{00000000-0005-0000-0000-0000D1750000}"/>
    <cellStyle name="Normal 7 8 10" xfId="45788" xr:uid="{A6526F13-DA89-47CB-9757-A0DA86334246}"/>
    <cellStyle name="Normal 7 8 2" xfId="5741" xr:uid="{00000000-0005-0000-0000-0000D2750000}"/>
    <cellStyle name="Normal 7 8 2 2" xfId="10691" xr:uid="{00000000-0005-0000-0000-0000D3750000}"/>
    <cellStyle name="Normal 7 8 2 2 2" xfId="16236" xr:uid="{00000000-0005-0000-0000-0000D4750000}"/>
    <cellStyle name="Normal 7 8 2 2 2 2" xfId="20447" xr:uid="{00000000-0005-0000-0000-0000D5750000}"/>
    <cellStyle name="Normal 7 8 2 2 2 3" xfId="33700" xr:uid="{00000000-0005-0000-0000-0000D6750000}"/>
    <cellStyle name="Normal 7 8 2 2 2 4" xfId="36487" xr:uid="{00000000-0005-0000-0000-0000D7750000}"/>
    <cellStyle name="Normal 7 8 2 2 3" xfId="20148" xr:uid="{00000000-0005-0000-0000-0000D8750000}"/>
    <cellStyle name="Normal 7 8 2 2 3 2" xfId="33405" xr:uid="{00000000-0005-0000-0000-0000D9750000}"/>
    <cellStyle name="Normal 7 8 2 2 3 3" xfId="36193" xr:uid="{00000000-0005-0000-0000-0000DA750000}"/>
    <cellStyle name="Normal 7 8 2 2 4" xfId="19861" xr:uid="{00000000-0005-0000-0000-0000DB750000}"/>
    <cellStyle name="Normal 7 8 2 2 5" xfId="32986" xr:uid="{00000000-0005-0000-0000-0000DC750000}"/>
    <cellStyle name="Normal 7 8 2 2 6" xfId="35944" xr:uid="{00000000-0005-0000-0000-0000DD750000}"/>
    <cellStyle name="Normal 7 8 2 3" xfId="20300" xr:uid="{00000000-0005-0000-0000-0000DE750000}"/>
    <cellStyle name="Normal 7 8 2 3 2" xfId="33554" xr:uid="{00000000-0005-0000-0000-0000DF750000}"/>
    <cellStyle name="Normal 7 8 2 3 3" xfId="36341" xr:uid="{00000000-0005-0000-0000-0000E0750000}"/>
    <cellStyle name="Normal 7 8 2 4" xfId="19992" xr:uid="{00000000-0005-0000-0000-0000E1750000}"/>
    <cellStyle name="Normal 7 8 2 4 2" xfId="33256" xr:uid="{00000000-0005-0000-0000-0000E2750000}"/>
    <cellStyle name="Normal 7 8 2 4 3" xfId="36048" xr:uid="{00000000-0005-0000-0000-0000E3750000}"/>
    <cellStyle name="Normal 7 8 2 5" xfId="18732" xr:uid="{00000000-0005-0000-0000-0000E4750000}"/>
    <cellStyle name="Normal 7 8 2 6" xfId="31992" xr:uid="{00000000-0005-0000-0000-0000E5750000}"/>
    <cellStyle name="Normal 7 8 2 7" xfId="35098" xr:uid="{00000000-0005-0000-0000-0000E6750000}"/>
    <cellStyle name="Normal 7 8 2 8" xfId="45789" xr:uid="{C1018C4A-D70A-4ED1-884E-F1675B13CA6D}"/>
    <cellStyle name="Normal 7 8 3" xfId="10031" xr:uid="{00000000-0005-0000-0000-0000E7750000}"/>
    <cellStyle name="Normal 7 8 3 2" xfId="15985" xr:uid="{00000000-0005-0000-0000-0000E8750000}"/>
    <cellStyle name="Normal 7 8 3 2 2" xfId="20393" xr:uid="{00000000-0005-0000-0000-0000E9750000}"/>
    <cellStyle name="Normal 7 8 3 2 3" xfId="33646" xr:uid="{00000000-0005-0000-0000-0000EA750000}"/>
    <cellStyle name="Normal 7 8 3 2 4" xfId="36433" xr:uid="{00000000-0005-0000-0000-0000EB750000}"/>
    <cellStyle name="Normal 7 8 3 3" xfId="20094" xr:uid="{00000000-0005-0000-0000-0000EC750000}"/>
    <cellStyle name="Normal 7 8 3 3 2" xfId="33351" xr:uid="{00000000-0005-0000-0000-0000ED750000}"/>
    <cellStyle name="Normal 7 8 3 3 3" xfId="36139" xr:uid="{00000000-0005-0000-0000-0000EE750000}"/>
    <cellStyle name="Normal 7 8 3 4" xfId="18444" xr:uid="{00000000-0005-0000-0000-0000EF750000}"/>
    <cellStyle name="Normal 7 8 4" xfId="19066" xr:uid="{00000000-0005-0000-0000-0000F0750000}"/>
    <cellStyle name="Normal 7 8 4 2" xfId="20246" xr:uid="{00000000-0005-0000-0000-0000F1750000}"/>
    <cellStyle name="Normal 7 8 4 2 2" xfId="33500" xr:uid="{00000000-0005-0000-0000-0000F2750000}"/>
    <cellStyle name="Normal 7 8 4 2 3" xfId="36287" xr:uid="{00000000-0005-0000-0000-0000F3750000}"/>
    <cellStyle name="Normal 7 8 4 3" xfId="32188" xr:uid="{00000000-0005-0000-0000-0000F4750000}"/>
    <cellStyle name="Normal 7 8 4 4" xfId="35207" xr:uid="{00000000-0005-0000-0000-0000F5750000}"/>
    <cellStyle name="Normal 7 8 5" xfId="18946" xr:uid="{00000000-0005-0000-0000-0000F6750000}"/>
    <cellStyle name="Normal 7 8 5 2" xfId="32127" xr:uid="{00000000-0005-0000-0000-0000F7750000}"/>
    <cellStyle name="Normal 7 8 5 3" xfId="35147" xr:uid="{00000000-0005-0000-0000-0000F8750000}"/>
    <cellStyle name="Normal 7 8 6" xfId="19930" xr:uid="{00000000-0005-0000-0000-0000F9750000}"/>
    <cellStyle name="Normal 7 8 6 2" xfId="33126" xr:uid="{00000000-0005-0000-0000-0000FA750000}"/>
    <cellStyle name="Normal 7 8 6 3" xfId="35993" xr:uid="{00000000-0005-0000-0000-0000FB750000}"/>
    <cellStyle name="Normal 7 8 7" xfId="17448" xr:uid="{00000000-0005-0000-0000-0000FC750000}"/>
    <cellStyle name="Normal 7 8 8" xfId="30702" xr:uid="{00000000-0005-0000-0000-0000FD750000}"/>
    <cellStyle name="Normal 7 8 9" xfId="34315" xr:uid="{00000000-0005-0000-0000-0000FE750000}"/>
    <cellStyle name="Normal 7 9" xfId="3138" xr:uid="{00000000-0005-0000-0000-0000FF750000}"/>
    <cellStyle name="Normal 7 9 2" xfId="5742" xr:uid="{00000000-0005-0000-0000-000000760000}"/>
    <cellStyle name="Normal 7 9 2 2" xfId="45791" xr:uid="{C9010956-526A-4CF4-932A-199263603DE5}"/>
    <cellStyle name="Normal 7 9 3" xfId="7818" xr:uid="{00000000-0005-0000-0000-000001760000}"/>
    <cellStyle name="Normal 7 9 3 2" xfId="14313" xr:uid="{00000000-0005-0000-0000-000002760000}"/>
    <cellStyle name="Normal 7 9 3 2 2" xfId="27013" xr:uid="{00000000-0005-0000-0000-000003760000}"/>
    <cellStyle name="Normal 7 9 3 3" xfId="22505" xr:uid="{00000000-0005-0000-0000-000004760000}"/>
    <cellStyle name="Normal 7 9 4" xfId="8740" xr:uid="{00000000-0005-0000-0000-000005760000}"/>
    <cellStyle name="Normal 7 9 4 2" xfId="15155" xr:uid="{00000000-0005-0000-0000-000006760000}"/>
    <cellStyle name="Normal 7 9 4 2 2" xfId="27817" xr:uid="{00000000-0005-0000-0000-000007760000}"/>
    <cellStyle name="Normal 7 9 4 3" xfId="22794" xr:uid="{00000000-0005-0000-0000-000008760000}"/>
    <cellStyle name="Normal 7 9 5" xfId="6597" xr:uid="{00000000-0005-0000-0000-000009760000}"/>
    <cellStyle name="Normal 7 9 5 2" xfId="13185" xr:uid="{00000000-0005-0000-0000-00000A760000}"/>
    <cellStyle name="Normal 7 9 5 2 2" xfId="25929" xr:uid="{00000000-0005-0000-0000-00000B760000}"/>
    <cellStyle name="Normal 7 9 5 3" xfId="21338" xr:uid="{00000000-0005-0000-0000-00000C760000}"/>
    <cellStyle name="Normal 7 9 6" xfId="12117" xr:uid="{00000000-0005-0000-0000-00000D760000}"/>
    <cellStyle name="Normal 7 9 6 2" xfId="24862" xr:uid="{00000000-0005-0000-0000-00000E760000}"/>
    <cellStyle name="Normal 7 9 7" xfId="20994" xr:uid="{00000000-0005-0000-0000-00000F760000}"/>
    <cellStyle name="Normal 7 9 8" xfId="45790" xr:uid="{24C9283D-7240-4790-9C03-BDB09F93B3BE}"/>
    <cellStyle name="Normal 7_reuters rates" xfId="45792" xr:uid="{11CC5203-A7D2-4B13-B278-653D1180B827}"/>
    <cellStyle name="Normal 70" xfId="612" xr:uid="{00000000-0005-0000-0000-000010760000}"/>
    <cellStyle name="Normal 70 2" xfId="10212" xr:uid="{00000000-0005-0000-0000-000011760000}"/>
    <cellStyle name="Normal 70 2 2" xfId="45794" xr:uid="{3B870FB4-66BC-4524-BFEC-052A91CC0988}"/>
    <cellStyle name="Normal 70 3" xfId="3000" xr:uid="{00000000-0005-0000-0000-000012760000}"/>
    <cellStyle name="Normal 70 3 2" xfId="45795" xr:uid="{7A33A297-2CBD-4974-B01E-C799EA84A25A}"/>
    <cellStyle name="Normal 70 4" xfId="37690" xr:uid="{00000000-0005-0000-0000-000013760000}"/>
    <cellStyle name="Normal 70 4 2" xfId="45796" xr:uid="{32DADB23-0CEF-4C03-921D-285ED7586711}"/>
    <cellStyle name="Normal 70 5" xfId="45793" xr:uid="{83F5B420-5FC1-4997-BDEC-E4188B9B1B5A}"/>
    <cellStyle name="Normal 71" xfId="614" xr:uid="{00000000-0005-0000-0000-000014760000}"/>
    <cellStyle name="Normal 71 2" xfId="11120" xr:uid="{00000000-0005-0000-0000-000015760000}"/>
    <cellStyle name="Normal 71 2 2" xfId="16523" xr:uid="{00000000-0005-0000-0000-000016760000}"/>
    <cellStyle name="Normal 71 2 2 2" xfId="29062" xr:uid="{00000000-0005-0000-0000-000017760000}"/>
    <cellStyle name="Normal 71 2 3" xfId="23970" xr:uid="{00000000-0005-0000-0000-000018760000}"/>
    <cellStyle name="Normal 71 2 4" xfId="45798" xr:uid="{E4B94091-042D-4340-A340-AA1BC88ADC7B}"/>
    <cellStyle name="Normal 71 3" xfId="3001" xr:uid="{00000000-0005-0000-0000-000019760000}"/>
    <cellStyle name="Normal 71 4" xfId="37692" xr:uid="{00000000-0005-0000-0000-00001A760000}"/>
    <cellStyle name="Normal 71 5" xfId="45797" xr:uid="{D2D699A9-DB75-46D9-B398-8D7070E61D35}"/>
    <cellStyle name="Normal 72" xfId="615" xr:uid="{00000000-0005-0000-0000-00001B760000}"/>
    <cellStyle name="Normal 72 2" xfId="3002" xr:uid="{00000000-0005-0000-0000-00001C760000}"/>
    <cellStyle name="Normal 72 2 2" xfId="45800" xr:uid="{302496E3-B1A4-4289-B666-33B3FBD1CB7F}"/>
    <cellStyle name="Normal 72 3" xfId="37693" xr:uid="{00000000-0005-0000-0000-00001D760000}"/>
    <cellStyle name="Normal 72 3 2" xfId="45801" xr:uid="{3EA93FA9-6C07-4B39-AE13-83980EC7D833}"/>
    <cellStyle name="Normal 72 4" xfId="45799" xr:uid="{91AAC043-A461-44BE-A755-4956D41290B8}"/>
    <cellStyle name="Normal 73" xfId="616" xr:uid="{00000000-0005-0000-0000-00001E760000}"/>
    <cellStyle name="Normal 73 2" xfId="3003" xr:uid="{00000000-0005-0000-0000-00001F760000}"/>
    <cellStyle name="Normal 73 2 2" xfId="45803" xr:uid="{00CEA08E-CF46-4885-BCD1-53ACE65D9C6C}"/>
    <cellStyle name="Normal 73 3" xfId="37694" xr:uid="{00000000-0005-0000-0000-000020760000}"/>
    <cellStyle name="Normal 73 4" xfId="45802" xr:uid="{D76C6019-9EEB-44E8-BC56-A597A5814394}"/>
    <cellStyle name="Normal 74" xfId="617" xr:uid="{00000000-0005-0000-0000-000021760000}"/>
    <cellStyle name="Normal 74 2" xfId="3004" xr:uid="{00000000-0005-0000-0000-000022760000}"/>
    <cellStyle name="Normal 74 2 2" xfId="45805" xr:uid="{50EA4D11-27C8-4EEB-B0AA-F88A6C38396E}"/>
    <cellStyle name="Normal 74 3" xfId="37695" xr:uid="{00000000-0005-0000-0000-000023760000}"/>
    <cellStyle name="Normal 74 4" xfId="45804" xr:uid="{7AE34D84-C3BB-464A-B18A-B3BA8044A409}"/>
    <cellStyle name="Normal 75" xfId="618" xr:uid="{00000000-0005-0000-0000-000024760000}"/>
    <cellStyle name="Normal 75 2" xfId="3005" xr:uid="{00000000-0005-0000-0000-000025760000}"/>
    <cellStyle name="Normal 75 2 2" xfId="45807" xr:uid="{C59708C4-59AD-4E15-9C03-B33C636BF7AD}"/>
    <cellStyle name="Normal 75 3" xfId="37696" xr:uid="{00000000-0005-0000-0000-000026760000}"/>
    <cellStyle name="Normal 75 4" xfId="45806" xr:uid="{83EDFB0C-597D-415C-8817-ED90F71D3FE0}"/>
    <cellStyle name="Normal 76" xfId="619" xr:uid="{00000000-0005-0000-0000-000027760000}"/>
    <cellStyle name="Normal 76 2" xfId="3006" xr:uid="{00000000-0005-0000-0000-000028760000}"/>
    <cellStyle name="Normal 76 2 2" xfId="45809" xr:uid="{630175E5-DFC3-45B7-A2FD-ECEF95693186}"/>
    <cellStyle name="Normal 76 3" xfId="37697" xr:uid="{00000000-0005-0000-0000-000029760000}"/>
    <cellStyle name="Normal 76 4" xfId="45808" xr:uid="{35E08E37-D5EA-40D6-913C-178F393EA3D3}"/>
    <cellStyle name="Normal 77" xfId="620" xr:uid="{00000000-0005-0000-0000-00002A760000}"/>
    <cellStyle name="Normal 77 2" xfId="3007" xr:uid="{00000000-0005-0000-0000-00002B760000}"/>
    <cellStyle name="Normal 77 3" xfId="37698" xr:uid="{00000000-0005-0000-0000-00002C760000}"/>
    <cellStyle name="Normal 77 4" xfId="45810" xr:uid="{3FDC53D3-342A-442A-89BD-F6861003F0A5}"/>
    <cellStyle name="Normal 78" xfId="386" xr:uid="{00000000-0005-0000-0000-00002D760000}"/>
    <cellStyle name="Normal 78 2" xfId="3008" xr:uid="{00000000-0005-0000-0000-00002E760000}"/>
    <cellStyle name="Normal 78 2 2" xfId="45812" xr:uid="{686BEBCF-2B3D-4321-BBBF-4E53F786538B}"/>
    <cellStyle name="Normal 78 3" xfId="45811" xr:uid="{EC3A83FE-711E-4731-B4BF-1BFA14BD1F76}"/>
    <cellStyle name="Normal 79" xfId="621" xr:uid="{00000000-0005-0000-0000-00002F760000}"/>
    <cellStyle name="Normal 79 2" xfId="3009" xr:uid="{00000000-0005-0000-0000-000030760000}"/>
    <cellStyle name="Normal 79 2 2" xfId="45814" xr:uid="{3569FEE4-3E30-4F8B-848F-BCC8C1D064A4}"/>
    <cellStyle name="Normal 79 3" xfId="37699" xr:uid="{00000000-0005-0000-0000-000031760000}"/>
    <cellStyle name="Normal 79 4" xfId="37980" xr:uid="{00000000-0005-0000-0000-000032760000}"/>
    <cellStyle name="Normal 79 5" xfId="45813" xr:uid="{6AA4CF70-BF72-4DAD-9E5C-2878F2F49164}"/>
    <cellStyle name="Normal 8" xfId="6" xr:uid="{00000000-0005-0000-0000-000033760000}"/>
    <cellStyle name="Normal 8 10" xfId="5743" xr:uid="{00000000-0005-0000-0000-000034760000}"/>
    <cellStyle name="Normal 8 10 2" xfId="45815" xr:uid="{37DA6951-1C92-47DA-BBC5-287317034D50}"/>
    <cellStyle name="Normal 8 11" xfId="5744" xr:uid="{00000000-0005-0000-0000-000035760000}"/>
    <cellStyle name="Normal 8 11 2" xfId="45816" xr:uid="{953ECACF-ACE1-420C-994C-61325AD03FF3}"/>
    <cellStyle name="Normal 8 12" xfId="5745" xr:uid="{00000000-0005-0000-0000-000036760000}"/>
    <cellStyle name="Normal 8 13" xfId="5746" xr:uid="{00000000-0005-0000-0000-000037760000}"/>
    <cellStyle name="Normal 8 14" xfId="5747" xr:uid="{00000000-0005-0000-0000-000038760000}"/>
    <cellStyle name="Normal 8 14 2" xfId="8475" xr:uid="{00000000-0005-0000-0000-000039760000}"/>
    <cellStyle name="Normal 8 14 2 2" xfId="14964" xr:uid="{00000000-0005-0000-0000-00003A760000}"/>
    <cellStyle name="Normal 8 14 2 2 2" xfId="27639" xr:uid="{00000000-0005-0000-0000-00003B760000}"/>
    <cellStyle name="Normal 8 14 2 3" xfId="19744" xr:uid="{00000000-0005-0000-0000-00003C760000}"/>
    <cellStyle name="Normal 8 14 2 4" xfId="32858" xr:uid="{00000000-0005-0000-0000-00003D760000}"/>
    <cellStyle name="Normal 8 14 2 5" xfId="35869" xr:uid="{00000000-0005-0000-0000-00003E760000}"/>
    <cellStyle name="Normal 8 14 3" xfId="9399" xr:uid="{00000000-0005-0000-0000-00003F760000}"/>
    <cellStyle name="Normal 8 14 3 2" xfId="15806" xr:uid="{00000000-0005-0000-0000-000040760000}"/>
    <cellStyle name="Normal 8 14 3 2 2" xfId="28447" xr:uid="{00000000-0005-0000-0000-000041760000}"/>
    <cellStyle name="Normal 8 14 3 3" xfId="23394" xr:uid="{00000000-0005-0000-0000-000042760000}"/>
    <cellStyle name="Normal 8 14 4" xfId="7521" xr:uid="{00000000-0005-0000-0000-000043760000}"/>
    <cellStyle name="Normal 8 14 4 2" xfId="14034" xr:uid="{00000000-0005-0000-0000-000044760000}"/>
    <cellStyle name="Normal 8 14 4 2 2" xfId="26764" xr:uid="{00000000-0005-0000-0000-000045760000}"/>
    <cellStyle name="Normal 8 14 4 3" xfId="22248" xr:uid="{00000000-0005-0000-0000-000046760000}"/>
    <cellStyle name="Normal 8 14 5" xfId="12874" xr:uid="{00000000-0005-0000-0000-000047760000}"/>
    <cellStyle name="Normal 8 14 5 2" xfId="25620" xr:uid="{00000000-0005-0000-0000-000048760000}"/>
    <cellStyle name="Normal 8 14 6" xfId="18445" xr:uid="{00000000-0005-0000-0000-000049760000}"/>
    <cellStyle name="Normal 8 14 7" xfId="31810" xr:uid="{00000000-0005-0000-0000-00004A760000}"/>
    <cellStyle name="Normal 8 14 8" xfId="35019" xr:uid="{00000000-0005-0000-0000-00004B760000}"/>
    <cellStyle name="Normal 8 15" xfId="5748" xr:uid="{00000000-0005-0000-0000-00004C760000}"/>
    <cellStyle name="Normal 8 15 2" xfId="8476" xr:uid="{00000000-0005-0000-0000-00004D760000}"/>
    <cellStyle name="Normal 8 15 2 2" xfId="14965" xr:uid="{00000000-0005-0000-0000-00004E760000}"/>
    <cellStyle name="Normal 8 15 2 2 2" xfId="27640" xr:uid="{00000000-0005-0000-0000-00004F760000}"/>
    <cellStyle name="Normal 8 15 2 3" xfId="19745" xr:uid="{00000000-0005-0000-0000-000050760000}"/>
    <cellStyle name="Normal 8 15 2 4" xfId="32859" xr:uid="{00000000-0005-0000-0000-000051760000}"/>
    <cellStyle name="Normal 8 15 2 5" xfId="35870" xr:uid="{00000000-0005-0000-0000-000052760000}"/>
    <cellStyle name="Normal 8 15 3" xfId="9400" xr:uid="{00000000-0005-0000-0000-000053760000}"/>
    <cellStyle name="Normal 8 15 3 2" xfId="15807" xr:uid="{00000000-0005-0000-0000-000054760000}"/>
    <cellStyle name="Normal 8 15 3 2 2" xfId="28448" xr:uid="{00000000-0005-0000-0000-000055760000}"/>
    <cellStyle name="Normal 8 15 3 3" xfId="23395" xr:uid="{00000000-0005-0000-0000-000056760000}"/>
    <cellStyle name="Normal 8 15 4" xfId="7522" xr:uid="{00000000-0005-0000-0000-000057760000}"/>
    <cellStyle name="Normal 8 15 4 2" xfId="14035" xr:uid="{00000000-0005-0000-0000-000058760000}"/>
    <cellStyle name="Normal 8 15 4 2 2" xfId="26765" xr:uid="{00000000-0005-0000-0000-000059760000}"/>
    <cellStyle name="Normal 8 15 4 3" xfId="22249" xr:uid="{00000000-0005-0000-0000-00005A760000}"/>
    <cellStyle name="Normal 8 15 5" xfId="12875" xr:uid="{00000000-0005-0000-0000-00005B760000}"/>
    <cellStyle name="Normal 8 15 5 2" xfId="25621" xr:uid="{00000000-0005-0000-0000-00005C760000}"/>
    <cellStyle name="Normal 8 15 6" xfId="18446" xr:uid="{00000000-0005-0000-0000-00005D760000}"/>
    <cellStyle name="Normal 8 15 7" xfId="31811" xr:uid="{00000000-0005-0000-0000-00005E760000}"/>
    <cellStyle name="Normal 8 15 8" xfId="35020" xr:uid="{00000000-0005-0000-0000-00005F760000}"/>
    <cellStyle name="Normal 8 16" xfId="5749" xr:uid="{00000000-0005-0000-0000-000060760000}"/>
    <cellStyle name="Normal 8 16 2" xfId="8477" xr:uid="{00000000-0005-0000-0000-000061760000}"/>
    <cellStyle name="Normal 8 16 2 2" xfId="14966" xr:uid="{00000000-0005-0000-0000-000062760000}"/>
    <cellStyle name="Normal 8 16 2 2 2" xfId="27641" xr:uid="{00000000-0005-0000-0000-000063760000}"/>
    <cellStyle name="Normal 8 16 2 3" xfId="19746" xr:uid="{00000000-0005-0000-0000-000064760000}"/>
    <cellStyle name="Normal 8 16 2 4" xfId="32860" xr:uid="{00000000-0005-0000-0000-000065760000}"/>
    <cellStyle name="Normal 8 16 2 5" xfId="35871" xr:uid="{00000000-0005-0000-0000-000066760000}"/>
    <cellStyle name="Normal 8 16 3" xfId="9401" xr:uid="{00000000-0005-0000-0000-000067760000}"/>
    <cellStyle name="Normal 8 16 3 2" xfId="15808" xr:uid="{00000000-0005-0000-0000-000068760000}"/>
    <cellStyle name="Normal 8 16 3 2 2" xfId="28449" xr:uid="{00000000-0005-0000-0000-000069760000}"/>
    <cellStyle name="Normal 8 16 3 3" xfId="23396" xr:uid="{00000000-0005-0000-0000-00006A760000}"/>
    <cellStyle name="Normal 8 16 4" xfId="7523" xr:uid="{00000000-0005-0000-0000-00006B760000}"/>
    <cellStyle name="Normal 8 16 4 2" xfId="14036" xr:uid="{00000000-0005-0000-0000-00006C760000}"/>
    <cellStyle name="Normal 8 16 4 2 2" xfId="26766" xr:uid="{00000000-0005-0000-0000-00006D760000}"/>
    <cellStyle name="Normal 8 16 4 3" xfId="22250" xr:uid="{00000000-0005-0000-0000-00006E760000}"/>
    <cellStyle name="Normal 8 16 5" xfId="12876" xr:uid="{00000000-0005-0000-0000-00006F760000}"/>
    <cellStyle name="Normal 8 16 5 2" xfId="25622" xr:uid="{00000000-0005-0000-0000-000070760000}"/>
    <cellStyle name="Normal 8 16 6" xfId="18447" xr:uid="{00000000-0005-0000-0000-000071760000}"/>
    <cellStyle name="Normal 8 16 7" xfId="31812" xr:uid="{00000000-0005-0000-0000-000072760000}"/>
    <cellStyle name="Normal 8 16 8" xfId="35021" xr:uid="{00000000-0005-0000-0000-000073760000}"/>
    <cellStyle name="Normal 8 17" xfId="5750" xr:uid="{00000000-0005-0000-0000-000074760000}"/>
    <cellStyle name="Normal 8 17 2" xfId="8478" xr:uid="{00000000-0005-0000-0000-000075760000}"/>
    <cellStyle name="Normal 8 17 2 2" xfId="14967" xr:uid="{00000000-0005-0000-0000-000076760000}"/>
    <cellStyle name="Normal 8 17 2 2 2" xfId="27642" xr:uid="{00000000-0005-0000-0000-000077760000}"/>
    <cellStyle name="Normal 8 17 2 3" xfId="19747" xr:uid="{00000000-0005-0000-0000-000078760000}"/>
    <cellStyle name="Normal 8 17 2 4" xfId="32861" xr:uid="{00000000-0005-0000-0000-000079760000}"/>
    <cellStyle name="Normal 8 17 2 5" xfId="35872" xr:uid="{00000000-0005-0000-0000-00007A760000}"/>
    <cellStyle name="Normal 8 17 3" xfId="9402" xr:uid="{00000000-0005-0000-0000-00007B760000}"/>
    <cellStyle name="Normal 8 17 3 2" xfId="15809" xr:uid="{00000000-0005-0000-0000-00007C760000}"/>
    <cellStyle name="Normal 8 17 3 2 2" xfId="28450" xr:uid="{00000000-0005-0000-0000-00007D760000}"/>
    <cellStyle name="Normal 8 17 3 3" xfId="23397" xr:uid="{00000000-0005-0000-0000-00007E760000}"/>
    <cellStyle name="Normal 8 17 4" xfId="7524" xr:uid="{00000000-0005-0000-0000-00007F760000}"/>
    <cellStyle name="Normal 8 17 4 2" xfId="14037" xr:uid="{00000000-0005-0000-0000-000080760000}"/>
    <cellStyle name="Normal 8 17 4 2 2" xfId="26767" xr:uid="{00000000-0005-0000-0000-000081760000}"/>
    <cellStyle name="Normal 8 17 4 3" xfId="22251" xr:uid="{00000000-0005-0000-0000-000082760000}"/>
    <cellStyle name="Normal 8 17 5" xfId="12877" xr:uid="{00000000-0005-0000-0000-000083760000}"/>
    <cellStyle name="Normal 8 17 5 2" xfId="25623" xr:uid="{00000000-0005-0000-0000-000084760000}"/>
    <cellStyle name="Normal 8 17 6" xfId="18448" xr:uid="{00000000-0005-0000-0000-000085760000}"/>
    <cellStyle name="Normal 8 17 7" xfId="31813" xr:uid="{00000000-0005-0000-0000-000086760000}"/>
    <cellStyle name="Normal 8 17 8" xfId="35022" xr:uid="{00000000-0005-0000-0000-000087760000}"/>
    <cellStyle name="Normal 8 18" xfId="5751" xr:uid="{00000000-0005-0000-0000-000088760000}"/>
    <cellStyle name="Normal 8 18 2" xfId="8479" xr:uid="{00000000-0005-0000-0000-000089760000}"/>
    <cellStyle name="Normal 8 18 2 2" xfId="14968" xr:uid="{00000000-0005-0000-0000-00008A760000}"/>
    <cellStyle name="Normal 8 18 2 2 2" xfId="27643" xr:uid="{00000000-0005-0000-0000-00008B760000}"/>
    <cellStyle name="Normal 8 18 2 3" xfId="19748" xr:uid="{00000000-0005-0000-0000-00008C760000}"/>
    <cellStyle name="Normal 8 18 2 4" xfId="32862" xr:uid="{00000000-0005-0000-0000-00008D760000}"/>
    <cellStyle name="Normal 8 18 2 5" xfId="35873" xr:uid="{00000000-0005-0000-0000-00008E760000}"/>
    <cellStyle name="Normal 8 18 3" xfId="9403" xr:uid="{00000000-0005-0000-0000-00008F760000}"/>
    <cellStyle name="Normal 8 18 3 2" xfId="15810" xr:uid="{00000000-0005-0000-0000-000090760000}"/>
    <cellStyle name="Normal 8 18 3 2 2" xfId="28451" xr:uid="{00000000-0005-0000-0000-000091760000}"/>
    <cellStyle name="Normal 8 18 3 3" xfId="23398" xr:uid="{00000000-0005-0000-0000-000092760000}"/>
    <cellStyle name="Normal 8 18 4" xfId="7525" xr:uid="{00000000-0005-0000-0000-000093760000}"/>
    <cellStyle name="Normal 8 18 4 2" xfId="14038" xr:uid="{00000000-0005-0000-0000-000094760000}"/>
    <cellStyle name="Normal 8 18 4 2 2" xfId="26768" xr:uid="{00000000-0005-0000-0000-000095760000}"/>
    <cellStyle name="Normal 8 18 4 3" xfId="22252" xr:uid="{00000000-0005-0000-0000-000096760000}"/>
    <cellStyle name="Normal 8 18 5" xfId="12878" xr:uid="{00000000-0005-0000-0000-000097760000}"/>
    <cellStyle name="Normal 8 18 5 2" xfId="25624" xr:uid="{00000000-0005-0000-0000-000098760000}"/>
    <cellStyle name="Normal 8 18 6" xfId="18449" xr:uid="{00000000-0005-0000-0000-000099760000}"/>
    <cellStyle name="Normal 8 18 7" xfId="31814" xr:uid="{00000000-0005-0000-0000-00009A760000}"/>
    <cellStyle name="Normal 8 18 8" xfId="35023" xr:uid="{00000000-0005-0000-0000-00009B760000}"/>
    <cellStyle name="Normal 8 19" xfId="5752" xr:uid="{00000000-0005-0000-0000-00009C760000}"/>
    <cellStyle name="Normal 8 19 2" xfId="8480" xr:uid="{00000000-0005-0000-0000-00009D760000}"/>
    <cellStyle name="Normal 8 19 2 2" xfId="14969" xr:uid="{00000000-0005-0000-0000-00009E760000}"/>
    <cellStyle name="Normal 8 19 2 2 2" xfId="27644" xr:uid="{00000000-0005-0000-0000-00009F760000}"/>
    <cellStyle name="Normal 8 19 2 3" xfId="19749" xr:uid="{00000000-0005-0000-0000-0000A0760000}"/>
    <cellStyle name="Normal 8 19 2 4" xfId="32863" xr:uid="{00000000-0005-0000-0000-0000A1760000}"/>
    <cellStyle name="Normal 8 19 2 5" xfId="35874" xr:uid="{00000000-0005-0000-0000-0000A2760000}"/>
    <cellStyle name="Normal 8 19 3" xfId="9404" xr:uid="{00000000-0005-0000-0000-0000A3760000}"/>
    <cellStyle name="Normal 8 19 3 2" xfId="15811" xr:uid="{00000000-0005-0000-0000-0000A4760000}"/>
    <cellStyle name="Normal 8 19 3 2 2" xfId="28452" xr:uid="{00000000-0005-0000-0000-0000A5760000}"/>
    <cellStyle name="Normal 8 19 3 3" xfId="23399" xr:uid="{00000000-0005-0000-0000-0000A6760000}"/>
    <cellStyle name="Normal 8 19 4" xfId="7526" xr:uid="{00000000-0005-0000-0000-0000A7760000}"/>
    <cellStyle name="Normal 8 19 4 2" xfId="14039" xr:uid="{00000000-0005-0000-0000-0000A8760000}"/>
    <cellStyle name="Normal 8 19 4 2 2" xfId="26769" xr:uid="{00000000-0005-0000-0000-0000A9760000}"/>
    <cellStyle name="Normal 8 19 4 3" xfId="22253" xr:uid="{00000000-0005-0000-0000-0000AA760000}"/>
    <cellStyle name="Normal 8 19 5" xfId="12879" xr:uid="{00000000-0005-0000-0000-0000AB760000}"/>
    <cellStyle name="Normal 8 19 5 2" xfId="25625" xr:uid="{00000000-0005-0000-0000-0000AC760000}"/>
    <cellStyle name="Normal 8 19 6" xfId="18450" xr:uid="{00000000-0005-0000-0000-0000AD760000}"/>
    <cellStyle name="Normal 8 19 7" xfId="31815" xr:uid="{00000000-0005-0000-0000-0000AE760000}"/>
    <cellStyle name="Normal 8 19 8" xfId="35024" xr:uid="{00000000-0005-0000-0000-0000AF760000}"/>
    <cellStyle name="Normal 8 2" xfId="350" xr:uid="{00000000-0005-0000-0000-0000B0760000}"/>
    <cellStyle name="Normal 8 2 2" xfId="834" xr:uid="{00000000-0005-0000-0000-0000B1760000}"/>
    <cellStyle name="Normal 8 2 2 2" xfId="6282" xr:uid="{00000000-0005-0000-0000-0000B2760000}"/>
    <cellStyle name="Normal 8 2 2 2 2" xfId="45819" xr:uid="{8619C390-0B94-475D-A536-794A199B703A}"/>
    <cellStyle name="Normal 8 2 2 3" xfId="10583" xr:uid="{00000000-0005-0000-0000-0000B3760000}"/>
    <cellStyle name="Normal 8 2 2 4" xfId="10482" xr:uid="{00000000-0005-0000-0000-0000B4760000}"/>
    <cellStyle name="Normal 8 2 2 5" xfId="3168" xr:uid="{00000000-0005-0000-0000-0000B5760000}"/>
    <cellStyle name="Normal 8 2 2 6" xfId="45818" xr:uid="{66742AE1-65FB-4C9D-98A7-3B46387DF7E7}"/>
    <cellStyle name="Normal 8 2 3" xfId="2030" xr:uid="{00000000-0005-0000-0000-0000B6760000}"/>
    <cellStyle name="Normal 8 2 3 2" xfId="6144" xr:uid="{00000000-0005-0000-0000-0000B7760000}"/>
    <cellStyle name="Normal 8 2 3 2 2" xfId="45821" xr:uid="{A60C354F-343D-48EF-823F-A862CE84D226}"/>
    <cellStyle name="Normal 8 2 3 3" xfId="10046" xr:uid="{00000000-0005-0000-0000-0000B8760000}"/>
    <cellStyle name="Normal 8 2 3 4" xfId="5753" xr:uid="{00000000-0005-0000-0000-0000B9760000}"/>
    <cellStyle name="Normal 8 2 3 5" xfId="45820" xr:uid="{2241276E-EA03-415A-8F59-02AF288181EA}"/>
    <cellStyle name="Normal 8 2 4" xfId="9786" xr:uid="{00000000-0005-0000-0000-0000BA760000}"/>
    <cellStyle name="Normal 8 2 4 2" xfId="45823" xr:uid="{6C251B58-7273-49F8-A06F-124FC9DFB8E6}"/>
    <cellStyle name="Normal 8 2 4 3" xfId="45822" xr:uid="{6CCE3076-0CE4-4C49-AF6E-E1B1AE07EE6E}"/>
    <cellStyle name="Normal 8 2 5" xfId="10245" xr:uid="{00000000-0005-0000-0000-0000BB760000}"/>
    <cellStyle name="Normal 8 2 5 2" xfId="18451" xr:uid="{00000000-0005-0000-0000-0000BC760000}"/>
    <cellStyle name="Normal 8 2 5 3" xfId="45824" xr:uid="{5ECE24A3-4C7B-4AFC-B848-7B2011445DC2}"/>
    <cellStyle name="Normal 8 2 6" xfId="3010" xr:uid="{00000000-0005-0000-0000-0000BD760000}"/>
    <cellStyle name="Normal 8 2 7" xfId="45817" xr:uid="{F17FD04E-9C6C-4FAD-BDC3-539B7B248177}"/>
    <cellStyle name="Normal 8 20" xfId="5754" xr:uid="{00000000-0005-0000-0000-0000BE760000}"/>
    <cellStyle name="Normal 8 20 2" xfId="8481" xr:uid="{00000000-0005-0000-0000-0000BF760000}"/>
    <cellStyle name="Normal 8 20 2 2" xfId="14970" xr:uid="{00000000-0005-0000-0000-0000C0760000}"/>
    <cellStyle name="Normal 8 20 2 2 2" xfId="27645" xr:uid="{00000000-0005-0000-0000-0000C1760000}"/>
    <cellStyle name="Normal 8 20 2 3" xfId="19750" xr:uid="{00000000-0005-0000-0000-0000C2760000}"/>
    <cellStyle name="Normal 8 20 2 4" xfId="32864" xr:uid="{00000000-0005-0000-0000-0000C3760000}"/>
    <cellStyle name="Normal 8 20 2 5" xfId="35875" xr:uid="{00000000-0005-0000-0000-0000C4760000}"/>
    <cellStyle name="Normal 8 20 3" xfId="9405" xr:uid="{00000000-0005-0000-0000-0000C5760000}"/>
    <cellStyle name="Normal 8 20 3 2" xfId="15812" xr:uid="{00000000-0005-0000-0000-0000C6760000}"/>
    <cellStyle name="Normal 8 20 3 2 2" xfId="28453" xr:uid="{00000000-0005-0000-0000-0000C7760000}"/>
    <cellStyle name="Normal 8 20 3 3" xfId="23400" xr:uid="{00000000-0005-0000-0000-0000C8760000}"/>
    <cellStyle name="Normal 8 20 4" xfId="7527" xr:uid="{00000000-0005-0000-0000-0000C9760000}"/>
    <cellStyle name="Normal 8 20 4 2" xfId="14040" xr:uid="{00000000-0005-0000-0000-0000CA760000}"/>
    <cellStyle name="Normal 8 20 4 2 2" xfId="26770" xr:uid="{00000000-0005-0000-0000-0000CB760000}"/>
    <cellStyle name="Normal 8 20 4 3" xfId="22254" xr:uid="{00000000-0005-0000-0000-0000CC760000}"/>
    <cellStyle name="Normal 8 20 5" xfId="12880" xr:uid="{00000000-0005-0000-0000-0000CD760000}"/>
    <cellStyle name="Normal 8 20 5 2" xfId="25626" xr:uid="{00000000-0005-0000-0000-0000CE760000}"/>
    <cellStyle name="Normal 8 20 6" xfId="18452" xr:uid="{00000000-0005-0000-0000-0000CF760000}"/>
    <cellStyle name="Normal 8 20 7" xfId="31816" xr:uid="{00000000-0005-0000-0000-0000D0760000}"/>
    <cellStyle name="Normal 8 20 8" xfId="35025" xr:uid="{00000000-0005-0000-0000-0000D1760000}"/>
    <cellStyle name="Normal 8 21" xfId="5755" xr:uid="{00000000-0005-0000-0000-0000D2760000}"/>
    <cellStyle name="Normal 8 21 2" xfId="8482" xr:uid="{00000000-0005-0000-0000-0000D3760000}"/>
    <cellStyle name="Normal 8 21 2 2" xfId="14971" xr:uid="{00000000-0005-0000-0000-0000D4760000}"/>
    <cellStyle name="Normal 8 21 2 2 2" xfId="27646" xr:uid="{00000000-0005-0000-0000-0000D5760000}"/>
    <cellStyle name="Normal 8 21 2 3" xfId="19751" xr:uid="{00000000-0005-0000-0000-0000D6760000}"/>
    <cellStyle name="Normal 8 21 2 4" xfId="32865" xr:uid="{00000000-0005-0000-0000-0000D7760000}"/>
    <cellStyle name="Normal 8 21 2 5" xfId="35876" xr:uid="{00000000-0005-0000-0000-0000D8760000}"/>
    <cellStyle name="Normal 8 21 3" xfId="9406" xr:uid="{00000000-0005-0000-0000-0000D9760000}"/>
    <cellStyle name="Normal 8 21 3 2" xfId="15813" xr:uid="{00000000-0005-0000-0000-0000DA760000}"/>
    <cellStyle name="Normal 8 21 3 2 2" xfId="28454" xr:uid="{00000000-0005-0000-0000-0000DB760000}"/>
    <cellStyle name="Normal 8 21 3 3" xfId="23401" xr:uid="{00000000-0005-0000-0000-0000DC760000}"/>
    <cellStyle name="Normal 8 21 4" xfId="7528" xr:uid="{00000000-0005-0000-0000-0000DD760000}"/>
    <cellStyle name="Normal 8 21 4 2" xfId="14041" xr:uid="{00000000-0005-0000-0000-0000DE760000}"/>
    <cellStyle name="Normal 8 21 4 2 2" xfId="26771" xr:uid="{00000000-0005-0000-0000-0000DF760000}"/>
    <cellStyle name="Normal 8 21 4 3" xfId="22255" xr:uid="{00000000-0005-0000-0000-0000E0760000}"/>
    <cellStyle name="Normal 8 21 5" xfId="12881" xr:uid="{00000000-0005-0000-0000-0000E1760000}"/>
    <cellStyle name="Normal 8 21 5 2" xfId="25627" xr:uid="{00000000-0005-0000-0000-0000E2760000}"/>
    <cellStyle name="Normal 8 21 6" xfId="18453" xr:uid="{00000000-0005-0000-0000-0000E3760000}"/>
    <cellStyle name="Normal 8 21 7" xfId="31817" xr:uid="{00000000-0005-0000-0000-0000E4760000}"/>
    <cellStyle name="Normal 8 21 8" xfId="35026" xr:uid="{00000000-0005-0000-0000-0000E5760000}"/>
    <cellStyle name="Normal 8 22" xfId="5756" xr:uid="{00000000-0005-0000-0000-0000E6760000}"/>
    <cellStyle name="Normal 8 22 2" xfId="8483" xr:uid="{00000000-0005-0000-0000-0000E7760000}"/>
    <cellStyle name="Normal 8 22 2 2" xfId="14972" xr:uid="{00000000-0005-0000-0000-0000E8760000}"/>
    <cellStyle name="Normal 8 22 2 2 2" xfId="27647" xr:uid="{00000000-0005-0000-0000-0000E9760000}"/>
    <cellStyle name="Normal 8 22 2 3" xfId="19752" xr:uid="{00000000-0005-0000-0000-0000EA760000}"/>
    <cellStyle name="Normal 8 22 2 4" xfId="32866" xr:uid="{00000000-0005-0000-0000-0000EB760000}"/>
    <cellStyle name="Normal 8 22 2 5" xfId="35877" xr:uid="{00000000-0005-0000-0000-0000EC760000}"/>
    <cellStyle name="Normal 8 22 3" xfId="9407" xr:uid="{00000000-0005-0000-0000-0000ED760000}"/>
    <cellStyle name="Normal 8 22 3 2" xfId="15814" xr:uid="{00000000-0005-0000-0000-0000EE760000}"/>
    <cellStyle name="Normal 8 22 3 2 2" xfId="28455" xr:uid="{00000000-0005-0000-0000-0000EF760000}"/>
    <cellStyle name="Normal 8 22 3 3" xfId="23402" xr:uid="{00000000-0005-0000-0000-0000F0760000}"/>
    <cellStyle name="Normal 8 22 4" xfId="7529" xr:uid="{00000000-0005-0000-0000-0000F1760000}"/>
    <cellStyle name="Normal 8 22 4 2" xfId="14042" xr:uid="{00000000-0005-0000-0000-0000F2760000}"/>
    <cellStyle name="Normal 8 22 4 2 2" xfId="26772" xr:uid="{00000000-0005-0000-0000-0000F3760000}"/>
    <cellStyle name="Normal 8 22 4 3" xfId="22256" xr:uid="{00000000-0005-0000-0000-0000F4760000}"/>
    <cellStyle name="Normal 8 22 5" xfId="12882" xr:uid="{00000000-0005-0000-0000-0000F5760000}"/>
    <cellStyle name="Normal 8 22 5 2" xfId="25628" xr:uid="{00000000-0005-0000-0000-0000F6760000}"/>
    <cellStyle name="Normal 8 22 6" xfId="18454" xr:uid="{00000000-0005-0000-0000-0000F7760000}"/>
    <cellStyle name="Normal 8 22 7" xfId="31818" xr:uid="{00000000-0005-0000-0000-0000F8760000}"/>
    <cellStyle name="Normal 8 22 8" xfId="35027" xr:uid="{00000000-0005-0000-0000-0000F9760000}"/>
    <cellStyle name="Normal 8 23" xfId="5757" xr:uid="{00000000-0005-0000-0000-0000FA760000}"/>
    <cellStyle name="Normal 8 23 2" xfId="8484" xr:uid="{00000000-0005-0000-0000-0000FB760000}"/>
    <cellStyle name="Normal 8 23 2 2" xfId="14973" xr:uid="{00000000-0005-0000-0000-0000FC760000}"/>
    <cellStyle name="Normal 8 23 2 2 2" xfId="27648" xr:uid="{00000000-0005-0000-0000-0000FD760000}"/>
    <cellStyle name="Normal 8 23 2 3" xfId="19753" xr:uid="{00000000-0005-0000-0000-0000FE760000}"/>
    <cellStyle name="Normal 8 23 2 4" xfId="32867" xr:uid="{00000000-0005-0000-0000-0000FF760000}"/>
    <cellStyle name="Normal 8 23 2 5" xfId="35878" xr:uid="{00000000-0005-0000-0000-000000770000}"/>
    <cellStyle name="Normal 8 23 3" xfId="9408" xr:uid="{00000000-0005-0000-0000-000001770000}"/>
    <cellStyle name="Normal 8 23 3 2" xfId="15815" xr:uid="{00000000-0005-0000-0000-000002770000}"/>
    <cellStyle name="Normal 8 23 3 2 2" xfId="28456" xr:uid="{00000000-0005-0000-0000-000003770000}"/>
    <cellStyle name="Normal 8 23 3 3" xfId="23403" xr:uid="{00000000-0005-0000-0000-000004770000}"/>
    <cellStyle name="Normal 8 23 4" xfId="7530" xr:uid="{00000000-0005-0000-0000-000005770000}"/>
    <cellStyle name="Normal 8 23 4 2" xfId="14043" xr:uid="{00000000-0005-0000-0000-000006770000}"/>
    <cellStyle name="Normal 8 23 4 2 2" xfId="26773" xr:uid="{00000000-0005-0000-0000-000007770000}"/>
    <cellStyle name="Normal 8 23 4 3" xfId="22257" xr:uid="{00000000-0005-0000-0000-000008770000}"/>
    <cellStyle name="Normal 8 23 5" xfId="12883" xr:uid="{00000000-0005-0000-0000-000009770000}"/>
    <cellStyle name="Normal 8 23 5 2" xfId="25629" xr:uid="{00000000-0005-0000-0000-00000A770000}"/>
    <cellStyle name="Normal 8 23 6" xfId="18455" xr:uid="{00000000-0005-0000-0000-00000B770000}"/>
    <cellStyle name="Normal 8 23 7" xfId="31819" xr:uid="{00000000-0005-0000-0000-00000C770000}"/>
    <cellStyle name="Normal 8 23 8" xfId="35028" xr:uid="{00000000-0005-0000-0000-00000D770000}"/>
    <cellStyle name="Normal 8 24" xfId="5758" xr:uid="{00000000-0005-0000-0000-00000E770000}"/>
    <cellStyle name="Normal 8 24 2" xfId="8485" xr:uid="{00000000-0005-0000-0000-00000F770000}"/>
    <cellStyle name="Normal 8 24 2 2" xfId="14974" xr:uid="{00000000-0005-0000-0000-000010770000}"/>
    <cellStyle name="Normal 8 24 2 2 2" xfId="27649" xr:uid="{00000000-0005-0000-0000-000011770000}"/>
    <cellStyle name="Normal 8 24 2 3" xfId="19754" xr:uid="{00000000-0005-0000-0000-000012770000}"/>
    <cellStyle name="Normal 8 24 2 4" xfId="32868" xr:uid="{00000000-0005-0000-0000-000013770000}"/>
    <cellStyle name="Normal 8 24 2 5" xfId="35879" xr:uid="{00000000-0005-0000-0000-000014770000}"/>
    <cellStyle name="Normal 8 24 3" xfId="9409" xr:uid="{00000000-0005-0000-0000-000015770000}"/>
    <cellStyle name="Normal 8 24 3 2" xfId="15816" xr:uid="{00000000-0005-0000-0000-000016770000}"/>
    <cellStyle name="Normal 8 24 3 2 2" xfId="28457" xr:uid="{00000000-0005-0000-0000-000017770000}"/>
    <cellStyle name="Normal 8 24 3 3" xfId="23404" xr:uid="{00000000-0005-0000-0000-000018770000}"/>
    <cellStyle name="Normal 8 24 4" xfId="7531" xr:uid="{00000000-0005-0000-0000-000019770000}"/>
    <cellStyle name="Normal 8 24 4 2" xfId="14044" xr:uid="{00000000-0005-0000-0000-00001A770000}"/>
    <cellStyle name="Normal 8 24 4 2 2" xfId="26774" xr:uid="{00000000-0005-0000-0000-00001B770000}"/>
    <cellStyle name="Normal 8 24 4 3" xfId="22258" xr:uid="{00000000-0005-0000-0000-00001C770000}"/>
    <cellStyle name="Normal 8 24 5" xfId="12884" xr:uid="{00000000-0005-0000-0000-00001D770000}"/>
    <cellStyle name="Normal 8 24 5 2" xfId="25630" xr:uid="{00000000-0005-0000-0000-00001E770000}"/>
    <cellStyle name="Normal 8 24 6" xfId="18456" xr:uid="{00000000-0005-0000-0000-00001F770000}"/>
    <cellStyle name="Normal 8 24 7" xfId="31820" xr:uid="{00000000-0005-0000-0000-000020770000}"/>
    <cellStyle name="Normal 8 24 8" xfId="35029" xr:uid="{00000000-0005-0000-0000-000021770000}"/>
    <cellStyle name="Normal 8 25" xfId="5759" xr:uid="{00000000-0005-0000-0000-000022770000}"/>
    <cellStyle name="Normal 8 25 2" xfId="8486" xr:uid="{00000000-0005-0000-0000-000023770000}"/>
    <cellStyle name="Normal 8 25 2 2" xfId="14975" xr:uid="{00000000-0005-0000-0000-000024770000}"/>
    <cellStyle name="Normal 8 25 2 2 2" xfId="27650" xr:uid="{00000000-0005-0000-0000-000025770000}"/>
    <cellStyle name="Normal 8 25 2 3" xfId="19755" xr:uid="{00000000-0005-0000-0000-000026770000}"/>
    <cellStyle name="Normal 8 25 2 4" xfId="32869" xr:uid="{00000000-0005-0000-0000-000027770000}"/>
    <cellStyle name="Normal 8 25 2 5" xfId="35880" xr:uid="{00000000-0005-0000-0000-000028770000}"/>
    <cellStyle name="Normal 8 25 3" xfId="9410" xr:uid="{00000000-0005-0000-0000-000029770000}"/>
    <cellStyle name="Normal 8 25 3 2" xfId="15817" xr:uid="{00000000-0005-0000-0000-00002A770000}"/>
    <cellStyle name="Normal 8 25 3 2 2" xfId="28458" xr:uid="{00000000-0005-0000-0000-00002B770000}"/>
    <cellStyle name="Normal 8 25 3 3" xfId="23405" xr:uid="{00000000-0005-0000-0000-00002C770000}"/>
    <cellStyle name="Normal 8 25 4" xfId="7532" xr:uid="{00000000-0005-0000-0000-00002D770000}"/>
    <cellStyle name="Normal 8 25 4 2" xfId="14045" xr:uid="{00000000-0005-0000-0000-00002E770000}"/>
    <cellStyle name="Normal 8 25 4 2 2" xfId="26775" xr:uid="{00000000-0005-0000-0000-00002F770000}"/>
    <cellStyle name="Normal 8 25 4 3" xfId="22259" xr:uid="{00000000-0005-0000-0000-000030770000}"/>
    <cellStyle name="Normal 8 25 5" xfId="12885" xr:uid="{00000000-0005-0000-0000-000031770000}"/>
    <cellStyle name="Normal 8 25 5 2" xfId="25631" xr:uid="{00000000-0005-0000-0000-000032770000}"/>
    <cellStyle name="Normal 8 25 6" xfId="18457" xr:uid="{00000000-0005-0000-0000-000033770000}"/>
    <cellStyle name="Normal 8 25 7" xfId="31821" xr:uid="{00000000-0005-0000-0000-000034770000}"/>
    <cellStyle name="Normal 8 25 8" xfId="35030" xr:uid="{00000000-0005-0000-0000-000035770000}"/>
    <cellStyle name="Normal 8 26" xfId="5760" xr:uid="{00000000-0005-0000-0000-000036770000}"/>
    <cellStyle name="Normal 8 26 2" xfId="8487" xr:uid="{00000000-0005-0000-0000-000037770000}"/>
    <cellStyle name="Normal 8 26 2 2" xfId="14976" xr:uid="{00000000-0005-0000-0000-000038770000}"/>
    <cellStyle name="Normal 8 26 2 2 2" xfId="27651" xr:uid="{00000000-0005-0000-0000-000039770000}"/>
    <cellStyle name="Normal 8 26 2 3" xfId="19756" xr:uid="{00000000-0005-0000-0000-00003A770000}"/>
    <cellStyle name="Normal 8 26 2 4" xfId="32870" xr:uid="{00000000-0005-0000-0000-00003B770000}"/>
    <cellStyle name="Normal 8 26 2 5" xfId="35881" xr:uid="{00000000-0005-0000-0000-00003C770000}"/>
    <cellStyle name="Normal 8 26 3" xfId="9411" xr:uid="{00000000-0005-0000-0000-00003D770000}"/>
    <cellStyle name="Normal 8 26 3 2" xfId="15818" xr:uid="{00000000-0005-0000-0000-00003E770000}"/>
    <cellStyle name="Normal 8 26 3 2 2" xfId="28459" xr:uid="{00000000-0005-0000-0000-00003F770000}"/>
    <cellStyle name="Normal 8 26 3 3" xfId="23406" xr:uid="{00000000-0005-0000-0000-000040770000}"/>
    <cellStyle name="Normal 8 26 4" xfId="7533" xr:uid="{00000000-0005-0000-0000-000041770000}"/>
    <cellStyle name="Normal 8 26 4 2" xfId="14046" xr:uid="{00000000-0005-0000-0000-000042770000}"/>
    <cellStyle name="Normal 8 26 4 2 2" xfId="26776" xr:uid="{00000000-0005-0000-0000-000043770000}"/>
    <cellStyle name="Normal 8 26 4 3" xfId="22260" xr:uid="{00000000-0005-0000-0000-000044770000}"/>
    <cellStyle name="Normal 8 26 5" xfId="12886" xr:uid="{00000000-0005-0000-0000-000045770000}"/>
    <cellStyle name="Normal 8 26 5 2" xfId="25632" xr:uid="{00000000-0005-0000-0000-000046770000}"/>
    <cellStyle name="Normal 8 26 6" xfId="18458" xr:uid="{00000000-0005-0000-0000-000047770000}"/>
    <cellStyle name="Normal 8 26 7" xfId="31822" xr:uid="{00000000-0005-0000-0000-000048770000}"/>
    <cellStyle name="Normal 8 26 8" xfId="35031" xr:uid="{00000000-0005-0000-0000-000049770000}"/>
    <cellStyle name="Normal 8 27" xfId="5761" xr:uid="{00000000-0005-0000-0000-00004A770000}"/>
    <cellStyle name="Normal 8 27 2" xfId="8488" xr:uid="{00000000-0005-0000-0000-00004B770000}"/>
    <cellStyle name="Normal 8 27 2 2" xfId="14977" xr:uid="{00000000-0005-0000-0000-00004C770000}"/>
    <cellStyle name="Normal 8 27 2 2 2" xfId="27652" xr:uid="{00000000-0005-0000-0000-00004D770000}"/>
    <cellStyle name="Normal 8 27 2 3" xfId="19757" xr:uid="{00000000-0005-0000-0000-00004E770000}"/>
    <cellStyle name="Normal 8 27 2 4" xfId="32871" xr:uid="{00000000-0005-0000-0000-00004F770000}"/>
    <cellStyle name="Normal 8 27 2 5" xfId="35882" xr:uid="{00000000-0005-0000-0000-000050770000}"/>
    <cellStyle name="Normal 8 27 3" xfId="9412" xr:uid="{00000000-0005-0000-0000-000051770000}"/>
    <cellStyle name="Normal 8 27 3 2" xfId="15819" xr:uid="{00000000-0005-0000-0000-000052770000}"/>
    <cellStyle name="Normal 8 27 3 2 2" xfId="28460" xr:uid="{00000000-0005-0000-0000-000053770000}"/>
    <cellStyle name="Normal 8 27 3 3" xfId="23407" xr:uid="{00000000-0005-0000-0000-000054770000}"/>
    <cellStyle name="Normal 8 27 4" xfId="7534" xr:uid="{00000000-0005-0000-0000-000055770000}"/>
    <cellStyle name="Normal 8 27 4 2" xfId="14047" xr:uid="{00000000-0005-0000-0000-000056770000}"/>
    <cellStyle name="Normal 8 27 4 2 2" xfId="26777" xr:uid="{00000000-0005-0000-0000-000057770000}"/>
    <cellStyle name="Normal 8 27 4 3" xfId="22261" xr:uid="{00000000-0005-0000-0000-000058770000}"/>
    <cellStyle name="Normal 8 27 5" xfId="12887" xr:uid="{00000000-0005-0000-0000-000059770000}"/>
    <cellStyle name="Normal 8 27 5 2" xfId="25633" xr:uid="{00000000-0005-0000-0000-00005A770000}"/>
    <cellStyle name="Normal 8 27 6" xfId="18459" xr:uid="{00000000-0005-0000-0000-00005B770000}"/>
    <cellStyle name="Normal 8 27 7" xfId="31823" xr:uid="{00000000-0005-0000-0000-00005C770000}"/>
    <cellStyle name="Normal 8 27 8" xfId="35032" xr:uid="{00000000-0005-0000-0000-00005D770000}"/>
    <cellStyle name="Normal 8 28" xfId="5762" xr:uid="{00000000-0005-0000-0000-00005E770000}"/>
    <cellStyle name="Normal 8 28 2" xfId="8489" xr:uid="{00000000-0005-0000-0000-00005F770000}"/>
    <cellStyle name="Normal 8 28 2 2" xfId="14978" xr:uid="{00000000-0005-0000-0000-000060770000}"/>
    <cellStyle name="Normal 8 28 2 2 2" xfId="27653" xr:uid="{00000000-0005-0000-0000-000061770000}"/>
    <cellStyle name="Normal 8 28 2 3" xfId="19758" xr:uid="{00000000-0005-0000-0000-000062770000}"/>
    <cellStyle name="Normal 8 28 2 4" xfId="32872" xr:uid="{00000000-0005-0000-0000-000063770000}"/>
    <cellStyle name="Normal 8 28 2 5" xfId="35883" xr:uid="{00000000-0005-0000-0000-000064770000}"/>
    <cellStyle name="Normal 8 28 3" xfId="9413" xr:uid="{00000000-0005-0000-0000-000065770000}"/>
    <cellStyle name="Normal 8 28 3 2" xfId="15820" xr:uid="{00000000-0005-0000-0000-000066770000}"/>
    <cellStyle name="Normal 8 28 3 2 2" xfId="28461" xr:uid="{00000000-0005-0000-0000-000067770000}"/>
    <cellStyle name="Normal 8 28 3 3" xfId="23408" xr:uid="{00000000-0005-0000-0000-000068770000}"/>
    <cellStyle name="Normal 8 28 4" xfId="7535" xr:uid="{00000000-0005-0000-0000-000069770000}"/>
    <cellStyle name="Normal 8 28 4 2" xfId="14048" xr:uid="{00000000-0005-0000-0000-00006A770000}"/>
    <cellStyle name="Normal 8 28 4 2 2" xfId="26778" xr:uid="{00000000-0005-0000-0000-00006B770000}"/>
    <cellStyle name="Normal 8 28 4 3" xfId="22262" xr:uid="{00000000-0005-0000-0000-00006C770000}"/>
    <cellStyle name="Normal 8 28 5" xfId="12888" xr:uid="{00000000-0005-0000-0000-00006D770000}"/>
    <cellStyle name="Normal 8 28 5 2" xfId="25634" xr:uid="{00000000-0005-0000-0000-00006E770000}"/>
    <cellStyle name="Normal 8 28 6" xfId="18460" xr:uid="{00000000-0005-0000-0000-00006F770000}"/>
    <cellStyle name="Normal 8 28 7" xfId="31824" xr:uid="{00000000-0005-0000-0000-000070770000}"/>
    <cellStyle name="Normal 8 28 8" xfId="35033" xr:uid="{00000000-0005-0000-0000-000071770000}"/>
    <cellStyle name="Normal 8 29" xfId="5763" xr:uid="{00000000-0005-0000-0000-000072770000}"/>
    <cellStyle name="Normal 8 29 2" xfId="8490" xr:uid="{00000000-0005-0000-0000-000073770000}"/>
    <cellStyle name="Normal 8 29 2 2" xfId="14979" xr:uid="{00000000-0005-0000-0000-000074770000}"/>
    <cellStyle name="Normal 8 29 2 2 2" xfId="27654" xr:uid="{00000000-0005-0000-0000-000075770000}"/>
    <cellStyle name="Normal 8 29 2 3" xfId="19759" xr:uid="{00000000-0005-0000-0000-000076770000}"/>
    <cellStyle name="Normal 8 29 2 4" xfId="32873" xr:uid="{00000000-0005-0000-0000-000077770000}"/>
    <cellStyle name="Normal 8 29 2 5" xfId="35884" xr:uid="{00000000-0005-0000-0000-000078770000}"/>
    <cellStyle name="Normal 8 29 3" xfId="9414" xr:uid="{00000000-0005-0000-0000-000079770000}"/>
    <cellStyle name="Normal 8 29 3 2" xfId="15821" xr:uid="{00000000-0005-0000-0000-00007A770000}"/>
    <cellStyle name="Normal 8 29 3 2 2" xfId="28462" xr:uid="{00000000-0005-0000-0000-00007B770000}"/>
    <cellStyle name="Normal 8 29 3 3" xfId="23409" xr:uid="{00000000-0005-0000-0000-00007C770000}"/>
    <cellStyle name="Normal 8 29 4" xfId="7536" xr:uid="{00000000-0005-0000-0000-00007D770000}"/>
    <cellStyle name="Normal 8 29 4 2" xfId="14049" xr:uid="{00000000-0005-0000-0000-00007E770000}"/>
    <cellStyle name="Normal 8 29 4 2 2" xfId="26779" xr:uid="{00000000-0005-0000-0000-00007F770000}"/>
    <cellStyle name="Normal 8 29 4 3" xfId="22263" xr:uid="{00000000-0005-0000-0000-000080770000}"/>
    <cellStyle name="Normal 8 29 5" xfId="12889" xr:uid="{00000000-0005-0000-0000-000081770000}"/>
    <cellStyle name="Normal 8 29 5 2" xfId="25635" xr:uid="{00000000-0005-0000-0000-000082770000}"/>
    <cellStyle name="Normal 8 29 6" xfId="18461" xr:uid="{00000000-0005-0000-0000-000083770000}"/>
    <cellStyle name="Normal 8 29 7" xfId="31825" xr:uid="{00000000-0005-0000-0000-000084770000}"/>
    <cellStyle name="Normal 8 29 8" xfId="35034" xr:uid="{00000000-0005-0000-0000-000085770000}"/>
    <cellStyle name="Normal 8 3" xfId="624" xr:uid="{00000000-0005-0000-0000-000086770000}"/>
    <cellStyle name="Normal 8 3 10" xfId="5765" xr:uid="{00000000-0005-0000-0000-000087770000}"/>
    <cellStyle name="Normal 8 3 11" xfId="5766" xr:uid="{00000000-0005-0000-0000-000088770000}"/>
    <cellStyle name="Normal 8 3 12" xfId="5767" xr:uid="{00000000-0005-0000-0000-000089770000}"/>
    <cellStyle name="Normal 8 3 13" xfId="5768" xr:uid="{00000000-0005-0000-0000-00008A770000}"/>
    <cellStyle name="Normal 8 3 14" xfId="5769" xr:uid="{00000000-0005-0000-0000-00008B770000}"/>
    <cellStyle name="Normal 8 3 15" xfId="5770" xr:uid="{00000000-0005-0000-0000-00008C770000}"/>
    <cellStyle name="Normal 8 3 16" xfId="5771" xr:uid="{00000000-0005-0000-0000-00008D770000}"/>
    <cellStyle name="Normal 8 3 17" xfId="5772" xr:uid="{00000000-0005-0000-0000-00008E770000}"/>
    <cellStyle name="Normal 8 3 18" xfId="5773" xr:uid="{00000000-0005-0000-0000-00008F770000}"/>
    <cellStyle name="Normal 8 3 19" xfId="5774" xr:uid="{00000000-0005-0000-0000-000090770000}"/>
    <cellStyle name="Normal 8 3 2" xfId="2032" xr:uid="{00000000-0005-0000-0000-000091770000}"/>
    <cellStyle name="Normal 8 3 2 2" xfId="2033" xr:uid="{00000000-0005-0000-0000-000092770000}"/>
    <cellStyle name="Normal 8 3 2 2 2" xfId="2034" xr:uid="{00000000-0005-0000-0000-000093770000}"/>
    <cellStyle name="Normal 8 3 2 2 2 2" xfId="16357" xr:uid="{00000000-0005-0000-0000-000094770000}"/>
    <cellStyle name="Normal 8 3 2 2 2 2 2" xfId="28899" xr:uid="{00000000-0005-0000-0000-000095770000}"/>
    <cellStyle name="Normal 8 3 2 2 2 2 3" xfId="45829" xr:uid="{F15252C6-5BB7-422D-A78F-9C1686FC1CBD}"/>
    <cellStyle name="Normal 8 3 2 2 2 3" xfId="23815" xr:uid="{00000000-0005-0000-0000-000096770000}"/>
    <cellStyle name="Normal 8 3 2 2 2 3 2" xfId="45830" xr:uid="{0C13F545-2778-43CE-A5A1-EB3344226842}"/>
    <cellStyle name="Normal 8 3 2 2 2 4" xfId="10860" xr:uid="{00000000-0005-0000-0000-000097770000}"/>
    <cellStyle name="Normal 8 3 2 2 2 4 2" xfId="45831" xr:uid="{6949BF0E-A598-4F85-937B-5FBD180EAA54}"/>
    <cellStyle name="Normal 8 3 2 2 2 5" xfId="45828" xr:uid="{0807A69D-2300-468A-9239-EED72CDC1E2A}"/>
    <cellStyle name="Normal 8 3 2 2 3" xfId="16074" xr:uid="{00000000-0005-0000-0000-000098770000}"/>
    <cellStyle name="Normal 8 3 2 2 3 2" xfId="28701" xr:uid="{00000000-0005-0000-0000-000099770000}"/>
    <cellStyle name="Normal 8 3 2 2 3 3" xfId="45832" xr:uid="{BC13A494-CEC7-42E7-80AC-2146A700ED49}"/>
    <cellStyle name="Normal 8 3 2 2 4" xfId="23664" xr:uid="{00000000-0005-0000-0000-00009A770000}"/>
    <cellStyle name="Normal 8 3 2 2 4 2" xfId="45833" xr:uid="{2DA328D0-BD67-4484-9E5B-147EE2AF5D91}"/>
    <cellStyle name="Normal 8 3 2 2 5" xfId="10274" xr:uid="{00000000-0005-0000-0000-00009B770000}"/>
    <cellStyle name="Normal 8 3 2 2 5 2" xfId="45834" xr:uid="{CDB0B8EF-1CD1-47BD-8D07-390F06C15C75}"/>
    <cellStyle name="Normal 8 3 2 2 6" xfId="45827" xr:uid="{E60EB9A2-39E1-4F77-9EC7-E136E970B079}"/>
    <cellStyle name="Normal 8 3 2 3" xfId="2035" xr:uid="{00000000-0005-0000-0000-00009C770000}"/>
    <cellStyle name="Normal 8 3 2 3 2" xfId="16001" xr:uid="{00000000-0005-0000-0000-00009D770000}"/>
    <cellStyle name="Normal 8 3 2 3 2 2" xfId="28629" xr:uid="{00000000-0005-0000-0000-00009E770000}"/>
    <cellStyle name="Normal 8 3 2 3 2 3" xfId="45836" xr:uid="{A5478F11-F574-463B-BA6D-C0E3E291FBDF}"/>
    <cellStyle name="Normal 8 3 2 3 3" xfId="23598" xr:uid="{00000000-0005-0000-0000-00009F770000}"/>
    <cellStyle name="Normal 8 3 2 3 3 2" xfId="45837" xr:uid="{0CB343A2-20E7-442B-BB18-317C0F83666D}"/>
    <cellStyle name="Normal 8 3 2 3 4" xfId="10067" xr:uid="{00000000-0005-0000-0000-0000A0770000}"/>
    <cellStyle name="Normal 8 3 2 3 4 2" xfId="45838" xr:uid="{DC04E932-A6B6-4136-8DF6-EC93D3B6727D}"/>
    <cellStyle name="Normal 8 3 2 3 5" xfId="45835" xr:uid="{59EF50AC-4530-46AF-854D-D032EC428146}"/>
    <cellStyle name="Normal 8 3 2 4" xfId="10831" xr:uid="{00000000-0005-0000-0000-0000A1770000}"/>
    <cellStyle name="Normal 8 3 2 4 2" xfId="16342" xr:uid="{00000000-0005-0000-0000-0000A2770000}"/>
    <cellStyle name="Normal 8 3 2 4 2 2" xfId="28884" xr:uid="{00000000-0005-0000-0000-0000A3770000}"/>
    <cellStyle name="Normal 8 3 2 4 3" xfId="23802" xr:uid="{00000000-0005-0000-0000-0000A4770000}"/>
    <cellStyle name="Normal 8 3 2 4 4" xfId="45839" xr:uid="{F2DF33BB-0805-4688-B08A-868F6E37AD7C}"/>
    <cellStyle name="Normal 8 3 2 5" xfId="5775" xr:uid="{00000000-0005-0000-0000-0000A5770000}"/>
    <cellStyle name="Normal 8 3 2 5 2" xfId="45840" xr:uid="{7CDEA2B6-71B3-4C13-A741-F40532BFCA7E}"/>
    <cellStyle name="Normal 8 3 2 6" xfId="45841" xr:uid="{403BCCB5-5A58-4874-84EC-BB5496F03198}"/>
    <cellStyle name="Normal 8 3 2 7" xfId="45826" xr:uid="{49C056B9-54A7-489A-96F1-659C046A2E14}"/>
    <cellStyle name="Normal 8 3 20" xfId="5764" xr:uid="{00000000-0005-0000-0000-0000A6770000}"/>
    <cellStyle name="Normal 8 3 20 2" xfId="18842" xr:uid="{00000000-0005-0000-0000-0000A7770000}"/>
    <cellStyle name="Normal 8 3 21" xfId="10105" xr:uid="{00000000-0005-0000-0000-0000A8770000}"/>
    <cellStyle name="Normal 8 3 21 2" xfId="16017" xr:uid="{00000000-0005-0000-0000-0000A9770000}"/>
    <cellStyle name="Normal 8 3 21 2 2" xfId="28645" xr:uid="{00000000-0005-0000-0000-0000AA770000}"/>
    <cellStyle name="Normal 8 3 21 3" xfId="18462" xr:uid="{00000000-0005-0000-0000-0000AB770000}"/>
    <cellStyle name="Normal 8 3 21 4" xfId="23613" xr:uid="{00000000-0005-0000-0000-0000AC770000}"/>
    <cellStyle name="Normal 8 3 22" xfId="3011" xr:uid="{00000000-0005-0000-0000-0000AD770000}"/>
    <cellStyle name="Normal 8 3 23" xfId="37702" xr:uid="{00000000-0005-0000-0000-0000AE770000}"/>
    <cellStyle name="Normal 8 3 24" xfId="37982" xr:uid="{00000000-0005-0000-0000-0000AF770000}"/>
    <cellStyle name="Normal 8 3 25" xfId="45825" xr:uid="{7E86E7A4-27D8-43C7-B247-B353ABD91BA6}"/>
    <cellStyle name="Normal 8 3 3" xfId="2036" xr:uid="{00000000-0005-0000-0000-0000B0770000}"/>
    <cellStyle name="Normal 8 3 3 2" xfId="2037" xr:uid="{00000000-0005-0000-0000-0000B1770000}"/>
    <cellStyle name="Normal 8 3 3 2 2" xfId="16644" xr:uid="{00000000-0005-0000-0000-0000B2770000}"/>
    <cellStyle name="Normal 8 3 3 2 2 2" xfId="29179" xr:uid="{00000000-0005-0000-0000-0000B3770000}"/>
    <cellStyle name="Normal 8 3 3 2 2 3" xfId="45844" xr:uid="{A0A3942B-860E-4939-88F5-978B302E6036}"/>
    <cellStyle name="Normal 8 3 3 2 3" xfId="24086" xr:uid="{00000000-0005-0000-0000-0000B4770000}"/>
    <cellStyle name="Normal 8 3 3 2 3 2" xfId="45845" xr:uid="{CB8B0AD4-91E4-4E7F-BC0C-664AAC67A1D5}"/>
    <cellStyle name="Normal 8 3 3 2 4" xfId="11316" xr:uid="{00000000-0005-0000-0000-0000B5770000}"/>
    <cellStyle name="Normal 8 3 3 2 4 2" xfId="45846" xr:uid="{B288BF9C-85C2-45FC-84D9-A0FFA0391EA9}"/>
    <cellStyle name="Normal 8 3 3 2 5" xfId="45843" xr:uid="{1E79518F-9B00-455F-A639-859699E35C88}"/>
    <cellStyle name="Normal 8 3 3 3" xfId="11344" xr:uid="{00000000-0005-0000-0000-0000B6770000}"/>
    <cellStyle name="Normal 8 3 3 3 2" xfId="16666" xr:uid="{00000000-0005-0000-0000-0000B7770000}"/>
    <cellStyle name="Normal 8 3 3 3 2 2" xfId="29201" xr:uid="{00000000-0005-0000-0000-0000B8770000}"/>
    <cellStyle name="Normal 8 3 3 3 3" xfId="24109" xr:uid="{00000000-0005-0000-0000-0000B9770000}"/>
    <cellStyle name="Normal 8 3 3 3 4" xfId="45847" xr:uid="{3B7D9E9D-DAF0-4DCC-8642-8F1BEC35402C}"/>
    <cellStyle name="Normal 8 3 3 4" xfId="5776" xr:uid="{00000000-0005-0000-0000-0000BA770000}"/>
    <cellStyle name="Normal 8 3 3 4 2" xfId="45848" xr:uid="{497E5D40-4162-4DDE-A21B-73960F90662A}"/>
    <cellStyle name="Normal 8 3 3 5" xfId="45849" xr:uid="{6727D218-328C-4B0D-AEF6-C7942BADD038}"/>
    <cellStyle name="Normal 8 3 3 6" xfId="45842" xr:uid="{42A330B0-A3F6-42BE-BEF3-3804D9BB73A4}"/>
    <cellStyle name="Normal 8 3 4" xfId="2038" xr:uid="{00000000-0005-0000-0000-0000BB770000}"/>
    <cellStyle name="Normal 8 3 4 2" xfId="10593" xr:uid="{00000000-0005-0000-0000-0000BC770000}"/>
    <cellStyle name="Normal 8 3 4 2 2" xfId="16186" xr:uid="{00000000-0005-0000-0000-0000BD770000}"/>
    <cellStyle name="Normal 8 3 4 2 2 2" xfId="28808" xr:uid="{00000000-0005-0000-0000-0000BE770000}"/>
    <cellStyle name="Normal 8 3 4 2 3" xfId="23752" xr:uid="{00000000-0005-0000-0000-0000BF770000}"/>
    <cellStyle name="Normal 8 3 4 2 4" xfId="45851" xr:uid="{A4F8DD49-03DA-4037-847A-795D6CDF31FD}"/>
    <cellStyle name="Normal 8 3 4 3" xfId="5777" xr:uid="{00000000-0005-0000-0000-0000C0770000}"/>
    <cellStyle name="Normal 8 3 4 3 2" xfId="45852" xr:uid="{4C18C23A-6B14-4F1B-9B3F-D46F586285ED}"/>
    <cellStyle name="Normal 8 3 4 4" xfId="45853" xr:uid="{5ADEC615-0742-4075-8690-A3021D757B42}"/>
    <cellStyle name="Normal 8 3 4 5" xfId="45850" xr:uid="{71D0B6D2-1556-4458-A6E8-D040E683C581}"/>
    <cellStyle name="Normal 8 3 5" xfId="2031" xr:uid="{00000000-0005-0000-0000-0000C1770000}"/>
    <cellStyle name="Normal 8 3 5 2" xfId="5778" xr:uid="{00000000-0005-0000-0000-0000C2770000}"/>
    <cellStyle name="Normal 8 3 5 3" xfId="45854" xr:uid="{FD31C3C0-CDBC-4B59-9506-ABE079AB0BC7}"/>
    <cellStyle name="Normal 8 3 6" xfId="5779" xr:uid="{00000000-0005-0000-0000-0000C3770000}"/>
    <cellStyle name="Normal 8 3 6 2" xfId="45855" xr:uid="{C0F36162-02DE-46A5-A141-61EDE0478580}"/>
    <cellStyle name="Normal 8 3 7" xfId="5780" xr:uid="{00000000-0005-0000-0000-0000C4770000}"/>
    <cellStyle name="Normal 8 3 7 2" xfId="45856" xr:uid="{80FF8EA1-138F-4BF2-A179-BCCCBE354F4E}"/>
    <cellStyle name="Normal 8 3 8" xfId="5781" xr:uid="{00000000-0005-0000-0000-0000C5770000}"/>
    <cellStyle name="Normal 8 3 8 2" xfId="45857" xr:uid="{20F9A1C4-8A1E-470F-9574-0DEA5539758B}"/>
    <cellStyle name="Normal 8 3 9" xfId="5782" xr:uid="{00000000-0005-0000-0000-0000C6770000}"/>
    <cellStyle name="Normal 8 30" xfId="5783" xr:uid="{00000000-0005-0000-0000-0000C7770000}"/>
    <cellStyle name="Normal 8 30 2" xfId="8491" xr:uid="{00000000-0005-0000-0000-0000C8770000}"/>
    <cellStyle name="Normal 8 30 2 2" xfId="14980" xr:uid="{00000000-0005-0000-0000-0000C9770000}"/>
    <cellStyle name="Normal 8 30 2 2 2" xfId="27655" xr:uid="{00000000-0005-0000-0000-0000CA770000}"/>
    <cellStyle name="Normal 8 30 2 3" xfId="19760" xr:uid="{00000000-0005-0000-0000-0000CB770000}"/>
    <cellStyle name="Normal 8 30 2 4" xfId="32874" xr:uid="{00000000-0005-0000-0000-0000CC770000}"/>
    <cellStyle name="Normal 8 30 2 5" xfId="35885" xr:uid="{00000000-0005-0000-0000-0000CD770000}"/>
    <cellStyle name="Normal 8 30 3" xfId="9415" xr:uid="{00000000-0005-0000-0000-0000CE770000}"/>
    <cellStyle name="Normal 8 30 3 2" xfId="15822" xr:uid="{00000000-0005-0000-0000-0000CF770000}"/>
    <cellStyle name="Normal 8 30 3 2 2" xfId="28463" xr:uid="{00000000-0005-0000-0000-0000D0770000}"/>
    <cellStyle name="Normal 8 30 3 3" xfId="23410" xr:uid="{00000000-0005-0000-0000-0000D1770000}"/>
    <cellStyle name="Normal 8 30 4" xfId="7539" xr:uid="{00000000-0005-0000-0000-0000D2770000}"/>
    <cellStyle name="Normal 8 30 4 2" xfId="14051" xr:uid="{00000000-0005-0000-0000-0000D3770000}"/>
    <cellStyle name="Normal 8 30 4 2 2" xfId="26781" xr:uid="{00000000-0005-0000-0000-0000D4770000}"/>
    <cellStyle name="Normal 8 30 4 3" xfId="22266" xr:uid="{00000000-0005-0000-0000-0000D5770000}"/>
    <cellStyle name="Normal 8 30 5" xfId="12890" xr:uid="{00000000-0005-0000-0000-0000D6770000}"/>
    <cellStyle name="Normal 8 30 5 2" xfId="25636" xr:uid="{00000000-0005-0000-0000-0000D7770000}"/>
    <cellStyle name="Normal 8 30 6" xfId="18463" xr:uid="{00000000-0005-0000-0000-0000D8770000}"/>
    <cellStyle name="Normal 8 30 7" xfId="31826" xr:uid="{00000000-0005-0000-0000-0000D9770000}"/>
    <cellStyle name="Normal 8 30 8" xfId="35035" xr:uid="{00000000-0005-0000-0000-0000DA770000}"/>
    <cellStyle name="Normal 8 31" xfId="3197" xr:uid="{00000000-0005-0000-0000-0000DB770000}"/>
    <cellStyle name="Normal 8 32" xfId="3194" xr:uid="{00000000-0005-0000-0000-0000DC770000}"/>
    <cellStyle name="Normal 8 33" xfId="3191" xr:uid="{00000000-0005-0000-0000-0000DD770000}"/>
    <cellStyle name="Normal 8 33 2" xfId="6143" xr:uid="{00000000-0005-0000-0000-0000DE770000}"/>
    <cellStyle name="Normal 8 33 3" xfId="7843" xr:uid="{00000000-0005-0000-0000-0000DF770000}"/>
    <cellStyle name="Normal 8 33 3 2" xfId="14338" xr:uid="{00000000-0005-0000-0000-0000E0770000}"/>
    <cellStyle name="Normal 8 33 3 2 2" xfId="27026" xr:uid="{00000000-0005-0000-0000-0000E1770000}"/>
    <cellStyle name="Normal 8 33 3 3" xfId="22515" xr:uid="{00000000-0005-0000-0000-0000E2770000}"/>
    <cellStyle name="Normal 8 33 4" xfId="8765" xr:uid="{00000000-0005-0000-0000-0000E3770000}"/>
    <cellStyle name="Normal 8 33 4 2" xfId="15180" xr:uid="{00000000-0005-0000-0000-0000E4770000}"/>
    <cellStyle name="Normal 8 33 4 2 2" xfId="27838" xr:uid="{00000000-0005-0000-0000-0000E5770000}"/>
    <cellStyle name="Normal 8 33 4 3" xfId="22805" xr:uid="{00000000-0005-0000-0000-0000E6770000}"/>
    <cellStyle name="Normal 8 33 5" xfId="6626" xr:uid="{00000000-0005-0000-0000-0000E7770000}"/>
    <cellStyle name="Normal 8 33 5 2" xfId="13213" xr:uid="{00000000-0005-0000-0000-0000E8770000}"/>
    <cellStyle name="Normal 8 33 5 2 2" xfId="25957" xr:uid="{00000000-0005-0000-0000-0000E9770000}"/>
    <cellStyle name="Normal 8 33 5 3" xfId="21365" xr:uid="{00000000-0005-0000-0000-0000EA770000}"/>
    <cellStyle name="Normal 8 33 6" xfId="12144" xr:uid="{00000000-0005-0000-0000-0000EB770000}"/>
    <cellStyle name="Normal 8 33 6 2" xfId="24889" xr:uid="{00000000-0005-0000-0000-0000EC770000}"/>
    <cellStyle name="Normal 8 33 7" xfId="21004" xr:uid="{00000000-0005-0000-0000-0000ED770000}"/>
    <cellStyle name="Normal 8 34" xfId="6349" xr:uid="{00000000-0005-0000-0000-0000EE770000}"/>
    <cellStyle name="Normal 8 35" xfId="11297" xr:uid="{00000000-0005-0000-0000-0000EF770000}"/>
    <cellStyle name="Normal 8 36" xfId="37191" xr:uid="{00000000-0005-0000-0000-0000F0770000}"/>
    <cellStyle name="Normal 8 37" xfId="38111" xr:uid="{00000000-0005-0000-0000-0000F1770000}"/>
    <cellStyle name="Normal 8 4" xfId="800" xr:uid="{00000000-0005-0000-0000-0000F2770000}"/>
    <cellStyle name="Normal 8 4 10" xfId="5785" xr:uid="{00000000-0005-0000-0000-0000F3770000}"/>
    <cellStyle name="Normal 8 4 10 2" xfId="8492" xr:uid="{00000000-0005-0000-0000-0000F4770000}"/>
    <cellStyle name="Normal 8 4 10 2 2" xfId="14981" xr:uid="{00000000-0005-0000-0000-0000F5770000}"/>
    <cellStyle name="Normal 8 4 10 2 2 2" xfId="27656" xr:uid="{00000000-0005-0000-0000-0000F6770000}"/>
    <cellStyle name="Normal 8 4 10 2 3" xfId="19761" xr:uid="{00000000-0005-0000-0000-0000F7770000}"/>
    <cellStyle name="Normal 8 4 10 2 4" xfId="32875" xr:uid="{00000000-0005-0000-0000-0000F8770000}"/>
    <cellStyle name="Normal 8 4 10 2 5" xfId="35886" xr:uid="{00000000-0005-0000-0000-0000F9770000}"/>
    <cellStyle name="Normal 8 4 10 3" xfId="9416" xr:uid="{00000000-0005-0000-0000-0000FA770000}"/>
    <cellStyle name="Normal 8 4 10 3 2" xfId="15823" xr:uid="{00000000-0005-0000-0000-0000FB770000}"/>
    <cellStyle name="Normal 8 4 10 3 2 2" xfId="28464" xr:uid="{00000000-0005-0000-0000-0000FC770000}"/>
    <cellStyle name="Normal 8 4 10 3 3" xfId="23411" xr:uid="{00000000-0005-0000-0000-0000FD770000}"/>
    <cellStyle name="Normal 8 4 10 4" xfId="7540" xr:uid="{00000000-0005-0000-0000-0000FE770000}"/>
    <cellStyle name="Normal 8 4 10 4 2" xfId="14052" xr:uid="{00000000-0005-0000-0000-0000FF770000}"/>
    <cellStyle name="Normal 8 4 10 4 2 2" xfId="26782" xr:uid="{00000000-0005-0000-0000-000000780000}"/>
    <cellStyle name="Normal 8 4 10 4 3" xfId="22267" xr:uid="{00000000-0005-0000-0000-000001780000}"/>
    <cellStyle name="Normal 8 4 10 5" xfId="12891" xr:uid="{00000000-0005-0000-0000-000002780000}"/>
    <cellStyle name="Normal 8 4 10 5 2" xfId="25637" xr:uid="{00000000-0005-0000-0000-000003780000}"/>
    <cellStyle name="Normal 8 4 10 6" xfId="18465" xr:uid="{00000000-0005-0000-0000-000004780000}"/>
    <cellStyle name="Normal 8 4 10 7" xfId="31827" xr:uid="{00000000-0005-0000-0000-000005780000}"/>
    <cellStyle name="Normal 8 4 10 8" xfId="35036" xr:uid="{00000000-0005-0000-0000-000006780000}"/>
    <cellStyle name="Normal 8 4 11" xfId="5786" xr:uid="{00000000-0005-0000-0000-000007780000}"/>
    <cellStyle name="Normal 8 4 11 2" xfId="8493" xr:uid="{00000000-0005-0000-0000-000008780000}"/>
    <cellStyle name="Normal 8 4 11 2 2" xfId="14982" xr:uid="{00000000-0005-0000-0000-000009780000}"/>
    <cellStyle name="Normal 8 4 11 2 2 2" xfId="27657" xr:uid="{00000000-0005-0000-0000-00000A780000}"/>
    <cellStyle name="Normal 8 4 11 2 3" xfId="19762" xr:uid="{00000000-0005-0000-0000-00000B780000}"/>
    <cellStyle name="Normal 8 4 11 2 4" xfId="32876" xr:uid="{00000000-0005-0000-0000-00000C780000}"/>
    <cellStyle name="Normal 8 4 11 2 5" xfId="35887" xr:uid="{00000000-0005-0000-0000-00000D780000}"/>
    <cellStyle name="Normal 8 4 11 3" xfId="9417" xr:uid="{00000000-0005-0000-0000-00000E780000}"/>
    <cellStyle name="Normal 8 4 11 3 2" xfId="15824" xr:uid="{00000000-0005-0000-0000-00000F780000}"/>
    <cellStyle name="Normal 8 4 11 3 2 2" xfId="28465" xr:uid="{00000000-0005-0000-0000-000010780000}"/>
    <cellStyle name="Normal 8 4 11 3 3" xfId="23412" xr:uid="{00000000-0005-0000-0000-000011780000}"/>
    <cellStyle name="Normal 8 4 11 4" xfId="7541" xr:uid="{00000000-0005-0000-0000-000012780000}"/>
    <cellStyle name="Normal 8 4 11 4 2" xfId="14053" xr:uid="{00000000-0005-0000-0000-000013780000}"/>
    <cellStyle name="Normal 8 4 11 4 2 2" xfId="26783" xr:uid="{00000000-0005-0000-0000-000014780000}"/>
    <cellStyle name="Normal 8 4 11 4 3" xfId="22268" xr:uid="{00000000-0005-0000-0000-000015780000}"/>
    <cellStyle name="Normal 8 4 11 5" xfId="12892" xr:uid="{00000000-0005-0000-0000-000016780000}"/>
    <cellStyle name="Normal 8 4 11 5 2" xfId="25638" xr:uid="{00000000-0005-0000-0000-000017780000}"/>
    <cellStyle name="Normal 8 4 11 6" xfId="18466" xr:uid="{00000000-0005-0000-0000-000018780000}"/>
    <cellStyle name="Normal 8 4 11 7" xfId="31828" xr:uid="{00000000-0005-0000-0000-000019780000}"/>
    <cellStyle name="Normal 8 4 11 8" xfId="35037" xr:uid="{00000000-0005-0000-0000-00001A780000}"/>
    <cellStyle name="Normal 8 4 12" xfId="5787" xr:uid="{00000000-0005-0000-0000-00001B780000}"/>
    <cellStyle name="Normal 8 4 12 2" xfId="8494" xr:uid="{00000000-0005-0000-0000-00001C780000}"/>
    <cellStyle name="Normal 8 4 12 2 2" xfId="14983" xr:uid="{00000000-0005-0000-0000-00001D780000}"/>
    <cellStyle name="Normal 8 4 12 2 2 2" xfId="27658" xr:uid="{00000000-0005-0000-0000-00001E780000}"/>
    <cellStyle name="Normal 8 4 12 2 3" xfId="19763" xr:uid="{00000000-0005-0000-0000-00001F780000}"/>
    <cellStyle name="Normal 8 4 12 2 4" xfId="32877" xr:uid="{00000000-0005-0000-0000-000020780000}"/>
    <cellStyle name="Normal 8 4 12 2 5" xfId="35888" xr:uid="{00000000-0005-0000-0000-000021780000}"/>
    <cellStyle name="Normal 8 4 12 3" xfId="9418" xr:uid="{00000000-0005-0000-0000-000022780000}"/>
    <cellStyle name="Normal 8 4 12 3 2" xfId="15825" xr:uid="{00000000-0005-0000-0000-000023780000}"/>
    <cellStyle name="Normal 8 4 12 3 2 2" xfId="28466" xr:uid="{00000000-0005-0000-0000-000024780000}"/>
    <cellStyle name="Normal 8 4 12 3 3" xfId="23413" xr:uid="{00000000-0005-0000-0000-000025780000}"/>
    <cellStyle name="Normal 8 4 12 4" xfId="7542" xr:uid="{00000000-0005-0000-0000-000026780000}"/>
    <cellStyle name="Normal 8 4 12 4 2" xfId="14054" xr:uid="{00000000-0005-0000-0000-000027780000}"/>
    <cellStyle name="Normal 8 4 12 4 2 2" xfId="26784" xr:uid="{00000000-0005-0000-0000-000028780000}"/>
    <cellStyle name="Normal 8 4 12 4 3" xfId="22269" xr:uid="{00000000-0005-0000-0000-000029780000}"/>
    <cellStyle name="Normal 8 4 12 5" xfId="12893" xr:uid="{00000000-0005-0000-0000-00002A780000}"/>
    <cellStyle name="Normal 8 4 12 5 2" xfId="25639" xr:uid="{00000000-0005-0000-0000-00002B780000}"/>
    <cellStyle name="Normal 8 4 12 6" xfId="18467" xr:uid="{00000000-0005-0000-0000-00002C780000}"/>
    <cellStyle name="Normal 8 4 12 7" xfId="31829" xr:uid="{00000000-0005-0000-0000-00002D780000}"/>
    <cellStyle name="Normal 8 4 12 8" xfId="35038" xr:uid="{00000000-0005-0000-0000-00002E780000}"/>
    <cellStyle name="Normal 8 4 13" xfId="5788" xr:uid="{00000000-0005-0000-0000-00002F780000}"/>
    <cellStyle name="Normal 8 4 13 2" xfId="8495" xr:uid="{00000000-0005-0000-0000-000030780000}"/>
    <cellStyle name="Normal 8 4 13 2 2" xfId="14984" xr:uid="{00000000-0005-0000-0000-000031780000}"/>
    <cellStyle name="Normal 8 4 13 2 2 2" xfId="27659" xr:uid="{00000000-0005-0000-0000-000032780000}"/>
    <cellStyle name="Normal 8 4 13 2 3" xfId="19764" xr:uid="{00000000-0005-0000-0000-000033780000}"/>
    <cellStyle name="Normal 8 4 13 2 4" xfId="32878" xr:uid="{00000000-0005-0000-0000-000034780000}"/>
    <cellStyle name="Normal 8 4 13 2 5" xfId="35889" xr:uid="{00000000-0005-0000-0000-000035780000}"/>
    <cellStyle name="Normal 8 4 13 3" xfId="9419" xr:uid="{00000000-0005-0000-0000-000036780000}"/>
    <cellStyle name="Normal 8 4 13 3 2" xfId="15826" xr:uid="{00000000-0005-0000-0000-000037780000}"/>
    <cellStyle name="Normal 8 4 13 3 2 2" xfId="28467" xr:uid="{00000000-0005-0000-0000-000038780000}"/>
    <cellStyle name="Normal 8 4 13 3 3" xfId="23414" xr:uid="{00000000-0005-0000-0000-000039780000}"/>
    <cellStyle name="Normal 8 4 13 4" xfId="7543" xr:uid="{00000000-0005-0000-0000-00003A780000}"/>
    <cellStyle name="Normal 8 4 13 4 2" xfId="14055" xr:uid="{00000000-0005-0000-0000-00003B780000}"/>
    <cellStyle name="Normal 8 4 13 4 2 2" xfId="26785" xr:uid="{00000000-0005-0000-0000-00003C780000}"/>
    <cellStyle name="Normal 8 4 13 4 3" xfId="22270" xr:uid="{00000000-0005-0000-0000-00003D780000}"/>
    <cellStyle name="Normal 8 4 13 5" xfId="12894" xr:uid="{00000000-0005-0000-0000-00003E780000}"/>
    <cellStyle name="Normal 8 4 13 5 2" xfId="25640" xr:uid="{00000000-0005-0000-0000-00003F780000}"/>
    <cellStyle name="Normal 8 4 13 6" xfId="18468" xr:uid="{00000000-0005-0000-0000-000040780000}"/>
    <cellStyle name="Normal 8 4 13 7" xfId="31830" xr:uid="{00000000-0005-0000-0000-000041780000}"/>
    <cellStyle name="Normal 8 4 13 8" xfId="35039" xr:uid="{00000000-0005-0000-0000-000042780000}"/>
    <cellStyle name="Normal 8 4 14" xfId="5789" xr:uid="{00000000-0005-0000-0000-000043780000}"/>
    <cellStyle name="Normal 8 4 14 2" xfId="8496" xr:uid="{00000000-0005-0000-0000-000044780000}"/>
    <cellStyle name="Normal 8 4 14 2 2" xfId="14985" xr:uid="{00000000-0005-0000-0000-000045780000}"/>
    <cellStyle name="Normal 8 4 14 2 2 2" xfId="27660" xr:uid="{00000000-0005-0000-0000-000046780000}"/>
    <cellStyle name="Normal 8 4 14 2 3" xfId="19765" xr:uid="{00000000-0005-0000-0000-000047780000}"/>
    <cellStyle name="Normal 8 4 14 2 4" xfId="32879" xr:uid="{00000000-0005-0000-0000-000048780000}"/>
    <cellStyle name="Normal 8 4 14 2 5" xfId="35890" xr:uid="{00000000-0005-0000-0000-000049780000}"/>
    <cellStyle name="Normal 8 4 14 3" xfId="9420" xr:uid="{00000000-0005-0000-0000-00004A780000}"/>
    <cellStyle name="Normal 8 4 14 3 2" xfId="15827" xr:uid="{00000000-0005-0000-0000-00004B780000}"/>
    <cellStyle name="Normal 8 4 14 3 2 2" xfId="28468" xr:uid="{00000000-0005-0000-0000-00004C780000}"/>
    <cellStyle name="Normal 8 4 14 3 3" xfId="23415" xr:uid="{00000000-0005-0000-0000-00004D780000}"/>
    <cellStyle name="Normal 8 4 14 4" xfId="7544" xr:uid="{00000000-0005-0000-0000-00004E780000}"/>
    <cellStyle name="Normal 8 4 14 4 2" xfId="14056" xr:uid="{00000000-0005-0000-0000-00004F780000}"/>
    <cellStyle name="Normal 8 4 14 4 2 2" xfId="26786" xr:uid="{00000000-0005-0000-0000-000050780000}"/>
    <cellStyle name="Normal 8 4 14 4 3" xfId="22271" xr:uid="{00000000-0005-0000-0000-000051780000}"/>
    <cellStyle name="Normal 8 4 14 5" xfId="12895" xr:uid="{00000000-0005-0000-0000-000052780000}"/>
    <cellStyle name="Normal 8 4 14 5 2" xfId="25641" xr:uid="{00000000-0005-0000-0000-000053780000}"/>
    <cellStyle name="Normal 8 4 14 6" xfId="18469" xr:uid="{00000000-0005-0000-0000-000054780000}"/>
    <cellStyle name="Normal 8 4 14 7" xfId="31831" xr:uid="{00000000-0005-0000-0000-000055780000}"/>
    <cellStyle name="Normal 8 4 14 8" xfId="35040" xr:uid="{00000000-0005-0000-0000-000056780000}"/>
    <cellStyle name="Normal 8 4 15" xfId="5790" xr:uid="{00000000-0005-0000-0000-000057780000}"/>
    <cellStyle name="Normal 8 4 15 2" xfId="8497" xr:uid="{00000000-0005-0000-0000-000058780000}"/>
    <cellStyle name="Normal 8 4 15 2 2" xfId="14986" xr:uid="{00000000-0005-0000-0000-000059780000}"/>
    <cellStyle name="Normal 8 4 15 2 2 2" xfId="27661" xr:uid="{00000000-0005-0000-0000-00005A780000}"/>
    <cellStyle name="Normal 8 4 15 2 3" xfId="19766" xr:uid="{00000000-0005-0000-0000-00005B780000}"/>
    <cellStyle name="Normal 8 4 15 2 4" xfId="32880" xr:uid="{00000000-0005-0000-0000-00005C780000}"/>
    <cellStyle name="Normal 8 4 15 2 5" xfId="35891" xr:uid="{00000000-0005-0000-0000-00005D780000}"/>
    <cellStyle name="Normal 8 4 15 3" xfId="9421" xr:uid="{00000000-0005-0000-0000-00005E780000}"/>
    <cellStyle name="Normal 8 4 15 3 2" xfId="15828" xr:uid="{00000000-0005-0000-0000-00005F780000}"/>
    <cellStyle name="Normal 8 4 15 3 2 2" xfId="28469" xr:uid="{00000000-0005-0000-0000-000060780000}"/>
    <cellStyle name="Normal 8 4 15 3 3" xfId="23416" xr:uid="{00000000-0005-0000-0000-000061780000}"/>
    <cellStyle name="Normal 8 4 15 4" xfId="7545" xr:uid="{00000000-0005-0000-0000-000062780000}"/>
    <cellStyle name="Normal 8 4 15 4 2" xfId="14057" xr:uid="{00000000-0005-0000-0000-000063780000}"/>
    <cellStyle name="Normal 8 4 15 4 2 2" xfId="26787" xr:uid="{00000000-0005-0000-0000-000064780000}"/>
    <cellStyle name="Normal 8 4 15 4 3" xfId="22272" xr:uid="{00000000-0005-0000-0000-000065780000}"/>
    <cellStyle name="Normal 8 4 15 5" xfId="12896" xr:uid="{00000000-0005-0000-0000-000066780000}"/>
    <cellStyle name="Normal 8 4 15 5 2" xfId="25642" xr:uid="{00000000-0005-0000-0000-000067780000}"/>
    <cellStyle name="Normal 8 4 15 6" xfId="18470" xr:uid="{00000000-0005-0000-0000-000068780000}"/>
    <cellStyle name="Normal 8 4 15 7" xfId="31832" xr:uid="{00000000-0005-0000-0000-000069780000}"/>
    <cellStyle name="Normal 8 4 15 8" xfId="35041" xr:uid="{00000000-0005-0000-0000-00006A780000}"/>
    <cellStyle name="Normal 8 4 16" xfId="5791" xr:uid="{00000000-0005-0000-0000-00006B780000}"/>
    <cellStyle name="Normal 8 4 16 2" xfId="8498" xr:uid="{00000000-0005-0000-0000-00006C780000}"/>
    <cellStyle name="Normal 8 4 16 2 2" xfId="14987" xr:uid="{00000000-0005-0000-0000-00006D780000}"/>
    <cellStyle name="Normal 8 4 16 2 2 2" xfId="27662" xr:uid="{00000000-0005-0000-0000-00006E780000}"/>
    <cellStyle name="Normal 8 4 16 2 3" xfId="19767" xr:uid="{00000000-0005-0000-0000-00006F780000}"/>
    <cellStyle name="Normal 8 4 16 2 4" xfId="32881" xr:uid="{00000000-0005-0000-0000-000070780000}"/>
    <cellStyle name="Normal 8 4 16 2 5" xfId="35892" xr:uid="{00000000-0005-0000-0000-000071780000}"/>
    <cellStyle name="Normal 8 4 16 3" xfId="9422" xr:uid="{00000000-0005-0000-0000-000072780000}"/>
    <cellStyle name="Normal 8 4 16 3 2" xfId="15829" xr:uid="{00000000-0005-0000-0000-000073780000}"/>
    <cellStyle name="Normal 8 4 16 3 2 2" xfId="28470" xr:uid="{00000000-0005-0000-0000-000074780000}"/>
    <cellStyle name="Normal 8 4 16 3 3" xfId="23417" xr:uid="{00000000-0005-0000-0000-000075780000}"/>
    <cellStyle name="Normal 8 4 16 4" xfId="7546" xr:uid="{00000000-0005-0000-0000-000076780000}"/>
    <cellStyle name="Normal 8 4 16 4 2" xfId="14058" xr:uid="{00000000-0005-0000-0000-000077780000}"/>
    <cellStyle name="Normal 8 4 16 4 2 2" xfId="26788" xr:uid="{00000000-0005-0000-0000-000078780000}"/>
    <cellStyle name="Normal 8 4 16 4 3" xfId="22273" xr:uid="{00000000-0005-0000-0000-000079780000}"/>
    <cellStyle name="Normal 8 4 16 5" xfId="12897" xr:uid="{00000000-0005-0000-0000-00007A780000}"/>
    <cellStyle name="Normal 8 4 16 5 2" xfId="25643" xr:uid="{00000000-0005-0000-0000-00007B780000}"/>
    <cellStyle name="Normal 8 4 16 6" xfId="18471" xr:uid="{00000000-0005-0000-0000-00007C780000}"/>
    <cellStyle name="Normal 8 4 16 7" xfId="31833" xr:uid="{00000000-0005-0000-0000-00007D780000}"/>
    <cellStyle name="Normal 8 4 16 8" xfId="35042" xr:uid="{00000000-0005-0000-0000-00007E780000}"/>
    <cellStyle name="Normal 8 4 17" xfId="5792" xr:uid="{00000000-0005-0000-0000-00007F780000}"/>
    <cellStyle name="Normal 8 4 17 2" xfId="8499" xr:uid="{00000000-0005-0000-0000-000080780000}"/>
    <cellStyle name="Normal 8 4 17 2 2" xfId="14988" xr:uid="{00000000-0005-0000-0000-000081780000}"/>
    <cellStyle name="Normal 8 4 17 2 2 2" xfId="27663" xr:uid="{00000000-0005-0000-0000-000082780000}"/>
    <cellStyle name="Normal 8 4 17 2 3" xfId="19768" xr:uid="{00000000-0005-0000-0000-000083780000}"/>
    <cellStyle name="Normal 8 4 17 2 4" xfId="32882" xr:uid="{00000000-0005-0000-0000-000084780000}"/>
    <cellStyle name="Normal 8 4 17 2 5" xfId="35893" xr:uid="{00000000-0005-0000-0000-000085780000}"/>
    <cellStyle name="Normal 8 4 17 3" xfId="9423" xr:uid="{00000000-0005-0000-0000-000086780000}"/>
    <cellStyle name="Normal 8 4 17 3 2" xfId="15830" xr:uid="{00000000-0005-0000-0000-000087780000}"/>
    <cellStyle name="Normal 8 4 17 3 2 2" xfId="28471" xr:uid="{00000000-0005-0000-0000-000088780000}"/>
    <cellStyle name="Normal 8 4 17 3 3" xfId="23418" xr:uid="{00000000-0005-0000-0000-000089780000}"/>
    <cellStyle name="Normal 8 4 17 4" xfId="7547" xr:uid="{00000000-0005-0000-0000-00008A780000}"/>
    <cellStyle name="Normal 8 4 17 4 2" xfId="14059" xr:uid="{00000000-0005-0000-0000-00008B780000}"/>
    <cellStyle name="Normal 8 4 17 4 2 2" xfId="26789" xr:uid="{00000000-0005-0000-0000-00008C780000}"/>
    <cellStyle name="Normal 8 4 17 4 3" xfId="22274" xr:uid="{00000000-0005-0000-0000-00008D780000}"/>
    <cellStyle name="Normal 8 4 17 5" xfId="12898" xr:uid="{00000000-0005-0000-0000-00008E780000}"/>
    <cellStyle name="Normal 8 4 17 5 2" xfId="25644" xr:uid="{00000000-0005-0000-0000-00008F780000}"/>
    <cellStyle name="Normal 8 4 17 6" xfId="18472" xr:uid="{00000000-0005-0000-0000-000090780000}"/>
    <cellStyle name="Normal 8 4 17 7" xfId="31834" xr:uid="{00000000-0005-0000-0000-000091780000}"/>
    <cellStyle name="Normal 8 4 17 8" xfId="35043" xr:uid="{00000000-0005-0000-0000-000092780000}"/>
    <cellStyle name="Normal 8 4 18" xfId="5793" xr:uid="{00000000-0005-0000-0000-000093780000}"/>
    <cellStyle name="Normal 8 4 18 2" xfId="8500" xr:uid="{00000000-0005-0000-0000-000094780000}"/>
    <cellStyle name="Normal 8 4 18 2 2" xfId="14989" xr:uid="{00000000-0005-0000-0000-000095780000}"/>
    <cellStyle name="Normal 8 4 18 2 2 2" xfId="27664" xr:uid="{00000000-0005-0000-0000-000096780000}"/>
    <cellStyle name="Normal 8 4 18 2 3" xfId="19769" xr:uid="{00000000-0005-0000-0000-000097780000}"/>
    <cellStyle name="Normal 8 4 18 2 4" xfId="32883" xr:uid="{00000000-0005-0000-0000-000098780000}"/>
    <cellStyle name="Normal 8 4 18 2 5" xfId="35894" xr:uid="{00000000-0005-0000-0000-000099780000}"/>
    <cellStyle name="Normal 8 4 18 3" xfId="9424" xr:uid="{00000000-0005-0000-0000-00009A780000}"/>
    <cellStyle name="Normal 8 4 18 3 2" xfId="15831" xr:uid="{00000000-0005-0000-0000-00009B780000}"/>
    <cellStyle name="Normal 8 4 18 3 2 2" xfId="28472" xr:uid="{00000000-0005-0000-0000-00009C780000}"/>
    <cellStyle name="Normal 8 4 18 3 3" xfId="23419" xr:uid="{00000000-0005-0000-0000-00009D780000}"/>
    <cellStyle name="Normal 8 4 18 4" xfId="7548" xr:uid="{00000000-0005-0000-0000-00009E780000}"/>
    <cellStyle name="Normal 8 4 18 4 2" xfId="14060" xr:uid="{00000000-0005-0000-0000-00009F780000}"/>
    <cellStyle name="Normal 8 4 18 4 2 2" xfId="26790" xr:uid="{00000000-0005-0000-0000-0000A0780000}"/>
    <cellStyle name="Normal 8 4 18 4 3" xfId="22275" xr:uid="{00000000-0005-0000-0000-0000A1780000}"/>
    <cellStyle name="Normal 8 4 18 5" xfId="12899" xr:uid="{00000000-0005-0000-0000-0000A2780000}"/>
    <cellStyle name="Normal 8 4 18 5 2" xfId="25645" xr:uid="{00000000-0005-0000-0000-0000A3780000}"/>
    <cellStyle name="Normal 8 4 18 6" xfId="18473" xr:uid="{00000000-0005-0000-0000-0000A4780000}"/>
    <cellStyle name="Normal 8 4 18 7" xfId="31835" xr:uid="{00000000-0005-0000-0000-0000A5780000}"/>
    <cellStyle name="Normal 8 4 18 8" xfId="35044" xr:uid="{00000000-0005-0000-0000-0000A6780000}"/>
    <cellStyle name="Normal 8 4 19" xfId="5794" xr:uid="{00000000-0005-0000-0000-0000A7780000}"/>
    <cellStyle name="Normal 8 4 19 2" xfId="8501" xr:uid="{00000000-0005-0000-0000-0000A8780000}"/>
    <cellStyle name="Normal 8 4 19 2 2" xfId="14990" xr:uid="{00000000-0005-0000-0000-0000A9780000}"/>
    <cellStyle name="Normal 8 4 19 2 2 2" xfId="27665" xr:uid="{00000000-0005-0000-0000-0000AA780000}"/>
    <cellStyle name="Normal 8 4 19 2 3" xfId="19770" xr:uid="{00000000-0005-0000-0000-0000AB780000}"/>
    <cellStyle name="Normal 8 4 19 2 4" xfId="32884" xr:uid="{00000000-0005-0000-0000-0000AC780000}"/>
    <cellStyle name="Normal 8 4 19 2 5" xfId="35895" xr:uid="{00000000-0005-0000-0000-0000AD780000}"/>
    <cellStyle name="Normal 8 4 19 3" xfId="9425" xr:uid="{00000000-0005-0000-0000-0000AE780000}"/>
    <cellStyle name="Normal 8 4 19 3 2" xfId="15832" xr:uid="{00000000-0005-0000-0000-0000AF780000}"/>
    <cellStyle name="Normal 8 4 19 3 2 2" xfId="28473" xr:uid="{00000000-0005-0000-0000-0000B0780000}"/>
    <cellStyle name="Normal 8 4 19 3 3" xfId="23420" xr:uid="{00000000-0005-0000-0000-0000B1780000}"/>
    <cellStyle name="Normal 8 4 19 4" xfId="7549" xr:uid="{00000000-0005-0000-0000-0000B2780000}"/>
    <cellStyle name="Normal 8 4 19 4 2" xfId="14061" xr:uid="{00000000-0005-0000-0000-0000B3780000}"/>
    <cellStyle name="Normal 8 4 19 4 2 2" xfId="26791" xr:uid="{00000000-0005-0000-0000-0000B4780000}"/>
    <cellStyle name="Normal 8 4 19 4 3" xfId="22276" xr:uid="{00000000-0005-0000-0000-0000B5780000}"/>
    <cellStyle name="Normal 8 4 19 5" xfId="12900" xr:uid="{00000000-0005-0000-0000-0000B6780000}"/>
    <cellStyle name="Normal 8 4 19 5 2" xfId="25646" xr:uid="{00000000-0005-0000-0000-0000B7780000}"/>
    <cellStyle name="Normal 8 4 19 6" xfId="18474" xr:uid="{00000000-0005-0000-0000-0000B8780000}"/>
    <cellStyle name="Normal 8 4 19 7" xfId="31836" xr:uid="{00000000-0005-0000-0000-0000B9780000}"/>
    <cellStyle name="Normal 8 4 19 8" xfId="35045" xr:uid="{00000000-0005-0000-0000-0000BA780000}"/>
    <cellStyle name="Normal 8 4 2" xfId="2040" xr:uid="{00000000-0005-0000-0000-0000BB780000}"/>
    <cellStyle name="Normal 8 4 2 10" xfId="5795" xr:uid="{00000000-0005-0000-0000-0000BC780000}"/>
    <cellStyle name="Normal 8 4 2 11" xfId="45858" xr:uid="{7FFD4093-D337-415F-8647-61BA6C57A74C}"/>
    <cellStyle name="Normal 8 4 2 2" xfId="2041" xr:uid="{00000000-0005-0000-0000-0000BD780000}"/>
    <cellStyle name="Normal 8 4 2 2 2" xfId="10913" xr:uid="{00000000-0005-0000-0000-0000BE780000}"/>
    <cellStyle name="Normal 8 4 2 2 2 2" xfId="16394" xr:uid="{00000000-0005-0000-0000-0000BF780000}"/>
    <cellStyle name="Normal 8 4 2 2 2 2 2" xfId="28936" xr:uid="{00000000-0005-0000-0000-0000C0780000}"/>
    <cellStyle name="Normal 8 4 2 2 2 3" xfId="23846" xr:uid="{00000000-0005-0000-0000-0000C1780000}"/>
    <cellStyle name="Normal 8 4 2 2 2 4" xfId="45860" xr:uid="{8951F91B-7A65-47E8-85CB-DD0AC0D3C2C1}"/>
    <cellStyle name="Normal 8 4 2 2 3" xfId="14991" xr:uid="{00000000-0005-0000-0000-0000C2780000}"/>
    <cellStyle name="Normal 8 4 2 2 3 2" xfId="27666" xr:uid="{00000000-0005-0000-0000-0000C3780000}"/>
    <cellStyle name="Normal 8 4 2 2 3 3" xfId="45861" xr:uid="{C41D4117-DA3B-4D95-9959-D357C481CEC5}"/>
    <cellStyle name="Normal 8 4 2 2 4" xfId="19771" xr:uid="{00000000-0005-0000-0000-0000C4780000}"/>
    <cellStyle name="Normal 8 4 2 2 4 2" xfId="45862" xr:uid="{EEB6ADAD-2773-41FC-BFEA-BA628F4429F1}"/>
    <cellStyle name="Normal 8 4 2 2 5" xfId="32885" xr:uid="{00000000-0005-0000-0000-0000C5780000}"/>
    <cellStyle name="Normal 8 4 2 2 6" xfId="35896" xr:uid="{00000000-0005-0000-0000-0000C6780000}"/>
    <cellStyle name="Normal 8 4 2 2 7" xfId="8502" xr:uid="{00000000-0005-0000-0000-0000C7780000}"/>
    <cellStyle name="Normal 8 4 2 2 8" xfId="45859" xr:uid="{59281575-21B5-4D14-8B97-658B2122965C}"/>
    <cellStyle name="Normal 8 4 2 3" xfId="9426" xr:uid="{00000000-0005-0000-0000-0000C8780000}"/>
    <cellStyle name="Normal 8 4 2 3 2" xfId="15833" xr:uid="{00000000-0005-0000-0000-0000C9780000}"/>
    <cellStyle name="Normal 8 4 2 3 2 2" xfId="28474" xr:uid="{00000000-0005-0000-0000-0000CA780000}"/>
    <cellStyle name="Normal 8 4 2 3 3" xfId="23421" xr:uid="{00000000-0005-0000-0000-0000CB780000}"/>
    <cellStyle name="Normal 8 4 2 3 4" xfId="45863" xr:uid="{C580BA04-344B-435A-8444-2A000C829541}"/>
    <cellStyle name="Normal 8 4 2 4" xfId="10107" xr:uid="{00000000-0005-0000-0000-0000CC780000}"/>
    <cellStyle name="Normal 8 4 2 4 2" xfId="16018" xr:uid="{00000000-0005-0000-0000-0000CD780000}"/>
    <cellStyle name="Normal 8 4 2 4 2 2" xfId="28646" xr:uid="{00000000-0005-0000-0000-0000CE780000}"/>
    <cellStyle name="Normal 8 4 2 4 3" xfId="23614" xr:uid="{00000000-0005-0000-0000-0000CF780000}"/>
    <cellStyle name="Normal 8 4 2 4 4" xfId="45864" xr:uid="{B819603F-0EE5-4749-982E-7F9D0E433A6B}"/>
    <cellStyle name="Normal 8 4 2 5" xfId="7550" xr:uid="{00000000-0005-0000-0000-0000D0780000}"/>
    <cellStyle name="Normal 8 4 2 5 2" xfId="14062" xr:uid="{00000000-0005-0000-0000-0000D1780000}"/>
    <cellStyle name="Normal 8 4 2 5 2 2" xfId="26792" xr:uid="{00000000-0005-0000-0000-0000D2780000}"/>
    <cellStyle name="Normal 8 4 2 5 3" xfId="22277" xr:uid="{00000000-0005-0000-0000-0000D3780000}"/>
    <cellStyle name="Normal 8 4 2 5 4" xfId="45865" xr:uid="{23FC64FE-B8DE-42DD-B7D4-BC8CE76E76AC}"/>
    <cellStyle name="Normal 8 4 2 6" xfId="12901" xr:uid="{00000000-0005-0000-0000-0000D4780000}"/>
    <cellStyle name="Normal 8 4 2 6 2" xfId="25647" xr:uid="{00000000-0005-0000-0000-0000D5780000}"/>
    <cellStyle name="Normal 8 4 2 7" xfId="18475" xr:uid="{00000000-0005-0000-0000-0000D6780000}"/>
    <cellStyle name="Normal 8 4 2 8" xfId="31837" xr:uid="{00000000-0005-0000-0000-0000D7780000}"/>
    <cellStyle name="Normal 8 4 2 9" xfId="35046" xr:uid="{00000000-0005-0000-0000-0000D8780000}"/>
    <cellStyle name="Normal 8 4 20" xfId="5784" xr:uid="{00000000-0005-0000-0000-0000D9780000}"/>
    <cellStyle name="Normal 8 4 20 2" xfId="18843" xr:uid="{00000000-0005-0000-0000-0000DA780000}"/>
    <cellStyle name="Normal 8 4 21" xfId="10919" xr:uid="{00000000-0005-0000-0000-0000DB780000}"/>
    <cellStyle name="Normal 8 4 21 2" xfId="16398" xr:uid="{00000000-0005-0000-0000-0000DC780000}"/>
    <cellStyle name="Normal 8 4 21 2 2" xfId="28940" xr:uid="{00000000-0005-0000-0000-0000DD780000}"/>
    <cellStyle name="Normal 8 4 21 3" xfId="18464" xr:uid="{00000000-0005-0000-0000-0000DE780000}"/>
    <cellStyle name="Normal 8 4 21 4" xfId="23850" xr:uid="{00000000-0005-0000-0000-0000DF780000}"/>
    <cellStyle name="Normal 8 4 22" xfId="3012" xr:uid="{00000000-0005-0000-0000-0000E0780000}"/>
    <cellStyle name="Normal 8 4 3" xfId="2042" xr:uid="{00000000-0005-0000-0000-0000E1780000}"/>
    <cellStyle name="Normal 8 4 3 10" xfId="5796" xr:uid="{00000000-0005-0000-0000-0000E2780000}"/>
    <cellStyle name="Normal 8 4 3 11" xfId="45866" xr:uid="{B73A6DCD-6069-4A0B-A004-62A40BAB9AD4}"/>
    <cellStyle name="Normal 8 4 3 2" xfId="8503" xr:uid="{00000000-0005-0000-0000-0000E3780000}"/>
    <cellStyle name="Normal 8 4 3 2 2" xfId="14992" xr:uid="{00000000-0005-0000-0000-0000E4780000}"/>
    <cellStyle name="Normal 8 4 3 2 2 2" xfId="27667" xr:uid="{00000000-0005-0000-0000-0000E5780000}"/>
    <cellStyle name="Normal 8 4 3 2 3" xfId="19772" xr:uid="{00000000-0005-0000-0000-0000E6780000}"/>
    <cellStyle name="Normal 8 4 3 2 4" xfId="32886" xr:uid="{00000000-0005-0000-0000-0000E7780000}"/>
    <cellStyle name="Normal 8 4 3 2 5" xfId="35897" xr:uid="{00000000-0005-0000-0000-0000E8780000}"/>
    <cellStyle name="Normal 8 4 3 2 6" xfId="45867" xr:uid="{EC81603E-2A69-4D21-BEE8-BBF3D577BB79}"/>
    <cellStyle name="Normal 8 4 3 3" xfId="9427" xr:uid="{00000000-0005-0000-0000-0000E9780000}"/>
    <cellStyle name="Normal 8 4 3 3 2" xfId="15834" xr:uid="{00000000-0005-0000-0000-0000EA780000}"/>
    <cellStyle name="Normal 8 4 3 3 2 2" xfId="28475" xr:uid="{00000000-0005-0000-0000-0000EB780000}"/>
    <cellStyle name="Normal 8 4 3 3 3" xfId="23422" xr:uid="{00000000-0005-0000-0000-0000EC780000}"/>
    <cellStyle name="Normal 8 4 3 3 4" xfId="45868" xr:uid="{1592178F-F28A-4227-947D-F76FF7AA9A62}"/>
    <cellStyle name="Normal 8 4 3 4" xfId="10867" xr:uid="{00000000-0005-0000-0000-0000ED780000}"/>
    <cellStyle name="Normal 8 4 3 4 2" xfId="16362" xr:uid="{00000000-0005-0000-0000-0000EE780000}"/>
    <cellStyle name="Normal 8 4 3 4 2 2" xfId="28904" xr:uid="{00000000-0005-0000-0000-0000EF780000}"/>
    <cellStyle name="Normal 8 4 3 4 3" xfId="23818" xr:uid="{00000000-0005-0000-0000-0000F0780000}"/>
    <cellStyle name="Normal 8 4 3 4 4" xfId="45869" xr:uid="{F220CED2-A514-43F4-886E-942EDA4FE508}"/>
    <cellStyle name="Normal 8 4 3 5" xfId="7551" xr:uid="{00000000-0005-0000-0000-0000F1780000}"/>
    <cellStyle name="Normal 8 4 3 5 2" xfId="14063" xr:uid="{00000000-0005-0000-0000-0000F2780000}"/>
    <cellStyle name="Normal 8 4 3 5 2 2" xfId="26793" xr:uid="{00000000-0005-0000-0000-0000F3780000}"/>
    <cellStyle name="Normal 8 4 3 5 3" xfId="22278" xr:uid="{00000000-0005-0000-0000-0000F4780000}"/>
    <cellStyle name="Normal 8 4 3 6" xfId="12902" xr:uid="{00000000-0005-0000-0000-0000F5780000}"/>
    <cellStyle name="Normal 8 4 3 6 2" xfId="25648" xr:uid="{00000000-0005-0000-0000-0000F6780000}"/>
    <cellStyle name="Normal 8 4 3 7" xfId="18476" xr:uid="{00000000-0005-0000-0000-0000F7780000}"/>
    <cellStyle name="Normal 8 4 3 8" xfId="31838" xr:uid="{00000000-0005-0000-0000-0000F8780000}"/>
    <cellStyle name="Normal 8 4 3 9" xfId="35047" xr:uid="{00000000-0005-0000-0000-0000F9780000}"/>
    <cellStyle name="Normal 8 4 4" xfId="2039" xr:uid="{00000000-0005-0000-0000-0000FA780000}"/>
    <cellStyle name="Normal 8 4 4 10" xfId="45870" xr:uid="{423DBEB1-88EB-4EBB-90E9-F79E3F4FDB9E}"/>
    <cellStyle name="Normal 8 4 4 2" xfId="8504" xr:uid="{00000000-0005-0000-0000-0000FB780000}"/>
    <cellStyle name="Normal 8 4 4 2 2" xfId="14993" xr:uid="{00000000-0005-0000-0000-0000FC780000}"/>
    <cellStyle name="Normal 8 4 4 2 2 2" xfId="27668" xr:uid="{00000000-0005-0000-0000-0000FD780000}"/>
    <cellStyle name="Normal 8 4 4 2 3" xfId="19773" xr:uid="{00000000-0005-0000-0000-0000FE780000}"/>
    <cellStyle name="Normal 8 4 4 2 4" xfId="32887" xr:uid="{00000000-0005-0000-0000-0000FF780000}"/>
    <cellStyle name="Normal 8 4 4 2 5" xfId="35898" xr:uid="{00000000-0005-0000-0000-000000790000}"/>
    <cellStyle name="Normal 8 4 4 2 6" xfId="45871" xr:uid="{9F643FF6-AD7A-468D-BC81-DB6923DF63F7}"/>
    <cellStyle name="Normal 8 4 4 3" xfId="9428" xr:uid="{00000000-0005-0000-0000-000001790000}"/>
    <cellStyle name="Normal 8 4 4 3 2" xfId="15835" xr:uid="{00000000-0005-0000-0000-000002790000}"/>
    <cellStyle name="Normal 8 4 4 3 2 2" xfId="28476" xr:uid="{00000000-0005-0000-0000-000003790000}"/>
    <cellStyle name="Normal 8 4 4 3 3" xfId="23423" xr:uid="{00000000-0005-0000-0000-000004790000}"/>
    <cellStyle name="Normal 8 4 4 4" xfId="7552" xr:uid="{00000000-0005-0000-0000-000005790000}"/>
    <cellStyle name="Normal 8 4 4 4 2" xfId="14064" xr:uid="{00000000-0005-0000-0000-000006790000}"/>
    <cellStyle name="Normal 8 4 4 4 2 2" xfId="26794" xr:uid="{00000000-0005-0000-0000-000007790000}"/>
    <cellStyle name="Normal 8 4 4 4 3" xfId="22279" xr:uid="{00000000-0005-0000-0000-000008790000}"/>
    <cellStyle name="Normal 8 4 4 5" xfId="12903" xr:uid="{00000000-0005-0000-0000-000009790000}"/>
    <cellStyle name="Normal 8 4 4 5 2" xfId="25649" xr:uid="{00000000-0005-0000-0000-00000A790000}"/>
    <cellStyle name="Normal 8 4 4 6" xfId="18477" xr:uid="{00000000-0005-0000-0000-00000B790000}"/>
    <cellStyle name="Normal 8 4 4 7" xfId="31839" xr:uid="{00000000-0005-0000-0000-00000C790000}"/>
    <cellStyle name="Normal 8 4 4 8" xfId="35048" xr:uid="{00000000-0005-0000-0000-00000D790000}"/>
    <cellStyle name="Normal 8 4 4 9" xfId="5797" xr:uid="{00000000-0005-0000-0000-00000E790000}"/>
    <cellStyle name="Normal 8 4 5" xfId="5798" xr:uid="{00000000-0005-0000-0000-00000F790000}"/>
    <cellStyle name="Normal 8 4 5 2" xfId="8505" xr:uid="{00000000-0005-0000-0000-000010790000}"/>
    <cellStyle name="Normal 8 4 5 2 2" xfId="14994" xr:uid="{00000000-0005-0000-0000-000011790000}"/>
    <cellStyle name="Normal 8 4 5 2 2 2" xfId="27669" xr:uid="{00000000-0005-0000-0000-000012790000}"/>
    <cellStyle name="Normal 8 4 5 2 3" xfId="19774" xr:uid="{00000000-0005-0000-0000-000013790000}"/>
    <cellStyle name="Normal 8 4 5 2 4" xfId="32888" xr:uid="{00000000-0005-0000-0000-000014790000}"/>
    <cellStyle name="Normal 8 4 5 2 5" xfId="35899" xr:uid="{00000000-0005-0000-0000-000015790000}"/>
    <cellStyle name="Normal 8 4 5 3" xfId="9429" xr:uid="{00000000-0005-0000-0000-000016790000}"/>
    <cellStyle name="Normal 8 4 5 3 2" xfId="15836" xr:uid="{00000000-0005-0000-0000-000017790000}"/>
    <cellStyle name="Normal 8 4 5 3 2 2" xfId="28477" xr:uid="{00000000-0005-0000-0000-000018790000}"/>
    <cellStyle name="Normal 8 4 5 3 3" xfId="23424" xr:uid="{00000000-0005-0000-0000-000019790000}"/>
    <cellStyle name="Normal 8 4 5 4" xfId="7553" xr:uid="{00000000-0005-0000-0000-00001A790000}"/>
    <cellStyle name="Normal 8 4 5 4 2" xfId="14065" xr:uid="{00000000-0005-0000-0000-00001B790000}"/>
    <cellStyle name="Normal 8 4 5 4 2 2" xfId="26795" xr:uid="{00000000-0005-0000-0000-00001C790000}"/>
    <cellStyle name="Normal 8 4 5 4 3" xfId="22280" xr:uid="{00000000-0005-0000-0000-00001D790000}"/>
    <cellStyle name="Normal 8 4 5 5" xfId="12904" xr:uid="{00000000-0005-0000-0000-00001E790000}"/>
    <cellStyle name="Normal 8 4 5 5 2" xfId="25650" xr:uid="{00000000-0005-0000-0000-00001F790000}"/>
    <cellStyle name="Normal 8 4 5 6" xfId="18478" xr:uid="{00000000-0005-0000-0000-000020790000}"/>
    <cellStyle name="Normal 8 4 5 7" xfId="31840" xr:uid="{00000000-0005-0000-0000-000021790000}"/>
    <cellStyle name="Normal 8 4 5 8" xfId="35049" xr:uid="{00000000-0005-0000-0000-000022790000}"/>
    <cellStyle name="Normal 8 4 5 9" xfId="45872" xr:uid="{DE28E0B7-A888-49B1-B1C8-C6EECB15AC8A}"/>
    <cellStyle name="Normal 8 4 6" xfId="5799" xr:uid="{00000000-0005-0000-0000-000023790000}"/>
    <cellStyle name="Normal 8 4 6 2" xfId="8506" xr:uid="{00000000-0005-0000-0000-000024790000}"/>
    <cellStyle name="Normal 8 4 6 2 2" xfId="14995" xr:uid="{00000000-0005-0000-0000-000025790000}"/>
    <cellStyle name="Normal 8 4 6 2 2 2" xfId="27670" xr:uid="{00000000-0005-0000-0000-000026790000}"/>
    <cellStyle name="Normal 8 4 6 2 3" xfId="19775" xr:uid="{00000000-0005-0000-0000-000027790000}"/>
    <cellStyle name="Normal 8 4 6 2 4" xfId="32889" xr:uid="{00000000-0005-0000-0000-000028790000}"/>
    <cellStyle name="Normal 8 4 6 2 5" xfId="35900" xr:uid="{00000000-0005-0000-0000-000029790000}"/>
    <cellStyle name="Normal 8 4 6 3" xfId="9430" xr:uid="{00000000-0005-0000-0000-00002A790000}"/>
    <cellStyle name="Normal 8 4 6 3 2" xfId="15837" xr:uid="{00000000-0005-0000-0000-00002B790000}"/>
    <cellStyle name="Normal 8 4 6 3 2 2" xfId="28478" xr:uid="{00000000-0005-0000-0000-00002C790000}"/>
    <cellStyle name="Normal 8 4 6 3 3" xfId="23425" xr:uid="{00000000-0005-0000-0000-00002D790000}"/>
    <cellStyle name="Normal 8 4 6 4" xfId="7554" xr:uid="{00000000-0005-0000-0000-00002E790000}"/>
    <cellStyle name="Normal 8 4 6 4 2" xfId="14066" xr:uid="{00000000-0005-0000-0000-00002F790000}"/>
    <cellStyle name="Normal 8 4 6 4 2 2" xfId="26796" xr:uid="{00000000-0005-0000-0000-000030790000}"/>
    <cellStyle name="Normal 8 4 6 4 3" xfId="22281" xr:uid="{00000000-0005-0000-0000-000031790000}"/>
    <cellStyle name="Normal 8 4 6 5" xfId="12905" xr:uid="{00000000-0005-0000-0000-000032790000}"/>
    <cellStyle name="Normal 8 4 6 5 2" xfId="25651" xr:uid="{00000000-0005-0000-0000-000033790000}"/>
    <cellStyle name="Normal 8 4 6 6" xfId="18479" xr:uid="{00000000-0005-0000-0000-000034790000}"/>
    <cellStyle name="Normal 8 4 6 7" xfId="31841" xr:uid="{00000000-0005-0000-0000-000035790000}"/>
    <cellStyle name="Normal 8 4 6 8" xfId="35050" xr:uid="{00000000-0005-0000-0000-000036790000}"/>
    <cellStyle name="Normal 8 4 6 9" xfId="45873" xr:uid="{7539C73C-D308-4DF5-A2BF-C721848DC9B8}"/>
    <cellStyle name="Normal 8 4 7" xfId="5800" xr:uid="{00000000-0005-0000-0000-000037790000}"/>
    <cellStyle name="Normal 8 4 7 2" xfId="8507" xr:uid="{00000000-0005-0000-0000-000038790000}"/>
    <cellStyle name="Normal 8 4 7 2 2" xfId="14996" xr:uid="{00000000-0005-0000-0000-000039790000}"/>
    <cellStyle name="Normal 8 4 7 2 2 2" xfId="27671" xr:uid="{00000000-0005-0000-0000-00003A790000}"/>
    <cellStyle name="Normal 8 4 7 2 3" xfId="19776" xr:uid="{00000000-0005-0000-0000-00003B790000}"/>
    <cellStyle name="Normal 8 4 7 2 4" xfId="32890" xr:uid="{00000000-0005-0000-0000-00003C790000}"/>
    <cellStyle name="Normal 8 4 7 2 5" xfId="35901" xr:uid="{00000000-0005-0000-0000-00003D790000}"/>
    <cellStyle name="Normal 8 4 7 3" xfId="9431" xr:uid="{00000000-0005-0000-0000-00003E790000}"/>
    <cellStyle name="Normal 8 4 7 3 2" xfId="15838" xr:uid="{00000000-0005-0000-0000-00003F790000}"/>
    <cellStyle name="Normal 8 4 7 3 2 2" xfId="28479" xr:uid="{00000000-0005-0000-0000-000040790000}"/>
    <cellStyle name="Normal 8 4 7 3 3" xfId="23426" xr:uid="{00000000-0005-0000-0000-000041790000}"/>
    <cellStyle name="Normal 8 4 7 4" xfId="7555" xr:uid="{00000000-0005-0000-0000-000042790000}"/>
    <cellStyle name="Normal 8 4 7 4 2" xfId="14067" xr:uid="{00000000-0005-0000-0000-000043790000}"/>
    <cellStyle name="Normal 8 4 7 4 2 2" xfId="26797" xr:uid="{00000000-0005-0000-0000-000044790000}"/>
    <cellStyle name="Normal 8 4 7 4 3" xfId="22282" xr:uid="{00000000-0005-0000-0000-000045790000}"/>
    <cellStyle name="Normal 8 4 7 5" xfId="12906" xr:uid="{00000000-0005-0000-0000-000046790000}"/>
    <cellStyle name="Normal 8 4 7 5 2" xfId="25652" xr:uid="{00000000-0005-0000-0000-000047790000}"/>
    <cellStyle name="Normal 8 4 7 6" xfId="18480" xr:uid="{00000000-0005-0000-0000-000048790000}"/>
    <cellStyle name="Normal 8 4 7 7" xfId="31842" xr:uid="{00000000-0005-0000-0000-000049790000}"/>
    <cellStyle name="Normal 8 4 7 8" xfId="35051" xr:uid="{00000000-0005-0000-0000-00004A790000}"/>
    <cellStyle name="Normal 8 4 7 9" xfId="45874" xr:uid="{5F421A4B-726C-4AF1-ADC9-453A1E2D389B}"/>
    <cellStyle name="Normal 8 4 8" xfId="5801" xr:uid="{00000000-0005-0000-0000-00004B790000}"/>
    <cellStyle name="Normal 8 4 8 2" xfId="8508" xr:uid="{00000000-0005-0000-0000-00004C790000}"/>
    <cellStyle name="Normal 8 4 8 2 2" xfId="14997" xr:uid="{00000000-0005-0000-0000-00004D790000}"/>
    <cellStyle name="Normal 8 4 8 2 2 2" xfId="27672" xr:uid="{00000000-0005-0000-0000-00004E790000}"/>
    <cellStyle name="Normal 8 4 8 2 3" xfId="19777" xr:uid="{00000000-0005-0000-0000-00004F790000}"/>
    <cellStyle name="Normal 8 4 8 2 4" xfId="32891" xr:uid="{00000000-0005-0000-0000-000050790000}"/>
    <cellStyle name="Normal 8 4 8 2 5" xfId="35902" xr:uid="{00000000-0005-0000-0000-000051790000}"/>
    <cellStyle name="Normal 8 4 8 3" xfId="9432" xr:uid="{00000000-0005-0000-0000-000052790000}"/>
    <cellStyle name="Normal 8 4 8 3 2" xfId="15839" xr:uid="{00000000-0005-0000-0000-000053790000}"/>
    <cellStyle name="Normal 8 4 8 3 2 2" xfId="28480" xr:uid="{00000000-0005-0000-0000-000054790000}"/>
    <cellStyle name="Normal 8 4 8 3 3" xfId="23427" xr:uid="{00000000-0005-0000-0000-000055790000}"/>
    <cellStyle name="Normal 8 4 8 4" xfId="7556" xr:uid="{00000000-0005-0000-0000-000056790000}"/>
    <cellStyle name="Normal 8 4 8 4 2" xfId="14068" xr:uid="{00000000-0005-0000-0000-000057790000}"/>
    <cellStyle name="Normal 8 4 8 4 2 2" xfId="26798" xr:uid="{00000000-0005-0000-0000-000058790000}"/>
    <cellStyle name="Normal 8 4 8 4 3" xfId="22283" xr:uid="{00000000-0005-0000-0000-000059790000}"/>
    <cellStyle name="Normal 8 4 8 5" xfId="12907" xr:uid="{00000000-0005-0000-0000-00005A790000}"/>
    <cellStyle name="Normal 8 4 8 5 2" xfId="25653" xr:uid="{00000000-0005-0000-0000-00005B790000}"/>
    <cellStyle name="Normal 8 4 8 6" xfId="18481" xr:uid="{00000000-0005-0000-0000-00005C790000}"/>
    <cellStyle name="Normal 8 4 8 7" xfId="31843" xr:uid="{00000000-0005-0000-0000-00005D790000}"/>
    <cellStyle name="Normal 8 4 8 8" xfId="35052" xr:uid="{00000000-0005-0000-0000-00005E790000}"/>
    <cellStyle name="Normal 8 4 9" xfId="5802" xr:uid="{00000000-0005-0000-0000-00005F790000}"/>
    <cellStyle name="Normal 8 4 9 2" xfId="8509" xr:uid="{00000000-0005-0000-0000-000060790000}"/>
    <cellStyle name="Normal 8 4 9 2 2" xfId="14998" xr:uid="{00000000-0005-0000-0000-000061790000}"/>
    <cellStyle name="Normal 8 4 9 2 2 2" xfId="27673" xr:uid="{00000000-0005-0000-0000-000062790000}"/>
    <cellStyle name="Normal 8 4 9 2 3" xfId="19778" xr:uid="{00000000-0005-0000-0000-000063790000}"/>
    <cellStyle name="Normal 8 4 9 2 4" xfId="32892" xr:uid="{00000000-0005-0000-0000-000064790000}"/>
    <cellStyle name="Normal 8 4 9 2 5" xfId="35903" xr:uid="{00000000-0005-0000-0000-000065790000}"/>
    <cellStyle name="Normal 8 4 9 3" xfId="9433" xr:uid="{00000000-0005-0000-0000-000066790000}"/>
    <cellStyle name="Normal 8 4 9 3 2" xfId="15840" xr:uid="{00000000-0005-0000-0000-000067790000}"/>
    <cellStyle name="Normal 8 4 9 3 2 2" xfId="28481" xr:uid="{00000000-0005-0000-0000-000068790000}"/>
    <cellStyle name="Normal 8 4 9 3 3" xfId="23428" xr:uid="{00000000-0005-0000-0000-000069790000}"/>
    <cellStyle name="Normal 8 4 9 4" xfId="7557" xr:uid="{00000000-0005-0000-0000-00006A790000}"/>
    <cellStyle name="Normal 8 4 9 4 2" xfId="14069" xr:uid="{00000000-0005-0000-0000-00006B790000}"/>
    <cellStyle name="Normal 8 4 9 4 2 2" xfId="26799" xr:uid="{00000000-0005-0000-0000-00006C790000}"/>
    <cellStyle name="Normal 8 4 9 4 3" xfId="22284" xr:uid="{00000000-0005-0000-0000-00006D790000}"/>
    <cellStyle name="Normal 8 4 9 5" xfId="12908" xr:uid="{00000000-0005-0000-0000-00006E790000}"/>
    <cellStyle name="Normal 8 4 9 5 2" xfId="25654" xr:uid="{00000000-0005-0000-0000-00006F790000}"/>
    <cellStyle name="Normal 8 4 9 6" xfId="18482" xr:uid="{00000000-0005-0000-0000-000070790000}"/>
    <cellStyle name="Normal 8 4 9 7" xfId="31844" xr:uid="{00000000-0005-0000-0000-000071790000}"/>
    <cellStyle name="Normal 8 4 9 8" xfId="35053" xr:uid="{00000000-0005-0000-0000-000072790000}"/>
    <cellStyle name="Normal 8 5" xfId="818" xr:uid="{00000000-0005-0000-0000-000073790000}"/>
    <cellStyle name="Normal 8 5 2" xfId="2044" xr:uid="{00000000-0005-0000-0000-000074790000}"/>
    <cellStyle name="Normal 8 5 2 2" xfId="11028" xr:uid="{00000000-0005-0000-0000-000075790000}"/>
    <cellStyle name="Normal 8 5 2 2 2" xfId="16467" xr:uid="{00000000-0005-0000-0000-000076790000}"/>
    <cellStyle name="Normal 8 5 2 2 2 2" xfId="29007" xr:uid="{00000000-0005-0000-0000-000077790000}"/>
    <cellStyle name="Normal 8 5 2 2 3" xfId="23916" xr:uid="{00000000-0005-0000-0000-000078790000}"/>
    <cellStyle name="Normal 8 5 2 2 4" xfId="45876" xr:uid="{30975375-9CDE-4810-9289-7DC2B6F4BBD4}"/>
    <cellStyle name="Normal 8 5 2 3" xfId="5803" xr:uid="{00000000-0005-0000-0000-000079790000}"/>
    <cellStyle name="Normal 8 5 2 3 2" xfId="45877" xr:uid="{19785BA5-E436-4E29-9D8C-F5E086E5486F}"/>
    <cellStyle name="Normal 8 5 2 4" xfId="45878" xr:uid="{D2FC97C8-70E2-487D-B5CB-9A045C9BFA5B}"/>
    <cellStyle name="Normal 8 5 2 5" xfId="45875" xr:uid="{6CE01715-545B-434D-9A19-2E8D7907887B}"/>
    <cellStyle name="Normal 8 5 3" xfId="2043" xr:uid="{00000000-0005-0000-0000-00007A790000}"/>
    <cellStyle name="Normal 8 5 3 2" xfId="16314" xr:uid="{00000000-0005-0000-0000-00007B790000}"/>
    <cellStyle name="Normal 8 5 3 2 2" xfId="28856" xr:uid="{00000000-0005-0000-0000-00007C790000}"/>
    <cellStyle name="Normal 8 5 3 2 3" xfId="45880" xr:uid="{E75EAD9C-2847-49A7-86F3-0D176379106C}"/>
    <cellStyle name="Normal 8 5 3 3" xfId="23778" xr:uid="{00000000-0005-0000-0000-00007D790000}"/>
    <cellStyle name="Normal 8 5 3 4" xfId="10789" xr:uid="{00000000-0005-0000-0000-00007E790000}"/>
    <cellStyle name="Normal 8 5 3 5" xfId="45879" xr:uid="{D7FBE3EF-8F87-4651-B534-DFC2DC338A61}"/>
    <cellStyle name="Normal 8 5 4" xfId="3133" xr:uid="{00000000-0005-0000-0000-00007F790000}"/>
    <cellStyle name="Normal 8 5 4 2" xfId="45881" xr:uid="{06FE1DA2-CDB1-49FE-8091-AC6414A273C6}"/>
    <cellStyle name="Normal 8 5 5" xfId="37773" xr:uid="{00000000-0005-0000-0000-000080790000}"/>
    <cellStyle name="Normal 8 5 5 2" xfId="45882" xr:uid="{E4069882-00E6-4333-87ED-1300A085068F}"/>
    <cellStyle name="Normal 8 5 6" xfId="38051" xr:uid="{00000000-0005-0000-0000-000081790000}"/>
    <cellStyle name="Normal 8 5 6 2" xfId="45883" xr:uid="{9BD57B63-E16A-4377-A829-65BD230749B7}"/>
    <cellStyle name="Normal 8 6" xfId="2045" xr:uid="{00000000-0005-0000-0000-000082790000}"/>
    <cellStyle name="Normal 8 6 2" xfId="5804" xr:uid="{00000000-0005-0000-0000-000083790000}"/>
    <cellStyle name="Normal 8 6 2 2" xfId="45885" xr:uid="{B1E4A872-4226-4679-9CAC-08C9AF5CE2EC}"/>
    <cellStyle name="Normal 8 6 3" xfId="10986" xr:uid="{00000000-0005-0000-0000-000084790000}"/>
    <cellStyle name="Normal 8 6 3 2" xfId="16438" xr:uid="{00000000-0005-0000-0000-000085790000}"/>
    <cellStyle name="Normal 8 6 3 2 2" xfId="28978" xr:uid="{00000000-0005-0000-0000-000086790000}"/>
    <cellStyle name="Normal 8 6 3 3" xfId="23888" xr:uid="{00000000-0005-0000-0000-000087790000}"/>
    <cellStyle name="Normal 8 6 3 4" xfId="45886" xr:uid="{72645CED-C50B-454A-8849-52FCFCEC36DC}"/>
    <cellStyle name="Normal 8 6 4" xfId="3171" xr:uid="{00000000-0005-0000-0000-000088790000}"/>
    <cellStyle name="Normal 8 6 4 2" xfId="45887" xr:uid="{E27C074D-E340-4572-8A34-EEE9EE0B3077}"/>
    <cellStyle name="Normal 8 6 5" xfId="37396" xr:uid="{00000000-0005-0000-0000-000089790000}"/>
    <cellStyle name="Normal 8 6 5 2" xfId="45888" xr:uid="{1659122B-456F-4AD2-A535-BCF103810FA6}"/>
    <cellStyle name="Normal 8 6 6" xfId="45884" xr:uid="{C0606111-258A-42FF-9FAF-3ACB3AEA7D8A}"/>
    <cellStyle name="Normal 8 7" xfId="2046" xr:uid="{00000000-0005-0000-0000-00008A790000}"/>
    <cellStyle name="Normal 8 7 2" xfId="11282" xr:uid="{00000000-0005-0000-0000-00008B790000}"/>
    <cellStyle name="Normal 8 7 2 2" xfId="45889" xr:uid="{0EDF6964-742E-4441-A32E-BC8F5908F0DC}"/>
    <cellStyle name="Normal 8 7 3" xfId="5805" xr:uid="{00000000-0005-0000-0000-00008C790000}"/>
    <cellStyle name="Normal 8 8" xfId="2029" xr:uid="{00000000-0005-0000-0000-00008D790000}"/>
    <cellStyle name="Normal 8 8 2" xfId="5806" xr:uid="{00000000-0005-0000-0000-00008E790000}"/>
    <cellStyle name="Normal 8 8 2 2" xfId="45890" xr:uid="{B117231E-9C61-4991-9BAD-0BAAD81654BD}"/>
    <cellStyle name="Normal 8 9" xfId="5807" xr:uid="{00000000-0005-0000-0000-00008F790000}"/>
    <cellStyle name="Normal 8 9 2" xfId="10111" xr:uid="{00000000-0005-0000-0000-000090790000}"/>
    <cellStyle name="Normal 8 9 3" xfId="45891" xr:uid="{E563F0B1-006A-49B0-9E75-2622C925FA8F}"/>
    <cellStyle name="Normal 80" xfId="648" xr:uid="{00000000-0005-0000-0000-000091790000}"/>
    <cellStyle name="Normal 80 2" xfId="2177" xr:uid="{00000000-0005-0000-0000-000092790000}"/>
    <cellStyle name="Normal 80 2 2" xfId="45893" xr:uid="{679C9ED5-C878-4BFA-9F51-942A4131C2B5}"/>
    <cellStyle name="Normal 80 3" xfId="3013" xr:uid="{00000000-0005-0000-0000-000093790000}"/>
    <cellStyle name="Normal 80 4" xfId="45892" xr:uid="{E42AC80E-0637-4F32-BD49-51E754ADABB4}"/>
    <cellStyle name="Normal 81" xfId="814" xr:uid="{00000000-0005-0000-0000-000094790000}"/>
    <cellStyle name="Normal 81 2" xfId="3014" xr:uid="{00000000-0005-0000-0000-000095790000}"/>
    <cellStyle name="Normal 81 2 2" xfId="45896" xr:uid="{EFFBB0DB-6AD9-48B2-B340-9939F86E3FF6}"/>
    <cellStyle name="Normal 81 2 3" xfId="45895" xr:uid="{94C6FED4-8F74-49D0-9AE1-9AD8866E58BC}"/>
    <cellStyle name="Normal 81 3" xfId="37769" xr:uid="{00000000-0005-0000-0000-000096790000}"/>
    <cellStyle name="Normal 81 3 2" xfId="45897" xr:uid="{C9E62D29-5A66-4C46-8B55-B73F5B50AB89}"/>
    <cellStyle name="Normal 81 4" xfId="38047" xr:uid="{00000000-0005-0000-0000-000097790000}"/>
    <cellStyle name="Normal 81 5" xfId="45894" xr:uid="{E97D1C97-C796-4063-B4DB-22C59CB2C9DA}"/>
    <cellStyle name="Normal 82" xfId="1228" xr:uid="{00000000-0005-0000-0000-000098790000}"/>
    <cellStyle name="Normal 82 2" xfId="3015" xr:uid="{00000000-0005-0000-0000-000099790000}"/>
    <cellStyle name="Normal 82 2 2" xfId="45899" xr:uid="{4C49F78C-9CF9-4E25-9D8F-2416763AF44E}"/>
    <cellStyle name="Normal 82 3" xfId="37789" xr:uid="{00000000-0005-0000-0000-00009A790000}"/>
    <cellStyle name="Normal 82 4" xfId="38061" xr:uid="{00000000-0005-0000-0000-00009B790000}"/>
    <cellStyle name="Normal 82 5" xfId="45898" xr:uid="{91919F3F-A754-4194-B7B8-A4C128F69444}"/>
    <cellStyle name="Normal 83" xfId="3016" xr:uid="{00000000-0005-0000-0000-00009C790000}"/>
    <cellStyle name="Normal 83 2" xfId="45901" xr:uid="{443F4F90-0C9A-4C5B-B803-784C4F7D6B31}"/>
    <cellStyle name="Normal 83 3" xfId="45900" xr:uid="{B2B4B6FB-ACC4-43D9-9EDE-FF3A63A5006B}"/>
    <cellStyle name="Normal 84" xfId="3017" xr:uid="{00000000-0005-0000-0000-00009D790000}"/>
    <cellStyle name="Normal 84 2" xfId="45903" xr:uid="{D8F056B2-660F-4CCD-8B3C-4EF143C45E78}"/>
    <cellStyle name="Normal 84 3" xfId="45902" xr:uid="{70ED6123-A81C-4A8A-A013-E8B19FD02A94}"/>
    <cellStyle name="Normal 85" xfId="3018" xr:uid="{00000000-0005-0000-0000-00009E790000}"/>
    <cellStyle name="Normal 85 2" xfId="45905" xr:uid="{7EF26421-EC2F-40E2-9E82-DEDDEB91681E}"/>
    <cellStyle name="Normal 85 3" xfId="45904" xr:uid="{088158AB-3374-4410-B971-0EB42653AEF7}"/>
    <cellStyle name="Normal 86" xfId="3019" xr:uid="{00000000-0005-0000-0000-00009F790000}"/>
    <cellStyle name="Normal 86 2" xfId="45907" xr:uid="{A78CEE3B-84EA-4266-9CEE-F0F059416F01}"/>
    <cellStyle name="Normal 86 3" xfId="45906" xr:uid="{AFD6787F-8ABC-431E-970E-EDED022E41FB}"/>
    <cellStyle name="Normal 87" xfId="3020" xr:uid="{00000000-0005-0000-0000-0000A0790000}"/>
    <cellStyle name="Normal 87 2" xfId="45909" xr:uid="{4DB364C3-40ED-4B71-92CC-6EAE59C31F71}"/>
    <cellStyle name="Normal 87 3" xfId="45908" xr:uid="{03468D02-0CE3-4B77-86A1-0C73C601642B}"/>
    <cellStyle name="Normal 88" xfId="3021" xr:uid="{00000000-0005-0000-0000-0000A1790000}"/>
    <cellStyle name="Normal 88 2" xfId="45911" xr:uid="{9205C0FE-157D-4DE5-9FA9-86D742807733}"/>
    <cellStyle name="Normal 88 3" xfId="45910" xr:uid="{E6C5E9B8-2C35-4E15-AD91-882B57896BCE}"/>
    <cellStyle name="Normal 89" xfId="3022" xr:uid="{00000000-0005-0000-0000-0000A2790000}"/>
    <cellStyle name="Normal 89 2" xfId="45912" xr:uid="{92BD253E-6787-452D-A929-B1CBB4B41B17}"/>
    <cellStyle name="Normal 9" xfId="351" xr:uid="{00000000-0005-0000-0000-0000A3790000}"/>
    <cellStyle name="Normal 9 10" xfId="5809" xr:uid="{00000000-0005-0000-0000-0000A4790000}"/>
    <cellStyle name="Normal 9 10 2" xfId="8510" xr:uid="{00000000-0005-0000-0000-0000A5790000}"/>
    <cellStyle name="Normal 9 10 2 2" xfId="14999" xr:uid="{00000000-0005-0000-0000-0000A6790000}"/>
    <cellStyle name="Normal 9 10 2 2 2" xfId="27674" xr:uid="{00000000-0005-0000-0000-0000A7790000}"/>
    <cellStyle name="Normal 9 10 2 3" xfId="19779" xr:uid="{00000000-0005-0000-0000-0000A8790000}"/>
    <cellStyle name="Normal 9 10 2 4" xfId="32893" xr:uid="{00000000-0005-0000-0000-0000A9790000}"/>
    <cellStyle name="Normal 9 10 2 5" xfId="35904" xr:uid="{00000000-0005-0000-0000-0000AA790000}"/>
    <cellStyle name="Normal 9 10 3" xfId="9434" xr:uid="{00000000-0005-0000-0000-0000AB790000}"/>
    <cellStyle name="Normal 9 10 3 2" xfId="15841" xr:uid="{00000000-0005-0000-0000-0000AC790000}"/>
    <cellStyle name="Normal 9 10 3 2 2" xfId="28482" xr:uid="{00000000-0005-0000-0000-0000AD790000}"/>
    <cellStyle name="Normal 9 10 3 3" xfId="20228" xr:uid="{00000000-0005-0000-0000-0000AE790000}"/>
    <cellStyle name="Normal 9 10 3 4" xfId="33483" xr:uid="{00000000-0005-0000-0000-0000AF790000}"/>
    <cellStyle name="Normal 9 10 3 5" xfId="36270" xr:uid="{00000000-0005-0000-0000-0000B0790000}"/>
    <cellStyle name="Normal 9 10 4" xfId="7558" xr:uid="{00000000-0005-0000-0000-0000B1790000}"/>
    <cellStyle name="Normal 9 10 4 2" xfId="14070" xr:uid="{00000000-0005-0000-0000-0000B2790000}"/>
    <cellStyle name="Normal 9 10 4 2 2" xfId="26800" xr:uid="{00000000-0005-0000-0000-0000B3790000}"/>
    <cellStyle name="Normal 9 10 4 3" xfId="22285" xr:uid="{00000000-0005-0000-0000-0000B4790000}"/>
    <cellStyle name="Normal 9 10 5" xfId="12909" xr:uid="{00000000-0005-0000-0000-0000B5790000}"/>
    <cellStyle name="Normal 9 10 5 2" xfId="25655" xr:uid="{00000000-0005-0000-0000-0000B6790000}"/>
    <cellStyle name="Normal 9 10 6" xfId="18483" xr:uid="{00000000-0005-0000-0000-0000B7790000}"/>
    <cellStyle name="Normal 9 10 7" xfId="31845" xr:uid="{00000000-0005-0000-0000-0000B8790000}"/>
    <cellStyle name="Normal 9 10 8" xfId="35054" xr:uid="{00000000-0005-0000-0000-0000B9790000}"/>
    <cellStyle name="Normal 9 11" xfId="5810" xr:uid="{00000000-0005-0000-0000-0000BA790000}"/>
    <cellStyle name="Normal 9 11 2" xfId="8511" xr:uid="{00000000-0005-0000-0000-0000BB790000}"/>
    <cellStyle name="Normal 9 11 2 2" xfId="15000" xr:uid="{00000000-0005-0000-0000-0000BC790000}"/>
    <cellStyle name="Normal 9 11 2 2 2" xfId="27675" xr:uid="{00000000-0005-0000-0000-0000BD790000}"/>
    <cellStyle name="Normal 9 11 2 3" xfId="19780" xr:uid="{00000000-0005-0000-0000-0000BE790000}"/>
    <cellStyle name="Normal 9 11 2 4" xfId="32894" xr:uid="{00000000-0005-0000-0000-0000BF790000}"/>
    <cellStyle name="Normal 9 11 2 5" xfId="35905" xr:uid="{00000000-0005-0000-0000-0000C0790000}"/>
    <cellStyle name="Normal 9 11 3" xfId="9435" xr:uid="{00000000-0005-0000-0000-0000C1790000}"/>
    <cellStyle name="Normal 9 11 3 2" xfId="15842" xr:uid="{00000000-0005-0000-0000-0000C2790000}"/>
    <cellStyle name="Normal 9 11 3 2 2" xfId="28483" xr:uid="{00000000-0005-0000-0000-0000C3790000}"/>
    <cellStyle name="Normal 9 11 3 3" xfId="23429" xr:uid="{00000000-0005-0000-0000-0000C4790000}"/>
    <cellStyle name="Normal 9 11 4" xfId="7559" xr:uid="{00000000-0005-0000-0000-0000C5790000}"/>
    <cellStyle name="Normal 9 11 4 2" xfId="14071" xr:uid="{00000000-0005-0000-0000-0000C6790000}"/>
    <cellStyle name="Normal 9 11 4 2 2" xfId="26801" xr:uid="{00000000-0005-0000-0000-0000C7790000}"/>
    <cellStyle name="Normal 9 11 4 3" xfId="22286" xr:uid="{00000000-0005-0000-0000-0000C8790000}"/>
    <cellStyle name="Normal 9 11 5" xfId="12910" xr:uid="{00000000-0005-0000-0000-0000C9790000}"/>
    <cellStyle name="Normal 9 11 5 2" xfId="25656" xr:uid="{00000000-0005-0000-0000-0000CA790000}"/>
    <cellStyle name="Normal 9 11 6" xfId="18484" xr:uid="{00000000-0005-0000-0000-0000CB790000}"/>
    <cellStyle name="Normal 9 11 7" xfId="31846" xr:uid="{00000000-0005-0000-0000-0000CC790000}"/>
    <cellStyle name="Normal 9 11 8" xfId="35055" xr:uid="{00000000-0005-0000-0000-0000CD790000}"/>
    <cellStyle name="Normal 9 12" xfId="5811" xr:uid="{00000000-0005-0000-0000-0000CE790000}"/>
    <cellStyle name="Normal 9 12 2" xfId="8512" xr:uid="{00000000-0005-0000-0000-0000CF790000}"/>
    <cellStyle name="Normal 9 12 2 2" xfId="15001" xr:uid="{00000000-0005-0000-0000-0000D0790000}"/>
    <cellStyle name="Normal 9 12 2 2 2" xfId="27676" xr:uid="{00000000-0005-0000-0000-0000D1790000}"/>
    <cellStyle name="Normal 9 12 2 3" xfId="19781" xr:uid="{00000000-0005-0000-0000-0000D2790000}"/>
    <cellStyle name="Normal 9 12 2 4" xfId="32895" xr:uid="{00000000-0005-0000-0000-0000D3790000}"/>
    <cellStyle name="Normal 9 12 2 5" xfId="35906" xr:uid="{00000000-0005-0000-0000-0000D4790000}"/>
    <cellStyle name="Normal 9 12 3" xfId="9436" xr:uid="{00000000-0005-0000-0000-0000D5790000}"/>
    <cellStyle name="Normal 9 12 3 2" xfId="15843" xr:uid="{00000000-0005-0000-0000-0000D6790000}"/>
    <cellStyle name="Normal 9 12 3 2 2" xfId="28484" xr:uid="{00000000-0005-0000-0000-0000D7790000}"/>
    <cellStyle name="Normal 9 12 3 3" xfId="23430" xr:uid="{00000000-0005-0000-0000-0000D8790000}"/>
    <cellStyle name="Normal 9 12 4" xfId="7560" xr:uid="{00000000-0005-0000-0000-0000D9790000}"/>
    <cellStyle name="Normal 9 12 4 2" xfId="14072" xr:uid="{00000000-0005-0000-0000-0000DA790000}"/>
    <cellStyle name="Normal 9 12 4 2 2" xfId="26802" xr:uid="{00000000-0005-0000-0000-0000DB790000}"/>
    <cellStyle name="Normal 9 12 4 3" xfId="22287" xr:uid="{00000000-0005-0000-0000-0000DC790000}"/>
    <cellStyle name="Normal 9 12 5" xfId="12911" xr:uid="{00000000-0005-0000-0000-0000DD790000}"/>
    <cellStyle name="Normal 9 12 5 2" xfId="25657" xr:uid="{00000000-0005-0000-0000-0000DE790000}"/>
    <cellStyle name="Normal 9 12 6" xfId="18485" xr:uid="{00000000-0005-0000-0000-0000DF790000}"/>
    <cellStyle name="Normal 9 12 7" xfId="31847" xr:uid="{00000000-0005-0000-0000-0000E0790000}"/>
    <cellStyle name="Normal 9 12 8" xfId="35056" xr:uid="{00000000-0005-0000-0000-0000E1790000}"/>
    <cellStyle name="Normal 9 13" xfId="5812" xr:uid="{00000000-0005-0000-0000-0000E2790000}"/>
    <cellStyle name="Normal 9 13 2" xfId="8513" xr:uid="{00000000-0005-0000-0000-0000E3790000}"/>
    <cellStyle name="Normal 9 13 2 2" xfId="15002" xr:uid="{00000000-0005-0000-0000-0000E4790000}"/>
    <cellStyle name="Normal 9 13 2 2 2" xfId="27677" xr:uid="{00000000-0005-0000-0000-0000E5790000}"/>
    <cellStyle name="Normal 9 13 2 3" xfId="19782" xr:uid="{00000000-0005-0000-0000-0000E6790000}"/>
    <cellStyle name="Normal 9 13 2 4" xfId="32896" xr:uid="{00000000-0005-0000-0000-0000E7790000}"/>
    <cellStyle name="Normal 9 13 2 5" xfId="35907" xr:uid="{00000000-0005-0000-0000-0000E8790000}"/>
    <cellStyle name="Normal 9 13 3" xfId="9437" xr:uid="{00000000-0005-0000-0000-0000E9790000}"/>
    <cellStyle name="Normal 9 13 3 2" xfId="15844" xr:uid="{00000000-0005-0000-0000-0000EA790000}"/>
    <cellStyle name="Normal 9 13 3 2 2" xfId="28485" xr:uid="{00000000-0005-0000-0000-0000EB790000}"/>
    <cellStyle name="Normal 9 13 3 3" xfId="23431" xr:uid="{00000000-0005-0000-0000-0000EC790000}"/>
    <cellStyle name="Normal 9 13 4" xfId="7561" xr:uid="{00000000-0005-0000-0000-0000ED790000}"/>
    <cellStyle name="Normal 9 13 4 2" xfId="14073" xr:uid="{00000000-0005-0000-0000-0000EE790000}"/>
    <cellStyle name="Normal 9 13 4 2 2" xfId="26803" xr:uid="{00000000-0005-0000-0000-0000EF790000}"/>
    <cellStyle name="Normal 9 13 4 3" xfId="22288" xr:uid="{00000000-0005-0000-0000-0000F0790000}"/>
    <cellStyle name="Normal 9 13 5" xfId="12912" xr:uid="{00000000-0005-0000-0000-0000F1790000}"/>
    <cellStyle name="Normal 9 13 5 2" xfId="25658" xr:uid="{00000000-0005-0000-0000-0000F2790000}"/>
    <cellStyle name="Normal 9 13 6" xfId="18486" xr:uid="{00000000-0005-0000-0000-0000F3790000}"/>
    <cellStyle name="Normal 9 13 7" xfId="31848" xr:uid="{00000000-0005-0000-0000-0000F4790000}"/>
    <cellStyle name="Normal 9 13 8" xfId="35057" xr:uid="{00000000-0005-0000-0000-0000F5790000}"/>
    <cellStyle name="Normal 9 14" xfId="5813" xr:uid="{00000000-0005-0000-0000-0000F6790000}"/>
    <cellStyle name="Normal 9 14 2" xfId="8514" xr:uid="{00000000-0005-0000-0000-0000F7790000}"/>
    <cellStyle name="Normal 9 14 2 2" xfId="15003" xr:uid="{00000000-0005-0000-0000-0000F8790000}"/>
    <cellStyle name="Normal 9 14 2 2 2" xfId="27678" xr:uid="{00000000-0005-0000-0000-0000F9790000}"/>
    <cellStyle name="Normal 9 14 2 3" xfId="19783" xr:uid="{00000000-0005-0000-0000-0000FA790000}"/>
    <cellStyle name="Normal 9 14 2 4" xfId="32897" xr:uid="{00000000-0005-0000-0000-0000FB790000}"/>
    <cellStyle name="Normal 9 14 2 5" xfId="35908" xr:uid="{00000000-0005-0000-0000-0000FC790000}"/>
    <cellStyle name="Normal 9 14 3" xfId="9438" xr:uid="{00000000-0005-0000-0000-0000FD790000}"/>
    <cellStyle name="Normal 9 14 3 2" xfId="15845" xr:uid="{00000000-0005-0000-0000-0000FE790000}"/>
    <cellStyle name="Normal 9 14 3 2 2" xfId="28486" xr:uid="{00000000-0005-0000-0000-0000FF790000}"/>
    <cellStyle name="Normal 9 14 3 3" xfId="23432" xr:uid="{00000000-0005-0000-0000-0000007A0000}"/>
    <cellStyle name="Normal 9 14 4" xfId="7562" xr:uid="{00000000-0005-0000-0000-0000017A0000}"/>
    <cellStyle name="Normal 9 14 4 2" xfId="14074" xr:uid="{00000000-0005-0000-0000-0000027A0000}"/>
    <cellStyle name="Normal 9 14 4 2 2" xfId="26804" xr:uid="{00000000-0005-0000-0000-0000037A0000}"/>
    <cellStyle name="Normal 9 14 4 3" xfId="22289" xr:uid="{00000000-0005-0000-0000-0000047A0000}"/>
    <cellStyle name="Normal 9 14 5" xfId="12913" xr:uid="{00000000-0005-0000-0000-0000057A0000}"/>
    <cellStyle name="Normal 9 14 5 2" xfId="25659" xr:uid="{00000000-0005-0000-0000-0000067A0000}"/>
    <cellStyle name="Normal 9 14 6" xfId="18487" xr:uid="{00000000-0005-0000-0000-0000077A0000}"/>
    <cellStyle name="Normal 9 14 7" xfId="31849" xr:uid="{00000000-0005-0000-0000-0000087A0000}"/>
    <cellStyle name="Normal 9 14 8" xfId="35058" xr:uid="{00000000-0005-0000-0000-0000097A0000}"/>
    <cellStyle name="Normal 9 15" xfId="5814" xr:uid="{00000000-0005-0000-0000-00000A7A0000}"/>
    <cellStyle name="Normal 9 15 2" xfId="8515" xr:uid="{00000000-0005-0000-0000-00000B7A0000}"/>
    <cellStyle name="Normal 9 15 2 2" xfId="15004" xr:uid="{00000000-0005-0000-0000-00000C7A0000}"/>
    <cellStyle name="Normal 9 15 2 2 2" xfId="27679" xr:uid="{00000000-0005-0000-0000-00000D7A0000}"/>
    <cellStyle name="Normal 9 15 2 3" xfId="19784" xr:uid="{00000000-0005-0000-0000-00000E7A0000}"/>
    <cellStyle name="Normal 9 15 2 4" xfId="32898" xr:uid="{00000000-0005-0000-0000-00000F7A0000}"/>
    <cellStyle name="Normal 9 15 2 5" xfId="35909" xr:uid="{00000000-0005-0000-0000-0000107A0000}"/>
    <cellStyle name="Normal 9 15 3" xfId="9439" xr:uid="{00000000-0005-0000-0000-0000117A0000}"/>
    <cellStyle name="Normal 9 15 3 2" xfId="15846" xr:uid="{00000000-0005-0000-0000-0000127A0000}"/>
    <cellStyle name="Normal 9 15 3 2 2" xfId="28487" xr:uid="{00000000-0005-0000-0000-0000137A0000}"/>
    <cellStyle name="Normal 9 15 3 3" xfId="23433" xr:uid="{00000000-0005-0000-0000-0000147A0000}"/>
    <cellStyle name="Normal 9 15 4" xfId="7563" xr:uid="{00000000-0005-0000-0000-0000157A0000}"/>
    <cellStyle name="Normal 9 15 4 2" xfId="14075" xr:uid="{00000000-0005-0000-0000-0000167A0000}"/>
    <cellStyle name="Normal 9 15 4 2 2" xfId="26805" xr:uid="{00000000-0005-0000-0000-0000177A0000}"/>
    <cellStyle name="Normal 9 15 4 3" xfId="22290" xr:uid="{00000000-0005-0000-0000-0000187A0000}"/>
    <cellStyle name="Normal 9 15 5" xfId="12914" xr:uid="{00000000-0005-0000-0000-0000197A0000}"/>
    <cellStyle name="Normal 9 15 5 2" xfId="25660" xr:uid="{00000000-0005-0000-0000-00001A7A0000}"/>
    <cellStyle name="Normal 9 15 6" xfId="18488" xr:uid="{00000000-0005-0000-0000-00001B7A0000}"/>
    <cellStyle name="Normal 9 15 7" xfId="31850" xr:uid="{00000000-0005-0000-0000-00001C7A0000}"/>
    <cellStyle name="Normal 9 15 8" xfId="35059" xr:uid="{00000000-0005-0000-0000-00001D7A0000}"/>
    <cellStyle name="Normal 9 16" xfId="5815" xr:uid="{00000000-0005-0000-0000-00001E7A0000}"/>
    <cellStyle name="Normal 9 16 2" xfId="8516" xr:uid="{00000000-0005-0000-0000-00001F7A0000}"/>
    <cellStyle name="Normal 9 16 2 2" xfId="15005" xr:uid="{00000000-0005-0000-0000-0000207A0000}"/>
    <cellStyle name="Normal 9 16 2 2 2" xfId="27680" xr:uid="{00000000-0005-0000-0000-0000217A0000}"/>
    <cellStyle name="Normal 9 16 2 3" xfId="19785" xr:uid="{00000000-0005-0000-0000-0000227A0000}"/>
    <cellStyle name="Normal 9 16 2 4" xfId="32899" xr:uid="{00000000-0005-0000-0000-0000237A0000}"/>
    <cellStyle name="Normal 9 16 2 5" xfId="35910" xr:uid="{00000000-0005-0000-0000-0000247A0000}"/>
    <cellStyle name="Normal 9 16 3" xfId="9440" xr:uid="{00000000-0005-0000-0000-0000257A0000}"/>
    <cellStyle name="Normal 9 16 3 2" xfId="15847" xr:uid="{00000000-0005-0000-0000-0000267A0000}"/>
    <cellStyle name="Normal 9 16 3 2 2" xfId="28488" xr:uid="{00000000-0005-0000-0000-0000277A0000}"/>
    <cellStyle name="Normal 9 16 3 3" xfId="23434" xr:uid="{00000000-0005-0000-0000-0000287A0000}"/>
    <cellStyle name="Normal 9 16 4" xfId="7564" xr:uid="{00000000-0005-0000-0000-0000297A0000}"/>
    <cellStyle name="Normal 9 16 4 2" xfId="14076" xr:uid="{00000000-0005-0000-0000-00002A7A0000}"/>
    <cellStyle name="Normal 9 16 4 2 2" xfId="26806" xr:uid="{00000000-0005-0000-0000-00002B7A0000}"/>
    <cellStyle name="Normal 9 16 4 3" xfId="22291" xr:uid="{00000000-0005-0000-0000-00002C7A0000}"/>
    <cellStyle name="Normal 9 16 5" xfId="12915" xr:uid="{00000000-0005-0000-0000-00002D7A0000}"/>
    <cellStyle name="Normal 9 16 5 2" xfId="25661" xr:uid="{00000000-0005-0000-0000-00002E7A0000}"/>
    <cellStyle name="Normal 9 16 6" xfId="18489" xr:uid="{00000000-0005-0000-0000-00002F7A0000}"/>
    <cellStyle name="Normal 9 16 7" xfId="31851" xr:uid="{00000000-0005-0000-0000-0000307A0000}"/>
    <cellStyle name="Normal 9 16 8" xfId="35060" xr:uid="{00000000-0005-0000-0000-0000317A0000}"/>
    <cellStyle name="Normal 9 17" xfId="5816" xr:uid="{00000000-0005-0000-0000-0000327A0000}"/>
    <cellStyle name="Normal 9 17 2" xfId="8517" xr:uid="{00000000-0005-0000-0000-0000337A0000}"/>
    <cellStyle name="Normal 9 17 2 2" xfId="15006" xr:uid="{00000000-0005-0000-0000-0000347A0000}"/>
    <cellStyle name="Normal 9 17 2 2 2" xfId="27681" xr:uid="{00000000-0005-0000-0000-0000357A0000}"/>
    <cellStyle name="Normal 9 17 2 3" xfId="19786" xr:uid="{00000000-0005-0000-0000-0000367A0000}"/>
    <cellStyle name="Normal 9 17 2 4" xfId="32900" xr:uid="{00000000-0005-0000-0000-0000377A0000}"/>
    <cellStyle name="Normal 9 17 2 5" xfId="35911" xr:uid="{00000000-0005-0000-0000-0000387A0000}"/>
    <cellStyle name="Normal 9 17 3" xfId="9441" xr:uid="{00000000-0005-0000-0000-0000397A0000}"/>
    <cellStyle name="Normal 9 17 3 2" xfId="15848" xr:uid="{00000000-0005-0000-0000-00003A7A0000}"/>
    <cellStyle name="Normal 9 17 3 2 2" xfId="28489" xr:uid="{00000000-0005-0000-0000-00003B7A0000}"/>
    <cellStyle name="Normal 9 17 3 3" xfId="23435" xr:uid="{00000000-0005-0000-0000-00003C7A0000}"/>
    <cellStyle name="Normal 9 17 4" xfId="7565" xr:uid="{00000000-0005-0000-0000-00003D7A0000}"/>
    <cellStyle name="Normal 9 17 4 2" xfId="14077" xr:uid="{00000000-0005-0000-0000-00003E7A0000}"/>
    <cellStyle name="Normal 9 17 4 2 2" xfId="26807" xr:uid="{00000000-0005-0000-0000-00003F7A0000}"/>
    <cellStyle name="Normal 9 17 4 3" xfId="22292" xr:uid="{00000000-0005-0000-0000-0000407A0000}"/>
    <cellStyle name="Normal 9 17 5" xfId="12916" xr:uid="{00000000-0005-0000-0000-0000417A0000}"/>
    <cellStyle name="Normal 9 17 5 2" xfId="25662" xr:uid="{00000000-0005-0000-0000-0000427A0000}"/>
    <cellStyle name="Normal 9 17 6" xfId="18490" xr:uid="{00000000-0005-0000-0000-0000437A0000}"/>
    <cellStyle name="Normal 9 17 7" xfId="31852" xr:uid="{00000000-0005-0000-0000-0000447A0000}"/>
    <cellStyle name="Normal 9 17 8" xfId="35061" xr:uid="{00000000-0005-0000-0000-0000457A0000}"/>
    <cellStyle name="Normal 9 18" xfId="5817" xr:uid="{00000000-0005-0000-0000-0000467A0000}"/>
    <cellStyle name="Normal 9 18 2" xfId="8518" xr:uid="{00000000-0005-0000-0000-0000477A0000}"/>
    <cellStyle name="Normal 9 18 2 2" xfId="15007" xr:uid="{00000000-0005-0000-0000-0000487A0000}"/>
    <cellStyle name="Normal 9 18 2 2 2" xfId="27682" xr:uid="{00000000-0005-0000-0000-0000497A0000}"/>
    <cellStyle name="Normal 9 18 2 3" xfId="19787" xr:uid="{00000000-0005-0000-0000-00004A7A0000}"/>
    <cellStyle name="Normal 9 18 2 4" xfId="32901" xr:uid="{00000000-0005-0000-0000-00004B7A0000}"/>
    <cellStyle name="Normal 9 18 2 5" xfId="35912" xr:uid="{00000000-0005-0000-0000-00004C7A0000}"/>
    <cellStyle name="Normal 9 18 3" xfId="9442" xr:uid="{00000000-0005-0000-0000-00004D7A0000}"/>
    <cellStyle name="Normal 9 18 3 2" xfId="15849" xr:uid="{00000000-0005-0000-0000-00004E7A0000}"/>
    <cellStyle name="Normal 9 18 3 2 2" xfId="28490" xr:uid="{00000000-0005-0000-0000-00004F7A0000}"/>
    <cellStyle name="Normal 9 18 3 3" xfId="23436" xr:uid="{00000000-0005-0000-0000-0000507A0000}"/>
    <cellStyle name="Normal 9 18 4" xfId="7566" xr:uid="{00000000-0005-0000-0000-0000517A0000}"/>
    <cellStyle name="Normal 9 18 4 2" xfId="14078" xr:uid="{00000000-0005-0000-0000-0000527A0000}"/>
    <cellStyle name="Normal 9 18 4 2 2" xfId="26808" xr:uid="{00000000-0005-0000-0000-0000537A0000}"/>
    <cellStyle name="Normal 9 18 4 3" xfId="22293" xr:uid="{00000000-0005-0000-0000-0000547A0000}"/>
    <cellStyle name="Normal 9 18 5" xfId="12917" xr:uid="{00000000-0005-0000-0000-0000557A0000}"/>
    <cellStyle name="Normal 9 18 5 2" xfId="25663" xr:uid="{00000000-0005-0000-0000-0000567A0000}"/>
    <cellStyle name="Normal 9 18 6" xfId="18491" xr:uid="{00000000-0005-0000-0000-0000577A0000}"/>
    <cellStyle name="Normal 9 18 7" xfId="31853" xr:uid="{00000000-0005-0000-0000-0000587A0000}"/>
    <cellStyle name="Normal 9 18 8" xfId="35062" xr:uid="{00000000-0005-0000-0000-0000597A0000}"/>
    <cellStyle name="Normal 9 19" xfId="5818" xr:uid="{00000000-0005-0000-0000-00005A7A0000}"/>
    <cellStyle name="Normal 9 19 2" xfId="8519" xr:uid="{00000000-0005-0000-0000-00005B7A0000}"/>
    <cellStyle name="Normal 9 19 2 2" xfId="15008" xr:uid="{00000000-0005-0000-0000-00005C7A0000}"/>
    <cellStyle name="Normal 9 19 2 2 2" xfId="27683" xr:uid="{00000000-0005-0000-0000-00005D7A0000}"/>
    <cellStyle name="Normal 9 19 2 3" xfId="19788" xr:uid="{00000000-0005-0000-0000-00005E7A0000}"/>
    <cellStyle name="Normal 9 19 2 4" xfId="32902" xr:uid="{00000000-0005-0000-0000-00005F7A0000}"/>
    <cellStyle name="Normal 9 19 2 5" xfId="35913" xr:uid="{00000000-0005-0000-0000-0000607A0000}"/>
    <cellStyle name="Normal 9 19 3" xfId="9443" xr:uid="{00000000-0005-0000-0000-0000617A0000}"/>
    <cellStyle name="Normal 9 19 3 2" xfId="15850" xr:uid="{00000000-0005-0000-0000-0000627A0000}"/>
    <cellStyle name="Normal 9 19 3 2 2" xfId="28491" xr:uid="{00000000-0005-0000-0000-0000637A0000}"/>
    <cellStyle name="Normal 9 19 3 3" xfId="23437" xr:uid="{00000000-0005-0000-0000-0000647A0000}"/>
    <cellStyle name="Normal 9 19 4" xfId="7567" xr:uid="{00000000-0005-0000-0000-0000657A0000}"/>
    <cellStyle name="Normal 9 19 4 2" xfId="14079" xr:uid="{00000000-0005-0000-0000-0000667A0000}"/>
    <cellStyle name="Normal 9 19 4 2 2" xfId="26809" xr:uid="{00000000-0005-0000-0000-0000677A0000}"/>
    <cellStyle name="Normal 9 19 4 3" xfId="22294" xr:uid="{00000000-0005-0000-0000-0000687A0000}"/>
    <cellStyle name="Normal 9 19 5" xfId="12918" xr:uid="{00000000-0005-0000-0000-0000697A0000}"/>
    <cellStyle name="Normal 9 19 5 2" xfId="25664" xr:uid="{00000000-0005-0000-0000-00006A7A0000}"/>
    <cellStyle name="Normal 9 19 6" xfId="18492" xr:uid="{00000000-0005-0000-0000-00006B7A0000}"/>
    <cellStyle name="Normal 9 19 7" xfId="31854" xr:uid="{00000000-0005-0000-0000-00006C7A0000}"/>
    <cellStyle name="Normal 9 19 8" xfId="35063" xr:uid="{00000000-0005-0000-0000-00006D7A0000}"/>
    <cellStyle name="Normal 9 2" xfId="580" xr:uid="{00000000-0005-0000-0000-00006E7A0000}"/>
    <cellStyle name="Normal 9 2 10" xfId="34304" xr:uid="{00000000-0005-0000-0000-00006F7A0000}"/>
    <cellStyle name="Normal 9 2 11" xfId="3024" xr:uid="{00000000-0005-0000-0000-0000707A0000}"/>
    <cellStyle name="Normal 9 2 12" xfId="37368" xr:uid="{00000000-0005-0000-0000-0000717A0000}"/>
    <cellStyle name="Normal 9 2 13" xfId="37852" xr:uid="{00000000-0005-0000-0000-0000727A0000}"/>
    <cellStyle name="Normal 9 2 14" xfId="45914" xr:uid="{F3B5BBAD-1EBA-4B7B-AA40-4D942D55D2CA}"/>
    <cellStyle name="Normal 9 2 2" xfId="802" xr:uid="{00000000-0005-0000-0000-0000737A0000}"/>
    <cellStyle name="Normal 9 2 2 2" xfId="6283" xr:uid="{00000000-0005-0000-0000-0000747A0000}"/>
    <cellStyle name="Normal 9 2 2 2 2" xfId="45917" xr:uid="{4CE5DBE4-A438-4A4E-8D02-8BCF1B70BA56}"/>
    <cellStyle name="Normal 9 2 2 2 3" xfId="45916" xr:uid="{74C50335-A5D6-4B7C-9B4E-F90ED0E2C17B}"/>
    <cellStyle name="Normal 9 2 2 3" xfId="10592" xr:uid="{00000000-0005-0000-0000-0000757A0000}"/>
    <cellStyle name="Normal 9 2 2 3 2" xfId="45918" xr:uid="{FEC32B7E-B21C-4649-BAC5-58FB626D75EF}"/>
    <cellStyle name="Normal 9 2 2 4" xfId="5819" xr:uid="{00000000-0005-0000-0000-0000767A0000}"/>
    <cellStyle name="Normal 9 2 2 4 2" xfId="45919" xr:uid="{65F67F7A-09B8-47E2-8A86-4A349BBEF1E9}"/>
    <cellStyle name="Normal 9 2 2 5" xfId="37762" xr:uid="{00000000-0005-0000-0000-0000777A0000}"/>
    <cellStyle name="Normal 9 2 2 6" xfId="38040" xr:uid="{00000000-0005-0000-0000-0000787A0000}"/>
    <cellStyle name="Normal 9 2 2 7" xfId="45915" xr:uid="{FB7159A4-F675-4174-B612-017C127A83D1}"/>
    <cellStyle name="Normal 9 2 3" xfId="2048" xr:uid="{00000000-0005-0000-0000-0000797A0000}"/>
    <cellStyle name="Normal 9 2 3 10" xfId="37954" xr:uid="{00000000-0005-0000-0000-00007A7A0000}"/>
    <cellStyle name="Normal 9 2 3 11" xfId="45920" xr:uid="{22FD6A00-76B4-454D-87AD-2A8B5FF85025}"/>
    <cellStyle name="Normal 9 2 3 2" xfId="16228" xr:uid="{00000000-0005-0000-0000-00007B7A0000}"/>
    <cellStyle name="Normal 9 2 3 2 2" xfId="20439" xr:uid="{00000000-0005-0000-0000-00007C7A0000}"/>
    <cellStyle name="Normal 9 2 3 2 2 2" xfId="33692" xr:uid="{00000000-0005-0000-0000-00007D7A0000}"/>
    <cellStyle name="Normal 9 2 3 2 2 3" xfId="36479" xr:uid="{00000000-0005-0000-0000-00007E7A0000}"/>
    <cellStyle name="Normal 9 2 3 2 3" xfId="20140" xr:uid="{00000000-0005-0000-0000-00007F7A0000}"/>
    <cellStyle name="Normal 9 2 3 2 3 2" xfId="33397" xr:uid="{00000000-0005-0000-0000-0000807A0000}"/>
    <cellStyle name="Normal 9 2 3 2 3 3" xfId="36185" xr:uid="{00000000-0005-0000-0000-0000817A0000}"/>
    <cellStyle name="Normal 9 2 3 2 4" xfId="19850" xr:uid="{00000000-0005-0000-0000-0000827A0000}"/>
    <cellStyle name="Normal 9 2 3 2 5" xfId="32963" xr:uid="{00000000-0005-0000-0000-0000837A0000}"/>
    <cellStyle name="Normal 9 2 3 2 6" xfId="35938" xr:uid="{00000000-0005-0000-0000-0000847A0000}"/>
    <cellStyle name="Normal 9 2 3 2 7" xfId="45921" xr:uid="{1C1349D2-ED73-41BE-B8F4-9DC82984EC9F}"/>
    <cellStyle name="Normal 9 2 3 3" xfId="20292" xr:uid="{00000000-0005-0000-0000-0000857A0000}"/>
    <cellStyle name="Normal 9 2 3 3 2" xfId="33546" xr:uid="{00000000-0005-0000-0000-0000867A0000}"/>
    <cellStyle name="Normal 9 2 3 3 3" xfId="36333" xr:uid="{00000000-0005-0000-0000-0000877A0000}"/>
    <cellStyle name="Normal 9 2 3 4" xfId="19984" xr:uid="{00000000-0005-0000-0000-0000887A0000}"/>
    <cellStyle name="Normal 9 2 3 4 2" xfId="33248" xr:uid="{00000000-0005-0000-0000-0000897A0000}"/>
    <cellStyle name="Normal 9 2 3 4 3" xfId="36040" xr:uid="{00000000-0005-0000-0000-00008A7A0000}"/>
    <cellStyle name="Normal 9 2 3 5" xfId="18680" xr:uid="{00000000-0005-0000-0000-00008B7A0000}"/>
    <cellStyle name="Normal 9 2 3 6" xfId="31957" xr:uid="{00000000-0005-0000-0000-00008C7A0000}"/>
    <cellStyle name="Normal 9 2 3 7" xfId="35092" xr:uid="{00000000-0005-0000-0000-00008D7A0000}"/>
    <cellStyle name="Normal 9 2 3 8" xfId="10682" xr:uid="{00000000-0005-0000-0000-00008E7A0000}"/>
    <cellStyle name="Normal 9 2 3 9" xfId="37661" xr:uid="{00000000-0005-0000-0000-00008F7A0000}"/>
    <cellStyle name="Normal 9 2 4" xfId="9787" xr:uid="{00000000-0005-0000-0000-0000907A0000}"/>
    <cellStyle name="Normal 9 2 4 2" xfId="15955" xr:uid="{00000000-0005-0000-0000-0000917A0000}"/>
    <cellStyle name="Normal 9 2 4 2 2" xfId="20385" xr:uid="{00000000-0005-0000-0000-0000927A0000}"/>
    <cellStyle name="Normal 9 2 4 2 3" xfId="33638" xr:uid="{00000000-0005-0000-0000-0000937A0000}"/>
    <cellStyle name="Normal 9 2 4 2 4" xfId="36425" xr:uid="{00000000-0005-0000-0000-0000947A0000}"/>
    <cellStyle name="Normal 9 2 4 3" xfId="20086" xr:uid="{00000000-0005-0000-0000-0000957A0000}"/>
    <cellStyle name="Normal 9 2 4 3 2" xfId="33343" xr:uid="{00000000-0005-0000-0000-0000967A0000}"/>
    <cellStyle name="Normal 9 2 4 3 3" xfId="36131" xr:uid="{00000000-0005-0000-0000-0000977A0000}"/>
    <cellStyle name="Normal 9 2 4 4" xfId="18493" xr:uid="{00000000-0005-0000-0000-0000987A0000}"/>
    <cellStyle name="Normal 9 2 4 5" xfId="45922" xr:uid="{176AD6C0-80FD-4F4E-AB9E-6EAA94629C8D}"/>
    <cellStyle name="Normal 9 2 5" xfId="10824" xr:uid="{00000000-0005-0000-0000-0000997A0000}"/>
    <cellStyle name="Normal 9 2 5 2" xfId="20238" xr:uid="{00000000-0005-0000-0000-00009A7A0000}"/>
    <cellStyle name="Normal 9 2 5 2 2" xfId="33492" xr:uid="{00000000-0005-0000-0000-00009B7A0000}"/>
    <cellStyle name="Normal 9 2 5 2 3" xfId="36279" xr:uid="{00000000-0005-0000-0000-00009C7A0000}"/>
    <cellStyle name="Normal 9 2 5 3" xfId="19058" xr:uid="{00000000-0005-0000-0000-00009D7A0000}"/>
    <cellStyle name="Normal 9 2 5 4" xfId="32179" xr:uid="{00000000-0005-0000-0000-00009E7A0000}"/>
    <cellStyle name="Normal 9 2 5 5" xfId="35199" xr:uid="{00000000-0005-0000-0000-00009F7A0000}"/>
    <cellStyle name="Normal 9 2 6" xfId="18937" xr:uid="{00000000-0005-0000-0000-0000A07A0000}"/>
    <cellStyle name="Normal 9 2 6 2" xfId="32118" xr:uid="{00000000-0005-0000-0000-0000A17A0000}"/>
    <cellStyle name="Normal 9 2 6 3" xfId="35138" xr:uid="{00000000-0005-0000-0000-0000A27A0000}"/>
    <cellStyle name="Normal 9 2 7" xfId="19918" xr:uid="{00000000-0005-0000-0000-0000A37A0000}"/>
    <cellStyle name="Normal 9 2 7 2" xfId="33099" xr:uid="{00000000-0005-0000-0000-0000A47A0000}"/>
    <cellStyle name="Normal 9 2 7 3" xfId="35984" xr:uid="{00000000-0005-0000-0000-0000A57A0000}"/>
    <cellStyle name="Normal 9 2 8" xfId="17429" xr:uid="{00000000-0005-0000-0000-0000A67A0000}"/>
    <cellStyle name="Normal 9 2 9" xfId="30643" xr:uid="{00000000-0005-0000-0000-0000A77A0000}"/>
    <cellStyle name="Normal 9 20" xfId="5820" xr:uid="{00000000-0005-0000-0000-0000A87A0000}"/>
    <cellStyle name="Normal 9 20 2" xfId="8520" xr:uid="{00000000-0005-0000-0000-0000A97A0000}"/>
    <cellStyle name="Normal 9 20 2 2" xfId="15009" xr:uid="{00000000-0005-0000-0000-0000AA7A0000}"/>
    <cellStyle name="Normal 9 20 2 2 2" xfId="27684" xr:uid="{00000000-0005-0000-0000-0000AB7A0000}"/>
    <cellStyle name="Normal 9 20 2 3" xfId="19789" xr:uid="{00000000-0005-0000-0000-0000AC7A0000}"/>
    <cellStyle name="Normal 9 20 2 4" xfId="32903" xr:uid="{00000000-0005-0000-0000-0000AD7A0000}"/>
    <cellStyle name="Normal 9 20 2 5" xfId="35914" xr:uid="{00000000-0005-0000-0000-0000AE7A0000}"/>
    <cellStyle name="Normal 9 20 3" xfId="9444" xr:uid="{00000000-0005-0000-0000-0000AF7A0000}"/>
    <cellStyle name="Normal 9 20 3 2" xfId="15851" xr:uid="{00000000-0005-0000-0000-0000B07A0000}"/>
    <cellStyle name="Normal 9 20 3 2 2" xfId="28492" xr:uid="{00000000-0005-0000-0000-0000B17A0000}"/>
    <cellStyle name="Normal 9 20 3 3" xfId="23438" xr:uid="{00000000-0005-0000-0000-0000B27A0000}"/>
    <cellStyle name="Normal 9 20 4" xfId="7568" xr:uid="{00000000-0005-0000-0000-0000B37A0000}"/>
    <cellStyle name="Normal 9 20 4 2" xfId="14080" xr:uid="{00000000-0005-0000-0000-0000B47A0000}"/>
    <cellStyle name="Normal 9 20 4 2 2" xfId="26810" xr:uid="{00000000-0005-0000-0000-0000B57A0000}"/>
    <cellStyle name="Normal 9 20 4 3" xfId="22295" xr:uid="{00000000-0005-0000-0000-0000B67A0000}"/>
    <cellStyle name="Normal 9 20 5" xfId="12919" xr:uid="{00000000-0005-0000-0000-0000B77A0000}"/>
    <cellStyle name="Normal 9 20 5 2" xfId="25665" xr:uid="{00000000-0005-0000-0000-0000B87A0000}"/>
    <cellStyle name="Normal 9 20 6" xfId="18494" xr:uid="{00000000-0005-0000-0000-0000B97A0000}"/>
    <cellStyle name="Normal 9 20 7" xfId="31855" xr:uid="{00000000-0005-0000-0000-0000BA7A0000}"/>
    <cellStyle name="Normal 9 20 8" xfId="35064" xr:uid="{00000000-0005-0000-0000-0000BB7A0000}"/>
    <cellStyle name="Normal 9 21" xfId="5821" xr:uid="{00000000-0005-0000-0000-0000BC7A0000}"/>
    <cellStyle name="Normal 9 21 2" xfId="8521" xr:uid="{00000000-0005-0000-0000-0000BD7A0000}"/>
    <cellStyle name="Normal 9 21 2 2" xfId="15010" xr:uid="{00000000-0005-0000-0000-0000BE7A0000}"/>
    <cellStyle name="Normal 9 21 2 2 2" xfId="27685" xr:uid="{00000000-0005-0000-0000-0000BF7A0000}"/>
    <cellStyle name="Normal 9 21 2 3" xfId="19790" xr:uid="{00000000-0005-0000-0000-0000C07A0000}"/>
    <cellStyle name="Normal 9 21 2 4" xfId="32904" xr:uid="{00000000-0005-0000-0000-0000C17A0000}"/>
    <cellStyle name="Normal 9 21 2 5" xfId="35915" xr:uid="{00000000-0005-0000-0000-0000C27A0000}"/>
    <cellStyle name="Normal 9 21 3" xfId="9445" xr:uid="{00000000-0005-0000-0000-0000C37A0000}"/>
    <cellStyle name="Normal 9 21 3 2" xfId="15852" xr:uid="{00000000-0005-0000-0000-0000C47A0000}"/>
    <cellStyle name="Normal 9 21 3 2 2" xfId="28493" xr:uid="{00000000-0005-0000-0000-0000C57A0000}"/>
    <cellStyle name="Normal 9 21 3 3" xfId="23439" xr:uid="{00000000-0005-0000-0000-0000C67A0000}"/>
    <cellStyle name="Normal 9 21 4" xfId="7569" xr:uid="{00000000-0005-0000-0000-0000C77A0000}"/>
    <cellStyle name="Normal 9 21 4 2" xfId="14081" xr:uid="{00000000-0005-0000-0000-0000C87A0000}"/>
    <cellStyle name="Normal 9 21 4 2 2" xfId="26811" xr:uid="{00000000-0005-0000-0000-0000C97A0000}"/>
    <cellStyle name="Normal 9 21 4 3" xfId="22296" xr:uid="{00000000-0005-0000-0000-0000CA7A0000}"/>
    <cellStyle name="Normal 9 21 5" xfId="12920" xr:uid="{00000000-0005-0000-0000-0000CB7A0000}"/>
    <cellStyle name="Normal 9 21 5 2" xfId="25666" xr:uid="{00000000-0005-0000-0000-0000CC7A0000}"/>
    <cellStyle name="Normal 9 21 6" xfId="18495" xr:uid="{00000000-0005-0000-0000-0000CD7A0000}"/>
    <cellStyle name="Normal 9 21 7" xfId="31856" xr:uid="{00000000-0005-0000-0000-0000CE7A0000}"/>
    <cellStyle name="Normal 9 21 8" xfId="35065" xr:uid="{00000000-0005-0000-0000-0000CF7A0000}"/>
    <cellStyle name="Normal 9 22" xfId="5808" xr:uid="{00000000-0005-0000-0000-0000D07A0000}"/>
    <cellStyle name="Normal 9 22 2" xfId="6350" xr:uid="{00000000-0005-0000-0000-0000D17A0000}"/>
    <cellStyle name="Normal 9 23" xfId="9583" xr:uid="{00000000-0005-0000-0000-0000D27A0000}"/>
    <cellStyle name="Normal 9 23 2" xfId="15930" xr:uid="{00000000-0005-0000-0000-0000D37A0000}"/>
    <cellStyle name="Normal 9 23 2 2" xfId="28570" xr:uid="{00000000-0005-0000-0000-0000D47A0000}"/>
    <cellStyle name="Normal 9 23 3" xfId="18998" xr:uid="{00000000-0005-0000-0000-0000D57A0000}"/>
    <cellStyle name="Normal 9 23 4" xfId="32170" xr:uid="{00000000-0005-0000-0000-0000D67A0000}"/>
    <cellStyle name="Normal 9 23 5" xfId="35189" xr:uid="{00000000-0005-0000-0000-0000D77A0000}"/>
    <cellStyle name="Normal 9 24" xfId="10090" xr:uid="{00000000-0005-0000-0000-0000D87A0000}"/>
    <cellStyle name="Normal 9 24 2" xfId="18928" xr:uid="{00000000-0005-0000-0000-0000D97A0000}"/>
    <cellStyle name="Normal 9 24 3" xfId="32109" xr:uid="{00000000-0005-0000-0000-0000DA7A0000}"/>
    <cellStyle name="Normal 9 24 4" xfId="35128" xr:uid="{00000000-0005-0000-0000-0000DB7A0000}"/>
    <cellStyle name="Normal 9 25" xfId="19908" xr:uid="{00000000-0005-0000-0000-0000DC7A0000}"/>
    <cellStyle name="Normal 9 25 2" xfId="33090" xr:uid="{00000000-0005-0000-0000-0000DD7A0000}"/>
    <cellStyle name="Normal 9 25 3" xfId="35975" xr:uid="{00000000-0005-0000-0000-0000DE7A0000}"/>
    <cellStyle name="Normal 9 26" xfId="17412" xr:uid="{00000000-0005-0000-0000-0000DF7A0000}"/>
    <cellStyle name="Normal 9 27" xfId="30594" xr:uid="{00000000-0005-0000-0000-0000E07A0000}"/>
    <cellStyle name="Normal 9 28" xfId="34291" xr:uid="{00000000-0005-0000-0000-0000E17A0000}"/>
    <cellStyle name="Normal 9 29" xfId="3023" xr:uid="{00000000-0005-0000-0000-0000E27A0000}"/>
    <cellStyle name="Normal 9 3" xfId="801" xr:uid="{00000000-0005-0000-0000-0000E37A0000}"/>
    <cellStyle name="Normal 9 3 10" xfId="5823" xr:uid="{00000000-0005-0000-0000-0000E47A0000}"/>
    <cellStyle name="Normal 9 3 11" xfId="5824" xr:uid="{00000000-0005-0000-0000-0000E57A0000}"/>
    <cellStyle name="Normal 9 3 12" xfId="5825" xr:uid="{00000000-0005-0000-0000-0000E67A0000}"/>
    <cellStyle name="Normal 9 3 13" xfId="5826" xr:uid="{00000000-0005-0000-0000-0000E77A0000}"/>
    <cellStyle name="Normal 9 3 14" xfId="5827" xr:uid="{00000000-0005-0000-0000-0000E87A0000}"/>
    <cellStyle name="Normal 9 3 15" xfId="5828" xr:uid="{00000000-0005-0000-0000-0000E97A0000}"/>
    <cellStyle name="Normal 9 3 16" xfId="5829" xr:uid="{00000000-0005-0000-0000-0000EA7A0000}"/>
    <cellStyle name="Normal 9 3 17" xfId="5830" xr:uid="{00000000-0005-0000-0000-0000EB7A0000}"/>
    <cellStyle name="Normal 9 3 18" xfId="5831" xr:uid="{00000000-0005-0000-0000-0000EC7A0000}"/>
    <cellStyle name="Normal 9 3 19" xfId="5832" xr:uid="{00000000-0005-0000-0000-0000ED7A0000}"/>
    <cellStyle name="Normal 9 3 2" xfId="2050" xr:uid="{00000000-0005-0000-0000-0000EE7A0000}"/>
    <cellStyle name="Normal 9 3 2 2" xfId="2051" xr:uid="{00000000-0005-0000-0000-0000EF7A0000}"/>
    <cellStyle name="Normal 9 3 2 2 2" xfId="2052" xr:uid="{00000000-0005-0000-0000-0000F07A0000}"/>
    <cellStyle name="Normal 9 3 2 2 2 2" xfId="16466" xr:uid="{00000000-0005-0000-0000-0000F17A0000}"/>
    <cellStyle name="Normal 9 3 2 2 2 2 2" xfId="29006" xr:uid="{00000000-0005-0000-0000-0000F27A0000}"/>
    <cellStyle name="Normal 9 3 2 2 2 2 3" xfId="45927" xr:uid="{7FBF24C7-2D1E-4F21-ADBB-04E1F2091E6C}"/>
    <cellStyle name="Normal 9 3 2 2 2 3" xfId="23915" xr:uid="{00000000-0005-0000-0000-0000F37A0000}"/>
    <cellStyle name="Normal 9 3 2 2 2 3 2" xfId="45928" xr:uid="{FFE5AA39-CB65-4503-A7AB-7ABC9FCEB4E7}"/>
    <cellStyle name="Normal 9 3 2 2 2 4" xfId="11027" xr:uid="{00000000-0005-0000-0000-0000F47A0000}"/>
    <cellStyle name="Normal 9 3 2 2 2 4 2" xfId="45929" xr:uid="{BBFC36BE-3151-44AF-9214-9EEF807A3EA9}"/>
    <cellStyle name="Normal 9 3 2 2 2 5" xfId="45926" xr:uid="{E2321C84-7117-4693-AB35-6AD8F5CDDACA}"/>
    <cellStyle name="Normal 9 3 2 2 3" xfId="16469" xr:uid="{00000000-0005-0000-0000-0000F57A0000}"/>
    <cellStyle name="Normal 9 3 2 2 3 2" xfId="29009" xr:uid="{00000000-0005-0000-0000-0000F67A0000}"/>
    <cellStyle name="Normal 9 3 2 2 3 3" xfId="45930" xr:uid="{65C5441E-C349-41FA-9F6C-E855BDF73DAD}"/>
    <cellStyle name="Normal 9 3 2 2 4" xfId="23918" xr:uid="{00000000-0005-0000-0000-0000F77A0000}"/>
    <cellStyle name="Normal 9 3 2 2 4 2" xfId="45931" xr:uid="{CF5A468E-C5A1-4AC1-8927-934F903AAECB}"/>
    <cellStyle name="Normal 9 3 2 2 5" xfId="11030" xr:uid="{00000000-0005-0000-0000-0000F87A0000}"/>
    <cellStyle name="Normal 9 3 2 2 5 2" xfId="45932" xr:uid="{FAF710E5-AE2A-4CBF-8073-F9857D01BEE8}"/>
    <cellStyle name="Normal 9 3 2 2 6" xfId="45925" xr:uid="{F6FE52AA-7F77-4D70-B09C-12F6E493A4E7}"/>
    <cellStyle name="Normal 9 3 2 3" xfId="2053" xr:uid="{00000000-0005-0000-0000-0000F97A0000}"/>
    <cellStyle name="Normal 9 3 2 3 2" xfId="16656" xr:uid="{00000000-0005-0000-0000-0000FA7A0000}"/>
    <cellStyle name="Normal 9 3 2 3 2 2" xfId="29191" xr:uid="{00000000-0005-0000-0000-0000FB7A0000}"/>
    <cellStyle name="Normal 9 3 2 3 2 3" xfId="45934" xr:uid="{98DBC6D1-F5A7-4A73-B165-7DC7F7C09B59}"/>
    <cellStyle name="Normal 9 3 2 3 3" xfId="24099" xr:uid="{00000000-0005-0000-0000-0000FC7A0000}"/>
    <cellStyle name="Normal 9 3 2 3 3 2" xfId="45935" xr:uid="{84E5789B-B6D8-402E-ADD2-715F8538AA85}"/>
    <cellStyle name="Normal 9 3 2 3 4" xfId="11332" xr:uid="{00000000-0005-0000-0000-0000FD7A0000}"/>
    <cellStyle name="Normal 9 3 2 3 4 2" xfId="45936" xr:uid="{18D4AB58-F365-4E74-8162-9DE5F887444C}"/>
    <cellStyle name="Normal 9 3 2 3 5" xfId="45933" xr:uid="{0D5F988B-8D37-4008-B2EB-5FFE39B4DC20}"/>
    <cellStyle name="Normal 9 3 2 4" xfId="10122" xr:uid="{00000000-0005-0000-0000-0000FE7A0000}"/>
    <cellStyle name="Normal 9 3 2 4 2" xfId="16022" xr:uid="{00000000-0005-0000-0000-0000FF7A0000}"/>
    <cellStyle name="Normal 9 3 2 4 2 2" xfId="28650" xr:uid="{00000000-0005-0000-0000-0000007B0000}"/>
    <cellStyle name="Normal 9 3 2 4 3" xfId="23617" xr:uid="{00000000-0005-0000-0000-0000017B0000}"/>
    <cellStyle name="Normal 9 3 2 4 4" xfId="45937" xr:uid="{F03EA78F-234F-4866-811C-93A7E77246EE}"/>
    <cellStyle name="Normal 9 3 2 5" xfId="5833" xr:uid="{00000000-0005-0000-0000-0000027B0000}"/>
    <cellStyle name="Normal 9 3 2 5 2" xfId="45938" xr:uid="{D134DBE0-E7FF-4756-B73F-C92E492469D1}"/>
    <cellStyle name="Normal 9 3 2 6" xfId="45939" xr:uid="{2CAC99B7-A68C-409D-B744-D1034586BE84}"/>
    <cellStyle name="Normal 9 3 2 7" xfId="45924" xr:uid="{7381477F-309A-45D5-9569-1974A8C5F947}"/>
    <cellStyle name="Normal 9 3 20" xfId="5822" xr:uid="{00000000-0005-0000-0000-0000037B0000}"/>
    <cellStyle name="Normal 9 3 20 2" xfId="18845" xr:uid="{00000000-0005-0000-0000-0000047B0000}"/>
    <cellStyle name="Normal 9 3 21" xfId="10813" xr:uid="{00000000-0005-0000-0000-0000057B0000}"/>
    <cellStyle name="Normal 9 3 21 2" xfId="16331" xr:uid="{00000000-0005-0000-0000-0000067B0000}"/>
    <cellStyle name="Normal 9 3 21 2 2" xfId="28873" xr:uid="{00000000-0005-0000-0000-0000077B0000}"/>
    <cellStyle name="Normal 9 3 21 3" xfId="18496" xr:uid="{00000000-0005-0000-0000-0000087B0000}"/>
    <cellStyle name="Normal 9 3 21 4" xfId="23792" xr:uid="{00000000-0005-0000-0000-0000097B0000}"/>
    <cellStyle name="Normal 9 3 22" xfId="3025" xr:uid="{00000000-0005-0000-0000-00000A7B0000}"/>
    <cellStyle name="Normal 9 3 23" xfId="37761" xr:uid="{00000000-0005-0000-0000-00000B7B0000}"/>
    <cellStyle name="Normal 9 3 24" xfId="38039" xr:uid="{00000000-0005-0000-0000-00000C7B0000}"/>
    <cellStyle name="Normal 9 3 25" xfId="45923" xr:uid="{6D072376-D3C7-4011-A627-315F514651E9}"/>
    <cellStyle name="Normal 9 3 3" xfId="2054" xr:uid="{00000000-0005-0000-0000-00000D7B0000}"/>
    <cellStyle name="Normal 9 3 3 2" xfId="2055" xr:uid="{00000000-0005-0000-0000-00000E7B0000}"/>
    <cellStyle name="Normal 9 3 3 2 2" xfId="16491" xr:uid="{00000000-0005-0000-0000-00000F7B0000}"/>
    <cellStyle name="Normal 9 3 3 2 2 2" xfId="29031" xr:uid="{00000000-0005-0000-0000-0000107B0000}"/>
    <cellStyle name="Normal 9 3 3 2 2 3" xfId="45942" xr:uid="{B67D0267-6918-461C-A20D-EB56BE3620C3}"/>
    <cellStyle name="Normal 9 3 3 2 3" xfId="23941" xr:uid="{00000000-0005-0000-0000-0000117B0000}"/>
    <cellStyle name="Normal 9 3 3 2 3 2" xfId="45943" xr:uid="{44D6EB1C-1DD0-44C1-9D61-AC4217FC498A}"/>
    <cellStyle name="Normal 9 3 3 2 4" xfId="11060" xr:uid="{00000000-0005-0000-0000-0000127B0000}"/>
    <cellStyle name="Normal 9 3 3 2 4 2" xfId="45944" xr:uid="{9996EAE3-30CD-4AB7-B745-346C57E2C048}"/>
    <cellStyle name="Normal 9 3 3 2 5" xfId="45941" xr:uid="{828C7D99-567C-4F79-87B1-54EE8EDCB9FF}"/>
    <cellStyle name="Normal 9 3 3 3" xfId="10571" xr:uid="{00000000-0005-0000-0000-0000137B0000}"/>
    <cellStyle name="Normal 9 3 3 3 2" xfId="16172" xr:uid="{00000000-0005-0000-0000-0000147B0000}"/>
    <cellStyle name="Normal 9 3 3 3 2 2" xfId="28794" xr:uid="{00000000-0005-0000-0000-0000157B0000}"/>
    <cellStyle name="Normal 9 3 3 3 3" xfId="23740" xr:uid="{00000000-0005-0000-0000-0000167B0000}"/>
    <cellStyle name="Normal 9 3 3 3 4" xfId="45945" xr:uid="{A3F022C0-51BA-425F-B52B-1FD6CEA49D20}"/>
    <cellStyle name="Normal 9 3 3 4" xfId="5834" xr:uid="{00000000-0005-0000-0000-0000177B0000}"/>
    <cellStyle name="Normal 9 3 3 4 2" xfId="45946" xr:uid="{D74CB100-7AC0-427D-83A3-A32DC1143841}"/>
    <cellStyle name="Normal 9 3 3 5" xfId="45947" xr:uid="{7085AED9-435C-401A-8EC2-E20BC88A4B6F}"/>
    <cellStyle name="Normal 9 3 3 6" xfId="45940" xr:uid="{AF5E93AE-7015-4E00-A78B-45EBC89703EA}"/>
    <cellStyle name="Normal 9 3 4" xfId="2056" xr:uid="{00000000-0005-0000-0000-0000187B0000}"/>
    <cellStyle name="Normal 9 3 4 2" xfId="11021" xr:uid="{00000000-0005-0000-0000-0000197B0000}"/>
    <cellStyle name="Normal 9 3 4 2 2" xfId="16459" xr:uid="{00000000-0005-0000-0000-00001A7B0000}"/>
    <cellStyle name="Normal 9 3 4 2 2 2" xfId="28999" xr:uid="{00000000-0005-0000-0000-00001B7B0000}"/>
    <cellStyle name="Normal 9 3 4 2 3" xfId="23909" xr:uid="{00000000-0005-0000-0000-00001C7B0000}"/>
    <cellStyle name="Normal 9 3 4 2 4" xfId="45949" xr:uid="{36A8330A-0432-4D2A-AD13-2061F6DF93D0}"/>
    <cellStyle name="Normal 9 3 4 3" xfId="5835" xr:uid="{00000000-0005-0000-0000-00001D7B0000}"/>
    <cellStyle name="Normal 9 3 4 3 2" xfId="45950" xr:uid="{36F1DA2D-7C4D-47FE-9D7F-01D853468C2B}"/>
    <cellStyle name="Normal 9 3 4 4" xfId="45951" xr:uid="{FDCE693C-55FA-426A-91F9-9F173D5B8F41}"/>
    <cellStyle name="Normal 9 3 4 5" xfId="45948" xr:uid="{BCDADE84-72AE-487E-B2F7-C4765062E1B3}"/>
    <cellStyle name="Normal 9 3 5" xfId="2049" xr:uid="{00000000-0005-0000-0000-00001E7B0000}"/>
    <cellStyle name="Normal 9 3 5 2" xfId="5836" xr:uid="{00000000-0005-0000-0000-00001F7B0000}"/>
    <cellStyle name="Normal 9 3 5 2 2" xfId="45953" xr:uid="{D29A241D-0AF4-4FD0-BDD4-8CC2B167DE5A}"/>
    <cellStyle name="Normal 9 3 5 3" xfId="45952" xr:uid="{EF281359-8B32-40D2-AF3E-58912A008308}"/>
    <cellStyle name="Normal 9 3 6" xfId="5837" xr:uid="{00000000-0005-0000-0000-0000207B0000}"/>
    <cellStyle name="Normal 9 3 6 2" xfId="45954" xr:uid="{B6D3F6BD-26DD-4DEB-BC5C-B2D8DD4F81B0}"/>
    <cellStyle name="Normal 9 3 7" xfId="5838" xr:uid="{00000000-0005-0000-0000-0000217B0000}"/>
    <cellStyle name="Normal 9 3 7 2" xfId="45955" xr:uid="{C0DEB61E-8CC7-4B53-9B54-DB5FC3BBF8AC}"/>
    <cellStyle name="Normal 9 3 8" xfId="5839" xr:uid="{00000000-0005-0000-0000-0000227B0000}"/>
    <cellStyle name="Normal 9 3 8 2" xfId="45956" xr:uid="{4A64D7C8-60F6-4AB7-AFDA-24AD3BF50453}"/>
    <cellStyle name="Normal 9 3 9" xfId="5840" xr:uid="{00000000-0005-0000-0000-0000237B0000}"/>
    <cellStyle name="Normal 9 30" xfId="37367" xr:uid="{00000000-0005-0000-0000-0000247B0000}"/>
    <cellStyle name="Normal 9 31" xfId="37851" xr:uid="{00000000-0005-0000-0000-0000257B0000}"/>
    <cellStyle name="Normal 9 32" xfId="38114" xr:uid="{00000000-0005-0000-0000-0000267B0000}"/>
    <cellStyle name="Normal 9 33" xfId="45913" xr:uid="{FB9C2761-67C0-4521-8C1A-213798D31616}"/>
    <cellStyle name="Normal 9 4" xfId="1292" xr:uid="{00000000-0005-0000-0000-0000277B0000}"/>
    <cellStyle name="Normal 9 4 2" xfId="2058" xr:uid="{00000000-0005-0000-0000-0000287B0000}"/>
    <cellStyle name="Normal 9 4 2 10" xfId="45958" xr:uid="{B5033ADB-9A8B-4932-89F6-5D14C773989F}"/>
    <cellStyle name="Normal 9 4 2 2" xfId="2059" xr:uid="{00000000-0005-0000-0000-0000297B0000}"/>
    <cellStyle name="Normal 9 4 2 2 2" xfId="11145" xr:uid="{00000000-0005-0000-0000-00002A7B0000}"/>
    <cellStyle name="Normal 9 4 2 2 2 2" xfId="16541" xr:uid="{00000000-0005-0000-0000-00002B7B0000}"/>
    <cellStyle name="Normal 9 4 2 2 2 2 2" xfId="29080" xr:uid="{00000000-0005-0000-0000-00002C7B0000}"/>
    <cellStyle name="Normal 9 4 2 2 2 3" xfId="23987" xr:uid="{00000000-0005-0000-0000-00002D7B0000}"/>
    <cellStyle name="Normal 9 4 2 2 2 4" xfId="45960" xr:uid="{61A31A65-5DE7-4DD9-9514-F21239E72BA6}"/>
    <cellStyle name="Normal 9 4 2 2 3" xfId="15011" xr:uid="{00000000-0005-0000-0000-00002E7B0000}"/>
    <cellStyle name="Normal 9 4 2 2 3 2" xfId="27686" xr:uid="{00000000-0005-0000-0000-00002F7B0000}"/>
    <cellStyle name="Normal 9 4 2 2 3 3" xfId="45961" xr:uid="{4A2474C0-55DA-4E9D-B693-47531473BF17}"/>
    <cellStyle name="Normal 9 4 2 2 4" xfId="22604" xr:uid="{00000000-0005-0000-0000-0000307B0000}"/>
    <cellStyle name="Normal 9 4 2 2 4 2" xfId="45962" xr:uid="{C085E8C2-5ADD-4616-AA88-46D87EA7EE12}"/>
    <cellStyle name="Normal 9 4 2 2 5" xfId="8522" xr:uid="{00000000-0005-0000-0000-0000317B0000}"/>
    <cellStyle name="Normal 9 4 2 2 6" xfId="45959" xr:uid="{B835E00E-912D-4D0C-803A-89C38E339EE9}"/>
    <cellStyle name="Normal 9 4 2 3" xfId="9446" xr:uid="{00000000-0005-0000-0000-0000327B0000}"/>
    <cellStyle name="Normal 9 4 2 3 2" xfId="15853" xr:uid="{00000000-0005-0000-0000-0000337B0000}"/>
    <cellStyle name="Normal 9 4 2 3 2 2" xfId="28494" xr:uid="{00000000-0005-0000-0000-0000347B0000}"/>
    <cellStyle name="Normal 9 4 2 3 3" xfId="23440" xr:uid="{00000000-0005-0000-0000-0000357B0000}"/>
    <cellStyle name="Normal 9 4 2 3 4" xfId="45963" xr:uid="{530149F8-5895-4B07-BB43-51F7A6EDD53D}"/>
    <cellStyle name="Normal 9 4 2 4" xfId="11334" xr:uid="{00000000-0005-0000-0000-0000367B0000}"/>
    <cellStyle name="Normal 9 4 2 4 2" xfId="16657" xr:uid="{00000000-0005-0000-0000-0000377B0000}"/>
    <cellStyle name="Normal 9 4 2 4 2 2" xfId="29192" xr:uid="{00000000-0005-0000-0000-0000387B0000}"/>
    <cellStyle name="Normal 9 4 2 4 3" xfId="24100" xr:uid="{00000000-0005-0000-0000-0000397B0000}"/>
    <cellStyle name="Normal 9 4 2 4 4" xfId="45964" xr:uid="{15903826-3464-4570-949D-FE7A638DF67F}"/>
    <cellStyle name="Normal 9 4 2 5" xfId="7570" xr:uid="{00000000-0005-0000-0000-00003A7B0000}"/>
    <cellStyle name="Normal 9 4 2 5 2" xfId="14082" xr:uid="{00000000-0005-0000-0000-00003B7B0000}"/>
    <cellStyle name="Normal 9 4 2 5 2 2" xfId="26812" xr:uid="{00000000-0005-0000-0000-00003C7B0000}"/>
    <cellStyle name="Normal 9 4 2 5 3" xfId="22297" xr:uid="{00000000-0005-0000-0000-00003D7B0000}"/>
    <cellStyle name="Normal 9 4 2 5 4" xfId="45965" xr:uid="{C5ACC223-4D29-425F-9005-7031DAFA7EB9}"/>
    <cellStyle name="Normal 9 4 2 6" xfId="12921" xr:uid="{00000000-0005-0000-0000-00003E7B0000}"/>
    <cellStyle name="Normal 9 4 2 6 2" xfId="25667" xr:uid="{00000000-0005-0000-0000-00003F7B0000}"/>
    <cellStyle name="Normal 9 4 2 7" xfId="18846" xr:uid="{00000000-0005-0000-0000-0000407B0000}"/>
    <cellStyle name="Normal 9 4 2 8" xfId="21065" xr:uid="{00000000-0005-0000-0000-0000417B0000}"/>
    <cellStyle name="Normal 9 4 2 9" xfId="5841" xr:uid="{00000000-0005-0000-0000-0000427B0000}"/>
    <cellStyle name="Normal 9 4 3" xfId="2060" xr:uid="{00000000-0005-0000-0000-0000437B0000}"/>
    <cellStyle name="Normal 9 4 3 2" xfId="16121" xr:uid="{00000000-0005-0000-0000-0000447B0000}"/>
    <cellStyle name="Normal 9 4 3 2 2" xfId="19791" xr:uid="{00000000-0005-0000-0000-0000457B0000}"/>
    <cellStyle name="Normal 9 4 3 2 3" xfId="28743" xr:uid="{00000000-0005-0000-0000-0000467B0000}"/>
    <cellStyle name="Normal 9 4 3 2 4" xfId="32905" xr:uid="{00000000-0005-0000-0000-0000477B0000}"/>
    <cellStyle name="Normal 9 4 3 2 5" xfId="35916" xr:uid="{00000000-0005-0000-0000-0000487B0000}"/>
    <cellStyle name="Normal 9 4 3 2 6" xfId="45967" xr:uid="{82649A45-7158-4FB4-B13D-8534B1BF414E}"/>
    <cellStyle name="Normal 9 4 3 3" xfId="18497" xr:uid="{00000000-0005-0000-0000-0000497B0000}"/>
    <cellStyle name="Normal 9 4 3 3 2" xfId="45968" xr:uid="{5ADDE18F-17C0-48C6-89C4-D01FD605F979}"/>
    <cellStyle name="Normal 9 4 3 4" xfId="23701" xr:uid="{00000000-0005-0000-0000-00004A7B0000}"/>
    <cellStyle name="Normal 9 4 3 4 2" xfId="45969" xr:uid="{0AE87ED2-875C-4E9A-96C9-C7D6ED910DF8}"/>
    <cellStyle name="Normal 9 4 3 5" xfId="31857" xr:uid="{00000000-0005-0000-0000-00004B7B0000}"/>
    <cellStyle name="Normal 9 4 3 6" xfId="35066" xr:uid="{00000000-0005-0000-0000-00004C7B0000}"/>
    <cellStyle name="Normal 9 4 3 7" xfId="10427" xr:uid="{00000000-0005-0000-0000-00004D7B0000}"/>
    <cellStyle name="Normal 9 4 3 8" xfId="45966" xr:uid="{3F46EA31-F8B8-453D-965B-F0524C2E64E9}"/>
    <cellStyle name="Normal 9 4 4" xfId="2057" xr:uid="{00000000-0005-0000-0000-00004E7B0000}"/>
    <cellStyle name="Normal 9 4 4 2" xfId="16046" xr:uid="{00000000-0005-0000-0000-00004F7B0000}"/>
    <cellStyle name="Normal 9 4 4 2 2" xfId="28674" xr:uid="{00000000-0005-0000-0000-0000507B0000}"/>
    <cellStyle name="Normal 9 4 4 2 3" xfId="45971" xr:uid="{A4273613-9983-4A5D-93EB-43CB4E3942CB}"/>
    <cellStyle name="Normal 9 4 4 3" xfId="23638" xr:uid="{00000000-0005-0000-0000-0000517B0000}"/>
    <cellStyle name="Normal 9 4 4 4" xfId="10182" xr:uid="{00000000-0005-0000-0000-0000527B0000}"/>
    <cellStyle name="Normal 9 4 4 5" xfId="45970" xr:uid="{1BE37C0E-4AAD-4B08-986F-4B7BE4350199}"/>
    <cellStyle name="Normal 9 4 5" xfId="3026" xr:uid="{00000000-0005-0000-0000-0000537B0000}"/>
    <cellStyle name="Normal 9 4 5 2" xfId="45972" xr:uid="{A1D818F4-0E79-41C8-83C4-40175167E55A}"/>
    <cellStyle name="Normal 9 4 6" xfId="45973" xr:uid="{D704B589-CCA3-4D83-B1A0-7D741B9594F8}"/>
    <cellStyle name="Normal 9 4 7" xfId="45974" xr:uid="{5095109A-08A9-427D-8C7A-CF07C4E242D2}"/>
    <cellStyle name="Normal 9 4 8" xfId="45957" xr:uid="{3ED72C94-9819-4846-AFF0-6AB6471CB078}"/>
    <cellStyle name="Normal 9 5" xfId="2061" xr:uid="{00000000-0005-0000-0000-0000547B0000}"/>
    <cellStyle name="Normal 9 5 2" xfId="2062" xr:uid="{00000000-0005-0000-0000-0000557B0000}"/>
    <cellStyle name="Normal 9 5 2 10" xfId="45976" xr:uid="{DAA9FF68-F1FC-4FA8-A33B-F2D2EAD70A87}"/>
    <cellStyle name="Normal 9 5 2 2" xfId="8523" xr:uid="{00000000-0005-0000-0000-0000567B0000}"/>
    <cellStyle name="Normal 9 5 2 2 2" xfId="15012" xr:uid="{00000000-0005-0000-0000-0000577B0000}"/>
    <cellStyle name="Normal 9 5 2 2 2 2" xfId="27687" xr:uid="{00000000-0005-0000-0000-0000587B0000}"/>
    <cellStyle name="Normal 9 5 2 2 3" xfId="22605" xr:uid="{00000000-0005-0000-0000-0000597B0000}"/>
    <cellStyle name="Normal 9 5 2 2 4" xfId="45977" xr:uid="{60790E1A-2E76-45B4-BDE3-0CF47F89F663}"/>
    <cellStyle name="Normal 9 5 2 3" xfId="9447" xr:uid="{00000000-0005-0000-0000-00005A7B0000}"/>
    <cellStyle name="Normal 9 5 2 3 2" xfId="15854" xr:uid="{00000000-0005-0000-0000-00005B7B0000}"/>
    <cellStyle name="Normal 9 5 2 3 2 2" xfId="28495" xr:uid="{00000000-0005-0000-0000-00005C7B0000}"/>
    <cellStyle name="Normal 9 5 2 3 3" xfId="23441" xr:uid="{00000000-0005-0000-0000-00005D7B0000}"/>
    <cellStyle name="Normal 9 5 2 3 4" xfId="45978" xr:uid="{6CC5D658-3494-48CD-BF61-74D75B8C02D8}"/>
    <cellStyle name="Normal 9 5 2 4" xfId="10190" xr:uid="{00000000-0005-0000-0000-00005E7B0000}"/>
    <cellStyle name="Normal 9 5 2 4 2" xfId="16049" xr:uid="{00000000-0005-0000-0000-00005F7B0000}"/>
    <cellStyle name="Normal 9 5 2 4 2 2" xfId="28677" xr:uid="{00000000-0005-0000-0000-0000607B0000}"/>
    <cellStyle name="Normal 9 5 2 4 3" xfId="23641" xr:uid="{00000000-0005-0000-0000-0000617B0000}"/>
    <cellStyle name="Normal 9 5 2 4 4" xfId="45979" xr:uid="{1C70FA80-4B19-443E-878D-6257A5432CCD}"/>
    <cellStyle name="Normal 9 5 2 5" xfId="7571" xr:uid="{00000000-0005-0000-0000-0000627B0000}"/>
    <cellStyle name="Normal 9 5 2 5 2" xfId="14083" xr:uid="{00000000-0005-0000-0000-0000637B0000}"/>
    <cellStyle name="Normal 9 5 2 5 2 2" xfId="26813" xr:uid="{00000000-0005-0000-0000-0000647B0000}"/>
    <cellStyle name="Normal 9 5 2 5 3" xfId="22298" xr:uid="{00000000-0005-0000-0000-0000657B0000}"/>
    <cellStyle name="Normal 9 5 2 6" xfId="12922" xr:uid="{00000000-0005-0000-0000-0000667B0000}"/>
    <cellStyle name="Normal 9 5 2 6 2" xfId="25668" xr:uid="{00000000-0005-0000-0000-0000677B0000}"/>
    <cellStyle name="Normal 9 5 2 7" xfId="18847" xr:uid="{00000000-0005-0000-0000-0000687B0000}"/>
    <cellStyle name="Normal 9 5 2 8" xfId="21066" xr:uid="{00000000-0005-0000-0000-0000697B0000}"/>
    <cellStyle name="Normal 9 5 2 9" xfId="5842" xr:uid="{00000000-0005-0000-0000-00006A7B0000}"/>
    <cellStyle name="Normal 9 5 3" xfId="11251" xr:uid="{00000000-0005-0000-0000-00006B7B0000}"/>
    <cellStyle name="Normal 9 5 3 2" xfId="16600" xr:uid="{00000000-0005-0000-0000-00006C7B0000}"/>
    <cellStyle name="Normal 9 5 3 2 2" xfId="19792" xr:uid="{00000000-0005-0000-0000-00006D7B0000}"/>
    <cellStyle name="Normal 9 5 3 2 3" xfId="32906" xr:uid="{00000000-0005-0000-0000-00006E7B0000}"/>
    <cellStyle name="Normal 9 5 3 2 4" xfId="35917" xr:uid="{00000000-0005-0000-0000-00006F7B0000}"/>
    <cellStyle name="Normal 9 5 3 2 5" xfId="45981" xr:uid="{D693878A-AC8E-4B92-99F5-A8038536FF45}"/>
    <cellStyle name="Normal 9 5 3 3" xfId="18498" xr:uid="{00000000-0005-0000-0000-0000707B0000}"/>
    <cellStyle name="Normal 9 5 3 4" xfId="31858" xr:uid="{00000000-0005-0000-0000-0000717B0000}"/>
    <cellStyle name="Normal 9 5 3 5" xfId="35067" xr:uid="{00000000-0005-0000-0000-0000727B0000}"/>
    <cellStyle name="Normal 9 5 3 6" xfId="45980" xr:uid="{7098AEAC-19B2-4C91-BC16-B4D2C05B7EC4}"/>
    <cellStyle name="Normal 9 5 4" xfId="3027" xr:uid="{00000000-0005-0000-0000-0000737B0000}"/>
    <cellStyle name="Normal 9 5 4 2" xfId="45982" xr:uid="{71B1CF00-5764-408A-BF0F-283AE705576C}"/>
    <cellStyle name="Normal 9 5 5" xfId="37612" xr:uid="{00000000-0005-0000-0000-0000747B0000}"/>
    <cellStyle name="Normal 9 5 5 2" xfId="45983" xr:uid="{C1325FD3-B31B-478A-85F9-CE0C902A5F4B}"/>
    <cellStyle name="Normal 9 5 6" xfId="37908" xr:uid="{00000000-0005-0000-0000-0000757B0000}"/>
    <cellStyle name="Normal 9 5 6 2" xfId="45984" xr:uid="{57A81EBE-512B-4BD2-9FB8-6027BE0657A8}"/>
    <cellStyle name="Normal 9 5 7" xfId="45975" xr:uid="{000EEAE1-2BE5-43BE-BC8F-D27412C2BFF2}"/>
    <cellStyle name="Normal 9 6" xfId="1235" xr:uid="{00000000-0005-0000-0000-0000767B0000}"/>
    <cellStyle name="Normal 9 6 10" xfId="45985" xr:uid="{16DDE559-DD82-405C-B5E0-D4E68DFC46CF}"/>
    <cellStyle name="Normal 9 6 2" xfId="2063" xr:uid="{00000000-0005-0000-0000-0000777B0000}"/>
    <cellStyle name="Normal 9 6 2 2" xfId="8524" xr:uid="{00000000-0005-0000-0000-0000787B0000}"/>
    <cellStyle name="Normal 9 6 2 2 2" xfId="15013" xr:uid="{00000000-0005-0000-0000-0000797B0000}"/>
    <cellStyle name="Normal 9 6 2 2 2 2" xfId="27688" xr:uid="{00000000-0005-0000-0000-00007A7B0000}"/>
    <cellStyle name="Normal 9 6 2 2 3" xfId="22606" xr:uid="{00000000-0005-0000-0000-00007B7B0000}"/>
    <cellStyle name="Normal 9 6 2 2 4" xfId="45987" xr:uid="{DADE6934-709A-4FF5-859B-F15E1F3CE874}"/>
    <cellStyle name="Normal 9 6 2 3" xfId="9448" xr:uid="{00000000-0005-0000-0000-00007C7B0000}"/>
    <cellStyle name="Normal 9 6 2 3 2" xfId="15855" xr:uid="{00000000-0005-0000-0000-00007D7B0000}"/>
    <cellStyle name="Normal 9 6 2 3 2 2" xfId="28496" xr:uid="{00000000-0005-0000-0000-00007E7B0000}"/>
    <cellStyle name="Normal 9 6 2 3 3" xfId="23442" xr:uid="{00000000-0005-0000-0000-00007F7B0000}"/>
    <cellStyle name="Normal 9 6 2 4" xfId="7572" xr:uid="{00000000-0005-0000-0000-0000807B0000}"/>
    <cellStyle name="Normal 9 6 2 4 2" xfId="14084" xr:uid="{00000000-0005-0000-0000-0000817B0000}"/>
    <cellStyle name="Normal 9 6 2 4 2 2" xfId="26814" xr:uid="{00000000-0005-0000-0000-0000827B0000}"/>
    <cellStyle name="Normal 9 6 2 4 3" xfId="22299" xr:uid="{00000000-0005-0000-0000-0000837B0000}"/>
    <cellStyle name="Normal 9 6 2 5" xfId="12923" xr:uid="{00000000-0005-0000-0000-0000847B0000}"/>
    <cellStyle name="Normal 9 6 2 5 2" xfId="25669" xr:uid="{00000000-0005-0000-0000-0000857B0000}"/>
    <cellStyle name="Normal 9 6 2 6" xfId="18844" xr:uid="{00000000-0005-0000-0000-0000867B0000}"/>
    <cellStyle name="Normal 9 6 2 7" xfId="21067" xr:uid="{00000000-0005-0000-0000-0000877B0000}"/>
    <cellStyle name="Normal 9 6 2 8" xfId="5843" xr:uid="{00000000-0005-0000-0000-0000887B0000}"/>
    <cellStyle name="Normal 9 6 2 9" xfId="45986" xr:uid="{F3E88E48-78FA-46F1-BFCB-303CA2A944AD}"/>
    <cellStyle name="Normal 9 6 3" xfId="7814" xr:uid="{00000000-0005-0000-0000-0000897B0000}"/>
    <cellStyle name="Normal 9 6 3 2" xfId="14309" xr:uid="{00000000-0005-0000-0000-00008A7B0000}"/>
    <cellStyle name="Normal 9 6 3 2 2" xfId="19793" xr:uid="{00000000-0005-0000-0000-00008B7B0000}"/>
    <cellStyle name="Normal 9 6 3 2 3" xfId="32907" xr:uid="{00000000-0005-0000-0000-00008C7B0000}"/>
    <cellStyle name="Normal 9 6 3 2 4" xfId="35918" xr:uid="{00000000-0005-0000-0000-00008D7B0000}"/>
    <cellStyle name="Normal 9 6 3 3" xfId="18499" xr:uid="{00000000-0005-0000-0000-00008E7B0000}"/>
    <cellStyle name="Normal 9 6 3 4" xfId="31859" xr:uid="{00000000-0005-0000-0000-00008F7B0000}"/>
    <cellStyle name="Normal 9 6 3 5" xfId="35068" xr:uid="{00000000-0005-0000-0000-0000907B0000}"/>
    <cellStyle name="Normal 9 6 3 6" xfId="45988" xr:uid="{6AB06A7B-0E93-4547-9269-56D257DA7F21}"/>
    <cellStyle name="Normal 9 6 4" xfId="8736" xr:uid="{00000000-0005-0000-0000-0000917B0000}"/>
    <cellStyle name="Normal 9 6 4 2" xfId="15151" xr:uid="{00000000-0005-0000-0000-0000927B0000}"/>
    <cellStyle name="Normal 9 6 4 2 2" xfId="27814" xr:uid="{00000000-0005-0000-0000-0000937B0000}"/>
    <cellStyle name="Normal 9 6 4 3" xfId="22791" xr:uid="{00000000-0005-0000-0000-0000947B0000}"/>
    <cellStyle name="Normal 9 6 4 4" xfId="45989" xr:uid="{A58D94F6-300B-4E51-87F2-95B126D59B68}"/>
    <cellStyle name="Normal 9 6 5" xfId="10591" xr:uid="{00000000-0005-0000-0000-0000957B0000}"/>
    <cellStyle name="Normal 9 6 5 2" xfId="45990" xr:uid="{AD46A49A-6575-4620-AE09-8830C281F1BD}"/>
    <cellStyle name="Normal 9 6 6" xfId="11269" xr:uid="{00000000-0005-0000-0000-0000967B0000}"/>
    <cellStyle name="Normal 9 6 6 2" xfId="16609" xr:uid="{00000000-0005-0000-0000-0000977B0000}"/>
    <cellStyle name="Normal 9 6 6 2 2" xfId="29145" xr:uid="{00000000-0005-0000-0000-0000987B0000}"/>
    <cellStyle name="Normal 9 6 6 3" xfId="24053" xr:uid="{00000000-0005-0000-0000-0000997B0000}"/>
    <cellStyle name="Normal 9 6 7" xfId="6593" xr:uid="{00000000-0005-0000-0000-00009A7B0000}"/>
    <cellStyle name="Normal 9 6 7 2" xfId="13181" xr:uid="{00000000-0005-0000-0000-00009B7B0000}"/>
    <cellStyle name="Normal 9 6 7 2 2" xfId="25925" xr:uid="{00000000-0005-0000-0000-00009C7B0000}"/>
    <cellStyle name="Normal 9 6 7 3" xfId="21335" xr:uid="{00000000-0005-0000-0000-00009D7B0000}"/>
    <cellStyle name="Normal 9 6 8" xfId="12113" xr:uid="{00000000-0005-0000-0000-00009E7B0000}"/>
    <cellStyle name="Normal 9 6 8 2" xfId="24858" xr:uid="{00000000-0005-0000-0000-00009F7B0000}"/>
    <cellStyle name="Normal 9 6 9" xfId="3134" xr:uid="{00000000-0005-0000-0000-0000A07B0000}"/>
    <cellStyle name="Normal 9 7" xfId="2047" xr:uid="{00000000-0005-0000-0000-0000A17B0000}"/>
    <cellStyle name="Normal 9 7 10" xfId="30704" xr:uid="{00000000-0005-0000-0000-0000A27B0000}"/>
    <cellStyle name="Normal 9 7 11" xfId="34316" xr:uid="{00000000-0005-0000-0000-0000A37B0000}"/>
    <cellStyle name="Normal 9 7 12" xfId="3175" xr:uid="{00000000-0005-0000-0000-0000A47B0000}"/>
    <cellStyle name="Normal 9 7 13" xfId="45991" xr:uid="{4A8D7B04-4B71-4C94-A2C2-45838650E1E6}"/>
    <cellStyle name="Normal 9 7 2" xfId="5844" xr:uid="{00000000-0005-0000-0000-0000A57B0000}"/>
    <cellStyle name="Normal 9 7 2 10" xfId="45992" xr:uid="{9376D0DE-E6B3-47DE-B001-54CE8BAD1097}"/>
    <cellStyle name="Normal 9 7 2 2" xfId="8525" xr:uid="{00000000-0005-0000-0000-0000A67B0000}"/>
    <cellStyle name="Normal 9 7 2 2 2" xfId="15014" xr:uid="{00000000-0005-0000-0000-0000A77B0000}"/>
    <cellStyle name="Normal 9 7 2 2 2 2" xfId="20448" xr:uid="{00000000-0005-0000-0000-0000A87B0000}"/>
    <cellStyle name="Normal 9 7 2 2 2 3" xfId="33701" xr:uid="{00000000-0005-0000-0000-0000A97B0000}"/>
    <cellStyle name="Normal 9 7 2 2 2 4" xfId="36488" xr:uid="{00000000-0005-0000-0000-0000AA7B0000}"/>
    <cellStyle name="Normal 9 7 2 2 3" xfId="20149" xr:uid="{00000000-0005-0000-0000-0000AB7B0000}"/>
    <cellStyle name="Normal 9 7 2 2 3 2" xfId="33406" xr:uid="{00000000-0005-0000-0000-0000AC7B0000}"/>
    <cellStyle name="Normal 9 7 2 2 3 3" xfId="36194" xr:uid="{00000000-0005-0000-0000-0000AD7B0000}"/>
    <cellStyle name="Normal 9 7 2 2 4" xfId="19794" xr:uid="{00000000-0005-0000-0000-0000AE7B0000}"/>
    <cellStyle name="Normal 9 7 2 2 5" xfId="32908" xr:uid="{00000000-0005-0000-0000-0000AF7B0000}"/>
    <cellStyle name="Normal 9 7 2 2 6" xfId="35919" xr:uid="{00000000-0005-0000-0000-0000B07B0000}"/>
    <cellStyle name="Normal 9 7 2 3" xfId="9449" xr:uid="{00000000-0005-0000-0000-0000B17B0000}"/>
    <cellStyle name="Normal 9 7 2 3 2" xfId="15856" xr:uid="{00000000-0005-0000-0000-0000B27B0000}"/>
    <cellStyle name="Normal 9 7 2 3 2 2" xfId="28497" xr:uid="{00000000-0005-0000-0000-0000B37B0000}"/>
    <cellStyle name="Normal 9 7 2 3 3" xfId="20301" xr:uid="{00000000-0005-0000-0000-0000B47B0000}"/>
    <cellStyle name="Normal 9 7 2 3 4" xfId="33555" xr:uid="{00000000-0005-0000-0000-0000B57B0000}"/>
    <cellStyle name="Normal 9 7 2 3 5" xfId="36342" xr:uid="{00000000-0005-0000-0000-0000B67B0000}"/>
    <cellStyle name="Normal 9 7 2 4" xfId="10692" xr:uid="{00000000-0005-0000-0000-0000B77B0000}"/>
    <cellStyle name="Normal 9 7 2 4 2" xfId="16237" xr:uid="{00000000-0005-0000-0000-0000B87B0000}"/>
    <cellStyle name="Normal 9 7 2 4 2 2" xfId="28834" xr:uid="{00000000-0005-0000-0000-0000B97B0000}"/>
    <cellStyle name="Normal 9 7 2 4 3" xfId="19993" xr:uid="{00000000-0005-0000-0000-0000BA7B0000}"/>
    <cellStyle name="Normal 9 7 2 4 4" xfId="33257" xr:uid="{00000000-0005-0000-0000-0000BB7B0000}"/>
    <cellStyle name="Normal 9 7 2 4 5" xfId="36049" xr:uid="{00000000-0005-0000-0000-0000BC7B0000}"/>
    <cellStyle name="Normal 9 7 2 5" xfId="7573" xr:uid="{00000000-0005-0000-0000-0000BD7B0000}"/>
    <cellStyle name="Normal 9 7 2 5 2" xfId="14085" xr:uid="{00000000-0005-0000-0000-0000BE7B0000}"/>
    <cellStyle name="Normal 9 7 2 5 2 2" xfId="26815" xr:uid="{00000000-0005-0000-0000-0000BF7B0000}"/>
    <cellStyle name="Normal 9 7 2 5 3" xfId="22300" xr:uid="{00000000-0005-0000-0000-0000C07B0000}"/>
    <cellStyle name="Normal 9 7 2 6" xfId="12924" xr:uid="{00000000-0005-0000-0000-0000C17B0000}"/>
    <cellStyle name="Normal 9 7 2 6 2" xfId="25670" xr:uid="{00000000-0005-0000-0000-0000C27B0000}"/>
    <cellStyle name="Normal 9 7 2 7" xfId="18500" xr:uid="{00000000-0005-0000-0000-0000C37B0000}"/>
    <cellStyle name="Normal 9 7 2 8" xfId="31860" xr:uid="{00000000-0005-0000-0000-0000C47B0000}"/>
    <cellStyle name="Normal 9 7 2 9" xfId="35069" xr:uid="{00000000-0005-0000-0000-0000C57B0000}"/>
    <cellStyle name="Normal 9 7 3" xfId="7838" xr:uid="{00000000-0005-0000-0000-0000C67B0000}"/>
    <cellStyle name="Normal 9 7 3 2" xfId="14333" xr:uid="{00000000-0005-0000-0000-0000C77B0000}"/>
    <cellStyle name="Normal 9 7 3 2 2" xfId="20394" xr:uid="{00000000-0005-0000-0000-0000C87B0000}"/>
    <cellStyle name="Normal 9 7 3 2 3" xfId="33647" xr:uid="{00000000-0005-0000-0000-0000C97B0000}"/>
    <cellStyle name="Normal 9 7 3 2 4" xfId="36434" xr:uid="{00000000-0005-0000-0000-0000CA7B0000}"/>
    <cellStyle name="Normal 9 7 3 3" xfId="20095" xr:uid="{00000000-0005-0000-0000-0000CB7B0000}"/>
    <cellStyle name="Normal 9 7 3 3 2" xfId="33352" xr:uid="{00000000-0005-0000-0000-0000CC7B0000}"/>
    <cellStyle name="Normal 9 7 3 3 3" xfId="36140" xr:uid="{00000000-0005-0000-0000-0000CD7B0000}"/>
    <cellStyle name="Normal 9 7 3 4" xfId="19067" xr:uid="{00000000-0005-0000-0000-0000CE7B0000}"/>
    <cellStyle name="Normal 9 7 3 5" xfId="32189" xr:uid="{00000000-0005-0000-0000-0000CF7B0000}"/>
    <cellStyle name="Normal 9 7 3 6" xfId="35208" xr:uid="{00000000-0005-0000-0000-0000D07B0000}"/>
    <cellStyle name="Normal 9 7 3 7" xfId="45993" xr:uid="{8336823F-CDD1-470B-AFE4-86C550399D08}"/>
    <cellStyle name="Normal 9 7 4" xfId="8760" xr:uid="{00000000-0005-0000-0000-0000D17B0000}"/>
    <cellStyle name="Normal 9 7 4 2" xfId="15175" xr:uid="{00000000-0005-0000-0000-0000D27B0000}"/>
    <cellStyle name="Normal 9 7 4 2 2" xfId="20247" xr:uid="{00000000-0005-0000-0000-0000D37B0000}"/>
    <cellStyle name="Normal 9 7 4 2 3" xfId="33501" xr:uid="{00000000-0005-0000-0000-0000D47B0000}"/>
    <cellStyle name="Normal 9 7 4 2 4" xfId="36288" xr:uid="{00000000-0005-0000-0000-0000D57B0000}"/>
    <cellStyle name="Normal 9 7 4 3" xfId="18947" xr:uid="{00000000-0005-0000-0000-0000D67B0000}"/>
    <cellStyle name="Normal 9 7 4 4" xfId="32128" xr:uid="{00000000-0005-0000-0000-0000D77B0000}"/>
    <cellStyle name="Normal 9 7 4 5" xfId="35148" xr:uid="{00000000-0005-0000-0000-0000D87B0000}"/>
    <cellStyle name="Normal 9 7 5" xfId="10037" xr:uid="{00000000-0005-0000-0000-0000D97B0000}"/>
    <cellStyle name="Normal 9 7 5 2" xfId="15986" xr:uid="{00000000-0005-0000-0000-0000DA7B0000}"/>
    <cellStyle name="Normal 9 7 5 2 2" xfId="28618" xr:uid="{00000000-0005-0000-0000-0000DB7B0000}"/>
    <cellStyle name="Normal 9 7 5 3" xfId="19931" xr:uid="{00000000-0005-0000-0000-0000DC7B0000}"/>
    <cellStyle name="Normal 9 7 5 4" xfId="33127" xr:uid="{00000000-0005-0000-0000-0000DD7B0000}"/>
    <cellStyle name="Normal 9 7 5 5" xfId="35994" xr:uid="{00000000-0005-0000-0000-0000DE7B0000}"/>
    <cellStyle name="Normal 9 7 6" xfId="10483" xr:uid="{00000000-0005-0000-0000-0000DF7B0000}"/>
    <cellStyle name="Normal 9 7 7" xfId="6619" xr:uid="{00000000-0005-0000-0000-0000E07B0000}"/>
    <cellStyle name="Normal 9 7 7 2" xfId="13206" xr:uid="{00000000-0005-0000-0000-0000E17B0000}"/>
    <cellStyle name="Normal 9 7 7 2 2" xfId="25950" xr:uid="{00000000-0005-0000-0000-0000E27B0000}"/>
    <cellStyle name="Normal 9 7 7 3" xfId="21358" xr:uid="{00000000-0005-0000-0000-0000E37B0000}"/>
    <cellStyle name="Normal 9 7 8" xfId="12137" xr:uid="{00000000-0005-0000-0000-0000E47B0000}"/>
    <cellStyle name="Normal 9 7 8 2" xfId="24882" xr:uid="{00000000-0005-0000-0000-0000E57B0000}"/>
    <cellStyle name="Normal 9 7 9" xfId="17450" xr:uid="{00000000-0005-0000-0000-0000E67B0000}"/>
    <cellStyle name="Normal 9 8" xfId="5845" xr:uid="{00000000-0005-0000-0000-0000E77B0000}"/>
    <cellStyle name="Normal 9 8 10" xfId="45994" xr:uid="{E7880932-175A-4BAE-B204-37316ECF01A2}"/>
    <cellStyle name="Normal 9 8 2" xfId="8526" xr:uid="{00000000-0005-0000-0000-0000E87B0000}"/>
    <cellStyle name="Normal 9 8 2 2" xfId="15015" xr:uid="{00000000-0005-0000-0000-0000E97B0000}"/>
    <cellStyle name="Normal 9 8 2 2 2" xfId="20430" xr:uid="{00000000-0005-0000-0000-0000EA7B0000}"/>
    <cellStyle name="Normal 9 8 2 2 3" xfId="33683" xr:uid="{00000000-0005-0000-0000-0000EB7B0000}"/>
    <cellStyle name="Normal 9 8 2 2 4" xfId="36470" xr:uid="{00000000-0005-0000-0000-0000EC7B0000}"/>
    <cellStyle name="Normal 9 8 2 3" xfId="20131" xr:uid="{00000000-0005-0000-0000-0000ED7B0000}"/>
    <cellStyle name="Normal 9 8 2 3 2" xfId="33388" xr:uid="{00000000-0005-0000-0000-0000EE7B0000}"/>
    <cellStyle name="Normal 9 8 2 3 3" xfId="36176" xr:uid="{00000000-0005-0000-0000-0000EF7B0000}"/>
    <cellStyle name="Normal 9 8 2 4" xfId="19795" xr:uid="{00000000-0005-0000-0000-0000F07B0000}"/>
    <cellStyle name="Normal 9 8 2 5" xfId="32909" xr:uid="{00000000-0005-0000-0000-0000F17B0000}"/>
    <cellStyle name="Normal 9 8 2 6" xfId="35920" xr:uid="{00000000-0005-0000-0000-0000F27B0000}"/>
    <cellStyle name="Normal 9 8 2 7" xfId="45995" xr:uid="{91EA71BA-9547-4BE6-A194-7D5005892E1A}"/>
    <cellStyle name="Normal 9 8 3" xfId="9450" xr:uid="{00000000-0005-0000-0000-0000F37B0000}"/>
    <cellStyle name="Normal 9 8 3 2" xfId="15857" xr:uid="{00000000-0005-0000-0000-0000F47B0000}"/>
    <cellStyle name="Normal 9 8 3 2 2" xfId="28498" xr:uid="{00000000-0005-0000-0000-0000F57B0000}"/>
    <cellStyle name="Normal 9 8 3 3" xfId="20283" xr:uid="{00000000-0005-0000-0000-0000F67B0000}"/>
    <cellStyle name="Normal 9 8 3 4" xfId="33537" xr:uid="{00000000-0005-0000-0000-0000F77B0000}"/>
    <cellStyle name="Normal 9 8 3 5" xfId="36324" xr:uid="{00000000-0005-0000-0000-0000F87B0000}"/>
    <cellStyle name="Normal 9 8 3 6" xfId="45996" xr:uid="{8CBF034F-74D9-4F45-A90C-21AFFBB9EC5C}"/>
    <cellStyle name="Normal 9 8 4" xfId="10673" xr:uid="{00000000-0005-0000-0000-0000F97B0000}"/>
    <cellStyle name="Normal 9 8 4 2" xfId="16219" xr:uid="{00000000-0005-0000-0000-0000FA7B0000}"/>
    <cellStyle name="Normal 9 8 4 2 2" xfId="28828" xr:uid="{00000000-0005-0000-0000-0000FB7B0000}"/>
    <cellStyle name="Normal 9 8 4 3" xfId="19975" xr:uid="{00000000-0005-0000-0000-0000FC7B0000}"/>
    <cellStyle name="Normal 9 8 4 4" xfId="33239" xr:uid="{00000000-0005-0000-0000-0000FD7B0000}"/>
    <cellStyle name="Normal 9 8 4 5" xfId="36031" xr:uid="{00000000-0005-0000-0000-0000FE7B0000}"/>
    <cellStyle name="Normal 9 8 5" xfId="7574" xr:uid="{00000000-0005-0000-0000-0000FF7B0000}"/>
    <cellStyle name="Normal 9 8 5 2" xfId="14086" xr:uid="{00000000-0005-0000-0000-0000007C0000}"/>
    <cellStyle name="Normal 9 8 5 2 2" xfId="26816" xr:uid="{00000000-0005-0000-0000-0000017C0000}"/>
    <cellStyle name="Normal 9 8 5 3" xfId="22301" xr:uid="{00000000-0005-0000-0000-0000027C0000}"/>
    <cellStyle name="Normal 9 8 6" xfId="12925" xr:uid="{00000000-0005-0000-0000-0000037C0000}"/>
    <cellStyle name="Normal 9 8 6 2" xfId="25671" xr:uid="{00000000-0005-0000-0000-0000047C0000}"/>
    <cellStyle name="Normal 9 8 7" xfId="18501" xr:uid="{00000000-0005-0000-0000-0000057C0000}"/>
    <cellStyle name="Normal 9 8 8" xfId="31861" xr:uid="{00000000-0005-0000-0000-0000067C0000}"/>
    <cellStyle name="Normal 9 8 9" xfId="35070" xr:uid="{00000000-0005-0000-0000-0000077C0000}"/>
    <cellStyle name="Normal 9 9" xfId="5846" xr:uid="{00000000-0005-0000-0000-0000087C0000}"/>
    <cellStyle name="Normal 9 9 2" xfId="8527" xr:uid="{00000000-0005-0000-0000-0000097C0000}"/>
    <cellStyle name="Normal 9 9 2 2" xfId="15016" xr:uid="{00000000-0005-0000-0000-00000A7C0000}"/>
    <cellStyle name="Normal 9 9 2 2 2" xfId="20376" xr:uid="{00000000-0005-0000-0000-00000B7C0000}"/>
    <cellStyle name="Normal 9 9 2 2 3" xfId="33629" xr:uid="{00000000-0005-0000-0000-00000C7C0000}"/>
    <cellStyle name="Normal 9 9 2 2 4" xfId="36416" xr:uid="{00000000-0005-0000-0000-00000D7C0000}"/>
    <cellStyle name="Normal 9 9 2 3" xfId="19796" xr:uid="{00000000-0005-0000-0000-00000E7C0000}"/>
    <cellStyle name="Normal 9 9 2 4" xfId="32910" xr:uid="{00000000-0005-0000-0000-00000F7C0000}"/>
    <cellStyle name="Normal 9 9 2 5" xfId="35921" xr:uid="{00000000-0005-0000-0000-0000107C0000}"/>
    <cellStyle name="Normal 9 9 2 6" xfId="45998" xr:uid="{5F74BF52-204D-453E-BEDC-96E1188DD16E}"/>
    <cellStyle name="Normal 9 9 3" xfId="9451" xr:uid="{00000000-0005-0000-0000-0000117C0000}"/>
    <cellStyle name="Normal 9 9 3 2" xfId="15858" xr:uid="{00000000-0005-0000-0000-0000127C0000}"/>
    <cellStyle name="Normal 9 9 3 2 2" xfId="28499" xr:uid="{00000000-0005-0000-0000-0000137C0000}"/>
    <cellStyle name="Normal 9 9 3 3" xfId="20077" xr:uid="{00000000-0005-0000-0000-0000147C0000}"/>
    <cellStyle name="Normal 9 9 3 4" xfId="33334" xr:uid="{00000000-0005-0000-0000-0000157C0000}"/>
    <cellStyle name="Normal 9 9 3 5" xfId="36122" xr:uid="{00000000-0005-0000-0000-0000167C0000}"/>
    <cellStyle name="Normal 9 9 4" xfId="7575" xr:uid="{00000000-0005-0000-0000-0000177C0000}"/>
    <cellStyle name="Normal 9 9 4 2" xfId="14087" xr:uid="{00000000-0005-0000-0000-0000187C0000}"/>
    <cellStyle name="Normal 9 9 4 2 2" xfId="26817" xr:uid="{00000000-0005-0000-0000-0000197C0000}"/>
    <cellStyle name="Normal 9 9 4 3" xfId="22302" xr:uid="{00000000-0005-0000-0000-00001A7C0000}"/>
    <cellStyle name="Normal 9 9 5" xfId="12926" xr:uid="{00000000-0005-0000-0000-00001B7C0000}"/>
    <cellStyle name="Normal 9 9 5 2" xfId="25672" xr:uid="{00000000-0005-0000-0000-00001C7C0000}"/>
    <cellStyle name="Normal 9 9 6" xfId="18502" xr:uid="{00000000-0005-0000-0000-00001D7C0000}"/>
    <cellStyle name="Normal 9 9 7" xfId="31862" xr:uid="{00000000-0005-0000-0000-00001E7C0000}"/>
    <cellStyle name="Normal 9 9 8" xfId="35071" xr:uid="{00000000-0005-0000-0000-00001F7C0000}"/>
    <cellStyle name="Normal 9 9 9" xfId="45997" xr:uid="{0F2CF25C-CB49-4D26-AA13-FD9E7850800C}"/>
    <cellStyle name="Normal 9_reuters rates" xfId="45999" xr:uid="{24672D77-89CB-458C-96C1-D6C0914D9270}"/>
    <cellStyle name="Normal 90" xfId="3028" xr:uid="{00000000-0005-0000-0000-0000207C0000}"/>
    <cellStyle name="Normal 90 2" xfId="46000" xr:uid="{783FE959-F7D5-41BC-963D-8C648644F917}"/>
    <cellStyle name="Normal 91" xfId="3029" xr:uid="{00000000-0005-0000-0000-0000217C0000}"/>
    <cellStyle name="Normal 91 2" xfId="46001" xr:uid="{97D3D98A-F1FB-4091-9DF4-E7E04BB1D4FF}"/>
    <cellStyle name="Normal 92" xfId="3030" xr:uid="{00000000-0005-0000-0000-0000227C0000}"/>
    <cellStyle name="Normal 92 2" xfId="46002" xr:uid="{F95375FB-FE9D-4785-91E5-7F876E40D241}"/>
    <cellStyle name="Normal 93" xfId="3031" xr:uid="{00000000-0005-0000-0000-0000237C0000}"/>
    <cellStyle name="Normal 93 2" xfId="46003" xr:uid="{2D0AB532-2DE1-4473-824C-585F02F74DF1}"/>
    <cellStyle name="Normal 94" xfId="3032" xr:uid="{00000000-0005-0000-0000-0000247C0000}"/>
    <cellStyle name="Normal 94 2" xfId="46005" xr:uid="{BD364C89-8D95-489C-889A-B1D5407FD06F}"/>
    <cellStyle name="Normal 94 3" xfId="46004" xr:uid="{7C8C6934-F69E-43A7-B1C0-3D6179448788}"/>
    <cellStyle name="Normal 95" xfId="3033" xr:uid="{00000000-0005-0000-0000-0000257C0000}"/>
    <cellStyle name="Normal 95 2" xfId="46006" xr:uid="{72A38618-17CA-438D-840C-E451FC0FF72D}"/>
    <cellStyle name="Normal 96" xfId="3034" xr:uid="{00000000-0005-0000-0000-0000267C0000}"/>
    <cellStyle name="Normal 96 2" xfId="46007" xr:uid="{8DAE3DEE-863A-40A2-8A78-01CB9E82B1F9}"/>
    <cellStyle name="Normal 97" xfId="3035" xr:uid="{00000000-0005-0000-0000-0000277C0000}"/>
    <cellStyle name="Normal 98" xfId="3036" xr:uid="{00000000-0005-0000-0000-0000287C0000}"/>
    <cellStyle name="Normal 98 2" xfId="46008" xr:uid="{08D5745B-0976-4909-AB40-5B921A6633CF}"/>
    <cellStyle name="Normal 99" xfId="3037" xr:uid="{00000000-0005-0000-0000-0000297C0000}"/>
    <cellStyle name="Normal 99 10" xfId="34348" xr:uid="{00000000-0005-0000-0000-00002A7C0000}"/>
    <cellStyle name="Normal 99 11" xfId="46009" xr:uid="{C5BF3BB5-A5E5-4A54-98DD-1563D066B01C}"/>
    <cellStyle name="Normal 99 2" xfId="3150" xr:uid="{00000000-0005-0000-0000-00002B7C0000}"/>
    <cellStyle name="Normal 99 2 2" xfId="7830" xr:uid="{00000000-0005-0000-0000-00002C7C0000}"/>
    <cellStyle name="Normal 99 2 2 2" xfId="14325" xr:uid="{00000000-0005-0000-0000-00002D7C0000}"/>
    <cellStyle name="Normal 99 2 2 2 2" xfId="20467" xr:uid="{00000000-0005-0000-0000-00002E7C0000}"/>
    <cellStyle name="Normal 99 2 2 2 3" xfId="33720" xr:uid="{00000000-0005-0000-0000-00002F7C0000}"/>
    <cellStyle name="Normal 99 2 2 2 4" xfId="36507" xr:uid="{00000000-0005-0000-0000-0000307C0000}"/>
    <cellStyle name="Normal 99 2 2 3" xfId="20168" xr:uid="{00000000-0005-0000-0000-0000317C0000}"/>
    <cellStyle name="Normal 99 2 2 3 2" xfId="33425" xr:uid="{00000000-0005-0000-0000-0000327C0000}"/>
    <cellStyle name="Normal 99 2 2 3 3" xfId="36213" xr:uid="{00000000-0005-0000-0000-0000337C0000}"/>
    <cellStyle name="Normal 99 2 2 4" xfId="19882" xr:uid="{00000000-0005-0000-0000-0000347C0000}"/>
    <cellStyle name="Normal 99 2 2 5" xfId="33036" xr:uid="{00000000-0005-0000-0000-0000357C0000}"/>
    <cellStyle name="Normal 99 2 2 6" xfId="35964" xr:uid="{00000000-0005-0000-0000-0000367C0000}"/>
    <cellStyle name="Normal 99 2 3" xfId="8752" xr:uid="{00000000-0005-0000-0000-0000377C0000}"/>
    <cellStyle name="Normal 99 2 3 2" xfId="15167" xr:uid="{00000000-0005-0000-0000-0000387C0000}"/>
    <cellStyle name="Normal 99 2 3 2 2" xfId="27828" xr:uid="{00000000-0005-0000-0000-0000397C0000}"/>
    <cellStyle name="Normal 99 2 3 3" xfId="20320" xr:uid="{00000000-0005-0000-0000-00003A7C0000}"/>
    <cellStyle name="Normal 99 2 3 4" xfId="33574" xr:uid="{00000000-0005-0000-0000-00003B7C0000}"/>
    <cellStyle name="Normal 99 2 3 5" xfId="36361" xr:uid="{00000000-0005-0000-0000-00003C7C0000}"/>
    <cellStyle name="Normal 99 2 4" xfId="10711" xr:uid="{00000000-0005-0000-0000-00003D7C0000}"/>
    <cellStyle name="Normal 99 2 4 2" xfId="16256" xr:uid="{00000000-0005-0000-0000-00003E7C0000}"/>
    <cellStyle name="Normal 99 2 4 2 2" xfId="28843" xr:uid="{00000000-0005-0000-0000-00003F7C0000}"/>
    <cellStyle name="Normal 99 2 4 3" xfId="20012" xr:uid="{00000000-0005-0000-0000-0000407C0000}"/>
    <cellStyle name="Normal 99 2 4 4" xfId="33276" xr:uid="{00000000-0005-0000-0000-0000417C0000}"/>
    <cellStyle name="Normal 99 2 4 5" xfId="36068" xr:uid="{00000000-0005-0000-0000-0000427C0000}"/>
    <cellStyle name="Normal 99 2 5" xfId="6609" xr:uid="{00000000-0005-0000-0000-0000437C0000}"/>
    <cellStyle name="Normal 99 2 5 2" xfId="13197" xr:uid="{00000000-0005-0000-0000-0000447C0000}"/>
    <cellStyle name="Normal 99 2 5 2 2" xfId="25941" xr:uid="{00000000-0005-0000-0000-0000457C0000}"/>
    <cellStyle name="Normal 99 2 5 3" xfId="21349" xr:uid="{00000000-0005-0000-0000-0000467C0000}"/>
    <cellStyle name="Normal 99 2 6" xfId="12129" xr:uid="{00000000-0005-0000-0000-0000477C0000}"/>
    <cellStyle name="Normal 99 2 6 2" xfId="24874" xr:uid="{00000000-0005-0000-0000-0000487C0000}"/>
    <cellStyle name="Normal 99 2 7" xfId="18848" xr:uid="{00000000-0005-0000-0000-0000497C0000}"/>
    <cellStyle name="Normal 99 2 8" xfId="32056" xr:uid="{00000000-0005-0000-0000-00004A7C0000}"/>
    <cellStyle name="Normal 99 2 9" xfId="35119" xr:uid="{00000000-0005-0000-0000-00004B7C0000}"/>
    <cellStyle name="Normal 99 3" xfId="7808" xr:uid="{00000000-0005-0000-0000-00004C7C0000}"/>
    <cellStyle name="Normal 99 3 2" xfId="14303" xr:uid="{00000000-0005-0000-0000-00004D7C0000}"/>
    <cellStyle name="Normal 99 3 2 2" xfId="20413" xr:uid="{00000000-0005-0000-0000-00004E7C0000}"/>
    <cellStyle name="Normal 99 3 2 3" xfId="33666" xr:uid="{00000000-0005-0000-0000-00004F7C0000}"/>
    <cellStyle name="Normal 99 3 2 4" xfId="36453" xr:uid="{00000000-0005-0000-0000-0000507C0000}"/>
    <cellStyle name="Normal 99 3 3" xfId="20114" xr:uid="{00000000-0005-0000-0000-0000517C0000}"/>
    <cellStyle name="Normal 99 3 3 2" xfId="33371" xr:uid="{00000000-0005-0000-0000-0000527C0000}"/>
    <cellStyle name="Normal 99 3 3 3" xfId="36159" xr:uid="{00000000-0005-0000-0000-0000537C0000}"/>
    <cellStyle name="Normal 99 3 4" xfId="19086" xr:uid="{00000000-0005-0000-0000-0000547C0000}"/>
    <cellStyle name="Normal 99 3 5" xfId="32208" xr:uid="{00000000-0005-0000-0000-0000557C0000}"/>
    <cellStyle name="Normal 99 3 6" xfId="35227" xr:uid="{00000000-0005-0000-0000-0000567C0000}"/>
    <cellStyle name="Normal 99 4" xfId="8685" xr:uid="{00000000-0005-0000-0000-0000577C0000}"/>
    <cellStyle name="Normal 99 4 2" xfId="15143" xr:uid="{00000000-0005-0000-0000-0000587C0000}"/>
    <cellStyle name="Normal 99 4 2 2" xfId="20266" xr:uid="{00000000-0005-0000-0000-0000597C0000}"/>
    <cellStyle name="Normal 99 4 2 3" xfId="33520" xr:uid="{00000000-0005-0000-0000-00005A7C0000}"/>
    <cellStyle name="Normal 99 4 2 4" xfId="36307" xr:uid="{00000000-0005-0000-0000-00005B7C0000}"/>
    <cellStyle name="Normal 99 4 3" xfId="18968" xr:uid="{00000000-0005-0000-0000-00005C7C0000}"/>
    <cellStyle name="Normal 99 4 4" xfId="32148" xr:uid="{00000000-0005-0000-0000-00005D7C0000}"/>
    <cellStyle name="Normal 99 4 5" xfId="35168" xr:uid="{00000000-0005-0000-0000-00005E7C0000}"/>
    <cellStyle name="Normal 99 5" xfId="10596" xr:uid="{00000000-0005-0000-0000-00005F7C0000}"/>
    <cellStyle name="Normal 99 5 2" xfId="16188" xr:uid="{00000000-0005-0000-0000-0000607C0000}"/>
    <cellStyle name="Normal 99 5 2 2" xfId="28810" xr:uid="{00000000-0005-0000-0000-0000617C0000}"/>
    <cellStyle name="Normal 99 5 3" xfId="19951" xr:uid="{00000000-0005-0000-0000-0000627C0000}"/>
    <cellStyle name="Normal 99 5 4" xfId="33176" xr:uid="{00000000-0005-0000-0000-0000637C0000}"/>
    <cellStyle name="Normal 99 5 5" xfId="36013" xr:uid="{00000000-0005-0000-0000-0000647C0000}"/>
    <cellStyle name="Normal 99 6" xfId="6536" xr:uid="{00000000-0005-0000-0000-0000657C0000}"/>
    <cellStyle name="Normal 99 6 2" xfId="13126" xr:uid="{00000000-0005-0000-0000-0000667C0000}"/>
    <cellStyle name="Normal 99 6 2 2" xfId="25871" xr:uid="{00000000-0005-0000-0000-0000677C0000}"/>
    <cellStyle name="Normal 99 6 3" xfId="21279" xr:uid="{00000000-0005-0000-0000-0000687C0000}"/>
    <cellStyle name="Normal 99 7" xfId="12100" xr:uid="{00000000-0005-0000-0000-0000697C0000}"/>
    <cellStyle name="Normal 99 7 2" xfId="24845" xr:uid="{00000000-0005-0000-0000-00006A7C0000}"/>
    <cellStyle name="Normal 99 8" xfId="17504" xr:uid="{00000000-0005-0000-0000-00006B7C0000}"/>
    <cellStyle name="Normal 99 9" xfId="30882" xr:uid="{00000000-0005-0000-0000-00006C7C0000}"/>
    <cellStyle name="Normal_Rate" xfId="16" xr:uid="{00000000-0005-0000-0000-00006D7C0000}"/>
    <cellStyle name="Normal_Rate by banks 2" xfId="17" xr:uid="{00000000-0005-0000-0000-00006E7C0000}"/>
    <cellStyle name="Normal_Sheet2" xfId="38093" xr:uid="{00000000-0005-0000-0000-00006F7C0000}"/>
    <cellStyle name="Normal1" xfId="46010" xr:uid="{A3016222-A2A0-4473-ABAC-CC4605A56D5F}"/>
    <cellStyle name="Normal2" xfId="46011" xr:uid="{D9A79455-1E82-499E-9C39-1ABF6068E4CC}"/>
    <cellStyle name="Normal3" xfId="46012" xr:uid="{5AFBAFF2-ADCE-4F32-9E3E-7BEB0573871F}"/>
    <cellStyle name="Normal4" xfId="46013" xr:uid="{A0D2D9BF-BD5A-4734-B022-EA890A970D68}"/>
    <cellStyle name="Note 10" xfId="3038" xr:uid="{00000000-0005-0000-0000-0000707C0000}"/>
    <cellStyle name="Note 10 10" xfId="31176" xr:uid="{00000000-0005-0000-0000-0000717C0000}"/>
    <cellStyle name="Note 10 11" xfId="33984" xr:uid="{00000000-0005-0000-0000-0000727C0000}"/>
    <cellStyle name="Note 10 12" xfId="37192" xr:uid="{00000000-0005-0000-0000-0000737C0000}"/>
    <cellStyle name="Note 10 13" xfId="46014" xr:uid="{51BF3671-2D06-4065-8ED2-6CF16A6339C1}"/>
    <cellStyle name="Note 10 2" xfId="8686" xr:uid="{00000000-0005-0000-0000-0000747C0000}"/>
    <cellStyle name="Note 10 2 10" xfId="46015" xr:uid="{83175AEB-B76C-45A1-A066-0B425BE9C499}"/>
    <cellStyle name="Note 10 2 2" xfId="11601" xr:uid="{00000000-0005-0000-0000-0000757C0000}"/>
    <cellStyle name="Note 10 2 2 2" xfId="16860" xr:uid="{00000000-0005-0000-0000-0000767C0000}"/>
    <cellStyle name="Note 10 2 2 2 2" xfId="29394" xr:uid="{00000000-0005-0000-0000-0000777C0000}"/>
    <cellStyle name="Note 10 2 2 3" xfId="20760" xr:uid="{00000000-0005-0000-0000-0000787C0000}"/>
    <cellStyle name="Note 10 2 2 3 2" xfId="30438" xr:uid="{00000000-0005-0000-0000-0000797C0000}"/>
    <cellStyle name="Note 10 2 2 4" xfId="24353" xr:uid="{00000000-0005-0000-0000-00007A7C0000}"/>
    <cellStyle name="Note 10 2 2 5" xfId="33037" xr:uid="{00000000-0005-0000-0000-00007B7C0000}"/>
    <cellStyle name="Note 10 2 2 6" xfId="34081" xr:uid="{00000000-0005-0000-0000-00007C7C0000}"/>
    <cellStyle name="Note 10 2 2 7" xfId="31548" xr:uid="{00000000-0005-0000-0000-00007D7C0000}"/>
    <cellStyle name="Note 10 2 3" xfId="11503" xr:uid="{00000000-0005-0000-0000-00007E7C0000}"/>
    <cellStyle name="Note 10 2 3 2" xfId="16789" xr:uid="{00000000-0005-0000-0000-00007F7C0000}"/>
    <cellStyle name="Note 10 2 3 2 2" xfId="29324" xr:uid="{00000000-0005-0000-0000-0000807C0000}"/>
    <cellStyle name="Note 10 2 3 3" xfId="24258" xr:uid="{00000000-0005-0000-0000-0000817C0000}"/>
    <cellStyle name="Note 10 2 4" xfId="6894" xr:uid="{00000000-0005-0000-0000-0000827C0000}"/>
    <cellStyle name="Note 10 2 4 2" xfId="21625" xr:uid="{00000000-0005-0000-0000-0000837C0000}"/>
    <cellStyle name="Note 10 2 5" xfId="20609" xr:uid="{00000000-0005-0000-0000-0000847C0000}"/>
    <cellStyle name="Note 10 2 5 2" xfId="30287" xr:uid="{00000000-0005-0000-0000-0000857C0000}"/>
    <cellStyle name="Note 10 2 6" xfId="22744" xr:uid="{00000000-0005-0000-0000-0000867C0000}"/>
    <cellStyle name="Note 10 2 7" xfId="32057" xr:uid="{00000000-0005-0000-0000-0000877C0000}"/>
    <cellStyle name="Note 10 2 8" xfId="33898" xr:uid="{00000000-0005-0000-0000-0000887C0000}"/>
    <cellStyle name="Note 10 2 9" xfId="31083" xr:uid="{00000000-0005-0000-0000-0000897C0000}"/>
    <cellStyle name="Note 10 3" xfId="6537" xr:uid="{00000000-0005-0000-0000-00008A7C0000}"/>
    <cellStyle name="Note 10 3 2" xfId="13127" xr:uid="{00000000-0005-0000-0000-00008B7C0000}"/>
    <cellStyle name="Note 10 3 2 2" xfId="25872" xr:uid="{00000000-0005-0000-0000-00008C7C0000}"/>
    <cellStyle name="Note 10 3 3" xfId="20853" xr:uid="{00000000-0005-0000-0000-00008D7C0000}"/>
    <cellStyle name="Note 10 3 3 2" xfId="30531" xr:uid="{00000000-0005-0000-0000-00008E7C0000}"/>
    <cellStyle name="Note 10 3 4" xfId="21280" xr:uid="{00000000-0005-0000-0000-00008F7C0000}"/>
    <cellStyle name="Note 10 3 5" xfId="33177" xr:uid="{00000000-0005-0000-0000-0000907C0000}"/>
    <cellStyle name="Note 10 3 6" xfId="34176" xr:uid="{00000000-0005-0000-0000-0000917C0000}"/>
    <cellStyle name="Note 10 3 7" xfId="30783" xr:uid="{00000000-0005-0000-0000-0000927C0000}"/>
    <cellStyle name="Note 10 4" xfId="7219" xr:uid="{00000000-0005-0000-0000-0000937C0000}"/>
    <cellStyle name="Note 10 4 2" xfId="13752" xr:uid="{00000000-0005-0000-0000-0000947C0000}"/>
    <cellStyle name="Note 10 4 2 2" xfId="26483" xr:uid="{00000000-0005-0000-0000-0000957C0000}"/>
    <cellStyle name="Note 10 4 3" xfId="21947" xr:uid="{00000000-0005-0000-0000-0000967C0000}"/>
    <cellStyle name="Note 10 5" xfId="11557" xr:uid="{00000000-0005-0000-0000-0000977C0000}"/>
    <cellStyle name="Note 10 5 2" xfId="16822" xr:uid="{00000000-0005-0000-0000-0000987C0000}"/>
    <cellStyle name="Note 10 5 2 2" xfId="29356" xr:uid="{00000000-0005-0000-0000-0000997C0000}"/>
    <cellStyle name="Note 10 5 3" xfId="24309" xr:uid="{00000000-0005-0000-0000-00009A7C0000}"/>
    <cellStyle name="Note 10 6" xfId="11517" xr:uid="{00000000-0005-0000-0000-00009B7C0000}"/>
    <cellStyle name="Note 10 6 2" xfId="24272" xr:uid="{00000000-0005-0000-0000-00009C7C0000}"/>
    <cellStyle name="Note 10 7" xfId="17449" xr:uid="{00000000-0005-0000-0000-00009D7C0000}"/>
    <cellStyle name="Note 10 7 2" xfId="29959" xr:uid="{00000000-0005-0000-0000-00009E7C0000}"/>
    <cellStyle name="Note 10 8" xfId="20945" xr:uid="{00000000-0005-0000-0000-00009F7C0000}"/>
    <cellStyle name="Note 10 9" xfId="30883" xr:uid="{00000000-0005-0000-0000-0000A07C0000}"/>
    <cellStyle name="Note 11" xfId="3039" xr:uid="{00000000-0005-0000-0000-0000A17C0000}"/>
    <cellStyle name="Note 11 10" xfId="31175" xr:uid="{00000000-0005-0000-0000-0000A27C0000}"/>
    <cellStyle name="Note 11 11" xfId="30736" xr:uid="{00000000-0005-0000-0000-0000A37C0000}"/>
    <cellStyle name="Note 11 12" xfId="37193" xr:uid="{00000000-0005-0000-0000-0000A47C0000}"/>
    <cellStyle name="Note 11 13" xfId="46016" xr:uid="{DD37ED86-2987-4A51-B551-374DE0C6C4A5}"/>
    <cellStyle name="Note 11 2" xfId="8687" xr:uid="{00000000-0005-0000-0000-0000A57C0000}"/>
    <cellStyle name="Note 11 2 10" xfId="46017" xr:uid="{6E8559EA-901E-4F7A-AE31-C2F137911258}"/>
    <cellStyle name="Note 11 2 2" xfId="11602" xr:uid="{00000000-0005-0000-0000-0000A67C0000}"/>
    <cellStyle name="Note 11 2 2 2" xfId="16861" xr:uid="{00000000-0005-0000-0000-0000A77C0000}"/>
    <cellStyle name="Note 11 2 2 2 2" xfId="29395" xr:uid="{00000000-0005-0000-0000-0000A87C0000}"/>
    <cellStyle name="Note 11 2 2 3" xfId="20761" xr:uid="{00000000-0005-0000-0000-0000A97C0000}"/>
    <cellStyle name="Note 11 2 2 3 2" xfId="30439" xr:uid="{00000000-0005-0000-0000-0000AA7C0000}"/>
    <cellStyle name="Note 11 2 2 4" xfId="24354" xr:uid="{00000000-0005-0000-0000-0000AB7C0000}"/>
    <cellStyle name="Note 11 2 2 5" xfId="33038" xr:uid="{00000000-0005-0000-0000-0000AC7C0000}"/>
    <cellStyle name="Note 11 2 2 6" xfId="34082" xr:uid="{00000000-0005-0000-0000-0000AD7C0000}"/>
    <cellStyle name="Note 11 2 2 7" xfId="30642" xr:uid="{00000000-0005-0000-0000-0000AE7C0000}"/>
    <cellStyle name="Note 11 2 3" xfId="11826" xr:uid="{00000000-0005-0000-0000-0000AF7C0000}"/>
    <cellStyle name="Note 11 2 3 2" xfId="17039" xr:uid="{00000000-0005-0000-0000-0000B07C0000}"/>
    <cellStyle name="Note 11 2 3 2 2" xfId="29570" xr:uid="{00000000-0005-0000-0000-0000B17C0000}"/>
    <cellStyle name="Note 11 2 3 3" xfId="24575" xr:uid="{00000000-0005-0000-0000-0000B27C0000}"/>
    <cellStyle name="Note 11 2 4" xfId="11973" xr:uid="{00000000-0005-0000-0000-0000B37C0000}"/>
    <cellStyle name="Note 11 2 4 2" xfId="24722" xr:uid="{00000000-0005-0000-0000-0000B47C0000}"/>
    <cellStyle name="Note 11 2 5" xfId="20610" xr:uid="{00000000-0005-0000-0000-0000B57C0000}"/>
    <cellStyle name="Note 11 2 5 2" xfId="30288" xr:uid="{00000000-0005-0000-0000-0000B67C0000}"/>
    <cellStyle name="Note 11 2 6" xfId="22745" xr:uid="{00000000-0005-0000-0000-0000B77C0000}"/>
    <cellStyle name="Note 11 2 7" xfId="32058" xr:uid="{00000000-0005-0000-0000-0000B87C0000}"/>
    <cellStyle name="Note 11 2 8" xfId="33899" xr:uid="{00000000-0005-0000-0000-0000B97C0000}"/>
    <cellStyle name="Note 11 2 9" xfId="33451" xr:uid="{00000000-0005-0000-0000-0000BA7C0000}"/>
    <cellStyle name="Note 11 3" xfId="6538" xr:uid="{00000000-0005-0000-0000-0000BB7C0000}"/>
    <cellStyle name="Note 11 3 2" xfId="13128" xr:uid="{00000000-0005-0000-0000-0000BC7C0000}"/>
    <cellStyle name="Note 11 3 2 2" xfId="25873" xr:uid="{00000000-0005-0000-0000-0000BD7C0000}"/>
    <cellStyle name="Note 11 3 3" xfId="20854" xr:uid="{00000000-0005-0000-0000-0000BE7C0000}"/>
    <cellStyle name="Note 11 3 3 2" xfId="30532" xr:uid="{00000000-0005-0000-0000-0000BF7C0000}"/>
    <cellStyle name="Note 11 3 4" xfId="21281" xr:uid="{00000000-0005-0000-0000-0000C07C0000}"/>
    <cellStyle name="Note 11 3 5" xfId="33178" xr:uid="{00000000-0005-0000-0000-0000C17C0000}"/>
    <cellStyle name="Note 11 3 6" xfId="34177" xr:uid="{00000000-0005-0000-0000-0000C27C0000}"/>
    <cellStyle name="Note 11 3 7" xfId="33820" xr:uid="{00000000-0005-0000-0000-0000C37C0000}"/>
    <cellStyle name="Note 11 4" xfId="7218" xr:uid="{00000000-0005-0000-0000-0000C47C0000}"/>
    <cellStyle name="Note 11 4 2" xfId="13751" xr:uid="{00000000-0005-0000-0000-0000C57C0000}"/>
    <cellStyle name="Note 11 4 2 2" xfId="26482" xr:uid="{00000000-0005-0000-0000-0000C67C0000}"/>
    <cellStyle name="Note 11 4 3" xfId="21946" xr:uid="{00000000-0005-0000-0000-0000C77C0000}"/>
    <cellStyle name="Note 11 5" xfId="11397" xr:uid="{00000000-0005-0000-0000-0000C87C0000}"/>
    <cellStyle name="Note 11 5 2" xfId="16700" xr:uid="{00000000-0005-0000-0000-0000C97C0000}"/>
    <cellStyle name="Note 11 5 2 2" xfId="29235" xr:uid="{00000000-0005-0000-0000-0000CA7C0000}"/>
    <cellStyle name="Note 11 5 3" xfId="24152" xr:uid="{00000000-0005-0000-0000-0000CB7C0000}"/>
    <cellStyle name="Note 11 6" xfId="11844" xr:uid="{00000000-0005-0000-0000-0000CC7C0000}"/>
    <cellStyle name="Note 11 6 2" xfId="24593" xr:uid="{00000000-0005-0000-0000-0000CD7C0000}"/>
    <cellStyle name="Note 11 7" xfId="17440" xr:uid="{00000000-0005-0000-0000-0000CE7C0000}"/>
    <cellStyle name="Note 11 7 2" xfId="29957" xr:uid="{00000000-0005-0000-0000-0000CF7C0000}"/>
    <cellStyle name="Note 11 8" xfId="20946" xr:uid="{00000000-0005-0000-0000-0000D07C0000}"/>
    <cellStyle name="Note 11 9" xfId="30884" xr:uid="{00000000-0005-0000-0000-0000D17C0000}"/>
    <cellStyle name="Note 12" xfId="3040" xr:uid="{00000000-0005-0000-0000-0000D27C0000}"/>
    <cellStyle name="Note 12 10" xfId="31174" xr:uid="{00000000-0005-0000-0000-0000D37C0000}"/>
    <cellStyle name="Note 12 11" xfId="33983" xr:uid="{00000000-0005-0000-0000-0000D47C0000}"/>
    <cellStyle name="Note 12 12" xfId="37194" xr:uid="{00000000-0005-0000-0000-0000D57C0000}"/>
    <cellStyle name="Note 12 2" xfId="8688" xr:uid="{00000000-0005-0000-0000-0000D67C0000}"/>
    <cellStyle name="Note 12 2 2" xfId="11603" xr:uid="{00000000-0005-0000-0000-0000D77C0000}"/>
    <cellStyle name="Note 12 2 2 2" xfId="16862" xr:uid="{00000000-0005-0000-0000-0000D87C0000}"/>
    <cellStyle name="Note 12 2 2 2 2" xfId="29396" xr:uid="{00000000-0005-0000-0000-0000D97C0000}"/>
    <cellStyle name="Note 12 2 2 3" xfId="20762" xr:uid="{00000000-0005-0000-0000-0000DA7C0000}"/>
    <cellStyle name="Note 12 2 2 3 2" xfId="30440" xr:uid="{00000000-0005-0000-0000-0000DB7C0000}"/>
    <cellStyle name="Note 12 2 2 4" xfId="24355" xr:uid="{00000000-0005-0000-0000-0000DC7C0000}"/>
    <cellStyle name="Note 12 2 2 5" xfId="33039" xr:uid="{00000000-0005-0000-0000-0000DD7C0000}"/>
    <cellStyle name="Note 12 2 2 6" xfId="34083" xr:uid="{00000000-0005-0000-0000-0000DE7C0000}"/>
    <cellStyle name="Note 12 2 2 7" xfId="31549" xr:uid="{00000000-0005-0000-0000-0000DF7C0000}"/>
    <cellStyle name="Note 12 2 3" xfId="11797" xr:uid="{00000000-0005-0000-0000-0000E07C0000}"/>
    <cellStyle name="Note 12 2 3 2" xfId="17023" xr:uid="{00000000-0005-0000-0000-0000E17C0000}"/>
    <cellStyle name="Note 12 2 3 2 2" xfId="29554" xr:uid="{00000000-0005-0000-0000-0000E27C0000}"/>
    <cellStyle name="Note 12 2 3 3" xfId="24546" xr:uid="{00000000-0005-0000-0000-0000E37C0000}"/>
    <cellStyle name="Note 12 2 4" xfId="6893" xr:uid="{00000000-0005-0000-0000-0000E47C0000}"/>
    <cellStyle name="Note 12 2 4 2" xfId="21624" xr:uid="{00000000-0005-0000-0000-0000E57C0000}"/>
    <cellStyle name="Note 12 2 5" xfId="20611" xr:uid="{00000000-0005-0000-0000-0000E67C0000}"/>
    <cellStyle name="Note 12 2 5 2" xfId="30289" xr:uid="{00000000-0005-0000-0000-0000E77C0000}"/>
    <cellStyle name="Note 12 2 6" xfId="22746" xr:uid="{00000000-0005-0000-0000-0000E87C0000}"/>
    <cellStyle name="Note 12 2 7" xfId="32059" xr:uid="{00000000-0005-0000-0000-0000E97C0000}"/>
    <cellStyle name="Note 12 2 8" xfId="33900" xr:uid="{00000000-0005-0000-0000-0000EA7C0000}"/>
    <cellStyle name="Note 12 2 9" xfId="33304" xr:uid="{00000000-0005-0000-0000-0000EB7C0000}"/>
    <cellStyle name="Note 12 3" xfId="6539" xr:uid="{00000000-0005-0000-0000-0000EC7C0000}"/>
    <cellStyle name="Note 12 3 2" xfId="13129" xr:uid="{00000000-0005-0000-0000-0000ED7C0000}"/>
    <cellStyle name="Note 12 3 2 2" xfId="25874" xr:uid="{00000000-0005-0000-0000-0000EE7C0000}"/>
    <cellStyle name="Note 12 3 3" xfId="20855" xr:uid="{00000000-0005-0000-0000-0000EF7C0000}"/>
    <cellStyle name="Note 12 3 3 2" xfId="30533" xr:uid="{00000000-0005-0000-0000-0000F07C0000}"/>
    <cellStyle name="Note 12 3 4" xfId="21282" xr:uid="{00000000-0005-0000-0000-0000F17C0000}"/>
    <cellStyle name="Note 12 3 5" xfId="33179" xr:uid="{00000000-0005-0000-0000-0000F27C0000}"/>
    <cellStyle name="Note 12 3 6" xfId="34178" xr:uid="{00000000-0005-0000-0000-0000F37C0000}"/>
    <cellStyle name="Note 12 3 7" xfId="31628" xr:uid="{00000000-0005-0000-0000-0000F47C0000}"/>
    <cellStyle name="Note 12 4" xfId="7217" xr:uid="{00000000-0005-0000-0000-0000F57C0000}"/>
    <cellStyle name="Note 12 4 2" xfId="13750" xr:uid="{00000000-0005-0000-0000-0000F67C0000}"/>
    <cellStyle name="Note 12 4 2 2" xfId="26481" xr:uid="{00000000-0005-0000-0000-0000F77C0000}"/>
    <cellStyle name="Note 12 4 3" xfId="21945" xr:uid="{00000000-0005-0000-0000-0000F87C0000}"/>
    <cellStyle name="Note 12 5" xfId="11709" xr:uid="{00000000-0005-0000-0000-0000F97C0000}"/>
    <cellStyle name="Note 12 5 2" xfId="16948" xr:uid="{00000000-0005-0000-0000-0000FA7C0000}"/>
    <cellStyle name="Note 12 5 2 2" xfId="29481" xr:uid="{00000000-0005-0000-0000-0000FB7C0000}"/>
    <cellStyle name="Note 12 5 3" xfId="24459" xr:uid="{00000000-0005-0000-0000-0000FC7C0000}"/>
    <cellStyle name="Note 12 6" xfId="7656" xr:uid="{00000000-0005-0000-0000-0000FD7C0000}"/>
    <cellStyle name="Note 12 6 2" xfId="22380" xr:uid="{00000000-0005-0000-0000-0000FE7C0000}"/>
    <cellStyle name="Note 12 7" xfId="17816" xr:uid="{00000000-0005-0000-0000-0000FF7C0000}"/>
    <cellStyle name="Note 12 7 2" xfId="30018" xr:uid="{00000000-0005-0000-0000-0000007D0000}"/>
    <cellStyle name="Note 12 8" xfId="20947" xr:uid="{00000000-0005-0000-0000-0000017D0000}"/>
    <cellStyle name="Note 12 9" xfId="30885" xr:uid="{00000000-0005-0000-0000-0000027D0000}"/>
    <cellStyle name="Note 13" xfId="3041" xr:uid="{00000000-0005-0000-0000-0000037D0000}"/>
    <cellStyle name="Note 13 10" xfId="34349" xr:uid="{00000000-0005-0000-0000-0000047D0000}"/>
    <cellStyle name="Note 13 11" xfId="37195" xr:uid="{00000000-0005-0000-0000-0000057D0000}"/>
    <cellStyle name="Note 13 2" xfId="3151" xr:uid="{00000000-0005-0000-0000-0000067D0000}"/>
    <cellStyle name="Note 13 2 2" xfId="7831" xr:uid="{00000000-0005-0000-0000-0000077D0000}"/>
    <cellStyle name="Note 13 2 2 2" xfId="14326" xr:uid="{00000000-0005-0000-0000-0000087D0000}"/>
    <cellStyle name="Note 13 2 2 2 2" xfId="20468" xr:uid="{00000000-0005-0000-0000-0000097D0000}"/>
    <cellStyle name="Note 13 2 2 2 3" xfId="33721" xr:uid="{00000000-0005-0000-0000-00000A7D0000}"/>
    <cellStyle name="Note 13 2 2 2 4" xfId="36508" xr:uid="{00000000-0005-0000-0000-00000B7D0000}"/>
    <cellStyle name="Note 13 2 2 3" xfId="20169" xr:uid="{00000000-0005-0000-0000-00000C7D0000}"/>
    <cellStyle name="Note 13 2 2 3 2" xfId="33426" xr:uid="{00000000-0005-0000-0000-00000D7D0000}"/>
    <cellStyle name="Note 13 2 2 3 3" xfId="36214" xr:uid="{00000000-0005-0000-0000-00000E7D0000}"/>
    <cellStyle name="Note 13 2 2 4" xfId="19883" xr:uid="{00000000-0005-0000-0000-00000F7D0000}"/>
    <cellStyle name="Note 13 2 2 5" xfId="33040" xr:uid="{00000000-0005-0000-0000-0000107D0000}"/>
    <cellStyle name="Note 13 2 2 6" xfId="35966" xr:uid="{00000000-0005-0000-0000-0000117D0000}"/>
    <cellStyle name="Note 13 2 3" xfId="8753" xr:uid="{00000000-0005-0000-0000-0000127D0000}"/>
    <cellStyle name="Note 13 2 3 2" xfId="15168" xr:uid="{00000000-0005-0000-0000-0000137D0000}"/>
    <cellStyle name="Note 13 2 3 2 2" xfId="27829" xr:uid="{00000000-0005-0000-0000-0000147D0000}"/>
    <cellStyle name="Note 13 2 3 3" xfId="20321" xr:uid="{00000000-0005-0000-0000-0000157D0000}"/>
    <cellStyle name="Note 13 2 3 4" xfId="33575" xr:uid="{00000000-0005-0000-0000-0000167D0000}"/>
    <cellStyle name="Note 13 2 3 5" xfId="36362" xr:uid="{00000000-0005-0000-0000-0000177D0000}"/>
    <cellStyle name="Note 13 2 4" xfId="10712" xr:uid="{00000000-0005-0000-0000-0000187D0000}"/>
    <cellStyle name="Note 13 2 4 2" xfId="16257" xr:uid="{00000000-0005-0000-0000-0000197D0000}"/>
    <cellStyle name="Note 13 2 4 2 2" xfId="28844" xr:uid="{00000000-0005-0000-0000-00001A7D0000}"/>
    <cellStyle name="Note 13 2 4 3" xfId="20013" xr:uid="{00000000-0005-0000-0000-00001B7D0000}"/>
    <cellStyle name="Note 13 2 4 4" xfId="33277" xr:uid="{00000000-0005-0000-0000-00001C7D0000}"/>
    <cellStyle name="Note 13 2 4 5" xfId="36069" xr:uid="{00000000-0005-0000-0000-00001D7D0000}"/>
    <cellStyle name="Note 13 2 5" xfId="6610" xr:uid="{00000000-0005-0000-0000-00001E7D0000}"/>
    <cellStyle name="Note 13 2 5 2" xfId="13198" xr:uid="{00000000-0005-0000-0000-00001F7D0000}"/>
    <cellStyle name="Note 13 2 5 2 2" xfId="25942" xr:uid="{00000000-0005-0000-0000-0000207D0000}"/>
    <cellStyle name="Note 13 2 5 3" xfId="21350" xr:uid="{00000000-0005-0000-0000-0000217D0000}"/>
    <cellStyle name="Note 13 2 6" xfId="12130" xr:uid="{00000000-0005-0000-0000-0000227D0000}"/>
    <cellStyle name="Note 13 2 6 2" xfId="24875" xr:uid="{00000000-0005-0000-0000-0000237D0000}"/>
    <cellStyle name="Note 13 2 7" xfId="18849" xr:uid="{00000000-0005-0000-0000-0000247D0000}"/>
    <cellStyle name="Note 13 2 8" xfId="32060" xr:uid="{00000000-0005-0000-0000-0000257D0000}"/>
    <cellStyle name="Note 13 2 9" xfId="35120" xr:uid="{00000000-0005-0000-0000-0000267D0000}"/>
    <cellStyle name="Note 13 3" xfId="7809" xr:uid="{00000000-0005-0000-0000-0000277D0000}"/>
    <cellStyle name="Note 13 3 2" xfId="14304" xr:uid="{00000000-0005-0000-0000-0000287D0000}"/>
    <cellStyle name="Note 13 3 2 2" xfId="20414" xr:uid="{00000000-0005-0000-0000-0000297D0000}"/>
    <cellStyle name="Note 13 3 2 3" xfId="33667" xr:uid="{00000000-0005-0000-0000-00002A7D0000}"/>
    <cellStyle name="Note 13 3 2 4" xfId="36454" xr:uid="{00000000-0005-0000-0000-00002B7D0000}"/>
    <cellStyle name="Note 13 3 3" xfId="20115" xr:uid="{00000000-0005-0000-0000-00002C7D0000}"/>
    <cellStyle name="Note 13 3 3 2" xfId="33372" xr:uid="{00000000-0005-0000-0000-00002D7D0000}"/>
    <cellStyle name="Note 13 3 3 3" xfId="36160" xr:uid="{00000000-0005-0000-0000-00002E7D0000}"/>
    <cellStyle name="Note 13 3 4" xfId="19087" xr:uid="{00000000-0005-0000-0000-00002F7D0000}"/>
    <cellStyle name="Note 13 3 5" xfId="32209" xr:uid="{00000000-0005-0000-0000-0000307D0000}"/>
    <cellStyle name="Note 13 3 6" xfId="35228" xr:uid="{00000000-0005-0000-0000-0000317D0000}"/>
    <cellStyle name="Note 13 4" xfId="8689" xr:uid="{00000000-0005-0000-0000-0000327D0000}"/>
    <cellStyle name="Note 13 4 2" xfId="15144" xr:uid="{00000000-0005-0000-0000-0000337D0000}"/>
    <cellStyle name="Note 13 4 2 2" xfId="20267" xr:uid="{00000000-0005-0000-0000-0000347D0000}"/>
    <cellStyle name="Note 13 4 2 3" xfId="33521" xr:uid="{00000000-0005-0000-0000-0000357D0000}"/>
    <cellStyle name="Note 13 4 2 4" xfId="36308" xr:uid="{00000000-0005-0000-0000-0000367D0000}"/>
    <cellStyle name="Note 13 4 3" xfId="18969" xr:uid="{00000000-0005-0000-0000-0000377D0000}"/>
    <cellStyle name="Note 13 4 4" xfId="32149" xr:uid="{00000000-0005-0000-0000-0000387D0000}"/>
    <cellStyle name="Note 13 4 5" xfId="35169" xr:uid="{00000000-0005-0000-0000-0000397D0000}"/>
    <cellStyle name="Note 13 5" xfId="10598" xr:uid="{00000000-0005-0000-0000-00003A7D0000}"/>
    <cellStyle name="Note 13 5 2" xfId="16190" xr:uid="{00000000-0005-0000-0000-00003B7D0000}"/>
    <cellStyle name="Note 13 5 2 2" xfId="28811" xr:uid="{00000000-0005-0000-0000-00003C7D0000}"/>
    <cellStyle name="Note 13 5 3" xfId="19952" xr:uid="{00000000-0005-0000-0000-00003D7D0000}"/>
    <cellStyle name="Note 13 5 4" xfId="33180" xr:uid="{00000000-0005-0000-0000-00003E7D0000}"/>
    <cellStyle name="Note 13 5 5" xfId="36014" xr:uid="{00000000-0005-0000-0000-00003F7D0000}"/>
    <cellStyle name="Note 13 6" xfId="6540" xr:uid="{00000000-0005-0000-0000-0000407D0000}"/>
    <cellStyle name="Note 13 6 2" xfId="13130" xr:uid="{00000000-0005-0000-0000-0000417D0000}"/>
    <cellStyle name="Note 13 6 2 2" xfId="25875" xr:uid="{00000000-0005-0000-0000-0000427D0000}"/>
    <cellStyle name="Note 13 6 3" xfId="21283" xr:uid="{00000000-0005-0000-0000-0000437D0000}"/>
    <cellStyle name="Note 13 7" xfId="12101" xr:uid="{00000000-0005-0000-0000-0000447D0000}"/>
    <cellStyle name="Note 13 7 2" xfId="24846" xr:uid="{00000000-0005-0000-0000-0000457D0000}"/>
    <cellStyle name="Note 13 8" xfId="17505" xr:uid="{00000000-0005-0000-0000-0000467D0000}"/>
    <cellStyle name="Note 13 9" xfId="30886" xr:uid="{00000000-0005-0000-0000-0000477D0000}"/>
    <cellStyle name="Note 14" xfId="37196" xr:uid="{00000000-0005-0000-0000-0000487D0000}"/>
    <cellStyle name="Note 15" xfId="37197" xr:uid="{00000000-0005-0000-0000-0000497D0000}"/>
    <cellStyle name="Note 16" xfId="37198" xr:uid="{00000000-0005-0000-0000-00004A7D0000}"/>
    <cellStyle name="Note 17" xfId="37199" xr:uid="{00000000-0005-0000-0000-00004B7D0000}"/>
    <cellStyle name="Note 18" xfId="37306" xr:uid="{00000000-0005-0000-0000-00004C7D0000}"/>
    <cellStyle name="Note 2" xfId="649" xr:uid="{00000000-0005-0000-0000-00004D7D0000}"/>
    <cellStyle name="Note 2 10" xfId="11396" xr:uid="{00000000-0005-0000-0000-00004E7D0000}"/>
    <cellStyle name="Note 2 10 2" xfId="16699" xr:uid="{00000000-0005-0000-0000-00004F7D0000}"/>
    <cellStyle name="Note 2 10 2 2" xfId="29234" xr:uid="{00000000-0005-0000-0000-0000507D0000}"/>
    <cellStyle name="Note 2 10 3" xfId="24151" xr:uid="{00000000-0005-0000-0000-0000517D0000}"/>
    <cellStyle name="Note 2 11" xfId="11889" xr:uid="{00000000-0005-0000-0000-0000527D0000}"/>
    <cellStyle name="Note 2 11 2" xfId="24638" xr:uid="{00000000-0005-0000-0000-0000537D0000}"/>
    <cellStyle name="Note 2 12" xfId="18301" xr:uid="{00000000-0005-0000-0000-0000547D0000}"/>
    <cellStyle name="Note 2 12 2" xfId="30056" xr:uid="{00000000-0005-0000-0000-0000557D0000}"/>
    <cellStyle name="Note 2 13" xfId="20948" xr:uid="{00000000-0005-0000-0000-0000567D0000}"/>
    <cellStyle name="Note 2 14" xfId="30683" xr:uid="{00000000-0005-0000-0000-0000577D0000}"/>
    <cellStyle name="Note 2 15" xfId="31652" xr:uid="{00000000-0005-0000-0000-0000587D0000}"/>
    <cellStyle name="Note 2 16" xfId="30947" xr:uid="{00000000-0005-0000-0000-0000597D0000}"/>
    <cellStyle name="Note 2 17" xfId="3042" xr:uid="{00000000-0005-0000-0000-00005A7D0000}"/>
    <cellStyle name="Note 2 18" xfId="37392" xr:uid="{00000000-0005-0000-0000-00005B7D0000}"/>
    <cellStyle name="Note 2 19" xfId="37876" xr:uid="{00000000-0005-0000-0000-00005C7D0000}"/>
    <cellStyle name="Note 2 2" xfId="813" xr:uid="{00000000-0005-0000-0000-00005D7D0000}"/>
    <cellStyle name="Note 2 2 10" xfId="30888" xr:uid="{00000000-0005-0000-0000-00005E7D0000}"/>
    <cellStyle name="Note 2 2 11" xfId="31172" xr:uid="{00000000-0005-0000-0000-00005F7D0000}"/>
    <cellStyle name="Note 2 2 12" xfId="30737" xr:uid="{00000000-0005-0000-0000-0000607D0000}"/>
    <cellStyle name="Note 2 2 13" xfId="3043" xr:uid="{00000000-0005-0000-0000-0000617D0000}"/>
    <cellStyle name="Note 2 2 14" xfId="37768" xr:uid="{00000000-0005-0000-0000-0000627D0000}"/>
    <cellStyle name="Note 2 2 15" xfId="38046" xr:uid="{00000000-0005-0000-0000-0000637D0000}"/>
    <cellStyle name="Note 2 2 16" xfId="46018" xr:uid="{1AAC90D1-B002-415E-B818-059E69EA6420}"/>
    <cellStyle name="Note 2 2 2" xfId="5848" xr:uid="{00000000-0005-0000-0000-0000647D0000}"/>
    <cellStyle name="Note 2 2 2 10" xfId="33902" xr:uid="{00000000-0005-0000-0000-0000657D0000}"/>
    <cellStyle name="Note 2 2 2 11" xfId="31085" xr:uid="{00000000-0005-0000-0000-0000667D0000}"/>
    <cellStyle name="Note 2 2 2 12" xfId="46019" xr:uid="{2548C6CD-7B9C-4F4C-A531-56FBA1AF387C}"/>
    <cellStyle name="Note 2 2 2 2" xfId="8528" xr:uid="{00000000-0005-0000-0000-0000677D0000}"/>
    <cellStyle name="Note 2 2 2 2 2" xfId="15017" xr:uid="{00000000-0005-0000-0000-0000687D0000}"/>
    <cellStyle name="Note 2 2 2 2 2 2" xfId="27689" xr:uid="{00000000-0005-0000-0000-0000697D0000}"/>
    <cellStyle name="Note 2 2 2 2 3" xfId="19885" xr:uid="{00000000-0005-0000-0000-00006A7D0000}"/>
    <cellStyle name="Note 2 2 2 2 3 2" xfId="30182" xr:uid="{00000000-0005-0000-0000-00006B7D0000}"/>
    <cellStyle name="Note 2 2 2 2 4" xfId="20764" xr:uid="{00000000-0005-0000-0000-00006C7D0000}"/>
    <cellStyle name="Note 2 2 2 2 4 2" xfId="30442" xr:uid="{00000000-0005-0000-0000-00006D7D0000}"/>
    <cellStyle name="Note 2 2 2 2 5" xfId="22607" xr:uid="{00000000-0005-0000-0000-00006E7D0000}"/>
    <cellStyle name="Note 2 2 2 2 6" xfId="33042" xr:uid="{00000000-0005-0000-0000-00006F7D0000}"/>
    <cellStyle name="Note 2 2 2 2 7" xfId="34085" xr:uid="{00000000-0005-0000-0000-0000707D0000}"/>
    <cellStyle name="Note 2 2 2 2 8" xfId="33957" xr:uid="{00000000-0005-0000-0000-0000717D0000}"/>
    <cellStyle name="Note 2 2 2 3" xfId="9453" xr:uid="{00000000-0005-0000-0000-0000727D0000}"/>
    <cellStyle name="Note 2 2 2 3 2" xfId="15859" xr:uid="{00000000-0005-0000-0000-0000737D0000}"/>
    <cellStyle name="Note 2 2 2 3 2 2" xfId="28500" xr:uid="{00000000-0005-0000-0000-0000747D0000}"/>
    <cellStyle name="Note 2 2 2 3 3" xfId="23444" xr:uid="{00000000-0005-0000-0000-0000757D0000}"/>
    <cellStyle name="Note 2 2 2 4" xfId="7577" xr:uid="{00000000-0005-0000-0000-0000767D0000}"/>
    <cellStyle name="Note 2 2 2 4 2" xfId="14089" xr:uid="{00000000-0005-0000-0000-0000777D0000}"/>
    <cellStyle name="Note 2 2 2 4 2 2" xfId="26819" xr:uid="{00000000-0005-0000-0000-0000787D0000}"/>
    <cellStyle name="Note 2 2 2 4 3" xfId="22304" xr:uid="{00000000-0005-0000-0000-0000797D0000}"/>
    <cellStyle name="Note 2 2 2 5" xfId="12927" xr:uid="{00000000-0005-0000-0000-00007A7D0000}"/>
    <cellStyle name="Note 2 2 2 5 2" xfId="25673" xr:uid="{00000000-0005-0000-0000-00007B7D0000}"/>
    <cellStyle name="Note 2 2 2 6" xfId="18851" xr:uid="{00000000-0005-0000-0000-00007C7D0000}"/>
    <cellStyle name="Note 2 2 2 6 2" xfId="30109" xr:uid="{00000000-0005-0000-0000-00007D7D0000}"/>
    <cellStyle name="Note 2 2 2 7" xfId="20613" xr:uid="{00000000-0005-0000-0000-00007E7D0000}"/>
    <cellStyle name="Note 2 2 2 7 2" xfId="30291" xr:uid="{00000000-0005-0000-0000-00007F7D0000}"/>
    <cellStyle name="Note 2 2 2 8" xfId="21069" xr:uid="{00000000-0005-0000-0000-0000807D0000}"/>
    <cellStyle name="Note 2 2 2 9" xfId="32062" xr:uid="{00000000-0005-0000-0000-0000817D0000}"/>
    <cellStyle name="Note 2 2 3" xfId="8691" xr:uid="{00000000-0005-0000-0000-0000827D0000}"/>
    <cellStyle name="Note 2 2 3 2" xfId="11605" xr:uid="{00000000-0005-0000-0000-0000837D0000}"/>
    <cellStyle name="Note 2 2 3 2 2" xfId="16864" xr:uid="{00000000-0005-0000-0000-0000847D0000}"/>
    <cellStyle name="Note 2 2 3 2 2 2" xfId="29398" xr:uid="{00000000-0005-0000-0000-0000857D0000}"/>
    <cellStyle name="Note 2 2 3 2 3" xfId="19798" xr:uid="{00000000-0005-0000-0000-0000867D0000}"/>
    <cellStyle name="Note 2 2 3 2 4" xfId="24357" xr:uid="{00000000-0005-0000-0000-0000877D0000}"/>
    <cellStyle name="Note 2 2 3 2 5" xfId="32912" xr:uid="{00000000-0005-0000-0000-0000887D0000}"/>
    <cellStyle name="Note 2 2 3 2 6" xfId="35923" xr:uid="{00000000-0005-0000-0000-0000897D0000}"/>
    <cellStyle name="Note 2 2 3 3" xfId="11796" xr:uid="{00000000-0005-0000-0000-00008A7D0000}"/>
    <cellStyle name="Note 2 2 3 3 2" xfId="17022" xr:uid="{00000000-0005-0000-0000-00008B7D0000}"/>
    <cellStyle name="Note 2 2 3 3 2 2" xfId="29553" xr:uid="{00000000-0005-0000-0000-00008C7D0000}"/>
    <cellStyle name="Note 2 2 3 3 3" xfId="24545" xr:uid="{00000000-0005-0000-0000-00008D7D0000}"/>
    <cellStyle name="Note 2 2 3 4" xfId="11898" xr:uid="{00000000-0005-0000-0000-00008E7D0000}"/>
    <cellStyle name="Note 2 2 3 4 2" xfId="24647" xr:uid="{00000000-0005-0000-0000-00008F7D0000}"/>
    <cellStyle name="Note 2 2 3 5" xfId="18504" xr:uid="{00000000-0005-0000-0000-0000907D0000}"/>
    <cellStyle name="Note 2 2 3 6" xfId="22748" xr:uid="{00000000-0005-0000-0000-0000917D0000}"/>
    <cellStyle name="Note 2 2 3 7" xfId="31864" xr:uid="{00000000-0005-0000-0000-0000927D0000}"/>
    <cellStyle name="Note 2 2 3 8" xfId="35072" xr:uid="{00000000-0005-0000-0000-0000937D0000}"/>
    <cellStyle name="Note 2 2 3 9" xfId="46020" xr:uid="{1CAD106E-20D0-4C38-89E0-B617884E2B29}"/>
    <cellStyle name="Note 2 2 4" xfId="6542" xr:uid="{00000000-0005-0000-0000-0000947D0000}"/>
    <cellStyle name="Note 2 2 4 2" xfId="13132" xr:uid="{00000000-0005-0000-0000-0000957D0000}"/>
    <cellStyle name="Note 2 2 4 2 2" xfId="25877" xr:uid="{00000000-0005-0000-0000-0000967D0000}"/>
    <cellStyle name="Note 2 2 4 3" xfId="20857" xr:uid="{00000000-0005-0000-0000-0000977D0000}"/>
    <cellStyle name="Note 2 2 4 3 2" xfId="30535" xr:uid="{00000000-0005-0000-0000-0000987D0000}"/>
    <cellStyle name="Note 2 2 4 4" xfId="21285" xr:uid="{00000000-0005-0000-0000-0000997D0000}"/>
    <cellStyle name="Note 2 2 4 5" xfId="33182" xr:uid="{00000000-0005-0000-0000-00009A7D0000}"/>
    <cellStyle name="Note 2 2 4 6" xfId="34180" xr:uid="{00000000-0005-0000-0000-00009B7D0000}"/>
    <cellStyle name="Note 2 2 4 7" xfId="33819" xr:uid="{00000000-0005-0000-0000-00009C7D0000}"/>
    <cellStyle name="Note 2 2 5" xfId="7215" xr:uid="{00000000-0005-0000-0000-00009D7D0000}"/>
    <cellStyle name="Note 2 2 5 2" xfId="13748" xr:uid="{00000000-0005-0000-0000-00009E7D0000}"/>
    <cellStyle name="Note 2 2 5 2 2" xfId="26479" xr:uid="{00000000-0005-0000-0000-00009F7D0000}"/>
    <cellStyle name="Note 2 2 5 3" xfId="21943" xr:uid="{00000000-0005-0000-0000-0000A07D0000}"/>
    <cellStyle name="Note 2 2 6" xfId="11708" xr:uid="{00000000-0005-0000-0000-0000A17D0000}"/>
    <cellStyle name="Note 2 2 6 2" xfId="16947" xr:uid="{00000000-0005-0000-0000-0000A27D0000}"/>
    <cellStyle name="Note 2 2 6 2 2" xfId="29480" xr:uid="{00000000-0005-0000-0000-0000A37D0000}"/>
    <cellStyle name="Note 2 2 6 3" xfId="24458" xr:uid="{00000000-0005-0000-0000-0000A47D0000}"/>
    <cellStyle name="Note 2 2 7" xfId="6826" xr:uid="{00000000-0005-0000-0000-0000A57D0000}"/>
    <cellStyle name="Note 2 2 7 2" xfId="21557" xr:uid="{00000000-0005-0000-0000-0000A67D0000}"/>
    <cellStyle name="Note 2 2 8" xfId="17814" xr:uid="{00000000-0005-0000-0000-0000A77D0000}"/>
    <cellStyle name="Note 2 2 8 2" xfId="30016" xr:uid="{00000000-0005-0000-0000-0000A87D0000}"/>
    <cellStyle name="Note 2 2 9" xfId="20949" xr:uid="{00000000-0005-0000-0000-0000A97D0000}"/>
    <cellStyle name="Note 2 3" xfId="1055" xr:uid="{00000000-0005-0000-0000-0000AA7D0000}"/>
    <cellStyle name="Note 2 3 10" xfId="30889" xr:uid="{00000000-0005-0000-0000-0000AB7D0000}"/>
    <cellStyle name="Note 2 3 11" xfId="31170" xr:uid="{00000000-0005-0000-0000-0000AC7D0000}"/>
    <cellStyle name="Note 2 3 12" xfId="33981" xr:uid="{00000000-0005-0000-0000-0000AD7D0000}"/>
    <cellStyle name="Note 2 3 13" xfId="3044" xr:uid="{00000000-0005-0000-0000-0000AE7D0000}"/>
    <cellStyle name="Note 2 3 2" xfId="6202" xr:uid="{00000000-0005-0000-0000-0000AF7D0000}"/>
    <cellStyle name="Note 2 3 2 10" xfId="32063" xr:uid="{00000000-0005-0000-0000-0000B07D0000}"/>
    <cellStyle name="Note 2 3 2 11" xfId="33903" xr:uid="{00000000-0005-0000-0000-0000B17D0000}"/>
    <cellStyle name="Note 2 3 2 12" xfId="31086" xr:uid="{00000000-0005-0000-0000-0000B27D0000}"/>
    <cellStyle name="Note 2 3 2 13" xfId="46021" xr:uid="{040324A1-E940-4EE2-8FEE-32C3B8EC7D82}"/>
    <cellStyle name="Note 2 3 2 2" xfId="9524" xr:uid="{00000000-0005-0000-0000-0000B37D0000}"/>
    <cellStyle name="Note 2 3 2 2 10" xfId="31149" xr:uid="{00000000-0005-0000-0000-0000B47D0000}"/>
    <cellStyle name="Note 2 3 2 2 2" xfId="11765" xr:uid="{00000000-0005-0000-0000-0000B57D0000}"/>
    <cellStyle name="Note 2 3 2 2 2 2" xfId="16998" xr:uid="{00000000-0005-0000-0000-0000B67D0000}"/>
    <cellStyle name="Note 2 3 2 2 2 2 2" xfId="29531" xr:uid="{00000000-0005-0000-0000-0000B77D0000}"/>
    <cellStyle name="Note 2 3 2 2 2 3" xfId="24515" xr:uid="{00000000-0005-0000-0000-0000B87D0000}"/>
    <cellStyle name="Note 2 3 2 2 3" xfId="6881" xr:uid="{00000000-0005-0000-0000-0000B97D0000}"/>
    <cellStyle name="Note 2 3 2 2 3 2" xfId="13433" xr:uid="{00000000-0005-0000-0000-0000BA7D0000}"/>
    <cellStyle name="Note 2 3 2 2 3 2 2" xfId="26168" xr:uid="{00000000-0005-0000-0000-0000BB7D0000}"/>
    <cellStyle name="Note 2 3 2 2 3 3" xfId="21612" xr:uid="{00000000-0005-0000-0000-0000BC7D0000}"/>
    <cellStyle name="Note 2 3 2 2 4" xfId="7223" xr:uid="{00000000-0005-0000-0000-0000BD7D0000}"/>
    <cellStyle name="Note 2 3 2 2 4 2" xfId="21951" xr:uid="{00000000-0005-0000-0000-0000BE7D0000}"/>
    <cellStyle name="Note 2 3 2 2 5" xfId="19886" xr:uid="{00000000-0005-0000-0000-0000BF7D0000}"/>
    <cellStyle name="Note 2 3 2 2 5 2" xfId="30183" xr:uid="{00000000-0005-0000-0000-0000C07D0000}"/>
    <cellStyle name="Note 2 3 2 2 6" xfId="20765" xr:uid="{00000000-0005-0000-0000-0000C17D0000}"/>
    <cellStyle name="Note 2 3 2 2 6 2" xfId="30443" xr:uid="{00000000-0005-0000-0000-0000C27D0000}"/>
    <cellStyle name="Note 2 3 2 2 7" xfId="23508" xr:uid="{00000000-0005-0000-0000-0000C37D0000}"/>
    <cellStyle name="Note 2 3 2 2 8" xfId="33043" xr:uid="{00000000-0005-0000-0000-0000C47D0000}"/>
    <cellStyle name="Note 2 3 2 2 9" xfId="34086" xr:uid="{00000000-0005-0000-0000-0000C57D0000}"/>
    <cellStyle name="Note 2 3 2 3" xfId="7678" xr:uid="{00000000-0005-0000-0000-0000C67D0000}"/>
    <cellStyle name="Note 2 3 2 3 2" xfId="14177" xr:uid="{00000000-0005-0000-0000-0000C77D0000}"/>
    <cellStyle name="Note 2 3 2 3 2 2" xfId="26904" xr:uid="{00000000-0005-0000-0000-0000C87D0000}"/>
    <cellStyle name="Note 2 3 2 3 3" xfId="22399" xr:uid="{00000000-0005-0000-0000-0000C97D0000}"/>
    <cellStyle name="Note 2 3 2 4" xfId="11479" xr:uid="{00000000-0005-0000-0000-0000CA7D0000}"/>
    <cellStyle name="Note 2 3 2 4 2" xfId="16769" xr:uid="{00000000-0005-0000-0000-0000CB7D0000}"/>
    <cellStyle name="Note 2 3 2 4 2 2" xfId="29304" xr:uid="{00000000-0005-0000-0000-0000CC7D0000}"/>
    <cellStyle name="Note 2 3 2 4 3" xfId="24234" xr:uid="{00000000-0005-0000-0000-0000CD7D0000}"/>
    <cellStyle name="Note 2 3 2 5" xfId="11665" xr:uid="{00000000-0005-0000-0000-0000CE7D0000}"/>
    <cellStyle name="Note 2 3 2 5 2" xfId="16921" xr:uid="{00000000-0005-0000-0000-0000CF7D0000}"/>
    <cellStyle name="Note 2 3 2 5 2 2" xfId="29454" xr:uid="{00000000-0005-0000-0000-0000D07D0000}"/>
    <cellStyle name="Note 2 3 2 5 3" xfId="24416" xr:uid="{00000000-0005-0000-0000-0000D17D0000}"/>
    <cellStyle name="Note 2 3 2 6" xfId="6777" xr:uid="{00000000-0005-0000-0000-0000D27D0000}"/>
    <cellStyle name="Note 2 3 2 6 2" xfId="21508" xr:uid="{00000000-0005-0000-0000-0000D37D0000}"/>
    <cellStyle name="Note 2 3 2 7" xfId="18852" xr:uid="{00000000-0005-0000-0000-0000D47D0000}"/>
    <cellStyle name="Note 2 3 2 7 2" xfId="30110" xr:uid="{00000000-0005-0000-0000-0000D57D0000}"/>
    <cellStyle name="Note 2 3 2 8" xfId="20614" xr:uid="{00000000-0005-0000-0000-0000D67D0000}"/>
    <cellStyle name="Note 2 3 2 8 2" xfId="30292" xr:uid="{00000000-0005-0000-0000-0000D77D0000}"/>
    <cellStyle name="Note 2 3 2 9" xfId="21098" xr:uid="{00000000-0005-0000-0000-0000D87D0000}"/>
    <cellStyle name="Note 2 3 3" xfId="8692" xr:uid="{00000000-0005-0000-0000-0000D97D0000}"/>
    <cellStyle name="Note 2 3 3 10" xfId="46022" xr:uid="{91E4219C-4FD1-49EB-ADFF-97BE1D094447}"/>
    <cellStyle name="Note 2 3 3 2" xfId="11606" xr:uid="{00000000-0005-0000-0000-0000DA7D0000}"/>
    <cellStyle name="Note 2 3 3 2 2" xfId="16865" xr:uid="{00000000-0005-0000-0000-0000DB7D0000}"/>
    <cellStyle name="Note 2 3 3 2 2 2" xfId="29399" xr:uid="{00000000-0005-0000-0000-0000DC7D0000}"/>
    <cellStyle name="Note 2 3 3 2 3" xfId="24358" xr:uid="{00000000-0005-0000-0000-0000DD7D0000}"/>
    <cellStyle name="Note 2 3 3 3" xfId="6410" xr:uid="{00000000-0005-0000-0000-0000DE7D0000}"/>
    <cellStyle name="Note 2 3 3 3 2" xfId="13033" xr:uid="{00000000-0005-0000-0000-0000DF7D0000}"/>
    <cellStyle name="Note 2 3 3 3 2 2" xfId="25779" xr:uid="{00000000-0005-0000-0000-0000E07D0000}"/>
    <cellStyle name="Note 2 3 3 3 3" xfId="21159" xr:uid="{00000000-0005-0000-0000-0000E17D0000}"/>
    <cellStyle name="Note 2 3 3 4" xfId="6715" xr:uid="{00000000-0005-0000-0000-0000E27D0000}"/>
    <cellStyle name="Note 2 3 3 4 2" xfId="21453" xr:uid="{00000000-0005-0000-0000-0000E37D0000}"/>
    <cellStyle name="Note 2 3 3 5" xfId="20858" xr:uid="{00000000-0005-0000-0000-0000E47D0000}"/>
    <cellStyle name="Note 2 3 3 5 2" xfId="30536" xr:uid="{00000000-0005-0000-0000-0000E57D0000}"/>
    <cellStyle name="Note 2 3 3 6" xfId="22749" xr:uid="{00000000-0005-0000-0000-0000E67D0000}"/>
    <cellStyle name="Note 2 3 3 7" xfId="33183" xr:uid="{00000000-0005-0000-0000-0000E77D0000}"/>
    <cellStyle name="Note 2 3 3 8" xfId="34181" xr:uid="{00000000-0005-0000-0000-0000E87D0000}"/>
    <cellStyle name="Note 2 3 3 9" xfId="31631" xr:uid="{00000000-0005-0000-0000-0000E97D0000}"/>
    <cellStyle name="Note 2 3 4" xfId="6543" xr:uid="{00000000-0005-0000-0000-0000EA7D0000}"/>
    <cellStyle name="Note 2 3 4 2" xfId="13133" xr:uid="{00000000-0005-0000-0000-0000EB7D0000}"/>
    <cellStyle name="Note 2 3 4 2 2" xfId="25878" xr:uid="{00000000-0005-0000-0000-0000EC7D0000}"/>
    <cellStyle name="Note 2 3 4 3" xfId="21286" xr:uid="{00000000-0005-0000-0000-0000ED7D0000}"/>
    <cellStyle name="Note 2 3 5" xfId="7214" xr:uid="{00000000-0005-0000-0000-0000EE7D0000}"/>
    <cellStyle name="Note 2 3 5 2" xfId="13747" xr:uid="{00000000-0005-0000-0000-0000EF7D0000}"/>
    <cellStyle name="Note 2 3 5 2 2" xfId="26478" xr:uid="{00000000-0005-0000-0000-0000F07D0000}"/>
    <cellStyle name="Note 2 3 5 3" xfId="21942" xr:uid="{00000000-0005-0000-0000-0000F17D0000}"/>
    <cellStyle name="Note 2 3 6" xfId="11556" xr:uid="{00000000-0005-0000-0000-0000F27D0000}"/>
    <cellStyle name="Note 2 3 6 2" xfId="16821" xr:uid="{00000000-0005-0000-0000-0000F37D0000}"/>
    <cellStyle name="Note 2 3 6 2 2" xfId="29355" xr:uid="{00000000-0005-0000-0000-0000F47D0000}"/>
    <cellStyle name="Note 2 3 6 3" xfId="24308" xr:uid="{00000000-0005-0000-0000-0000F57D0000}"/>
    <cellStyle name="Note 2 3 7" xfId="6742" xr:uid="{00000000-0005-0000-0000-0000F67D0000}"/>
    <cellStyle name="Note 2 3 7 2" xfId="21475" xr:uid="{00000000-0005-0000-0000-0000F77D0000}"/>
    <cellStyle name="Note 2 3 8" xfId="17813" xr:uid="{00000000-0005-0000-0000-0000F87D0000}"/>
    <cellStyle name="Note 2 3 8 2" xfId="30015" xr:uid="{00000000-0005-0000-0000-0000F97D0000}"/>
    <cellStyle name="Note 2 3 9" xfId="20950" xr:uid="{00000000-0005-0000-0000-0000FA7D0000}"/>
    <cellStyle name="Note 2 4" xfId="5847" xr:uid="{00000000-0005-0000-0000-0000FB7D0000}"/>
    <cellStyle name="Note 2 4 10" xfId="21068" xr:uid="{00000000-0005-0000-0000-0000FC7D0000}"/>
    <cellStyle name="Note 2 4 11" xfId="30887" xr:uid="{00000000-0005-0000-0000-0000FD7D0000}"/>
    <cellStyle name="Note 2 4 12" xfId="31173" xr:uid="{00000000-0005-0000-0000-0000FE7D0000}"/>
    <cellStyle name="Note 2 4 13" xfId="33982" xr:uid="{00000000-0005-0000-0000-0000FF7D0000}"/>
    <cellStyle name="Note 2 4 14" xfId="37724" xr:uid="{00000000-0005-0000-0000-0000007E0000}"/>
    <cellStyle name="Note 2 4 15" xfId="46023" xr:uid="{395E225A-1213-4DF2-8B21-831D146447C8}"/>
    <cellStyle name="Note 2 4 2" xfId="6351" xr:uid="{00000000-0005-0000-0000-0000017E0000}"/>
    <cellStyle name="Note 2 4 2 10" xfId="33901" xr:uid="{00000000-0005-0000-0000-0000027E0000}"/>
    <cellStyle name="Note 2 4 2 11" xfId="31084" xr:uid="{00000000-0005-0000-0000-0000037E0000}"/>
    <cellStyle name="Note 2 4 2 12" xfId="46024" xr:uid="{E002AF8A-0E91-4BAD-8D90-13ABC70E8ABC}"/>
    <cellStyle name="Note 2 4 2 2" xfId="8581" xr:uid="{00000000-0005-0000-0000-0000047E0000}"/>
    <cellStyle name="Note 2 4 2 2 2" xfId="15066" xr:uid="{00000000-0005-0000-0000-0000057E0000}"/>
    <cellStyle name="Note 2 4 2 2 2 2" xfId="27737" xr:uid="{00000000-0005-0000-0000-0000067E0000}"/>
    <cellStyle name="Note 2 4 2 2 3" xfId="19884" xr:uid="{00000000-0005-0000-0000-0000077E0000}"/>
    <cellStyle name="Note 2 4 2 2 3 2" xfId="30181" xr:uid="{00000000-0005-0000-0000-0000087E0000}"/>
    <cellStyle name="Note 2 4 2 2 4" xfId="20763" xr:uid="{00000000-0005-0000-0000-0000097E0000}"/>
    <cellStyle name="Note 2 4 2 2 4 2" xfId="30441" xr:uid="{00000000-0005-0000-0000-00000A7E0000}"/>
    <cellStyle name="Note 2 4 2 2 5" xfId="22654" xr:uid="{00000000-0005-0000-0000-00000B7E0000}"/>
    <cellStyle name="Note 2 4 2 2 6" xfId="33041" xr:uid="{00000000-0005-0000-0000-00000C7E0000}"/>
    <cellStyle name="Note 2 4 2 2 7" xfId="34084" xr:uid="{00000000-0005-0000-0000-00000D7E0000}"/>
    <cellStyle name="Note 2 4 2 2 8" xfId="30872" xr:uid="{00000000-0005-0000-0000-00000E7E0000}"/>
    <cellStyle name="Note 2 4 2 3" xfId="9548" xr:uid="{00000000-0005-0000-0000-00000F7E0000}"/>
    <cellStyle name="Note 2 4 2 3 2" xfId="15907" xr:uid="{00000000-0005-0000-0000-0000107E0000}"/>
    <cellStyle name="Note 2 4 2 3 2 2" xfId="28548" xr:uid="{00000000-0005-0000-0000-0000117E0000}"/>
    <cellStyle name="Note 2 4 2 3 3" xfId="23532" xr:uid="{00000000-0005-0000-0000-0000127E0000}"/>
    <cellStyle name="Note 2 4 2 4" xfId="7713" xr:uid="{00000000-0005-0000-0000-0000137E0000}"/>
    <cellStyle name="Note 2 4 2 4 2" xfId="14210" xr:uid="{00000000-0005-0000-0000-0000147E0000}"/>
    <cellStyle name="Note 2 4 2 4 2 2" xfId="26936" xr:uid="{00000000-0005-0000-0000-0000157E0000}"/>
    <cellStyle name="Note 2 4 2 4 3" xfId="22433" xr:uid="{00000000-0005-0000-0000-0000167E0000}"/>
    <cellStyle name="Note 2 4 2 5" xfId="12997" xr:uid="{00000000-0005-0000-0000-0000177E0000}"/>
    <cellStyle name="Note 2 4 2 5 2" xfId="25743" xr:uid="{00000000-0005-0000-0000-0000187E0000}"/>
    <cellStyle name="Note 2 4 2 6" xfId="18850" xr:uid="{00000000-0005-0000-0000-0000197E0000}"/>
    <cellStyle name="Note 2 4 2 6 2" xfId="30108" xr:uid="{00000000-0005-0000-0000-00001A7E0000}"/>
    <cellStyle name="Note 2 4 2 7" xfId="20612" xr:uid="{00000000-0005-0000-0000-00001B7E0000}"/>
    <cellStyle name="Note 2 4 2 7 2" xfId="30290" xr:uid="{00000000-0005-0000-0000-00001C7E0000}"/>
    <cellStyle name="Note 2 4 2 8" xfId="21122" xr:uid="{00000000-0005-0000-0000-00001D7E0000}"/>
    <cellStyle name="Note 2 4 2 9" xfId="32061" xr:uid="{00000000-0005-0000-0000-00001E7E0000}"/>
    <cellStyle name="Note 2 4 3" xfId="9452" xr:uid="{00000000-0005-0000-0000-00001F7E0000}"/>
    <cellStyle name="Note 2 4 3 10" xfId="30875" xr:uid="{00000000-0005-0000-0000-0000207E0000}"/>
    <cellStyle name="Note 2 4 3 2" xfId="11713" xr:uid="{00000000-0005-0000-0000-0000217E0000}"/>
    <cellStyle name="Note 2 4 3 2 2" xfId="16951" xr:uid="{00000000-0005-0000-0000-0000227E0000}"/>
    <cellStyle name="Note 2 4 3 2 2 2" xfId="29484" xr:uid="{00000000-0005-0000-0000-0000237E0000}"/>
    <cellStyle name="Note 2 4 3 2 3" xfId="24463" xr:uid="{00000000-0005-0000-0000-0000247E0000}"/>
    <cellStyle name="Note 2 4 3 3" xfId="11938" xr:uid="{00000000-0005-0000-0000-0000257E0000}"/>
    <cellStyle name="Note 2 4 3 3 2" xfId="17105" xr:uid="{00000000-0005-0000-0000-0000267E0000}"/>
    <cellStyle name="Note 2 4 3 3 2 2" xfId="29636" xr:uid="{00000000-0005-0000-0000-0000277E0000}"/>
    <cellStyle name="Note 2 4 3 3 3" xfId="24687" xr:uid="{00000000-0005-0000-0000-0000287E0000}"/>
    <cellStyle name="Note 2 4 3 4" xfId="6591" xr:uid="{00000000-0005-0000-0000-0000297E0000}"/>
    <cellStyle name="Note 2 4 3 4 2" xfId="21334" xr:uid="{00000000-0005-0000-0000-00002A7E0000}"/>
    <cellStyle name="Note 2 4 3 5" xfId="19953" xr:uid="{00000000-0005-0000-0000-00002B7E0000}"/>
    <cellStyle name="Note 2 4 3 5 2" xfId="30194" xr:uid="{00000000-0005-0000-0000-00002C7E0000}"/>
    <cellStyle name="Note 2 4 3 6" xfId="20856" xr:uid="{00000000-0005-0000-0000-00002D7E0000}"/>
    <cellStyle name="Note 2 4 3 6 2" xfId="30534" xr:uid="{00000000-0005-0000-0000-00002E7E0000}"/>
    <cellStyle name="Note 2 4 3 7" xfId="23443" xr:uid="{00000000-0005-0000-0000-00002F7E0000}"/>
    <cellStyle name="Note 2 4 3 8" xfId="33181" xr:uid="{00000000-0005-0000-0000-0000307E0000}"/>
    <cellStyle name="Note 2 4 3 9" xfId="34179" xr:uid="{00000000-0005-0000-0000-0000317E0000}"/>
    <cellStyle name="Note 2 4 4" xfId="10599" xr:uid="{00000000-0005-0000-0000-0000327E0000}"/>
    <cellStyle name="Note 2 4 4 2" xfId="11885" xr:uid="{00000000-0005-0000-0000-0000337E0000}"/>
    <cellStyle name="Note 2 4 4 2 2" xfId="17075" xr:uid="{00000000-0005-0000-0000-0000347E0000}"/>
    <cellStyle name="Note 2 4 4 2 2 2" xfId="29606" xr:uid="{00000000-0005-0000-0000-0000357E0000}"/>
    <cellStyle name="Note 2 4 4 2 3" xfId="24634" xr:uid="{00000000-0005-0000-0000-0000367E0000}"/>
    <cellStyle name="Note 2 4 4 3" xfId="6533" xr:uid="{00000000-0005-0000-0000-0000377E0000}"/>
    <cellStyle name="Note 2 4 4 3 2" xfId="13123" xr:uid="{00000000-0005-0000-0000-0000387E0000}"/>
    <cellStyle name="Note 2 4 4 3 2 2" xfId="25868" xr:uid="{00000000-0005-0000-0000-0000397E0000}"/>
    <cellStyle name="Note 2 4 4 3 3" xfId="21276" xr:uid="{00000000-0005-0000-0000-00003A7E0000}"/>
    <cellStyle name="Note 2 4 4 4" xfId="11467" xr:uid="{00000000-0005-0000-0000-00003B7E0000}"/>
    <cellStyle name="Note 2 4 4 4 2" xfId="24222" xr:uid="{00000000-0005-0000-0000-00003C7E0000}"/>
    <cellStyle name="Note 2 4 4 5" xfId="23754" xr:uid="{00000000-0005-0000-0000-00003D7E0000}"/>
    <cellStyle name="Note 2 4 5" xfId="7576" xr:uid="{00000000-0005-0000-0000-00003E7E0000}"/>
    <cellStyle name="Note 2 4 5 2" xfId="14088" xr:uid="{00000000-0005-0000-0000-00003F7E0000}"/>
    <cellStyle name="Note 2 4 5 2 2" xfId="26818" xr:uid="{00000000-0005-0000-0000-0000407E0000}"/>
    <cellStyle name="Note 2 4 5 3" xfId="22303" xr:uid="{00000000-0005-0000-0000-0000417E0000}"/>
    <cellStyle name="Note 2 4 6" xfId="11405" xr:uid="{00000000-0005-0000-0000-0000427E0000}"/>
    <cellStyle name="Note 2 4 6 2" xfId="16707" xr:uid="{00000000-0005-0000-0000-0000437E0000}"/>
    <cellStyle name="Note 2 4 6 2 2" xfId="29242" xr:uid="{00000000-0005-0000-0000-0000447E0000}"/>
    <cellStyle name="Note 2 4 6 3" xfId="24160" xr:uid="{00000000-0005-0000-0000-0000457E0000}"/>
    <cellStyle name="Note 2 4 7" xfId="11680" xr:uid="{00000000-0005-0000-0000-0000467E0000}"/>
    <cellStyle name="Note 2 4 7 2" xfId="16931" xr:uid="{00000000-0005-0000-0000-0000477E0000}"/>
    <cellStyle name="Note 2 4 7 2 2" xfId="29464" xr:uid="{00000000-0005-0000-0000-0000487E0000}"/>
    <cellStyle name="Note 2 4 7 3" xfId="24431" xr:uid="{00000000-0005-0000-0000-0000497E0000}"/>
    <cellStyle name="Note 2 4 8" xfId="11454" xr:uid="{00000000-0005-0000-0000-00004A7E0000}"/>
    <cellStyle name="Note 2 4 8 2" xfId="24209" xr:uid="{00000000-0005-0000-0000-00004B7E0000}"/>
    <cellStyle name="Note 2 4 9" xfId="17815" xr:uid="{00000000-0005-0000-0000-00004C7E0000}"/>
    <cellStyle name="Note 2 4 9 2" xfId="30017" xr:uid="{00000000-0005-0000-0000-00004D7E0000}"/>
    <cellStyle name="Note 2 5" xfId="8690" xr:uid="{00000000-0005-0000-0000-00004E7E0000}"/>
    <cellStyle name="Note 2 5 10" xfId="31043" xr:uid="{00000000-0005-0000-0000-00004F7E0000}"/>
    <cellStyle name="Note 2 5 11" xfId="46025" xr:uid="{DC95282A-1449-4704-945F-A0B7896B64BE}"/>
    <cellStyle name="Note 2 5 2" xfId="11604" xr:uid="{00000000-0005-0000-0000-0000507E0000}"/>
    <cellStyle name="Note 2 5 2 2" xfId="16863" xr:uid="{00000000-0005-0000-0000-0000517E0000}"/>
    <cellStyle name="Note 2 5 2 2 2" xfId="29397" xr:uid="{00000000-0005-0000-0000-0000527E0000}"/>
    <cellStyle name="Note 2 5 2 3" xfId="19854" xr:uid="{00000000-0005-0000-0000-0000537E0000}"/>
    <cellStyle name="Note 2 5 2 3 2" xfId="30175" xr:uid="{00000000-0005-0000-0000-0000547E0000}"/>
    <cellStyle name="Note 2 5 2 4" xfId="20719" xr:uid="{00000000-0005-0000-0000-0000557E0000}"/>
    <cellStyle name="Note 2 5 2 4 2" xfId="30397" xr:uid="{00000000-0005-0000-0000-0000567E0000}"/>
    <cellStyle name="Note 2 5 2 5" xfId="24356" xr:uid="{00000000-0005-0000-0000-0000577E0000}"/>
    <cellStyle name="Note 2 5 2 6" xfId="32973" xr:uid="{00000000-0005-0000-0000-0000587E0000}"/>
    <cellStyle name="Note 2 5 2 7" xfId="34040" xr:uid="{00000000-0005-0000-0000-0000597E0000}"/>
    <cellStyle name="Note 2 5 2 8" xfId="31523" xr:uid="{00000000-0005-0000-0000-00005A7E0000}"/>
    <cellStyle name="Note 2 5 2 9" xfId="46026" xr:uid="{9B7941C4-A2A6-4E79-BDDC-A8AE730FC536}"/>
    <cellStyle name="Note 2 5 3" xfId="11947" xr:uid="{00000000-0005-0000-0000-00005B7E0000}"/>
    <cellStyle name="Note 2 5 3 2" xfId="17111" xr:uid="{00000000-0005-0000-0000-00005C7E0000}"/>
    <cellStyle name="Note 2 5 3 2 2" xfId="29642" xr:uid="{00000000-0005-0000-0000-00005D7E0000}"/>
    <cellStyle name="Note 2 5 3 3" xfId="24696" xr:uid="{00000000-0005-0000-0000-00005E7E0000}"/>
    <cellStyle name="Note 2 5 4" xfId="6969" xr:uid="{00000000-0005-0000-0000-00005F7E0000}"/>
    <cellStyle name="Note 2 5 4 2" xfId="21696" xr:uid="{00000000-0005-0000-0000-0000607E0000}"/>
    <cellStyle name="Note 2 5 5" xfId="18722" xr:uid="{00000000-0005-0000-0000-0000617E0000}"/>
    <cellStyle name="Note 2 5 5 2" xfId="30103" xr:uid="{00000000-0005-0000-0000-0000627E0000}"/>
    <cellStyle name="Note 2 5 6" xfId="20569" xr:uid="{00000000-0005-0000-0000-0000637E0000}"/>
    <cellStyle name="Note 2 5 6 2" xfId="30247" xr:uid="{00000000-0005-0000-0000-0000647E0000}"/>
    <cellStyle name="Note 2 5 7" xfId="22747" xr:uid="{00000000-0005-0000-0000-0000657E0000}"/>
    <cellStyle name="Note 2 5 8" xfId="31978" xr:uid="{00000000-0005-0000-0000-0000667E0000}"/>
    <cellStyle name="Note 2 5 9" xfId="33852" xr:uid="{00000000-0005-0000-0000-0000677E0000}"/>
    <cellStyle name="Note 2 6" xfId="9992" xr:uid="{00000000-0005-0000-0000-0000687E0000}"/>
    <cellStyle name="Note 2 6 10" xfId="34223" xr:uid="{00000000-0005-0000-0000-0000697E0000}"/>
    <cellStyle name="Note 2 6 2" xfId="11828" xr:uid="{00000000-0005-0000-0000-00006A7E0000}"/>
    <cellStyle name="Note 2 6 2 2" xfId="17041" xr:uid="{00000000-0005-0000-0000-00006B7E0000}"/>
    <cellStyle name="Note 2 6 2 2 2" xfId="29572" xr:uid="{00000000-0005-0000-0000-00006C7E0000}"/>
    <cellStyle name="Note 2 6 2 3" xfId="19797" xr:uid="{00000000-0005-0000-0000-00006D7E0000}"/>
    <cellStyle name="Note 2 6 2 3 2" xfId="30133" xr:uid="{00000000-0005-0000-0000-00006E7E0000}"/>
    <cellStyle name="Note 2 6 2 4" xfId="20671" xr:uid="{00000000-0005-0000-0000-00006F7E0000}"/>
    <cellStyle name="Note 2 6 2 4 2" xfId="30349" xr:uid="{00000000-0005-0000-0000-0000707E0000}"/>
    <cellStyle name="Note 2 6 2 5" xfId="24577" xr:uid="{00000000-0005-0000-0000-0000717E0000}"/>
    <cellStyle name="Note 2 6 2 6" xfId="32911" xr:uid="{00000000-0005-0000-0000-0000727E0000}"/>
    <cellStyle name="Note 2 6 2 7" xfId="33992" xr:uid="{00000000-0005-0000-0000-0000737E0000}"/>
    <cellStyle name="Note 2 6 2 8" xfId="32042" xr:uid="{00000000-0005-0000-0000-0000747E0000}"/>
    <cellStyle name="Note 2 6 3" xfId="11785" xr:uid="{00000000-0005-0000-0000-0000757E0000}"/>
    <cellStyle name="Note 2 6 3 2" xfId="17014" xr:uid="{00000000-0005-0000-0000-0000767E0000}"/>
    <cellStyle name="Note 2 6 3 2 2" xfId="29547" xr:uid="{00000000-0005-0000-0000-0000777E0000}"/>
    <cellStyle name="Note 2 6 3 3" xfId="24536" xr:uid="{00000000-0005-0000-0000-0000787E0000}"/>
    <cellStyle name="Note 2 6 4" xfId="11819" xr:uid="{00000000-0005-0000-0000-0000797E0000}"/>
    <cellStyle name="Note 2 6 4 2" xfId="24568" xr:uid="{00000000-0005-0000-0000-00007A7E0000}"/>
    <cellStyle name="Note 2 6 5" xfId="18503" xr:uid="{00000000-0005-0000-0000-00007B7E0000}"/>
    <cellStyle name="Note 2 6 5 2" xfId="30059" xr:uid="{00000000-0005-0000-0000-00007C7E0000}"/>
    <cellStyle name="Note 2 6 6" xfId="20520" xr:uid="{00000000-0005-0000-0000-00007D7E0000}"/>
    <cellStyle name="Note 2 6 6 2" xfId="30200" xr:uid="{00000000-0005-0000-0000-00007E7E0000}"/>
    <cellStyle name="Note 2 6 7" xfId="23573" xr:uid="{00000000-0005-0000-0000-00007F7E0000}"/>
    <cellStyle name="Note 2 6 8" xfId="31863" xr:uid="{00000000-0005-0000-0000-0000807E0000}"/>
    <cellStyle name="Note 2 6 9" xfId="33774" xr:uid="{00000000-0005-0000-0000-0000817E0000}"/>
    <cellStyle name="Note 2 7" xfId="11326" xr:uid="{00000000-0005-0000-0000-0000827E0000}"/>
    <cellStyle name="Note 2 7 10" xfId="46027" xr:uid="{EE896B45-D274-409A-9B68-F198E1253FA1}"/>
    <cellStyle name="Note 2 7 2" xfId="11958" xr:uid="{00000000-0005-0000-0000-0000837E0000}"/>
    <cellStyle name="Note 2 7 2 2" xfId="17117" xr:uid="{00000000-0005-0000-0000-0000847E0000}"/>
    <cellStyle name="Note 2 7 2 2 2" xfId="29648" xr:uid="{00000000-0005-0000-0000-0000857E0000}"/>
    <cellStyle name="Note 2 7 2 3" xfId="24707" xr:uid="{00000000-0005-0000-0000-0000867E0000}"/>
    <cellStyle name="Note 2 7 2 4" xfId="46028" xr:uid="{35803810-9A1D-479A-B207-B16906A202AE}"/>
    <cellStyle name="Note 2 7 3" xfId="11982" xr:uid="{00000000-0005-0000-0000-0000877E0000}"/>
    <cellStyle name="Note 2 7 3 2" xfId="17124" xr:uid="{00000000-0005-0000-0000-0000887E0000}"/>
    <cellStyle name="Note 2 7 3 2 2" xfId="29655" xr:uid="{00000000-0005-0000-0000-0000897E0000}"/>
    <cellStyle name="Note 2 7 3 3" xfId="24730" xr:uid="{00000000-0005-0000-0000-00008A7E0000}"/>
    <cellStyle name="Note 2 7 4" xfId="11992" xr:uid="{00000000-0005-0000-0000-00008B7E0000}"/>
    <cellStyle name="Note 2 7 4 2" xfId="24740" xr:uid="{00000000-0005-0000-0000-00008C7E0000}"/>
    <cellStyle name="Note 2 7 5" xfId="20813" xr:uid="{00000000-0005-0000-0000-00008D7E0000}"/>
    <cellStyle name="Note 2 7 5 2" xfId="30491" xr:uid="{00000000-0005-0000-0000-00008E7E0000}"/>
    <cellStyle name="Note 2 7 6" xfId="24094" xr:uid="{00000000-0005-0000-0000-00008F7E0000}"/>
    <cellStyle name="Note 2 7 7" xfId="33110" xr:uid="{00000000-0005-0000-0000-0000907E0000}"/>
    <cellStyle name="Note 2 7 8" xfId="34135" xr:uid="{00000000-0005-0000-0000-0000917E0000}"/>
    <cellStyle name="Note 2 7 9" xfId="32054" xr:uid="{00000000-0005-0000-0000-0000927E0000}"/>
    <cellStyle name="Note 2 8" xfId="6541" xr:uid="{00000000-0005-0000-0000-0000937E0000}"/>
    <cellStyle name="Note 2 8 2" xfId="13131" xr:uid="{00000000-0005-0000-0000-0000947E0000}"/>
    <cellStyle name="Note 2 8 2 2" xfId="25876" xr:uid="{00000000-0005-0000-0000-0000957E0000}"/>
    <cellStyle name="Note 2 8 2 3" xfId="46030" xr:uid="{55B5AFFB-8910-43A9-9271-7C3FC3583F26}"/>
    <cellStyle name="Note 2 8 3" xfId="21284" xr:uid="{00000000-0005-0000-0000-0000967E0000}"/>
    <cellStyle name="Note 2 8 4" xfId="46029" xr:uid="{F0D2DF7E-024F-4B13-8575-AA885D5B8D64}"/>
    <cellStyle name="Note 2 9" xfId="7216" xr:uid="{00000000-0005-0000-0000-0000977E0000}"/>
    <cellStyle name="Note 2 9 2" xfId="13749" xr:uid="{00000000-0005-0000-0000-0000987E0000}"/>
    <cellStyle name="Note 2 9 2 2" xfId="26480" xr:uid="{00000000-0005-0000-0000-0000997E0000}"/>
    <cellStyle name="Note 2 9 3" xfId="21944" xr:uid="{00000000-0005-0000-0000-00009A7E0000}"/>
    <cellStyle name="Note 3" xfId="1056" xr:uid="{00000000-0005-0000-0000-00009B7E0000}"/>
    <cellStyle name="Note 3 10" xfId="11923" xr:uid="{00000000-0005-0000-0000-00009C7E0000}"/>
    <cellStyle name="Note 3 10 2" xfId="24672" xr:uid="{00000000-0005-0000-0000-00009D7E0000}"/>
    <cellStyle name="Note 3 11" xfId="18300" xr:uid="{00000000-0005-0000-0000-00009E7E0000}"/>
    <cellStyle name="Note 3 11 2" xfId="30055" xr:uid="{00000000-0005-0000-0000-00009F7E0000}"/>
    <cellStyle name="Note 3 12" xfId="20951" xr:uid="{00000000-0005-0000-0000-0000A07E0000}"/>
    <cellStyle name="Note 3 13" xfId="30684" xr:uid="{00000000-0005-0000-0000-0000A17E0000}"/>
    <cellStyle name="Note 3 14" xfId="31649" xr:uid="{00000000-0005-0000-0000-0000A27E0000}"/>
    <cellStyle name="Note 3 15" xfId="33989" xr:uid="{00000000-0005-0000-0000-0000A37E0000}"/>
    <cellStyle name="Note 3 16" xfId="37200" xr:uid="{00000000-0005-0000-0000-0000A47E0000}"/>
    <cellStyle name="Note 3 17" xfId="3045" xr:uid="{00000000-0005-0000-0000-0000A57E0000}"/>
    <cellStyle name="Note 3 2" xfId="3046" xr:uid="{00000000-0005-0000-0000-0000A67E0000}"/>
    <cellStyle name="Note 3 2 10" xfId="31167" xr:uid="{00000000-0005-0000-0000-0000A77E0000}"/>
    <cellStyle name="Note 3 2 11" xfId="33980" xr:uid="{00000000-0005-0000-0000-0000A87E0000}"/>
    <cellStyle name="Note 3 2 12" xfId="46031" xr:uid="{01C12642-09EC-437D-A6F1-4D8ED3BC6A7F}"/>
    <cellStyle name="Note 3 2 2" xfId="8694" xr:uid="{00000000-0005-0000-0000-0000A97E0000}"/>
    <cellStyle name="Note 3 2 2 10" xfId="46032" xr:uid="{5E9034F5-6666-4A5B-B414-0ED3F6F5B788}"/>
    <cellStyle name="Note 3 2 2 2" xfId="11608" xr:uid="{00000000-0005-0000-0000-0000AA7E0000}"/>
    <cellStyle name="Note 3 2 2 2 2" xfId="16867" xr:uid="{00000000-0005-0000-0000-0000AB7E0000}"/>
    <cellStyle name="Note 3 2 2 2 2 2" xfId="29401" xr:uid="{00000000-0005-0000-0000-0000AC7E0000}"/>
    <cellStyle name="Note 3 2 2 2 3" xfId="20767" xr:uid="{00000000-0005-0000-0000-0000AD7E0000}"/>
    <cellStyle name="Note 3 2 2 2 3 2" xfId="30445" xr:uid="{00000000-0005-0000-0000-0000AE7E0000}"/>
    <cellStyle name="Note 3 2 2 2 4" xfId="24360" xr:uid="{00000000-0005-0000-0000-0000AF7E0000}"/>
    <cellStyle name="Note 3 2 2 2 5" xfId="33045" xr:uid="{00000000-0005-0000-0000-0000B07E0000}"/>
    <cellStyle name="Note 3 2 2 2 6" xfId="34088" xr:uid="{00000000-0005-0000-0000-0000B17E0000}"/>
    <cellStyle name="Note 3 2 2 2 7" xfId="31551" xr:uid="{00000000-0005-0000-0000-0000B27E0000}"/>
    <cellStyle name="Note 3 2 2 3" xfId="6762" xr:uid="{00000000-0005-0000-0000-0000B37E0000}"/>
    <cellStyle name="Note 3 2 2 3 2" xfId="13326" xr:uid="{00000000-0005-0000-0000-0000B47E0000}"/>
    <cellStyle name="Note 3 2 2 3 2 2" xfId="26061" xr:uid="{00000000-0005-0000-0000-0000B57E0000}"/>
    <cellStyle name="Note 3 2 2 3 3" xfId="21493" xr:uid="{00000000-0005-0000-0000-0000B67E0000}"/>
    <cellStyle name="Note 3 2 2 4" xfId="11906" xr:uid="{00000000-0005-0000-0000-0000B77E0000}"/>
    <cellStyle name="Note 3 2 2 4 2" xfId="24655" xr:uid="{00000000-0005-0000-0000-0000B87E0000}"/>
    <cellStyle name="Note 3 2 2 5" xfId="20616" xr:uid="{00000000-0005-0000-0000-0000B97E0000}"/>
    <cellStyle name="Note 3 2 2 5 2" xfId="30294" xr:uid="{00000000-0005-0000-0000-0000BA7E0000}"/>
    <cellStyle name="Note 3 2 2 6" xfId="22751" xr:uid="{00000000-0005-0000-0000-0000BB7E0000}"/>
    <cellStyle name="Note 3 2 2 7" xfId="32065" xr:uid="{00000000-0005-0000-0000-0000BC7E0000}"/>
    <cellStyle name="Note 3 2 2 8" xfId="33905" xr:uid="{00000000-0005-0000-0000-0000BD7E0000}"/>
    <cellStyle name="Note 3 2 2 9" xfId="31088" xr:uid="{00000000-0005-0000-0000-0000BE7E0000}"/>
    <cellStyle name="Note 3 2 3" xfId="6545" xr:uid="{00000000-0005-0000-0000-0000BF7E0000}"/>
    <cellStyle name="Note 3 2 3 2" xfId="13135" xr:uid="{00000000-0005-0000-0000-0000C07E0000}"/>
    <cellStyle name="Note 3 2 3 2 2" xfId="25880" xr:uid="{00000000-0005-0000-0000-0000C17E0000}"/>
    <cellStyle name="Note 3 2 3 3" xfId="20860" xr:uid="{00000000-0005-0000-0000-0000C27E0000}"/>
    <cellStyle name="Note 3 2 3 3 2" xfId="30538" xr:uid="{00000000-0005-0000-0000-0000C37E0000}"/>
    <cellStyle name="Note 3 2 3 4" xfId="21288" xr:uid="{00000000-0005-0000-0000-0000C47E0000}"/>
    <cellStyle name="Note 3 2 3 5" xfId="33185" xr:uid="{00000000-0005-0000-0000-0000C57E0000}"/>
    <cellStyle name="Note 3 2 3 6" xfId="34183" xr:uid="{00000000-0005-0000-0000-0000C67E0000}"/>
    <cellStyle name="Note 3 2 3 7" xfId="31630" xr:uid="{00000000-0005-0000-0000-0000C77E0000}"/>
    <cellStyle name="Note 3 2 3 8" xfId="46033" xr:uid="{441A662C-E526-40AA-B11C-EA0964EC7930}"/>
    <cellStyle name="Note 3 2 4" xfId="7212" xr:uid="{00000000-0005-0000-0000-0000C87E0000}"/>
    <cellStyle name="Note 3 2 4 2" xfId="13745" xr:uid="{00000000-0005-0000-0000-0000C97E0000}"/>
    <cellStyle name="Note 3 2 4 2 2" xfId="26476" xr:uid="{00000000-0005-0000-0000-0000CA7E0000}"/>
    <cellStyle name="Note 3 2 4 3" xfId="21940" xr:uid="{00000000-0005-0000-0000-0000CB7E0000}"/>
    <cellStyle name="Note 3 2 5" xfId="11707" xr:uid="{00000000-0005-0000-0000-0000CC7E0000}"/>
    <cellStyle name="Note 3 2 5 2" xfId="16946" xr:uid="{00000000-0005-0000-0000-0000CD7E0000}"/>
    <cellStyle name="Note 3 2 5 2 2" xfId="29479" xr:uid="{00000000-0005-0000-0000-0000CE7E0000}"/>
    <cellStyle name="Note 3 2 5 3" xfId="24457" xr:uid="{00000000-0005-0000-0000-0000CF7E0000}"/>
    <cellStyle name="Note 3 2 6" xfId="6617" xr:uid="{00000000-0005-0000-0000-0000D07E0000}"/>
    <cellStyle name="Note 3 2 6 2" xfId="21357" xr:uid="{00000000-0005-0000-0000-0000D17E0000}"/>
    <cellStyle name="Note 3 2 7" xfId="17811" xr:uid="{00000000-0005-0000-0000-0000D27E0000}"/>
    <cellStyle name="Note 3 2 7 2" xfId="30013" xr:uid="{00000000-0005-0000-0000-0000D37E0000}"/>
    <cellStyle name="Note 3 2 8" xfId="20952" xr:uid="{00000000-0005-0000-0000-0000D47E0000}"/>
    <cellStyle name="Note 3 2 9" xfId="30891" xr:uid="{00000000-0005-0000-0000-0000D57E0000}"/>
    <cellStyle name="Note 3 3" xfId="5849" xr:uid="{00000000-0005-0000-0000-0000D67E0000}"/>
    <cellStyle name="Note 3 3 10" xfId="31169" xr:uid="{00000000-0005-0000-0000-0000D77E0000}"/>
    <cellStyle name="Note 3 3 11" xfId="30738" xr:uid="{00000000-0005-0000-0000-0000D87E0000}"/>
    <cellStyle name="Note 3 3 12" xfId="46034" xr:uid="{8169743B-1D09-4071-AC2D-57990F6B6F60}"/>
    <cellStyle name="Note 3 3 2" xfId="8529" xr:uid="{00000000-0005-0000-0000-0000D97E0000}"/>
    <cellStyle name="Note 3 3 2 2" xfId="15018" xr:uid="{00000000-0005-0000-0000-0000DA7E0000}"/>
    <cellStyle name="Note 3 3 2 2 2" xfId="19887" xr:uid="{00000000-0005-0000-0000-0000DB7E0000}"/>
    <cellStyle name="Note 3 3 2 2 2 2" xfId="30184" xr:uid="{00000000-0005-0000-0000-0000DC7E0000}"/>
    <cellStyle name="Note 3 3 2 2 3" xfId="20766" xr:uid="{00000000-0005-0000-0000-0000DD7E0000}"/>
    <cellStyle name="Note 3 3 2 2 3 2" xfId="30444" xr:uid="{00000000-0005-0000-0000-0000DE7E0000}"/>
    <cellStyle name="Note 3 3 2 2 4" xfId="27690" xr:uid="{00000000-0005-0000-0000-0000DF7E0000}"/>
    <cellStyle name="Note 3 3 2 2 5" xfId="33044" xr:uid="{00000000-0005-0000-0000-0000E07E0000}"/>
    <cellStyle name="Note 3 3 2 2 6" xfId="34087" xr:uid="{00000000-0005-0000-0000-0000E17E0000}"/>
    <cellStyle name="Note 3 3 2 2 7" xfId="33830" xr:uid="{00000000-0005-0000-0000-0000E27E0000}"/>
    <cellStyle name="Note 3 3 2 3" xfId="18853" xr:uid="{00000000-0005-0000-0000-0000E37E0000}"/>
    <cellStyle name="Note 3 3 2 3 2" xfId="30111" xr:uid="{00000000-0005-0000-0000-0000E47E0000}"/>
    <cellStyle name="Note 3 3 2 4" xfId="20615" xr:uid="{00000000-0005-0000-0000-0000E57E0000}"/>
    <cellStyle name="Note 3 3 2 4 2" xfId="30293" xr:uid="{00000000-0005-0000-0000-0000E67E0000}"/>
    <cellStyle name="Note 3 3 2 5" xfId="22608" xr:uid="{00000000-0005-0000-0000-0000E77E0000}"/>
    <cellStyle name="Note 3 3 2 6" xfId="32064" xr:uid="{00000000-0005-0000-0000-0000E87E0000}"/>
    <cellStyle name="Note 3 3 2 7" xfId="33904" xr:uid="{00000000-0005-0000-0000-0000E97E0000}"/>
    <cellStyle name="Note 3 3 2 8" xfId="31087" xr:uid="{00000000-0005-0000-0000-0000EA7E0000}"/>
    <cellStyle name="Note 3 3 2 9" xfId="46035" xr:uid="{0D39DED9-E38D-4EC1-B7F5-8804EE4BFFB5}"/>
    <cellStyle name="Note 3 3 3" xfId="9454" xr:uid="{00000000-0005-0000-0000-0000EB7E0000}"/>
    <cellStyle name="Note 3 3 3 2" xfId="15860" xr:uid="{00000000-0005-0000-0000-0000EC7E0000}"/>
    <cellStyle name="Note 3 3 3 2 2" xfId="28501" xr:uid="{00000000-0005-0000-0000-0000ED7E0000}"/>
    <cellStyle name="Note 3 3 3 3" xfId="19954" xr:uid="{00000000-0005-0000-0000-0000EE7E0000}"/>
    <cellStyle name="Note 3 3 3 3 2" xfId="30195" xr:uid="{00000000-0005-0000-0000-0000EF7E0000}"/>
    <cellStyle name="Note 3 3 3 4" xfId="20859" xr:uid="{00000000-0005-0000-0000-0000F07E0000}"/>
    <cellStyle name="Note 3 3 3 4 2" xfId="30537" xr:uid="{00000000-0005-0000-0000-0000F17E0000}"/>
    <cellStyle name="Note 3 3 3 5" xfId="23445" xr:uid="{00000000-0005-0000-0000-0000F27E0000}"/>
    <cellStyle name="Note 3 3 3 6" xfId="33184" xr:uid="{00000000-0005-0000-0000-0000F37E0000}"/>
    <cellStyle name="Note 3 3 3 7" xfId="34182" xr:uid="{00000000-0005-0000-0000-0000F47E0000}"/>
    <cellStyle name="Note 3 3 3 8" xfId="31629" xr:uid="{00000000-0005-0000-0000-0000F57E0000}"/>
    <cellStyle name="Note 3 3 3 9" xfId="46036" xr:uid="{32D4D600-9D21-4528-A650-0B70CE369D03}"/>
    <cellStyle name="Note 3 3 4" xfId="10601" xr:uid="{00000000-0005-0000-0000-0000F67E0000}"/>
    <cellStyle name="Note 3 3 4 2" xfId="11886" xr:uid="{00000000-0005-0000-0000-0000F77E0000}"/>
    <cellStyle name="Note 3 3 4 2 2" xfId="17076" xr:uid="{00000000-0005-0000-0000-0000F87E0000}"/>
    <cellStyle name="Note 3 3 4 2 2 2" xfId="29607" xr:uid="{00000000-0005-0000-0000-0000F97E0000}"/>
    <cellStyle name="Note 3 3 4 2 3" xfId="24635" xr:uid="{00000000-0005-0000-0000-0000FA7E0000}"/>
    <cellStyle name="Note 3 3 4 3" xfId="6534" xr:uid="{00000000-0005-0000-0000-0000FB7E0000}"/>
    <cellStyle name="Note 3 3 4 3 2" xfId="13124" xr:uid="{00000000-0005-0000-0000-0000FC7E0000}"/>
    <cellStyle name="Note 3 3 4 3 2 2" xfId="25869" xr:uid="{00000000-0005-0000-0000-0000FD7E0000}"/>
    <cellStyle name="Note 3 3 4 3 3" xfId="21277" xr:uid="{00000000-0005-0000-0000-0000FE7E0000}"/>
    <cellStyle name="Note 3 3 4 4" xfId="6490" xr:uid="{00000000-0005-0000-0000-0000FF7E0000}"/>
    <cellStyle name="Note 3 3 4 4 2" xfId="21234" xr:uid="{00000000-0005-0000-0000-0000007F0000}"/>
    <cellStyle name="Note 3 3 4 5" xfId="23756" xr:uid="{00000000-0005-0000-0000-0000017F0000}"/>
    <cellStyle name="Note 3 3 5" xfId="7578" xr:uid="{00000000-0005-0000-0000-0000027F0000}"/>
    <cellStyle name="Note 3 3 5 2" xfId="14090" xr:uid="{00000000-0005-0000-0000-0000037F0000}"/>
    <cellStyle name="Note 3 3 5 2 2" xfId="26820" xr:uid="{00000000-0005-0000-0000-0000047F0000}"/>
    <cellStyle name="Note 3 3 5 3" xfId="22305" xr:uid="{00000000-0005-0000-0000-0000057F0000}"/>
    <cellStyle name="Note 3 3 6" xfId="12928" xr:uid="{00000000-0005-0000-0000-0000067F0000}"/>
    <cellStyle name="Note 3 3 6 2" xfId="25674" xr:uid="{00000000-0005-0000-0000-0000077F0000}"/>
    <cellStyle name="Note 3 3 7" xfId="17812" xr:uid="{00000000-0005-0000-0000-0000087F0000}"/>
    <cellStyle name="Note 3 3 7 2" xfId="30014" xr:uid="{00000000-0005-0000-0000-0000097F0000}"/>
    <cellStyle name="Note 3 3 8" xfId="21070" xr:uid="{00000000-0005-0000-0000-00000A7F0000}"/>
    <cellStyle name="Note 3 3 9" xfId="30890" xr:uid="{00000000-0005-0000-0000-00000B7F0000}"/>
    <cellStyle name="Note 3 4" xfId="8693" xr:uid="{00000000-0005-0000-0000-00000C7F0000}"/>
    <cellStyle name="Note 3 4 10" xfId="31044" xr:uid="{00000000-0005-0000-0000-00000D7F0000}"/>
    <cellStyle name="Note 3 4 2" xfId="11607" xr:uid="{00000000-0005-0000-0000-00000E7F0000}"/>
    <cellStyle name="Note 3 4 2 2" xfId="16866" xr:uid="{00000000-0005-0000-0000-00000F7F0000}"/>
    <cellStyle name="Note 3 4 2 2 2" xfId="29400" xr:uid="{00000000-0005-0000-0000-0000107F0000}"/>
    <cellStyle name="Note 3 4 2 3" xfId="19855" xr:uid="{00000000-0005-0000-0000-0000117F0000}"/>
    <cellStyle name="Note 3 4 2 3 2" xfId="30176" xr:uid="{00000000-0005-0000-0000-0000127F0000}"/>
    <cellStyle name="Note 3 4 2 4" xfId="20720" xr:uid="{00000000-0005-0000-0000-0000137F0000}"/>
    <cellStyle name="Note 3 4 2 4 2" xfId="30398" xr:uid="{00000000-0005-0000-0000-0000147F0000}"/>
    <cellStyle name="Note 3 4 2 5" xfId="24359" xr:uid="{00000000-0005-0000-0000-0000157F0000}"/>
    <cellStyle name="Note 3 4 2 6" xfId="32974" xr:uid="{00000000-0005-0000-0000-0000167F0000}"/>
    <cellStyle name="Note 3 4 2 7" xfId="34041" xr:uid="{00000000-0005-0000-0000-0000177F0000}"/>
    <cellStyle name="Note 3 4 2 8" xfId="32045" xr:uid="{00000000-0005-0000-0000-0000187F0000}"/>
    <cellStyle name="Note 3 4 2 9" xfId="46037" xr:uid="{6B19DFF3-BCFF-4689-9D29-4F436C39C6D3}"/>
    <cellStyle name="Note 3 4 3" xfId="6761" xr:uid="{00000000-0005-0000-0000-0000197F0000}"/>
    <cellStyle name="Note 3 4 3 2" xfId="13325" xr:uid="{00000000-0005-0000-0000-00001A7F0000}"/>
    <cellStyle name="Note 3 4 3 2 2" xfId="26060" xr:uid="{00000000-0005-0000-0000-00001B7F0000}"/>
    <cellStyle name="Note 3 4 3 3" xfId="21492" xr:uid="{00000000-0005-0000-0000-00001C7F0000}"/>
    <cellStyle name="Note 3 4 3 4" xfId="46038" xr:uid="{89B72DC2-612B-4FB6-88B0-AFBA08E72405}"/>
    <cellStyle name="Note 3 4 4" xfId="6911" xr:uid="{00000000-0005-0000-0000-00001D7F0000}"/>
    <cellStyle name="Note 3 4 4 2" xfId="21639" xr:uid="{00000000-0005-0000-0000-00001E7F0000}"/>
    <cellStyle name="Note 3 4 5" xfId="18723" xr:uid="{00000000-0005-0000-0000-00001F7F0000}"/>
    <cellStyle name="Note 3 4 5 2" xfId="30104" xr:uid="{00000000-0005-0000-0000-0000207F0000}"/>
    <cellStyle name="Note 3 4 6" xfId="20570" xr:uid="{00000000-0005-0000-0000-0000217F0000}"/>
    <cellStyle name="Note 3 4 6 2" xfId="30248" xr:uid="{00000000-0005-0000-0000-0000227F0000}"/>
    <cellStyle name="Note 3 4 7" xfId="22750" xr:uid="{00000000-0005-0000-0000-0000237F0000}"/>
    <cellStyle name="Note 3 4 8" xfId="31979" xr:uid="{00000000-0005-0000-0000-0000247F0000}"/>
    <cellStyle name="Note 3 4 9" xfId="33853" xr:uid="{00000000-0005-0000-0000-0000257F0000}"/>
    <cellStyle name="Note 3 5" xfId="9993" xr:uid="{00000000-0005-0000-0000-0000267F0000}"/>
    <cellStyle name="Note 3 5 2" xfId="11829" xr:uid="{00000000-0005-0000-0000-0000277F0000}"/>
    <cellStyle name="Note 3 5 2 2" xfId="17042" xr:uid="{00000000-0005-0000-0000-0000287F0000}"/>
    <cellStyle name="Note 3 5 2 2 2" xfId="29573" xr:uid="{00000000-0005-0000-0000-0000297F0000}"/>
    <cellStyle name="Note 3 5 2 3" xfId="19799" xr:uid="{00000000-0005-0000-0000-00002A7F0000}"/>
    <cellStyle name="Note 3 5 2 4" xfId="24578" xr:uid="{00000000-0005-0000-0000-00002B7F0000}"/>
    <cellStyle name="Note 3 5 2 5" xfId="32913" xr:uid="{00000000-0005-0000-0000-00002C7F0000}"/>
    <cellStyle name="Note 3 5 2 6" xfId="35924" xr:uid="{00000000-0005-0000-0000-00002D7F0000}"/>
    <cellStyle name="Note 3 5 3" xfId="11784" xr:uid="{00000000-0005-0000-0000-00002E7F0000}"/>
    <cellStyle name="Note 3 5 3 2" xfId="17013" xr:uid="{00000000-0005-0000-0000-00002F7F0000}"/>
    <cellStyle name="Note 3 5 3 2 2" xfId="29546" xr:uid="{00000000-0005-0000-0000-0000307F0000}"/>
    <cellStyle name="Note 3 5 3 3" xfId="24535" xr:uid="{00000000-0005-0000-0000-0000317F0000}"/>
    <cellStyle name="Note 3 5 4" xfId="11908" xr:uid="{00000000-0005-0000-0000-0000327F0000}"/>
    <cellStyle name="Note 3 5 4 2" xfId="24657" xr:uid="{00000000-0005-0000-0000-0000337F0000}"/>
    <cellStyle name="Note 3 5 5" xfId="18505" xr:uid="{00000000-0005-0000-0000-0000347F0000}"/>
    <cellStyle name="Note 3 5 6" xfId="23574" xr:uid="{00000000-0005-0000-0000-0000357F0000}"/>
    <cellStyle name="Note 3 5 7" xfId="31865" xr:uid="{00000000-0005-0000-0000-0000367F0000}"/>
    <cellStyle name="Note 3 5 8" xfId="35073" xr:uid="{00000000-0005-0000-0000-0000377F0000}"/>
    <cellStyle name="Note 3 6" xfId="11044" xr:uid="{00000000-0005-0000-0000-0000387F0000}"/>
    <cellStyle name="Note 3 6 2" xfId="11930" xr:uid="{00000000-0005-0000-0000-0000397F0000}"/>
    <cellStyle name="Note 3 6 2 2" xfId="17098" xr:uid="{00000000-0005-0000-0000-00003A7F0000}"/>
    <cellStyle name="Note 3 6 2 2 2" xfId="29629" xr:uid="{00000000-0005-0000-0000-00003B7F0000}"/>
    <cellStyle name="Note 3 6 2 3" xfId="24679" xr:uid="{00000000-0005-0000-0000-00003C7F0000}"/>
    <cellStyle name="Note 3 6 3" xfId="7686" xr:uid="{00000000-0005-0000-0000-00003D7F0000}"/>
    <cellStyle name="Note 3 6 3 2" xfId="14185" xr:uid="{00000000-0005-0000-0000-00003E7F0000}"/>
    <cellStyle name="Note 3 6 3 2 2" xfId="26911" xr:uid="{00000000-0005-0000-0000-00003F7F0000}"/>
    <cellStyle name="Note 3 6 3 3" xfId="22406" xr:uid="{00000000-0005-0000-0000-0000407F0000}"/>
    <cellStyle name="Note 3 6 4" xfId="11920" xr:uid="{00000000-0005-0000-0000-0000417F0000}"/>
    <cellStyle name="Note 3 6 4 2" xfId="24669" xr:uid="{00000000-0005-0000-0000-0000427F0000}"/>
    <cellStyle name="Note 3 6 5" xfId="20814" xr:uid="{00000000-0005-0000-0000-0000437F0000}"/>
    <cellStyle name="Note 3 6 5 2" xfId="30492" xr:uid="{00000000-0005-0000-0000-0000447F0000}"/>
    <cellStyle name="Note 3 6 6" xfId="23928" xr:uid="{00000000-0005-0000-0000-0000457F0000}"/>
    <cellStyle name="Note 3 6 7" xfId="33111" xr:uid="{00000000-0005-0000-0000-0000467F0000}"/>
    <cellStyle name="Note 3 6 8" xfId="34136" xr:uid="{00000000-0005-0000-0000-0000477F0000}"/>
    <cellStyle name="Note 3 6 9" xfId="33954" xr:uid="{00000000-0005-0000-0000-0000487F0000}"/>
    <cellStyle name="Note 3 7" xfId="6544" xr:uid="{00000000-0005-0000-0000-0000497F0000}"/>
    <cellStyle name="Note 3 7 2" xfId="13134" xr:uid="{00000000-0005-0000-0000-00004A7F0000}"/>
    <cellStyle name="Note 3 7 2 2" xfId="25879" xr:uid="{00000000-0005-0000-0000-00004B7F0000}"/>
    <cellStyle name="Note 3 7 2 3" xfId="46040" xr:uid="{57DAE382-5776-4638-A73A-1FE0B359CF9E}"/>
    <cellStyle name="Note 3 7 3" xfId="21287" xr:uid="{00000000-0005-0000-0000-00004C7F0000}"/>
    <cellStyle name="Note 3 7 4" xfId="46039" xr:uid="{5F9BFE95-160D-4931-9DD3-33CF35180D45}"/>
    <cellStyle name="Note 3 8" xfId="7213" xr:uid="{00000000-0005-0000-0000-00004D7F0000}"/>
    <cellStyle name="Note 3 8 2" xfId="13746" xr:uid="{00000000-0005-0000-0000-00004E7F0000}"/>
    <cellStyle name="Note 3 8 2 2" xfId="26477" xr:uid="{00000000-0005-0000-0000-00004F7F0000}"/>
    <cellStyle name="Note 3 8 3" xfId="21941" xr:uid="{00000000-0005-0000-0000-0000507F0000}"/>
    <cellStyle name="Note 3 9" xfId="11395" xr:uid="{00000000-0005-0000-0000-0000517F0000}"/>
    <cellStyle name="Note 3 9 2" xfId="16698" xr:uid="{00000000-0005-0000-0000-0000527F0000}"/>
    <cellStyle name="Note 3 9 2 2" xfId="29233" xr:uid="{00000000-0005-0000-0000-0000537F0000}"/>
    <cellStyle name="Note 3 9 3" xfId="24150" xr:uid="{00000000-0005-0000-0000-0000547F0000}"/>
    <cellStyle name="Note 4" xfId="1057" xr:uid="{00000000-0005-0000-0000-0000557F0000}"/>
    <cellStyle name="Note 4 10" xfId="11518" xr:uid="{00000000-0005-0000-0000-0000567F0000}"/>
    <cellStyle name="Note 4 10 2" xfId="24273" xr:uid="{00000000-0005-0000-0000-0000577F0000}"/>
    <cellStyle name="Note 4 11" xfId="18299" xr:uid="{00000000-0005-0000-0000-0000587F0000}"/>
    <cellStyle name="Note 4 11 2" xfId="30054" xr:uid="{00000000-0005-0000-0000-0000597F0000}"/>
    <cellStyle name="Note 4 12" xfId="20953" xr:uid="{00000000-0005-0000-0000-00005A7F0000}"/>
    <cellStyle name="Note 4 13" xfId="30685" xr:uid="{00000000-0005-0000-0000-00005B7F0000}"/>
    <cellStyle name="Note 4 14" xfId="31977" xr:uid="{00000000-0005-0000-0000-00005C7F0000}"/>
    <cellStyle name="Note 4 15" xfId="30948" xr:uid="{00000000-0005-0000-0000-00005D7F0000}"/>
    <cellStyle name="Note 4 16" xfId="37201" xr:uid="{00000000-0005-0000-0000-00005E7F0000}"/>
    <cellStyle name="Note 4 17" xfId="3047" xr:uid="{00000000-0005-0000-0000-00005F7F0000}"/>
    <cellStyle name="Note 4 2" xfId="3048" xr:uid="{00000000-0005-0000-0000-0000607F0000}"/>
    <cellStyle name="Note 4 2 10" xfId="30893" xr:uid="{00000000-0005-0000-0000-0000617F0000}"/>
    <cellStyle name="Note 4 2 11" xfId="31988" xr:uid="{00000000-0005-0000-0000-0000627F0000}"/>
    <cellStyle name="Note 4 2 12" xfId="33979" xr:uid="{00000000-0005-0000-0000-0000637F0000}"/>
    <cellStyle name="Note 4 2 13" xfId="46041" xr:uid="{5C79325A-0EFC-4F04-8439-9DF70C95B6E8}"/>
    <cellStyle name="Note 4 2 2" xfId="6203" xr:uid="{00000000-0005-0000-0000-0000647F0000}"/>
    <cellStyle name="Note 4 2 2 10" xfId="32067" xr:uid="{00000000-0005-0000-0000-0000657F0000}"/>
    <cellStyle name="Note 4 2 2 11" xfId="33907" xr:uid="{00000000-0005-0000-0000-0000667F0000}"/>
    <cellStyle name="Note 4 2 2 12" xfId="31090" xr:uid="{00000000-0005-0000-0000-0000677F0000}"/>
    <cellStyle name="Note 4 2 2 13" xfId="46042" xr:uid="{DEB2EEE9-0E9F-4918-B934-748B37367D99}"/>
    <cellStyle name="Note 4 2 2 2" xfId="9525" xr:uid="{00000000-0005-0000-0000-0000687F0000}"/>
    <cellStyle name="Note 4 2 2 2 10" xfId="32053" xr:uid="{00000000-0005-0000-0000-0000697F0000}"/>
    <cellStyle name="Note 4 2 2 2 2" xfId="11766" xr:uid="{00000000-0005-0000-0000-00006A7F0000}"/>
    <cellStyle name="Note 4 2 2 2 2 2" xfId="16999" xr:uid="{00000000-0005-0000-0000-00006B7F0000}"/>
    <cellStyle name="Note 4 2 2 2 2 2 2" xfId="29532" xr:uid="{00000000-0005-0000-0000-00006C7F0000}"/>
    <cellStyle name="Note 4 2 2 2 2 3" xfId="24516" xr:uid="{00000000-0005-0000-0000-00006D7F0000}"/>
    <cellStyle name="Note 4 2 2 2 3" xfId="6882" xr:uid="{00000000-0005-0000-0000-00006E7F0000}"/>
    <cellStyle name="Note 4 2 2 2 3 2" xfId="13434" xr:uid="{00000000-0005-0000-0000-00006F7F0000}"/>
    <cellStyle name="Note 4 2 2 2 3 2 2" xfId="26169" xr:uid="{00000000-0005-0000-0000-0000707F0000}"/>
    <cellStyle name="Note 4 2 2 2 3 3" xfId="21613" xr:uid="{00000000-0005-0000-0000-0000717F0000}"/>
    <cellStyle name="Note 4 2 2 2 4" xfId="11895" xr:uid="{00000000-0005-0000-0000-0000727F0000}"/>
    <cellStyle name="Note 4 2 2 2 4 2" xfId="24644" xr:uid="{00000000-0005-0000-0000-0000737F0000}"/>
    <cellStyle name="Note 4 2 2 2 5" xfId="19889" xr:uid="{00000000-0005-0000-0000-0000747F0000}"/>
    <cellStyle name="Note 4 2 2 2 5 2" xfId="30186" xr:uid="{00000000-0005-0000-0000-0000757F0000}"/>
    <cellStyle name="Note 4 2 2 2 6" xfId="20769" xr:uid="{00000000-0005-0000-0000-0000767F0000}"/>
    <cellStyle name="Note 4 2 2 2 6 2" xfId="30447" xr:uid="{00000000-0005-0000-0000-0000777F0000}"/>
    <cellStyle name="Note 4 2 2 2 7" xfId="23509" xr:uid="{00000000-0005-0000-0000-0000787F0000}"/>
    <cellStyle name="Note 4 2 2 2 8" xfId="33047" xr:uid="{00000000-0005-0000-0000-0000797F0000}"/>
    <cellStyle name="Note 4 2 2 2 9" xfId="34090" xr:uid="{00000000-0005-0000-0000-00007A7F0000}"/>
    <cellStyle name="Note 4 2 2 3" xfId="7679" xr:uid="{00000000-0005-0000-0000-00007B7F0000}"/>
    <cellStyle name="Note 4 2 2 3 2" xfId="14178" xr:uid="{00000000-0005-0000-0000-00007C7F0000}"/>
    <cellStyle name="Note 4 2 2 3 2 2" xfId="26905" xr:uid="{00000000-0005-0000-0000-00007D7F0000}"/>
    <cellStyle name="Note 4 2 2 3 3" xfId="22400" xr:uid="{00000000-0005-0000-0000-00007E7F0000}"/>
    <cellStyle name="Note 4 2 2 4" xfId="11480" xr:uid="{00000000-0005-0000-0000-00007F7F0000}"/>
    <cellStyle name="Note 4 2 2 4 2" xfId="16770" xr:uid="{00000000-0005-0000-0000-0000807F0000}"/>
    <cellStyle name="Note 4 2 2 4 2 2" xfId="29305" xr:uid="{00000000-0005-0000-0000-0000817F0000}"/>
    <cellStyle name="Note 4 2 2 4 3" xfId="24235" xr:uid="{00000000-0005-0000-0000-0000827F0000}"/>
    <cellStyle name="Note 4 2 2 5" xfId="11523" xr:uid="{00000000-0005-0000-0000-0000837F0000}"/>
    <cellStyle name="Note 4 2 2 5 2" xfId="16798" xr:uid="{00000000-0005-0000-0000-0000847F0000}"/>
    <cellStyle name="Note 4 2 2 5 2 2" xfId="29333" xr:uid="{00000000-0005-0000-0000-0000857F0000}"/>
    <cellStyle name="Note 4 2 2 5 3" xfId="24278" xr:uid="{00000000-0005-0000-0000-0000867F0000}"/>
    <cellStyle name="Note 4 2 2 6" xfId="6480" xr:uid="{00000000-0005-0000-0000-0000877F0000}"/>
    <cellStyle name="Note 4 2 2 6 2" xfId="21224" xr:uid="{00000000-0005-0000-0000-0000887F0000}"/>
    <cellStyle name="Note 4 2 2 7" xfId="18855" xr:uid="{00000000-0005-0000-0000-0000897F0000}"/>
    <cellStyle name="Note 4 2 2 7 2" xfId="30113" xr:uid="{00000000-0005-0000-0000-00008A7F0000}"/>
    <cellStyle name="Note 4 2 2 8" xfId="20618" xr:uid="{00000000-0005-0000-0000-00008B7F0000}"/>
    <cellStyle name="Note 4 2 2 8 2" xfId="30296" xr:uid="{00000000-0005-0000-0000-00008C7F0000}"/>
    <cellStyle name="Note 4 2 2 9" xfId="21099" xr:uid="{00000000-0005-0000-0000-00008D7F0000}"/>
    <cellStyle name="Note 4 2 3" xfId="8696" xr:uid="{00000000-0005-0000-0000-00008E7F0000}"/>
    <cellStyle name="Note 4 2 3 10" xfId="46043" xr:uid="{1AD64C2C-9111-4E80-95CC-A2D6BA9704E0}"/>
    <cellStyle name="Note 4 2 3 2" xfId="11610" xr:uid="{00000000-0005-0000-0000-00008F7F0000}"/>
    <cellStyle name="Note 4 2 3 2 2" xfId="16869" xr:uid="{00000000-0005-0000-0000-0000907F0000}"/>
    <cellStyle name="Note 4 2 3 2 2 2" xfId="29403" xr:uid="{00000000-0005-0000-0000-0000917F0000}"/>
    <cellStyle name="Note 4 2 3 2 3" xfId="24362" xr:uid="{00000000-0005-0000-0000-0000927F0000}"/>
    <cellStyle name="Note 4 2 3 3" xfId="11491" xr:uid="{00000000-0005-0000-0000-0000937F0000}"/>
    <cellStyle name="Note 4 2 3 3 2" xfId="16779" xr:uid="{00000000-0005-0000-0000-0000947F0000}"/>
    <cellStyle name="Note 4 2 3 3 2 2" xfId="29314" xr:uid="{00000000-0005-0000-0000-0000957F0000}"/>
    <cellStyle name="Note 4 2 3 3 3" xfId="24246" xr:uid="{00000000-0005-0000-0000-0000967F0000}"/>
    <cellStyle name="Note 4 2 3 4" xfId="11971" xr:uid="{00000000-0005-0000-0000-0000977F0000}"/>
    <cellStyle name="Note 4 2 3 4 2" xfId="24720" xr:uid="{00000000-0005-0000-0000-0000987F0000}"/>
    <cellStyle name="Note 4 2 3 5" xfId="20862" xr:uid="{00000000-0005-0000-0000-0000997F0000}"/>
    <cellStyle name="Note 4 2 3 5 2" xfId="30540" xr:uid="{00000000-0005-0000-0000-00009A7F0000}"/>
    <cellStyle name="Note 4 2 3 6" xfId="22753" xr:uid="{00000000-0005-0000-0000-00009B7F0000}"/>
    <cellStyle name="Note 4 2 3 7" xfId="33187" xr:uid="{00000000-0005-0000-0000-00009C7F0000}"/>
    <cellStyle name="Note 4 2 3 8" xfId="34185" xr:uid="{00000000-0005-0000-0000-00009D7F0000}"/>
    <cellStyle name="Note 4 2 3 9" xfId="31632" xr:uid="{00000000-0005-0000-0000-00009E7F0000}"/>
    <cellStyle name="Note 4 2 4" xfId="6547" xr:uid="{00000000-0005-0000-0000-00009F7F0000}"/>
    <cellStyle name="Note 4 2 4 2" xfId="13137" xr:uid="{00000000-0005-0000-0000-0000A07F0000}"/>
    <cellStyle name="Note 4 2 4 2 2" xfId="25882" xr:uid="{00000000-0005-0000-0000-0000A17F0000}"/>
    <cellStyle name="Note 4 2 4 3" xfId="21290" xr:uid="{00000000-0005-0000-0000-0000A27F0000}"/>
    <cellStyle name="Note 4 2 5" xfId="6612" xr:uid="{00000000-0005-0000-0000-0000A37F0000}"/>
    <cellStyle name="Note 4 2 5 2" xfId="13200" xr:uid="{00000000-0005-0000-0000-0000A47F0000}"/>
    <cellStyle name="Note 4 2 5 2 2" xfId="25944" xr:uid="{00000000-0005-0000-0000-0000A57F0000}"/>
    <cellStyle name="Note 4 2 5 3" xfId="21352" xr:uid="{00000000-0005-0000-0000-0000A67F0000}"/>
    <cellStyle name="Note 4 2 6" xfId="11394" xr:uid="{00000000-0005-0000-0000-0000A77F0000}"/>
    <cellStyle name="Note 4 2 6 2" xfId="16697" xr:uid="{00000000-0005-0000-0000-0000A87F0000}"/>
    <cellStyle name="Note 4 2 6 2 2" xfId="29232" xr:uid="{00000000-0005-0000-0000-0000A97F0000}"/>
    <cellStyle name="Note 4 2 6 3" xfId="24149" xr:uid="{00000000-0005-0000-0000-0000AA7F0000}"/>
    <cellStyle name="Note 4 2 7" xfId="11849" xr:uid="{00000000-0005-0000-0000-0000AB7F0000}"/>
    <cellStyle name="Note 4 2 7 2" xfId="24598" xr:uid="{00000000-0005-0000-0000-0000AC7F0000}"/>
    <cellStyle name="Note 4 2 8" xfId="17487" xr:uid="{00000000-0005-0000-0000-0000AD7F0000}"/>
    <cellStyle name="Note 4 2 8 2" xfId="29986" xr:uid="{00000000-0005-0000-0000-0000AE7F0000}"/>
    <cellStyle name="Note 4 2 9" xfId="20954" xr:uid="{00000000-0005-0000-0000-0000AF7F0000}"/>
    <cellStyle name="Note 4 3" xfId="5850" xr:uid="{00000000-0005-0000-0000-0000B07F0000}"/>
    <cellStyle name="Note 4 3 10" xfId="31166" xr:uid="{00000000-0005-0000-0000-0000B17F0000}"/>
    <cellStyle name="Note 4 3 11" xfId="30739" xr:uid="{00000000-0005-0000-0000-0000B27F0000}"/>
    <cellStyle name="Note 4 3 12" xfId="46044" xr:uid="{AB9AF2DD-98DC-4A3E-A607-550EE51EBB3D}"/>
    <cellStyle name="Note 4 3 2" xfId="8530" xr:uid="{00000000-0005-0000-0000-0000B37F0000}"/>
    <cellStyle name="Note 4 3 2 2" xfId="15019" xr:uid="{00000000-0005-0000-0000-0000B47F0000}"/>
    <cellStyle name="Note 4 3 2 2 2" xfId="19888" xr:uid="{00000000-0005-0000-0000-0000B57F0000}"/>
    <cellStyle name="Note 4 3 2 2 2 2" xfId="30185" xr:uid="{00000000-0005-0000-0000-0000B67F0000}"/>
    <cellStyle name="Note 4 3 2 2 3" xfId="20768" xr:uid="{00000000-0005-0000-0000-0000B77F0000}"/>
    <cellStyle name="Note 4 3 2 2 3 2" xfId="30446" xr:uid="{00000000-0005-0000-0000-0000B87F0000}"/>
    <cellStyle name="Note 4 3 2 2 4" xfId="27691" xr:uid="{00000000-0005-0000-0000-0000B97F0000}"/>
    <cellStyle name="Note 4 3 2 2 5" xfId="33046" xr:uid="{00000000-0005-0000-0000-0000BA7F0000}"/>
    <cellStyle name="Note 4 3 2 2 6" xfId="34089" xr:uid="{00000000-0005-0000-0000-0000BB7F0000}"/>
    <cellStyle name="Note 4 3 2 2 7" xfId="31550" xr:uid="{00000000-0005-0000-0000-0000BC7F0000}"/>
    <cellStyle name="Note 4 3 2 3" xfId="18854" xr:uid="{00000000-0005-0000-0000-0000BD7F0000}"/>
    <cellStyle name="Note 4 3 2 3 2" xfId="30112" xr:uid="{00000000-0005-0000-0000-0000BE7F0000}"/>
    <cellStyle name="Note 4 3 2 4" xfId="20617" xr:uid="{00000000-0005-0000-0000-0000BF7F0000}"/>
    <cellStyle name="Note 4 3 2 4 2" xfId="30295" xr:uid="{00000000-0005-0000-0000-0000C07F0000}"/>
    <cellStyle name="Note 4 3 2 5" xfId="22609" xr:uid="{00000000-0005-0000-0000-0000C17F0000}"/>
    <cellStyle name="Note 4 3 2 6" xfId="32066" xr:uid="{00000000-0005-0000-0000-0000C27F0000}"/>
    <cellStyle name="Note 4 3 2 7" xfId="33906" xr:uid="{00000000-0005-0000-0000-0000C37F0000}"/>
    <cellStyle name="Note 4 3 2 8" xfId="31089" xr:uid="{00000000-0005-0000-0000-0000C47F0000}"/>
    <cellStyle name="Note 4 3 2 9" xfId="46045" xr:uid="{FB5BEC81-B424-4E88-A768-25A510B6C053}"/>
    <cellStyle name="Note 4 3 3" xfId="9455" xr:uid="{00000000-0005-0000-0000-0000C57F0000}"/>
    <cellStyle name="Note 4 3 3 2" xfId="15861" xr:uid="{00000000-0005-0000-0000-0000C67F0000}"/>
    <cellStyle name="Note 4 3 3 2 2" xfId="28502" xr:uid="{00000000-0005-0000-0000-0000C77F0000}"/>
    <cellStyle name="Note 4 3 3 3" xfId="19955" xr:uid="{00000000-0005-0000-0000-0000C87F0000}"/>
    <cellStyle name="Note 4 3 3 3 2" xfId="30196" xr:uid="{00000000-0005-0000-0000-0000C97F0000}"/>
    <cellStyle name="Note 4 3 3 4" xfId="20861" xr:uid="{00000000-0005-0000-0000-0000CA7F0000}"/>
    <cellStyle name="Note 4 3 3 4 2" xfId="30539" xr:uid="{00000000-0005-0000-0000-0000CB7F0000}"/>
    <cellStyle name="Note 4 3 3 5" xfId="23446" xr:uid="{00000000-0005-0000-0000-0000CC7F0000}"/>
    <cellStyle name="Note 4 3 3 6" xfId="33186" xr:uid="{00000000-0005-0000-0000-0000CD7F0000}"/>
    <cellStyle name="Note 4 3 3 7" xfId="34184" xr:uid="{00000000-0005-0000-0000-0000CE7F0000}"/>
    <cellStyle name="Note 4 3 3 8" xfId="30876" xr:uid="{00000000-0005-0000-0000-0000CF7F0000}"/>
    <cellStyle name="Note 4 3 3 9" xfId="46046" xr:uid="{ACA24E30-D975-46C7-9E87-1975991ECFCD}"/>
    <cellStyle name="Note 4 3 4" xfId="10602" xr:uid="{00000000-0005-0000-0000-0000D07F0000}"/>
    <cellStyle name="Note 4 3 4 2" xfId="11887" xr:uid="{00000000-0005-0000-0000-0000D17F0000}"/>
    <cellStyle name="Note 4 3 4 2 2" xfId="17077" xr:uid="{00000000-0005-0000-0000-0000D27F0000}"/>
    <cellStyle name="Note 4 3 4 2 2 2" xfId="29608" xr:uid="{00000000-0005-0000-0000-0000D37F0000}"/>
    <cellStyle name="Note 4 3 4 2 3" xfId="24636" xr:uid="{00000000-0005-0000-0000-0000D47F0000}"/>
    <cellStyle name="Note 4 3 4 3" xfId="6535" xr:uid="{00000000-0005-0000-0000-0000D57F0000}"/>
    <cellStyle name="Note 4 3 4 3 2" xfId="13125" xr:uid="{00000000-0005-0000-0000-0000D67F0000}"/>
    <cellStyle name="Note 4 3 4 3 2 2" xfId="25870" xr:uid="{00000000-0005-0000-0000-0000D77F0000}"/>
    <cellStyle name="Note 4 3 4 3 3" xfId="21278" xr:uid="{00000000-0005-0000-0000-0000D87F0000}"/>
    <cellStyle name="Note 4 3 4 4" xfId="6968" xr:uid="{00000000-0005-0000-0000-0000D97F0000}"/>
    <cellStyle name="Note 4 3 4 4 2" xfId="21695" xr:uid="{00000000-0005-0000-0000-0000DA7F0000}"/>
    <cellStyle name="Note 4 3 4 5" xfId="23757" xr:uid="{00000000-0005-0000-0000-0000DB7F0000}"/>
    <cellStyle name="Note 4 3 5" xfId="7579" xr:uid="{00000000-0005-0000-0000-0000DC7F0000}"/>
    <cellStyle name="Note 4 3 5 2" xfId="14091" xr:uid="{00000000-0005-0000-0000-0000DD7F0000}"/>
    <cellStyle name="Note 4 3 5 2 2" xfId="26821" xr:uid="{00000000-0005-0000-0000-0000DE7F0000}"/>
    <cellStyle name="Note 4 3 5 3" xfId="22306" xr:uid="{00000000-0005-0000-0000-0000DF7F0000}"/>
    <cellStyle name="Note 4 3 6" xfId="12929" xr:uid="{00000000-0005-0000-0000-0000E07F0000}"/>
    <cellStyle name="Note 4 3 6 2" xfId="25675" xr:uid="{00000000-0005-0000-0000-0000E17F0000}"/>
    <cellStyle name="Note 4 3 7" xfId="17488" xr:uid="{00000000-0005-0000-0000-0000E27F0000}"/>
    <cellStyle name="Note 4 3 7 2" xfId="29987" xr:uid="{00000000-0005-0000-0000-0000E37F0000}"/>
    <cellStyle name="Note 4 3 8" xfId="21071" xr:uid="{00000000-0005-0000-0000-0000E47F0000}"/>
    <cellStyle name="Note 4 3 9" xfId="30892" xr:uid="{00000000-0005-0000-0000-0000E57F0000}"/>
    <cellStyle name="Note 4 4" xfId="8695" xr:uid="{00000000-0005-0000-0000-0000E67F0000}"/>
    <cellStyle name="Note 4 4 10" xfId="31045" xr:uid="{00000000-0005-0000-0000-0000E77F0000}"/>
    <cellStyle name="Note 4 4 2" xfId="11609" xr:uid="{00000000-0005-0000-0000-0000E87F0000}"/>
    <cellStyle name="Note 4 4 2 2" xfId="16868" xr:uid="{00000000-0005-0000-0000-0000E97F0000}"/>
    <cellStyle name="Note 4 4 2 2 2" xfId="29402" xr:uid="{00000000-0005-0000-0000-0000EA7F0000}"/>
    <cellStyle name="Note 4 4 2 3" xfId="19856" xr:uid="{00000000-0005-0000-0000-0000EB7F0000}"/>
    <cellStyle name="Note 4 4 2 3 2" xfId="30177" xr:uid="{00000000-0005-0000-0000-0000EC7F0000}"/>
    <cellStyle name="Note 4 4 2 4" xfId="20721" xr:uid="{00000000-0005-0000-0000-0000ED7F0000}"/>
    <cellStyle name="Note 4 4 2 4 2" xfId="30399" xr:uid="{00000000-0005-0000-0000-0000EE7F0000}"/>
    <cellStyle name="Note 4 4 2 5" xfId="24361" xr:uid="{00000000-0005-0000-0000-0000EF7F0000}"/>
    <cellStyle name="Note 4 4 2 6" xfId="32975" xr:uid="{00000000-0005-0000-0000-0000F07F0000}"/>
    <cellStyle name="Note 4 4 2 7" xfId="34042" xr:uid="{00000000-0005-0000-0000-0000F17F0000}"/>
    <cellStyle name="Note 4 4 2 8" xfId="30592" xr:uid="{00000000-0005-0000-0000-0000F27F0000}"/>
    <cellStyle name="Note 4 4 2 9" xfId="46047" xr:uid="{DF33A9F4-6001-4BBE-B95E-8A74465520E2}"/>
    <cellStyle name="Note 4 4 3" xfId="6759" xr:uid="{00000000-0005-0000-0000-0000F37F0000}"/>
    <cellStyle name="Note 4 4 3 2" xfId="13323" xr:uid="{00000000-0005-0000-0000-0000F47F0000}"/>
    <cellStyle name="Note 4 4 3 2 2" xfId="26058" xr:uid="{00000000-0005-0000-0000-0000F57F0000}"/>
    <cellStyle name="Note 4 4 3 3" xfId="21490" xr:uid="{00000000-0005-0000-0000-0000F67F0000}"/>
    <cellStyle name="Note 4 4 3 4" xfId="46048" xr:uid="{6B38BD13-4EFA-4110-870B-434A393C4153}"/>
    <cellStyle name="Note 4 4 4" xfId="6713" xr:uid="{00000000-0005-0000-0000-0000F77F0000}"/>
    <cellStyle name="Note 4 4 4 2" xfId="21451" xr:uid="{00000000-0005-0000-0000-0000F87F0000}"/>
    <cellStyle name="Note 4 4 5" xfId="18724" xr:uid="{00000000-0005-0000-0000-0000F97F0000}"/>
    <cellStyle name="Note 4 4 5 2" xfId="30105" xr:uid="{00000000-0005-0000-0000-0000FA7F0000}"/>
    <cellStyle name="Note 4 4 6" xfId="20571" xr:uid="{00000000-0005-0000-0000-0000FB7F0000}"/>
    <cellStyle name="Note 4 4 6 2" xfId="30249" xr:uid="{00000000-0005-0000-0000-0000FC7F0000}"/>
    <cellStyle name="Note 4 4 7" xfId="22752" xr:uid="{00000000-0005-0000-0000-0000FD7F0000}"/>
    <cellStyle name="Note 4 4 8" xfId="31980" xr:uid="{00000000-0005-0000-0000-0000FE7F0000}"/>
    <cellStyle name="Note 4 4 9" xfId="33854" xr:uid="{00000000-0005-0000-0000-0000FF7F0000}"/>
    <cellStyle name="Note 4 5" xfId="9994" xr:uid="{00000000-0005-0000-0000-000000800000}"/>
    <cellStyle name="Note 4 5 2" xfId="11830" xr:uid="{00000000-0005-0000-0000-000001800000}"/>
    <cellStyle name="Note 4 5 2 2" xfId="17043" xr:uid="{00000000-0005-0000-0000-000002800000}"/>
    <cellStyle name="Note 4 5 2 2 2" xfId="29574" xr:uid="{00000000-0005-0000-0000-000003800000}"/>
    <cellStyle name="Note 4 5 2 3" xfId="19800" xr:uid="{00000000-0005-0000-0000-000004800000}"/>
    <cellStyle name="Note 4 5 2 4" xfId="24579" xr:uid="{00000000-0005-0000-0000-000005800000}"/>
    <cellStyle name="Note 4 5 2 5" xfId="32914" xr:uid="{00000000-0005-0000-0000-000006800000}"/>
    <cellStyle name="Note 4 5 2 6" xfId="35925" xr:uid="{00000000-0005-0000-0000-000007800000}"/>
    <cellStyle name="Note 4 5 3" xfId="11783" xr:uid="{00000000-0005-0000-0000-000008800000}"/>
    <cellStyle name="Note 4 5 3 2" xfId="17012" xr:uid="{00000000-0005-0000-0000-000009800000}"/>
    <cellStyle name="Note 4 5 3 2 2" xfId="29545" xr:uid="{00000000-0005-0000-0000-00000A800000}"/>
    <cellStyle name="Note 4 5 3 3" xfId="24534" xr:uid="{00000000-0005-0000-0000-00000B800000}"/>
    <cellStyle name="Note 4 5 4" xfId="6528" xr:uid="{00000000-0005-0000-0000-00000C800000}"/>
    <cellStyle name="Note 4 5 4 2" xfId="21271" xr:uid="{00000000-0005-0000-0000-00000D800000}"/>
    <cellStyle name="Note 4 5 5" xfId="18506" xr:uid="{00000000-0005-0000-0000-00000E800000}"/>
    <cellStyle name="Note 4 5 6" xfId="23575" xr:uid="{00000000-0005-0000-0000-00000F800000}"/>
    <cellStyle name="Note 4 5 7" xfId="31866" xr:uid="{00000000-0005-0000-0000-000010800000}"/>
    <cellStyle name="Note 4 5 8" xfId="35074" xr:uid="{00000000-0005-0000-0000-000011800000}"/>
    <cellStyle name="Note 4 6" xfId="10926" xr:uid="{00000000-0005-0000-0000-000012800000}"/>
    <cellStyle name="Note 4 6 2" xfId="11913" xr:uid="{00000000-0005-0000-0000-000013800000}"/>
    <cellStyle name="Note 4 6 2 2" xfId="17090" xr:uid="{00000000-0005-0000-0000-000014800000}"/>
    <cellStyle name="Note 4 6 2 2 2" xfId="29621" xr:uid="{00000000-0005-0000-0000-000015800000}"/>
    <cellStyle name="Note 4 6 2 3" xfId="24662" xr:uid="{00000000-0005-0000-0000-000016800000}"/>
    <cellStyle name="Note 4 6 3" xfId="7587" xr:uid="{00000000-0005-0000-0000-000017800000}"/>
    <cellStyle name="Note 4 6 3 2" xfId="14095" xr:uid="{00000000-0005-0000-0000-000018800000}"/>
    <cellStyle name="Note 4 6 3 2 2" xfId="26825" xr:uid="{00000000-0005-0000-0000-000019800000}"/>
    <cellStyle name="Note 4 6 3 3" xfId="22314" xr:uid="{00000000-0005-0000-0000-00001A800000}"/>
    <cellStyle name="Note 4 6 4" xfId="7193" xr:uid="{00000000-0005-0000-0000-00001B800000}"/>
    <cellStyle name="Note 4 6 4 2" xfId="21921" xr:uid="{00000000-0005-0000-0000-00001C800000}"/>
    <cellStyle name="Note 4 6 5" xfId="20815" xr:uid="{00000000-0005-0000-0000-00001D800000}"/>
    <cellStyle name="Note 4 6 5 2" xfId="30493" xr:uid="{00000000-0005-0000-0000-00001E800000}"/>
    <cellStyle name="Note 4 6 6" xfId="23855" xr:uid="{00000000-0005-0000-0000-00001F800000}"/>
    <cellStyle name="Note 4 6 7" xfId="33112" xr:uid="{00000000-0005-0000-0000-000020800000}"/>
    <cellStyle name="Note 4 6 8" xfId="34137" xr:uid="{00000000-0005-0000-0000-000021800000}"/>
    <cellStyle name="Note 4 6 9" xfId="31152" xr:uid="{00000000-0005-0000-0000-000022800000}"/>
    <cellStyle name="Note 4 7" xfId="6546" xr:uid="{00000000-0005-0000-0000-000023800000}"/>
    <cellStyle name="Note 4 7 2" xfId="13136" xr:uid="{00000000-0005-0000-0000-000024800000}"/>
    <cellStyle name="Note 4 7 2 2" xfId="25881" xr:uid="{00000000-0005-0000-0000-000025800000}"/>
    <cellStyle name="Note 4 7 2 3" xfId="46050" xr:uid="{A816E7BD-FE2A-4198-B43A-03AE4AC8E9D5}"/>
    <cellStyle name="Note 4 7 3" xfId="21289" xr:uid="{00000000-0005-0000-0000-000026800000}"/>
    <cellStyle name="Note 4 7 4" xfId="46049" xr:uid="{E866F60A-31BE-4B78-9E88-6936C00FFE92}"/>
    <cellStyle name="Note 4 8" xfId="7211" xr:uid="{00000000-0005-0000-0000-000027800000}"/>
    <cellStyle name="Note 4 8 2" xfId="13744" xr:uid="{00000000-0005-0000-0000-000028800000}"/>
    <cellStyle name="Note 4 8 2 2" xfId="26475" xr:uid="{00000000-0005-0000-0000-000029800000}"/>
    <cellStyle name="Note 4 8 3" xfId="21939" xr:uid="{00000000-0005-0000-0000-00002A800000}"/>
    <cellStyle name="Note 4 9" xfId="11555" xr:uid="{00000000-0005-0000-0000-00002B800000}"/>
    <cellStyle name="Note 4 9 2" xfId="16820" xr:uid="{00000000-0005-0000-0000-00002C800000}"/>
    <cellStyle name="Note 4 9 2 2" xfId="29354" xr:uid="{00000000-0005-0000-0000-00002D800000}"/>
    <cellStyle name="Note 4 9 3" xfId="24307" xr:uid="{00000000-0005-0000-0000-00002E800000}"/>
    <cellStyle name="Note 5" xfId="1058" xr:uid="{00000000-0005-0000-0000-00002F800000}"/>
    <cellStyle name="Note 5 10" xfId="18298" xr:uid="{00000000-0005-0000-0000-000030800000}"/>
    <cellStyle name="Note 5 10 2" xfId="30053" xr:uid="{00000000-0005-0000-0000-000031800000}"/>
    <cellStyle name="Note 5 11" xfId="20955" xr:uid="{00000000-0005-0000-0000-000032800000}"/>
    <cellStyle name="Note 5 12" xfId="30686" xr:uid="{00000000-0005-0000-0000-000033800000}"/>
    <cellStyle name="Note 5 13" xfId="31651" xr:uid="{00000000-0005-0000-0000-000034800000}"/>
    <cellStyle name="Note 5 14" xfId="33988" xr:uid="{00000000-0005-0000-0000-000035800000}"/>
    <cellStyle name="Note 5 15" xfId="37202" xr:uid="{00000000-0005-0000-0000-000036800000}"/>
    <cellStyle name="Note 5 16" xfId="3049" xr:uid="{00000000-0005-0000-0000-000037800000}"/>
    <cellStyle name="Note 5 2" xfId="6032" xr:uid="{00000000-0005-0000-0000-000038800000}"/>
    <cellStyle name="Note 5 2 10" xfId="30894" xr:uid="{00000000-0005-0000-0000-000039800000}"/>
    <cellStyle name="Note 5 2 11" xfId="30698" xr:uid="{00000000-0005-0000-0000-00003A800000}"/>
    <cellStyle name="Note 5 2 12" xfId="30647" xr:uid="{00000000-0005-0000-0000-00003B800000}"/>
    <cellStyle name="Note 5 2 13" xfId="46051" xr:uid="{CCD7F6D4-AE25-4BA0-A923-23184E053C26}"/>
    <cellStyle name="Note 5 2 2" xfId="6204" xr:uid="{00000000-0005-0000-0000-00003C800000}"/>
    <cellStyle name="Note 5 2 2 10" xfId="32068" xr:uid="{00000000-0005-0000-0000-00003D800000}"/>
    <cellStyle name="Note 5 2 2 11" xfId="33908" xr:uid="{00000000-0005-0000-0000-00003E800000}"/>
    <cellStyle name="Note 5 2 2 12" xfId="30609" xr:uid="{00000000-0005-0000-0000-00003F800000}"/>
    <cellStyle name="Note 5 2 2 13" xfId="46052" xr:uid="{08A19B59-A338-4CF1-80F7-B4894174939F}"/>
    <cellStyle name="Note 5 2 2 2" xfId="9526" xr:uid="{00000000-0005-0000-0000-000040800000}"/>
    <cellStyle name="Note 5 2 2 2 10" xfId="33829" xr:uid="{00000000-0005-0000-0000-000041800000}"/>
    <cellStyle name="Note 5 2 2 2 2" xfId="11767" xr:uid="{00000000-0005-0000-0000-000042800000}"/>
    <cellStyle name="Note 5 2 2 2 2 2" xfId="17000" xr:uid="{00000000-0005-0000-0000-000043800000}"/>
    <cellStyle name="Note 5 2 2 2 2 2 2" xfId="29533" xr:uid="{00000000-0005-0000-0000-000044800000}"/>
    <cellStyle name="Note 5 2 2 2 2 3" xfId="24517" xr:uid="{00000000-0005-0000-0000-000045800000}"/>
    <cellStyle name="Note 5 2 2 2 3" xfId="6883" xr:uid="{00000000-0005-0000-0000-000046800000}"/>
    <cellStyle name="Note 5 2 2 2 3 2" xfId="13435" xr:uid="{00000000-0005-0000-0000-000047800000}"/>
    <cellStyle name="Note 5 2 2 2 3 2 2" xfId="26170" xr:uid="{00000000-0005-0000-0000-000048800000}"/>
    <cellStyle name="Note 5 2 2 2 3 3" xfId="21614" xr:uid="{00000000-0005-0000-0000-000049800000}"/>
    <cellStyle name="Note 5 2 2 2 4" xfId="11561" xr:uid="{00000000-0005-0000-0000-00004A800000}"/>
    <cellStyle name="Note 5 2 2 2 4 2" xfId="24313" xr:uid="{00000000-0005-0000-0000-00004B800000}"/>
    <cellStyle name="Note 5 2 2 2 5" xfId="19890" xr:uid="{00000000-0005-0000-0000-00004C800000}"/>
    <cellStyle name="Note 5 2 2 2 5 2" xfId="30187" xr:uid="{00000000-0005-0000-0000-00004D800000}"/>
    <cellStyle name="Note 5 2 2 2 6" xfId="20770" xr:uid="{00000000-0005-0000-0000-00004E800000}"/>
    <cellStyle name="Note 5 2 2 2 6 2" xfId="30448" xr:uid="{00000000-0005-0000-0000-00004F800000}"/>
    <cellStyle name="Note 5 2 2 2 7" xfId="23510" xr:uid="{00000000-0005-0000-0000-000050800000}"/>
    <cellStyle name="Note 5 2 2 2 8" xfId="33048" xr:uid="{00000000-0005-0000-0000-000051800000}"/>
    <cellStyle name="Note 5 2 2 2 9" xfId="34091" xr:uid="{00000000-0005-0000-0000-000052800000}"/>
    <cellStyle name="Note 5 2 2 3" xfId="7680" xr:uid="{00000000-0005-0000-0000-000053800000}"/>
    <cellStyle name="Note 5 2 2 3 2" xfId="14179" xr:uid="{00000000-0005-0000-0000-000054800000}"/>
    <cellStyle name="Note 5 2 2 3 2 2" xfId="26906" xr:uid="{00000000-0005-0000-0000-000055800000}"/>
    <cellStyle name="Note 5 2 2 3 3" xfId="22401" xr:uid="{00000000-0005-0000-0000-000056800000}"/>
    <cellStyle name="Note 5 2 2 4" xfId="11481" xr:uid="{00000000-0005-0000-0000-000057800000}"/>
    <cellStyle name="Note 5 2 2 4 2" xfId="16771" xr:uid="{00000000-0005-0000-0000-000058800000}"/>
    <cellStyle name="Note 5 2 2 4 2 2" xfId="29306" xr:uid="{00000000-0005-0000-0000-000059800000}"/>
    <cellStyle name="Note 5 2 2 4 3" xfId="24236" xr:uid="{00000000-0005-0000-0000-00005A800000}"/>
    <cellStyle name="Note 5 2 2 5" xfId="6690" xr:uid="{00000000-0005-0000-0000-00005B800000}"/>
    <cellStyle name="Note 5 2 2 5 2" xfId="13272" xr:uid="{00000000-0005-0000-0000-00005C800000}"/>
    <cellStyle name="Note 5 2 2 5 2 2" xfId="26014" xr:uid="{00000000-0005-0000-0000-00005D800000}"/>
    <cellStyle name="Note 5 2 2 5 3" xfId="21428" xr:uid="{00000000-0005-0000-0000-00005E800000}"/>
    <cellStyle name="Note 5 2 2 6" xfId="11876" xr:uid="{00000000-0005-0000-0000-00005F800000}"/>
    <cellStyle name="Note 5 2 2 6 2" xfId="24625" xr:uid="{00000000-0005-0000-0000-000060800000}"/>
    <cellStyle name="Note 5 2 2 7" xfId="18856" xr:uid="{00000000-0005-0000-0000-000061800000}"/>
    <cellStyle name="Note 5 2 2 7 2" xfId="30114" xr:uid="{00000000-0005-0000-0000-000062800000}"/>
    <cellStyle name="Note 5 2 2 8" xfId="20619" xr:uid="{00000000-0005-0000-0000-000063800000}"/>
    <cellStyle name="Note 5 2 2 8 2" xfId="30297" xr:uid="{00000000-0005-0000-0000-000064800000}"/>
    <cellStyle name="Note 5 2 2 9" xfId="21100" xr:uid="{00000000-0005-0000-0000-000065800000}"/>
    <cellStyle name="Note 5 2 3" xfId="8542" xr:uid="{00000000-0005-0000-0000-000066800000}"/>
    <cellStyle name="Note 5 2 3 2" xfId="15028" xr:uid="{00000000-0005-0000-0000-000067800000}"/>
    <cellStyle name="Note 5 2 3 2 2" xfId="27699" xr:uid="{00000000-0005-0000-0000-000068800000}"/>
    <cellStyle name="Note 5 2 3 3" xfId="19956" xr:uid="{00000000-0005-0000-0000-000069800000}"/>
    <cellStyle name="Note 5 2 3 3 2" xfId="30197" xr:uid="{00000000-0005-0000-0000-00006A800000}"/>
    <cellStyle name="Note 5 2 3 4" xfId="20863" xr:uid="{00000000-0005-0000-0000-00006B800000}"/>
    <cellStyle name="Note 5 2 3 4 2" xfId="30541" xr:uid="{00000000-0005-0000-0000-00006C800000}"/>
    <cellStyle name="Note 5 2 3 5" xfId="22616" xr:uid="{00000000-0005-0000-0000-00006D800000}"/>
    <cellStyle name="Note 5 2 3 6" xfId="33188" xr:uid="{00000000-0005-0000-0000-00006E800000}"/>
    <cellStyle name="Note 5 2 3 7" xfId="34186" xr:uid="{00000000-0005-0000-0000-00006F800000}"/>
    <cellStyle name="Note 5 2 3 8" xfId="31633" xr:uid="{00000000-0005-0000-0000-000070800000}"/>
    <cellStyle name="Note 5 2 3 9" xfId="46053" xr:uid="{13858118-6FA2-43D3-9365-00ABBB6D359D}"/>
    <cellStyle name="Note 5 2 4" xfId="9499" xr:uid="{00000000-0005-0000-0000-000071800000}"/>
    <cellStyle name="Note 5 2 4 2" xfId="15869" xr:uid="{00000000-0005-0000-0000-000072800000}"/>
    <cellStyle name="Note 5 2 4 2 2" xfId="28510" xr:uid="{00000000-0005-0000-0000-000073800000}"/>
    <cellStyle name="Note 5 2 4 3" xfId="23485" xr:uid="{00000000-0005-0000-0000-000074800000}"/>
    <cellStyle name="Note 5 2 5" xfId="10603" xr:uid="{00000000-0005-0000-0000-000075800000}"/>
    <cellStyle name="Note 5 2 5 2" xfId="11888" xr:uid="{00000000-0005-0000-0000-000076800000}"/>
    <cellStyle name="Note 5 2 5 2 2" xfId="17078" xr:uid="{00000000-0005-0000-0000-000077800000}"/>
    <cellStyle name="Note 5 2 5 2 2 2" xfId="29609" xr:uid="{00000000-0005-0000-0000-000078800000}"/>
    <cellStyle name="Note 5 2 5 2 3" xfId="24637" xr:uid="{00000000-0005-0000-0000-000079800000}"/>
    <cellStyle name="Note 5 2 5 3" xfId="7636" xr:uid="{00000000-0005-0000-0000-00007A800000}"/>
    <cellStyle name="Note 5 2 5 3 2" xfId="14140" xr:uid="{00000000-0005-0000-0000-00007B800000}"/>
    <cellStyle name="Note 5 2 5 3 2 2" xfId="26868" xr:uid="{00000000-0005-0000-0000-00007C800000}"/>
    <cellStyle name="Note 5 2 5 3 3" xfId="22360" xr:uid="{00000000-0005-0000-0000-00007D800000}"/>
    <cellStyle name="Note 5 2 5 4" xfId="11510" xr:uid="{00000000-0005-0000-0000-00007E800000}"/>
    <cellStyle name="Note 5 2 5 4 2" xfId="24265" xr:uid="{00000000-0005-0000-0000-00007F800000}"/>
    <cellStyle name="Note 5 2 5 5" xfId="23758" xr:uid="{00000000-0005-0000-0000-000080800000}"/>
    <cellStyle name="Note 5 2 6" xfId="7641" xr:uid="{00000000-0005-0000-0000-000081800000}"/>
    <cellStyle name="Note 5 2 6 2" xfId="14144" xr:uid="{00000000-0005-0000-0000-000082800000}"/>
    <cellStyle name="Note 5 2 6 2 2" xfId="26872" xr:uid="{00000000-0005-0000-0000-000083800000}"/>
    <cellStyle name="Note 5 2 6 3" xfId="22365" xr:uid="{00000000-0005-0000-0000-000084800000}"/>
    <cellStyle name="Note 5 2 7" xfId="12946" xr:uid="{00000000-0005-0000-0000-000085800000}"/>
    <cellStyle name="Note 5 2 7 2" xfId="25692" xr:uid="{00000000-0005-0000-0000-000086800000}"/>
    <cellStyle name="Note 5 2 8" xfId="17486" xr:uid="{00000000-0005-0000-0000-000087800000}"/>
    <cellStyle name="Note 5 2 8 2" xfId="29985" xr:uid="{00000000-0005-0000-0000-000088800000}"/>
    <cellStyle name="Note 5 2 9" xfId="21074" xr:uid="{00000000-0005-0000-0000-000089800000}"/>
    <cellStyle name="Note 5 3" xfId="8697" xr:uid="{00000000-0005-0000-0000-00008A800000}"/>
    <cellStyle name="Note 5 3 10" xfId="34232" xr:uid="{00000000-0005-0000-0000-00008B800000}"/>
    <cellStyle name="Note 5 3 2" xfId="11611" xr:uid="{00000000-0005-0000-0000-00008C800000}"/>
    <cellStyle name="Note 5 3 2 2" xfId="16870" xr:uid="{00000000-0005-0000-0000-00008D800000}"/>
    <cellStyle name="Note 5 3 2 2 2" xfId="29404" xr:uid="{00000000-0005-0000-0000-00008E800000}"/>
    <cellStyle name="Note 5 3 2 3" xfId="19857" xr:uid="{00000000-0005-0000-0000-00008F800000}"/>
    <cellStyle name="Note 5 3 2 3 2" xfId="30178" xr:uid="{00000000-0005-0000-0000-000090800000}"/>
    <cellStyle name="Note 5 3 2 4" xfId="20722" xr:uid="{00000000-0005-0000-0000-000091800000}"/>
    <cellStyle name="Note 5 3 2 4 2" xfId="30400" xr:uid="{00000000-0005-0000-0000-000092800000}"/>
    <cellStyle name="Note 5 3 2 5" xfId="24363" xr:uid="{00000000-0005-0000-0000-000093800000}"/>
    <cellStyle name="Note 5 3 2 6" xfId="32976" xr:uid="{00000000-0005-0000-0000-000094800000}"/>
    <cellStyle name="Note 5 3 2 7" xfId="34043" xr:uid="{00000000-0005-0000-0000-000095800000}"/>
    <cellStyle name="Note 5 3 2 8" xfId="31522" xr:uid="{00000000-0005-0000-0000-000096800000}"/>
    <cellStyle name="Note 5 3 2 9" xfId="46054" xr:uid="{2AE07FB4-6F9D-4E01-8DE4-A8BC70CD7B25}"/>
    <cellStyle name="Note 5 3 3" xfId="7655" xr:uid="{00000000-0005-0000-0000-000097800000}"/>
    <cellStyle name="Note 5 3 3 2" xfId="14158" xr:uid="{00000000-0005-0000-0000-000098800000}"/>
    <cellStyle name="Note 5 3 3 2 2" xfId="26886" xr:uid="{00000000-0005-0000-0000-000099800000}"/>
    <cellStyle name="Note 5 3 3 3" xfId="22379" xr:uid="{00000000-0005-0000-0000-00009A800000}"/>
    <cellStyle name="Note 5 3 3 4" xfId="46055" xr:uid="{CE7A233B-16B4-45EC-B3A7-2B9341637A09}"/>
    <cellStyle name="Note 5 3 4" xfId="7638" xr:uid="{00000000-0005-0000-0000-00009B800000}"/>
    <cellStyle name="Note 5 3 4 2" xfId="22362" xr:uid="{00000000-0005-0000-0000-00009C800000}"/>
    <cellStyle name="Note 5 3 5" xfId="18725" xr:uid="{00000000-0005-0000-0000-00009D800000}"/>
    <cellStyle name="Note 5 3 5 2" xfId="30106" xr:uid="{00000000-0005-0000-0000-00009E800000}"/>
    <cellStyle name="Note 5 3 6" xfId="20572" xr:uid="{00000000-0005-0000-0000-00009F800000}"/>
    <cellStyle name="Note 5 3 6 2" xfId="30250" xr:uid="{00000000-0005-0000-0000-0000A0800000}"/>
    <cellStyle name="Note 5 3 7" xfId="22754" xr:uid="{00000000-0005-0000-0000-0000A1800000}"/>
    <cellStyle name="Note 5 3 8" xfId="31981" xr:uid="{00000000-0005-0000-0000-0000A2800000}"/>
    <cellStyle name="Note 5 3 9" xfId="33855" xr:uid="{00000000-0005-0000-0000-0000A3800000}"/>
    <cellStyle name="Note 5 4" xfId="9995" xr:uid="{00000000-0005-0000-0000-0000A4800000}"/>
    <cellStyle name="Note 5 4 2" xfId="11831" xr:uid="{00000000-0005-0000-0000-0000A5800000}"/>
    <cellStyle name="Note 5 4 2 2" xfId="17044" xr:uid="{00000000-0005-0000-0000-0000A6800000}"/>
    <cellStyle name="Note 5 4 2 2 2" xfId="29575" xr:uid="{00000000-0005-0000-0000-0000A7800000}"/>
    <cellStyle name="Note 5 4 2 3" xfId="24580" xr:uid="{00000000-0005-0000-0000-0000A8800000}"/>
    <cellStyle name="Note 5 4 2 4" xfId="46056" xr:uid="{54E8D9BF-885C-4872-9266-089844974668}"/>
    <cellStyle name="Note 5 4 3" xfId="11782" xr:uid="{00000000-0005-0000-0000-0000A9800000}"/>
    <cellStyle name="Note 5 4 3 2" xfId="17011" xr:uid="{00000000-0005-0000-0000-0000AA800000}"/>
    <cellStyle name="Note 5 4 3 2 2" xfId="29544" xr:uid="{00000000-0005-0000-0000-0000AB800000}"/>
    <cellStyle name="Note 5 4 3 3" xfId="24533" xr:uid="{00000000-0005-0000-0000-0000AC800000}"/>
    <cellStyle name="Note 5 4 4" xfId="6890" xr:uid="{00000000-0005-0000-0000-0000AD800000}"/>
    <cellStyle name="Note 5 4 4 2" xfId="21621" xr:uid="{00000000-0005-0000-0000-0000AE800000}"/>
    <cellStyle name="Note 5 4 5" xfId="20816" xr:uid="{00000000-0005-0000-0000-0000AF800000}"/>
    <cellStyle name="Note 5 4 5 2" xfId="30494" xr:uid="{00000000-0005-0000-0000-0000B0800000}"/>
    <cellStyle name="Note 5 4 6" xfId="23576" xr:uid="{00000000-0005-0000-0000-0000B1800000}"/>
    <cellStyle name="Note 5 4 7" xfId="33113" xr:uid="{00000000-0005-0000-0000-0000B2800000}"/>
    <cellStyle name="Note 5 4 8" xfId="34138" xr:uid="{00000000-0005-0000-0000-0000B3800000}"/>
    <cellStyle name="Note 5 4 9" xfId="33824" xr:uid="{00000000-0005-0000-0000-0000B4800000}"/>
    <cellStyle name="Note 5 5" xfId="10455" xr:uid="{00000000-0005-0000-0000-0000B5800000}"/>
    <cellStyle name="Note 5 5 2" xfId="11871" xr:uid="{00000000-0005-0000-0000-0000B6800000}"/>
    <cellStyle name="Note 5 5 2 2" xfId="17069" xr:uid="{00000000-0005-0000-0000-0000B7800000}"/>
    <cellStyle name="Note 5 5 2 2 2" xfId="29600" xr:uid="{00000000-0005-0000-0000-0000B8800000}"/>
    <cellStyle name="Note 5 5 2 3" xfId="24620" xr:uid="{00000000-0005-0000-0000-0000B9800000}"/>
    <cellStyle name="Note 5 5 3" xfId="7462" xr:uid="{00000000-0005-0000-0000-0000BA800000}"/>
    <cellStyle name="Note 5 5 3 2" xfId="13975" xr:uid="{00000000-0005-0000-0000-0000BB800000}"/>
    <cellStyle name="Note 5 5 3 2 2" xfId="26705" xr:uid="{00000000-0005-0000-0000-0000BC800000}"/>
    <cellStyle name="Note 5 5 3 3" xfId="22189" xr:uid="{00000000-0005-0000-0000-0000BD800000}"/>
    <cellStyle name="Note 5 5 4" xfId="11944" xr:uid="{00000000-0005-0000-0000-0000BE800000}"/>
    <cellStyle name="Note 5 5 4 2" xfId="24693" xr:uid="{00000000-0005-0000-0000-0000BF800000}"/>
    <cellStyle name="Note 5 5 5" xfId="23712" xr:uid="{00000000-0005-0000-0000-0000C0800000}"/>
    <cellStyle name="Note 5 6" xfId="6548" xr:uid="{00000000-0005-0000-0000-0000C1800000}"/>
    <cellStyle name="Note 5 6 2" xfId="13138" xr:uid="{00000000-0005-0000-0000-0000C2800000}"/>
    <cellStyle name="Note 5 6 2 2" xfId="25883" xr:uid="{00000000-0005-0000-0000-0000C3800000}"/>
    <cellStyle name="Note 5 6 2 3" xfId="46058" xr:uid="{17A5D2ED-EE71-4EE3-A249-6E03D460E31C}"/>
    <cellStyle name="Note 5 6 3" xfId="21291" xr:uid="{00000000-0005-0000-0000-0000C4800000}"/>
    <cellStyle name="Note 5 6 4" xfId="46057" xr:uid="{22BADC21-D86E-4263-A3D8-E8FCCB00CB61}"/>
    <cellStyle name="Note 5 7" xfId="7210" xr:uid="{00000000-0005-0000-0000-0000C5800000}"/>
    <cellStyle name="Note 5 7 2" xfId="13743" xr:uid="{00000000-0005-0000-0000-0000C6800000}"/>
    <cellStyle name="Note 5 7 2 2" xfId="26474" xr:uid="{00000000-0005-0000-0000-0000C7800000}"/>
    <cellStyle name="Note 5 7 2 3" xfId="46060" xr:uid="{AECEAFBE-3FD5-4566-AE14-995B356F423D}"/>
    <cellStyle name="Note 5 7 3" xfId="21938" xr:uid="{00000000-0005-0000-0000-0000C8800000}"/>
    <cellStyle name="Note 5 7 4" xfId="46059" xr:uid="{4924649B-A7CD-4F1E-A4A3-7CB18B369C47}"/>
    <cellStyle name="Note 5 8" xfId="11706" xr:uid="{00000000-0005-0000-0000-0000C9800000}"/>
    <cellStyle name="Note 5 8 2" xfId="16945" xr:uid="{00000000-0005-0000-0000-0000CA800000}"/>
    <cellStyle name="Note 5 8 2 2" xfId="29478" xr:uid="{00000000-0005-0000-0000-0000CB800000}"/>
    <cellStyle name="Note 5 8 3" xfId="24456" xr:uid="{00000000-0005-0000-0000-0000CC800000}"/>
    <cellStyle name="Note 5 9" xfId="6825" xr:uid="{00000000-0005-0000-0000-0000CD800000}"/>
    <cellStyle name="Note 5 9 2" xfId="21556" xr:uid="{00000000-0005-0000-0000-0000CE800000}"/>
    <cellStyle name="Note 6" xfId="1238" xr:uid="{00000000-0005-0000-0000-0000CF800000}"/>
    <cellStyle name="Note 6 10" xfId="30895" xr:uid="{00000000-0005-0000-0000-0000D0800000}"/>
    <cellStyle name="Note 6 11" xfId="31165" xr:uid="{00000000-0005-0000-0000-0000D1800000}"/>
    <cellStyle name="Note 6 12" xfId="33978" xr:uid="{00000000-0005-0000-0000-0000D2800000}"/>
    <cellStyle name="Note 6 13" xfId="37203" xr:uid="{00000000-0005-0000-0000-0000D3800000}"/>
    <cellStyle name="Note 6 14" xfId="3050" xr:uid="{00000000-0005-0000-0000-0000D4800000}"/>
    <cellStyle name="Note 6 15" xfId="37792" xr:uid="{00000000-0005-0000-0000-0000D5800000}"/>
    <cellStyle name="Note 6 16" xfId="38064" xr:uid="{00000000-0005-0000-0000-0000D6800000}"/>
    <cellStyle name="Note 6 17" xfId="46061" xr:uid="{D1EE2BDF-0B73-417B-ADB9-28347FC4DCD3}"/>
    <cellStyle name="Note 6 2" xfId="6201" xr:uid="{00000000-0005-0000-0000-0000D7800000}"/>
    <cellStyle name="Note 6 2 10" xfId="32069" xr:uid="{00000000-0005-0000-0000-0000D8800000}"/>
    <cellStyle name="Note 6 2 11" xfId="33909" xr:uid="{00000000-0005-0000-0000-0000D9800000}"/>
    <cellStyle name="Note 6 2 12" xfId="30610" xr:uid="{00000000-0005-0000-0000-0000DA800000}"/>
    <cellStyle name="Note 6 2 13" xfId="46062" xr:uid="{A985610B-69D9-4FA3-A5B3-996331C71922}"/>
    <cellStyle name="Note 6 2 2" xfId="9523" xr:uid="{00000000-0005-0000-0000-0000DB800000}"/>
    <cellStyle name="Note 6 2 2 10" xfId="31554" xr:uid="{00000000-0005-0000-0000-0000DC800000}"/>
    <cellStyle name="Note 6 2 2 2" xfId="11764" xr:uid="{00000000-0005-0000-0000-0000DD800000}"/>
    <cellStyle name="Note 6 2 2 2 2" xfId="16997" xr:uid="{00000000-0005-0000-0000-0000DE800000}"/>
    <cellStyle name="Note 6 2 2 2 2 2" xfId="29530" xr:uid="{00000000-0005-0000-0000-0000DF800000}"/>
    <cellStyle name="Note 6 2 2 2 3" xfId="24514" xr:uid="{00000000-0005-0000-0000-0000E0800000}"/>
    <cellStyle name="Note 6 2 2 3" xfId="6880" xr:uid="{00000000-0005-0000-0000-0000E1800000}"/>
    <cellStyle name="Note 6 2 2 3 2" xfId="13432" xr:uid="{00000000-0005-0000-0000-0000E2800000}"/>
    <cellStyle name="Note 6 2 2 3 2 2" xfId="26167" xr:uid="{00000000-0005-0000-0000-0000E3800000}"/>
    <cellStyle name="Note 6 2 2 3 3" xfId="21611" xr:uid="{00000000-0005-0000-0000-0000E4800000}"/>
    <cellStyle name="Note 6 2 2 4" xfId="11891" xr:uid="{00000000-0005-0000-0000-0000E5800000}"/>
    <cellStyle name="Note 6 2 2 4 2" xfId="24640" xr:uid="{00000000-0005-0000-0000-0000E6800000}"/>
    <cellStyle name="Note 6 2 2 5" xfId="19891" xr:uid="{00000000-0005-0000-0000-0000E7800000}"/>
    <cellStyle name="Note 6 2 2 5 2" xfId="30188" xr:uid="{00000000-0005-0000-0000-0000E8800000}"/>
    <cellStyle name="Note 6 2 2 6" xfId="20771" xr:uid="{00000000-0005-0000-0000-0000E9800000}"/>
    <cellStyle name="Note 6 2 2 6 2" xfId="30449" xr:uid="{00000000-0005-0000-0000-0000EA800000}"/>
    <cellStyle name="Note 6 2 2 7" xfId="23507" xr:uid="{00000000-0005-0000-0000-0000EB800000}"/>
    <cellStyle name="Note 6 2 2 8" xfId="33049" xr:uid="{00000000-0005-0000-0000-0000EC800000}"/>
    <cellStyle name="Note 6 2 2 9" xfId="34092" xr:uid="{00000000-0005-0000-0000-0000ED800000}"/>
    <cellStyle name="Note 6 2 3" xfId="7677" xr:uid="{00000000-0005-0000-0000-0000EE800000}"/>
    <cellStyle name="Note 6 2 3 2" xfId="14176" xr:uid="{00000000-0005-0000-0000-0000EF800000}"/>
    <cellStyle name="Note 6 2 3 2 2" xfId="26903" xr:uid="{00000000-0005-0000-0000-0000F0800000}"/>
    <cellStyle name="Note 6 2 3 3" xfId="22398" xr:uid="{00000000-0005-0000-0000-0000F1800000}"/>
    <cellStyle name="Note 6 2 4" xfId="11478" xr:uid="{00000000-0005-0000-0000-0000F2800000}"/>
    <cellStyle name="Note 6 2 4 2" xfId="16768" xr:uid="{00000000-0005-0000-0000-0000F3800000}"/>
    <cellStyle name="Note 6 2 4 2 2" xfId="29303" xr:uid="{00000000-0005-0000-0000-0000F4800000}"/>
    <cellStyle name="Note 6 2 4 3" xfId="24233" xr:uid="{00000000-0005-0000-0000-0000F5800000}"/>
    <cellStyle name="Note 6 2 5" xfId="6689" xr:uid="{00000000-0005-0000-0000-0000F6800000}"/>
    <cellStyle name="Note 6 2 5 2" xfId="13271" xr:uid="{00000000-0005-0000-0000-0000F7800000}"/>
    <cellStyle name="Note 6 2 5 2 2" xfId="26013" xr:uid="{00000000-0005-0000-0000-0000F8800000}"/>
    <cellStyle name="Note 6 2 5 3" xfId="21427" xr:uid="{00000000-0005-0000-0000-0000F9800000}"/>
    <cellStyle name="Note 6 2 6" xfId="11901" xr:uid="{00000000-0005-0000-0000-0000FA800000}"/>
    <cellStyle name="Note 6 2 6 2" xfId="24650" xr:uid="{00000000-0005-0000-0000-0000FB800000}"/>
    <cellStyle name="Note 6 2 7" xfId="18857" xr:uid="{00000000-0005-0000-0000-0000FC800000}"/>
    <cellStyle name="Note 6 2 7 2" xfId="30115" xr:uid="{00000000-0005-0000-0000-0000FD800000}"/>
    <cellStyle name="Note 6 2 8" xfId="20620" xr:uid="{00000000-0005-0000-0000-0000FE800000}"/>
    <cellStyle name="Note 6 2 8 2" xfId="30298" xr:uid="{00000000-0005-0000-0000-0000FF800000}"/>
    <cellStyle name="Note 6 2 9" xfId="21097" xr:uid="{00000000-0005-0000-0000-000000810000}"/>
    <cellStyle name="Note 6 3" xfId="8698" xr:uid="{00000000-0005-0000-0000-000001810000}"/>
    <cellStyle name="Note 6 3 10" xfId="46063" xr:uid="{F7C28BC7-F742-434A-B628-C9D2147EE46E}"/>
    <cellStyle name="Note 6 3 2" xfId="11612" xr:uid="{00000000-0005-0000-0000-000002810000}"/>
    <cellStyle name="Note 6 3 2 2" xfId="16871" xr:uid="{00000000-0005-0000-0000-000003810000}"/>
    <cellStyle name="Note 6 3 2 2 2" xfId="29405" xr:uid="{00000000-0005-0000-0000-000004810000}"/>
    <cellStyle name="Note 6 3 2 3" xfId="24364" xr:uid="{00000000-0005-0000-0000-000005810000}"/>
    <cellStyle name="Note 6 3 3" xfId="11914" xr:uid="{00000000-0005-0000-0000-000006810000}"/>
    <cellStyle name="Note 6 3 3 2" xfId="17091" xr:uid="{00000000-0005-0000-0000-000007810000}"/>
    <cellStyle name="Note 6 3 3 2 2" xfId="29622" xr:uid="{00000000-0005-0000-0000-000008810000}"/>
    <cellStyle name="Note 6 3 3 3" xfId="24663" xr:uid="{00000000-0005-0000-0000-000009810000}"/>
    <cellStyle name="Note 6 3 4" xfId="7177" xr:uid="{00000000-0005-0000-0000-00000A810000}"/>
    <cellStyle name="Note 6 3 4 2" xfId="21905" xr:uid="{00000000-0005-0000-0000-00000B810000}"/>
    <cellStyle name="Note 6 3 5" xfId="20864" xr:uid="{00000000-0005-0000-0000-00000C810000}"/>
    <cellStyle name="Note 6 3 5 2" xfId="30542" xr:uid="{00000000-0005-0000-0000-00000D810000}"/>
    <cellStyle name="Note 6 3 6" xfId="22755" xr:uid="{00000000-0005-0000-0000-00000E810000}"/>
    <cellStyle name="Note 6 3 7" xfId="33189" xr:uid="{00000000-0005-0000-0000-00000F810000}"/>
    <cellStyle name="Note 6 3 8" xfId="34187" xr:uid="{00000000-0005-0000-0000-000010810000}"/>
    <cellStyle name="Note 6 3 9" xfId="31634" xr:uid="{00000000-0005-0000-0000-000011810000}"/>
    <cellStyle name="Note 6 4" xfId="6549" xr:uid="{00000000-0005-0000-0000-000012810000}"/>
    <cellStyle name="Note 6 4 2" xfId="13139" xr:uid="{00000000-0005-0000-0000-000013810000}"/>
    <cellStyle name="Note 6 4 2 2" xfId="25884" xr:uid="{00000000-0005-0000-0000-000014810000}"/>
    <cellStyle name="Note 6 4 3" xfId="21292" xr:uid="{00000000-0005-0000-0000-000015810000}"/>
    <cellStyle name="Note 6 4 4" xfId="46064" xr:uid="{586B7EA6-BF38-4352-8BBD-2BB4B89BB9FF}"/>
    <cellStyle name="Note 6 5" xfId="6519" xr:uid="{00000000-0005-0000-0000-000016810000}"/>
    <cellStyle name="Note 6 5 2" xfId="13112" xr:uid="{00000000-0005-0000-0000-000017810000}"/>
    <cellStyle name="Note 6 5 2 2" xfId="25857" xr:uid="{00000000-0005-0000-0000-000018810000}"/>
    <cellStyle name="Note 6 5 2 3" xfId="46066" xr:uid="{3E90353B-30F3-4C7D-8626-6321E0F1BA76}"/>
    <cellStyle name="Note 6 5 3" xfId="21263" xr:uid="{00000000-0005-0000-0000-000019810000}"/>
    <cellStyle name="Note 6 5 4" xfId="46065" xr:uid="{98271EEF-BE75-431F-869F-84C73E3B3AB1}"/>
    <cellStyle name="Note 6 6" xfId="11554" xr:uid="{00000000-0005-0000-0000-00001A810000}"/>
    <cellStyle name="Note 6 6 2" xfId="16819" xr:uid="{00000000-0005-0000-0000-00001B810000}"/>
    <cellStyle name="Note 6 6 2 2" xfId="29353" xr:uid="{00000000-0005-0000-0000-00001C810000}"/>
    <cellStyle name="Note 6 6 3" xfId="24306" xr:uid="{00000000-0005-0000-0000-00001D810000}"/>
    <cellStyle name="Note 6 7" xfId="11656" xr:uid="{00000000-0005-0000-0000-00001E810000}"/>
    <cellStyle name="Note 6 7 2" xfId="24407" xr:uid="{00000000-0005-0000-0000-00001F810000}"/>
    <cellStyle name="Note 6 8" xfId="17485" xr:uid="{00000000-0005-0000-0000-000020810000}"/>
    <cellStyle name="Note 6 8 2" xfId="29984" xr:uid="{00000000-0005-0000-0000-000021810000}"/>
    <cellStyle name="Note 6 9" xfId="20956" xr:uid="{00000000-0005-0000-0000-000022810000}"/>
    <cellStyle name="Note 7" xfId="3051" xr:uid="{00000000-0005-0000-0000-000023810000}"/>
    <cellStyle name="Note 7 10" xfId="30896" xr:uid="{00000000-0005-0000-0000-000024810000}"/>
    <cellStyle name="Note 7 11" xfId="31967" xr:uid="{00000000-0005-0000-0000-000025810000}"/>
    <cellStyle name="Note 7 12" xfId="30741" xr:uid="{00000000-0005-0000-0000-000026810000}"/>
    <cellStyle name="Note 7 13" xfId="37204" xr:uid="{00000000-0005-0000-0000-000027810000}"/>
    <cellStyle name="Note 7 14" xfId="46067" xr:uid="{62D5C046-60CE-4485-87EF-FD61EC51BB37}"/>
    <cellStyle name="Note 7 2" xfId="6315" xr:uid="{00000000-0005-0000-0000-000028810000}"/>
    <cellStyle name="Note 7 2 10" xfId="32070" xr:uid="{00000000-0005-0000-0000-000029810000}"/>
    <cellStyle name="Note 7 2 11" xfId="33910" xr:uid="{00000000-0005-0000-0000-00002A810000}"/>
    <cellStyle name="Note 7 2 12" xfId="30611" xr:uid="{00000000-0005-0000-0000-00002B810000}"/>
    <cellStyle name="Note 7 2 13" xfId="46068" xr:uid="{AE2527A7-3761-4E36-AA82-CCF4811A14AE}"/>
    <cellStyle name="Note 7 2 2" xfId="9530" xr:uid="{00000000-0005-0000-0000-00002C810000}"/>
    <cellStyle name="Note 7 2 2 10" xfId="31552" xr:uid="{00000000-0005-0000-0000-00002D810000}"/>
    <cellStyle name="Note 7 2 2 2" xfId="11768" xr:uid="{00000000-0005-0000-0000-00002E810000}"/>
    <cellStyle name="Note 7 2 2 2 2" xfId="17001" xr:uid="{00000000-0005-0000-0000-00002F810000}"/>
    <cellStyle name="Note 7 2 2 2 2 2" xfId="29534" xr:uid="{00000000-0005-0000-0000-000030810000}"/>
    <cellStyle name="Note 7 2 2 2 3" xfId="24518" xr:uid="{00000000-0005-0000-0000-000031810000}"/>
    <cellStyle name="Note 7 2 2 3" xfId="7366" xr:uid="{00000000-0005-0000-0000-000032810000}"/>
    <cellStyle name="Note 7 2 2 3 2" xfId="13884" xr:uid="{00000000-0005-0000-0000-000033810000}"/>
    <cellStyle name="Note 7 2 2 3 2 2" xfId="26614" xr:uid="{00000000-0005-0000-0000-000034810000}"/>
    <cellStyle name="Note 7 2 2 3 3" xfId="22093" xr:uid="{00000000-0005-0000-0000-000035810000}"/>
    <cellStyle name="Note 7 2 2 4" xfId="11864" xr:uid="{00000000-0005-0000-0000-000036810000}"/>
    <cellStyle name="Note 7 2 2 4 2" xfId="24613" xr:uid="{00000000-0005-0000-0000-000037810000}"/>
    <cellStyle name="Note 7 2 2 5" xfId="19892" xr:uid="{00000000-0005-0000-0000-000038810000}"/>
    <cellStyle name="Note 7 2 2 5 2" xfId="30189" xr:uid="{00000000-0005-0000-0000-000039810000}"/>
    <cellStyle name="Note 7 2 2 6" xfId="20772" xr:uid="{00000000-0005-0000-0000-00003A810000}"/>
    <cellStyle name="Note 7 2 2 6 2" xfId="30450" xr:uid="{00000000-0005-0000-0000-00003B810000}"/>
    <cellStyle name="Note 7 2 2 7" xfId="23514" xr:uid="{00000000-0005-0000-0000-00003C810000}"/>
    <cellStyle name="Note 7 2 2 8" xfId="33050" xr:uid="{00000000-0005-0000-0000-00003D810000}"/>
    <cellStyle name="Note 7 2 2 9" xfId="34093" xr:uid="{00000000-0005-0000-0000-00003E810000}"/>
    <cellStyle name="Note 7 2 3" xfId="7691" xr:uid="{00000000-0005-0000-0000-00003F810000}"/>
    <cellStyle name="Note 7 2 3 2" xfId="14189" xr:uid="{00000000-0005-0000-0000-000040810000}"/>
    <cellStyle name="Note 7 2 3 2 2" xfId="26915" xr:uid="{00000000-0005-0000-0000-000041810000}"/>
    <cellStyle name="Note 7 2 3 3" xfId="22411" xr:uid="{00000000-0005-0000-0000-000042810000}"/>
    <cellStyle name="Note 7 2 4" xfId="11493" xr:uid="{00000000-0005-0000-0000-000043810000}"/>
    <cellStyle name="Note 7 2 4 2" xfId="16781" xr:uid="{00000000-0005-0000-0000-000044810000}"/>
    <cellStyle name="Note 7 2 4 2 2" xfId="29316" xr:uid="{00000000-0005-0000-0000-000045810000}"/>
    <cellStyle name="Note 7 2 4 3" xfId="24248" xr:uid="{00000000-0005-0000-0000-000046810000}"/>
    <cellStyle name="Note 7 2 5" xfId="7330" xr:uid="{00000000-0005-0000-0000-000047810000}"/>
    <cellStyle name="Note 7 2 5 2" xfId="13853" xr:uid="{00000000-0005-0000-0000-000048810000}"/>
    <cellStyle name="Note 7 2 5 2 2" xfId="26584" xr:uid="{00000000-0005-0000-0000-000049810000}"/>
    <cellStyle name="Note 7 2 5 3" xfId="22058" xr:uid="{00000000-0005-0000-0000-00004A810000}"/>
    <cellStyle name="Note 7 2 6" xfId="11494" xr:uid="{00000000-0005-0000-0000-00004B810000}"/>
    <cellStyle name="Note 7 2 6 2" xfId="24249" xr:uid="{00000000-0005-0000-0000-00004C810000}"/>
    <cellStyle name="Note 7 2 7" xfId="18858" xr:uid="{00000000-0005-0000-0000-00004D810000}"/>
    <cellStyle name="Note 7 2 7 2" xfId="30116" xr:uid="{00000000-0005-0000-0000-00004E810000}"/>
    <cellStyle name="Note 7 2 8" xfId="20621" xr:uid="{00000000-0005-0000-0000-00004F810000}"/>
    <cellStyle name="Note 7 2 8 2" xfId="30299" xr:uid="{00000000-0005-0000-0000-000050810000}"/>
    <cellStyle name="Note 7 2 9" xfId="21104" xr:uid="{00000000-0005-0000-0000-000051810000}"/>
    <cellStyle name="Note 7 3" xfId="8699" xr:uid="{00000000-0005-0000-0000-000052810000}"/>
    <cellStyle name="Note 7 3 10" xfId="46069" xr:uid="{2B2F3CE5-69BC-4507-BBAC-CE9018B6636F}"/>
    <cellStyle name="Note 7 3 2" xfId="11613" xr:uid="{00000000-0005-0000-0000-000053810000}"/>
    <cellStyle name="Note 7 3 2 2" xfId="16872" xr:uid="{00000000-0005-0000-0000-000054810000}"/>
    <cellStyle name="Note 7 3 2 2 2" xfId="29406" xr:uid="{00000000-0005-0000-0000-000055810000}"/>
    <cellStyle name="Note 7 3 2 3" xfId="24365" xr:uid="{00000000-0005-0000-0000-000056810000}"/>
    <cellStyle name="Note 7 3 3" xfId="11900" xr:uid="{00000000-0005-0000-0000-000057810000}"/>
    <cellStyle name="Note 7 3 3 2" xfId="17083" xr:uid="{00000000-0005-0000-0000-000058810000}"/>
    <cellStyle name="Note 7 3 3 2 2" xfId="29614" xr:uid="{00000000-0005-0000-0000-000059810000}"/>
    <cellStyle name="Note 7 3 3 3" xfId="24649" xr:uid="{00000000-0005-0000-0000-00005A810000}"/>
    <cellStyle name="Note 7 3 4" xfId="6447" xr:uid="{00000000-0005-0000-0000-00005B810000}"/>
    <cellStyle name="Note 7 3 4 2" xfId="21195" xr:uid="{00000000-0005-0000-0000-00005C810000}"/>
    <cellStyle name="Note 7 3 5" xfId="20865" xr:uid="{00000000-0005-0000-0000-00005D810000}"/>
    <cellStyle name="Note 7 3 5 2" xfId="30543" xr:uid="{00000000-0005-0000-0000-00005E810000}"/>
    <cellStyle name="Note 7 3 6" xfId="22756" xr:uid="{00000000-0005-0000-0000-00005F810000}"/>
    <cellStyle name="Note 7 3 7" xfId="33190" xr:uid="{00000000-0005-0000-0000-000060810000}"/>
    <cellStyle name="Note 7 3 8" xfId="34188" xr:uid="{00000000-0005-0000-0000-000061810000}"/>
    <cellStyle name="Note 7 3 9" xfId="30679" xr:uid="{00000000-0005-0000-0000-000062810000}"/>
    <cellStyle name="Note 7 4" xfId="6550" xr:uid="{00000000-0005-0000-0000-000063810000}"/>
    <cellStyle name="Note 7 4 2" xfId="13140" xr:uid="{00000000-0005-0000-0000-000064810000}"/>
    <cellStyle name="Note 7 4 2 2" xfId="25885" xr:uid="{00000000-0005-0000-0000-000065810000}"/>
    <cellStyle name="Note 7 4 3" xfId="21293" xr:uid="{00000000-0005-0000-0000-000066810000}"/>
    <cellStyle name="Note 7 5" xfId="7676" xr:uid="{00000000-0005-0000-0000-000067810000}"/>
    <cellStyle name="Note 7 5 2" xfId="14175" xr:uid="{00000000-0005-0000-0000-000068810000}"/>
    <cellStyle name="Note 7 5 2 2" xfId="26902" xr:uid="{00000000-0005-0000-0000-000069810000}"/>
    <cellStyle name="Note 7 5 3" xfId="22397" xr:uid="{00000000-0005-0000-0000-00006A810000}"/>
    <cellStyle name="Note 7 6" xfId="11393" xr:uid="{00000000-0005-0000-0000-00006B810000}"/>
    <cellStyle name="Note 7 6 2" xfId="16696" xr:uid="{00000000-0005-0000-0000-00006C810000}"/>
    <cellStyle name="Note 7 6 2 2" xfId="29231" xr:uid="{00000000-0005-0000-0000-00006D810000}"/>
    <cellStyle name="Note 7 6 3" xfId="24148" xr:uid="{00000000-0005-0000-0000-00006E810000}"/>
    <cellStyle name="Note 7 7" xfId="11948" xr:uid="{00000000-0005-0000-0000-00006F810000}"/>
    <cellStyle name="Note 7 7 2" xfId="24697" xr:uid="{00000000-0005-0000-0000-000070810000}"/>
    <cellStyle name="Note 7 8" xfId="17484" xr:uid="{00000000-0005-0000-0000-000071810000}"/>
    <cellStyle name="Note 7 8 2" xfId="29983" xr:uid="{00000000-0005-0000-0000-000072810000}"/>
    <cellStyle name="Note 7 9" xfId="20957" xr:uid="{00000000-0005-0000-0000-000073810000}"/>
    <cellStyle name="Note 8" xfId="3052" xr:uid="{00000000-0005-0000-0000-000074810000}"/>
    <cellStyle name="Note 8 10" xfId="30703" xr:uid="{00000000-0005-0000-0000-000075810000}"/>
    <cellStyle name="Note 8 11" xfId="30742" xr:uid="{00000000-0005-0000-0000-000076810000}"/>
    <cellStyle name="Note 8 12" xfId="37205" xr:uid="{00000000-0005-0000-0000-000077810000}"/>
    <cellStyle name="Note 8 13" xfId="46070" xr:uid="{9817A05B-9D1E-4197-A734-65B97DBE13B8}"/>
    <cellStyle name="Note 8 2" xfId="8700" xr:uid="{00000000-0005-0000-0000-000078810000}"/>
    <cellStyle name="Note 8 2 10" xfId="46071" xr:uid="{676D8F1F-C837-4415-A531-1810180C4FDC}"/>
    <cellStyle name="Note 8 2 2" xfId="11614" xr:uid="{00000000-0005-0000-0000-000079810000}"/>
    <cellStyle name="Note 8 2 2 2" xfId="16873" xr:uid="{00000000-0005-0000-0000-00007A810000}"/>
    <cellStyle name="Note 8 2 2 2 2" xfId="29407" xr:uid="{00000000-0005-0000-0000-00007B810000}"/>
    <cellStyle name="Note 8 2 2 3" xfId="20773" xr:uid="{00000000-0005-0000-0000-00007C810000}"/>
    <cellStyle name="Note 8 2 2 3 2" xfId="30451" xr:uid="{00000000-0005-0000-0000-00007D810000}"/>
    <cellStyle name="Note 8 2 2 4" xfId="24366" xr:uid="{00000000-0005-0000-0000-00007E810000}"/>
    <cellStyle name="Note 8 2 2 5" xfId="33051" xr:uid="{00000000-0005-0000-0000-00007F810000}"/>
    <cellStyle name="Note 8 2 2 6" xfId="34094" xr:uid="{00000000-0005-0000-0000-000080810000}"/>
    <cellStyle name="Note 8 2 2 7" xfId="31553" xr:uid="{00000000-0005-0000-0000-000081810000}"/>
    <cellStyle name="Note 8 2 3" xfId="11486" xr:uid="{00000000-0005-0000-0000-000082810000}"/>
    <cellStyle name="Note 8 2 3 2" xfId="16776" xr:uid="{00000000-0005-0000-0000-000083810000}"/>
    <cellStyle name="Note 8 2 3 2 2" xfId="29311" xr:uid="{00000000-0005-0000-0000-000084810000}"/>
    <cellStyle name="Note 8 2 3 3" xfId="24241" xr:uid="{00000000-0005-0000-0000-000085810000}"/>
    <cellStyle name="Note 8 2 4" xfId="6446" xr:uid="{00000000-0005-0000-0000-000086810000}"/>
    <cellStyle name="Note 8 2 4 2" xfId="21194" xr:uid="{00000000-0005-0000-0000-000087810000}"/>
    <cellStyle name="Note 8 2 5" xfId="20622" xr:uid="{00000000-0005-0000-0000-000088810000}"/>
    <cellStyle name="Note 8 2 5 2" xfId="30300" xr:uid="{00000000-0005-0000-0000-000089810000}"/>
    <cellStyle name="Note 8 2 6" xfId="22757" xr:uid="{00000000-0005-0000-0000-00008A810000}"/>
    <cellStyle name="Note 8 2 7" xfId="32071" xr:uid="{00000000-0005-0000-0000-00008B810000}"/>
    <cellStyle name="Note 8 2 8" xfId="33911" xr:uid="{00000000-0005-0000-0000-00008C810000}"/>
    <cellStyle name="Note 8 2 9" xfId="30612" xr:uid="{00000000-0005-0000-0000-00008D810000}"/>
    <cellStyle name="Note 8 3" xfId="6551" xr:uid="{00000000-0005-0000-0000-00008E810000}"/>
    <cellStyle name="Note 8 3 2" xfId="13141" xr:uid="{00000000-0005-0000-0000-00008F810000}"/>
    <cellStyle name="Note 8 3 2 2" xfId="25886" xr:uid="{00000000-0005-0000-0000-000090810000}"/>
    <cellStyle name="Note 8 3 3" xfId="20866" xr:uid="{00000000-0005-0000-0000-000091810000}"/>
    <cellStyle name="Note 8 3 3 2" xfId="30544" xr:uid="{00000000-0005-0000-0000-000092810000}"/>
    <cellStyle name="Note 8 3 4" xfId="21294" xr:uid="{00000000-0005-0000-0000-000093810000}"/>
    <cellStyle name="Note 8 3 5" xfId="33191" xr:uid="{00000000-0005-0000-0000-000094810000}"/>
    <cellStyle name="Note 8 3 6" xfId="34189" xr:uid="{00000000-0005-0000-0000-000095810000}"/>
    <cellStyle name="Note 8 3 7" xfId="31975" xr:uid="{00000000-0005-0000-0000-000096810000}"/>
    <cellStyle name="Note 8 3 8" xfId="46072" xr:uid="{6CEFF457-5207-4800-A721-AADB33D54762}"/>
    <cellStyle name="Note 8 4" xfId="7198" xr:uid="{00000000-0005-0000-0000-000097810000}"/>
    <cellStyle name="Note 8 4 2" xfId="13731" xr:uid="{00000000-0005-0000-0000-000098810000}"/>
    <cellStyle name="Note 8 4 2 2" xfId="26462" xr:uid="{00000000-0005-0000-0000-000099810000}"/>
    <cellStyle name="Note 8 4 3" xfId="21926" xr:uid="{00000000-0005-0000-0000-00009A810000}"/>
    <cellStyle name="Note 8 5" xfId="11827" xr:uid="{00000000-0005-0000-0000-00009B810000}"/>
    <cellStyle name="Note 8 5 2" xfId="17040" xr:uid="{00000000-0005-0000-0000-00009C810000}"/>
    <cellStyle name="Note 8 5 2 2" xfId="29571" xr:uid="{00000000-0005-0000-0000-00009D810000}"/>
    <cellStyle name="Note 8 5 3" xfId="24576" xr:uid="{00000000-0005-0000-0000-00009E810000}"/>
    <cellStyle name="Note 8 6" xfId="6824" xr:uid="{00000000-0005-0000-0000-00009F810000}"/>
    <cellStyle name="Note 8 6 2" xfId="21555" xr:uid="{00000000-0005-0000-0000-0000A0810000}"/>
    <cellStyle name="Note 8 7" xfId="17439" xr:uid="{00000000-0005-0000-0000-0000A1810000}"/>
    <cellStyle name="Note 8 7 2" xfId="29956" xr:uid="{00000000-0005-0000-0000-0000A2810000}"/>
    <cellStyle name="Note 8 8" xfId="20958" xr:uid="{00000000-0005-0000-0000-0000A3810000}"/>
    <cellStyle name="Note 8 9" xfId="30897" xr:uid="{00000000-0005-0000-0000-0000A4810000}"/>
    <cellStyle name="Note 9" xfId="3053" xr:uid="{00000000-0005-0000-0000-0000A5810000}"/>
    <cellStyle name="Note 9 10" xfId="30671" xr:uid="{00000000-0005-0000-0000-0000A6810000}"/>
    <cellStyle name="Note 9 11" xfId="31959" xr:uid="{00000000-0005-0000-0000-0000A7810000}"/>
    <cellStyle name="Note 9 12" xfId="37206" xr:uid="{00000000-0005-0000-0000-0000A8810000}"/>
    <cellStyle name="Note 9 13" xfId="46073" xr:uid="{8DEE9AE4-BCA5-4ED9-8948-3C7E8CAFE8A7}"/>
    <cellStyle name="Note 9 2" xfId="8701" xr:uid="{00000000-0005-0000-0000-0000A9810000}"/>
    <cellStyle name="Note 9 2 2" xfId="11615" xr:uid="{00000000-0005-0000-0000-0000AA810000}"/>
    <cellStyle name="Note 9 2 2 2" xfId="16874" xr:uid="{00000000-0005-0000-0000-0000AB810000}"/>
    <cellStyle name="Note 9 2 2 2 2" xfId="29408" xr:uid="{00000000-0005-0000-0000-0000AC810000}"/>
    <cellStyle name="Note 9 2 2 3" xfId="20774" xr:uid="{00000000-0005-0000-0000-0000AD810000}"/>
    <cellStyle name="Note 9 2 2 3 2" xfId="30452" xr:uid="{00000000-0005-0000-0000-0000AE810000}"/>
    <cellStyle name="Note 9 2 2 4" xfId="24367" xr:uid="{00000000-0005-0000-0000-0000AF810000}"/>
    <cellStyle name="Note 9 2 2 5" xfId="33052" xr:uid="{00000000-0005-0000-0000-0000B0810000}"/>
    <cellStyle name="Note 9 2 2 6" xfId="34095" xr:uid="{00000000-0005-0000-0000-0000B1810000}"/>
    <cellStyle name="Note 9 2 2 7" xfId="31956" xr:uid="{00000000-0005-0000-0000-0000B2810000}"/>
    <cellStyle name="Note 9 2 3" xfId="7711" xr:uid="{00000000-0005-0000-0000-0000B3810000}"/>
    <cellStyle name="Note 9 2 3 2" xfId="14208" xr:uid="{00000000-0005-0000-0000-0000B4810000}"/>
    <cellStyle name="Note 9 2 3 2 2" xfId="26934" xr:uid="{00000000-0005-0000-0000-0000B5810000}"/>
    <cellStyle name="Note 9 2 3 3" xfId="22431" xr:uid="{00000000-0005-0000-0000-0000B6810000}"/>
    <cellStyle name="Note 9 2 4" xfId="6445" xr:uid="{00000000-0005-0000-0000-0000B7810000}"/>
    <cellStyle name="Note 9 2 4 2" xfId="21193" xr:uid="{00000000-0005-0000-0000-0000B8810000}"/>
    <cellStyle name="Note 9 2 5" xfId="20623" xr:uid="{00000000-0005-0000-0000-0000B9810000}"/>
    <cellStyle name="Note 9 2 5 2" xfId="30301" xr:uid="{00000000-0005-0000-0000-0000BA810000}"/>
    <cellStyle name="Note 9 2 6" xfId="22758" xr:uid="{00000000-0005-0000-0000-0000BB810000}"/>
    <cellStyle name="Note 9 2 7" xfId="32072" xr:uid="{00000000-0005-0000-0000-0000BC810000}"/>
    <cellStyle name="Note 9 2 8" xfId="33912" xr:uid="{00000000-0005-0000-0000-0000BD810000}"/>
    <cellStyle name="Note 9 2 9" xfId="30613" xr:uid="{00000000-0005-0000-0000-0000BE810000}"/>
    <cellStyle name="Note 9 3" xfId="6552" xr:uid="{00000000-0005-0000-0000-0000BF810000}"/>
    <cellStyle name="Note 9 3 2" xfId="13142" xr:uid="{00000000-0005-0000-0000-0000C0810000}"/>
    <cellStyle name="Note 9 3 2 2" xfId="25887" xr:uid="{00000000-0005-0000-0000-0000C1810000}"/>
    <cellStyle name="Note 9 3 3" xfId="20867" xr:uid="{00000000-0005-0000-0000-0000C2810000}"/>
    <cellStyle name="Note 9 3 3 2" xfId="30545" xr:uid="{00000000-0005-0000-0000-0000C3810000}"/>
    <cellStyle name="Note 9 3 4" xfId="21295" xr:uid="{00000000-0005-0000-0000-0000C4810000}"/>
    <cellStyle name="Note 9 3 5" xfId="33192" xr:uid="{00000000-0005-0000-0000-0000C5810000}"/>
    <cellStyle name="Note 9 3 6" xfId="34190" xr:uid="{00000000-0005-0000-0000-0000C6810000}"/>
    <cellStyle name="Note 9 3 7" xfId="30680" xr:uid="{00000000-0005-0000-0000-0000C7810000}"/>
    <cellStyle name="Note 9 4" xfId="7209" xr:uid="{00000000-0005-0000-0000-0000C8810000}"/>
    <cellStyle name="Note 9 4 2" xfId="13742" xr:uid="{00000000-0005-0000-0000-0000C9810000}"/>
    <cellStyle name="Note 9 4 2 2" xfId="26473" xr:uid="{00000000-0005-0000-0000-0000CA810000}"/>
    <cellStyle name="Note 9 4 3" xfId="21937" xr:uid="{00000000-0005-0000-0000-0000CB810000}"/>
    <cellStyle name="Note 9 5" xfId="11700" xr:uid="{00000000-0005-0000-0000-0000CC810000}"/>
    <cellStyle name="Note 9 5 2" xfId="16939" xr:uid="{00000000-0005-0000-0000-0000CD810000}"/>
    <cellStyle name="Note 9 5 2 2" xfId="29472" xr:uid="{00000000-0005-0000-0000-0000CE810000}"/>
    <cellStyle name="Note 9 5 3" xfId="24450" xr:uid="{00000000-0005-0000-0000-0000CF810000}"/>
    <cellStyle name="Note 9 6" xfId="6741" xr:uid="{00000000-0005-0000-0000-0000D0810000}"/>
    <cellStyle name="Note 9 6 2" xfId="21474" xr:uid="{00000000-0005-0000-0000-0000D1810000}"/>
    <cellStyle name="Note 9 7" xfId="17482" xr:uid="{00000000-0005-0000-0000-0000D2810000}"/>
    <cellStyle name="Note 9 7 2" xfId="29981" xr:uid="{00000000-0005-0000-0000-0000D3810000}"/>
    <cellStyle name="Note 9 8" xfId="20959" xr:uid="{00000000-0005-0000-0000-0000D4810000}"/>
    <cellStyle name="Note 9 9" xfId="30898" xr:uid="{00000000-0005-0000-0000-0000D5810000}"/>
    <cellStyle name="NUMBER_CALCULATED" xfId="6145" xr:uid="{00000000-0005-0000-0000-0000D6810000}"/>
    <cellStyle name="OBI_ColHeader" xfId="46074" xr:uid="{6AAAE053-7AD4-4DEA-B83D-980E55DF7250}"/>
    <cellStyle name="Œ…‹æØ‚è [0.00]_laroux" xfId="5851" xr:uid="{00000000-0005-0000-0000-0000D7810000}"/>
    <cellStyle name="Œ…‹æØ‚è_laroux" xfId="5852" xr:uid="{00000000-0005-0000-0000-0000D8810000}"/>
    <cellStyle name="oft Excel]_x000d__x000a_Options5=1411_x000d__x000a_CBTLOCATION=C:\EXCEL\EXCELCBT_x000d__x000a_StickyPtX=607_x000d__x000a_StickyPtY=422_x000d__x000a_Default Chart=_x000d__x000a_Options3=0_x000d_" xfId="46075" xr:uid="{F4DD56E5-518C-4E00-9EE8-0F8EE209AC82}"/>
    <cellStyle name="Option" xfId="46076" xr:uid="{82EAA55B-B99A-4871-AA8A-6BC21E9A2F73}"/>
    <cellStyle name="OptionHeading" xfId="46077" xr:uid="{1FF09F2B-64D5-45E4-B8D2-BAC59F2A68C0}"/>
    <cellStyle name="Other" xfId="6205" xr:uid="{00000000-0005-0000-0000-0000D9810000}"/>
    <cellStyle name="Other 2" xfId="8560" xr:uid="{00000000-0005-0000-0000-0000DA810000}"/>
    <cellStyle name="Other 2 2" xfId="11655" xr:uid="{00000000-0005-0000-0000-0000DB810000}"/>
    <cellStyle name="Other 2 2 2" xfId="16913" xr:uid="{00000000-0005-0000-0000-0000DC810000}"/>
    <cellStyle name="Other 2 3" xfId="11541" xr:uid="{00000000-0005-0000-0000-0000DD810000}"/>
    <cellStyle name="Other 3" xfId="7681" xr:uid="{00000000-0005-0000-0000-0000DE810000}"/>
    <cellStyle name="Other 3 2" xfId="14180" xr:uid="{00000000-0005-0000-0000-0000DF810000}"/>
    <cellStyle name="Other 4" xfId="11794" xr:uid="{00000000-0005-0000-0000-0000E0810000}"/>
    <cellStyle name="Other 4 2" xfId="17021" xr:uid="{00000000-0005-0000-0000-0000E1810000}"/>
    <cellStyle name="Output" xfId="660" builtinId="21" customBuiltin="1"/>
    <cellStyle name="Output 10" xfId="3054" xr:uid="{00000000-0005-0000-0000-0000E3810000}"/>
    <cellStyle name="Output 10 10" xfId="31163" xr:uid="{00000000-0005-0000-0000-0000E4810000}"/>
    <cellStyle name="Output 10 11" xfId="33896" xr:uid="{00000000-0005-0000-0000-0000E5810000}"/>
    <cellStyle name="Output 10 12" xfId="37207" xr:uid="{00000000-0005-0000-0000-0000E6810000}"/>
    <cellStyle name="Output 10 2" xfId="8702" xr:uid="{00000000-0005-0000-0000-0000E7810000}"/>
    <cellStyle name="Output 10 2 2" xfId="11616" xr:uid="{00000000-0005-0000-0000-0000E8810000}"/>
    <cellStyle name="Output 10 2 2 2" xfId="16875" xr:uid="{00000000-0005-0000-0000-0000E9810000}"/>
    <cellStyle name="Output 10 2 2 2 2" xfId="29409" xr:uid="{00000000-0005-0000-0000-0000EA810000}"/>
    <cellStyle name="Output 10 2 2 3" xfId="20775" xr:uid="{00000000-0005-0000-0000-0000EB810000}"/>
    <cellStyle name="Output 10 2 2 3 2" xfId="30453" xr:uid="{00000000-0005-0000-0000-0000EC810000}"/>
    <cellStyle name="Output 10 2 2 4" xfId="24368" xr:uid="{00000000-0005-0000-0000-0000ED810000}"/>
    <cellStyle name="Output 10 2 2 5" xfId="33053" xr:uid="{00000000-0005-0000-0000-0000EE810000}"/>
    <cellStyle name="Output 10 2 2 6" xfId="34096" xr:uid="{00000000-0005-0000-0000-0000EF810000}"/>
    <cellStyle name="Output 10 2 2 7" xfId="31555" xr:uid="{00000000-0005-0000-0000-0000F0810000}"/>
    <cellStyle name="Output 10 2 3" xfId="11843" xr:uid="{00000000-0005-0000-0000-0000F1810000}"/>
    <cellStyle name="Output 10 2 3 2" xfId="17054" xr:uid="{00000000-0005-0000-0000-0000F2810000}"/>
    <cellStyle name="Output 10 2 3 2 2" xfId="29585" xr:uid="{00000000-0005-0000-0000-0000F3810000}"/>
    <cellStyle name="Output 10 2 3 3" xfId="24592" xr:uid="{00000000-0005-0000-0000-0000F4810000}"/>
    <cellStyle name="Output 10 2 4" xfId="7327" xr:uid="{00000000-0005-0000-0000-0000F5810000}"/>
    <cellStyle name="Output 10 2 4 2" xfId="22055" xr:uid="{00000000-0005-0000-0000-0000F6810000}"/>
    <cellStyle name="Output 10 2 5" xfId="20624" xr:uid="{00000000-0005-0000-0000-0000F7810000}"/>
    <cellStyle name="Output 10 2 5 2" xfId="30302" xr:uid="{00000000-0005-0000-0000-0000F8810000}"/>
    <cellStyle name="Output 10 2 6" xfId="22759" xr:uid="{00000000-0005-0000-0000-0000F9810000}"/>
    <cellStyle name="Output 10 2 7" xfId="32073" xr:uid="{00000000-0005-0000-0000-0000FA810000}"/>
    <cellStyle name="Output 10 2 8" xfId="33913" xr:uid="{00000000-0005-0000-0000-0000FB810000}"/>
    <cellStyle name="Output 10 2 9" xfId="30614" xr:uid="{00000000-0005-0000-0000-0000FC810000}"/>
    <cellStyle name="Output 10 3" xfId="6553" xr:uid="{00000000-0005-0000-0000-0000FD810000}"/>
    <cellStyle name="Output 10 3 2" xfId="13143" xr:uid="{00000000-0005-0000-0000-0000FE810000}"/>
    <cellStyle name="Output 10 3 2 2" xfId="25888" xr:uid="{00000000-0005-0000-0000-0000FF810000}"/>
    <cellStyle name="Output 10 3 3" xfId="20868" xr:uid="{00000000-0005-0000-0000-000000820000}"/>
    <cellStyle name="Output 10 3 3 2" xfId="30546" xr:uid="{00000000-0005-0000-0000-000001820000}"/>
    <cellStyle name="Output 10 3 4" xfId="21296" xr:uid="{00000000-0005-0000-0000-000002820000}"/>
    <cellStyle name="Output 10 3 5" xfId="33193" xr:uid="{00000000-0005-0000-0000-000003820000}"/>
    <cellStyle name="Output 10 3 6" xfId="34191" xr:uid="{00000000-0005-0000-0000-000004820000}"/>
    <cellStyle name="Output 10 3 7" xfId="31976" xr:uid="{00000000-0005-0000-0000-000005820000}"/>
    <cellStyle name="Output 10 4" xfId="6520" xr:uid="{00000000-0005-0000-0000-000006820000}"/>
    <cellStyle name="Output 10 4 2" xfId="13113" xr:uid="{00000000-0005-0000-0000-000007820000}"/>
    <cellStyle name="Output 10 4 2 2" xfId="25858" xr:uid="{00000000-0005-0000-0000-000008820000}"/>
    <cellStyle name="Output 10 4 3" xfId="21264" xr:uid="{00000000-0005-0000-0000-000009820000}"/>
    <cellStyle name="Output 10 5" xfId="11548" xr:uid="{00000000-0005-0000-0000-00000A820000}"/>
    <cellStyle name="Output 10 5 2" xfId="16813" xr:uid="{00000000-0005-0000-0000-00000B820000}"/>
    <cellStyle name="Output 10 5 2 2" xfId="29347" xr:uid="{00000000-0005-0000-0000-00000C820000}"/>
    <cellStyle name="Output 10 5 3" xfId="24300" xr:uid="{00000000-0005-0000-0000-00000D820000}"/>
    <cellStyle name="Output 10 6" xfId="11953" xr:uid="{00000000-0005-0000-0000-00000E820000}"/>
    <cellStyle name="Output 10 6 2" xfId="24702" xr:uid="{00000000-0005-0000-0000-00000F820000}"/>
    <cellStyle name="Output 10 7" xfId="17483" xr:uid="{00000000-0005-0000-0000-000010820000}"/>
    <cellStyle name="Output 10 7 2" xfId="29982" xr:uid="{00000000-0005-0000-0000-000011820000}"/>
    <cellStyle name="Output 10 8" xfId="20960" xr:uid="{00000000-0005-0000-0000-000012820000}"/>
    <cellStyle name="Output 10 9" xfId="30899" xr:uid="{00000000-0005-0000-0000-000013820000}"/>
    <cellStyle name="Output 11" xfId="3055" xr:uid="{00000000-0005-0000-0000-000014820000}"/>
    <cellStyle name="Output 11 10" xfId="31162" xr:uid="{00000000-0005-0000-0000-000015820000}"/>
    <cellStyle name="Output 11 11" xfId="30740" xr:uid="{00000000-0005-0000-0000-000016820000}"/>
    <cellStyle name="Output 11 12" xfId="37208" xr:uid="{00000000-0005-0000-0000-000017820000}"/>
    <cellStyle name="Output 11 2" xfId="8703" xr:uid="{00000000-0005-0000-0000-000018820000}"/>
    <cellStyle name="Output 11 2 2" xfId="11617" xr:uid="{00000000-0005-0000-0000-000019820000}"/>
    <cellStyle name="Output 11 2 2 2" xfId="16876" xr:uid="{00000000-0005-0000-0000-00001A820000}"/>
    <cellStyle name="Output 11 2 2 2 2" xfId="29410" xr:uid="{00000000-0005-0000-0000-00001B820000}"/>
    <cellStyle name="Output 11 2 2 3" xfId="20776" xr:uid="{00000000-0005-0000-0000-00001C820000}"/>
    <cellStyle name="Output 11 2 2 3 2" xfId="30454" xr:uid="{00000000-0005-0000-0000-00001D820000}"/>
    <cellStyle name="Output 11 2 2 4" xfId="24369" xr:uid="{00000000-0005-0000-0000-00001E820000}"/>
    <cellStyle name="Output 11 2 2 5" xfId="33054" xr:uid="{00000000-0005-0000-0000-00001F820000}"/>
    <cellStyle name="Output 11 2 2 6" xfId="34097" xr:uid="{00000000-0005-0000-0000-000020820000}"/>
    <cellStyle name="Output 11 2 2 7" xfId="31556" xr:uid="{00000000-0005-0000-0000-000021820000}"/>
    <cellStyle name="Output 11 2 3" xfId="11894" xr:uid="{00000000-0005-0000-0000-000022820000}"/>
    <cellStyle name="Output 11 2 3 2" xfId="17080" xr:uid="{00000000-0005-0000-0000-000023820000}"/>
    <cellStyle name="Output 11 2 3 2 2" xfId="29611" xr:uid="{00000000-0005-0000-0000-000024820000}"/>
    <cellStyle name="Output 11 2 3 3" xfId="24643" xr:uid="{00000000-0005-0000-0000-000025820000}"/>
    <cellStyle name="Output 11 2 4" xfId="6444" xr:uid="{00000000-0005-0000-0000-000026820000}"/>
    <cellStyle name="Output 11 2 4 2" xfId="21192" xr:uid="{00000000-0005-0000-0000-000027820000}"/>
    <cellStyle name="Output 11 2 5" xfId="20625" xr:uid="{00000000-0005-0000-0000-000028820000}"/>
    <cellStyle name="Output 11 2 5 2" xfId="30303" xr:uid="{00000000-0005-0000-0000-000029820000}"/>
    <cellStyle name="Output 11 2 6" xfId="22760" xr:uid="{00000000-0005-0000-0000-00002A820000}"/>
    <cellStyle name="Output 11 2 7" xfId="32074" xr:uid="{00000000-0005-0000-0000-00002B820000}"/>
    <cellStyle name="Output 11 2 8" xfId="33914" xr:uid="{00000000-0005-0000-0000-00002C820000}"/>
    <cellStyle name="Output 11 2 9" xfId="30615" xr:uid="{00000000-0005-0000-0000-00002D820000}"/>
    <cellStyle name="Output 11 3" xfId="6554" xr:uid="{00000000-0005-0000-0000-00002E820000}"/>
    <cellStyle name="Output 11 3 2" xfId="13144" xr:uid="{00000000-0005-0000-0000-00002F820000}"/>
    <cellStyle name="Output 11 3 2 2" xfId="25889" xr:uid="{00000000-0005-0000-0000-000030820000}"/>
    <cellStyle name="Output 11 3 3" xfId="20869" xr:uid="{00000000-0005-0000-0000-000031820000}"/>
    <cellStyle name="Output 11 3 3 2" xfId="30547" xr:uid="{00000000-0005-0000-0000-000032820000}"/>
    <cellStyle name="Output 11 3 4" xfId="21297" xr:uid="{00000000-0005-0000-0000-000033820000}"/>
    <cellStyle name="Output 11 3 5" xfId="33194" xr:uid="{00000000-0005-0000-0000-000034820000}"/>
    <cellStyle name="Output 11 3 6" xfId="34192" xr:uid="{00000000-0005-0000-0000-000035820000}"/>
    <cellStyle name="Output 11 3 7" xfId="30936" xr:uid="{00000000-0005-0000-0000-000036820000}"/>
    <cellStyle name="Output 11 4" xfId="7208" xr:uid="{00000000-0005-0000-0000-000037820000}"/>
    <cellStyle name="Output 11 4 2" xfId="13741" xr:uid="{00000000-0005-0000-0000-000038820000}"/>
    <cellStyle name="Output 11 4 2 2" xfId="26472" xr:uid="{00000000-0005-0000-0000-000039820000}"/>
    <cellStyle name="Output 11 4 3" xfId="21936" xr:uid="{00000000-0005-0000-0000-00003A820000}"/>
    <cellStyle name="Output 11 5" xfId="11492" xr:uid="{00000000-0005-0000-0000-00003B820000}"/>
    <cellStyle name="Output 11 5 2" xfId="16780" xr:uid="{00000000-0005-0000-0000-00003C820000}"/>
    <cellStyle name="Output 11 5 2 2" xfId="29315" xr:uid="{00000000-0005-0000-0000-00003D820000}"/>
    <cellStyle name="Output 11 5 3" xfId="24247" xr:uid="{00000000-0005-0000-0000-00003E820000}"/>
    <cellStyle name="Output 11 6" xfId="7635" xr:uid="{00000000-0005-0000-0000-00003F820000}"/>
    <cellStyle name="Output 11 6 2" xfId="22359" xr:uid="{00000000-0005-0000-0000-000040820000}"/>
    <cellStyle name="Output 11 7" xfId="17438" xr:uid="{00000000-0005-0000-0000-000041820000}"/>
    <cellStyle name="Output 11 7 2" xfId="29955" xr:uid="{00000000-0005-0000-0000-000042820000}"/>
    <cellStyle name="Output 11 8" xfId="20961" xr:uid="{00000000-0005-0000-0000-000043820000}"/>
    <cellStyle name="Output 11 9" xfId="30900" xr:uid="{00000000-0005-0000-0000-000044820000}"/>
    <cellStyle name="Output 12" xfId="3056" xr:uid="{00000000-0005-0000-0000-000045820000}"/>
    <cellStyle name="Output 12 10" xfId="31161" xr:uid="{00000000-0005-0000-0000-000046820000}"/>
    <cellStyle name="Output 12 11" xfId="31229" xr:uid="{00000000-0005-0000-0000-000047820000}"/>
    <cellStyle name="Output 12 12" xfId="37209" xr:uid="{00000000-0005-0000-0000-000048820000}"/>
    <cellStyle name="Output 12 2" xfId="8704" xr:uid="{00000000-0005-0000-0000-000049820000}"/>
    <cellStyle name="Output 12 2 2" xfId="11618" xr:uid="{00000000-0005-0000-0000-00004A820000}"/>
    <cellStyle name="Output 12 2 2 2" xfId="16877" xr:uid="{00000000-0005-0000-0000-00004B820000}"/>
    <cellStyle name="Output 12 2 2 2 2" xfId="29411" xr:uid="{00000000-0005-0000-0000-00004C820000}"/>
    <cellStyle name="Output 12 2 2 3" xfId="20777" xr:uid="{00000000-0005-0000-0000-00004D820000}"/>
    <cellStyle name="Output 12 2 2 3 2" xfId="30455" xr:uid="{00000000-0005-0000-0000-00004E820000}"/>
    <cellStyle name="Output 12 2 2 4" xfId="24370" xr:uid="{00000000-0005-0000-0000-00004F820000}"/>
    <cellStyle name="Output 12 2 2 5" xfId="33055" xr:uid="{00000000-0005-0000-0000-000050820000}"/>
    <cellStyle name="Output 12 2 2 6" xfId="34098" xr:uid="{00000000-0005-0000-0000-000051820000}"/>
    <cellStyle name="Output 12 2 2 7" xfId="30855" xr:uid="{00000000-0005-0000-0000-000052820000}"/>
    <cellStyle name="Output 12 2 3" xfId="11646" xr:uid="{00000000-0005-0000-0000-000053820000}"/>
    <cellStyle name="Output 12 2 3 2" xfId="16905" xr:uid="{00000000-0005-0000-0000-000054820000}"/>
    <cellStyle name="Output 12 2 3 2 2" xfId="29439" xr:uid="{00000000-0005-0000-0000-000055820000}"/>
    <cellStyle name="Output 12 2 3 3" xfId="24398" xr:uid="{00000000-0005-0000-0000-000056820000}"/>
    <cellStyle name="Output 12 2 4" xfId="11810" xr:uid="{00000000-0005-0000-0000-000057820000}"/>
    <cellStyle name="Output 12 2 4 2" xfId="24559" xr:uid="{00000000-0005-0000-0000-000058820000}"/>
    <cellStyle name="Output 12 2 5" xfId="20626" xr:uid="{00000000-0005-0000-0000-000059820000}"/>
    <cellStyle name="Output 12 2 5 2" xfId="30304" xr:uid="{00000000-0005-0000-0000-00005A820000}"/>
    <cellStyle name="Output 12 2 6" xfId="22761" xr:uid="{00000000-0005-0000-0000-00005B820000}"/>
    <cellStyle name="Output 12 2 7" xfId="32075" xr:uid="{00000000-0005-0000-0000-00005C820000}"/>
    <cellStyle name="Output 12 2 8" xfId="33915" xr:uid="{00000000-0005-0000-0000-00005D820000}"/>
    <cellStyle name="Output 12 2 9" xfId="30616" xr:uid="{00000000-0005-0000-0000-00005E820000}"/>
    <cellStyle name="Output 12 3" xfId="6555" xr:uid="{00000000-0005-0000-0000-00005F820000}"/>
    <cellStyle name="Output 12 3 2" xfId="13145" xr:uid="{00000000-0005-0000-0000-000060820000}"/>
    <cellStyle name="Output 12 3 2 2" xfId="25890" xr:uid="{00000000-0005-0000-0000-000061820000}"/>
    <cellStyle name="Output 12 3 3" xfId="20870" xr:uid="{00000000-0005-0000-0000-000062820000}"/>
    <cellStyle name="Output 12 3 3 2" xfId="30548" xr:uid="{00000000-0005-0000-0000-000063820000}"/>
    <cellStyle name="Output 12 3 4" xfId="21298" xr:uid="{00000000-0005-0000-0000-000064820000}"/>
    <cellStyle name="Output 12 3 5" xfId="33195" xr:uid="{00000000-0005-0000-0000-000065820000}"/>
    <cellStyle name="Output 12 3 6" xfId="34193" xr:uid="{00000000-0005-0000-0000-000066820000}"/>
    <cellStyle name="Output 12 3 7" xfId="30877" xr:uid="{00000000-0005-0000-0000-000067820000}"/>
    <cellStyle name="Output 12 4" xfId="7207" xr:uid="{00000000-0005-0000-0000-000068820000}"/>
    <cellStyle name="Output 12 4 2" xfId="13740" xr:uid="{00000000-0005-0000-0000-000069820000}"/>
    <cellStyle name="Output 12 4 2 2" xfId="26471" xr:uid="{00000000-0005-0000-0000-00006A820000}"/>
    <cellStyle name="Output 12 4 3" xfId="21935" xr:uid="{00000000-0005-0000-0000-00006B820000}"/>
    <cellStyle name="Output 12 5" xfId="11387" xr:uid="{00000000-0005-0000-0000-00006C820000}"/>
    <cellStyle name="Output 12 5 2" xfId="16690" xr:uid="{00000000-0005-0000-0000-00006D820000}"/>
    <cellStyle name="Output 12 5 2 2" xfId="29225" xr:uid="{00000000-0005-0000-0000-00006E820000}"/>
    <cellStyle name="Output 12 5 3" xfId="24142" xr:uid="{00000000-0005-0000-0000-00006F820000}"/>
    <cellStyle name="Output 12 6" xfId="11519" xr:uid="{00000000-0005-0000-0000-000070820000}"/>
    <cellStyle name="Output 12 6 2" xfId="24274" xr:uid="{00000000-0005-0000-0000-000071820000}"/>
    <cellStyle name="Output 12 7" xfId="17480" xr:uid="{00000000-0005-0000-0000-000072820000}"/>
    <cellStyle name="Output 12 7 2" xfId="29979" xr:uid="{00000000-0005-0000-0000-000073820000}"/>
    <cellStyle name="Output 12 8" xfId="20962" xr:uid="{00000000-0005-0000-0000-000074820000}"/>
    <cellStyle name="Output 12 9" xfId="30901" xr:uid="{00000000-0005-0000-0000-000075820000}"/>
    <cellStyle name="Output 13" xfId="37210" xr:uid="{00000000-0005-0000-0000-000076820000}"/>
    <cellStyle name="Output 14" xfId="37211" xr:uid="{00000000-0005-0000-0000-000077820000}"/>
    <cellStyle name="Output 15" xfId="37212" xr:uid="{00000000-0005-0000-0000-000078820000}"/>
    <cellStyle name="Output 16" xfId="37213" xr:uid="{00000000-0005-0000-0000-000079820000}"/>
    <cellStyle name="Output 17" xfId="37214" xr:uid="{00000000-0005-0000-0000-00007A820000}"/>
    <cellStyle name="Output 2" xfId="1059" xr:uid="{00000000-0005-0000-0000-00007B820000}"/>
    <cellStyle name="Output 2 10" xfId="11927" xr:uid="{00000000-0005-0000-0000-00007C820000}"/>
    <cellStyle name="Output 2 10 2" xfId="24676" xr:uid="{00000000-0005-0000-0000-00007D820000}"/>
    <cellStyle name="Output 2 11" xfId="18297" xr:uid="{00000000-0005-0000-0000-00007E820000}"/>
    <cellStyle name="Output 2 11 2" xfId="30052" xr:uid="{00000000-0005-0000-0000-00007F820000}"/>
    <cellStyle name="Output 2 12" xfId="20963" xr:uid="{00000000-0005-0000-0000-000080820000}"/>
    <cellStyle name="Output 2 13" xfId="30687" xr:uid="{00000000-0005-0000-0000-000081820000}"/>
    <cellStyle name="Output 2 14" xfId="30861" xr:uid="{00000000-0005-0000-0000-000082820000}"/>
    <cellStyle name="Output 2 15" xfId="30949" xr:uid="{00000000-0005-0000-0000-000083820000}"/>
    <cellStyle name="Output 2 16" xfId="37215" xr:uid="{00000000-0005-0000-0000-000084820000}"/>
    <cellStyle name="Output 2 17" xfId="3057" xr:uid="{00000000-0005-0000-0000-000085820000}"/>
    <cellStyle name="Output 2 2" xfId="3058" xr:uid="{00000000-0005-0000-0000-000086820000}"/>
    <cellStyle name="Output 2 2 10" xfId="31159" xr:uid="{00000000-0005-0000-0000-000087820000}"/>
    <cellStyle name="Output 2 2 11" xfId="30744" xr:uid="{00000000-0005-0000-0000-000088820000}"/>
    <cellStyle name="Output 2 2 12" xfId="46078" xr:uid="{E4B7308B-F329-4D4E-8B29-1257112AEA10}"/>
    <cellStyle name="Output 2 2 2" xfId="8706" xr:uid="{00000000-0005-0000-0000-000089820000}"/>
    <cellStyle name="Output 2 2 2 10" xfId="46079" xr:uid="{ED4978D4-88DC-4224-8C4D-3E449988AD63}"/>
    <cellStyle name="Output 2 2 2 2" xfId="11620" xr:uid="{00000000-0005-0000-0000-00008A820000}"/>
    <cellStyle name="Output 2 2 2 2 2" xfId="16879" xr:uid="{00000000-0005-0000-0000-00008B820000}"/>
    <cellStyle name="Output 2 2 2 2 2 2" xfId="29413" xr:uid="{00000000-0005-0000-0000-00008C820000}"/>
    <cellStyle name="Output 2 2 2 2 3" xfId="20779" xr:uid="{00000000-0005-0000-0000-00008D820000}"/>
    <cellStyle name="Output 2 2 2 2 3 2" xfId="30457" xr:uid="{00000000-0005-0000-0000-00008E820000}"/>
    <cellStyle name="Output 2 2 2 2 4" xfId="24372" xr:uid="{00000000-0005-0000-0000-00008F820000}"/>
    <cellStyle name="Output 2 2 2 2 5" xfId="33057" xr:uid="{00000000-0005-0000-0000-000090820000}"/>
    <cellStyle name="Output 2 2 2 2 6" xfId="34100" xr:uid="{00000000-0005-0000-0000-000091820000}"/>
    <cellStyle name="Output 2 2 2 2 7" xfId="31972" xr:uid="{00000000-0005-0000-0000-000092820000}"/>
    <cellStyle name="Output 2 2 2 2 8" xfId="46080" xr:uid="{3AAC2AE5-2DDE-40A7-ABE4-8458105D9D16}"/>
    <cellStyle name="Output 2 2 2 3" xfId="11476" xr:uid="{00000000-0005-0000-0000-000093820000}"/>
    <cellStyle name="Output 2 2 2 3 2" xfId="16766" xr:uid="{00000000-0005-0000-0000-000094820000}"/>
    <cellStyle name="Output 2 2 2 3 2 2" xfId="29301" xr:uid="{00000000-0005-0000-0000-000095820000}"/>
    <cellStyle name="Output 2 2 2 3 3" xfId="24231" xr:uid="{00000000-0005-0000-0000-000096820000}"/>
    <cellStyle name="Output 2 2 2 4" xfId="11522" xr:uid="{00000000-0005-0000-0000-000097820000}"/>
    <cellStyle name="Output 2 2 2 4 2" xfId="24277" xr:uid="{00000000-0005-0000-0000-000098820000}"/>
    <cellStyle name="Output 2 2 2 5" xfId="20628" xr:uid="{00000000-0005-0000-0000-000099820000}"/>
    <cellStyle name="Output 2 2 2 5 2" xfId="30306" xr:uid="{00000000-0005-0000-0000-00009A820000}"/>
    <cellStyle name="Output 2 2 2 6" xfId="22763" xr:uid="{00000000-0005-0000-0000-00009B820000}"/>
    <cellStyle name="Output 2 2 2 7" xfId="32077" xr:uid="{00000000-0005-0000-0000-00009C820000}"/>
    <cellStyle name="Output 2 2 2 8" xfId="33917" xr:uid="{00000000-0005-0000-0000-00009D820000}"/>
    <cellStyle name="Output 2 2 2 9" xfId="30618" xr:uid="{00000000-0005-0000-0000-00009E820000}"/>
    <cellStyle name="Output 2 2 3" xfId="6557" xr:uid="{00000000-0005-0000-0000-00009F820000}"/>
    <cellStyle name="Output 2 2 3 2" xfId="13147" xr:uid="{00000000-0005-0000-0000-0000A0820000}"/>
    <cellStyle name="Output 2 2 3 2 2" xfId="25892" xr:uid="{00000000-0005-0000-0000-0000A1820000}"/>
    <cellStyle name="Output 2 2 3 3" xfId="20872" xr:uid="{00000000-0005-0000-0000-0000A2820000}"/>
    <cellStyle name="Output 2 2 3 3 2" xfId="30550" xr:uid="{00000000-0005-0000-0000-0000A3820000}"/>
    <cellStyle name="Output 2 2 3 4" xfId="21300" xr:uid="{00000000-0005-0000-0000-0000A4820000}"/>
    <cellStyle name="Output 2 2 3 5" xfId="33197" xr:uid="{00000000-0005-0000-0000-0000A5820000}"/>
    <cellStyle name="Output 2 2 3 6" xfId="34195" xr:uid="{00000000-0005-0000-0000-0000A6820000}"/>
    <cellStyle name="Output 2 2 3 7" xfId="30631" xr:uid="{00000000-0005-0000-0000-0000A7820000}"/>
    <cellStyle name="Output 2 2 3 8" xfId="46081" xr:uid="{6D039D51-F14D-47C2-B532-6F9B2D702697}"/>
    <cellStyle name="Output 2 2 4" xfId="7205" xr:uid="{00000000-0005-0000-0000-0000A8820000}"/>
    <cellStyle name="Output 2 2 4 2" xfId="13738" xr:uid="{00000000-0005-0000-0000-0000A9820000}"/>
    <cellStyle name="Output 2 2 4 2 2" xfId="26469" xr:uid="{00000000-0005-0000-0000-0000AA820000}"/>
    <cellStyle name="Output 2 2 4 3" xfId="21933" xr:uid="{00000000-0005-0000-0000-0000AB820000}"/>
    <cellStyle name="Output 2 2 5" xfId="11705" xr:uid="{00000000-0005-0000-0000-0000AC820000}"/>
    <cellStyle name="Output 2 2 5 2" xfId="16944" xr:uid="{00000000-0005-0000-0000-0000AD820000}"/>
    <cellStyle name="Output 2 2 5 2 2" xfId="29477" xr:uid="{00000000-0005-0000-0000-0000AE820000}"/>
    <cellStyle name="Output 2 2 5 3" xfId="24455" xr:uid="{00000000-0005-0000-0000-0000AF820000}"/>
    <cellStyle name="Output 2 2 6" xfId="11786" xr:uid="{00000000-0005-0000-0000-0000B0820000}"/>
    <cellStyle name="Output 2 2 6 2" xfId="24537" xr:uid="{00000000-0005-0000-0000-0000B1820000}"/>
    <cellStyle name="Output 2 2 7" xfId="17437" xr:uid="{00000000-0005-0000-0000-0000B2820000}"/>
    <cellStyle name="Output 2 2 7 2" xfId="29954" xr:uid="{00000000-0005-0000-0000-0000B3820000}"/>
    <cellStyle name="Output 2 2 8" xfId="20964" xr:uid="{00000000-0005-0000-0000-0000B4820000}"/>
    <cellStyle name="Output 2 2 9" xfId="30903" xr:uid="{00000000-0005-0000-0000-0000B5820000}"/>
    <cellStyle name="Output 2 3" xfId="3059" xr:uid="{00000000-0005-0000-0000-0000B6820000}"/>
    <cellStyle name="Output 2 3 10" xfId="31158" xr:uid="{00000000-0005-0000-0000-0000B7820000}"/>
    <cellStyle name="Output 2 3 11" xfId="30743" xr:uid="{00000000-0005-0000-0000-0000B8820000}"/>
    <cellStyle name="Output 2 3 12" xfId="46082" xr:uid="{9D91DA22-2FAB-439E-991F-39929EDAAB66}"/>
    <cellStyle name="Output 2 3 2" xfId="8707" xr:uid="{00000000-0005-0000-0000-0000B9820000}"/>
    <cellStyle name="Output 2 3 2 10" xfId="46083" xr:uid="{10B252BE-9611-477D-A79D-FAB400353F37}"/>
    <cellStyle name="Output 2 3 2 2" xfId="11621" xr:uid="{00000000-0005-0000-0000-0000BA820000}"/>
    <cellStyle name="Output 2 3 2 2 2" xfId="16880" xr:uid="{00000000-0005-0000-0000-0000BB820000}"/>
    <cellStyle name="Output 2 3 2 2 2 2" xfId="29414" xr:uid="{00000000-0005-0000-0000-0000BC820000}"/>
    <cellStyle name="Output 2 3 2 2 3" xfId="20780" xr:uid="{00000000-0005-0000-0000-0000BD820000}"/>
    <cellStyle name="Output 2 3 2 2 3 2" xfId="30458" xr:uid="{00000000-0005-0000-0000-0000BE820000}"/>
    <cellStyle name="Output 2 3 2 2 4" xfId="24373" xr:uid="{00000000-0005-0000-0000-0000BF820000}"/>
    <cellStyle name="Output 2 3 2 2 5" xfId="33058" xr:uid="{00000000-0005-0000-0000-0000C0820000}"/>
    <cellStyle name="Output 2 3 2 2 6" xfId="34101" xr:uid="{00000000-0005-0000-0000-0000C1820000}"/>
    <cellStyle name="Output 2 3 2 2 7" xfId="31547" xr:uid="{00000000-0005-0000-0000-0000C2820000}"/>
    <cellStyle name="Output 2 3 2 3" xfId="6763" xr:uid="{00000000-0005-0000-0000-0000C3820000}"/>
    <cellStyle name="Output 2 3 2 3 2" xfId="13327" xr:uid="{00000000-0005-0000-0000-0000C4820000}"/>
    <cellStyle name="Output 2 3 2 3 2 2" xfId="26062" xr:uid="{00000000-0005-0000-0000-0000C5820000}"/>
    <cellStyle name="Output 2 3 2 3 3" xfId="21494" xr:uid="{00000000-0005-0000-0000-0000C6820000}"/>
    <cellStyle name="Output 2 3 2 4" xfId="11464" xr:uid="{00000000-0005-0000-0000-0000C7820000}"/>
    <cellStyle name="Output 2 3 2 4 2" xfId="24219" xr:uid="{00000000-0005-0000-0000-0000C8820000}"/>
    <cellStyle name="Output 2 3 2 5" xfId="20629" xr:uid="{00000000-0005-0000-0000-0000C9820000}"/>
    <cellStyle name="Output 2 3 2 5 2" xfId="30307" xr:uid="{00000000-0005-0000-0000-0000CA820000}"/>
    <cellStyle name="Output 2 3 2 6" xfId="22764" xr:uid="{00000000-0005-0000-0000-0000CB820000}"/>
    <cellStyle name="Output 2 3 2 7" xfId="32078" xr:uid="{00000000-0005-0000-0000-0000CC820000}"/>
    <cellStyle name="Output 2 3 2 8" xfId="33918" xr:uid="{00000000-0005-0000-0000-0000CD820000}"/>
    <cellStyle name="Output 2 3 2 9" xfId="30619" xr:uid="{00000000-0005-0000-0000-0000CE820000}"/>
    <cellStyle name="Output 2 3 3" xfId="6558" xr:uid="{00000000-0005-0000-0000-0000CF820000}"/>
    <cellStyle name="Output 2 3 3 2" xfId="13148" xr:uid="{00000000-0005-0000-0000-0000D0820000}"/>
    <cellStyle name="Output 2 3 3 2 2" xfId="25893" xr:uid="{00000000-0005-0000-0000-0000D1820000}"/>
    <cellStyle name="Output 2 3 3 3" xfId="20873" xr:uid="{00000000-0005-0000-0000-0000D2820000}"/>
    <cellStyle name="Output 2 3 3 3 2" xfId="30551" xr:uid="{00000000-0005-0000-0000-0000D3820000}"/>
    <cellStyle name="Output 2 3 3 4" xfId="21301" xr:uid="{00000000-0005-0000-0000-0000D4820000}"/>
    <cellStyle name="Output 2 3 3 5" xfId="33198" xr:uid="{00000000-0005-0000-0000-0000D5820000}"/>
    <cellStyle name="Output 2 3 3 6" xfId="34196" xr:uid="{00000000-0005-0000-0000-0000D6820000}"/>
    <cellStyle name="Output 2 3 3 7" xfId="30878" xr:uid="{00000000-0005-0000-0000-0000D7820000}"/>
    <cellStyle name="Output 2 3 4" xfId="7204" xr:uid="{00000000-0005-0000-0000-0000D8820000}"/>
    <cellStyle name="Output 2 3 4 2" xfId="13737" xr:uid="{00000000-0005-0000-0000-0000D9820000}"/>
    <cellStyle name="Output 2 3 4 2 2" xfId="26468" xr:uid="{00000000-0005-0000-0000-0000DA820000}"/>
    <cellStyle name="Output 2 3 4 3" xfId="21932" xr:uid="{00000000-0005-0000-0000-0000DB820000}"/>
    <cellStyle name="Output 2 3 5" xfId="11553" xr:uid="{00000000-0005-0000-0000-0000DC820000}"/>
    <cellStyle name="Output 2 3 5 2" xfId="16818" xr:uid="{00000000-0005-0000-0000-0000DD820000}"/>
    <cellStyle name="Output 2 3 5 2 2" xfId="29352" xr:uid="{00000000-0005-0000-0000-0000DE820000}"/>
    <cellStyle name="Output 2 3 5 3" xfId="24305" xr:uid="{00000000-0005-0000-0000-0000DF820000}"/>
    <cellStyle name="Output 2 3 6" xfId="6488" xr:uid="{00000000-0005-0000-0000-0000E0820000}"/>
    <cellStyle name="Output 2 3 6 2" xfId="21232" xr:uid="{00000000-0005-0000-0000-0000E1820000}"/>
    <cellStyle name="Output 2 3 7" xfId="18699" xr:uid="{00000000-0005-0000-0000-0000E2820000}"/>
    <cellStyle name="Output 2 3 7 2" xfId="30101" xr:uid="{00000000-0005-0000-0000-0000E3820000}"/>
    <cellStyle name="Output 2 3 8" xfId="20965" xr:uid="{00000000-0005-0000-0000-0000E4820000}"/>
    <cellStyle name="Output 2 3 9" xfId="30904" xr:uid="{00000000-0005-0000-0000-0000E5820000}"/>
    <cellStyle name="Output 2 4" xfId="8705" xr:uid="{00000000-0005-0000-0000-0000E6820000}"/>
    <cellStyle name="Output 2 4 10" xfId="46084" xr:uid="{2D36BEF5-851A-4A59-AAFD-339944A0D47B}"/>
    <cellStyle name="Output 2 4 2" xfId="11619" xr:uid="{00000000-0005-0000-0000-0000E7820000}"/>
    <cellStyle name="Output 2 4 2 2" xfId="16878" xr:uid="{00000000-0005-0000-0000-0000E8820000}"/>
    <cellStyle name="Output 2 4 2 2 2" xfId="20778" xr:uid="{00000000-0005-0000-0000-0000E9820000}"/>
    <cellStyle name="Output 2 4 2 2 2 2" xfId="30456" xr:uid="{00000000-0005-0000-0000-0000EA820000}"/>
    <cellStyle name="Output 2 4 2 2 3" xfId="29412" xr:uid="{00000000-0005-0000-0000-0000EB820000}"/>
    <cellStyle name="Output 2 4 2 2 4" xfId="33056" xr:uid="{00000000-0005-0000-0000-0000EC820000}"/>
    <cellStyle name="Output 2 4 2 2 5" xfId="34099" xr:uid="{00000000-0005-0000-0000-0000ED820000}"/>
    <cellStyle name="Output 2 4 2 2 6" xfId="31557" xr:uid="{00000000-0005-0000-0000-0000EE820000}"/>
    <cellStyle name="Output 2 4 2 3" xfId="20627" xr:uid="{00000000-0005-0000-0000-0000EF820000}"/>
    <cellStyle name="Output 2 4 2 3 2" xfId="30305" xr:uid="{00000000-0005-0000-0000-0000F0820000}"/>
    <cellStyle name="Output 2 4 2 4" xfId="24371" xr:uid="{00000000-0005-0000-0000-0000F1820000}"/>
    <cellStyle name="Output 2 4 2 5" xfId="32076" xr:uid="{00000000-0005-0000-0000-0000F2820000}"/>
    <cellStyle name="Output 2 4 2 6" xfId="33916" xr:uid="{00000000-0005-0000-0000-0000F3820000}"/>
    <cellStyle name="Output 2 4 2 7" xfId="30617" xr:uid="{00000000-0005-0000-0000-0000F4820000}"/>
    <cellStyle name="Output 2 4 2 8" xfId="46085" xr:uid="{9FB1CB40-55EF-4598-858F-3F1367C4F478}"/>
    <cellStyle name="Output 2 4 3" xfId="11511" xr:uid="{00000000-0005-0000-0000-0000F5820000}"/>
    <cellStyle name="Output 2 4 3 2" xfId="16793" xr:uid="{00000000-0005-0000-0000-0000F6820000}"/>
    <cellStyle name="Output 2 4 3 2 2" xfId="29328" xr:uid="{00000000-0005-0000-0000-0000F7820000}"/>
    <cellStyle name="Output 2 4 3 3" xfId="20871" xr:uid="{00000000-0005-0000-0000-0000F8820000}"/>
    <cellStyle name="Output 2 4 3 3 2" xfId="30549" xr:uid="{00000000-0005-0000-0000-0000F9820000}"/>
    <cellStyle name="Output 2 4 3 4" xfId="24266" xr:uid="{00000000-0005-0000-0000-0000FA820000}"/>
    <cellStyle name="Output 2 4 3 5" xfId="33196" xr:uid="{00000000-0005-0000-0000-0000FB820000}"/>
    <cellStyle name="Output 2 4 3 6" xfId="34194" xr:uid="{00000000-0005-0000-0000-0000FC820000}"/>
    <cellStyle name="Output 2 4 3 7" xfId="30856" xr:uid="{00000000-0005-0000-0000-0000FD820000}"/>
    <cellStyle name="Output 2 4 4" xfId="7582" xr:uid="{00000000-0005-0000-0000-0000FE820000}"/>
    <cellStyle name="Output 2 4 4 2" xfId="22309" xr:uid="{00000000-0005-0000-0000-0000FF820000}"/>
    <cellStyle name="Output 2 4 5" xfId="17481" xr:uid="{00000000-0005-0000-0000-000000830000}"/>
    <cellStyle name="Output 2 4 5 2" xfId="29980" xr:uid="{00000000-0005-0000-0000-000001830000}"/>
    <cellStyle name="Output 2 4 6" xfId="22762" xr:uid="{00000000-0005-0000-0000-000002830000}"/>
    <cellStyle name="Output 2 4 7" xfId="30902" xr:uid="{00000000-0005-0000-0000-000003830000}"/>
    <cellStyle name="Output 2 4 8" xfId="31160" xr:uid="{00000000-0005-0000-0000-000004830000}"/>
    <cellStyle name="Output 2 4 9" xfId="30648" xr:uid="{00000000-0005-0000-0000-000005830000}"/>
    <cellStyle name="Output 2 5" xfId="9996" xr:uid="{00000000-0005-0000-0000-000006830000}"/>
    <cellStyle name="Output 2 5 10" xfId="46086" xr:uid="{9E59079A-0172-4362-A450-B44DABE1664D}"/>
    <cellStyle name="Output 2 5 2" xfId="11832" xr:uid="{00000000-0005-0000-0000-000007830000}"/>
    <cellStyle name="Output 2 5 2 2" xfId="17045" xr:uid="{00000000-0005-0000-0000-000008830000}"/>
    <cellStyle name="Output 2 5 2 2 2" xfId="29576" xr:uid="{00000000-0005-0000-0000-000009830000}"/>
    <cellStyle name="Output 2 5 2 3" xfId="20723" xr:uid="{00000000-0005-0000-0000-00000A830000}"/>
    <cellStyle name="Output 2 5 2 3 2" xfId="30401" xr:uid="{00000000-0005-0000-0000-00000B830000}"/>
    <cellStyle name="Output 2 5 2 4" xfId="24581" xr:uid="{00000000-0005-0000-0000-00000C830000}"/>
    <cellStyle name="Output 2 5 2 5" xfId="32977" xr:uid="{00000000-0005-0000-0000-00000D830000}"/>
    <cellStyle name="Output 2 5 2 6" xfId="34044" xr:uid="{00000000-0005-0000-0000-00000E830000}"/>
    <cellStyle name="Output 2 5 2 7" xfId="31946" xr:uid="{00000000-0005-0000-0000-00000F830000}"/>
    <cellStyle name="Output 2 5 2 8" xfId="46087" xr:uid="{459C3E87-546E-41F6-BC5A-E72AEEF35107}"/>
    <cellStyle name="Output 2 5 3" xfId="6912" xr:uid="{00000000-0005-0000-0000-000010830000}"/>
    <cellStyle name="Output 2 5 3 2" xfId="13451" xr:uid="{00000000-0005-0000-0000-000011830000}"/>
    <cellStyle name="Output 2 5 3 2 2" xfId="26183" xr:uid="{00000000-0005-0000-0000-000012830000}"/>
    <cellStyle name="Output 2 5 3 3" xfId="21640" xr:uid="{00000000-0005-0000-0000-000013830000}"/>
    <cellStyle name="Output 2 5 4" xfId="7369" xr:uid="{00000000-0005-0000-0000-000014830000}"/>
    <cellStyle name="Output 2 5 4 2" xfId="22096" xr:uid="{00000000-0005-0000-0000-000015830000}"/>
    <cellStyle name="Output 2 5 5" xfId="20573" xr:uid="{00000000-0005-0000-0000-000016830000}"/>
    <cellStyle name="Output 2 5 5 2" xfId="30251" xr:uid="{00000000-0005-0000-0000-000017830000}"/>
    <cellStyle name="Output 2 5 6" xfId="23577" xr:uid="{00000000-0005-0000-0000-000018830000}"/>
    <cellStyle name="Output 2 5 7" xfId="31982" xr:uid="{00000000-0005-0000-0000-000019830000}"/>
    <cellStyle name="Output 2 5 8" xfId="33856" xr:uid="{00000000-0005-0000-0000-00001A830000}"/>
    <cellStyle name="Output 2 5 9" xfId="30658" xr:uid="{00000000-0005-0000-0000-00001B830000}"/>
    <cellStyle name="Output 2 6" xfId="11201" xr:uid="{00000000-0005-0000-0000-00001C830000}"/>
    <cellStyle name="Output 2 6 10" xfId="34242" xr:uid="{00000000-0005-0000-0000-00001D830000}"/>
    <cellStyle name="Output 2 6 2" xfId="11945" xr:uid="{00000000-0005-0000-0000-00001E830000}"/>
    <cellStyle name="Output 2 6 2 2" xfId="17109" xr:uid="{00000000-0005-0000-0000-00001F830000}"/>
    <cellStyle name="Output 2 6 2 2 2" xfId="29640" xr:uid="{00000000-0005-0000-0000-000020830000}"/>
    <cellStyle name="Output 2 6 2 3" xfId="19801" xr:uid="{00000000-0005-0000-0000-000021830000}"/>
    <cellStyle name="Output 2 6 2 3 2" xfId="30134" xr:uid="{00000000-0005-0000-0000-000022830000}"/>
    <cellStyle name="Output 2 6 2 4" xfId="20672" xr:uid="{00000000-0005-0000-0000-000023830000}"/>
    <cellStyle name="Output 2 6 2 4 2" xfId="30350" xr:uid="{00000000-0005-0000-0000-000024830000}"/>
    <cellStyle name="Output 2 6 2 5" xfId="24694" xr:uid="{00000000-0005-0000-0000-000025830000}"/>
    <cellStyle name="Output 2 6 2 6" xfId="32915" xr:uid="{00000000-0005-0000-0000-000026830000}"/>
    <cellStyle name="Output 2 6 2 7" xfId="33993" xr:uid="{00000000-0005-0000-0000-000027830000}"/>
    <cellStyle name="Output 2 6 2 8" xfId="30637" xr:uid="{00000000-0005-0000-0000-000028830000}"/>
    <cellStyle name="Output 2 6 3" xfId="11969" xr:uid="{00000000-0005-0000-0000-000029830000}"/>
    <cellStyle name="Output 2 6 3 2" xfId="17121" xr:uid="{00000000-0005-0000-0000-00002A830000}"/>
    <cellStyle name="Output 2 6 3 2 2" xfId="29652" xr:uid="{00000000-0005-0000-0000-00002B830000}"/>
    <cellStyle name="Output 2 6 3 3" xfId="24718" xr:uid="{00000000-0005-0000-0000-00002C830000}"/>
    <cellStyle name="Output 2 6 4" xfId="11989" xr:uid="{00000000-0005-0000-0000-00002D830000}"/>
    <cellStyle name="Output 2 6 4 2" xfId="24737" xr:uid="{00000000-0005-0000-0000-00002E830000}"/>
    <cellStyle name="Output 2 6 5" xfId="18507" xr:uid="{00000000-0005-0000-0000-00002F830000}"/>
    <cellStyle name="Output 2 6 5 2" xfId="30060" xr:uid="{00000000-0005-0000-0000-000030830000}"/>
    <cellStyle name="Output 2 6 6" xfId="20521" xr:uid="{00000000-0005-0000-0000-000031830000}"/>
    <cellStyle name="Output 2 6 6 2" xfId="30201" xr:uid="{00000000-0005-0000-0000-000032830000}"/>
    <cellStyle name="Output 2 6 7" xfId="24019" xr:uid="{00000000-0005-0000-0000-000033830000}"/>
    <cellStyle name="Output 2 6 8" xfId="31867" xr:uid="{00000000-0005-0000-0000-000034830000}"/>
    <cellStyle name="Output 2 6 9" xfId="33775" xr:uid="{00000000-0005-0000-0000-000035830000}"/>
    <cellStyle name="Output 2 7" xfId="6556" xr:uid="{00000000-0005-0000-0000-000036830000}"/>
    <cellStyle name="Output 2 7 2" xfId="13146" xr:uid="{00000000-0005-0000-0000-000037830000}"/>
    <cellStyle name="Output 2 7 2 2" xfId="25891" xr:uid="{00000000-0005-0000-0000-000038830000}"/>
    <cellStyle name="Output 2 7 2 3" xfId="46089" xr:uid="{FDF6D883-F224-4903-9AEE-E872DB116E98}"/>
    <cellStyle name="Output 2 7 3" xfId="19923" xr:uid="{00000000-0005-0000-0000-000039830000}"/>
    <cellStyle name="Output 2 7 3 2" xfId="30192" xr:uid="{00000000-0005-0000-0000-00003A830000}"/>
    <cellStyle name="Output 2 7 4" xfId="20817" xr:uid="{00000000-0005-0000-0000-00003B830000}"/>
    <cellStyle name="Output 2 7 4 2" xfId="30495" xr:uid="{00000000-0005-0000-0000-00003C830000}"/>
    <cellStyle name="Output 2 7 5" xfId="21299" xr:uid="{00000000-0005-0000-0000-00003D830000}"/>
    <cellStyle name="Output 2 7 6" xfId="33114" xr:uid="{00000000-0005-0000-0000-00003E830000}"/>
    <cellStyle name="Output 2 7 7" xfId="34139" xr:uid="{00000000-0005-0000-0000-00003F830000}"/>
    <cellStyle name="Output 2 7 8" xfId="31605" xr:uid="{00000000-0005-0000-0000-000040830000}"/>
    <cellStyle name="Output 2 7 9" xfId="46088" xr:uid="{BC1FD7C7-7ABA-4A86-A3DA-E33EE2DB3F88}"/>
    <cellStyle name="Output 2 8" xfId="7206" xr:uid="{00000000-0005-0000-0000-000041830000}"/>
    <cellStyle name="Output 2 8 2" xfId="13739" xr:uid="{00000000-0005-0000-0000-000042830000}"/>
    <cellStyle name="Output 2 8 2 2" xfId="26470" xr:uid="{00000000-0005-0000-0000-000043830000}"/>
    <cellStyle name="Output 2 8 2 3" xfId="46091" xr:uid="{5AFF9356-64C3-423A-975D-F7BCA160EB7F}"/>
    <cellStyle name="Output 2 8 3" xfId="21934" xr:uid="{00000000-0005-0000-0000-000044830000}"/>
    <cellStyle name="Output 2 8 4" xfId="46090" xr:uid="{F8293DBE-CAB7-41F6-921E-F954F22D21EA}"/>
    <cellStyle name="Output 2 9" xfId="11883" xr:uid="{00000000-0005-0000-0000-000045830000}"/>
    <cellStyle name="Output 2 9 2" xfId="17073" xr:uid="{00000000-0005-0000-0000-000046830000}"/>
    <cellStyle name="Output 2 9 2 2" xfId="29604" xr:uid="{00000000-0005-0000-0000-000047830000}"/>
    <cellStyle name="Output 2 9 3" xfId="24632" xr:uid="{00000000-0005-0000-0000-000048830000}"/>
    <cellStyle name="Output 3" xfId="1060" xr:uid="{00000000-0005-0000-0000-000049830000}"/>
    <cellStyle name="Output 3 10" xfId="18296" xr:uid="{00000000-0005-0000-0000-00004A830000}"/>
    <cellStyle name="Output 3 10 2" xfId="30051" xr:uid="{00000000-0005-0000-0000-00004B830000}"/>
    <cellStyle name="Output 3 11" xfId="20966" xr:uid="{00000000-0005-0000-0000-00004C830000}"/>
    <cellStyle name="Output 3 12" xfId="30688" xr:uid="{00000000-0005-0000-0000-00004D830000}"/>
    <cellStyle name="Output 3 13" xfId="32048" xr:uid="{00000000-0005-0000-0000-00004E830000}"/>
    <cellStyle name="Output 3 14" xfId="33987" xr:uid="{00000000-0005-0000-0000-00004F830000}"/>
    <cellStyle name="Output 3 15" xfId="37216" xr:uid="{00000000-0005-0000-0000-000050830000}"/>
    <cellStyle name="Output 3 16" xfId="3060" xr:uid="{00000000-0005-0000-0000-000051830000}"/>
    <cellStyle name="Output 3 2" xfId="3061" xr:uid="{00000000-0005-0000-0000-000052830000}"/>
    <cellStyle name="Output 3 2 10" xfId="30816" xr:uid="{00000000-0005-0000-0000-000053830000}"/>
    <cellStyle name="Output 3 2 11" xfId="30746" xr:uid="{00000000-0005-0000-0000-000054830000}"/>
    <cellStyle name="Output 3 2 12" xfId="46092" xr:uid="{B3D66A1C-7485-4FEB-9184-F920492A2DF9}"/>
    <cellStyle name="Output 3 2 2" xfId="8709" xr:uid="{00000000-0005-0000-0000-000055830000}"/>
    <cellStyle name="Output 3 2 2 10" xfId="46093" xr:uid="{E3E20305-2E0B-4079-B6AD-3307C84F41AF}"/>
    <cellStyle name="Output 3 2 2 2" xfId="11623" xr:uid="{00000000-0005-0000-0000-000056830000}"/>
    <cellStyle name="Output 3 2 2 2 2" xfId="16882" xr:uid="{00000000-0005-0000-0000-000057830000}"/>
    <cellStyle name="Output 3 2 2 2 2 2" xfId="29416" xr:uid="{00000000-0005-0000-0000-000058830000}"/>
    <cellStyle name="Output 3 2 2 2 3" xfId="20782" xr:uid="{00000000-0005-0000-0000-000059830000}"/>
    <cellStyle name="Output 3 2 2 2 3 2" xfId="30460" xr:uid="{00000000-0005-0000-0000-00005A830000}"/>
    <cellStyle name="Output 3 2 2 2 4" xfId="24375" xr:uid="{00000000-0005-0000-0000-00005B830000}"/>
    <cellStyle name="Output 3 2 2 2 5" xfId="33060" xr:uid="{00000000-0005-0000-0000-00005C830000}"/>
    <cellStyle name="Output 3 2 2 2 6" xfId="34103" xr:uid="{00000000-0005-0000-0000-00005D830000}"/>
    <cellStyle name="Output 3 2 2 2 7" xfId="31559" xr:uid="{00000000-0005-0000-0000-00005E830000}"/>
    <cellStyle name="Output 3 2 2 2 8" xfId="46094" xr:uid="{C6F60934-5448-4086-8EA6-0E49F9F706A3}"/>
    <cellStyle name="Output 3 2 2 3" xfId="11778" xr:uid="{00000000-0005-0000-0000-00005F830000}"/>
    <cellStyle name="Output 3 2 2 3 2" xfId="17010" xr:uid="{00000000-0005-0000-0000-000060830000}"/>
    <cellStyle name="Output 3 2 2 3 2 2" xfId="29543" xr:uid="{00000000-0005-0000-0000-000061830000}"/>
    <cellStyle name="Output 3 2 2 3 3" xfId="24529" xr:uid="{00000000-0005-0000-0000-000062830000}"/>
    <cellStyle name="Output 3 2 2 4" xfId="7071" xr:uid="{00000000-0005-0000-0000-000063830000}"/>
    <cellStyle name="Output 3 2 2 4 2" xfId="21798" xr:uid="{00000000-0005-0000-0000-000064830000}"/>
    <cellStyle name="Output 3 2 2 5" xfId="20631" xr:uid="{00000000-0005-0000-0000-000065830000}"/>
    <cellStyle name="Output 3 2 2 5 2" xfId="30309" xr:uid="{00000000-0005-0000-0000-000066830000}"/>
    <cellStyle name="Output 3 2 2 6" xfId="22766" xr:uid="{00000000-0005-0000-0000-000067830000}"/>
    <cellStyle name="Output 3 2 2 7" xfId="32080" xr:uid="{00000000-0005-0000-0000-000068830000}"/>
    <cellStyle name="Output 3 2 2 8" xfId="33920" xr:uid="{00000000-0005-0000-0000-000069830000}"/>
    <cellStyle name="Output 3 2 2 9" xfId="31097" xr:uid="{00000000-0005-0000-0000-00006A830000}"/>
    <cellStyle name="Output 3 2 3" xfId="6560" xr:uid="{00000000-0005-0000-0000-00006B830000}"/>
    <cellStyle name="Output 3 2 3 2" xfId="13150" xr:uid="{00000000-0005-0000-0000-00006C830000}"/>
    <cellStyle name="Output 3 2 3 2 2" xfId="25895" xr:uid="{00000000-0005-0000-0000-00006D830000}"/>
    <cellStyle name="Output 3 2 3 3" xfId="20875" xr:uid="{00000000-0005-0000-0000-00006E830000}"/>
    <cellStyle name="Output 3 2 3 3 2" xfId="30553" xr:uid="{00000000-0005-0000-0000-00006F830000}"/>
    <cellStyle name="Output 3 2 3 4" xfId="21303" xr:uid="{00000000-0005-0000-0000-000070830000}"/>
    <cellStyle name="Output 3 2 3 5" xfId="33200" xr:uid="{00000000-0005-0000-0000-000071830000}"/>
    <cellStyle name="Output 3 2 3 6" xfId="34198" xr:uid="{00000000-0005-0000-0000-000072830000}"/>
    <cellStyle name="Output 3 2 3 7" xfId="30659" xr:uid="{00000000-0005-0000-0000-000073830000}"/>
    <cellStyle name="Output 3 2 3 8" xfId="46095" xr:uid="{27041BC5-A0B9-4C4C-A0F2-61A3F68BA51C}"/>
    <cellStyle name="Output 3 2 4" xfId="7202" xr:uid="{00000000-0005-0000-0000-000074830000}"/>
    <cellStyle name="Output 3 2 4 2" xfId="13735" xr:uid="{00000000-0005-0000-0000-000075830000}"/>
    <cellStyle name="Output 3 2 4 2 2" xfId="26466" xr:uid="{00000000-0005-0000-0000-000076830000}"/>
    <cellStyle name="Output 3 2 4 3" xfId="21930" xr:uid="{00000000-0005-0000-0000-000077830000}"/>
    <cellStyle name="Output 3 2 5" xfId="11704" xr:uid="{00000000-0005-0000-0000-000078830000}"/>
    <cellStyle name="Output 3 2 5 2" xfId="16943" xr:uid="{00000000-0005-0000-0000-000079830000}"/>
    <cellStyle name="Output 3 2 5 2 2" xfId="29476" xr:uid="{00000000-0005-0000-0000-00007A830000}"/>
    <cellStyle name="Output 3 2 5 3" xfId="24454" xr:uid="{00000000-0005-0000-0000-00007B830000}"/>
    <cellStyle name="Output 3 2 6" xfId="7329" xr:uid="{00000000-0005-0000-0000-00007C830000}"/>
    <cellStyle name="Output 3 2 6 2" xfId="22057" xr:uid="{00000000-0005-0000-0000-00007D830000}"/>
    <cellStyle name="Output 3 2 7" xfId="17479" xr:uid="{00000000-0005-0000-0000-00007E830000}"/>
    <cellStyle name="Output 3 2 7 2" xfId="29978" xr:uid="{00000000-0005-0000-0000-00007F830000}"/>
    <cellStyle name="Output 3 2 8" xfId="20967" xr:uid="{00000000-0005-0000-0000-000080830000}"/>
    <cellStyle name="Output 3 2 9" xfId="30906" xr:uid="{00000000-0005-0000-0000-000081830000}"/>
    <cellStyle name="Output 3 3" xfId="8708" xr:uid="{00000000-0005-0000-0000-000082830000}"/>
    <cellStyle name="Output 3 3 10" xfId="46096" xr:uid="{BC52FB36-3E2E-443A-9D11-969D6F198891}"/>
    <cellStyle name="Output 3 3 2" xfId="11622" xr:uid="{00000000-0005-0000-0000-000083830000}"/>
    <cellStyle name="Output 3 3 2 2" xfId="16881" xr:uid="{00000000-0005-0000-0000-000084830000}"/>
    <cellStyle name="Output 3 3 2 2 2" xfId="20781" xr:uid="{00000000-0005-0000-0000-000085830000}"/>
    <cellStyle name="Output 3 3 2 2 2 2" xfId="30459" xr:uid="{00000000-0005-0000-0000-000086830000}"/>
    <cellStyle name="Output 3 3 2 2 3" xfId="29415" xr:uid="{00000000-0005-0000-0000-000087830000}"/>
    <cellStyle name="Output 3 3 2 2 4" xfId="33059" xr:uid="{00000000-0005-0000-0000-000088830000}"/>
    <cellStyle name="Output 3 3 2 2 5" xfId="34102" xr:uid="{00000000-0005-0000-0000-000089830000}"/>
    <cellStyle name="Output 3 3 2 2 6" xfId="31558" xr:uid="{00000000-0005-0000-0000-00008A830000}"/>
    <cellStyle name="Output 3 3 2 3" xfId="20630" xr:uid="{00000000-0005-0000-0000-00008B830000}"/>
    <cellStyle name="Output 3 3 2 3 2" xfId="30308" xr:uid="{00000000-0005-0000-0000-00008C830000}"/>
    <cellStyle name="Output 3 3 2 4" xfId="24374" xr:uid="{00000000-0005-0000-0000-00008D830000}"/>
    <cellStyle name="Output 3 3 2 5" xfId="32079" xr:uid="{00000000-0005-0000-0000-00008E830000}"/>
    <cellStyle name="Output 3 3 2 6" xfId="33919" xr:uid="{00000000-0005-0000-0000-00008F830000}"/>
    <cellStyle name="Output 3 3 2 7" xfId="31096" xr:uid="{00000000-0005-0000-0000-000090830000}"/>
    <cellStyle name="Output 3 3 2 8" xfId="46097" xr:uid="{B3A6AD50-9858-45AD-9978-17F8CB793C1B}"/>
    <cellStyle name="Output 3 3 3" xfId="6588" xr:uid="{00000000-0005-0000-0000-000091830000}"/>
    <cellStyle name="Output 3 3 3 2" xfId="13177" xr:uid="{00000000-0005-0000-0000-000092830000}"/>
    <cellStyle name="Output 3 3 3 2 2" xfId="25922" xr:uid="{00000000-0005-0000-0000-000093830000}"/>
    <cellStyle name="Output 3 3 3 3" xfId="20874" xr:uid="{00000000-0005-0000-0000-000094830000}"/>
    <cellStyle name="Output 3 3 3 3 2" xfId="30552" xr:uid="{00000000-0005-0000-0000-000095830000}"/>
    <cellStyle name="Output 3 3 3 4" xfId="21331" xr:uid="{00000000-0005-0000-0000-000096830000}"/>
    <cellStyle name="Output 3 3 3 5" xfId="33199" xr:uid="{00000000-0005-0000-0000-000097830000}"/>
    <cellStyle name="Output 3 3 3 6" xfId="34197" xr:uid="{00000000-0005-0000-0000-000098830000}"/>
    <cellStyle name="Output 3 3 3 7" xfId="33952" xr:uid="{00000000-0005-0000-0000-000099830000}"/>
    <cellStyle name="Output 3 3 4" xfId="11781" xr:uid="{00000000-0005-0000-0000-00009A830000}"/>
    <cellStyle name="Output 3 3 4 2" xfId="24532" xr:uid="{00000000-0005-0000-0000-00009B830000}"/>
    <cellStyle name="Output 3 3 5" xfId="17477" xr:uid="{00000000-0005-0000-0000-00009C830000}"/>
    <cellStyle name="Output 3 3 5 2" xfId="29976" xr:uid="{00000000-0005-0000-0000-00009D830000}"/>
    <cellStyle name="Output 3 3 6" xfId="22765" xr:uid="{00000000-0005-0000-0000-00009E830000}"/>
    <cellStyle name="Output 3 3 7" xfId="30905" xr:uid="{00000000-0005-0000-0000-00009F830000}"/>
    <cellStyle name="Output 3 3 8" xfId="31157" xr:uid="{00000000-0005-0000-0000-0000A0830000}"/>
    <cellStyle name="Output 3 3 9" xfId="30649" xr:uid="{00000000-0005-0000-0000-0000A1830000}"/>
    <cellStyle name="Output 3 4" xfId="9997" xr:uid="{00000000-0005-0000-0000-0000A2830000}"/>
    <cellStyle name="Output 3 4 2" xfId="11833" xr:uid="{00000000-0005-0000-0000-0000A3830000}"/>
    <cellStyle name="Output 3 4 2 2" xfId="17046" xr:uid="{00000000-0005-0000-0000-0000A4830000}"/>
    <cellStyle name="Output 3 4 2 2 2" xfId="29577" xr:uid="{00000000-0005-0000-0000-0000A5830000}"/>
    <cellStyle name="Output 3 4 2 3" xfId="20724" xr:uid="{00000000-0005-0000-0000-0000A6830000}"/>
    <cellStyle name="Output 3 4 2 3 2" xfId="30402" xr:uid="{00000000-0005-0000-0000-0000A7830000}"/>
    <cellStyle name="Output 3 4 2 4" xfId="24582" xr:uid="{00000000-0005-0000-0000-0000A8830000}"/>
    <cellStyle name="Output 3 4 2 5" xfId="32978" xr:uid="{00000000-0005-0000-0000-0000A9830000}"/>
    <cellStyle name="Output 3 4 2 6" xfId="34045" xr:uid="{00000000-0005-0000-0000-0000AA830000}"/>
    <cellStyle name="Output 3 4 2 7" xfId="31662" xr:uid="{00000000-0005-0000-0000-0000AB830000}"/>
    <cellStyle name="Output 3 4 3" xfId="6913" xr:uid="{00000000-0005-0000-0000-0000AC830000}"/>
    <cellStyle name="Output 3 4 3 2" xfId="13452" xr:uid="{00000000-0005-0000-0000-0000AD830000}"/>
    <cellStyle name="Output 3 4 3 2 2" xfId="26184" xr:uid="{00000000-0005-0000-0000-0000AE830000}"/>
    <cellStyle name="Output 3 4 3 3" xfId="21641" xr:uid="{00000000-0005-0000-0000-0000AF830000}"/>
    <cellStyle name="Output 3 4 4" xfId="6889" xr:uid="{00000000-0005-0000-0000-0000B0830000}"/>
    <cellStyle name="Output 3 4 4 2" xfId="21620" xr:uid="{00000000-0005-0000-0000-0000B1830000}"/>
    <cellStyle name="Output 3 4 5" xfId="20574" xr:uid="{00000000-0005-0000-0000-0000B2830000}"/>
    <cellStyle name="Output 3 4 5 2" xfId="30252" xr:uid="{00000000-0005-0000-0000-0000B3830000}"/>
    <cellStyle name="Output 3 4 6" xfId="23578" xr:uid="{00000000-0005-0000-0000-0000B4830000}"/>
    <cellStyle name="Output 3 4 7" xfId="31983" xr:uid="{00000000-0005-0000-0000-0000B5830000}"/>
    <cellStyle name="Output 3 4 8" xfId="33857" xr:uid="{00000000-0005-0000-0000-0000B6830000}"/>
    <cellStyle name="Output 3 4 9" xfId="34233" xr:uid="{00000000-0005-0000-0000-0000B7830000}"/>
    <cellStyle name="Output 3 5" xfId="10932" xr:uid="{00000000-0005-0000-0000-0000B8830000}"/>
    <cellStyle name="Output 3 5 2" xfId="11916" xr:uid="{00000000-0005-0000-0000-0000B9830000}"/>
    <cellStyle name="Output 3 5 2 2" xfId="17092" xr:uid="{00000000-0005-0000-0000-0000BA830000}"/>
    <cellStyle name="Output 3 5 2 2 2" xfId="29623" xr:uid="{00000000-0005-0000-0000-0000BB830000}"/>
    <cellStyle name="Output 3 5 2 3" xfId="24665" xr:uid="{00000000-0005-0000-0000-0000BC830000}"/>
    <cellStyle name="Output 3 5 3" xfId="7589" xr:uid="{00000000-0005-0000-0000-0000BD830000}"/>
    <cellStyle name="Output 3 5 3 2" xfId="14097" xr:uid="{00000000-0005-0000-0000-0000BE830000}"/>
    <cellStyle name="Output 3 5 3 2 2" xfId="26827" xr:uid="{00000000-0005-0000-0000-0000BF830000}"/>
    <cellStyle name="Output 3 5 3 3" xfId="22316" xr:uid="{00000000-0005-0000-0000-0000C0830000}"/>
    <cellStyle name="Output 3 5 4" xfId="11837" xr:uid="{00000000-0005-0000-0000-0000C1830000}"/>
    <cellStyle name="Output 3 5 4 2" xfId="24586" xr:uid="{00000000-0005-0000-0000-0000C2830000}"/>
    <cellStyle name="Output 3 5 5" xfId="20818" xr:uid="{00000000-0005-0000-0000-0000C3830000}"/>
    <cellStyle name="Output 3 5 5 2" xfId="30496" xr:uid="{00000000-0005-0000-0000-0000C4830000}"/>
    <cellStyle name="Output 3 5 6" xfId="23860" xr:uid="{00000000-0005-0000-0000-0000C5830000}"/>
    <cellStyle name="Output 3 5 7" xfId="33115" xr:uid="{00000000-0005-0000-0000-0000C6830000}"/>
    <cellStyle name="Output 3 5 8" xfId="34140" xr:uid="{00000000-0005-0000-0000-0000C7830000}"/>
    <cellStyle name="Output 3 5 9" xfId="31603" xr:uid="{00000000-0005-0000-0000-0000C8830000}"/>
    <cellStyle name="Output 3 6" xfId="6559" xr:uid="{00000000-0005-0000-0000-0000C9830000}"/>
    <cellStyle name="Output 3 6 2" xfId="13149" xr:uid="{00000000-0005-0000-0000-0000CA830000}"/>
    <cellStyle name="Output 3 6 2 2" xfId="25894" xr:uid="{00000000-0005-0000-0000-0000CB830000}"/>
    <cellStyle name="Output 3 6 2 3" xfId="46099" xr:uid="{3386CBE7-5AEB-473F-B041-E09E383BBC6F}"/>
    <cellStyle name="Output 3 6 3" xfId="21302" xr:uid="{00000000-0005-0000-0000-0000CC830000}"/>
    <cellStyle name="Output 3 6 4" xfId="46098" xr:uid="{4C6F3F42-02E4-4F66-BEE6-F743FF8E29C9}"/>
    <cellStyle name="Output 3 7" xfId="7203" xr:uid="{00000000-0005-0000-0000-0000CD830000}"/>
    <cellStyle name="Output 3 7 2" xfId="13736" xr:uid="{00000000-0005-0000-0000-0000CE830000}"/>
    <cellStyle name="Output 3 7 2 2" xfId="26467" xr:uid="{00000000-0005-0000-0000-0000CF830000}"/>
    <cellStyle name="Output 3 7 2 3" xfId="46101" xr:uid="{FE376862-FC58-4B10-918C-D4E42A141FD2}"/>
    <cellStyle name="Output 3 7 3" xfId="21931" xr:uid="{00000000-0005-0000-0000-0000D0830000}"/>
    <cellStyle name="Output 3 7 4" xfId="46100" xr:uid="{E48007C1-AF6A-41BF-A7A2-0230A77193FB}"/>
    <cellStyle name="Output 3 8" xfId="11392" xr:uid="{00000000-0005-0000-0000-0000D1830000}"/>
    <cellStyle name="Output 3 8 2" xfId="16695" xr:uid="{00000000-0005-0000-0000-0000D2830000}"/>
    <cellStyle name="Output 3 8 2 2" xfId="29230" xr:uid="{00000000-0005-0000-0000-0000D3830000}"/>
    <cellStyle name="Output 3 8 3" xfId="24147" xr:uid="{00000000-0005-0000-0000-0000D4830000}"/>
    <cellStyle name="Output 3 9" xfId="6737" xr:uid="{00000000-0005-0000-0000-0000D5830000}"/>
    <cellStyle name="Output 3 9 2" xfId="21470" xr:uid="{00000000-0005-0000-0000-0000D6830000}"/>
    <cellStyle name="Output 4" xfId="1061" xr:uid="{00000000-0005-0000-0000-0000D7830000}"/>
    <cellStyle name="Output 4 10" xfId="18295" xr:uid="{00000000-0005-0000-0000-0000D8830000}"/>
    <cellStyle name="Output 4 10 2" xfId="30050" xr:uid="{00000000-0005-0000-0000-0000D9830000}"/>
    <cellStyle name="Output 4 11" xfId="20968" xr:uid="{00000000-0005-0000-0000-0000DA830000}"/>
    <cellStyle name="Output 4 12" xfId="30689" xr:uid="{00000000-0005-0000-0000-0000DB830000}"/>
    <cellStyle name="Output 4 13" xfId="30860" xr:uid="{00000000-0005-0000-0000-0000DC830000}"/>
    <cellStyle name="Output 4 14" xfId="30950" xr:uid="{00000000-0005-0000-0000-0000DD830000}"/>
    <cellStyle name="Output 4 15" xfId="37217" xr:uid="{00000000-0005-0000-0000-0000DE830000}"/>
    <cellStyle name="Output 4 16" xfId="3062" xr:uid="{00000000-0005-0000-0000-0000DF830000}"/>
    <cellStyle name="Output 4 2" xfId="3063" xr:uid="{00000000-0005-0000-0000-0000E0830000}"/>
    <cellStyle name="Output 4 2 10" xfId="30814" xr:uid="{00000000-0005-0000-0000-0000E1830000}"/>
    <cellStyle name="Output 4 2 11" xfId="30650" xr:uid="{00000000-0005-0000-0000-0000E2830000}"/>
    <cellStyle name="Output 4 2 12" xfId="46102" xr:uid="{168226EB-9E72-4798-80CE-A94D10F1B31E}"/>
    <cellStyle name="Output 4 2 2" xfId="8711" xr:uid="{00000000-0005-0000-0000-0000E3830000}"/>
    <cellStyle name="Output 4 2 2 10" xfId="46103" xr:uid="{CA3FB35B-FA3D-4927-BF35-47D7F8AE7A9C}"/>
    <cellStyle name="Output 4 2 2 2" xfId="11625" xr:uid="{00000000-0005-0000-0000-0000E4830000}"/>
    <cellStyle name="Output 4 2 2 2 2" xfId="16884" xr:uid="{00000000-0005-0000-0000-0000E5830000}"/>
    <cellStyle name="Output 4 2 2 2 2 2" xfId="29418" xr:uid="{00000000-0005-0000-0000-0000E6830000}"/>
    <cellStyle name="Output 4 2 2 2 3" xfId="20784" xr:uid="{00000000-0005-0000-0000-0000E7830000}"/>
    <cellStyle name="Output 4 2 2 2 3 2" xfId="30462" xr:uid="{00000000-0005-0000-0000-0000E8830000}"/>
    <cellStyle name="Output 4 2 2 2 4" xfId="24377" xr:uid="{00000000-0005-0000-0000-0000E9830000}"/>
    <cellStyle name="Output 4 2 2 2 5" xfId="33062" xr:uid="{00000000-0005-0000-0000-0000EA830000}"/>
    <cellStyle name="Output 4 2 2 2 6" xfId="34105" xr:uid="{00000000-0005-0000-0000-0000EB830000}"/>
    <cellStyle name="Output 4 2 2 2 7" xfId="31561" xr:uid="{00000000-0005-0000-0000-0000EC830000}"/>
    <cellStyle name="Output 4 2 2 3" xfId="11896" xr:uid="{00000000-0005-0000-0000-0000ED830000}"/>
    <cellStyle name="Output 4 2 2 3 2" xfId="17081" xr:uid="{00000000-0005-0000-0000-0000EE830000}"/>
    <cellStyle name="Output 4 2 2 3 2 2" xfId="29612" xr:uid="{00000000-0005-0000-0000-0000EF830000}"/>
    <cellStyle name="Output 4 2 2 3 3" xfId="24645" xr:uid="{00000000-0005-0000-0000-0000F0830000}"/>
    <cellStyle name="Output 4 2 2 4" xfId="6435" xr:uid="{00000000-0005-0000-0000-0000F1830000}"/>
    <cellStyle name="Output 4 2 2 4 2" xfId="21184" xr:uid="{00000000-0005-0000-0000-0000F2830000}"/>
    <cellStyle name="Output 4 2 2 5" xfId="20633" xr:uid="{00000000-0005-0000-0000-0000F3830000}"/>
    <cellStyle name="Output 4 2 2 5 2" xfId="30311" xr:uid="{00000000-0005-0000-0000-0000F4830000}"/>
    <cellStyle name="Output 4 2 2 6" xfId="22768" xr:uid="{00000000-0005-0000-0000-0000F5830000}"/>
    <cellStyle name="Output 4 2 2 7" xfId="32082" xr:uid="{00000000-0005-0000-0000-0000F6830000}"/>
    <cellStyle name="Output 4 2 2 8" xfId="33922" xr:uid="{00000000-0005-0000-0000-0000F7830000}"/>
    <cellStyle name="Output 4 2 2 9" xfId="31099" xr:uid="{00000000-0005-0000-0000-0000F8830000}"/>
    <cellStyle name="Output 4 2 3" xfId="6562" xr:uid="{00000000-0005-0000-0000-0000F9830000}"/>
    <cellStyle name="Output 4 2 3 2" xfId="13152" xr:uid="{00000000-0005-0000-0000-0000FA830000}"/>
    <cellStyle name="Output 4 2 3 2 2" xfId="25897" xr:uid="{00000000-0005-0000-0000-0000FB830000}"/>
    <cellStyle name="Output 4 2 3 3" xfId="20877" xr:uid="{00000000-0005-0000-0000-0000FC830000}"/>
    <cellStyle name="Output 4 2 3 3 2" xfId="30555" xr:uid="{00000000-0005-0000-0000-0000FD830000}"/>
    <cellStyle name="Output 4 2 3 4" xfId="21305" xr:uid="{00000000-0005-0000-0000-0000FE830000}"/>
    <cellStyle name="Output 4 2 3 5" xfId="33202" xr:uid="{00000000-0005-0000-0000-0000FF830000}"/>
    <cellStyle name="Output 4 2 3 6" xfId="34200" xr:uid="{00000000-0005-0000-0000-000000840000}"/>
    <cellStyle name="Output 4 2 3 7" xfId="31638" xr:uid="{00000000-0005-0000-0000-000001840000}"/>
    <cellStyle name="Output 4 2 4" xfId="7200" xr:uid="{00000000-0005-0000-0000-000002840000}"/>
    <cellStyle name="Output 4 2 4 2" xfId="13733" xr:uid="{00000000-0005-0000-0000-000003840000}"/>
    <cellStyle name="Output 4 2 4 2 2" xfId="26464" xr:uid="{00000000-0005-0000-0000-000004840000}"/>
    <cellStyle name="Output 4 2 4 3" xfId="21928" xr:uid="{00000000-0005-0000-0000-000005840000}"/>
    <cellStyle name="Output 4 2 5" xfId="11391" xr:uid="{00000000-0005-0000-0000-000006840000}"/>
    <cellStyle name="Output 4 2 5 2" xfId="16694" xr:uid="{00000000-0005-0000-0000-000007840000}"/>
    <cellStyle name="Output 4 2 5 2 2" xfId="29229" xr:uid="{00000000-0005-0000-0000-000008840000}"/>
    <cellStyle name="Output 4 2 5 3" xfId="24146" xr:uid="{00000000-0005-0000-0000-000009840000}"/>
    <cellStyle name="Output 4 2 6" xfId="7538" xr:uid="{00000000-0005-0000-0000-00000A840000}"/>
    <cellStyle name="Output 4 2 6 2" xfId="22265" xr:uid="{00000000-0005-0000-0000-00000B840000}"/>
    <cellStyle name="Output 4 2 7" xfId="17436" xr:uid="{00000000-0005-0000-0000-00000C840000}"/>
    <cellStyle name="Output 4 2 7 2" xfId="29953" xr:uid="{00000000-0005-0000-0000-00000D840000}"/>
    <cellStyle name="Output 4 2 8" xfId="20969" xr:uid="{00000000-0005-0000-0000-00000E840000}"/>
    <cellStyle name="Output 4 2 9" xfId="30908" xr:uid="{00000000-0005-0000-0000-00000F840000}"/>
    <cellStyle name="Output 4 3" xfId="8710" xr:uid="{00000000-0005-0000-0000-000010840000}"/>
    <cellStyle name="Output 4 3 10" xfId="46104" xr:uid="{8C033FC8-01F7-4B11-A7B1-4C004267E769}"/>
    <cellStyle name="Output 4 3 2" xfId="11624" xr:uid="{00000000-0005-0000-0000-000011840000}"/>
    <cellStyle name="Output 4 3 2 2" xfId="16883" xr:uid="{00000000-0005-0000-0000-000012840000}"/>
    <cellStyle name="Output 4 3 2 2 2" xfId="20783" xr:uid="{00000000-0005-0000-0000-000013840000}"/>
    <cellStyle name="Output 4 3 2 2 2 2" xfId="30461" xr:uid="{00000000-0005-0000-0000-000014840000}"/>
    <cellStyle name="Output 4 3 2 2 3" xfId="29417" xr:uid="{00000000-0005-0000-0000-000015840000}"/>
    <cellStyle name="Output 4 3 2 2 4" xfId="33061" xr:uid="{00000000-0005-0000-0000-000016840000}"/>
    <cellStyle name="Output 4 3 2 2 5" xfId="34104" xr:uid="{00000000-0005-0000-0000-000017840000}"/>
    <cellStyle name="Output 4 3 2 2 6" xfId="31688" xr:uid="{00000000-0005-0000-0000-000018840000}"/>
    <cellStyle name="Output 4 3 2 3" xfId="20632" xr:uid="{00000000-0005-0000-0000-000019840000}"/>
    <cellStyle name="Output 4 3 2 3 2" xfId="30310" xr:uid="{00000000-0005-0000-0000-00001A840000}"/>
    <cellStyle name="Output 4 3 2 4" xfId="24376" xr:uid="{00000000-0005-0000-0000-00001B840000}"/>
    <cellStyle name="Output 4 3 2 5" xfId="32081" xr:uid="{00000000-0005-0000-0000-00001C840000}"/>
    <cellStyle name="Output 4 3 2 6" xfId="33921" xr:uid="{00000000-0005-0000-0000-00001D840000}"/>
    <cellStyle name="Output 4 3 2 7" xfId="31098" xr:uid="{00000000-0005-0000-0000-00001E840000}"/>
    <cellStyle name="Output 4 3 2 8" xfId="46105" xr:uid="{2C7EFF3D-A81B-43BE-AD1E-3D2EF62A2E9D}"/>
    <cellStyle name="Output 4 3 3" xfId="11862" xr:uid="{00000000-0005-0000-0000-00001F840000}"/>
    <cellStyle name="Output 4 3 3 2" xfId="17063" xr:uid="{00000000-0005-0000-0000-000020840000}"/>
    <cellStyle name="Output 4 3 3 2 2" xfId="29594" xr:uid="{00000000-0005-0000-0000-000021840000}"/>
    <cellStyle name="Output 4 3 3 3" xfId="20876" xr:uid="{00000000-0005-0000-0000-000022840000}"/>
    <cellStyle name="Output 4 3 3 3 2" xfId="30554" xr:uid="{00000000-0005-0000-0000-000023840000}"/>
    <cellStyle name="Output 4 3 3 4" xfId="24611" xr:uid="{00000000-0005-0000-0000-000024840000}"/>
    <cellStyle name="Output 4 3 3 5" xfId="33201" xr:uid="{00000000-0005-0000-0000-000025840000}"/>
    <cellStyle name="Output 4 3 3 6" xfId="34199" xr:uid="{00000000-0005-0000-0000-000026840000}"/>
    <cellStyle name="Output 4 3 3 7" xfId="33818" xr:uid="{00000000-0005-0000-0000-000027840000}"/>
    <cellStyle name="Output 4 3 4" xfId="11460" xr:uid="{00000000-0005-0000-0000-000028840000}"/>
    <cellStyle name="Output 4 3 4 2" xfId="24215" xr:uid="{00000000-0005-0000-0000-000029840000}"/>
    <cellStyle name="Output 4 3 5" xfId="17478" xr:uid="{00000000-0005-0000-0000-00002A840000}"/>
    <cellStyle name="Output 4 3 5 2" xfId="29977" xr:uid="{00000000-0005-0000-0000-00002B840000}"/>
    <cellStyle name="Output 4 3 6" xfId="22767" xr:uid="{00000000-0005-0000-0000-00002C840000}"/>
    <cellStyle name="Output 4 3 7" xfId="30907" xr:uid="{00000000-0005-0000-0000-00002D840000}"/>
    <cellStyle name="Output 4 3 8" xfId="30815" xr:uid="{00000000-0005-0000-0000-00002E840000}"/>
    <cellStyle name="Output 4 3 9" xfId="30745" xr:uid="{00000000-0005-0000-0000-00002F840000}"/>
    <cellStyle name="Output 4 4" xfId="9998" xr:uid="{00000000-0005-0000-0000-000030840000}"/>
    <cellStyle name="Output 4 4 2" xfId="11834" xr:uid="{00000000-0005-0000-0000-000031840000}"/>
    <cellStyle name="Output 4 4 2 2" xfId="17047" xr:uid="{00000000-0005-0000-0000-000032840000}"/>
    <cellStyle name="Output 4 4 2 2 2" xfId="29578" xr:uid="{00000000-0005-0000-0000-000033840000}"/>
    <cellStyle name="Output 4 4 2 3" xfId="20725" xr:uid="{00000000-0005-0000-0000-000034840000}"/>
    <cellStyle name="Output 4 4 2 3 2" xfId="30403" xr:uid="{00000000-0005-0000-0000-000035840000}"/>
    <cellStyle name="Output 4 4 2 4" xfId="24583" xr:uid="{00000000-0005-0000-0000-000036840000}"/>
    <cellStyle name="Output 4 4 2 5" xfId="32979" xr:uid="{00000000-0005-0000-0000-000037840000}"/>
    <cellStyle name="Output 4 4 2 6" xfId="34046" xr:uid="{00000000-0005-0000-0000-000038840000}"/>
    <cellStyle name="Output 4 4 2 7" xfId="33835" xr:uid="{00000000-0005-0000-0000-000039840000}"/>
    <cellStyle name="Output 4 4 3" xfId="6409" xr:uid="{00000000-0005-0000-0000-00003A840000}"/>
    <cellStyle name="Output 4 4 3 2" xfId="13032" xr:uid="{00000000-0005-0000-0000-00003B840000}"/>
    <cellStyle name="Output 4 4 3 2 2" xfId="25778" xr:uid="{00000000-0005-0000-0000-00003C840000}"/>
    <cellStyle name="Output 4 4 3 3" xfId="21158" xr:uid="{00000000-0005-0000-0000-00003D840000}"/>
    <cellStyle name="Output 4 4 4" xfId="7368" xr:uid="{00000000-0005-0000-0000-00003E840000}"/>
    <cellStyle name="Output 4 4 4 2" xfId="22095" xr:uid="{00000000-0005-0000-0000-00003F840000}"/>
    <cellStyle name="Output 4 4 5" xfId="20575" xr:uid="{00000000-0005-0000-0000-000040840000}"/>
    <cellStyle name="Output 4 4 5 2" xfId="30253" xr:uid="{00000000-0005-0000-0000-000041840000}"/>
    <cellStyle name="Output 4 4 6" xfId="23579" xr:uid="{00000000-0005-0000-0000-000042840000}"/>
    <cellStyle name="Output 4 4 7" xfId="31984" xr:uid="{00000000-0005-0000-0000-000043840000}"/>
    <cellStyle name="Output 4 4 8" xfId="33858" xr:uid="{00000000-0005-0000-0000-000044840000}"/>
    <cellStyle name="Output 4 4 9" xfId="31964" xr:uid="{00000000-0005-0000-0000-000045840000}"/>
    <cellStyle name="Output 4 5" xfId="11202" xr:uid="{00000000-0005-0000-0000-000046840000}"/>
    <cellStyle name="Output 4 5 2" xfId="11946" xr:uid="{00000000-0005-0000-0000-000047840000}"/>
    <cellStyle name="Output 4 5 2 2" xfId="17110" xr:uid="{00000000-0005-0000-0000-000048840000}"/>
    <cellStyle name="Output 4 5 2 2 2" xfId="29641" xr:uid="{00000000-0005-0000-0000-000049840000}"/>
    <cellStyle name="Output 4 5 2 3" xfId="24695" xr:uid="{00000000-0005-0000-0000-00004A840000}"/>
    <cellStyle name="Output 4 5 3" xfId="11970" xr:uid="{00000000-0005-0000-0000-00004B840000}"/>
    <cellStyle name="Output 4 5 3 2" xfId="17122" xr:uid="{00000000-0005-0000-0000-00004C840000}"/>
    <cellStyle name="Output 4 5 3 2 2" xfId="29653" xr:uid="{00000000-0005-0000-0000-00004D840000}"/>
    <cellStyle name="Output 4 5 3 3" xfId="24719" xr:uid="{00000000-0005-0000-0000-00004E840000}"/>
    <cellStyle name="Output 4 5 4" xfId="11990" xr:uid="{00000000-0005-0000-0000-00004F840000}"/>
    <cellStyle name="Output 4 5 4 2" xfId="24738" xr:uid="{00000000-0005-0000-0000-000050840000}"/>
    <cellStyle name="Output 4 5 5" xfId="20819" xr:uid="{00000000-0005-0000-0000-000051840000}"/>
    <cellStyle name="Output 4 5 5 2" xfId="30497" xr:uid="{00000000-0005-0000-0000-000052840000}"/>
    <cellStyle name="Output 4 5 6" xfId="24020" xr:uid="{00000000-0005-0000-0000-000053840000}"/>
    <cellStyle name="Output 4 5 7" xfId="33116" xr:uid="{00000000-0005-0000-0000-000054840000}"/>
    <cellStyle name="Output 4 5 8" xfId="34141" xr:uid="{00000000-0005-0000-0000-000055840000}"/>
    <cellStyle name="Output 4 5 9" xfId="31604" xr:uid="{00000000-0005-0000-0000-000056840000}"/>
    <cellStyle name="Output 4 6" xfId="6561" xr:uid="{00000000-0005-0000-0000-000057840000}"/>
    <cellStyle name="Output 4 6 2" xfId="13151" xr:uid="{00000000-0005-0000-0000-000058840000}"/>
    <cellStyle name="Output 4 6 2 2" xfId="25896" xr:uid="{00000000-0005-0000-0000-000059840000}"/>
    <cellStyle name="Output 4 6 2 3" xfId="46107" xr:uid="{A146ADFB-4E6E-435C-BD1D-EE1CB25032FE}"/>
    <cellStyle name="Output 4 6 3" xfId="21304" xr:uid="{00000000-0005-0000-0000-00005A840000}"/>
    <cellStyle name="Output 4 6 4" xfId="46106" xr:uid="{498CE1D2-F48F-4A93-8229-212402A6A760}"/>
    <cellStyle name="Output 4 7" xfId="7201" xr:uid="{00000000-0005-0000-0000-00005B840000}"/>
    <cellStyle name="Output 4 7 2" xfId="13734" xr:uid="{00000000-0005-0000-0000-00005C840000}"/>
    <cellStyle name="Output 4 7 2 2" xfId="26465" xr:uid="{00000000-0005-0000-0000-00005D840000}"/>
    <cellStyle name="Output 4 7 2 3" xfId="46109" xr:uid="{11671C44-7463-4498-A585-FCFD5D25411E}"/>
    <cellStyle name="Output 4 7 3" xfId="21929" xr:uid="{00000000-0005-0000-0000-00005E840000}"/>
    <cellStyle name="Output 4 7 4" xfId="46108" xr:uid="{7D2B24CA-CF3B-4A56-97E5-A07245555B37}"/>
    <cellStyle name="Output 4 8" xfId="11552" xr:uid="{00000000-0005-0000-0000-00005F840000}"/>
    <cellStyle name="Output 4 8 2" xfId="16817" xr:uid="{00000000-0005-0000-0000-000060840000}"/>
    <cellStyle name="Output 4 8 2 2" xfId="29351" xr:uid="{00000000-0005-0000-0000-000061840000}"/>
    <cellStyle name="Output 4 8 3" xfId="24304" xr:uid="{00000000-0005-0000-0000-000062840000}"/>
    <cellStyle name="Output 4 9" xfId="6675" xr:uid="{00000000-0005-0000-0000-000063840000}"/>
    <cellStyle name="Output 4 9 2" xfId="21413" xr:uid="{00000000-0005-0000-0000-000064840000}"/>
    <cellStyle name="Output 5" xfId="1062" xr:uid="{00000000-0005-0000-0000-000065840000}"/>
    <cellStyle name="Output 5 10" xfId="20970" xr:uid="{00000000-0005-0000-0000-000066840000}"/>
    <cellStyle name="Output 5 11" xfId="30690" xr:uid="{00000000-0005-0000-0000-000067840000}"/>
    <cellStyle name="Output 5 12" xfId="31650" xr:uid="{00000000-0005-0000-0000-000068840000}"/>
    <cellStyle name="Output 5 13" xfId="33986" xr:uid="{00000000-0005-0000-0000-000069840000}"/>
    <cellStyle name="Output 5 14" xfId="37218" xr:uid="{00000000-0005-0000-0000-00006A840000}"/>
    <cellStyle name="Output 5 15" xfId="3064" xr:uid="{00000000-0005-0000-0000-00006B840000}"/>
    <cellStyle name="Output 5 2" xfId="8712" xr:uid="{00000000-0005-0000-0000-00006C840000}"/>
    <cellStyle name="Output 5 2 10" xfId="46110" xr:uid="{7E681A5F-8DBD-495E-9E65-EA578C259DE5}"/>
    <cellStyle name="Output 5 2 2" xfId="11626" xr:uid="{00000000-0005-0000-0000-00006D840000}"/>
    <cellStyle name="Output 5 2 2 2" xfId="16885" xr:uid="{00000000-0005-0000-0000-00006E840000}"/>
    <cellStyle name="Output 5 2 2 2 2" xfId="20785" xr:uid="{00000000-0005-0000-0000-00006F840000}"/>
    <cellStyle name="Output 5 2 2 2 2 2" xfId="30463" xr:uid="{00000000-0005-0000-0000-000070840000}"/>
    <cellStyle name="Output 5 2 2 2 3" xfId="29419" xr:uid="{00000000-0005-0000-0000-000071840000}"/>
    <cellStyle name="Output 5 2 2 2 4" xfId="33063" xr:uid="{00000000-0005-0000-0000-000072840000}"/>
    <cellStyle name="Output 5 2 2 2 5" xfId="34106" xr:uid="{00000000-0005-0000-0000-000073840000}"/>
    <cellStyle name="Output 5 2 2 2 6" xfId="31560" xr:uid="{00000000-0005-0000-0000-000074840000}"/>
    <cellStyle name="Output 5 2 2 3" xfId="20634" xr:uid="{00000000-0005-0000-0000-000075840000}"/>
    <cellStyle name="Output 5 2 2 3 2" xfId="30312" xr:uid="{00000000-0005-0000-0000-000076840000}"/>
    <cellStyle name="Output 5 2 2 4" xfId="24378" xr:uid="{00000000-0005-0000-0000-000077840000}"/>
    <cellStyle name="Output 5 2 2 5" xfId="32083" xr:uid="{00000000-0005-0000-0000-000078840000}"/>
    <cellStyle name="Output 5 2 2 6" xfId="33923" xr:uid="{00000000-0005-0000-0000-000079840000}"/>
    <cellStyle name="Output 5 2 2 7" xfId="31100" xr:uid="{00000000-0005-0000-0000-00007A840000}"/>
    <cellStyle name="Output 5 2 2 8" xfId="46111" xr:uid="{E4B445FA-9A7A-478D-8299-9642669D0DA5}"/>
    <cellStyle name="Output 5 2 3" xfId="11461" xr:uid="{00000000-0005-0000-0000-00007B840000}"/>
    <cellStyle name="Output 5 2 3 2" xfId="16755" xr:uid="{00000000-0005-0000-0000-00007C840000}"/>
    <cellStyle name="Output 5 2 3 2 2" xfId="29290" xr:uid="{00000000-0005-0000-0000-00007D840000}"/>
    <cellStyle name="Output 5 2 3 3" xfId="20878" xr:uid="{00000000-0005-0000-0000-00007E840000}"/>
    <cellStyle name="Output 5 2 3 3 2" xfId="30556" xr:uid="{00000000-0005-0000-0000-00007F840000}"/>
    <cellStyle name="Output 5 2 3 4" xfId="24216" xr:uid="{00000000-0005-0000-0000-000080840000}"/>
    <cellStyle name="Output 5 2 3 5" xfId="33203" xr:uid="{00000000-0005-0000-0000-000081840000}"/>
    <cellStyle name="Output 5 2 3 6" xfId="34201" xr:uid="{00000000-0005-0000-0000-000082840000}"/>
    <cellStyle name="Output 5 2 3 7" xfId="31950" xr:uid="{00000000-0005-0000-0000-000083840000}"/>
    <cellStyle name="Output 5 2 4" xfId="11666" xr:uid="{00000000-0005-0000-0000-000084840000}"/>
    <cellStyle name="Output 5 2 4 2" xfId="24417" xr:uid="{00000000-0005-0000-0000-000085840000}"/>
    <cellStyle name="Output 5 2 5" xfId="17476" xr:uid="{00000000-0005-0000-0000-000086840000}"/>
    <cellStyle name="Output 5 2 5 2" xfId="29975" xr:uid="{00000000-0005-0000-0000-000087840000}"/>
    <cellStyle name="Output 5 2 6" xfId="22769" xr:uid="{00000000-0005-0000-0000-000088840000}"/>
    <cellStyle name="Output 5 2 7" xfId="30909" xr:uid="{00000000-0005-0000-0000-000089840000}"/>
    <cellStyle name="Output 5 2 8" xfId="30813" xr:uid="{00000000-0005-0000-0000-00008A840000}"/>
    <cellStyle name="Output 5 2 9" xfId="30747" xr:uid="{00000000-0005-0000-0000-00008B840000}"/>
    <cellStyle name="Output 5 3" xfId="9999" xr:uid="{00000000-0005-0000-0000-00008C840000}"/>
    <cellStyle name="Output 5 3 2" xfId="11835" xr:uid="{00000000-0005-0000-0000-00008D840000}"/>
    <cellStyle name="Output 5 3 2 2" xfId="17048" xr:uid="{00000000-0005-0000-0000-00008E840000}"/>
    <cellStyle name="Output 5 3 2 2 2" xfId="29579" xr:uid="{00000000-0005-0000-0000-00008F840000}"/>
    <cellStyle name="Output 5 3 2 3" xfId="20726" xr:uid="{00000000-0005-0000-0000-000090840000}"/>
    <cellStyle name="Output 5 3 2 3 2" xfId="30404" xr:uid="{00000000-0005-0000-0000-000091840000}"/>
    <cellStyle name="Output 5 3 2 4" xfId="24584" xr:uid="{00000000-0005-0000-0000-000092840000}"/>
    <cellStyle name="Output 5 3 2 5" xfId="32980" xr:uid="{00000000-0005-0000-0000-000093840000}"/>
    <cellStyle name="Output 5 3 2 6" xfId="34047" xr:uid="{00000000-0005-0000-0000-000094840000}"/>
    <cellStyle name="Output 5 3 2 7" xfId="31526" xr:uid="{00000000-0005-0000-0000-000095840000}"/>
    <cellStyle name="Output 5 3 3" xfId="6509" xr:uid="{00000000-0005-0000-0000-000096840000}"/>
    <cellStyle name="Output 5 3 3 2" xfId="13104" xr:uid="{00000000-0005-0000-0000-000097840000}"/>
    <cellStyle name="Output 5 3 3 2 2" xfId="25849" xr:uid="{00000000-0005-0000-0000-000098840000}"/>
    <cellStyle name="Output 5 3 3 3" xfId="21253" xr:uid="{00000000-0005-0000-0000-000099840000}"/>
    <cellStyle name="Output 5 3 4" xfId="6888" xr:uid="{00000000-0005-0000-0000-00009A840000}"/>
    <cellStyle name="Output 5 3 4 2" xfId="21619" xr:uid="{00000000-0005-0000-0000-00009B840000}"/>
    <cellStyle name="Output 5 3 5" xfId="20576" xr:uid="{00000000-0005-0000-0000-00009C840000}"/>
    <cellStyle name="Output 5 3 5 2" xfId="30254" xr:uid="{00000000-0005-0000-0000-00009D840000}"/>
    <cellStyle name="Output 5 3 6" xfId="23580" xr:uid="{00000000-0005-0000-0000-00009E840000}"/>
    <cellStyle name="Output 5 3 7" xfId="31985" xr:uid="{00000000-0005-0000-0000-00009F840000}"/>
    <cellStyle name="Output 5 3 8" xfId="33859" xr:uid="{00000000-0005-0000-0000-0000A0840000}"/>
    <cellStyle name="Output 5 3 9" xfId="34225" xr:uid="{00000000-0005-0000-0000-0000A1840000}"/>
    <cellStyle name="Output 5 4" xfId="11154" xr:uid="{00000000-0005-0000-0000-0000A2840000}"/>
    <cellStyle name="Output 5 4 2" xfId="11942" xr:uid="{00000000-0005-0000-0000-0000A3840000}"/>
    <cellStyle name="Output 5 4 2 2" xfId="17108" xr:uid="{00000000-0005-0000-0000-0000A4840000}"/>
    <cellStyle name="Output 5 4 2 2 2" xfId="29639" xr:uid="{00000000-0005-0000-0000-0000A5840000}"/>
    <cellStyle name="Output 5 4 2 3" xfId="24691" xr:uid="{00000000-0005-0000-0000-0000A6840000}"/>
    <cellStyle name="Output 5 4 3" xfId="11967" xr:uid="{00000000-0005-0000-0000-0000A7840000}"/>
    <cellStyle name="Output 5 4 3 2" xfId="17120" xr:uid="{00000000-0005-0000-0000-0000A8840000}"/>
    <cellStyle name="Output 5 4 3 2 2" xfId="29651" xr:uid="{00000000-0005-0000-0000-0000A9840000}"/>
    <cellStyle name="Output 5 4 3 3" xfId="24716" xr:uid="{00000000-0005-0000-0000-0000AA840000}"/>
    <cellStyle name="Output 5 4 4" xfId="11988" xr:uid="{00000000-0005-0000-0000-0000AB840000}"/>
    <cellStyle name="Output 5 4 4 2" xfId="24736" xr:uid="{00000000-0005-0000-0000-0000AC840000}"/>
    <cellStyle name="Output 5 4 5" xfId="20820" xr:uid="{00000000-0005-0000-0000-0000AD840000}"/>
    <cellStyle name="Output 5 4 5 2" xfId="30498" xr:uid="{00000000-0005-0000-0000-0000AE840000}"/>
    <cellStyle name="Output 5 4 6" xfId="23995" xr:uid="{00000000-0005-0000-0000-0000AF840000}"/>
    <cellStyle name="Output 5 4 7" xfId="33117" xr:uid="{00000000-0005-0000-0000-0000B0840000}"/>
    <cellStyle name="Output 5 4 8" xfId="34142" xr:uid="{00000000-0005-0000-0000-0000B1840000}"/>
    <cellStyle name="Output 5 4 9" xfId="30874" xr:uid="{00000000-0005-0000-0000-0000B2840000}"/>
    <cellStyle name="Output 5 5" xfId="6563" xr:uid="{00000000-0005-0000-0000-0000B3840000}"/>
    <cellStyle name="Output 5 5 2" xfId="13153" xr:uid="{00000000-0005-0000-0000-0000B4840000}"/>
    <cellStyle name="Output 5 5 2 2" xfId="25898" xr:uid="{00000000-0005-0000-0000-0000B5840000}"/>
    <cellStyle name="Output 5 5 2 3" xfId="46113" xr:uid="{4BEE3103-8B70-4741-ACAF-E4105E4EACD9}"/>
    <cellStyle name="Output 5 5 3" xfId="21306" xr:uid="{00000000-0005-0000-0000-0000B6840000}"/>
    <cellStyle name="Output 5 5 4" xfId="46112" xr:uid="{6BA3D157-F725-43B7-A536-B51319B4B548}"/>
    <cellStyle name="Output 5 6" xfId="7199" xr:uid="{00000000-0005-0000-0000-0000B7840000}"/>
    <cellStyle name="Output 5 6 2" xfId="13732" xr:uid="{00000000-0005-0000-0000-0000B8840000}"/>
    <cellStyle name="Output 5 6 2 2" xfId="26463" xr:uid="{00000000-0005-0000-0000-0000B9840000}"/>
    <cellStyle name="Output 5 6 2 3" xfId="46115" xr:uid="{9C6A5051-BE70-4212-81AA-CAA7D72F302D}"/>
    <cellStyle name="Output 5 6 3" xfId="21927" xr:uid="{00000000-0005-0000-0000-0000BA840000}"/>
    <cellStyle name="Output 5 6 4" xfId="46114" xr:uid="{EC7565E7-6C29-414D-9307-D2285AEB0715}"/>
    <cellStyle name="Output 5 7" xfId="11703" xr:uid="{00000000-0005-0000-0000-0000BB840000}"/>
    <cellStyle name="Output 5 7 2" xfId="16942" xr:uid="{00000000-0005-0000-0000-0000BC840000}"/>
    <cellStyle name="Output 5 7 2 2" xfId="29475" xr:uid="{00000000-0005-0000-0000-0000BD840000}"/>
    <cellStyle name="Output 5 7 2 3" xfId="46117" xr:uid="{56DE303B-0FCC-4357-8734-E8A74786F63B}"/>
    <cellStyle name="Output 5 7 3" xfId="24453" xr:uid="{00000000-0005-0000-0000-0000BE840000}"/>
    <cellStyle name="Output 5 7 4" xfId="46116" xr:uid="{F6B34807-FF84-46D8-BF9C-150FC78B2155}"/>
    <cellStyle name="Output 5 8" xfId="11506" xr:uid="{00000000-0005-0000-0000-0000BF840000}"/>
    <cellStyle name="Output 5 8 2" xfId="24261" xr:uid="{00000000-0005-0000-0000-0000C0840000}"/>
    <cellStyle name="Output 5 9" xfId="18294" xr:uid="{00000000-0005-0000-0000-0000C1840000}"/>
    <cellStyle name="Output 5 9 2" xfId="30049" xr:uid="{00000000-0005-0000-0000-0000C2840000}"/>
    <cellStyle name="Output 6" xfId="3065" xr:uid="{00000000-0005-0000-0000-0000C3840000}"/>
    <cellStyle name="Output 6 10" xfId="30812" xr:uid="{00000000-0005-0000-0000-0000C4840000}"/>
    <cellStyle name="Output 6 11" xfId="30748" xr:uid="{00000000-0005-0000-0000-0000C5840000}"/>
    <cellStyle name="Output 6 12" xfId="37219" xr:uid="{00000000-0005-0000-0000-0000C6840000}"/>
    <cellStyle name="Output 6 13" xfId="46118" xr:uid="{75F5037E-75CE-4090-A3C9-17B7FEE6017F}"/>
    <cellStyle name="Output 6 2" xfId="8713" xr:uid="{00000000-0005-0000-0000-0000C7840000}"/>
    <cellStyle name="Output 6 2 10" xfId="46119" xr:uid="{03995467-7C9E-4056-BFCD-B6F0A0BDE923}"/>
    <cellStyle name="Output 6 2 2" xfId="11627" xr:uid="{00000000-0005-0000-0000-0000C8840000}"/>
    <cellStyle name="Output 6 2 2 2" xfId="16886" xr:uid="{00000000-0005-0000-0000-0000C9840000}"/>
    <cellStyle name="Output 6 2 2 2 2" xfId="29420" xr:uid="{00000000-0005-0000-0000-0000CA840000}"/>
    <cellStyle name="Output 6 2 2 3" xfId="20786" xr:uid="{00000000-0005-0000-0000-0000CB840000}"/>
    <cellStyle name="Output 6 2 2 3 2" xfId="30464" xr:uid="{00000000-0005-0000-0000-0000CC840000}"/>
    <cellStyle name="Output 6 2 2 4" xfId="24379" xr:uid="{00000000-0005-0000-0000-0000CD840000}"/>
    <cellStyle name="Output 6 2 2 5" xfId="33064" xr:uid="{00000000-0005-0000-0000-0000CE840000}"/>
    <cellStyle name="Output 6 2 2 6" xfId="34107" xr:uid="{00000000-0005-0000-0000-0000CF840000}"/>
    <cellStyle name="Output 6 2 2 7" xfId="31689" xr:uid="{00000000-0005-0000-0000-0000D0840000}"/>
    <cellStyle name="Output 6 2 2 8" xfId="46120" xr:uid="{97C5786A-4448-4827-925A-E7501677FD95}"/>
    <cellStyle name="Output 6 2 3" xfId="6764" xr:uid="{00000000-0005-0000-0000-0000D1840000}"/>
    <cellStyle name="Output 6 2 3 2" xfId="13328" xr:uid="{00000000-0005-0000-0000-0000D2840000}"/>
    <cellStyle name="Output 6 2 3 2 2" xfId="26063" xr:uid="{00000000-0005-0000-0000-0000D3840000}"/>
    <cellStyle name="Output 6 2 3 3" xfId="21495" xr:uid="{00000000-0005-0000-0000-0000D4840000}"/>
    <cellStyle name="Output 6 2 4" xfId="11562" xr:uid="{00000000-0005-0000-0000-0000D5840000}"/>
    <cellStyle name="Output 6 2 4 2" xfId="24314" xr:uid="{00000000-0005-0000-0000-0000D6840000}"/>
    <cellStyle name="Output 6 2 5" xfId="20635" xr:uid="{00000000-0005-0000-0000-0000D7840000}"/>
    <cellStyle name="Output 6 2 5 2" xfId="30313" xr:uid="{00000000-0005-0000-0000-0000D8840000}"/>
    <cellStyle name="Output 6 2 6" xfId="22770" xr:uid="{00000000-0005-0000-0000-0000D9840000}"/>
    <cellStyle name="Output 6 2 7" xfId="32084" xr:uid="{00000000-0005-0000-0000-0000DA840000}"/>
    <cellStyle name="Output 6 2 8" xfId="33924" xr:uid="{00000000-0005-0000-0000-0000DB840000}"/>
    <cellStyle name="Output 6 2 9" xfId="31101" xr:uid="{00000000-0005-0000-0000-0000DC840000}"/>
    <cellStyle name="Output 6 3" xfId="6564" xr:uid="{00000000-0005-0000-0000-0000DD840000}"/>
    <cellStyle name="Output 6 3 2" xfId="13154" xr:uid="{00000000-0005-0000-0000-0000DE840000}"/>
    <cellStyle name="Output 6 3 2 2" xfId="25899" xr:uid="{00000000-0005-0000-0000-0000DF840000}"/>
    <cellStyle name="Output 6 3 3" xfId="20879" xr:uid="{00000000-0005-0000-0000-0000E0840000}"/>
    <cellStyle name="Output 6 3 3 2" xfId="30557" xr:uid="{00000000-0005-0000-0000-0000E1840000}"/>
    <cellStyle name="Output 6 3 4" xfId="21307" xr:uid="{00000000-0005-0000-0000-0000E2840000}"/>
    <cellStyle name="Output 6 3 5" xfId="33204" xr:uid="{00000000-0005-0000-0000-0000E3840000}"/>
    <cellStyle name="Output 6 3 6" xfId="34202" xr:uid="{00000000-0005-0000-0000-0000E4840000}"/>
    <cellStyle name="Output 6 3 7" xfId="30879" xr:uid="{00000000-0005-0000-0000-0000E5840000}"/>
    <cellStyle name="Output 6 4" xfId="7197" xr:uid="{00000000-0005-0000-0000-0000E6840000}"/>
    <cellStyle name="Output 6 4 2" xfId="13730" xr:uid="{00000000-0005-0000-0000-0000E7840000}"/>
    <cellStyle name="Output 6 4 2 2" xfId="26461" xr:uid="{00000000-0005-0000-0000-0000E8840000}"/>
    <cellStyle name="Output 6 4 3" xfId="21925" xr:uid="{00000000-0005-0000-0000-0000E9840000}"/>
    <cellStyle name="Output 6 5" xfId="11551" xr:uid="{00000000-0005-0000-0000-0000EA840000}"/>
    <cellStyle name="Output 6 5 2" xfId="16816" xr:uid="{00000000-0005-0000-0000-0000EB840000}"/>
    <cellStyle name="Output 6 5 2 2" xfId="29350" xr:uid="{00000000-0005-0000-0000-0000EC840000}"/>
    <cellStyle name="Output 6 5 3" xfId="24303" xr:uid="{00000000-0005-0000-0000-0000ED840000}"/>
    <cellStyle name="Output 6 6" xfId="11657" xr:uid="{00000000-0005-0000-0000-0000EE840000}"/>
    <cellStyle name="Output 6 6 2" xfId="24408" xr:uid="{00000000-0005-0000-0000-0000EF840000}"/>
    <cellStyle name="Output 6 7" xfId="17475" xr:uid="{00000000-0005-0000-0000-0000F0840000}"/>
    <cellStyle name="Output 6 7 2" xfId="29974" xr:uid="{00000000-0005-0000-0000-0000F1840000}"/>
    <cellStyle name="Output 6 8" xfId="20971" xr:uid="{00000000-0005-0000-0000-0000F2840000}"/>
    <cellStyle name="Output 6 9" xfId="30910" xr:uid="{00000000-0005-0000-0000-0000F3840000}"/>
    <cellStyle name="Output 7" xfId="3066" xr:uid="{00000000-0005-0000-0000-0000F4840000}"/>
    <cellStyle name="Output 7 10" xfId="30670" xr:uid="{00000000-0005-0000-0000-0000F5840000}"/>
    <cellStyle name="Output 7 11" xfId="30651" xr:uid="{00000000-0005-0000-0000-0000F6840000}"/>
    <cellStyle name="Output 7 12" xfId="37220" xr:uid="{00000000-0005-0000-0000-0000F7840000}"/>
    <cellStyle name="Output 7 13" xfId="46121" xr:uid="{F24D6A0A-CD0E-43DB-A60A-5F4F37C89E7F}"/>
    <cellStyle name="Output 7 2" xfId="8714" xr:uid="{00000000-0005-0000-0000-0000F8840000}"/>
    <cellStyle name="Output 7 2 10" xfId="46122" xr:uid="{A0E816F3-8E93-45C3-800A-ED780AFD1B71}"/>
    <cellStyle name="Output 7 2 2" xfId="11628" xr:uid="{00000000-0005-0000-0000-0000F9840000}"/>
    <cellStyle name="Output 7 2 2 2" xfId="16887" xr:uid="{00000000-0005-0000-0000-0000FA840000}"/>
    <cellStyle name="Output 7 2 2 2 2" xfId="29421" xr:uid="{00000000-0005-0000-0000-0000FB840000}"/>
    <cellStyle name="Output 7 2 2 3" xfId="20787" xr:uid="{00000000-0005-0000-0000-0000FC840000}"/>
    <cellStyle name="Output 7 2 2 3 2" xfId="30465" xr:uid="{00000000-0005-0000-0000-0000FD840000}"/>
    <cellStyle name="Output 7 2 2 4" xfId="24380" xr:uid="{00000000-0005-0000-0000-0000FE840000}"/>
    <cellStyle name="Output 7 2 2 5" xfId="33065" xr:uid="{00000000-0005-0000-0000-0000FF840000}"/>
    <cellStyle name="Output 7 2 2 6" xfId="34108" xr:uid="{00000000-0005-0000-0000-000000850000}"/>
    <cellStyle name="Output 7 2 2 7" xfId="33956" xr:uid="{00000000-0005-0000-0000-000001850000}"/>
    <cellStyle name="Output 7 2 3" xfId="6622" xr:uid="{00000000-0005-0000-0000-000002850000}"/>
    <cellStyle name="Output 7 2 3 2" xfId="13209" xr:uid="{00000000-0005-0000-0000-000003850000}"/>
    <cellStyle name="Output 7 2 3 2 2" xfId="25953" xr:uid="{00000000-0005-0000-0000-000004850000}"/>
    <cellStyle name="Output 7 2 3 3" xfId="21361" xr:uid="{00000000-0005-0000-0000-000005850000}"/>
    <cellStyle name="Output 7 2 4" xfId="11697" xr:uid="{00000000-0005-0000-0000-000006850000}"/>
    <cellStyle name="Output 7 2 4 2" xfId="24447" xr:uid="{00000000-0005-0000-0000-000007850000}"/>
    <cellStyle name="Output 7 2 5" xfId="20636" xr:uid="{00000000-0005-0000-0000-000008850000}"/>
    <cellStyle name="Output 7 2 5 2" xfId="30314" xr:uid="{00000000-0005-0000-0000-000009850000}"/>
    <cellStyle name="Output 7 2 6" xfId="22771" xr:uid="{00000000-0005-0000-0000-00000A850000}"/>
    <cellStyle name="Output 7 2 7" xfId="32085" xr:uid="{00000000-0005-0000-0000-00000B850000}"/>
    <cellStyle name="Output 7 2 8" xfId="33925" xr:uid="{00000000-0005-0000-0000-00000C850000}"/>
    <cellStyle name="Output 7 2 9" xfId="31102" xr:uid="{00000000-0005-0000-0000-00000D850000}"/>
    <cellStyle name="Output 7 3" xfId="6565" xr:uid="{00000000-0005-0000-0000-00000E850000}"/>
    <cellStyle name="Output 7 3 2" xfId="13155" xr:uid="{00000000-0005-0000-0000-00000F850000}"/>
    <cellStyle name="Output 7 3 2 2" xfId="25900" xr:uid="{00000000-0005-0000-0000-000010850000}"/>
    <cellStyle name="Output 7 3 3" xfId="20880" xr:uid="{00000000-0005-0000-0000-000011850000}"/>
    <cellStyle name="Output 7 3 3 2" xfId="30558" xr:uid="{00000000-0005-0000-0000-000012850000}"/>
    <cellStyle name="Output 7 3 4" xfId="21308" xr:uid="{00000000-0005-0000-0000-000013850000}"/>
    <cellStyle name="Output 7 3 5" xfId="33205" xr:uid="{00000000-0005-0000-0000-000014850000}"/>
    <cellStyle name="Output 7 3 6" xfId="34203" xr:uid="{00000000-0005-0000-0000-000015850000}"/>
    <cellStyle name="Output 7 3 7" xfId="33817" xr:uid="{00000000-0005-0000-0000-000016850000}"/>
    <cellStyle name="Output 7 4" xfId="7196" xr:uid="{00000000-0005-0000-0000-000017850000}"/>
    <cellStyle name="Output 7 4 2" xfId="13729" xr:uid="{00000000-0005-0000-0000-000018850000}"/>
    <cellStyle name="Output 7 4 2 2" xfId="26460" xr:uid="{00000000-0005-0000-0000-000019850000}"/>
    <cellStyle name="Output 7 4 3" xfId="21924" xr:uid="{00000000-0005-0000-0000-00001A850000}"/>
    <cellStyle name="Output 7 5" xfId="11390" xr:uid="{00000000-0005-0000-0000-00001B850000}"/>
    <cellStyle name="Output 7 5 2" xfId="16693" xr:uid="{00000000-0005-0000-0000-00001C850000}"/>
    <cellStyle name="Output 7 5 2 2" xfId="29228" xr:uid="{00000000-0005-0000-0000-00001D850000}"/>
    <cellStyle name="Output 7 5 3" xfId="24145" xr:uid="{00000000-0005-0000-0000-00001E850000}"/>
    <cellStyle name="Output 7 6" xfId="6523" xr:uid="{00000000-0005-0000-0000-00001F850000}"/>
    <cellStyle name="Output 7 6 2" xfId="21267" xr:uid="{00000000-0005-0000-0000-000020850000}"/>
    <cellStyle name="Output 7 7" xfId="17474" xr:uid="{00000000-0005-0000-0000-000021850000}"/>
    <cellStyle name="Output 7 7 2" xfId="29973" xr:uid="{00000000-0005-0000-0000-000022850000}"/>
    <cellStyle name="Output 7 8" xfId="20972" xr:uid="{00000000-0005-0000-0000-000023850000}"/>
    <cellStyle name="Output 7 9" xfId="30911" xr:uid="{00000000-0005-0000-0000-000024850000}"/>
    <cellStyle name="Output 8" xfId="3067" xr:uid="{00000000-0005-0000-0000-000025850000}"/>
    <cellStyle name="Output 8 10" xfId="30810" xr:uid="{00000000-0005-0000-0000-000026850000}"/>
    <cellStyle name="Output 8 11" xfId="33851" xr:uid="{00000000-0005-0000-0000-000027850000}"/>
    <cellStyle name="Output 8 12" xfId="37221" xr:uid="{00000000-0005-0000-0000-000028850000}"/>
    <cellStyle name="Output 8 13" xfId="46123" xr:uid="{B1C62CA7-FD1C-4743-9A53-7252F85922CE}"/>
    <cellStyle name="Output 8 2" xfId="8715" xr:uid="{00000000-0005-0000-0000-000029850000}"/>
    <cellStyle name="Output 8 2 10" xfId="46124" xr:uid="{9A00C38D-58AF-4570-9FF2-05F3790123D8}"/>
    <cellStyle name="Output 8 2 2" xfId="11629" xr:uid="{00000000-0005-0000-0000-00002A850000}"/>
    <cellStyle name="Output 8 2 2 2" xfId="16888" xr:uid="{00000000-0005-0000-0000-00002B850000}"/>
    <cellStyle name="Output 8 2 2 2 2" xfId="29422" xr:uid="{00000000-0005-0000-0000-00002C850000}"/>
    <cellStyle name="Output 8 2 2 3" xfId="20788" xr:uid="{00000000-0005-0000-0000-00002D850000}"/>
    <cellStyle name="Output 8 2 2 3 2" xfId="30466" xr:uid="{00000000-0005-0000-0000-00002E850000}"/>
    <cellStyle name="Output 8 2 2 4" xfId="24381" xr:uid="{00000000-0005-0000-0000-00002F850000}"/>
    <cellStyle name="Output 8 2 2 5" xfId="33066" xr:uid="{00000000-0005-0000-0000-000030850000}"/>
    <cellStyle name="Output 8 2 2 6" xfId="34109" xr:uid="{00000000-0005-0000-0000-000031850000}"/>
    <cellStyle name="Output 8 2 2 7" xfId="31150" xr:uid="{00000000-0005-0000-0000-000032850000}"/>
    <cellStyle name="Output 8 2 3" xfId="11584" xr:uid="{00000000-0005-0000-0000-000033850000}"/>
    <cellStyle name="Output 8 2 3 2" xfId="16843" xr:uid="{00000000-0005-0000-0000-000034850000}"/>
    <cellStyle name="Output 8 2 3 2 2" xfId="29377" xr:uid="{00000000-0005-0000-0000-000035850000}"/>
    <cellStyle name="Output 8 2 3 3" xfId="24336" xr:uid="{00000000-0005-0000-0000-000036850000}"/>
    <cellStyle name="Output 8 2 4" xfId="6887" xr:uid="{00000000-0005-0000-0000-000037850000}"/>
    <cellStyle name="Output 8 2 4 2" xfId="21618" xr:uid="{00000000-0005-0000-0000-000038850000}"/>
    <cellStyle name="Output 8 2 5" xfId="20637" xr:uid="{00000000-0005-0000-0000-000039850000}"/>
    <cellStyle name="Output 8 2 5 2" xfId="30315" xr:uid="{00000000-0005-0000-0000-00003A850000}"/>
    <cellStyle name="Output 8 2 6" xfId="22772" xr:uid="{00000000-0005-0000-0000-00003B850000}"/>
    <cellStyle name="Output 8 2 7" xfId="32086" xr:uid="{00000000-0005-0000-0000-00003C850000}"/>
    <cellStyle name="Output 8 2 8" xfId="33926" xr:uid="{00000000-0005-0000-0000-00003D850000}"/>
    <cellStyle name="Output 8 2 9" xfId="31103" xr:uid="{00000000-0005-0000-0000-00003E850000}"/>
    <cellStyle name="Output 8 3" xfId="6566" xr:uid="{00000000-0005-0000-0000-00003F850000}"/>
    <cellStyle name="Output 8 3 2" xfId="13156" xr:uid="{00000000-0005-0000-0000-000040850000}"/>
    <cellStyle name="Output 8 3 2 2" xfId="25901" xr:uid="{00000000-0005-0000-0000-000041850000}"/>
    <cellStyle name="Output 8 3 3" xfId="20881" xr:uid="{00000000-0005-0000-0000-000042850000}"/>
    <cellStyle name="Output 8 3 3 2" xfId="30559" xr:uid="{00000000-0005-0000-0000-000043850000}"/>
    <cellStyle name="Output 8 3 4" xfId="21309" xr:uid="{00000000-0005-0000-0000-000044850000}"/>
    <cellStyle name="Output 8 3 5" xfId="33206" xr:uid="{00000000-0005-0000-0000-000045850000}"/>
    <cellStyle name="Output 8 3 6" xfId="34204" xr:uid="{00000000-0005-0000-0000-000046850000}"/>
    <cellStyle name="Output 8 3 7" xfId="31951" xr:uid="{00000000-0005-0000-0000-000047850000}"/>
    <cellStyle name="Output 8 4" xfId="7195" xr:uid="{00000000-0005-0000-0000-000048850000}"/>
    <cellStyle name="Output 8 4 2" xfId="13728" xr:uid="{00000000-0005-0000-0000-000049850000}"/>
    <cellStyle name="Output 8 4 2 2" xfId="26459" xr:uid="{00000000-0005-0000-0000-00004A850000}"/>
    <cellStyle name="Output 8 4 3" xfId="21923" xr:uid="{00000000-0005-0000-0000-00004B850000}"/>
    <cellStyle name="Output 8 5" xfId="11702" xr:uid="{00000000-0005-0000-0000-00004C850000}"/>
    <cellStyle name="Output 8 5 2" xfId="16941" xr:uid="{00000000-0005-0000-0000-00004D850000}"/>
    <cellStyle name="Output 8 5 2 2" xfId="29474" xr:uid="{00000000-0005-0000-0000-00004E850000}"/>
    <cellStyle name="Output 8 5 3" xfId="24452" xr:uid="{00000000-0005-0000-0000-00004F850000}"/>
    <cellStyle name="Output 8 6" xfId="11567" xr:uid="{00000000-0005-0000-0000-000050850000}"/>
    <cellStyle name="Output 8 6 2" xfId="24319" xr:uid="{00000000-0005-0000-0000-000051850000}"/>
    <cellStyle name="Output 8 7" xfId="17473" xr:uid="{00000000-0005-0000-0000-000052850000}"/>
    <cellStyle name="Output 8 7 2" xfId="29972" xr:uid="{00000000-0005-0000-0000-000053850000}"/>
    <cellStyle name="Output 8 8" xfId="20973" xr:uid="{00000000-0005-0000-0000-000054850000}"/>
    <cellStyle name="Output 8 9" xfId="30912" xr:uid="{00000000-0005-0000-0000-000055850000}"/>
    <cellStyle name="Output 9" xfId="3068" xr:uid="{00000000-0005-0000-0000-000056850000}"/>
    <cellStyle name="Output 9 10" xfId="30811" xr:uid="{00000000-0005-0000-0000-000057850000}"/>
    <cellStyle name="Output 9 11" xfId="30749" xr:uid="{00000000-0005-0000-0000-000058850000}"/>
    <cellStyle name="Output 9 12" xfId="37222" xr:uid="{00000000-0005-0000-0000-000059850000}"/>
    <cellStyle name="Output 9 2" xfId="8716" xr:uid="{00000000-0005-0000-0000-00005A850000}"/>
    <cellStyle name="Output 9 2 2" xfId="11630" xr:uid="{00000000-0005-0000-0000-00005B850000}"/>
    <cellStyle name="Output 9 2 2 2" xfId="16889" xr:uid="{00000000-0005-0000-0000-00005C850000}"/>
    <cellStyle name="Output 9 2 2 2 2" xfId="29423" xr:uid="{00000000-0005-0000-0000-00005D850000}"/>
    <cellStyle name="Output 9 2 2 3" xfId="20789" xr:uid="{00000000-0005-0000-0000-00005E850000}"/>
    <cellStyle name="Output 9 2 2 3 2" xfId="30467" xr:uid="{00000000-0005-0000-0000-00005F850000}"/>
    <cellStyle name="Output 9 2 2 4" xfId="24382" xr:uid="{00000000-0005-0000-0000-000060850000}"/>
    <cellStyle name="Output 9 2 2 5" xfId="33067" xr:uid="{00000000-0005-0000-0000-000061850000}"/>
    <cellStyle name="Output 9 2 2 6" xfId="34110" xr:uid="{00000000-0005-0000-0000-000062850000}"/>
    <cellStyle name="Output 9 2 2 7" xfId="33828" xr:uid="{00000000-0005-0000-0000-000063850000}"/>
    <cellStyle name="Output 9 2 3" xfId="11509" xr:uid="{00000000-0005-0000-0000-000064850000}"/>
    <cellStyle name="Output 9 2 3 2" xfId="16792" xr:uid="{00000000-0005-0000-0000-000065850000}"/>
    <cellStyle name="Output 9 2 3 2 2" xfId="29327" xr:uid="{00000000-0005-0000-0000-000066850000}"/>
    <cellStyle name="Output 9 2 3 3" xfId="24264" xr:uid="{00000000-0005-0000-0000-000067850000}"/>
    <cellStyle name="Output 9 2 4" xfId="7384" xr:uid="{00000000-0005-0000-0000-000068850000}"/>
    <cellStyle name="Output 9 2 4 2" xfId="22111" xr:uid="{00000000-0005-0000-0000-000069850000}"/>
    <cellStyle name="Output 9 2 5" xfId="20638" xr:uid="{00000000-0005-0000-0000-00006A850000}"/>
    <cellStyle name="Output 9 2 5 2" xfId="30316" xr:uid="{00000000-0005-0000-0000-00006B850000}"/>
    <cellStyle name="Output 9 2 6" xfId="22773" xr:uid="{00000000-0005-0000-0000-00006C850000}"/>
    <cellStyle name="Output 9 2 7" xfId="32087" xr:uid="{00000000-0005-0000-0000-00006D850000}"/>
    <cellStyle name="Output 9 2 8" xfId="33927" xr:uid="{00000000-0005-0000-0000-00006E850000}"/>
    <cellStyle name="Output 9 2 9" xfId="31435" xr:uid="{00000000-0005-0000-0000-00006F850000}"/>
    <cellStyle name="Output 9 3" xfId="6567" xr:uid="{00000000-0005-0000-0000-000070850000}"/>
    <cellStyle name="Output 9 3 2" xfId="13157" xr:uid="{00000000-0005-0000-0000-000071850000}"/>
    <cellStyle name="Output 9 3 2 2" xfId="25902" xr:uid="{00000000-0005-0000-0000-000072850000}"/>
    <cellStyle name="Output 9 3 3" xfId="20882" xr:uid="{00000000-0005-0000-0000-000073850000}"/>
    <cellStyle name="Output 9 3 3 2" xfId="30560" xr:uid="{00000000-0005-0000-0000-000074850000}"/>
    <cellStyle name="Output 9 3 4" xfId="21310" xr:uid="{00000000-0005-0000-0000-000075850000}"/>
    <cellStyle name="Output 9 3 5" xfId="33207" xr:uid="{00000000-0005-0000-0000-000076850000}"/>
    <cellStyle name="Output 9 3 6" xfId="34205" xr:uid="{00000000-0005-0000-0000-000077850000}"/>
    <cellStyle name="Output 9 3 7" xfId="30632" xr:uid="{00000000-0005-0000-0000-000078850000}"/>
    <cellStyle name="Output 9 4" xfId="7194" xr:uid="{00000000-0005-0000-0000-000079850000}"/>
    <cellStyle name="Output 9 4 2" xfId="13727" xr:uid="{00000000-0005-0000-0000-00007A850000}"/>
    <cellStyle name="Output 9 4 2 2" xfId="26458" xr:uid="{00000000-0005-0000-0000-00007B850000}"/>
    <cellStyle name="Output 9 4 3" xfId="21922" xr:uid="{00000000-0005-0000-0000-00007C850000}"/>
    <cellStyle name="Output 9 5" xfId="11550" xr:uid="{00000000-0005-0000-0000-00007D850000}"/>
    <cellStyle name="Output 9 5 2" xfId="16815" xr:uid="{00000000-0005-0000-0000-00007E850000}"/>
    <cellStyle name="Output 9 5 2 2" xfId="29349" xr:uid="{00000000-0005-0000-0000-00007F850000}"/>
    <cellStyle name="Output 9 5 3" xfId="24302" xr:uid="{00000000-0005-0000-0000-000080850000}"/>
    <cellStyle name="Output 9 6" xfId="6426" xr:uid="{00000000-0005-0000-0000-000081850000}"/>
    <cellStyle name="Output 9 6 2" xfId="21175" xr:uid="{00000000-0005-0000-0000-000082850000}"/>
    <cellStyle name="Output 9 7" xfId="17472" xr:uid="{00000000-0005-0000-0000-000083850000}"/>
    <cellStyle name="Output 9 7 2" xfId="29971" xr:uid="{00000000-0005-0000-0000-000084850000}"/>
    <cellStyle name="Output 9 8" xfId="20974" xr:uid="{00000000-0005-0000-0000-000085850000}"/>
    <cellStyle name="Output 9 9" xfId="30913" xr:uid="{00000000-0005-0000-0000-000086850000}"/>
    <cellStyle name="Output Amounts" xfId="46125" xr:uid="{E077E054-B186-450C-BFBA-B62502C002D1}"/>
    <cellStyle name="Output Amounts 2" xfId="46126" xr:uid="{7D55E409-A025-4557-A91B-3E0CD84E3DF4}"/>
    <cellStyle name="Output Column Headings" xfId="46127" xr:uid="{18E4E577-0D6E-4C18-B831-9F461AB8F7FC}"/>
    <cellStyle name="Output Line Items" xfId="46128" xr:uid="{C493778A-04BB-4AEC-B205-6943FC9F317A}"/>
    <cellStyle name="Output Report Heading" xfId="46129" xr:uid="{3CE2CCC9-DC7C-4607-AC9C-FDE0FEA355E0}"/>
    <cellStyle name="Output Report Title" xfId="46130" xr:uid="{9D90EAB7-3988-442A-A52E-42F2A45981E2}"/>
    <cellStyle name="Override" xfId="6206" xr:uid="{00000000-0005-0000-0000-000087850000}"/>
    <cellStyle name="Page Header" xfId="6207" xr:uid="{00000000-0005-0000-0000-000088850000}"/>
    <cellStyle name="paint" xfId="5853" xr:uid="{00000000-0005-0000-0000-000089850000}"/>
    <cellStyle name="per.style" xfId="5854" xr:uid="{00000000-0005-0000-0000-00008A850000}"/>
    <cellStyle name="Percent" xfId="2" builtinId="5"/>
    <cellStyle name="Percent %" xfId="46131" xr:uid="{D4EF3D22-C83B-4FB9-B127-B16EDB0F4B56}"/>
    <cellStyle name="Percent % Long Underline" xfId="46132" xr:uid="{3822D4FA-D62C-484E-BC93-DC046E09307D}"/>
    <cellStyle name="Percent (0)" xfId="46133" xr:uid="{06C90F99-3ED7-4D9C-9EF5-37A09C547497}"/>
    <cellStyle name="Percent [0]" xfId="5855" xr:uid="{00000000-0005-0000-0000-00008C850000}"/>
    <cellStyle name="Percent [0] 2" xfId="46134" xr:uid="{B0496DE7-1875-47BB-83A1-C6B80175F909}"/>
    <cellStyle name="Percent [00]" xfId="5856" xr:uid="{00000000-0005-0000-0000-00008D850000}"/>
    <cellStyle name="Percent [00] 2" xfId="5857" xr:uid="{00000000-0005-0000-0000-00008E850000}"/>
    <cellStyle name="Percent [00] 3" xfId="46135" xr:uid="{2F7D2627-C811-450B-B3BA-586A2C276591}"/>
    <cellStyle name="Percent [00]_burmah castrol data v2" xfId="6146" xr:uid="{00000000-0005-0000-0000-00008F850000}"/>
    <cellStyle name="Percent [2]" xfId="5858" xr:uid="{00000000-0005-0000-0000-000090850000}"/>
    <cellStyle name="Percent [2] 2" xfId="5859" xr:uid="{00000000-0005-0000-0000-000091850000}"/>
    <cellStyle name="Percent 0.0%" xfId="46136" xr:uid="{7815EC8D-E897-442B-8F3A-257804A9DA79}"/>
    <cellStyle name="Percent 0.0% Long Underline" xfId="46137" xr:uid="{5FDDB4E3-A799-4AB6-8D68-8779306A46FB}"/>
    <cellStyle name="Percent 0.00%" xfId="46138" xr:uid="{0248B36D-511B-42BB-A603-94AC85F23286}"/>
    <cellStyle name="Percent 0.00% Long Underline" xfId="46139" xr:uid="{46420696-B937-4450-9690-C09E76C417AC}"/>
    <cellStyle name="Percent 0.000%" xfId="46140" xr:uid="{AADAFD24-075E-4F4A-ADDF-DE8599D9AD4D}"/>
    <cellStyle name="Percent 0.000% Long Underline" xfId="46141" xr:uid="{242CC255-2EE5-4488-83EE-E12ED331A0CC}"/>
    <cellStyle name="Percent 0.0000%" xfId="46142" xr:uid="{FB0E6886-F1C7-49CC-8532-7249C156AB1A}"/>
    <cellStyle name="Percent 0.0000% Long Underline" xfId="46143" xr:uid="{A064647E-E452-4402-98CF-809A2F37DA90}"/>
    <cellStyle name="Percent 10" xfId="352" xr:uid="{00000000-0005-0000-0000-000092850000}"/>
    <cellStyle name="Percent 10 2" xfId="581" xr:uid="{00000000-0005-0000-0000-000093850000}"/>
    <cellStyle name="Percent 10 2 2" xfId="10298" xr:uid="{00000000-0005-0000-0000-000094850000}"/>
    <cellStyle name="Percent 10 2 2 2" xfId="16079" xr:uid="{00000000-0005-0000-0000-000095850000}"/>
    <cellStyle name="Percent 10 2 2 2 2" xfId="28706" xr:uid="{00000000-0005-0000-0000-000096850000}"/>
    <cellStyle name="Percent 10 2 2 3" xfId="23668" xr:uid="{00000000-0005-0000-0000-000097850000}"/>
    <cellStyle name="Percent 10 2 3" xfId="10856" xr:uid="{00000000-0005-0000-0000-000098850000}"/>
    <cellStyle name="Percent 10 2 3 2" xfId="16354" xr:uid="{00000000-0005-0000-0000-000099850000}"/>
    <cellStyle name="Percent 10 2 3 2 2" xfId="28896" xr:uid="{00000000-0005-0000-0000-00009A850000}"/>
    <cellStyle name="Percent 10 2 3 3" xfId="23812" xr:uid="{00000000-0005-0000-0000-00009B850000}"/>
    <cellStyle name="Percent 10 2 4" xfId="6285" xr:uid="{00000000-0005-0000-0000-00009C850000}"/>
    <cellStyle name="Percent 10 2 5" xfId="37662" xr:uid="{00000000-0005-0000-0000-00009D850000}"/>
    <cellStyle name="Percent 10 2 6" xfId="37955" xr:uid="{00000000-0005-0000-0000-00009E850000}"/>
    <cellStyle name="Percent 10 2 7" xfId="46145" xr:uid="{69E15AFE-C6B6-488A-B0FE-B7E526948FD0}"/>
    <cellStyle name="Percent 10 3" xfId="832" xr:uid="{00000000-0005-0000-0000-00009F850000}"/>
    <cellStyle name="Percent 10 3 2" xfId="16571" xr:uid="{00000000-0005-0000-0000-0000A0850000}"/>
    <cellStyle name="Percent 10 3 2 2" xfId="29110" xr:uid="{00000000-0005-0000-0000-0000A1850000}"/>
    <cellStyle name="Percent 10 3 3" xfId="24016" xr:uid="{00000000-0005-0000-0000-0000A2850000}"/>
    <cellStyle name="Percent 10 3 4" xfId="11194" xr:uid="{00000000-0005-0000-0000-0000A3850000}"/>
    <cellStyle name="Percent 10 3 5" xfId="37778" xr:uid="{00000000-0005-0000-0000-0000A4850000}"/>
    <cellStyle name="Percent 10 3 6" xfId="38056" xr:uid="{00000000-0005-0000-0000-0000A5850000}"/>
    <cellStyle name="Percent 10 3 7" xfId="46146" xr:uid="{F7BD1411-F4DA-4976-95D9-F4ADEA23D4CB}"/>
    <cellStyle name="Percent 10 4" xfId="11309" xr:uid="{00000000-0005-0000-0000-0000A6850000}"/>
    <cellStyle name="Percent 10 4 2" xfId="16637" xr:uid="{00000000-0005-0000-0000-0000A7850000}"/>
    <cellStyle name="Percent 10 4 2 2" xfId="29172" xr:uid="{00000000-0005-0000-0000-0000A8850000}"/>
    <cellStyle name="Percent 10 4 3" xfId="24079" xr:uid="{00000000-0005-0000-0000-0000A9850000}"/>
    <cellStyle name="Percent 10 4 4" xfId="46147" xr:uid="{12C81337-4D03-4C66-9B61-662DEEA541D9}"/>
    <cellStyle name="Percent 10 5" xfId="5860" xr:uid="{00000000-0005-0000-0000-0000AA850000}"/>
    <cellStyle name="Percent 10 5 2" xfId="46148" xr:uid="{458C99EC-1DBE-41BD-9918-A6C9F2CDDABF}"/>
    <cellStyle name="Percent 10 6" xfId="37613" xr:uid="{00000000-0005-0000-0000-0000AB850000}"/>
    <cellStyle name="Percent 10 6 2" xfId="46149" xr:uid="{619026E4-1682-427D-ACCC-4E30754310E3}"/>
    <cellStyle name="Percent 10 7" xfId="37909" xr:uid="{00000000-0005-0000-0000-0000AC850000}"/>
    <cellStyle name="Percent 10 7 2" xfId="46150" xr:uid="{90BCA69B-68AB-4AA3-9AF0-7B26A9CB2BD5}"/>
    <cellStyle name="Percent 10 8" xfId="46144" xr:uid="{ABC1FFDA-2714-4932-9E12-AA5A5A295AB4}"/>
    <cellStyle name="Percent 100" xfId="46727" xr:uid="{CB6167A9-2147-4DE6-A42D-9E52DAA902A8}"/>
    <cellStyle name="Percent 101" xfId="46735" xr:uid="{CB472D54-23DD-4040-B0B9-D08ED55E17D4}"/>
    <cellStyle name="Percent 102" xfId="46742" xr:uid="{F4125FE5-0AA2-40A3-888E-F28E3FFDF8FB}"/>
    <cellStyle name="Percent 103" xfId="46747" xr:uid="{EFE05051-3455-48EA-B14F-50179FCE46AF}"/>
    <cellStyle name="Percent 104" xfId="46752" xr:uid="{DBE640EF-E3B2-4740-8C8F-6C5570E679AB}"/>
    <cellStyle name="Percent 11" xfId="385" xr:uid="{00000000-0005-0000-0000-0000AD850000}"/>
    <cellStyle name="Percent 11 10" xfId="35075" xr:uid="{00000000-0005-0000-0000-0000AE850000}"/>
    <cellStyle name="Percent 11 11" xfId="5861" xr:uid="{00000000-0005-0000-0000-0000AF850000}"/>
    <cellStyle name="Percent 11 12" xfId="37639" xr:uid="{00000000-0005-0000-0000-0000B0850000}"/>
    <cellStyle name="Percent 11 13" xfId="37933" xr:uid="{00000000-0005-0000-0000-0000B1850000}"/>
    <cellStyle name="Percent 11 14" xfId="46151" xr:uid="{E76E02E5-C12A-4A7A-A571-6785417AB94D}"/>
    <cellStyle name="Percent 11 2" xfId="647" xr:uid="{00000000-0005-0000-0000-0000B2850000}"/>
    <cellStyle name="Percent 11 2 2" xfId="19802" xr:uid="{00000000-0005-0000-0000-0000B3850000}"/>
    <cellStyle name="Percent 11 2 3" xfId="32916" xr:uid="{00000000-0005-0000-0000-0000B4850000}"/>
    <cellStyle name="Percent 11 2 4" xfId="35926" xr:uid="{00000000-0005-0000-0000-0000B5850000}"/>
    <cellStyle name="Percent 11 2 5" xfId="6286" xr:uid="{00000000-0005-0000-0000-0000B6850000}"/>
    <cellStyle name="Percent 11 2 6" xfId="37723" xr:uid="{00000000-0005-0000-0000-0000B7850000}"/>
    <cellStyle name="Percent 11 2 7" xfId="38002" xr:uid="{00000000-0005-0000-0000-0000B8850000}"/>
    <cellStyle name="Percent 11 2 8" xfId="46152" xr:uid="{721288E3-8403-43B8-813C-C450D52F5358}"/>
    <cellStyle name="Percent 11 3" xfId="8531" xr:uid="{00000000-0005-0000-0000-0000B9850000}"/>
    <cellStyle name="Percent 11 3 2" xfId="15020" xr:uid="{00000000-0005-0000-0000-0000BA850000}"/>
    <cellStyle name="Percent 11 3 2 2" xfId="27692" xr:uid="{00000000-0005-0000-0000-0000BB850000}"/>
    <cellStyle name="Percent 11 3 3" xfId="22610" xr:uid="{00000000-0005-0000-0000-0000BC850000}"/>
    <cellStyle name="Percent 11 3 4" xfId="46153" xr:uid="{F12A37E1-C828-4892-86B0-451925CB4C53}"/>
    <cellStyle name="Percent 11 4" xfId="9456" xr:uid="{00000000-0005-0000-0000-0000BD850000}"/>
    <cellStyle name="Percent 11 4 2" xfId="15862" xr:uid="{00000000-0005-0000-0000-0000BE850000}"/>
    <cellStyle name="Percent 11 4 2 2" xfId="28503" xr:uid="{00000000-0005-0000-0000-0000BF850000}"/>
    <cellStyle name="Percent 11 4 3" xfId="23447" xr:uid="{00000000-0005-0000-0000-0000C0850000}"/>
    <cellStyle name="Percent 11 4 4" xfId="46154" xr:uid="{7A256CBC-6C24-4E5B-BBE9-4BDA56A930A0}"/>
    <cellStyle name="Percent 11 5" xfId="10920" xr:uid="{00000000-0005-0000-0000-0000C1850000}"/>
    <cellStyle name="Percent 11 5 2" xfId="46155" xr:uid="{95A7DFD5-59E4-4CB4-A4CE-486E3253E1A3}"/>
    <cellStyle name="Percent 11 6" xfId="7580" xr:uid="{00000000-0005-0000-0000-0000C2850000}"/>
    <cellStyle name="Percent 11 6 2" xfId="14092" xr:uid="{00000000-0005-0000-0000-0000C3850000}"/>
    <cellStyle name="Percent 11 6 2 2" xfId="26822" xr:uid="{00000000-0005-0000-0000-0000C4850000}"/>
    <cellStyle name="Percent 11 6 3" xfId="22307" xr:uid="{00000000-0005-0000-0000-0000C5850000}"/>
    <cellStyle name="Percent 11 6 4" xfId="46156" xr:uid="{2818C331-D324-4B6F-90D9-98E84FBA3E4E}"/>
    <cellStyle name="Percent 11 7" xfId="12930" xr:uid="{00000000-0005-0000-0000-0000C6850000}"/>
    <cellStyle name="Percent 11 7 2" xfId="25676" xr:uid="{00000000-0005-0000-0000-0000C7850000}"/>
    <cellStyle name="Percent 11 7 3" xfId="46157" xr:uid="{7D4FB426-8291-4BF9-BE2D-49F8855E3968}"/>
    <cellStyle name="Percent 11 8" xfId="18508" xr:uid="{00000000-0005-0000-0000-0000C8850000}"/>
    <cellStyle name="Percent 11 9" xfId="31868" xr:uid="{00000000-0005-0000-0000-0000C9850000}"/>
    <cellStyle name="Percent 12" xfId="633" xr:uid="{00000000-0005-0000-0000-0000CA850000}"/>
    <cellStyle name="Percent 12 2" xfId="6287" xr:uid="{00000000-0005-0000-0000-0000CB850000}"/>
    <cellStyle name="Percent 12 2 2" xfId="8563" xr:uid="{00000000-0005-0000-0000-0000CC850000}"/>
    <cellStyle name="Percent 12 2 2 2" xfId="15048" xr:uid="{00000000-0005-0000-0000-0000CD850000}"/>
    <cellStyle name="Percent 12 2 2 2 2" xfId="27719" xr:uid="{00000000-0005-0000-0000-0000CE850000}"/>
    <cellStyle name="Percent 12 2 2 3" xfId="22636" xr:uid="{00000000-0005-0000-0000-0000CF850000}"/>
    <cellStyle name="Percent 12 2 3" xfId="9529" xr:uid="{00000000-0005-0000-0000-0000D0850000}"/>
    <cellStyle name="Percent 12 2 3 2" xfId="15889" xr:uid="{00000000-0005-0000-0000-0000D1850000}"/>
    <cellStyle name="Percent 12 2 3 2 2" xfId="28530" xr:uid="{00000000-0005-0000-0000-0000D2850000}"/>
    <cellStyle name="Percent 12 2 3 3" xfId="23513" xr:uid="{00000000-0005-0000-0000-0000D3850000}"/>
    <cellStyle name="Percent 12 2 4" xfId="7688" xr:uid="{00000000-0005-0000-0000-0000D4850000}"/>
    <cellStyle name="Percent 12 2 4 2" xfId="14187" xr:uid="{00000000-0005-0000-0000-0000D5850000}"/>
    <cellStyle name="Percent 12 2 4 2 2" xfId="26913" xr:uid="{00000000-0005-0000-0000-0000D6850000}"/>
    <cellStyle name="Percent 12 2 4 3" xfId="22408" xr:uid="{00000000-0005-0000-0000-0000D7850000}"/>
    <cellStyle name="Percent 12 2 5" xfId="12977" xr:uid="{00000000-0005-0000-0000-0000D8850000}"/>
    <cellStyle name="Percent 12 2 5 2" xfId="25723" xr:uid="{00000000-0005-0000-0000-0000D9850000}"/>
    <cellStyle name="Percent 12 2 6" xfId="21103" xr:uid="{00000000-0005-0000-0000-0000DA850000}"/>
    <cellStyle name="Percent 12 2 7" xfId="46159" xr:uid="{E57A4465-256C-4B8A-9F3D-7C86B86B42D7}"/>
    <cellStyle name="Percent 12 3" xfId="10195" xr:uid="{00000000-0005-0000-0000-0000DB850000}"/>
    <cellStyle name="Percent 12 3 2" xfId="46160" xr:uid="{5BBF9438-6E30-4ED7-96A9-F994BD50A226}"/>
    <cellStyle name="Percent 12 4" xfId="5862" xr:uid="{00000000-0005-0000-0000-0000DC850000}"/>
    <cellStyle name="Percent 12 4 2" xfId="46161" xr:uid="{93338A15-90C3-4489-BBAB-79F6CC23215F}"/>
    <cellStyle name="Percent 12 5" xfId="37286" xr:uid="{00000000-0005-0000-0000-0000DD850000}"/>
    <cellStyle name="Percent 12 5 2" xfId="46162" xr:uid="{66799A49-8D53-4732-849F-D513C4E91DBF}"/>
    <cellStyle name="Percent 12 6" xfId="37711" xr:uid="{00000000-0005-0000-0000-0000DE850000}"/>
    <cellStyle name="Percent 12 6 2" xfId="46163" xr:uid="{13B539AD-0AD1-4B4A-8B43-4B0ECE68F0CB}"/>
    <cellStyle name="Percent 12 7" xfId="37991" xr:uid="{00000000-0005-0000-0000-0000DF850000}"/>
    <cellStyle name="Percent 12 7 2" xfId="46164" xr:uid="{D8159C31-6DD7-4BEE-BA4D-23C4109221F5}"/>
    <cellStyle name="Percent 12 8" xfId="46158" xr:uid="{9BF06456-E185-45B9-81E1-A42B9045CA83}"/>
    <cellStyle name="Percent 13" xfId="815" xr:uid="{00000000-0005-0000-0000-0000E0850000}"/>
    <cellStyle name="Percent 13 2" xfId="6284" xr:uid="{00000000-0005-0000-0000-0000E1850000}"/>
    <cellStyle name="Percent 13 2 2" xfId="46166" xr:uid="{6FB02342-D4D7-470B-9FC5-985914A0E059}"/>
    <cellStyle name="Percent 13 3" xfId="5863" xr:uid="{00000000-0005-0000-0000-0000E2850000}"/>
    <cellStyle name="Percent 13 4" xfId="37770" xr:uid="{00000000-0005-0000-0000-0000E3850000}"/>
    <cellStyle name="Percent 13 5" xfId="38048" xr:uid="{00000000-0005-0000-0000-0000E4850000}"/>
    <cellStyle name="Percent 13 6" xfId="46165" xr:uid="{9A8412EF-5230-42DB-91AF-0FA5B1256434}"/>
    <cellStyle name="Percent 14" xfId="817" xr:uid="{00000000-0005-0000-0000-0000E5850000}"/>
    <cellStyle name="Percent 14 2" xfId="5864" xr:uid="{00000000-0005-0000-0000-0000E6850000}"/>
    <cellStyle name="Percent 14 2 2" xfId="46168" xr:uid="{E19AF5BA-8768-403F-93E9-E6C1741AB388}"/>
    <cellStyle name="Percent 14 3" xfId="37772" xr:uid="{00000000-0005-0000-0000-0000E7850000}"/>
    <cellStyle name="Percent 14 3 2" xfId="46169" xr:uid="{304BD0CD-C3C3-4D3C-B0AB-9350194AE6A4}"/>
    <cellStyle name="Percent 14 4" xfId="38050" xr:uid="{00000000-0005-0000-0000-0000E8850000}"/>
    <cellStyle name="Percent 14 5" xfId="46167" xr:uid="{83BEDD18-B8F1-4004-9D3B-276F9A3640E8}"/>
    <cellStyle name="Percent 15" xfId="1229" xr:uid="{00000000-0005-0000-0000-0000E9850000}"/>
    <cellStyle name="Percent 15 10" xfId="37790" xr:uid="{00000000-0005-0000-0000-0000EA850000}"/>
    <cellStyle name="Percent 15 11" xfId="38062" xr:uid="{00000000-0005-0000-0000-0000EB850000}"/>
    <cellStyle name="Percent 15 12" xfId="46170" xr:uid="{568F0A86-1E99-4013-B2C6-AAB2F1444024}"/>
    <cellStyle name="Percent 15 2" xfId="8532" xr:uid="{00000000-0005-0000-0000-0000EC850000}"/>
    <cellStyle name="Percent 15 2 2" xfId="15021" xr:uid="{00000000-0005-0000-0000-0000ED850000}"/>
    <cellStyle name="Percent 15 2 2 2" xfId="27693" xr:uid="{00000000-0005-0000-0000-0000EE850000}"/>
    <cellStyle name="Percent 15 2 3" xfId="19803" xr:uid="{00000000-0005-0000-0000-0000EF850000}"/>
    <cellStyle name="Percent 15 2 4" xfId="32917" xr:uid="{00000000-0005-0000-0000-0000F0850000}"/>
    <cellStyle name="Percent 15 2 5" xfId="35927" xr:uid="{00000000-0005-0000-0000-0000F1850000}"/>
    <cellStyle name="Percent 15 2 6" xfId="46171" xr:uid="{9C31372B-18A4-4D81-B41E-70DF82292A8A}"/>
    <cellStyle name="Percent 15 3" xfId="9457" xr:uid="{00000000-0005-0000-0000-0000F2850000}"/>
    <cellStyle name="Percent 15 3 2" xfId="15863" xr:uid="{00000000-0005-0000-0000-0000F3850000}"/>
    <cellStyle name="Percent 15 3 2 2" xfId="28504" xr:uid="{00000000-0005-0000-0000-0000F4850000}"/>
    <cellStyle name="Percent 15 3 3" xfId="23448" xr:uid="{00000000-0005-0000-0000-0000F5850000}"/>
    <cellStyle name="Percent 15 4" xfId="7581" xr:uid="{00000000-0005-0000-0000-0000F6850000}"/>
    <cellStyle name="Percent 15 4 2" xfId="14093" xr:uid="{00000000-0005-0000-0000-0000F7850000}"/>
    <cellStyle name="Percent 15 4 2 2" xfId="26823" xr:uid="{00000000-0005-0000-0000-0000F8850000}"/>
    <cellStyle name="Percent 15 4 3" xfId="22308" xr:uid="{00000000-0005-0000-0000-0000F9850000}"/>
    <cellStyle name="Percent 15 5" xfId="12931" xr:uid="{00000000-0005-0000-0000-0000FA850000}"/>
    <cellStyle name="Percent 15 5 2" xfId="25677" xr:uid="{00000000-0005-0000-0000-0000FB850000}"/>
    <cellStyle name="Percent 15 6" xfId="18509" xr:uid="{00000000-0005-0000-0000-0000FC850000}"/>
    <cellStyle name="Percent 15 7" xfId="31869" xr:uid="{00000000-0005-0000-0000-0000FD850000}"/>
    <cellStyle name="Percent 15 8" xfId="35076" xr:uid="{00000000-0005-0000-0000-0000FE850000}"/>
    <cellStyle name="Percent 15 9" xfId="5865" xr:uid="{00000000-0005-0000-0000-0000FF850000}"/>
    <cellStyle name="Percent 16" xfId="6035" xr:uid="{00000000-0005-0000-0000-000000860000}"/>
    <cellStyle name="Percent 16 2" xfId="46172" xr:uid="{3ED40B04-D143-4E46-9D61-D12C04CB090A}"/>
    <cellStyle name="Percent 17" xfId="6038" xr:uid="{00000000-0005-0000-0000-000001860000}"/>
    <cellStyle name="Percent 17 2" xfId="46173" xr:uid="{0FCF3515-E051-4C8D-B030-AE445CB61EFD}"/>
    <cellStyle name="Percent 18" xfId="6041" xr:uid="{00000000-0005-0000-0000-000002860000}"/>
    <cellStyle name="Percent 18 2" xfId="46174" xr:uid="{86850529-9D03-49B4-8B9B-93B70F613E05}"/>
    <cellStyle name="Percent 19" xfId="6044" xr:uid="{00000000-0005-0000-0000-000003860000}"/>
    <cellStyle name="Percent 19 2" xfId="46175" xr:uid="{1739DA75-90BB-4053-A3C8-89A3BB79DBDB}"/>
    <cellStyle name="Percent 2" xfId="4" xr:uid="{00000000-0005-0000-0000-000004860000}"/>
    <cellStyle name="Percent 2 10" xfId="5867" xr:uid="{00000000-0005-0000-0000-000005860000}"/>
    <cellStyle name="Percent 2 10 2" xfId="37394" xr:uid="{00000000-0005-0000-0000-000006860000}"/>
    <cellStyle name="Percent 2 10 3" xfId="37878" xr:uid="{00000000-0005-0000-0000-000007860000}"/>
    <cellStyle name="Percent 2 11" xfId="5868" xr:uid="{00000000-0005-0000-0000-000008860000}"/>
    <cellStyle name="Percent 2 11 2" xfId="38087" xr:uid="{00000000-0005-0000-0000-000009860000}"/>
    <cellStyle name="Percent 2 12" xfId="5869" xr:uid="{00000000-0005-0000-0000-00000A860000}"/>
    <cellStyle name="Percent 2 13" xfId="5870" xr:uid="{00000000-0005-0000-0000-00000B860000}"/>
    <cellStyle name="Percent 2 14" xfId="5871" xr:uid="{00000000-0005-0000-0000-00000C860000}"/>
    <cellStyle name="Percent 2 15" xfId="5872" xr:uid="{00000000-0005-0000-0000-00000D860000}"/>
    <cellStyle name="Percent 2 16" xfId="5873" xr:uid="{00000000-0005-0000-0000-00000E860000}"/>
    <cellStyle name="Percent 2 17" xfId="5874" xr:uid="{00000000-0005-0000-0000-00000F860000}"/>
    <cellStyle name="Percent 2 18" xfId="5875" xr:uid="{00000000-0005-0000-0000-000010860000}"/>
    <cellStyle name="Percent 2 19" xfId="5876" xr:uid="{00000000-0005-0000-0000-000011860000}"/>
    <cellStyle name="Percent 2 2" xfId="13" xr:uid="{00000000-0005-0000-0000-000012860000}"/>
    <cellStyle name="Percent 2 2 10" xfId="12023" xr:uid="{00000000-0005-0000-0000-000013860000}"/>
    <cellStyle name="Percent 2 2 10 2" xfId="24768" xr:uid="{00000000-0005-0000-0000-000014860000}"/>
    <cellStyle name="Percent 2 2 11" xfId="20899" xr:uid="{00000000-0005-0000-0000-000015860000}"/>
    <cellStyle name="Percent 2 2 12" xfId="2183" xr:uid="{00000000-0005-0000-0000-000016860000}"/>
    <cellStyle name="Percent 2 2 13" xfId="37323" xr:uid="{00000000-0005-0000-0000-000017860000}"/>
    <cellStyle name="Percent 2 2 2" xfId="804" xr:uid="{00000000-0005-0000-0000-000018860000}"/>
    <cellStyle name="Percent 2 2 2 2" xfId="5877" xr:uid="{00000000-0005-0000-0000-000019860000}"/>
    <cellStyle name="Percent 2 2 2 2 2" xfId="6147" xr:uid="{00000000-0005-0000-0000-00001A860000}"/>
    <cellStyle name="Percent 2 2 2 2 3" xfId="18727" xr:uid="{00000000-0005-0000-0000-00001B860000}"/>
    <cellStyle name="Percent 2 2 2 2 3 2" xfId="46177" xr:uid="{E5420642-B62C-4020-9BAA-A773D469998D}"/>
    <cellStyle name="Percent 2 2 2 2 4" xfId="46178" xr:uid="{51E6953F-FE5F-4D13-AF24-6ED11651FD91}"/>
    <cellStyle name="Percent 2 2 2 2 5" xfId="46179" xr:uid="{D6935AF7-128B-496E-B3A6-BD514FC9368B}"/>
    <cellStyle name="Percent 2 2 2 2 6" xfId="46180" xr:uid="{1E187DA1-0001-4493-AF4A-9C06644E0446}"/>
    <cellStyle name="Percent 2 2 2 2 7" xfId="46181" xr:uid="{4F175022-2131-4605-9230-6597206EE441}"/>
    <cellStyle name="Percent 2 2 2 2 8" xfId="46182" xr:uid="{7779F8A0-D05D-44E0-A7AB-8C2855B5D4B4}"/>
    <cellStyle name="Percent 2 2 2 2 9" xfId="46176" xr:uid="{13598088-BDF8-491C-BD25-02CF6EEE9DBC}"/>
    <cellStyle name="Percent 2 2 2 3" xfId="10001" xr:uid="{00000000-0005-0000-0000-00001C860000}"/>
    <cellStyle name="Percent 2 2 2 3 2" xfId="18510" xr:uid="{00000000-0005-0000-0000-00001D860000}"/>
    <cellStyle name="Percent 2 2 2 3 2 2" xfId="46184" xr:uid="{1C314D40-FF52-499B-A2F2-35ED35C87188}"/>
    <cellStyle name="Percent 2 2 2 3 3" xfId="46183" xr:uid="{DD1D607A-3592-47F2-B177-899B412E1EB7}"/>
    <cellStyle name="Percent 2 2 2 4" xfId="3126" xr:uid="{00000000-0005-0000-0000-00001E860000}"/>
    <cellStyle name="Percent 2 2 2 4 2" xfId="46185" xr:uid="{06107818-481B-4C8D-9B7C-3B2C0894D065}"/>
    <cellStyle name="Percent 2 2 2 5" xfId="46186" xr:uid="{F8B73366-3ECF-452B-955A-0244D45D812A}"/>
    <cellStyle name="Percent 2 2 2 6" xfId="46187" xr:uid="{3FEFBED6-C64B-4F80-A608-070CC1DA8FA9}"/>
    <cellStyle name="Percent 2 2 2 7" xfId="46188" xr:uid="{0D9D5EF3-2791-44E8-9DD8-AEA6E7AE9613}"/>
    <cellStyle name="Percent 2 2 2 8" xfId="46189" xr:uid="{45BC6DE3-8030-4B69-8384-07AC4D5C82AE}"/>
    <cellStyle name="Percent 2 2 2 9" xfId="46190" xr:uid="{0D4C2A76-0544-4A50-989D-A09C09D3F1EB}"/>
    <cellStyle name="Percent 2 2 3" xfId="1279" xr:uid="{00000000-0005-0000-0000-00001F860000}"/>
    <cellStyle name="Percent 2 2 3 2" xfId="5878" xr:uid="{00000000-0005-0000-0000-000020860000}"/>
    <cellStyle name="Percent 2 2 3 2 2" xfId="46192" xr:uid="{0F3E89A1-B8DF-478B-9A43-4E071FFF0C11}"/>
    <cellStyle name="Percent 2 2 3 3" xfId="3157" xr:uid="{00000000-0005-0000-0000-000021860000}"/>
    <cellStyle name="Percent 2 2 3 3 2" xfId="46193" xr:uid="{987285B0-31AA-4943-8814-163F26E08577}"/>
    <cellStyle name="Percent 2 2 3 4" xfId="37811" xr:uid="{00000000-0005-0000-0000-000022860000}"/>
    <cellStyle name="Percent 2 2 3 5" xfId="38081" xr:uid="{00000000-0005-0000-0000-000023860000}"/>
    <cellStyle name="Percent 2 2 3 6" xfId="46191" xr:uid="{669C7007-6E7E-4548-8652-24984317B65E}"/>
    <cellStyle name="Percent 2 2 4" xfId="5879" xr:uid="{00000000-0005-0000-0000-000024860000}"/>
    <cellStyle name="Percent 2 2 4 2" xfId="10614" xr:uid="{00000000-0005-0000-0000-000025860000}"/>
    <cellStyle name="Percent 2 2 4 2 2" xfId="46194" xr:uid="{0DB2F305-5709-40EA-9F15-83F85F49E445}"/>
    <cellStyle name="Percent 2 2 4 3" xfId="18511" xr:uid="{00000000-0005-0000-0000-000026860000}"/>
    <cellStyle name="Percent 2 2 5" xfId="3070" xr:uid="{00000000-0005-0000-0000-000027860000}"/>
    <cellStyle name="Percent 2 2 5 2" xfId="18681" xr:uid="{00000000-0005-0000-0000-000028860000}"/>
    <cellStyle name="Percent 2 2 5 3" xfId="46195" xr:uid="{3114E412-6F15-4FB1-B60E-12D5BDB42F0C}"/>
    <cellStyle name="Percent 2 2 6" xfId="7760" xr:uid="{00000000-0005-0000-0000-000029860000}"/>
    <cellStyle name="Percent 2 2 6 2" xfId="14255" xr:uid="{00000000-0005-0000-0000-00002A860000}"/>
    <cellStyle name="Percent 2 2 6 2 2" xfId="26969" xr:uid="{00000000-0005-0000-0000-00002B860000}"/>
    <cellStyle name="Percent 2 2 6 3" xfId="22462" xr:uid="{00000000-0005-0000-0000-00002C860000}"/>
    <cellStyle name="Percent 2 2 6 4" xfId="46196" xr:uid="{BE47EAA8-ED04-468C-861E-BD36188B572F}"/>
    <cellStyle name="Percent 2 2 7" xfId="8607" xr:uid="{00000000-0005-0000-0000-00002D860000}"/>
    <cellStyle name="Percent 2 2 7 2" xfId="15092" xr:uid="{00000000-0005-0000-0000-00002E860000}"/>
    <cellStyle name="Percent 2 2 7 2 2" xfId="27762" xr:uid="{00000000-0005-0000-0000-00002F860000}"/>
    <cellStyle name="Percent 2 2 7 3" xfId="22676" xr:uid="{00000000-0005-0000-0000-000030860000}"/>
    <cellStyle name="Percent 2 2 7 4" xfId="46197" xr:uid="{C2F3D37F-DE93-4E8D-BC0E-864F6C8F416A}"/>
    <cellStyle name="Percent 2 2 8" xfId="9788" xr:uid="{00000000-0005-0000-0000-000031860000}"/>
    <cellStyle name="Percent 2 2 8 2" xfId="46198" xr:uid="{306ED728-3363-4580-9AF6-E7BE166CC158}"/>
    <cellStyle name="Percent 2 2 9" xfId="6398" xr:uid="{00000000-0005-0000-0000-000032860000}"/>
    <cellStyle name="Percent 2 2 9 2" xfId="13021" xr:uid="{00000000-0005-0000-0000-000033860000}"/>
    <cellStyle name="Percent 2 2 9 2 2" xfId="25767" xr:uid="{00000000-0005-0000-0000-000034860000}"/>
    <cellStyle name="Percent 2 2 9 3" xfId="21147" xr:uid="{00000000-0005-0000-0000-000035860000}"/>
    <cellStyle name="Percent 2 2 9 4" xfId="46199" xr:uid="{6BBEE8E0-ED6C-4D85-9CD2-0443F5BE06E3}"/>
    <cellStyle name="Percent 2 20" xfId="5880" xr:uid="{00000000-0005-0000-0000-000036860000}"/>
    <cellStyle name="Percent 2 21" xfId="5881" xr:uid="{00000000-0005-0000-0000-000037860000}"/>
    <cellStyle name="Percent 2 22" xfId="5882" xr:uid="{00000000-0005-0000-0000-000038860000}"/>
    <cellStyle name="Percent 2 23" xfId="5883" xr:uid="{00000000-0005-0000-0000-000039860000}"/>
    <cellStyle name="Percent 2 24" xfId="5884" xr:uid="{00000000-0005-0000-0000-00003A860000}"/>
    <cellStyle name="Percent 2 25" xfId="5885" xr:uid="{00000000-0005-0000-0000-00003B860000}"/>
    <cellStyle name="Percent 2 26" xfId="5886" xr:uid="{00000000-0005-0000-0000-00003C860000}"/>
    <cellStyle name="Percent 2 27" xfId="5887" xr:uid="{00000000-0005-0000-0000-00003D860000}"/>
    <cellStyle name="Percent 2 28" xfId="5888" xr:uid="{00000000-0005-0000-0000-00003E860000}"/>
    <cellStyle name="Percent 2 29" xfId="5889" xr:uid="{00000000-0005-0000-0000-00003F860000}"/>
    <cellStyle name="Percent 2 3" xfId="31" xr:uid="{00000000-0005-0000-0000-000040860000}"/>
    <cellStyle name="Percent 2 3 2" xfId="808" xr:uid="{00000000-0005-0000-0000-000041860000}"/>
    <cellStyle name="Percent 2 3 2 2" xfId="10615" xr:uid="{00000000-0005-0000-0000-000042860000}"/>
    <cellStyle name="Percent 2 3 2 2 2" xfId="46201" xr:uid="{882E17C7-B426-44C1-A427-396725F4FD80}"/>
    <cellStyle name="Percent 2 3 2 3" xfId="3132" xr:uid="{00000000-0005-0000-0000-000043860000}"/>
    <cellStyle name="Percent 2 3 2 4" xfId="37763" xr:uid="{00000000-0005-0000-0000-000044860000}"/>
    <cellStyle name="Percent 2 3 2 5" xfId="38041" xr:uid="{00000000-0005-0000-0000-000045860000}"/>
    <cellStyle name="Percent 2 3 2 6" xfId="46200" xr:uid="{9BF2BFDF-5A94-4E2F-8410-FB1D62AAB820}"/>
    <cellStyle name="Percent 2 3 3" xfId="1064" xr:uid="{00000000-0005-0000-0000-000046860000}"/>
    <cellStyle name="Percent 2 3 3 2" xfId="46203" xr:uid="{C68D647A-3AAA-4DB7-97F9-CAA570794659}"/>
    <cellStyle name="Percent 2 3 3 3" xfId="46202" xr:uid="{6005D120-F407-4F37-A246-B31A25553374}"/>
    <cellStyle name="Percent 2 3 4" xfId="1315" xr:uid="{00000000-0005-0000-0000-000047860000}"/>
    <cellStyle name="Percent 2 3 5" xfId="3071" xr:uid="{00000000-0005-0000-0000-000048860000}"/>
    <cellStyle name="Percent 2 3 5 2" xfId="37415" xr:uid="{00000000-0005-0000-0000-000049860000}"/>
    <cellStyle name="Percent 2 3 5 3" xfId="37887" xr:uid="{00000000-0005-0000-0000-00004A860000}"/>
    <cellStyle name="Percent 2 3 6" xfId="37369" xr:uid="{00000000-0005-0000-0000-00004B860000}"/>
    <cellStyle name="Percent 2 3 7" xfId="37853" xr:uid="{00000000-0005-0000-0000-00004C860000}"/>
    <cellStyle name="Percent 2 30" xfId="5890" xr:uid="{00000000-0005-0000-0000-00004D860000}"/>
    <cellStyle name="Percent 2 31" xfId="5891" xr:uid="{00000000-0005-0000-0000-00004E860000}"/>
    <cellStyle name="Percent 2 32" xfId="5892" xr:uid="{00000000-0005-0000-0000-00004F860000}"/>
    <cellStyle name="Percent 2 33" xfId="5893" xr:uid="{00000000-0005-0000-0000-000050860000}"/>
    <cellStyle name="Percent 2 34" xfId="5894" xr:uid="{00000000-0005-0000-0000-000051860000}"/>
    <cellStyle name="Percent 2 35" xfId="5895" xr:uid="{00000000-0005-0000-0000-000052860000}"/>
    <cellStyle name="Percent 2 36" xfId="5896" xr:uid="{00000000-0005-0000-0000-000053860000}"/>
    <cellStyle name="Percent 2 37" xfId="5897" xr:uid="{00000000-0005-0000-0000-000054860000}"/>
    <cellStyle name="Percent 2 38" xfId="5898" xr:uid="{00000000-0005-0000-0000-000055860000}"/>
    <cellStyle name="Percent 2 39" xfId="5899" xr:uid="{00000000-0005-0000-0000-000056860000}"/>
    <cellStyle name="Percent 2 4" xfId="635" xr:uid="{00000000-0005-0000-0000-000057860000}"/>
    <cellStyle name="Percent 2 4 2" xfId="803" xr:uid="{00000000-0005-0000-0000-000058860000}"/>
    <cellStyle name="Percent 2 4 2 2" xfId="10613" xr:uid="{00000000-0005-0000-0000-000059860000}"/>
    <cellStyle name="Percent 2 4 2 3" xfId="46204" xr:uid="{68D0B23F-EBA7-41A8-AAE4-127129215F4F}"/>
    <cellStyle name="Percent 2 4 3" xfId="37712" xr:uid="{00000000-0005-0000-0000-00005A860000}"/>
    <cellStyle name="Percent 2 40" xfId="5900" xr:uid="{00000000-0005-0000-0000-00005B860000}"/>
    <cellStyle name="Percent 2 41" xfId="5901" xr:uid="{00000000-0005-0000-0000-00005C860000}"/>
    <cellStyle name="Percent 2 42" xfId="5902" xr:uid="{00000000-0005-0000-0000-00005D860000}"/>
    <cellStyle name="Percent 2 43" xfId="5903" xr:uid="{00000000-0005-0000-0000-00005E860000}"/>
    <cellStyle name="Percent 2 44" xfId="5904" xr:uid="{00000000-0005-0000-0000-00005F860000}"/>
    <cellStyle name="Percent 2 45" xfId="5905" xr:uid="{00000000-0005-0000-0000-000060860000}"/>
    <cellStyle name="Percent 2 46" xfId="5906" xr:uid="{00000000-0005-0000-0000-000061860000}"/>
    <cellStyle name="Percent 2 47" xfId="5907" xr:uid="{00000000-0005-0000-0000-000062860000}"/>
    <cellStyle name="Percent 2 48" xfId="5866" xr:uid="{00000000-0005-0000-0000-000063860000}"/>
    <cellStyle name="Percent 2 49" xfId="3069" xr:uid="{00000000-0005-0000-0000-000064860000}"/>
    <cellStyle name="Percent 2 5" xfId="644" xr:uid="{00000000-0005-0000-0000-000065860000}"/>
    <cellStyle name="Percent 2 5 2" xfId="1065" xr:uid="{00000000-0005-0000-0000-000066860000}"/>
    <cellStyle name="Percent 2 5 2 2" xfId="46205" xr:uid="{504B0AE5-E9AC-4C68-BA1D-BC850E475FA4}"/>
    <cellStyle name="Percent 2 5 3" xfId="3176" xr:uid="{00000000-0005-0000-0000-000067860000}"/>
    <cellStyle name="Percent 2 5 3 2" xfId="46206" xr:uid="{37A95006-7A61-4F99-BDF2-478AA689C439}"/>
    <cellStyle name="Percent 2 5 4" xfId="37720" xr:uid="{00000000-0005-0000-0000-000068860000}"/>
    <cellStyle name="Percent 2 5 5" xfId="37819" xr:uid="{00000000-0005-0000-0000-000069860000}"/>
    <cellStyle name="Percent 2 5 6" xfId="37999" xr:uid="{00000000-0005-0000-0000-00006A860000}"/>
    <cellStyle name="Percent 2 50" xfId="7756" xr:uid="{00000000-0005-0000-0000-00006B860000}"/>
    <cellStyle name="Percent 2 50 2" xfId="14251" xr:uid="{00000000-0005-0000-0000-00006C860000}"/>
    <cellStyle name="Percent 2 50 2 2" xfId="26965" xr:uid="{00000000-0005-0000-0000-00006D860000}"/>
    <cellStyle name="Percent 2 50 3" xfId="22460" xr:uid="{00000000-0005-0000-0000-00006E860000}"/>
    <cellStyle name="Percent 2 51" xfId="8603" xr:uid="{00000000-0005-0000-0000-00006F860000}"/>
    <cellStyle name="Percent 2 51 2" xfId="15088" xr:uid="{00000000-0005-0000-0000-000070860000}"/>
    <cellStyle name="Percent 2 51 2 2" xfId="27758" xr:uid="{00000000-0005-0000-0000-000071860000}"/>
    <cellStyle name="Percent 2 51 3" xfId="22674" xr:uid="{00000000-0005-0000-0000-000072860000}"/>
    <cellStyle name="Percent 2 52" xfId="6393" xr:uid="{00000000-0005-0000-0000-000073860000}"/>
    <cellStyle name="Percent 2 52 2" xfId="13016" xr:uid="{00000000-0005-0000-0000-000074860000}"/>
    <cellStyle name="Percent 2 52 2 2" xfId="25762" xr:uid="{00000000-0005-0000-0000-000075860000}"/>
    <cellStyle name="Percent 2 52 3" xfId="21142" xr:uid="{00000000-0005-0000-0000-000076860000}"/>
    <cellStyle name="Percent 2 53" xfId="12019" xr:uid="{00000000-0005-0000-0000-000077860000}"/>
    <cellStyle name="Percent 2 53 2" xfId="24764" xr:uid="{00000000-0005-0000-0000-000078860000}"/>
    <cellStyle name="Percent 2 54" xfId="20898" xr:uid="{00000000-0005-0000-0000-000079860000}"/>
    <cellStyle name="Percent 2 55" xfId="30586" xr:uid="{00000000-0005-0000-0000-00007A860000}"/>
    <cellStyle name="Percent 2 56" xfId="34254" xr:uid="{00000000-0005-0000-0000-00007B860000}"/>
    <cellStyle name="Percent 2 57" xfId="37223" xr:uid="{00000000-0005-0000-0000-00007C860000}"/>
    <cellStyle name="Percent 2 58" xfId="2179" xr:uid="{00000000-0005-0000-0000-00007D860000}"/>
    <cellStyle name="Percent 2 59" xfId="37284" xr:uid="{00000000-0005-0000-0000-00007E860000}"/>
    <cellStyle name="Percent 2 6" xfId="693" xr:uid="{00000000-0005-0000-0000-00007F860000}"/>
    <cellStyle name="Percent 2 6 2" xfId="1066" xr:uid="{00000000-0005-0000-0000-000080860000}"/>
    <cellStyle name="Percent 2 6 2 2" xfId="46208" xr:uid="{FA77E5FF-9B03-4580-A620-5243D3A83D9A}"/>
    <cellStyle name="Percent 2 6 2 3" xfId="46207" xr:uid="{0267E061-98FC-4F12-8B7D-3D33B180A61A}"/>
    <cellStyle name="Percent 2 6 3" xfId="18512" xr:uid="{00000000-0005-0000-0000-000081860000}"/>
    <cellStyle name="Percent 2 6 4" xfId="5908" xr:uid="{00000000-0005-0000-0000-000082860000}"/>
    <cellStyle name="Percent 2 6 5" xfId="37745" xr:uid="{00000000-0005-0000-0000-000083860000}"/>
    <cellStyle name="Percent 2 6 6" xfId="38023" xr:uid="{00000000-0005-0000-0000-000084860000}"/>
    <cellStyle name="Percent 2 60" xfId="37351" xr:uid="{00000000-0005-0000-0000-000085860000}"/>
    <cellStyle name="Percent 2 61" xfId="37835" xr:uid="{00000000-0005-0000-0000-000086860000}"/>
    <cellStyle name="Percent 2 62" xfId="38107" xr:uid="{00000000-0005-0000-0000-000087860000}"/>
    <cellStyle name="Percent 2 7" xfId="1063" xr:uid="{00000000-0005-0000-0000-000088860000}"/>
    <cellStyle name="Percent 2 7 2" xfId="10048" xr:uid="{00000000-0005-0000-0000-000089860000}"/>
    <cellStyle name="Percent 2 7 2 2" xfId="46209" xr:uid="{4BFF986F-0456-46D9-AD53-B16AACC92527}"/>
    <cellStyle name="Percent 2 7 3" xfId="18513" xr:uid="{00000000-0005-0000-0000-00008A860000}"/>
    <cellStyle name="Percent 2 7 3 2" xfId="46210" xr:uid="{ACDD222A-1445-4894-A672-086C81A4E587}"/>
    <cellStyle name="Percent 2 7 4" xfId="46211" xr:uid="{4D9C5F9E-89FC-4A49-84FB-70EC21E87D01}"/>
    <cellStyle name="Percent 2 8" xfId="822" xr:uid="{00000000-0005-0000-0000-00008B860000}"/>
    <cellStyle name="Percent 2 8 2" xfId="10655" xr:uid="{00000000-0005-0000-0000-00008C860000}"/>
    <cellStyle name="Percent 2 8 2 2" xfId="10254" xr:uid="{00000000-0005-0000-0000-00008D860000}"/>
    <cellStyle name="Percent 2 8 2 2 2" xfId="16068" xr:uid="{00000000-0005-0000-0000-00008E860000}"/>
    <cellStyle name="Percent 2 8 2 2 2 2" xfId="28695" xr:uid="{00000000-0005-0000-0000-00008F860000}"/>
    <cellStyle name="Percent 2 8 2 2 3" xfId="23659" xr:uid="{00000000-0005-0000-0000-000090860000}"/>
    <cellStyle name="Percent 2 8 2 3" xfId="18514" xr:uid="{00000000-0005-0000-0000-000091860000}"/>
    <cellStyle name="Percent 2 8 2 4" xfId="46213" xr:uid="{75DD94E9-A8E2-4282-8EA5-03B9D0CC8913}"/>
    <cellStyle name="Percent 2 8 3" xfId="11036" xr:uid="{00000000-0005-0000-0000-000092860000}"/>
    <cellStyle name="Percent 2 8 3 2" xfId="16473" xr:uid="{00000000-0005-0000-0000-000093860000}"/>
    <cellStyle name="Percent 2 8 3 2 2" xfId="29013" xr:uid="{00000000-0005-0000-0000-000094860000}"/>
    <cellStyle name="Percent 2 8 3 3" xfId="23922" xr:uid="{00000000-0005-0000-0000-000095860000}"/>
    <cellStyle name="Percent 2 8 4" xfId="5909" xr:uid="{00000000-0005-0000-0000-000096860000}"/>
    <cellStyle name="Percent 2 8 5" xfId="37775" xr:uid="{00000000-0005-0000-0000-000097860000}"/>
    <cellStyle name="Percent 2 8 6" xfId="38053" xr:uid="{00000000-0005-0000-0000-000098860000}"/>
    <cellStyle name="Percent 2 8 7" xfId="46212" xr:uid="{BA31F986-7748-4A6C-B1CE-DB2B7A7EF0E4}"/>
    <cellStyle name="Percent 2 9" xfId="1220" xr:uid="{00000000-0005-0000-0000-000099860000}"/>
    <cellStyle name="Percent 2 9 2" xfId="5910" xr:uid="{00000000-0005-0000-0000-00009A860000}"/>
    <cellStyle name="Percent 2 9 3" xfId="46214" xr:uid="{A3086D4B-B4F7-4476-86BC-989208FCEE18}"/>
    <cellStyle name="Percent 20" xfId="6047" xr:uid="{00000000-0005-0000-0000-00009B860000}"/>
    <cellStyle name="Percent 20 2" xfId="18568" xr:uid="{00000000-0005-0000-0000-00009C860000}"/>
    <cellStyle name="Percent 20 3" xfId="46215" xr:uid="{026F1434-2D75-46A1-A719-5FAFBB249D68}"/>
    <cellStyle name="Percent 21" xfId="6064" xr:uid="{00000000-0005-0000-0000-00009D860000}"/>
    <cellStyle name="Percent 21 2" xfId="46216" xr:uid="{1FD4AE17-B825-4722-BB9B-42C9C599B354}"/>
    <cellStyle name="Percent 22" xfId="6333" xr:uid="{00000000-0005-0000-0000-00009E860000}"/>
    <cellStyle name="Percent 22 2" xfId="46217" xr:uid="{1EE4DDBC-5644-4CD1-81F8-4C3C8A3271AB}"/>
    <cellStyle name="Percent 23" xfId="6336" xr:uid="{00000000-0005-0000-0000-00009F860000}"/>
    <cellStyle name="Percent 23 2" xfId="46218" xr:uid="{6C4E0253-1A94-46AD-8F33-82DB53261BE8}"/>
    <cellStyle name="Percent 24" xfId="6352" xr:uid="{00000000-0005-0000-0000-0000A0860000}"/>
    <cellStyle name="Percent 24 2" xfId="46219" xr:uid="{7223D740-4EF3-4E8F-BC20-9DF822E8DB65}"/>
    <cellStyle name="Percent 25" xfId="3190" xr:uid="{00000000-0005-0000-0000-0000A1860000}"/>
    <cellStyle name="Percent 25 2" xfId="6356" xr:uid="{00000000-0005-0000-0000-0000A2860000}"/>
    <cellStyle name="Percent 25 3" xfId="46220" xr:uid="{7D2CFB58-3F75-4FA7-9A23-9DA15C2D8C6C}"/>
    <cellStyle name="Percent 26" xfId="6358" xr:uid="{00000000-0005-0000-0000-0000A3860000}"/>
    <cellStyle name="Percent 26 2" xfId="46221" xr:uid="{B96CBF84-75D4-4E06-8164-AC8188902292}"/>
    <cellStyle name="Percent 27" xfId="6360" xr:uid="{00000000-0005-0000-0000-0000A4860000}"/>
    <cellStyle name="Percent 27 2" xfId="46222" xr:uid="{80DC1E93-D2D5-4C44-AD17-EB8A9F11C554}"/>
    <cellStyle name="Percent 28" xfId="6052" xr:uid="{00000000-0005-0000-0000-0000A5860000}"/>
    <cellStyle name="Percent 28 2" xfId="18899" xr:uid="{00000000-0005-0000-0000-0000A6860000}"/>
    <cellStyle name="Percent 28 3" xfId="46223" xr:uid="{5CD15875-2FAC-423E-8696-05D13968C8B3}"/>
    <cellStyle name="Percent 29" xfId="6363" xr:uid="{00000000-0005-0000-0000-0000A7860000}"/>
    <cellStyle name="Percent 29 2" xfId="46224" xr:uid="{D7DCE23F-C278-4B9F-9FA4-2C8054D430D5}"/>
    <cellStyle name="Percent 3" xfId="7" xr:uid="{00000000-0005-0000-0000-0000A8860000}"/>
    <cellStyle name="Percent 3 10" xfId="9593" xr:uid="{00000000-0005-0000-0000-0000A9860000}"/>
    <cellStyle name="Percent 3 10 2" xfId="37397" xr:uid="{00000000-0005-0000-0000-0000AA860000}"/>
    <cellStyle name="Percent 3 11" xfId="6405" xr:uid="{00000000-0005-0000-0000-0000AB860000}"/>
    <cellStyle name="Percent 3 11 2" xfId="13028" xr:uid="{00000000-0005-0000-0000-0000AC860000}"/>
    <cellStyle name="Percent 3 11 2 2" xfId="25774" xr:uid="{00000000-0005-0000-0000-0000AD860000}"/>
    <cellStyle name="Percent 3 11 3" xfId="21154" xr:uid="{00000000-0005-0000-0000-0000AE860000}"/>
    <cellStyle name="Percent 3 12" xfId="12030" xr:uid="{00000000-0005-0000-0000-0000AF860000}"/>
    <cellStyle name="Percent 3 12 2" xfId="24775" xr:uid="{00000000-0005-0000-0000-0000B0860000}"/>
    <cellStyle name="Percent 3 13" xfId="37224" xr:uid="{00000000-0005-0000-0000-0000B1860000}"/>
    <cellStyle name="Percent 3 14" xfId="2190" xr:uid="{00000000-0005-0000-0000-0000B2860000}"/>
    <cellStyle name="Percent 3 15" xfId="37354" xr:uid="{00000000-0005-0000-0000-0000B3860000}"/>
    <cellStyle name="Percent 3 16" xfId="37838" xr:uid="{00000000-0005-0000-0000-0000B4860000}"/>
    <cellStyle name="Percent 3 2" xfId="354" xr:uid="{00000000-0005-0000-0000-0000B5860000}"/>
    <cellStyle name="Percent 3 2 2" xfId="583" xr:uid="{00000000-0005-0000-0000-0000B6860000}"/>
    <cellStyle name="Percent 3 2 2 2" xfId="10617" xr:uid="{00000000-0005-0000-0000-0000B7860000}"/>
    <cellStyle name="Percent 3 2 2 2 2" xfId="46226" xr:uid="{49DAF8C8-B1B6-48A2-86E9-4135114D70CD}"/>
    <cellStyle name="Percent 3 2 2 3" xfId="6148" xr:uid="{00000000-0005-0000-0000-0000B8860000}"/>
    <cellStyle name="Percent 3 2 2 4" xfId="37664" xr:uid="{00000000-0005-0000-0000-0000B9860000}"/>
    <cellStyle name="Percent 3 2 2 5" xfId="37957" xr:uid="{00000000-0005-0000-0000-0000BA860000}"/>
    <cellStyle name="Percent 3 2 2 6" xfId="46225" xr:uid="{0202005D-EAAD-46E1-8921-313E1C6E1182}"/>
    <cellStyle name="Percent 3 2 3" xfId="811" xr:uid="{00000000-0005-0000-0000-0000BB860000}"/>
    <cellStyle name="Percent 3 2 3 2" xfId="10004" xr:uid="{00000000-0005-0000-0000-0000BC860000}"/>
    <cellStyle name="Percent 3 2 3 3" xfId="37766" xr:uid="{00000000-0005-0000-0000-0000BD860000}"/>
    <cellStyle name="Percent 3 2 3 4" xfId="38044" xr:uid="{00000000-0005-0000-0000-0000BE860000}"/>
    <cellStyle name="Percent 3 2 3 5" xfId="46227" xr:uid="{D20EC5AB-25DA-4309-B4CF-33349813C18F}"/>
    <cellStyle name="Percent 3 2 4" xfId="1068" xr:uid="{00000000-0005-0000-0000-0000BF860000}"/>
    <cellStyle name="Percent 3 2 4 2" xfId="46228" xr:uid="{01D54179-9588-4FDE-A6D7-0CABEB11B92B}"/>
    <cellStyle name="Percent 3 2 5" xfId="1291" xr:uid="{00000000-0005-0000-0000-0000C0860000}"/>
    <cellStyle name="Percent 3 2 6" xfId="3073" xr:uid="{00000000-0005-0000-0000-0000C1860000}"/>
    <cellStyle name="Percent 3 2 6 2" xfId="37615" xr:uid="{00000000-0005-0000-0000-0000C2860000}"/>
    <cellStyle name="Percent 3 2 6 3" xfId="37911" xr:uid="{00000000-0005-0000-0000-0000C3860000}"/>
    <cellStyle name="Percent 3 2 7" xfId="37372" xr:uid="{00000000-0005-0000-0000-0000C4860000}"/>
    <cellStyle name="Percent 3 2 8" xfId="37856" xr:uid="{00000000-0005-0000-0000-0000C5860000}"/>
    <cellStyle name="Percent 3 3" xfId="353" xr:uid="{00000000-0005-0000-0000-0000C6860000}"/>
    <cellStyle name="Percent 3 3 2" xfId="805" xr:uid="{00000000-0005-0000-0000-0000C7860000}"/>
    <cellStyle name="Percent 3 3 2 2" xfId="2065" xr:uid="{00000000-0005-0000-0000-0000C8860000}"/>
    <cellStyle name="Percent 3 3 2 2 2" xfId="2066" xr:uid="{00000000-0005-0000-0000-0000C9860000}"/>
    <cellStyle name="Percent 3 3 2 2 2 2" xfId="16057" xr:uid="{00000000-0005-0000-0000-0000CA860000}"/>
    <cellStyle name="Percent 3 3 2 2 2 2 2" xfId="28684" xr:uid="{00000000-0005-0000-0000-0000CB860000}"/>
    <cellStyle name="Percent 3 3 2 2 2 2 3" xfId="46232" xr:uid="{58A229FE-CCCD-4052-8FA8-163145912618}"/>
    <cellStyle name="Percent 3 3 2 2 2 3" xfId="23649" xr:uid="{00000000-0005-0000-0000-0000CC860000}"/>
    <cellStyle name="Percent 3 3 2 2 2 3 2" xfId="46233" xr:uid="{A7FD801A-D427-4BDF-8C23-F930009D9CA9}"/>
    <cellStyle name="Percent 3 3 2 2 2 4" xfId="10220" xr:uid="{00000000-0005-0000-0000-0000CD860000}"/>
    <cellStyle name="Percent 3 3 2 2 2 4 2" xfId="46234" xr:uid="{C4252F67-5457-411D-AD9F-0F2AEC7C2D12}"/>
    <cellStyle name="Percent 3 3 2 2 2 5" xfId="46231" xr:uid="{BF24B2B4-0701-4240-9EBB-DB6D20401BAB}"/>
    <cellStyle name="Percent 3 3 2 2 3" xfId="9577" xr:uid="{00000000-0005-0000-0000-0000CE860000}"/>
    <cellStyle name="Percent 3 3 2 2 3 2" xfId="15927" xr:uid="{00000000-0005-0000-0000-0000CF860000}"/>
    <cellStyle name="Percent 3 3 2 2 3 2 2" xfId="28567" xr:uid="{00000000-0005-0000-0000-0000D0860000}"/>
    <cellStyle name="Percent 3 3 2 2 3 3" xfId="23556" xr:uid="{00000000-0005-0000-0000-0000D1860000}"/>
    <cellStyle name="Percent 3 3 2 2 3 4" xfId="46235" xr:uid="{95C890C5-DB42-460A-AA4A-68FCF8B68560}"/>
    <cellStyle name="Percent 3 3 2 2 4" xfId="10616" xr:uid="{00000000-0005-0000-0000-0000D2860000}"/>
    <cellStyle name="Percent 3 3 2 2 4 2" xfId="46236" xr:uid="{31DEFF5A-0DBA-4CDB-9701-3D6323989E49}"/>
    <cellStyle name="Percent 3 3 2 2 5" xfId="46237" xr:uid="{2BB2057F-635D-4CD3-ACC5-ACE8764E0D97}"/>
    <cellStyle name="Percent 3 3 2 2 6" xfId="46230" xr:uid="{49585D52-CEEC-492D-B397-2E8814CCFD33}"/>
    <cellStyle name="Percent 3 3 2 3" xfId="2067" xr:uid="{00000000-0005-0000-0000-0000D3860000}"/>
    <cellStyle name="Percent 3 3 2 3 2" xfId="16162" xr:uid="{00000000-0005-0000-0000-0000D4860000}"/>
    <cellStyle name="Percent 3 3 2 3 2 2" xfId="28784" xr:uid="{00000000-0005-0000-0000-0000D5860000}"/>
    <cellStyle name="Percent 3 3 2 3 2 3" xfId="46239" xr:uid="{15276F92-8D43-470D-8D5D-6139219CA949}"/>
    <cellStyle name="Percent 3 3 2 3 3" xfId="23735" xr:uid="{00000000-0005-0000-0000-0000D6860000}"/>
    <cellStyle name="Percent 3 3 2 3 3 2" xfId="46240" xr:uid="{FFCFE949-8B67-412D-BF8F-E9D94C50F78A}"/>
    <cellStyle name="Percent 3 3 2 3 4" xfId="10522" xr:uid="{00000000-0005-0000-0000-0000D7860000}"/>
    <cellStyle name="Percent 3 3 2 3 4 2" xfId="46241" xr:uid="{4E28D388-4726-467D-AAFB-3BEC08742ED6}"/>
    <cellStyle name="Percent 3 3 2 3 5" xfId="46238" xr:uid="{3C8403B7-58B4-410A-AB8A-022AF9579B13}"/>
    <cellStyle name="Percent 3 3 2 4" xfId="2064" xr:uid="{00000000-0005-0000-0000-0000D8860000}"/>
    <cellStyle name="Percent 3 3 2 4 2" xfId="16178" xr:uid="{00000000-0005-0000-0000-0000D9860000}"/>
    <cellStyle name="Percent 3 3 2 4 2 2" xfId="28800" xr:uid="{00000000-0005-0000-0000-0000DA860000}"/>
    <cellStyle name="Percent 3 3 2 4 3" xfId="23745" xr:uid="{00000000-0005-0000-0000-0000DB860000}"/>
    <cellStyle name="Percent 3 3 2 4 4" xfId="10580" xr:uid="{00000000-0005-0000-0000-0000DC860000}"/>
    <cellStyle name="Percent 3 3 2 4 5" xfId="46242" xr:uid="{9CEF30AC-965E-4D3E-AD10-59CE906AFADC}"/>
    <cellStyle name="Percent 3 3 2 5" xfId="6209" xr:uid="{00000000-0005-0000-0000-0000DD860000}"/>
    <cellStyle name="Percent 3 3 2 5 2" xfId="46243" xr:uid="{2BD699B1-754A-4540-8E09-C05250B007DB}"/>
    <cellStyle name="Percent 3 3 2 6" xfId="46244" xr:uid="{E4A0DBC0-DB84-4803-9312-35C54CA05E0A}"/>
    <cellStyle name="Percent 3 3 2 7" xfId="46245" xr:uid="{51AE40FF-FB3D-4EB8-80F5-27292668C143}"/>
    <cellStyle name="Percent 3 3 2 8" xfId="46229" xr:uid="{ED487C61-047D-40EB-9618-F46A82CF1D5D}"/>
    <cellStyle name="Percent 3 3 3" xfId="1069" xr:uid="{00000000-0005-0000-0000-0000DE860000}"/>
    <cellStyle name="Percent 3 3 3 2" xfId="2069" xr:uid="{00000000-0005-0000-0000-0000DF860000}"/>
    <cellStyle name="Percent 3 3 3 2 2" xfId="16428" xr:uid="{00000000-0005-0000-0000-0000E0860000}"/>
    <cellStyle name="Percent 3 3 3 2 2 2" xfId="28969" xr:uid="{00000000-0005-0000-0000-0000E1860000}"/>
    <cellStyle name="Percent 3 3 3 2 2 3" xfId="46248" xr:uid="{8EFE70F2-726C-4D82-9086-9737826A959D}"/>
    <cellStyle name="Percent 3 3 3 2 3" xfId="23879" xr:uid="{00000000-0005-0000-0000-0000E2860000}"/>
    <cellStyle name="Percent 3 3 3 2 3 2" xfId="46249" xr:uid="{6CEBA54E-3414-46E9-B2B0-3D45F6089ED4}"/>
    <cellStyle name="Percent 3 3 3 2 4" xfId="10972" xr:uid="{00000000-0005-0000-0000-0000E3860000}"/>
    <cellStyle name="Percent 3 3 3 2 4 2" xfId="46250" xr:uid="{C4CF800E-3E73-4582-B5F6-72CD09C77B75}"/>
    <cellStyle name="Percent 3 3 3 2 5" xfId="46247" xr:uid="{D7290D79-DBC2-4465-898A-D30A06D80FF4}"/>
    <cellStyle name="Percent 3 3 3 3" xfId="2068" xr:uid="{00000000-0005-0000-0000-0000E4860000}"/>
    <cellStyle name="Percent 3 3 3 3 2" xfId="16112" xr:uid="{00000000-0005-0000-0000-0000E5860000}"/>
    <cellStyle name="Percent 3 3 3 3 2 2" xfId="28734" xr:uid="{00000000-0005-0000-0000-0000E6860000}"/>
    <cellStyle name="Percent 3 3 3 3 3" xfId="23692" xr:uid="{00000000-0005-0000-0000-0000E7860000}"/>
    <cellStyle name="Percent 3 3 3 3 4" xfId="10410" xr:uid="{00000000-0005-0000-0000-0000E8860000}"/>
    <cellStyle name="Percent 3 3 3 3 5" xfId="46251" xr:uid="{71281DE4-B0BA-494E-8779-256395D5DAAC}"/>
    <cellStyle name="Percent 3 3 3 4" xfId="14310" xr:uid="{00000000-0005-0000-0000-0000E9860000}"/>
    <cellStyle name="Percent 3 3 3 4 2" xfId="27011" xr:uid="{00000000-0005-0000-0000-0000EA860000}"/>
    <cellStyle name="Percent 3 3 3 4 3" xfId="46252" xr:uid="{0939BEAE-F707-4638-BB88-62174EB1E8D2}"/>
    <cellStyle name="Percent 3 3 3 5" xfId="22503" xr:uid="{00000000-0005-0000-0000-0000EB860000}"/>
    <cellStyle name="Percent 3 3 3 5 2" xfId="46253" xr:uid="{EE336DB9-AE59-47B1-AFFA-57F48FF55F18}"/>
    <cellStyle name="Percent 3 3 3 6" xfId="7815" xr:uid="{00000000-0005-0000-0000-0000EC860000}"/>
    <cellStyle name="Percent 3 3 3 7" xfId="46246" xr:uid="{BBB32CB9-B894-48F7-BF3B-4D14E5A40082}"/>
    <cellStyle name="Percent 3 3 4" xfId="2070" xr:uid="{00000000-0005-0000-0000-0000ED860000}"/>
    <cellStyle name="Percent 3 3 4 2" xfId="11310" xr:uid="{00000000-0005-0000-0000-0000EE860000}"/>
    <cellStyle name="Percent 3 3 4 2 2" xfId="16638" xr:uid="{00000000-0005-0000-0000-0000EF860000}"/>
    <cellStyle name="Percent 3 3 4 2 2 2" xfId="29173" xr:uid="{00000000-0005-0000-0000-0000F0860000}"/>
    <cellStyle name="Percent 3 3 4 2 3" xfId="24080" xr:uid="{00000000-0005-0000-0000-0000F1860000}"/>
    <cellStyle name="Percent 3 3 4 2 4" xfId="46255" xr:uid="{42F4894B-9F3C-4784-A8C0-D518D8A4741B}"/>
    <cellStyle name="Percent 3 3 4 3" xfId="15152" xr:uid="{00000000-0005-0000-0000-0000F2860000}"/>
    <cellStyle name="Percent 3 3 4 3 2" xfId="27815" xr:uid="{00000000-0005-0000-0000-0000F3860000}"/>
    <cellStyle name="Percent 3 3 4 3 3" xfId="46256" xr:uid="{E5987A70-52CF-40EF-A97A-24C64E5C19EA}"/>
    <cellStyle name="Percent 3 3 4 4" xfId="22792" xr:uid="{00000000-0005-0000-0000-0000F4860000}"/>
    <cellStyle name="Percent 3 3 4 4 2" xfId="46257" xr:uid="{B258DB35-E84A-4AA6-8CD9-E9ED06B8D358}"/>
    <cellStyle name="Percent 3 3 4 5" xfId="8737" xr:uid="{00000000-0005-0000-0000-0000F5860000}"/>
    <cellStyle name="Percent 3 3 4 6" xfId="37614" xr:uid="{00000000-0005-0000-0000-0000F6860000}"/>
    <cellStyle name="Percent 3 3 4 7" xfId="37910" xr:uid="{00000000-0005-0000-0000-0000F7860000}"/>
    <cellStyle name="Percent 3 3 4 8" xfId="46254" xr:uid="{586251D0-4C37-4020-8786-6C9CE493C00B}"/>
    <cellStyle name="Percent 3 3 5" xfId="10005" xr:uid="{00000000-0005-0000-0000-0000F8860000}"/>
    <cellStyle name="Percent 3 3 6" xfId="6594" xr:uid="{00000000-0005-0000-0000-0000F9860000}"/>
    <cellStyle name="Percent 3 3 6 2" xfId="13182" xr:uid="{00000000-0005-0000-0000-0000FA860000}"/>
    <cellStyle name="Percent 3 3 6 2 2" xfId="25926" xr:uid="{00000000-0005-0000-0000-0000FB860000}"/>
    <cellStyle name="Percent 3 3 6 3" xfId="21336" xr:uid="{00000000-0005-0000-0000-0000FC860000}"/>
    <cellStyle name="Percent 3 3 7" xfId="12114" xr:uid="{00000000-0005-0000-0000-0000FD860000}"/>
    <cellStyle name="Percent 3 3 7 2" xfId="24859" xr:uid="{00000000-0005-0000-0000-0000FE860000}"/>
    <cellStyle name="Percent 3 3 8" xfId="20992" xr:uid="{00000000-0005-0000-0000-0000FF860000}"/>
    <cellStyle name="Percent 3 3 9" xfId="3135" xr:uid="{00000000-0005-0000-0000-000000870000}"/>
    <cellStyle name="Percent 3 4" xfId="582" xr:uid="{00000000-0005-0000-0000-000001870000}"/>
    <cellStyle name="Percent 3 4 10" xfId="37663" xr:uid="{00000000-0005-0000-0000-000002870000}"/>
    <cellStyle name="Percent 3 4 11" xfId="37956" xr:uid="{00000000-0005-0000-0000-000003870000}"/>
    <cellStyle name="Percent 3 4 2" xfId="1070" xr:uid="{00000000-0005-0000-0000-000004870000}"/>
    <cellStyle name="Percent 3 4 2 2" xfId="2072" xr:uid="{00000000-0005-0000-0000-000005870000}"/>
    <cellStyle name="Percent 3 4 2 2 2" xfId="16628" xr:uid="{00000000-0005-0000-0000-000006870000}"/>
    <cellStyle name="Percent 3 4 2 2 2 2" xfId="29163" xr:uid="{00000000-0005-0000-0000-000007870000}"/>
    <cellStyle name="Percent 3 4 2 2 2 3" xfId="46260" xr:uid="{CC709A4C-E89F-407C-B930-93762E356FF1}"/>
    <cellStyle name="Percent 3 4 2 2 3" xfId="24069" xr:uid="{00000000-0005-0000-0000-000008870000}"/>
    <cellStyle name="Percent 3 4 2 2 3 2" xfId="46261" xr:uid="{77D4554F-B562-4C55-BE18-8D39BAD6067D}"/>
    <cellStyle name="Percent 3 4 2 2 4" xfId="11295" xr:uid="{00000000-0005-0000-0000-000009870000}"/>
    <cellStyle name="Percent 3 4 2 2 4 2" xfId="46262" xr:uid="{E0E033E1-DB85-402F-B2E7-CA3737F7BAE1}"/>
    <cellStyle name="Percent 3 4 2 2 5" xfId="46259" xr:uid="{CB496378-48CF-4F40-A68A-7CB8B9CFD4EB}"/>
    <cellStyle name="Percent 3 4 2 3" xfId="2071" xr:uid="{00000000-0005-0000-0000-00000A870000}"/>
    <cellStyle name="Percent 3 4 2 3 2" xfId="16586" xr:uid="{00000000-0005-0000-0000-00000B870000}"/>
    <cellStyle name="Percent 3 4 2 3 2 2" xfId="29125" xr:uid="{00000000-0005-0000-0000-00000C870000}"/>
    <cellStyle name="Percent 3 4 2 3 3" xfId="24033" xr:uid="{00000000-0005-0000-0000-00000D870000}"/>
    <cellStyle name="Percent 3 4 2 3 4" xfId="11227" xr:uid="{00000000-0005-0000-0000-00000E870000}"/>
    <cellStyle name="Percent 3 4 2 3 5" xfId="46263" xr:uid="{037D012E-819E-463F-AC56-31FAF7FF3956}"/>
    <cellStyle name="Percent 3 4 2 4" xfId="6208" xr:uid="{00000000-0005-0000-0000-00000F870000}"/>
    <cellStyle name="Percent 3 4 2 4 2" xfId="46264" xr:uid="{C77417D7-65B3-44CF-ABD1-3099902410D4}"/>
    <cellStyle name="Percent 3 4 2 5" xfId="46265" xr:uid="{A9494993-8DB6-4055-95D6-5187FD946AF4}"/>
    <cellStyle name="Percent 3 4 2 6" xfId="46266" xr:uid="{A74B1549-8AB9-4268-9E06-2C1D48640C97}"/>
    <cellStyle name="Percent 3 4 2 7" xfId="46258" xr:uid="{0FB010A2-068D-4119-B9AA-8DC0370EF2BA}"/>
    <cellStyle name="Percent 3 4 3" xfId="2073" xr:uid="{00000000-0005-0000-0000-000010870000}"/>
    <cellStyle name="Percent 3 4 3 2" xfId="11225" xr:uid="{00000000-0005-0000-0000-000011870000}"/>
    <cellStyle name="Percent 3 4 3 2 2" xfId="16584" xr:uid="{00000000-0005-0000-0000-000012870000}"/>
    <cellStyle name="Percent 3 4 3 2 2 2" xfId="29123" xr:uid="{00000000-0005-0000-0000-000013870000}"/>
    <cellStyle name="Percent 3 4 3 2 3" xfId="24031" xr:uid="{00000000-0005-0000-0000-000014870000}"/>
    <cellStyle name="Percent 3 4 3 2 4" xfId="46268" xr:uid="{4BBA17E9-F789-4C28-A5FA-3F8892F75F6B}"/>
    <cellStyle name="Percent 3 4 3 3" xfId="15022" xr:uid="{00000000-0005-0000-0000-000015870000}"/>
    <cellStyle name="Percent 3 4 3 3 2" xfId="27694" xr:uid="{00000000-0005-0000-0000-000016870000}"/>
    <cellStyle name="Percent 3 4 3 3 3" xfId="46269" xr:uid="{29E15C20-E2A7-4B61-8CC1-3415005FB81B}"/>
    <cellStyle name="Percent 3 4 3 4" xfId="22611" xr:uid="{00000000-0005-0000-0000-000017870000}"/>
    <cellStyle name="Percent 3 4 3 4 2" xfId="46270" xr:uid="{0F940A88-53A6-478B-9ACE-AAFC51D1F4CB}"/>
    <cellStyle name="Percent 3 4 3 5" xfId="8533" xr:uid="{00000000-0005-0000-0000-000018870000}"/>
    <cellStyle name="Percent 3 4 3 6" xfId="46267" xr:uid="{A910B228-F00E-4390-ACBE-E58172D4F283}"/>
    <cellStyle name="Percent 3 4 4" xfId="9458" xr:uid="{00000000-0005-0000-0000-000019870000}"/>
    <cellStyle name="Percent 3 4 4 2" xfId="15864" xr:uid="{00000000-0005-0000-0000-00001A870000}"/>
    <cellStyle name="Percent 3 4 4 2 2" xfId="28505" xr:uid="{00000000-0005-0000-0000-00001B870000}"/>
    <cellStyle name="Percent 3 4 4 3" xfId="23449" xr:uid="{00000000-0005-0000-0000-00001C870000}"/>
    <cellStyle name="Percent 3 4 5" xfId="10006" xr:uid="{00000000-0005-0000-0000-00001D870000}"/>
    <cellStyle name="Percent 3 4 6" xfId="7586" xr:uid="{00000000-0005-0000-0000-00001E870000}"/>
    <cellStyle name="Percent 3 4 6 2" xfId="14094" xr:uid="{00000000-0005-0000-0000-00001F870000}"/>
    <cellStyle name="Percent 3 4 6 2 2" xfId="26824" xr:uid="{00000000-0005-0000-0000-000020870000}"/>
    <cellStyle name="Percent 3 4 6 3" xfId="22313" xr:uid="{00000000-0005-0000-0000-000021870000}"/>
    <cellStyle name="Percent 3 4 7" xfId="12933" xr:uid="{00000000-0005-0000-0000-000022870000}"/>
    <cellStyle name="Percent 3 4 7 2" xfId="25679" xr:uid="{00000000-0005-0000-0000-000023870000}"/>
    <cellStyle name="Percent 3 4 8" xfId="21072" xr:uid="{00000000-0005-0000-0000-000024870000}"/>
    <cellStyle name="Percent 3 4 9" xfId="5911" xr:uid="{00000000-0005-0000-0000-000025870000}"/>
    <cellStyle name="Percent 3 5" xfId="697" xr:uid="{00000000-0005-0000-0000-000026870000}"/>
    <cellStyle name="Percent 3 5 2" xfId="1071" xr:uid="{00000000-0005-0000-0000-000027870000}"/>
    <cellStyle name="Percent 3 5 2 2" xfId="2074" xr:uid="{00000000-0005-0000-0000-000028870000}"/>
    <cellStyle name="Percent 3 5 2 2 2" xfId="16525" xr:uid="{00000000-0005-0000-0000-000029870000}"/>
    <cellStyle name="Percent 3 5 2 2 2 2" xfId="29064" xr:uid="{00000000-0005-0000-0000-00002A870000}"/>
    <cellStyle name="Percent 3 5 2 2 3" xfId="23972" xr:uid="{00000000-0005-0000-0000-00002B870000}"/>
    <cellStyle name="Percent 3 5 2 2 4" xfId="11122" xr:uid="{00000000-0005-0000-0000-00002C870000}"/>
    <cellStyle name="Percent 3 5 2 2 5" xfId="46272" xr:uid="{7D23F5B9-1F39-4CFB-9A40-90BE78E3BB19}"/>
    <cellStyle name="Percent 3 5 2 3" xfId="46273" xr:uid="{C38DD3F0-95C3-4E9A-BB5F-094F0ABFFEF9}"/>
    <cellStyle name="Percent 3 5 2 4" xfId="46274" xr:uid="{5C0FE394-8B1A-44D1-BA17-DD8EF12B7492}"/>
    <cellStyle name="Percent 3 5 2 5" xfId="46275" xr:uid="{2996AC85-FBDA-46A8-B4EC-F3A5CAF0AE33}"/>
    <cellStyle name="Percent 3 5 2 6" xfId="46271" xr:uid="{55AEFB92-E851-46CD-8994-CD1C1C31D2ED}"/>
    <cellStyle name="Percent 3 5 3" xfId="6316" xr:uid="{00000000-0005-0000-0000-00002D870000}"/>
    <cellStyle name="Percent 3 5 4" xfId="37748" xr:uid="{00000000-0005-0000-0000-00002E870000}"/>
    <cellStyle name="Percent 3 5 5" xfId="38026" xr:uid="{00000000-0005-0000-0000-00002F870000}"/>
    <cellStyle name="Percent 3 6" xfId="1072" xr:uid="{00000000-0005-0000-0000-000030870000}"/>
    <cellStyle name="Percent 3 6 2" xfId="46276" xr:uid="{C6B17453-34A8-45CB-8DF4-5F655E9984B8}"/>
    <cellStyle name="Percent 3 7" xfId="1067" xr:uid="{00000000-0005-0000-0000-000031870000}"/>
    <cellStyle name="Percent 3 7 2" xfId="2075" xr:uid="{00000000-0005-0000-0000-000032870000}"/>
    <cellStyle name="Percent 3 7 2 2" xfId="10537" xr:uid="{00000000-0005-0000-0000-000033870000}"/>
    <cellStyle name="Percent 3 7 2 3" xfId="10003" xr:uid="{00000000-0005-0000-0000-000034870000}"/>
    <cellStyle name="Percent 3 7 2 4" xfId="46277" xr:uid="{1C4AD3EC-5B75-401D-9CA6-B61795C79D95}"/>
    <cellStyle name="Percent 3 7 3" xfId="10992" xr:uid="{00000000-0005-0000-0000-000035870000}"/>
    <cellStyle name="Percent 3 7 4" xfId="3072" xr:uid="{00000000-0005-0000-0000-000036870000}"/>
    <cellStyle name="Percent 3 8" xfId="825" xr:uid="{00000000-0005-0000-0000-000037870000}"/>
    <cellStyle name="Percent 3 8 2" xfId="14262" xr:uid="{00000000-0005-0000-0000-000038870000}"/>
    <cellStyle name="Percent 3 8 2 2" xfId="26976" xr:uid="{00000000-0005-0000-0000-000039870000}"/>
    <cellStyle name="Percent 3 8 2 3" xfId="46279" xr:uid="{D430868E-FF0F-4A51-A761-36A20878F2AE}"/>
    <cellStyle name="Percent 3 8 3" xfId="18573" xr:uid="{00000000-0005-0000-0000-00003A870000}"/>
    <cellStyle name="Percent 3 8 3 2" xfId="46280" xr:uid="{7FFB9302-8E16-4E85-AD29-E158156F57B3}"/>
    <cellStyle name="Percent 3 8 4" xfId="22469" xr:uid="{00000000-0005-0000-0000-00003B870000}"/>
    <cellStyle name="Percent 3 8 5" xfId="7767" xr:uid="{00000000-0005-0000-0000-00003C870000}"/>
    <cellStyle name="Percent 3 8 6" xfId="46278" xr:uid="{2D31373C-A82F-42CE-9F0B-A2CA7B5E8DDF}"/>
    <cellStyle name="Percent 3 9" xfId="1280" xr:uid="{00000000-0005-0000-0000-00003D870000}"/>
    <cellStyle name="Percent 3 9 2" xfId="15099" xr:uid="{00000000-0005-0000-0000-00003E870000}"/>
    <cellStyle name="Percent 3 9 2 2" xfId="19804" xr:uid="{00000000-0005-0000-0000-00003F870000}"/>
    <cellStyle name="Percent 3 9 2 3" xfId="32918" xr:uid="{00000000-0005-0000-0000-000040870000}"/>
    <cellStyle name="Percent 3 9 2 4" xfId="35928" xr:uid="{00000000-0005-0000-0000-000041870000}"/>
    <cellStyle name="Percent 3 9 3" xfId="18515" xr:uid="{00000000-0005-0000-0000-000042870000}"/>
    <cellStyle name="Percent 3 9 4" xfId="31886" xr:uid="{00000000-0005-0000-0000-000043870000}"/>
    <cellStyle name="Percent 3 9 5" xfId="35077" xr:uid="{00000000-0005-0000-0000-000044870000}"/>
    <cellStyle name="Percent 3 9 6" xfId="8614" xr:uid="{00000000-0005-0000-0000-000045870000}"/>
    <cellStyle name="Percent 3 9 7" xfId="46281" xr:uid="{8FFA27FB-8C95-4BAF-BCCE-5CC77E0CE976}"/>
    <cellStyle name="Percent 30" xfId="6382" xr:uid="{00000000-0005-0000-0000-000046870000}"/>
    <cellStyle name="Percent 30 2" xfId="6387" xr:uid="{00000000-0005-0000-0000-000047870000}"/>
    <cellStyle name="Percent 30 3" xfId="8591" xr:uid="{00000000-0005-0000-0000-000048870000}"/>
    <cellStyle name="Percent 30 3 2" xfId="15076" xr:uid="{00000000-0005-0000-0000-000049870000}"/>
    <cellStyle name="Percent 30 3 2 2" xfId="27746" xr:uid="{00000000-0005-0000-0000-00004A870000}"/>
    <cellStyle name="Percent 30 3 3" xfId="22663" xr:uid="{00000000-0005-0000-0000-00004B870000}"/>
    <cellStyle name="Percent 30 4" xfId="9565" xr:uid="{00000000-0005-0000-0000-00004C870000}"/>
    <cellStyle name="Percent 30 4 2" xfId="15917" xr:uid="{00000000-0005-0000-0000-00004D870000}"/>
    <cellStyle name="Percent 30 4 2 2" xfId="28557" xr:uid="{00000000-0005-0000-0000-00004E870000}"/>
    <cellStyle name="Percent 30 4 3" xfId="23546" xr:uid="{00000000-0005-0000-0000-00004F870000}"/>
    <cellStyle name="Percent 30 5" xfId="7730" xr:uid="{00000000-0005-0000-0000-000050870000}"/>
    <cellStyle name="Percent 30 5 2" xfId="14227" xr:uid="{00000000-0005-0000-0000-000051870000}"/>
    <cellStyle name="Percent 30 5 2 2" xfId="26953" xr:uid="{00000000-0005-0000-0000-000052870000}"/>
    <cellStyle name="Percent 30 5 3" xfId="22448" xr:uid="{00000000-0005-0000-0000-000053870000}"/>
    <cellStyle name="Percent 30 6" xfId="13008" xr:uid="{00000000-0005-0000-0000-000054870000}"/>
    <cellStyle name="Percent 30 6 2" xfId="25754" xr:uid="{00000000-0005-0000-0000-000055870000}"/>
    <cellStyle name="Percent 30 7" xfId="18923" xr:uid="{00000000-0005-0000-0000-000056870000}"/>
    <cellStyle name="Percent 30 8" xfId="21135" xr:uid="{00000000-0005-0000-0000-000057870000}"/>
    <cellStyle name="Percent 30 9" xfId="46282" xr:uid="{EBE378D5-A4EA-428B-B5FC-39CFB24E8861}"/>
    <cellStyle name="Percent 31" xfId="6384" xr:uid="{00000000-0005-0000-0000-000058870000}"/>
    <cellStyle name="Percent 31 2" xfId="8593" xr:uid="{00000000-0005-0000-0000-000059870000}"/>
    <cellStyle name="Percent 31 2 2" xfId="15078" xr:uid="{00000000-0005-0000-0000-00005A870000}"/>
    <cellStyle name="Percent 31 2 2 2" xfId="27748" xr:uid="{00000000-0005-0000-0000-00005B870000}"/>
    <cellStyle name="Percent 31 2 3" xfId="22665" xr:uid="{00000000-0005-0000-0000-00005C870000}"/>
    <cellStyle name="Percent 31 3" xfId="9567" xr:uid="{00000000-0005-0000-0000-00005D870000}"/>
    <cellStyle name="Percent 31 3 2" xfId="15919" xr:uid="{00000000-0005-0000-0000-00005E870000}"/>
    <cellStyle name="Percent 31 3 2 2" xfId="28559" xr:uid="{00000000-0005-0000-0000-00005F870000}"/>
    <cellStyle name="Percent 31 3 3" xfId="23548" xr:uid="{00000000-0005-0000-0000-000060870000}"/>
    <cellStyle name="Percent 31 4" xfId="7732" xr:uid="{00000000-0005-0000-0000-000061870000}"/>
    <cellStyle name="Percent 31 4 2" xfId="14229" xr:uid="{00000000-0005-0000-0000-000062870000}"/>
    <cellStyle name="Percent 31 4 2 2" xfId="26955" xr:uid="{00000000-0005-0000-0000-000063870000}"/>
    <cellStyle name="Percent 31 4 3" xfId="22450" xr:uid="{00000000-0005-0000-0000-000064870000}"/>
    <cellStyle name="Percent 31 5" xfId="13010" xr:uid="{00000000-0005-0000-0000-000065870000}"/>
    <cellStyle name="Percent 31 5 2" xfId="25756" xr:uid="{00000000-0005-0000-0000-000066870000}"/>
    <cellStyle name="Percent 31 6" xfId="18924" xr:uid="{00000000-0005-0000-0000-000067870000}"/>
    <cellStyle name="Percent 31 7" xfId="21137" xr:uid="{00000000-0005-0000-0000-000068870000}"/>
    <cellStyle name="Percent 31 8" xfId="46283" xr:uid="{A54E646B-CD62-4843-BCC4-EBFF5CDEDC2C}"/>
    <cellStyle name="Percent 32" xfId="6389" xr:uid="{00000000-0005-0000-0000-000069870000}"/>
    <cellStyle name="Percent 32 2" xfId="8596" xr:uid="{00000000-0005-0000-0000-00006A870000}"/>
    <cellStyle name="Percent 32 2 2" xfId="15081" xr:uid="{00000000-0005-0000-0000-00006B870000}"/>
    <cellStyle name="Percent 32 2 2 2" xfId="27751" xr:uid="{00000000-0005-0000-0000-00006C870000}"/>
    <cellStyle name="Percent 32 2 3" xfId="19099" xr:uid="{00000000-0005-0000-0000-00006D870000}"/>
    <cellStyle name="Percent 32 2 4" xfId="32221" xr:uid="{00000000-0005-0000-0000-00006E870000}"/>
    <cellStyle name="Percent 32 2 5" xfId="35240" xr:uid="{00000000-0005-0000-0000-00006F870000}"/>
    <cellStyle name="Percent 32 3" xfId="9570" xr:uid="{00000000-0005-0000-0000-000070870000}"/>
    <cellStyle name="Percent 32 3 2" xfId="15922" xr:uid="{00000000-0005-0000-0000-000071870000}"/>
    <cellStyle name="Percent 32 3 2 2" xfId="28562" xr:uid="{00000000-0005-0000-0000-000072870000}"/>
    <cellStyle name="Percent 32 3 3" xfId="23551" xr:uid="{00000000-0005-0000-0000-000073870000}"/>
    <cellStyle name="Percent 32 4" xfId="7735" xr:uid="{00000000-0005-0000-0000-000074870000}"/>
    <cellStyle name="Percent 32 4 2" xfId="14232" xr:uid="{00000000-0005-0000-0000-000075870000}"/>
    <cellStyle name="Percent 32 4 2 2" xfId="26958" xr:uid="{00000000-0005-0000-0000-000076870000}"/>
    <cellStyle name="Percent 32 4 3" xfId="22453" xr:uid="{00000000-0005-0000-0000-000077870000}"/>
    <cellStyle name="Percent 32 5" xfId="13013" xr:uid="{00000000-0005-0000-0000-000078870000}"/>
    <cellStyle name="Percent 32 5 2" xfId="25759" xr:uid="{00000000-0005-0000-0000-000079870000}"/>
    <cellStyle name="Percent 32 6" xfId="17517" xr:uid="{00000000-0005-0000-0000-00007A870000}"/>
    <cellStyle name="Percent 32 7" xfId="30942" xr:uid="{00000000-0005-0000-0000-00007B870000}"/>
    <cellStyle name="Percent 32 8" xfId="34362" xr:uid="{00000000-0005-0000-0000-00007C870000}"/>
    <cellStyle name="Percent 32 9" xfId="46284" xr:uid="{364D1F0D-480C-4C10-90D1-0A41C61967DF}"/>
    <cellStyle name="Percent 33" xfId="1285" xr:uid="{00000000-0005-0000-0000-00007D870000}"/>
    <cellStyle name="Percent 33 2" xfId="14238" xr:uid="{00000000-0005-0000-0000-00007E870000}"/>
    <cellStyle name="Percent 33 3" xfId="19905" xr:uid="{00000000-0005-0000-0000-00007F870000}"/>
    <cellStyle name="Percent 33 4" xfId="33087" xr:uid="{00000000-0005-0000-0000-000080870000}"/>
    <cellStyle name="Percent 33 5" xfId="35972" xr:uid="{00000000-0005-0000-0000-000081870000}"/>
    <cellStyle name="Percent 33 6" xfId="7743" xr:uid="{00000000-0005-0000-0000-000082870000}"/>
    <cellStyle name="Percent 33 7" xfId="46285" xr:uid="{08580FD4-19BC-4E6B-9F5B-B03E50873C69}"/>
    <cellStyle name="Percent 34" xfId="7747" xr:uid="{00000000-0005-0000-0000-000083870000}"/>
    <cellStyle name="Percent 34 2" xfId="14242" xr:uid="{00000000-0005-0000-0000-000084870000}"/>
    <cellStyle name="Percent 34 3" xfId="19909" xr:uid="{00000000-0005-0000-0000-000085870000}"/>
    <cellStyle name="Percent 34 4" xfId="46286" xr:uid="{7A5B5112-7FF2-4108-9E5E-0F0256DAF1D8}"/>
    <cellStyle name="Percent 35" xfId="7749" xr:uid="{00000000-0005-0000-0000-000086870000}"/>
    <cellStyle name="Percent 35 2" xfId="14244" xr:uid="{00000000-0005-0000-0000-000087870000}"/>
    <cellStyle name="Percent 35 3" xfId="17413" xr:uid="{00000000-0005-0000-0000-000088870000}"/>
    <cellStyle name="Percent 35 4" xfId="46287" xr:uid="{313151D9-A80B-4242-9F81-CFCE4E95D104}"/>
    <cellStyle name="Percent 36" xfId="7750" xr:uid="{00000000-0005-0000-0000-000089870000}"/>
    <cellStyle name="Percent 36 2" xfId="14245" xr:uid="{00000000-0005-0000-0000-00008A870000}"/>
    <cellStyle name="Percent 36 3" xfId="46288" xr:uid="{54F90D69-9C0D-4B36-9455-DEE1BF577E41}"/>
    <cellStyle name="Percent 37" xfId="7751" xr:uid="{00000000-0005-0000-0000-00008B870000}"/>
    <cellStyle name="Percent 37 2" xfId="14246" xr:uid="{00000000-0005-0000-0000-00008C870000}"/>
    <cellStyle name="Percent 37 3" xfId="46289" xr:uid="{583ADF6C-D096-4A40-8FFA-7955091169C3}"/>
    <cellStyle name="Percent 38" xfId="7752" xr:uid="{00000000-0005-0000-0000-00008D870000}"/>
    <cellStyle name="Percent 38 2" xfId="14247" xr:uid="{00000000-0005-0000-0000-00008E870000}"/>
    <cellStyle name="Percent 38 3" xfId="46290" xr:uid="{510CE8C9-E684-447B-8FC7-3752DABDD797}"/>
    <cellStyle name="Percent 39" xfId="7740" xr:uid="{00000000-0005-0000-0000-00008F870000}"/>
    <cellStyle name="Percent 39 2" xfId="14237" xr:uid="{00000000-0005-0000-0000-000090870000}"/>
    <cellStyle name="Percent 39 2 2" xfId="26960" xr:uid="{00000000-0005-0000-0000-000091870000}"/>
    <cellStyle name="Percent 39 3" xfId="22455" xr:uid="{00000000-0005-0000-0000-000092870000}"/>
    <cellStyle name="Percent 39 4" xfId="46291" xr:uid="{331CD437-91B7-48D9-AA75-2E74090C1C08}"/>
    <cellStyle name="Percent 4" xfId="355" xr:uid="{00000000-0005-0000-0000-000093870000}"/>
    <cellStyle name="Percent 4 10" xfId="37225" xr:uid="{00000000-0005-0000-0000-000094870000}"/>
    <cellStyle name="Percent 4 10 2" xfId="46292" xr:uid="{C5AE6A6B-C0DC-49AD-BF41-7F321331C4A3}"/>
    <cellStyle name="Percent 4 11" xfId="2193" xr:uid="{00000000-0005-0000-0000-000095870000}"/>
    <cellStyle name="Percent 4 11 2" xfId="46293" xr:uid="{DCF393B5-AD61-4D0F-BCC8-EDEA62266702}"/>
    <cellStyle name="Percent 4 12" xfId="37319" xr:uid="{00000000-0005-0000-0000-000096870000}"/>
    <cellStyle name="Percent 4 12 2" xfId="46294" xr:uid="{BBA21260-448C-4870-92A6-1487B70988EA}"/>
    <cellStyle name="Percent 4 2" xfId="584" xr:uid="{00000000-0005-0000-0000-000097870000}"/>
    <cellStyle name="Percent 4 2 2" xfId="1073" xr:uid="{00000000-0005-0000-0000-000098870000}"/>
    <cellStyle name="Percent 4 2 2 2" xfId="11155" xr:uid="{00000000-0005-0000-0000-000099870000}"/>
    <cellStyle name="Percent 4 2 2 2 2" xfId="46297" xr:uid="{E0FCA360-247E-4B4F-B0A0-2167215D4C93}"/>
    <cellStyle name="Percent 4 2 2 2 2 2" xfId="46298" xr:uid="{CF9A6CAE-1924-423A-8353-3B1FA9732D31}"/>
    <cellStyle name="Percent 4 2 2 2 3" xfId="46299" xr:uid="{DE2EFF92-0E35-4D5E-8BBE-7A52955386BF}"/>
    <cellStyle name="Percent 4 2 2 2 4" xfId="46296" xr:uid="{E5604D5D-8B94-4828-8BE2-B86CCF2B27CA}"/>
    <cellStyle name="Percent 4 2 2 3" xfId="6150" xr:uid="{00000000-0005-0000-0000-00009A870000}"/>
    <cellStyle name="Percent 4 2 2 3 2" xfId="46301" xr:uid="{D32F0EB6-F5DF-4DC7-ACD7-85B0A41E8EA3}"/>
    <cellStyle name="Percent 4 2 2 3 3" xfId="46300" xr:uid="{F174EC0C-C7C1-4200-9040-14AE62A85C44}"/>
    <cellStyle name="Percent 4 2 2 4" xfId="46302" xr:uid="{41D03DB6-0E60-4900-B055-EBAA66D633A6}"/>
    <cellStyle name="Percent 4 2 2 5" xfId="46295" xr:uid="{BDDEC34D-F354-4154-BF03-9577149D99BD}"/>
    <cellStyle name="Percent 4 2 3" xfId="1284" xr:uid="{00000000-0005-0000-0000-00009B870000}"/>
    <cellStyle name="Percent 4 2 3 2" xfId="10895" xr:uid="{00000000-0005-0000-0000-00009C870000}"/>
    <cellStyle name="Percent 4 2 3 2 2" xfId="46305" xr:uid="{7EDF5B38-26C6-4C69-B868-6CB15D7E87A7}"/>
    <cellStyle name="Percent 4 2 3 2 3" xfId="46304" xr:uid="{0011AE1F-11AC-4394-806D-36A8D64C474B}"/>
    <cellStyle name="Percent 4 2 3 3" xfId="37812" xr:uid="{00000000-0005-0000-0000-00009D870000}"/>
    <cellStyle name="Percent 4 2 3 3 2" xfId="46306" xr:uid="{B825CEA9-BCDE-4B8A-8011-DEABBD202F78}"/>
    <cellStyle name="Percent 4 2 3 4" xfId="38082" xr:uid="{00000000-0005-0000-0000-00009E870000}"/>
    <cellStyle name="Percent 4 2 3 5" xfId="46303" xr:uid="{87AF0928-22EB-4DFF-8173-3019122DF6FA}"/>
    <cellStyle name="Percent 4 2 4" xfId="2076" xr:uid="{00000000-0005-0000-0000-00009F870000}"/>
    <cellStyle name="Percent 4 2 4 2" xfId="46308" xr:uid="{E2381314-FA62-4ACC-B84F-1F382A2DD4CB}"/>
    <cellStyle name="Percent 4 2 4 3" xfId="46307" xr:uid="{663AEE23-21C8-4066-A065-8C07337E96B1}"/>
    <cellStyle name="Percent 4 2 5" xfId="5912" xr:uid="{00000000-0005-0000-0000-0000A0870000}"/>
    <cellStyle name="Percent 4 2 5 2" xfId="46309" xr:uid="{B192D3DC-70D9-4566-8C4E-53B807E78780}"/>
    <cellStyle name="Percent 4 2 6" xfId="37324" xr:uid="{00000000-0005-0000-0000-0000A1870000}"/>
    <cellStyle name="Percent 4 2 6 2" xfId="46310" xr:uid="{59A8991B-6A85-406D-BEA1-B61B14937C62}"/>
    <cellStyle name="Percent 4 2 7" xfId="37665" xr:uid="{00000000-0005-0000-0000-0000A2870000}"/>
    <cellStyle name="Percent 4 2 7 2" xfId="46311" xr:uid="{C8D40034-D298-4B75-AAAB-D51D59E245AF}"/>
    <cellStyle name="Percent 4 2 8" xfId="37958" xr:uid="{00000000-0005-0000-0000-0000A3870000}"/>
    <cellStyle name="Percent 4 3" xfId="807" xr:uid="{00000000-0005-0000-0000-0000A4870000}"/>
    <cellStyle name="Percent 4 3 2" xfId="1282" xr:uid="{00000000-0005-0000-0000-0000A5870000}"/>
    <cellStyle name="Percent 4 3 2 2" xfId="19900" xr:uid="{00000000-0005-0000-0000-0000A6870000}"/>
    <cellStyle name="Percent 4 3 2 2 2" xfId="46314" xr:uid="{943360C5-29FB-4C22-BE16-B75D96C77BCC}"/>
    <cellStyle name="Percent 4 3 2 2 3" xfId="46313" xr:uid="{649AA0AA-B7D4-42E7-99B3-B55473AC06F6}"/>
    <cellStyle name="Percent 4 3 2 3" xfId="33084" xr:uid="{00000000-0005-0000-0000-0000A7870000}"/>
    <cellStyle name="Percent 4 3 2 3 2" xfId="46315" xr:uid="{D2C0F809-9656-4444-A12A-538C4D8C5CCF}"/>
    <cellStyle name="Percent 4 3 2 4" xfId="35969" xr:uid="{00000000-0005-0000-0000-0000A8870000}"/>
    <cellStyle name="Percent 4 3 2 5" xfId="10606" xr:uid="{00000000-0005-0000-0000-0000A9870000}"/>
    <cellStyle name="Percent 4 3 2 6" xfId="46312" xr:uid="{17F2188A-BD0E-496F-B587-774C7044D222}"/>
    <cellStyle name="Percent 4 3 3" xfId="2077" xr:uid="{00000000-0005-0000-0000-0000AA870000}"/>
    <cellStyle name="Percent 4 3 3 2" xfId="18892" xr:uid="{00000000-0005-0000-0000-0000AB870000}"/>
    <cellStyle name="Percent 4 3 3 2 2" xfId="46317" xr:uid="{6493FEA9-1FFC-4A54-B443-905BF347C7F6}"/>
    <cellStyle name="Percent 4 3 3 3" xfId="46316" xr:uid="{C230E166-4B63-47B4-A833-65EAA6718500}"/>
    <cellStyle name="Percent 4 3 4" xfId="32105" xr:uid="{00000000-0005-0000-0000-0000AC870000}"/>
    <cellStyle name="Percent 4 3 4 2" xfId="46318" xr:uid="{926793BC-3ED3-483B-A2CB-C287B402B0FB}"/>
    <cellStyle name="Percent 4 3 5" xfId="35124" xr:uid="{00000000-0005-0000-0000-0000AD870000}"/>
    <cellStyle name="Percent 4 3 5 2" xfId="46319" xr:uid="{A4C1D045-0C24-4B70-8312-432EA35E4F56}"/>
    <cellStyle name="Percent 4 3 6" xfId="6288" xr:uid="{00000000-0005-0000-0000-0000AE870000}"/>
    <cellStyle name="Percent 4 4" xfId="1254" xr:uid="{00000000-0005-0000-0000-0000AF870000}"/>
    <cellStyle name="Percent 4 4 2" xfId="18516" xr:uid="{00000000-0005-0000-0000-0000B0870000}"/>
    <cellStyle name="Percent 4 4 2 2" xfId="46322" xr:uid="{947C48F9-3E9F-4864-B26D-927B0AB9C957}"/>
    <cellStyle name="Percent 4 4 2 3" xfId="46321" xr:uid="{9D903785-05D4-45E5-B405-CDEE4F76300B}"/>
    <cellStyle name="Percent 4 4 3" xfId="6149" xr:uid="{00000000-0005-0000-0000-0000B1870000}"/>
    <cellStyle name="Percent 4 4 3 2" xfId="46323" xr:uid="{E715E29C-AF17-490B-A664-770CACA0E1B2}"/>
    <cellStyle name="Percent 4 4 4" xfId="37805" xr:uid="{00000000-0005-0000-0000-0000B2870000}"/>
    <cellStyle name="Percent 4 4 5" xfId="38077" xr:uid="{00000000-0005-0000-0000-0000B3870000}"/>
    <cellStyle name="Percent 4 4 6" xfId="46320" xr:uid="{11FB5A90-CDE9-4081-A853-66683E08C1A9}"/>
    <cellStyle name="Percent 4 5" xfId="3114" xr:uid="{00000000-0005-0000-0000-0000B4870000}"/>
    <cellStyle name="Percent 4 5 2" xfId="7811" xr:uid="{00000000-0005-0000-0000-0000B5870000}"/>
    <cellStyle name="Percent 4 5 2 2" xfId="14306" xr:uid="{00000000-0005-0000-0000-0000B6870000}"/>
    <cellStyle name="Percent 4 5 2 2 2" xfId="27009" xr:uid="{00000000-0005-0000-0000-0000B7870000}"/>
    <cellStyle name="Percent 4 5 2 3" xfId="22501" xr:uid="{00000000-0005-0000-0000-0000B8870000}"/>
    <cellStyle name="Percent 4 5 2 4" xfId="46325" xr:uid="{600BF0D6-09E7-4C4E-AE98-3528059B6B6C}"/>
    <cellStyle name="Percent 4 5 3" xfId="8733" xr:uid="{00000000-0005-0000-0000-0000B9870000}"/>
    <cellStyle name="Percent 4 5 3 2" xfId="15148" xr:uid="{00000000-0005-0000-0000-0000BA870000}"/>
    <cellStyle name="Percent 4 5 3 2 2" xfId="27812" xr:uid="{00000000-0005-0000-0000-0000BB870000}"/>
    <cellStyle name="Percent 4 5 3 3" xfId="22789" xr:uid="{00000000-0005-0000-0000-0000BC870000}"/>
    <cellStyle name="Percent 4 5 4" xfId="6586" xr:uid="{00000000-0005-0000-0000-0000BD870000}"/>
    <cellStyle name="Percent 4 5 4 2" xfId="13175" xr:uid="{00000000-0005-0000-0000-0000BE870000}"/>
    <cellStyle name="Percent 4 5 4 2 2" xfId="25920" xr:uid="{00000000-0005-0000-0000-0000BF870000}"/>
    <cellStyle name="Percent 4 5 4 3" xfId="21329" xr:uid="{00000000-0005-0000-0000-0000C0870000}"/>
    <cellStyle name="Percent 4 5 5" xfId="12108" xr:uid="{00000000-0005-0000-0000-0000C1870000}"/>
    <cellStyle name="Percent 4 5 5 2" xfId="24853" xr:uid="{00000000-0005-0000-0000-0000C2870000}"/>
    <cellStyle name="Percent 4 5 6" xfId="20990" xr:uid="{00000000-0005-0000-0000-0000C3870000}"/>
    <cellStyle name="Percent 4 5 7" xfId="37616" xr:uid="{00000000-0005-0000-0000-0000C4870000}"/>
    <cellStyle name="Percent 4 5 8" xfId="37912" xr:uid="{00000000-0005-0000-0000-0000C5870000}"/>
    <cellStyle name="Percent 4 5 9" xfId="46324" xr:uid="{9F1BFEF7-3073-4242-AC27-AD0B09E77A39}"/>
    <cellStyle name="Percent 4 6" xfId="7770" xr:uid="{00000000-0005-0000-0000-0000C6870000}"/>
    <cellStyle name="Percent 4 6 2" xfId="14265" xr:uid="{00000000-0005-0000-0000-0000C7870000}"/>
    <cellStyle name="Percent 4 6 2 2" xfId="26979" xr:uid="{00000000-0005-0000-0000-0000C8870000}"/>
    <cellStyle name="Percent 4 6 2 3" xfId="46327" xr:uid="{8CDDAD39-5B7C-49D9-9706-52838BE811BB}"/>
    <cellStyle name="Percent 4 6 3" xfId="22472" xr:uid="{00000000-0005-0000-0000-0000C9870000}"/>
    <cellStyle name="Percent 4 6 4" xfId="46326" xr:uid="{E26DECD1-198E-4FBC-96E3-CFEADE9F82B7}"/>
    <cellStyle name="Percent 4 7" xfId="8617" xr:uid="{00000000-0005-0000-0000-0000CA870000}"/>
    <cellStyle name="Percent 4 7 2" xfId="15102" xr:uid="{00000000-0005-0000-0000-0000CB870000}"/>
    <cellStyle name="Percent 4 7 2 2" xfId="27771" xr:uid="{00000000-0005-0000-0000-0000CC870000}"/>
    <cellStyle name="Percent 4 7 3" xfId="22685" xr:uid="{00000000-0005-0000-0000-0000CD870000}"/>
    <cellStyle name="Percent 4 7 4" xfId="46328" xr:uid="{9FF9E8F3-0C78-49E6-B3C3-34DA68B97F8B}"/>
    <cellStyle name="Percent 4 8" xfId="6408" xr:uid="{00000000-0005-0000-0000-0000CE870000}"/>
    <cellStyle name="Percent 4 8 2" xfId="13031" xr:uid="{00000000-0005-0000-0000-0000CF870000}"/>
    <cellStyle name="Percent 4 8 2 2" xfId="25777" xr:uid="{00000000-0005-0000-0000-0000D0870000}"/>
    <cellStyle name="Percent 4 8 3" xfId="21157" xr:uid="{00000000-0005-0000-0000-0000D1870000}"/>
    <cellStyle name="Percent 4 8 4" xfId="46329" xr:uid="{1794E0D1-C2C9-405D-9A86-BF8103B97C76}"/>
    <cellStyle name="Percent 4 9" xfId="12033" xr:uid="{00000000-0005-0000-0000-0000D2870000}"/>
    <cellStyle name="Percent 4 9 2" xfId="24778" xr:uid="{00000000-0005-0000-0000-0000D3870000}"/>
    <cellStyle name="Percent 4 9 3" xfId="46330" xr:uid="{157C9636-8629-42AB-A476-B5C29EA38657}"/>
    <cellStyle name="Percent 40" xfId="7754" xr:uid="{00000000-0005-0000-0000-0000D4870000}"/>
    <cellStyle name="Percent 40 2" xfId="14249" xr:uid="{00000000-0005-0000-0000-0000D5870000}"/>
    <cellStyle name="Percent 40 2 2" xfId="26963" xr:uid="{00000000-0005-0000-0000-0000D6870000}"/>
    <cellStyle name="Percent 40 3" xfId="22458" xr:uid="{00000000-0005-0000-0000-0000D7870000}"/>
    <cellStyle name="Percent 40 4" xfId="46331" xr:uid="{AD434559-004C-47F0-ABAA-5F3213FEFE08}"/>
    <cellStyle name="Percent 41" xfId="8539" xr:uid="{00000000-0005-0000-0000-0000D8870000}"/>
    <cellStyle name="Percent 41 2" xfId="15025" xr:uid="{00000000-0005-0000-0000-0000D9870000}"/>
    <cellStyle name="Percent 41 2 2" xfId="27696" xr:uid="{00000000-0005-0000-0000-0000DA870000}"/>
    <cellStyle name="Percent 41 3" xfId="22613" xr:uid="{00000000-0005-0000-0000-0000DB870000}"/>
    <cellStyle name="Percent 41 4" xfId="46332" xr:uid="{243B35B7-F1C4-4C83-B1E3-7E3FCEE206BA}"/>
    <cellStyle name="Percent 42" xfId="8558" xr:uid="{00000000-0005-0000-0000-0000DC870000}"/>
    <cellStyle name="Percent 42 2" xfId="15044" xr:uid="{00000000-0005-0000-0000-0000DD870000}"/>
    <cellStyle name="Percent 42 2 2" xfId="27715" xr:uid="{00000000-0005-0000-0000-0000DE870000}"/>
    <cellStyle name="Percent 42 3" xfId="22632" xr:uid="{00000000-0005-0000-0000-0000DF870000}"/>
    <cellStyle name="Percent 42 4" xfId="46333" xr:uid="{4E611ADA-66D9-4E5F-9036-202EA8E0F537}"/>
    <cellStyle name="Percent 43" xfId="8599" xr:uid="{00000000-0005-0000-0000-0000E0870000}"/>
    <cellStyle name="Percent 43 2" xfId="15084" xr:uid="{00000000-0005-0000-0000-0000E1870000}"/>
    <cellStyle name="Percent 43 2 2" xfId="27754" xr:uid="{00000000-0005-0000-0000-0000E2870000}"/>
    <cellStyle name="Percent 43 3" xfId="22670" xr:uid="{00000000-0005-0000-0000-0000E3870000}"/>
    <cellStyle name="Percent 43 4" xfId="46334" xr:uid="{3E438138-370A-423C-8462-2A8B76993061}"/>
    <cellStyle name="Percent 44" xfId="8601" xr:uid="{00000000-0005-0000-0000-0000E4870000}"/>
    <cellStyle name="Percent 44 2" xfId="15086" xr:uid="{00000000-0005-0000-0000-0000E5870000}"/>
    <cellStyle name="Percent 44 2 2" xfId="27756" xr:uid="{00000000-0005-0000-0000-0000E6870000}"/>
    <cellStyle name="Percent 44 3" xfId="22672" xr:uid="{00000000-0005-0000-0000-0000E7870000}"/>
    <cellStyle name="Percent 44 4" xfId="46335" xr:uid="{F72553A6-0952-4B91-97B5-CD28CC1E4E4D}"/>
    <cellStyle name="Percent 45" xfId="9584" xr:uid="{00000000-0005-0000-0000-0000E8870000}"/>
    <cellStyle name="Percent 45 2" xfId="46336" xr:uid="{CA8A4E62-891B-44D1-906D-45FFA75A10AF}"/>
    <cellStyle name="Percent 46" xfId="10630" xr:uid="{00000000-0005-0000-0000-0000E9870000}"/>
    <cellStyle name="Percent 46 2" xfId="46337" xr:uid="{FEE4D951-8C73-4ED6-8DE6-09EBF7E76A98}"/>
    <cellStyle name="Percent 47" xfId="11262" xr:uid="{00000000-0005-0000-0000-0000EA870000}"/>
    <cellStyle name="Percent 47 2" xfId="46338" xr:uid="{C7E316D2-2733-4E08-9080-CECB672F01B5}"/>
    <cellStyle name="Percent 48" xfId="10857" xr:uid="{00000000-0005-0000-0000-0000EB870000}"/>
    <cellStyle name="Percent 48 2" xfId="46339" xr:uid="{60E25F61-80AE-4DE7-B9B1-D8842CF31379}"/>
    <cellStyle name="Percent 49" xfId="10418" xr:uid="{00000000-0005-0000-0000-0000EC870000}"/>
    <cellStyle name="Percent 49 2" xfId="46340" xr:uid="{A5066A3F-E741-41A7-ACAB-D79BAC52B9C7}"/>
    <cellStyle name="Percent 5" xfId="356" xr:uid="{00000000-0005-0000-0000-0000ED870000}"/>
    <cellStyle name="Percent 5 2" xfId="833" xr:uid="{00000000-0005-0000-0000-0000EE870000}"/>
    <cellStyle name="Percent 5 2 2" xfId="46341" xr:uid="{E00A2E15-0392-4AA6-905F-47A5F790B5E2}"/>
    <cellStyle name="Percent 5 2 3" xfId="46342" xr:uid="{7B4A2606-471D-4159-8E3D-B29F97D2D119}"/>
    <cellStyle name="Percent 5 2 3 2" xfId="46343" xr:uid="{3A769DD7-508C-4054-AC19-12988B35E565}"/>
    <cellStyle name="Percent 5 2 3 2 2" xfId="46344" xr:uid="{D053F5B1-39EF-49C0-8CEF-29A0394EA535}"/>
    <cellStyle name="Percent 5 2 3 2 2 2" xfId="46345" xr:uid="{227C9F4E-9D79-4706-B9B1-161CD5C4C5ED}"/>
    <cellStyle name="Percent 5 2 3 2 2 2 2" xfId="46346" xr:uid="{BBF62F97-EF7A-4995-8825-4F7B13F4E390}"/>
    <cellStyle name="Percent 5 2 3 2 2 2 2 2" xfId="46347" xr:uid="{7CDBF57E-293B-4FCB-8F7E-3CAA6C0BB859}"/>
    <cellStyle name="Percent 5 2 3 2 2 2 2 2 2" xfId="46348" xr:uid="{F38202EB-F2CE-47A7-8E0F-4EE655458BF8}"/>
    <cellStyle name="Percent 5 2 3 2 2 2 2 2 2 2" xfId="46349" xr:uid="{ABB711A3-2100-4613-B8B7-38C83754D201}"/>
    <cellStyle name="Percent 5 2 3 2 2 2 2 2 2 2 2" xfId="46350" xr:uid="{A120357B-E763-4FB2-90F2-12C333C08879}"/>
    <cellStyle name="Percent 5 2 3 2 2 2 2 2 2 2 2 2" xfId="46351" xr:uid="{F2E6D143-E40C-4705-BB39-EC7858926DD3}"/>
    <cellStyle name="Percent 5 2 3 2 2 2 2 2 2 2 2 2 2" xfId="46352" xr:uid="{DB1C3976-88BD-4DB0-8EF4-7C52B30A1CEC}"/>
    <cellStyle name="Percent 5 2 3 2 2 2 2 2 2 2 2 2 2 2" xfId="46353" xr:uid="{49DC953F-546E-477E-86EC-DE92CE81989A}"/>
    <cellStyle name="Percent 5 2 4" xfId="46354" xr:uid="{9B75193C-3CD7-40B0-A120-87F224E0E185}"/>
    <cellStyle name="Percent 5 3" xfId="1288" xr:uid="{00000000-0005-0000-0000-0000EF870000}"/>
    <cellStyle name="Percent 5 3 2" xfId="14336" xr:uid="{00000000-0005-0000-0000-0000F0870000}"/>
    <cellStyle name="Percent 5 3 2 2" xfId="27025" xr:uid="{00000000-0005-0000-0000-0000F1870000}"/>
    <cellStyle name="Percent 5 3 3" xfId="22514" xr:uid="{00000000-0005-0000-0000-0000F2870000}"/>
    <cellStyle name="Percent 5 3 4" xfId="7841" xr:uid="{00000000-0005-0000-0000-0000F3870000}"/>
    <cellStyle name="Percent 5 3 5" xfId="46355" xr:uid="{D4FA8A04-2C55-4F22-B41B-86FBF52E9B9F}"/>
    <cellStyle name="Percent 5 4" xfId="8763" xr:uid="{00000000-0005-0000-0000-0000F4870000}"/>
    <cellStyle name="Percent 5 4 2" xfId="15178" xr:uid="{00000000-0005-0000-0000-0000F5870000}"/>
    <cellStyle name="Percent 5 4 2 2" xfId="27836" xr:uid="{00000000-0005-0000-0000-0000F6870000}"/>
    <cellStyle name="Percent 5 4 3" xfId="22804" xr:uid="{00000000-0005-0000-0000-0000F7870000}"/>
    <cellStyle name="Percent 5 4 4" xfId="46356" xr:uid="{BF7A2160-3A9F-475F-9F4D-0D844555DA2F}"/>
    <cellStyle name="Percent 5 5" xfId="6623" xr:uid="{00000000-0005-0000-0000-0000F8870000}"/>
    <cellStyle name="Percent 5 5 2" xfId="13210" xr:uid="{00000000-0005-0000-0000-0000F9870000}"/>
    <cellStyle name="Percent 5 5 2 2" xfId="25954" xr:uid="{00000000-0005-0000-0000-0000FA870000}"/>
    <cellStyle name="Percent 5 5 3" xfId="21362" xr:uid="{00000000-0005-0000-0000-0000FB870000}"/>
    <cellStyle name="Percent 5 6" xfId="12141" xr:uid="{00000000-0005-0000-0000-0000FC870000}"/>
    <cellStyle name="Percent 5 6 2" xfId="24886" xr:uid="{00000000-0005-0000-0000-0000FD870000}"/>
    <cellStyle name="Percent 5 7" xfId="21003" xr:uid="{00000000-0005-0000-0000-0000FE870000}"/>
    <cellStyle name="Percent 5 8" xfId="3184" xr:uid="{00000000-0005-0000-0000-0000FF870000}"/>
    <cellStyle name="Percent 50" xfId="11186" xr:uid="{00000000-0005-0000-0000-000000880000}"/>
    <cellStyle name="Percent 50 2" xfId="46357" xr:uid="{B1AB59F6-9F79-42E7-8F45-DFC5C88373AA}"/>
    <cellStyle name="Percent 51" xfId="10910" xr:uid="{00000000-0005-0000-0000-000001880000}"/>
    <cellStyle name="Percent 51 2" xfId="46358" xr:uid="{A542E8B0-BBCC-420A-A492-E2F753D8A35A}"/>
    <cellStyle name="Percent 52" xfId="10491" xr:uid="{00000000-0005-0000-0000-000002880000}"/>
    <cellStyle name="Percent 52 2" xfId="46359" xr:uid="{B3EA60EC-BE94-4A9E-BF46-107BCAB8C539}"/>
    <cellStyle name="Percent 53" xfId="11240" xr:uid="{00000000-0005-0000-0000-000003880000}"/>
    <cellStyle name="Percent 53 2" xfId="46360" xr:uid="{EF2DEF71-831C-452A-9208-563EA9D66290}"/>
    <cellStyle name="Percent 54" xfId="11371" xr:uid="{00000000-0005-0000-0000-000004880000}"/>
    <cellStyle name="Percent 54 2" xfId="46361" xr:uid="{5E548FE6-0DDE-46C9-B18F-9BB8DC19E67D}"/>
    <cellStyle name="Percent 55" xfId="11372" xr:uid="{00000000-0005-0000-0000-000005880000}"/>
    <cellStyle name="Percent 55 2" xfId="46362" xr:uid="{36EC70EB-3508-4343-99AB-945A94EB4B07}"/>
    <cellStyle name="Percent 56" xfId="11087" xr:uid="{00000000-0005-0000-0000-000006880000}"/>
    <cellStyle name="Percent 56 2" xfId="16501" xr:uid="{00000000-0005-0000-0000-000007880000}"/>
    <cellStyle name="Percent 56 2 2" xfId="29041" xr:uid="{00000000-0005-0000-0000-000008880000}"/>
    <cellStyle name="Percent 56 3" xfId="23951" xr:uid="{00000000-0005-0000-0000-000009880000}"/>
    <cellStyle name="Percent 56 4" xfId="46363" xr:uid="{70AC3CCB-9484-4BAC-AEFA-F7036873EB84}"/>
    <cellStyle name="Percent 57" xfId="11359" xr:uid="{00000000-0005-0000-0000-00000A880000}"/>
    <cellStyle name="Percent 57 2" xfId="16674" xr:uid="{00000000-0005-0000-0000-00000B880000}"/>
    <cellStyle name="Percent 57 2 2" xfId="29209" xr:uid="{00000000-0005-0000-0000-00000C880000}"/>
    <cellStyle name="Percent 57 3" xfId="24118" xr:uid="{00000000-0005-0000-0000-00000D880000}"/>
    <cellStyle name="Percent 57 4" xfId="46364" xr:uid="{3FBF8A1F-DE65-46AC-AD71-7C3A500B3249}"/>
    <cellStyle name="Percent 58" xfId="11366" xr:uid="{00000000-0005-0000-0000-00000E880000}"/>
    <cellStyle name="Percent 58 2" xfId="16681" xr:uid="{00000000-0005-0000-0000-00000F880000}"/>
    <cellStyle name="Percent 58 2 2" xfId="29216" xr:uid="{00000000-0005-0000-0000-000010880000}"/>
    <cellStyle name="Percent 58 3" xfId="24125" xr:uid="{00000000-0005-0000-0000-000011880000}"/>
    <cellStyle name="Percent 58 4" xfId="46365" xr:uid="{F078DD77-A961-4713-91E2-AD397C2EA06D}"/>
    <cellStyle name="Percent 59" xfId="11361" xr:uid="{00000000-0005-0000-0000-000012880000}"/>
    <cellStyle name="Percent 59 2" xfId="16676" xr:uid="{00000000-0005-0000-0000-000013880000}"/>
    <cellStyle name="Percent 59 2 2" xfId="29211" xr:uid="{00000000-0005-0000-0000-000014880000}"/>
    <cellStyle name="Percent 59 3" xfId="24120" xr:uid="{00000000-0005-0000-0000-000015880000}"/>
    <cellStyle name="Percent 59 4" xfId="46366" xr:uid="{38CD4D55-EB22-4208-BCC8-D8F4E4DFCC50}"/>
    <cellStyle name="Percent 6" xfId="357" xr:uid="{00000000-0005-0000-0000-000016880000}"/>
    <cellStyle name="Percent 6 2" xfId="585" xr:uid="{00000000-0005-0000-0000-000017880000}"/>
    <cellStyle name="Percent 6 2 10" xfId="30587" xr:uid="{00000000-0005-0000-0000-000018880000}"/>
    <cellStyle name="Percent 6 2 11" xfId="30915" xr:uid="{00000000-0005-0000-0000-000019880000}"/>
    <cellStyle name="Percent 6 2 12" xfId="34351" xr:uid="{00000000-0005-0000-0000-00001A880000}"/>
    <cellStyle name="Percent 6 2 13" xfId="37280" xr:uid="{00000000-0005-0000-0000-00001B880000}"/>
    <cellStyle name="Percent 6 2 14" xfId="3074" xr:uid="{00000000-0005-0000-0000-00001C880000}"/>
    <cellStyle name="Percent 6 2 15" xfId="37328" xr:uid="{00000000-0005-0000-0000-00001D880000}"/>
    <cellStyle name="Percent 6 2 16" xfId="37666" xr:uid="{00000000-0005-0000-0000-00001E880000}"/>
    <cellStyle name="Percent 6 2 17" xfId="37959" xr:uid="{00000000-0005-0000-0000-00001F880000}"/>
    <cellStyle name="Percent 6 2 18" xfId="46367" xr:uid="{E5F29B5A-B7C7-4204-AFA1-B3DD49F658D3}"/>
    <cellStyle name="Percent 6 2 2" xfId="1308" xr:uid="{00000000-0005-0000-0000-000020880000}"/>
    <cellStyle name="Percent 6 2 2 10" xfId="35122" xr:uid="{00000000-0005-0000-0000-000021880000}"/>
    <cellStyle name="Percent 6 2 2 11" xfId="3153" xr:uid="{00000000-0005-0000-0000-000022880000}"/>
    <cellStyle name="Percent 6 2 2 12" xfId="37817" xr:uid="{00000000-0005-0000-0000-000023880000}"/>
    <cellStyle name="Percent 6 2 2 13" xfId="38086" xr:uid="{00000000-0005-0000-0000-000024880000}"/>
    <cellStyle name="Percent 6 2 2 14" xfId="46368" xr:uid="{D1241BE2-2A4C-4DFF-B095-35530784B2F5}"/>
    <cellStyle name="Percent 6 2 2 2" xfId="6289" xr:uid="{00000000-0005-0000-0000-000025880000}"/>
    <cellStyle name="Percent 6 2 2 2 2" xfId="20469" xr:uid="{00000000-0005-0000-0000-000026880000}"/>
    <cellStyle name="Percent 6 2 2 2 2 2" xfId="33722" xr:uid="{00000000-0005-0000-0000-000027880000}"/>
    <cellStyle name="Percent 6 2 2 2 2 3" xfId="36509" xr:uid="{00000000-0005-0000-0000-000028880000}"/>
    <cellStyle name="Percent 6 2 2 2 3" xfId="20170" xr:uid="{00000000-0005-0000-0000-000029880000}"/>
    <cellStyle name="Percent 6 2 2 2 3 2" xfId="33427" xr:uid="{00000000-0005-0000-0000-00002A880000}"/>
    <cellStyle name="Percent 6 2 2 2 3 3" xfId="36215" xr:uid="{00000000-0005-0000-0000-00002B880000}"/>
    <cellStyle name="Percent 6 2 2 2 4" xfId="19893" xr:uid="{00000000-0005-0000-0000-00002C880000}"/>
    <cellStyle name="Percent 6 2 2 2 5" xfId="33068" xr:uid="{00000000-0005-0000-0000-00002D880000}"/>
    <cellStyle name="Percent 6 2 2 2 6" xfId="35967" xr:uid="{00000000-0005-0000-0000-00002E880000}"/>
    <cellStyle name="Percent 6 2 2 3" xfId="7832" xr:uid="{00000000-0005-0000-0000-00002F880000}"/>
    <cellStyle name="Percent 6 2 2 3 2" xfId="14327" xr:uid="{00000000-0005-0000-0000-000030880000}"/>
    <cellStyle name="Percent 6 2 2 3 2 2" xfId="27020" xr:uid="{00000000-0005-0000-0000-000031880000}"/>
    <cellStyle name="Percent 6 2 2 3 3" xfId="20322" xr:uid="{00000000-0005-0000-0000-000032880000}"/>
    <cellStyle name="Percent 6 2 2 3 4" xfId="33576" xr:uid="{00000000-0005-0000-0000-000033880000}"/>
    <cellStyle name="Percent 6 2 2 3 5" xfId="36363" xr:uid="{00000000-0005-0000-0000-000034880000}"/>
    <cellStyle name="Percent 6 2 2 4" xfId="8754" xr:uid="{00000000-0005-0000-0000-000035880000}"/>
    <cellStyle name="Percent 6 2 2 4 2" xfId="15169" xr:uid="{00000000-0005-0000-0000-000036880000}"/>
    <cellStyle name="Percent 6 2 2 4 2 2" xfId="27830" xr:uid="{00000000-0005-0000-0000-000037880000}"/>
    <cellStyle name="Percent 6 2 2 4 3" xfId="20014" xr:uid="{00000000-0005-0000-0000-000038880000}"/>
    <cellStyle name="Percent 6 2 2 4 4" xfId="33278" xr:uid="{00000000-0005-0000-0000-000039880000}"/>
    <cellStyle name="Percent 6 2 2 4 5" xfId="36070" xr:uid="{00000000-0005-0000-0000-00003A880000}"/>
    <cellStyle name="Percent 6 2 2 5" xfId="10713" xr:uid="{00000000-0005-0000-0000-00003B880000}"/>
    <cellStyle name="Percent 6 2 2 5 2" xfId="16258" xr:uid="{00000000-0005-0000-0000-00003C880000}"/>
    <cellStyle name="Percent 6 2 2 5 2 2" xfId="28845" xr:uid="{00000000-0005-0000-0000-00003D880000}"/>
    <cellStyle name="Percent 6 2 2 5 3" xfId="23772" xr:uid="{00000000-0005-0000-0000-00003E880000}"/>
    <cellStyle name="Percent 6 2 2 6" xfId="6611" xr:uid="{00000000-0005-0000-0000-00003F880000}"/>
    <cellStyle name="Percent 6 2 2 6 2" xfId="13199" xr:uid="{00000000-0005-0000-0000-000040880000}"/>
    <cellStyle name="Percent 6 2 2 6 2 2" xfId="25943" xr:uid="{00000000-0005-0000-0000-000041880000}"/>
    <cellStyle name="Percent 6 2 2 6 3" xfId="21351" xr:uid="{00000000-0005-0000-0000-000042880000}"/>
    <cellStyle name="Percent 6 2 2 7" xfId="12131" xr:uid="{00000000-0005-0000-0000-000043880000}"/>
    <cellStyle name="Percent 6 2 2 7 2" xfId="24876" xr:uid="{00000000-0005-0000-0000-000044880000}"/>
    <cellStyle name="Percent 6 2 2 8" xfId="18859" xr:uid="{00000000-0005-0000-0000-000045880000}"/>
    <cellStyle name="Percent 6 2 2 9" xfId="32088" xr:uid="{00000000-0005-0000-0000-000046880000}"/>
    <cellStyle name="Percent 6 2 3" xfId="6152" xr:uid="{00000000-0005-0000-0000-000047880000}"/>
    <cellStyle name="Percent 6 2 3 2" xfId="20415" xr:uid="{00000000-0005-0000-0000-000048880000}"/>
    <cellStyle name="Percent 6 2 3 2 2" xfId="33668" xr:uid="{00000000-0005-0000-0000-000049880000}"/>
    <cellStyle name="Percent 6 2 3 2 3" xfId="36455" xr:uid="{00000000-0005-0000-0000-00004A880000}"/>
    <cellStyle name="Percent 6 2 3 3" xfId="20116" xr:uid="{00000000-0005-0000-0000-00004B880000}"/>
    <cellStyle name="Percent 6 2 3 3 2" xfId="33373" xr:uid="{00000000-0005-0000-0000-00004C880000}"/>
    <cellStyle name="Percent 6 2 3 3 3" xfId="36161" xr:uid="{00000000-0005-0000-0000-00004D880000}"/>
    <cellStyle name="Percent 6 2 3 4" xfId="19088" xr:uid="{00000000-0005-0000-0000-00004E880000}"/>
    <cellStyle name="Percent 6 2 3 5" xfId="32210" xr:uid="{00000000-0005-0000-0000-00004F880000}"/>
    <cellStyle name="Percent 6 2 3 6" xfId="35229" xr:uid="{00000000-0005-0000-0000-000050880000}"/>
    <cellStyle name="Percent 6 2 4" xfId="7810" xr:uid="{00000000-0005-0000-0000-000051880000}"/>
    <cellStyle name="Percent 6 2 4 2" xfId="14305" xr:uid="{00000000-0005-0000-0000-000052880000}"/>
    <cellStyle name="Percent 6 2 4 2 2" xfId="20268" xr:uid="{00000000-0005-0000-0000-000053880000}"/>
    <cellStyle name="Percent 6 2 4 2 3" xfId="33522" xr:uid="{00000000-0005-0000-0000-000054880000}"/>
    <cellStyle name="Percent 6 2 4 2 4" xfId="36309" xr:uid="{00000000-0005-0000-0000-000055880000}"/>
    <cellStyle name="Percent 6 2 4 3" xfId="18970" xr:uid="{00000000-0005-0000-0000-000056880000}"/>
    <cellStyle name="Percent 6 2 4 4" xfId="32150" xr:uid="{00000000-0005-0000-0000-000057880000}"/>
    <cellStyle name="Percent 6 2 4 5" xfId="35170" xr:uid="{00000000-0005-0000-0000-000058880000}"/>
    <cellStyle name="Percent 6 2 5" xfId="8717" xr:uid="{00000000-0005-0000-0000-000059880000}"/>
    <cellStyle name="Percent 6 2 5 2" xfId="15146" xr:uid="{00000000-0005-0000-0000-00005A880000}"/>
    <cellStyle name="Percent 6 2 5 2 2" xfId="27810" xr:uid="{00000000-0005-0000-0000-00005B880000}"/>
    <cellStyle name="Percent 6 2 5 3" xfId="19957" xr:uid="{00000000-0005-0000-0000-00005C880000}"/>
    <cellStyle name="Percent 6 2 5 4" xfId="33208" xr:uid="{00000000-0005-0000-0000-00005D880000}"/>
    <cellStyle name="Percent 6 2 5 5" xfId="36015" xr:uid="{00000000-0005-0000-0000-00005E880000}"/>
    <cellStyle name="Percent 6 2 6" xfId="10618" xr:uid="{00000000-0005-0000-0000-00005F880000}"/>
    <cellStyle name="Percent 6 2 6 2" xfId="16195" xr:uid="{00000000-0005-0000-0000-000060880000}"/>
    <cellStyle name="Percent 6 2 6 2 2" xfId="28816" xr:uid="{00000000-0005-0000-0000-000061880000}"/>
    <cellStyle name="Percent 6 2 6 3" xfId="23762" xr:uid="{00000000-0005-0000-0000-000062880000}"/>
    <cellStyle name="Percent 6 2 7" xfId="6568" xr:uid="{00000000-0005-0000-0000-000063880000}"/>
    <cellStyle name="Percent 6 2 7 2" xfId="13158" xr:uid="{00000000-0005-0000-0000-000064880000}"/>
    <cellStyle name="Percent 6 2 7 2 2" xfId="25903" xr:uid="{00000000-0005-0000-0000-000065880000}"/>
    <cellStyle name="Percent 6 2 7 3" xfId="21311" xr:uid="{00000000-0005-0000-0000-000066880000}"/>
    <cellStyle name="Percent 6 2 8" xfId="12103" xr:uid="{00000000-0005-0000-0000-000067880000}"/>
    <cellStyle name="Percent 6 2 8 2" xfId="24848" xr:uid="{00000000-0005-0000-0000-000068880000}"/>
    <cellStyle name="Percent 6 2 9" xfId="17506" xr:uid="{00000000-0005-0000-0000-000069880000}"/>
    <cellStyle name="Percent 6 3" xfId="820" xr:uid="{00000000-0005-0000-0000-00006A880000}"/>
    <cellStyle name="Percent 6 3 2" xfId="11037" xr:uid="{00000000-0005-0000-0000-00006B880000}"/>
    <cellStyle name="Percent 6 3 2 2" xfId="16474" xr:uid="{00000000-0005-0000-0000-00006C880000}"/>
    <cellStyle name="Percent 6 3 2 2 2" xfId="29014" xr:uid="{00000000-0005-0000-0000-00006D880000}"/>
    <cellStyle name="Percent 6 3 2 3" xfId="23923" xr:uid="{00000000-0005-0000-0000-00006E880000}"/>
    <cellStyle name="Percent 6 3 3" xfId="18726" xr:uid="{00000000-0005-0000-0000-00006F880000}"/>
    <cellStyle name="Percent 6 3 4" xfId="6151" xr:uid="{00000000-0005-0000-0000-000070880000}"/>
    <cellStyle name="Percent 6 3 5" xfId="46369" xr:uid="{8973A0E1-F058-4D4D-B12D-CAFEDC3AFD5A}"/>
    <cellStyle name="Percent 6 4" xfId="1343" xr:uid="{00000000-0005-0000-0000-000071880000}"/>
    <cellStyle name="Percent 6 4 2" xfId="10484" xr:uid="{00000000-0005-0000-0000-000072880000}"/>
    <cellStyle name="Percent 6 4 2 2" xfId="16148" xr:uid="{00000000-0005-0000-0000-000073880000}"/>
    <cellStyle name="Percent 6 4 2 2 2" xfId="28770" xr:uid="{00000000-0005-0000-0000-000074880000}"/>
    <cellStyle name="Percent 6 4 2 3" xfId="23723" xr:uid="{00000000-0005-0000-0000-000075880000}"/>
    <cellStyle name="Percent 6 4 3" xfId="18517" xr:uid="{00000000-0005-0000-0000-000076880000}"/>
    <cellStyle name="Percent 6 5" xfId="37617" xr:uid="{00000000-0005-0000-0000-000077880000}"/>
    <cellStyle name="Percent 6 5 2" xfId="46370" xr:uid="{14B90443-3644-485C-8D04-04B9E7E9DCCD}"/>
    <cellStyle name="Percent 6 6" xfId="37913" xr:uid="{00000000-0005-0000-0000-000078880000}"/>
    <cellStyle name="Percent 6 6 2" xfId="46371" xr:uid="{22CE5E4A-4A10-4BA6-9425-F43C8992976C}"/>
    <cellStyle name="Percent 60" xfId="11149" xr:uid="{00000000-0005-0000-0000-000079880000}"/>
    <cellStyle name="Percent 60 2" xfId="16545" xr:uid="{00000000-0005-0000-0000-00007A880000}"/>
    <cellStyle name="Percent 60 2 2" xfId="29084" xr:uid="{00000000-0005-0000-0000-00007B880000}"/>
    <cellStyle name="Percent 60 3" xfId="23991" xr:uid="{00000000-0005-0000-0000-00007C880000}"/>
    <cellStyle name="Percent 60 4" xfId="46372" xr:uid="{4067C88F-0885-46A3-B6B1-CC96B612BD7E}"/>
    <cellStyle name="Percent 61" xfId="11364" xr:uid="{00000000-0005-0000-0000-00007D880000}"/>
    <cellStyle name="Percent 61 2" xfId="16679" xr:uid="{00000000-0005-0000-0000-00007E880000}"/>
    <cellStyle name="Percent 61 2 2" xfId="29214" xr:uid="{00000000-0005-0000-0000-00007F880000}"/>
    <cellStyle name="Percent 61 3" xfId="24123" xr:uid="{00000000-0005-0000-0000-000080880000}"/>
    <cellStyle name="Percent 61 4" xfId="46373" xr:uid="{018389F1-1F5F-4DBA-85DC-8F0BD6B2C0EF}"/>
    <cellStyle name="Percent 62" xfId="11370" xr:uid="{00000000-0005-0000-0000-000081880000}"/>
    <cellStyle name="Percent 62 2" xfId="16683" xr:uid="{00000000-0005-0000-0000-000082880000}"/>
    <cellStyle name="Percent 62 2 2" xfId="29218" xr:uid="{00000000-0005-0000-0000-000083880000}"/>
    <cellStyle name="Percent 62 3" xfId="24127" xr:uid="{00000000-0005-0000-0000-000084880000}"/>
    <cellStyle name="Percent 62 4" xfId="46374" xr:uid="{E49F35AC-9F63-4C26-AB09-A68D28EEB62C}"/>
    <cellStyle name="Percent 63" xfId="11047" xr:uid="{00000000-0005-0000-0000-000085880000}"/>
    <cellStyle name="Percent 63 2" xfId="16481" xr:uid="{00000000-0005-0000-0000-000086880000}"/>
    <cellStyle name="Percent 63 2 2" xfId="29021" xr:uid="{00000000-0005-0000-0000-000087880000}"/>
    <cellStyle name="Percent 63 3" xfId="23931" xr:uid="{00000000-0005-0000-0000-000088880000}"/>
    <cellStyle name="Percent 63 4" xfId="46375" xr:uid="{8700B24C-2EF3-4E5F-80A7-5C842C7002F1}"/>
    <cellStyle name="Percent 64" xfId="10878" xr:uid="{00000000-0005-0000-0000-000089880000}"/>
    <cellStyle name="Percent 64 2" xfId="16370" xr:uid="{00000000-0005-0000-0000-00008A880000}"/>
    <cellStyle name="Percent 64 2 2" xfId="28912" xr:uid="{00000000-0005-0000-0000-00008B880000}"/>
    <cellStyle name="Percent 64 3" xfId="23826" xr:uid="{00000000-0005-0000-0000-00008C880000}"/>
    <cellStyle name="Percent 64 4" xfId="46376" xr:uid="{820866D9-300B-4F3C-97C8-A1E609368B17}"/>
    <cellStyle name="Percent 65" xfId="12017" xr:uid="{00000000-0005-0000-0000-00008D880000}"/>
    <cellStyle name="Percent 65 2" xfId="46377" xr:uid="{AC827494-519E-42AF-9EEA-6ED477159D05}"/>
    <cellStyle name="Percent 66" xfId="30579" xr:uid="{00000000-0005-0000-0000-00008E880000}"/>
    <cellStyle name="Percent 67" xfId="34246" xr:uid="{00000000-0005-0000-0000-00008F880000}"/>
    <cellStyle name="Percent 68" xfId="34253" xr:uid="{00000000-0005-0000-0000-000090880000}"/>
    <cellStyle name="Percent 69" xfId="34265" xr:uid="{00000000-0005-0000-0000-000091880000}"/>
    <cellStyle name="Percent 7" xfId="372" xr:uid="{00000000-0005-0000-0000-000092880000}"/>
    <cellStyle name="Percent 7 2" xfId="1152" xr:uid="{00000000-0005-0000-0000-000093880000}"/>
    <cellStyle name="Percent 7 2 10" xfId="35078" xr:uid="{00000000-0005-0000-0000-000094880000}"/>
    <cellStyle name="Percent 7 2 11" xfId="5913" xr:uid="{00000000-0005-0000-0000-000095880000}"/>
    <cellStyle name="Percent 7 2 12" xfId="46379" xr:uid="{D66681E8-725A-4C08-8018-2DFF79AB8414}"/>
    <cellStyle name="Percent 7 2 2" xfId="6290" xr:uid="{00000000-0005-0000-0000-000096880000}"/>
    <cellStyle name="Percent 7 2 2 2" xfId="19805" xr:uid="{00000000-0005-0000-0000-000097880000}"/>
    <cellStyle name="Percent 7 2 2 3" xfId="32919" xr:uid="{00000000-0005-0000-0000-000098880000}"/>
    <cellStyle name="Percent 7 2 2 4" xfId="35929" xr:uid="{00000000-0005-0000-0000-000099880000}"/>
    <cellStyle name="Percent 7 2 2 5" xfId="46380" xr:uid="{15AF3725-4C01-4664-B5CE-2F27FFA22A79}"/>
    <cellStyle name="Percent 7 2 3" xfId="8534" xr:uid="{00000000-0005-0000-0000-00009A880000}"/>
    <cellStyle name="Percent 7 2 3 2" xfId="15023" xr:uid="{00000000-0005-0000-0000-00009B880000}"/>
    <cellStyle name="Percent 7 2 3 2 2" xfId="27695" xr:uid="{00000000-0005-0000-0000-00009C880000}"/>
    <cellStyle name="Percent 7 2 3 3" xfId="22612" xr:uid="{00000000-0005-0000-0000-00009D880000}"/>
    <cellStyle name="Percent 7 2 4" xfId="9459" xr:uid="{00000000-0005-0000-0000-00009E880000}"/>
    <cellStyle name="Percent 7 2 4 2" xfId="15865" xr:uid="{00000000-0005-0000-0000-00009F880000}"/>
    <cellStyle name="Percent 7 2 4 2 2" xfId="28506" xr:uid="{00000000-0005-0000-0000-0000A0880000}"/>
    <cellStyle name="Percent 7 2 4 3" xfId="23450" xr:uid="{00000000-0005-0000-0000-0000A1880000}"/>
    <cellStyle name="Percent 7 2 5" xfId="10500" xr:uid="{00000000-0005-0000-0000-0000A2880000}"/>
    <cellStyle name="Percent 7 2 5 2" xfId="16158" xr:uid="{00000000-0005-0000-0000-0000A3880000}"/>
    <cellStyle name="Percent 7 2 5 2 2" xfId="28780" xr:uid="{00000000-0005-0000-0000-0000A4880000}"/>
    <cellStyle name="Percent 7 2 5 3" xfId="23731" xr:uid="{00000000-0005-0000-0000-0000A5880000}"/>
    <cellStyle name="Percent 7 2 6" xfId="7588" xr:uid="{00000000-0005-0000-0000-0000A6880000}"/>
    <cellStyle name="Percent 7 2 6 2" xfId="14096" xr:uid="{00000000-0005-0000-0000-0000A7880000}"/>
    <cellStyle name="Percent 7 2 6 2 2" xfId="26826" xr:uid="{00000000-0005-0000-0000-0000A8880000}"/>
    <cellStyle name="Percent 7 2 6 3" xfId="22315" xr:uid="{00000000-0005-0000-0000-0000A9880000}"/>
    <cellStyle name="Percent 7 2 7" xfId="12934" xr:uid="{00000000-0005-0000-0000-0000AA880000}"/>
    <cellStyle name="Percent 7 2 7 2" xfId="25680" xr:uid="{00000000-0005-0000-0000-0000AB880000}"/>
    <cellStyle name="Percent 7 2 8" xfId="18519" xr:uid="{00000000-0005-0000-0000-0000AC880000}"/>
    <cellStyle name="Percent 7 2 9" xfId="31887" xr:uid="{00000000-0005-0000-0000-0000AD880000}"/>
    <cellStyle name="Percent 7 3" xfId="1299" xr:uid="{00000000-0005-0000-0000-0000AE880000}"/>
    <cellStyle name="Percent 7 3 2" xfId="10049" xr:uid="{00000000-0005-0000-0000-0000AF880000}"/>
    <cellStyle name="Percent 7 3 3" xfId="46381" xr:uid="{AF7744BC-91FA-4EAC-9BC1-451B7766634C}"/>
    <cellStyle name="Percent 7 4" xfId="11097" xr:uid="{00000000-0005-0000-0000-0000B0880000}"/>
    <cellStyle name="Percent 7 4 2" xfId="16507" xr:uid="{00000000-0005-0000-0000-0000B1880000}"/>
    <cellStyle name="Percent 7 4 2 2" xfId="29047" xr:uid="{00000000-0005-0000-0000-0000B2880000}"/>
    <cellStyle name="Percent 7 4 3" xfId="18518" xr:uid="{00000000-0005-0000-0000-0000B3880000}"/>
    <cellStyle name="Percent 7 4 4" xfId="23957" xr:uid="{00000000-0005-0000-0000-0000B4880000}"/>
    <cellStyle name="Percent 7 4 5" xfId="46382" xr:uid="{0E312841-4B21-4234-B2CD-7C2C37B4FF34}"/>
    <cellStyle name="Percent 7 5" xfId="46378" xr:uid="{88C5A9E7-CE9E-4242-B8FC-8B4E4BE6C881}"/>
    <cellStyle name="Percent 70" xfId="34268" xr:uid="{00000000-0005-0000-0000-0000B5880000}"/>
    <cellStyle name="Percent 71" xfId="34271" xr:uid="{00000000-0005-0000-0000-0000B6880000}"/>
    <cellStyle name="Percent 72" xfId="34274" xr:uid="{00000000-0005-0000-0000-0000B7880000}"/>
    <cellStyle name="Percent 73" xfId="34276" xr:uid="{00000000-0005-0000-0000-0000B8880000}"/>
    <cellStyle name="Percent 74" xfId="34277" xr:uid="{00000000-0005-0000-0000-0000B9880000}"/>
    <cellStyle name="Percent 75" xfId="34278" xr:uid="{00000000-0005-0000-0000-0000BA880000}"/>
    <cellStyle name="Percent 76" xfId="34282" xr:uid="{00000000-0005-0000-0000-0000BB880000}"/>
    <cellStyle name="Percent 77" xfId="34285" xr:uid="{00000000-0005-0000-0000-0000BC880000}"/>
    <cellStyle name="Percent 78" xfId="36600" xr:uid="{00000000-0005-0000-0000-0000BD880000}"/>
    <cellStyle name="Percent 78 2" xfId="46383" xr:uid="{AF041735-9127-42D6-822D-EAD2E14908B5}"/>
    <cellStyle name="Percent 79" xfId="37276" xr:uid="{00000000-0005-0000-0000-0000BE880000}"/>
    <cellStyle name="Percent 79 2" xfId="46384" xr:uid="{AFF875EB-6472-4110-8828-5FC2D8EBDFC8}"/>
    <cellStyle name="Percent 8" xfId="358" xr:uid="{00000000-0005-0000-0000-0000BF880000}"/>
    <cellStyle name="Percent 8 2" xfId="359" xr:uid="{00000000-0005-0000-0000-0000C0880000}"/>
    <cellStyle name="Percent 8 2 10" xfId="37618" xr:uid="{00000000-0005-0000-0000-0000C1880000}"/>
    <cellStyle name="Percent 8 2 11" xfId="37914" xr:uid="{00000000-0005-0000-0000-0000C2880000}"/>
    <cellStyle name="Percent 8 2 12" xfId="46386" xr:uid="{98CD6067-CE5E-4BED-A8AF-DE6E204232C3}"/>
    <cellStyle name="Percent 8 2 2" xfId="586" xr:uid="{00000000-0005-0000-0000-0000C3880000}"/>
    <cellStyle name="Percent 8 2 2 2" xfId="15024" xr:uid="{00000000-0005-0000-0000-0000C4880000}"/>
    <cellStyle name="Percent 8 2 2 2 2" xfId="20486" xr:uid="{00000000-0005-0000-0000-0000C5880000}"/>
    <cellStyle name="Percent 8 2 2 2 3" xfId="33739" xr:uid="{00000000-0005-0000-0000-0000C6880000}"/>
    <cellStyle name="Percent 8 2 2 2 4" xfId="36526" xr:uid="{00000000-0005-0000-0000-0000C7880000}"/>
    <cellStyle name="Percent 8 2 2 3" xfId="19806" xr:uid="{00000000-0005-0000-0000-0000C8880000}"/>
    <cellStyle name="Percent 8 2 2 4" xfId="32920" xr:uid="{00000000-0005-0000-0000-0000C9880000}"/>
    <cellStyle name="Percent 8 2 2 5" xfId="35930" xr:uid="{00000000-0005-0000-0000-0000CA880000}"/>
    <cellStyle name="Percent 8 2 2 6" xfId="8535" xr:uid="{00000000-0005-0000-0000-0000CB880000}"/>
    <cellStyle name="Percent 8 2 2 7" xfId="37667" xr:uid="{00000000-0005-0000-0000-0000CC880000}"/>
    <cellStyle name="Percent 8 2 2 8" xfId="37960" xr:uid="{00000000-0005-0000-0000-0000CD880000}"/>
    <cellStyle name="Percent 8 2 3" xfId="9460" xr:uid="{00000000-0005-0000-0000-0000CE880000}"/>
    <cellStyle name="Percent 8 2 3 2" xfId="15866" xr:uid="{00000000-0005-0000-0000-0000CF880000}"/>
    <cellStyle name="Percent 8 2 3 2 2" xfId="28507" xr:uid="{00000000-0005-0000-0000-0000D0880000}"/>
    <cellStyle name="Percent 8 2 3 3" xfId="20187" xr:uid="{00000000-0005-0000-0000-0000D1880000}"/>
    <cellStyle name="Percent 8 2 3 4" xfId="33444" xr:uid="{00000000-0005-0000-0000-0000D2880000}"/>
    <cellStyle name="Percent 8 2 3 5" xfId="36232" xr:uid="{00000000-0005-0000-0000-0000D3880000}"/>
    <cellStyle name="Percent 8 2 4" xfId="7590" xr:uid="{00000000-0005-0000-0000-0000D4880000}"/>
    <cellStyle name="Percent 8 2 4 2" xfId="14098" xr:uid="{00000000-0005-0000-0000-0000D5880000}"/>
    <cellStyle name="Percent 8 2 4 2 2" xfId="26828" xr:uid="{00000000-0005-0000-0000-0000D6880000}"/>
    <cellStyle name="Percent 8 2 4 3" xfId="22317" xr:uid="{00000000-0005-0000-0000-0000D7880000}"/>
    <cellStyle name="Percent 8 2 5" xfId="12935" xr:uid="{00000000-0005-0000-0000-0000D8880000}"/>
    <cellStyle name="Percent 8 2 5 2" xfId="25681" xr:uid="{00000000-0005-0000-0000-0000D9880000}"/>
    <cellStyle name="Percent 8 2 6" xfId="18520" xr:uid="{00000000-0005-0000-0000-0000DA880000}"/>
    <cellStyle name="Percent 8 2 7" xfId="31888" xr:uid="{00000000-0005-0000-0000-0000DB880000}"/>
    <cellStyle name="Percent 8 2 8" xfId="35079" xr:uid="{00000000-0005-0000-0000-0000DC880000}"/>
    <cellStyle name="Percent 8 2 9" xfId="5915" xr:uid="{00000000-0005-0000-0000-0000DD880000}"/>
    <cellStyle name="Percent 8 3" xfId="373" xr:uid="{00000000-0005-0000-0000-0000DE880000}"/>
    <cellStyle name="Percent 8 3 2" xfId="598" xr:uid="{00000000-0005-0000-0000-0000DF880000}"/>
    <cellStyle name="Percent 8 3 2 2" xfId="20339" xr:uid="{00000000-0005-0000-0000-0000E0880000}"/>
    <cellStyle name="Percent 8 3 2 3" xfId="37677" xr:uid="{00000000-0005-0000-0000-0000E1880000}"/>
    <cellStyle name="Percent 8 3 2 4" xfId="37970" xr:uid="{00000000-0005-0000-0000-0000E2880000}"/>
    <cellStyle name="Percent 8 3 3" xfId="33593" xr:uid="{00000000-0005-0000-0000-0000E3880000}"/>
    <cellStyle name="Percent 8 3 4" xfId="36380" xr:uid="{00000000-0005-0000-0000-0000E4880000}"/>
    <cellStyle name="Percent 8 3 5" xfId="6291" xr:uid="{00000000-0005-0000-0000-0000E5880000}"/>
    <cellStyle name="Percent 8 3 6" xfId="37629" xr:uid="{00000000-0005-0000-0000-0000E6880000}"/>
    <cellStyle name="Percent 8 3 7" xfId="37924" xr:uid="{00000000-0005-0000-0000-0000E7880000}"/>
    <cellStyle name="Percent 8 4" xfId="10730" xr:uid="{00000000-0005-0000-0000-0000E8880000}"/>
    <cellStyle name="Percent 8 4 2" xfId="16275" xr:uid="{00000000-0005-0000-0000-0000E9880000}"/>
    <cellStyle name="Percent 8 4 2 2" xfId="28848" xr:uid="{00000000-0005-0000-0000-0000EA880000}"/>
    <cellStyle name="Percent 8 4 3" xfId="20031" xr:uid="{00000000-0005-0000-0000-0000EB880000}"/>
    <cellStyle name="Percent 8 4 4" xfId="33295" xr:uid="{00000000-0005-0000-0000-0000EC880000}"/>
    <cellStyle name="Percent 8 4 5" xfId="36087" xr:uid="{00000000-0005-0000-0000-0000ED880000}"/>
    <cellStyle name="Percent 8 5" xfId="10816" xr:uid="{00000000-0005-0000-0000-0000EE880000}"/>
    <cellStyle name="Percent 8 6" xfId="5914" xr:uid="{00000000-0005-0000-0000-0000EF880000}"/>
    <cellStyle name="Percent 8 7" xfId="46385" xr:uid="{725B7427-2F4E-423F-B379-34B3BA2E3D82}"/>
    <cellStyle name="Percent 80" xfId="37279" xr:uid="{00000000-0005-0000-0000-0000F0880000}"/>
    <cellStyle name="Percent 81" xfId="37282" xr:uid="{00000000-0005-0000-0000-0000F1880000}"/>
    <cellStyle name="Percent 81 2" xfId="46387" xr:uid="{90617ED6-1F6A-44AE-80BF-8E3B588220DF}"/>
    <cellStyle name="Percent 82" xfId="37296" xr:uid="{00000000-0005-0000-0000-0000F2880000}"/>
    <cellStyle name="Percent 82 2" xfId="46388" xr:uid="{93F8D1C7-47A9-4396-86A9-DA25CA13C401}"/>
    <cellStyle name="Percent 83" xfId="37300" xr:uid="{00000000-0005-0000-0000-0000F3880000}"/>
    <cellStyle name="Percent 83 2" xfId="46705" xr:uid="{3C7D4775-B506-43A2-9A14-132E59891C1C}"/>
    <cellStyle name="Percent 84" xfId="37304" xr:uid="{00000000-0005-0000-0000-0000F4880000}"/>
    <cellStyle name="Percent 84 2" xfId="46706" xr:uid="{6CD63EAC-C60B-4FCA-8382-91BA3477B651}"/>
    <cellStyle name="Percent 85" xfId="37340" xr:uid="{00000000-0005-0000-0000-0000F5880000}"/>
    <cellStyle name="Percent 86" xfId="37342" xr:uid="{00000000-0005-0000-0000-0000F6880000}"/>
    <cellStyle name="Percent 87" xfId="37344" xr:uid="{00000000-0005-0000-0000-0000F7880000}"/>
    <cellStyle name="Percent 88" xfId="37346" xr:uid="{00000000-0005-0000-0000-0000F8880000}"/>
    <cellStyle name="Percent 89" xfId="37348" xr:uid="{00000000-0005-0000-0000-0000F9880000}"/>
    <cellStyle name="Percent 9" xfId="374" xr:uid="{00000000-0005-0000-0000-0000FA880000}"/>
    <cellStyle name="Percent 9 2" xfId="599" xr:uid="{00000000-0005-0000-0000-0000FB880000}"/>
    <cellStyle name="Percent 9 2 2" xfId="10351" xr:uid="{00000000-0005-0000-0000-0000FC880000}"/>
    <cellStyle name="Percent 9 2 2 2" xfId="16092" xr:uid="{00000000-0005-0000-0000-0000FD880000}"/>
    <cellStyle name="Percent 9 2 2 2 2" xfId="28718" xr:uid="{00000000-0005-0000-0000-0000FE880000}"/>
    <cellStyle name="Percent 9 2 2 3" xfId="23679" xr:uid="{00000000-0005-0000-0000-0000FF880000}"/>
    <cellStyle name="Percent 9 2 3" xfId="20229" xr:uid="{00000000-0005-0000-0000-000000890000}"/>
    <cellStyle name="Percent 9 2 4" xfId="6292" xr:uid="{00000000-0005-0000-0000-000001890000}"/>
    <cellStyle name="Percent 9 2 5" xfId="37678" xr:uid="{00000000-0005-0000-0000-000002890000}"/>
    <cellStyle name="Percent 9 2 6" xfId="37971" xr:uid="{00000000-0005-0000-0000-000003890000}"/>
    <cellStyle name="Percent 9 2 7" xfId="46390" xr:uid="{59CC4959-49EF-4172-98F9-4442A4EAE75B}"/>
    <cellStyle name="Percent 9 3" xfId="11045" xr:uid="{00000000-0005-0000-0000-000004890000}"/>
    <cellStyle name="Percent 9 3 2" xfId="16479" xr:uid="{00000000-0005-0000-0000-000005890000}"/>
    <cellStyle name="Percent 9 3 2 2" xfId="29019" xr:uid="{00000000-0005-0000-0000-000006890000}"/>
    <cellStyle name="Percent 9 3 3" xfId="23929" xr:uid="{00000000-0005-0000-0000-000007890000}"/>
    <cellStyle name="Percent 9 3 4" xfId="46391" xr:uid="{7BF25076-306E-4AB7-BCEA-BDC46ED2EC6E}"/>
    <cellStyle name="Percent 9 4" xfId="5916" xr:uid="{00000000-0005-0000-0000-000008890000}"/>
    <cellStyle name="Percent 9 4 2" xfId="46392" xr:uid="{B21B562C-26E5-4884-8537-5469DDD1F37C}"/>
    <cellStyle name="Percent 9 5" xfId="37630" xr:uid="{00000000-0005-0000-0000-000009890000}"/>
    <cellStyle name="Percent 9 5 2" xfId="46393" xr:uid="{647B19E7-F0DD-46DB-A3AE-5210F9F6649B}"/>
    <cellStyle name="Percent 9 6" xfId="37925" xr:uid="{00000000-0005-0000-0000-00000A890000}"/>
    <cellStyle name="Percent 9 6 2" xfId="46394" xr:uid="{D7B8B933-EE11-45E0-BFEB-E339C2364A60}"/>
    <cellStyle name="Percent 9 7" xfId="46395" xr:uid="{B8DCB539-87A8-4E1D-B7B2-C197C49FF8F3}"/>
    <cellStyle name="Percent 9 8" xfId="46396" xr:uid="{420C62AA-F13A-460A-9BA4-4C62C7931D9A}"/>
    <cellStyle name="Percent 9 9" xfId="46389" xr:uid="{620DF27A-7258-418B-A233-42A48FAC2021}"/>
    <cellStyle name="Percent 90" xfId="37822" xr:uid="{00000000-0005-0000-0000-00000B890000}"/>
    <cellStyle name="Percent 91" xfId="37824" xr:uid="{00000000-0005-0000-0000-00000C890000}"/>
    <cellStyle name="Percent 92" xfId="37826" xr:uid="{00000000-0005-0000-0000-00000D890000}"/>
    <cellStyle name="Percent 93" xfId="38118" xr:uid="{00000000-0005-0000-0000-00000E890000}"/>
    <cellStyle name="Percent 94" xfId="38121" xr:uid="{DCE19614-5D2C-45A8-991C-313AE265C36C}"/>
    <cellStyle name="Percent 95" xfId="46568" xr:uid="{814DD316-8D5F-4DD2-98A8-4FA3661900AD}"/>
    <cellStyle name="Percent 96" xfId="46736" xr:uid="{37ABFF16-AFB1-4AE3-8DF0-BCE5456006E0}"/>
    <cellStyle name="Percent 97" xfId="46525" xr:uid="{653530EF-7273-4178-9FFA-D2EEBC009064}"/>
    <cellStyle name="Percent 98" xfId="46732" xr:uid="{3D85715F-31EB-400A-B8A5-839040468CA0}"/>
    <cellStyle name="Percent 99" xfId="46502" xr:uid="{D7BC7B97-C94B-489C-8940-1193B9ED3721}"/>
    <cellStyle name="Percent*" xfId="6153" xr:uid="{00000000-0005-0000-0000-00000F890000}"/>
    <cellStyle name="Percent1" xfId="5917" xr:uid="{00000000-0005-0000-0000-000010890000}"/>
    <cellStyle name="Pourcentage_pldt" xfId="46397" xr:uid="{423F528C-AE47-4F1A-B728-039DCECA280A}"/>
    <cellStyle name="PrePop Currency (0)" xfId="5918" xr:uid="{00000000-0005-0000-0000-000011890000}"/>
    <cellStyle name="PrePop Currency (0) 2" xfId="5919" xr:uid="{00000000-0005-0000-0000-000012890000}"/>
    <cellStyle name="PrePop Currency (0) 3" xfId="46398" xr:uid="{C114AD2B-9116-454D-A7C8-D13619121E5B}"/>
    <cellStyle name="PrePop Currency (0)_13A.Recv-08" xfId="5920" xr:uid="{00000000-0005-0000-0000-000013890000}"/>
    <cellStyle name="PrePop Currency (2)" xfId="5921" xr:uid="{00000000-0005-0000-0000-000014890000}"/>
    <cellStyle name="PrePop Currency (2) 2" xfId="46399" xr:uid="{89FA163E-F66F-41DD-A2BB-E100FEBF3D02}"/>
    <cellStyle name="PrePop Units (0)" xfId="5922" xr:uid="{00000000-0005-0000-0000-000015890000}"/>
    <cellStyle name="PrePop Units (0) 2" xfId="5923" xr:uid="{00000000-0005-0000-0000-000016890000}"/>
    <cellStyle name="PrePop Units (0) 3" xfId="46400" xr:uid="{10F76575-B309-4067-90D1-F3CE72F3374D}"/>
    <cellStyle name="PrePop Units (0)_13A.Recv-08" xfId="5924" xr:uid="{00000000-0005-0000-0000-000017890000}"/>
    <cellStyle name="PrePop Units (1)" xfId="5925" xr:uid="{00000000-0005-0000-0000-000018890000}"/>
    <cellStyle name="PrePop Units (1) 2" xfId="5926" xr:uid="{00000000-0005-0000-0000-000019890000}"/>
    <cellStyle name="PrePop Units (1) 3" xfId="46401" xr:uid="{11766E7C-353A-4304-809E-7B28340E0599}"/>
    <cellStyle name="PrePop Units (1)_13A.Recv-08" xfId="5927" xr:uid="{00000000-0005-0000-0000-00001A890000}"/>
    <cellStyle name="PrePop Units (2)" xfId="5928" xr:uid="{00000000-0005-0000-0000-00001B890000}"/>
    <cellStyle name="PrePop Units (2) 2" xfId="46402" xr:uid="{812B10A7-B7BA-46CC-A163-97CB61A32574}"/>
    <cellStyle name="pricing" xfId="5929" xr:uid="{00000000-0005-0000-0000-00001C890000}"/>
    <cellStyle name="PSChar" xfId="5930" xr:uid="{00000000-0005-0000-0000-00001D890000}"/>
    <cellStyle name="PSChar 2" xfId="46403" xr:uid="{8D1738B3-F82B-48BD-9EB3-558FC6C45717}"/>
    <cellStyle name="PSDate" xfId="5931" xr:uid="{00000000-0005-0000-0000-00001E890000}"/>
    <cellStyle name="PSDate 2" xfId="46404" xr:uid="{BE5060E9-6786-4D96-8533-AE99145DAAD0}"/>
    <cellStyle name="PSDec" xfId="5932" xr:uid="{00000000-0005-0000-0000-00001F890000}"/>
    <cellStyle name="PSHeading" xfId="5933" xr:uid="{00000000-0005-0000-0000-000020890000}"/>
    <cellStyle name="PSHeading 2" xfId="8536" xr:uid="{00000000-0005-0000-0000-000021890000}"/>
    <cellStyle name="PSHeading 2 2" xfId="46406" xr:uid="{D3A24AB4-CCC1-48DC-A4F7-40E733751F20}"/>
    <cellStyle name="PSHeading 3" xfId="7591" xr:uid="{00000000-0005-0000-0000-000022890000}"/>
    <cellStyle name="PSHeading 3 2" xfId="46407" xr:uid="{5540C37F-0C1A-4E3A-9E0A-2420DBFA6439}"/>
    <cellStyle name="PSHeading 4" xfId="33776" xr:uid="{00000000-0005-0000-0000-000023890000}"/>
    <cellStyle name="PSHeading 4 2" xfId="46408" xr:uid="{87006D9C-E750-4759-8894-D17009E84C8C}"/>
    <cellStyle name="PSHeading 5" xfId="35080" xr:uid="{00000000-0005-0000-0000-000024890000}"/>
    <cellStyle name="PSHeading 5 2" xfId="46409" xr:uid="{B8AA3F62-3762-46E4-9F71-5D6E406C03EB}"/>
    <cellStyle name="PSHeading 6" xfId="46410" xr:uid="{101A8212-2FD4-4F16-9DFA-91C9BAA51BBD}"/>
    <cellStyle name="PSHeading 7" xfId="46411" xr:uid="{07BE1884-3461-4FA0-AB53-3C5DAA06D4DC}"/>
    <cellStyle name="PSHeading 8" xfId="46412" xr:uid="{7522AA46-13BA-4978-9FA7-090EB087C04B}"/>
    <cellStyle name="PSHeading 9" xfId="46405" xr:uid="{2C2D2A95-7731-4B57-8C95-582BBBBE9168}"/>
    <cellStyle name="PSInt" xfId="46413" xr:uid="{2ED9CACA-3B6A-4097-81E4-34E0F82AAF60}"/>
    <cellStyle name="PSSpacer" xfId="46414" xr:uid="{155E4DDD-B7E0-4BF4-833E-A2ECBD0042FA}"/>
    <cellStyle name="PullDownList" xfId="6210" xr:uid="{00000000-0005-0000-0000-000025890000}"/>
    <cellStyle name="R?" xfId="46415" xr:uid="{CCFEDE91-1623-457C-AC38-B76A1A6F0DA9}"/>
    <cellStyle name="REFERN" xfId="6154" xr:uid="{00000000-0005-0000-0000-000026890000}"/>
    <cellStyle name="Reset  - Style4" xfId="5934" xr:uid="{00000000-0005-0000-0000-000027890000}"/>
    <cellStyle name="Reset  - Style7" xfId="5935" xr:uid="{00000000-0005-0000-0000-000028890000}"/>
    <cellStyle name="Reset range style to defaults" xfId="5936" xr:uid="{00000000-0005-0000-0000-000029890000}"/>
    <cellStyle name="RevList" xfId="5937" xr:uid="{00000000-0005-0000-0000-00002A890000}"/>
    <cellStyle name="RevList 2" xfId="46417" xr:uid="{3AC2E7EE-2006-4544-83E8-1FADD0A67BD2}"/>
    <cellStyle name="RevList 3" xfId="46416" xr:uid="{A9EE595F-963F-4EBC-B027-0BA6D52087BC}"/>
    <cellStyle name="rrency [0]_laroux_MATERAL2" xfId="46418" xr:uid="{78CABF77-A0BF-4353-97DB-AE084699290E}"/>
    <cellStyle name="s44" xfId="1269" xr:uid="{00000000-0005-0000-0000-00002B890000}"/>
    <cellStyle name="s8" xfId="6155" xr:uid="{00000000-0005-0000-0000-00002C890000}"/>
    <cellStyle name="SAPBEXaggData" xfId="5938" xr:uid="{00000000-0005-0000-0000-00002D890000}"/>
    <cellStyle name="SAPBEXaggData 10" xfId="33777" xr:uid="{00000000-0005-0000-0000-00002E890000}"/>
    <cellStyle name="SAPBEXaggData 11" xfId="31870" xr:uid="{00000000-0005-0000-0000-00002F890000}"/>
    <cellStyle name="SAPBEXaggData 2" xfId="9461" xr:uid="{00000000-0005-0000-0000-000030890000}"/>
    <cellStyle name="SAPBEXaggData 2 10" xfId="30638" xr:uid="{00000000-0005-0000-0000-000031890000}"/>
    <cellStyle name="SAPBEXaggData 2 2" xfId="11714" xr:uid="{00000000-0005-0000-0000-000032890000}"/>
    <cellStyle name="SAPBEXaggData 2 2 2" xfId="16952" xr:uid="{00000000-0005-0000-0000-000033890000}"/>
    <cellStyle name="SAPBEXaggData 2 2 2 2" xfId="29485" xr:uid="{00000000-0005-0000-0000-000034890000}"/>
    <cellStyle name="SAPBEXaggData 2 2 3" xfId="24464" xr:uid="{00000000-0005-0000-0000-000035890000}"/>
    <cellStyle name="SAPBEXaggData 2 3" xfId="6847" xr:uid="{00000000-0005-0000-0000-000036890000}"/>
    <cellStyle name="SAPBEXaggData 2 3 2" xfId="13399" xr:uid="{00000000-0005-0000-0000-000037890000}"/>
    <cellStyle name="SAPBEXaggData 2 3 2 2" xfId="26134" xr:uid="{00000000-0005-0000-0000-000038890000}"/>
    <cellStyle name="SAPBEXaggData 2 3 3" xfId="21578" xr:uid="{00000000-0005-0000-0000-000039890000}"/>
    <cellStyle name="SAPBEXaggData 2 4" xfId="11692" xr:uid="{00000000-0005-0000-0000-00003A890000}"/>
    <cellStyle name="SAPBEXaggData 2 4 2" xfId="24441" xr:uid="{00000000-0005-0000-0000-00003B890000}"/>
    <cellStyle name="SAPBEXaggData 2 5" xfId="19807" xr:uid="{00000000-0005-0000-0000-00003C890000}"/>
    <cellStyle name="SAPBEXaggData 2 5 2" xfId="30135" xr:uid="{00000000-0005-0000-0000-00003D890000}"/>
    <cellStyle name="SAPBEXaggData 2 6" xfId="20673" xr:uid="{00000000-0005-0000-0000-00003E890000}"/>
    <cellStyle name="SAPBEXaggData 2 6 2" xfId="30351" xr:uid="{00000000-0005-0000-0000-00003F890000}"/>
    <cellStyle name="SAPBEXaggData 2 7" xfId="23451" xr:uid="{00000000-0005-0000-0000-000040890000}"/>
    <cellStyle name="SAPBEXaggData 2 8" xfId="32921" xr:uid="{00000000-0005-0000-0000-000041890000}"/>
    <cellStyle name="SAPBEXaggData 2 9" xfId="33994" xr:uid="{00000000-0005-0000-0000-000042890000}"/>
    <cellStyle name="SAPBEXaggData 3" xfId="7593" xr:uid="{00000000-0005-0000-0000-000043890000}"/>
    <cellStyle name="SAPBEXaggData 3 2" xfId="14099" xr:uid="{00000000-0005-0000-0000-000044890000}"/>
    <cellStyle name="SAPBEXaggData 3 2 2" xfId="26829" xr:uid="{00000000-0005-0000-0000-000045890000}"/>
    <cellStyle name="SAPBEXaggData 3 3" xfId="22319" xr:uid="{00000000-0005-0000-0000-000046890000}"/>
    <cellStyle name="SAPBEXaggData 4" xfId="11415" xr:uid="{00000000-0005-0000-0000-000047890000}"/>
    <cellStyle name="SAPBEXaggData 4 2" xfId="16716" xr:uid="{00000000-0005-0000-0000-000048890000}"/>
    <cellStyle name="SAPBEXaggData 4 2 2" xfId="29251" xr:uid="{00000000-0005-0000-0000-000049890000}"/>
    <cellStyle name="SAPBEXaggData 4 3" xfId="24170" xr:uid="{00000000-0005-0000-0000-00004A890000}"/>
    <cellStyle name="SAPBEXaggData 5" xfId="6678" xr:uid="{00000000-0005-0000-0000-00004B890000}"/>
    <cellStyle name="SAPBEXaggData 5 2" xfId="13262" xr:uid="{00000000-0005-0000-0000-00004C890000}"/>
    <cellStyle name="SAPBEXaggData 5 2 2" xfId="26004" xr:uid="{00000000-0005-0000-0000-00004D890000}"/>
    <cellStyle name="SAPBEXaggData 5 3" xfId="21416" xr:uid="{00000000-0005-0000-0000-00004E890000}"/>
    <cellStyle name="SAPBEXaggData 6" xfId="6463" xr:uid="{00000000-0005-0000-0000-00004F890000}"/>
    <cellStyle name="SAPBEXaggData 6 2" xfId="21207" xr:uid="{00000000-0005-0000-0000-000050890000}"/>
    <cellStyle name="SAPBEXaggData 7" xfId="18521" xr:uid="{00000000-0005-0000-0000-000051890000}"/>
    <cellStyle name="SAPBEXaggData 7 2" xfId="30061" xr:uid="{00000000-0005-0000-0000-000052890000}"/>
    <cellStyle name="SAPBEXaggData 8" xfId="20522" xr:uid="{00000000-0005-0000-0000-000053890000}"/>
    <cellStyle name="SAPBEXaggData 8 2" xfId="30202" xr:uid="{00000000-0005-0000-0000-000054890000}"/>
    <cellStyle name="SAPBEXaggData 9" xfId="31889" xr:uid="{00000000-0005-0000-0000-000055890000}"/>
    <cellStyle name="SAPBEXaggDataEmph" xfId="5939" xr:uid="{00000000-0005-0000-0000-000056890000}"/>
    <cellStyle name="SAPBEXaggDataEmph 10" xfId="33778" xr:uid="{00000000-0005-0000-0000-000057890000}"/>
    <cellStyle name="SAPBEXaggDataEmph 11" xfId="31871" xr:uid="{00000000-0005-0000-0000-000058890000}"/>
    <cellStyle name="SAPBEXaggDataEmph 2" xfId="9462" xr:uid="{00000000-0005-0000-0000-000059890000}"/>
    <cellStyle name="SAPBEXaggDataEmph 2 10" xfId="33837" xr:uid="{00000000-0005-0000-0000-00005A890000}"/>
    <cellStyle name="SAPBEXaggDataEmph 2 2" xfId="11715" xr:uid="{00000000-0005-0000-0000-00005B890000}"/>
    <cellStyle name="SAPBEXaggDataEmph 2 2 2" xfId="16953" xr:uid="{00000000-0005-0000-0000-00005C890000}"/>
    <cellStyle name="SAPBEXaggDataEmph 2 2 2 2" xfId="29486" xr:uid="{00000000-0005-0000-0000-00005D890000}"/>
    <cellStyle name="SAPBEXaggDataEmph 2 2 3" xfId="24465" xr:uid="{00000000-0005-0000-0000-00005E890000}"/>
    <cellStyle name="SAPBEXaggDataEmph 2 3" xfId="11872" xr:uid="{00000000-0005-0000-0000-00005F890000}"/>
    <cellStyle name="SAPBEXaggDataEmph 2 3 2" xfId="17070" xr:uid="{00000000-0005-0000-0000-000060890000}"/>
    <cellStyle name="SAPBEXaggDataEmph 2 3 2 2" xfId="29601" xr:uid="{00000000-0005-0000-0000-000061890000}"/>
    <cellStyle name="SAPBEXaggDataEmph 2 3 3" xfId="24621" xr:uid="{00000000-0005-0000-0000-000062890000}"/>
    <cellStyle name="SAPBEXaggDataEmph 2 4" xfId="11780" xr:uid="{00000000-0005-0000-0000-000063890000}"/>
    <cellStyle name="SAPBEXaggDataEmph 2 4 2" xfId="24531" xr:uid="{00000000-0005-0000-0000-000064890000}"/>
    <cellStyle name="SAPBEXaggDataEmph 2 5" xfId="19808" xr:uid="{00000000-0005-0000-0000-000065890000}"/>
    <cellStyle name="SAPBEXaggDataEmph 2 5 2" xfId="30136" xr:uid="{00000000-0005-0000-0000-000066890000}"/>
    <cellStyle name="SAPBEXaggDataEmph 2 6" xfId="20674" xr:uid="{00000000-0005-0000-0000-000067890000}"/>
    <cellStyle name="SAPBEXaggDataEmph 2 6 2" xfId="30352" xr:uid="{00000000-0005-0000-0000-000068890000}"/>
    <cellStyle name="SAPBEXaggDataEmph 2 7" xfId="23452" xr:uid="{00000000-0005-0000-0000-000069890000}"/>
    <cellStyle name="SAPBEXaggDataEmph 2 8" xfId="32922" xr:uid="{00000000-0005-0000-0000-00006A890000}"/>
    <cellStyle name="SAPBEXaggDataEmph 2 9" xfId="33995" xr:uid="{00000000-0005-0000-0000-00006B890000}"/>
    <cellStyle name="SAPBEXaggDataEmph 3" xfId="7594" xr:uid="{00000000-0005-0000-0000-00006C890000}"/>
    <cellStyle name="SAPBEXaggDataEmph 3 2" xfId="14100" xr:uid="{00000000-0005-0000-0000-00006D890000}"/>
    <cellStyle name="SAPBEXaggDataEmph 3 2 2" xfId="26830" xr:uid="{00000000-0005-0000-0000-00006E890000}"/>
    <cellStyle name="SAPBEXaggDataEmph 3 3" xfId="22320" xr:uid="{00000000-0005-0000-0000-00006F890000}"/>
    <cellStyle name="SAPBEXaggDataEmph 4" xfId="11416" xr:uid="{00000000-0005-0000-0000-000070890000}"/>
    <cellStyle name="SAPBEXaggDataEmph 4 2" xfId="16717" xr:uid="{00000000-0005-0000-0000-000071890000}"/>
    <cellStyle name="SAPBEXaggDataEmph 4 2 2" xfId="29252" xr:uid="{00000000-0005-0000-0000-000072890000}"/>
    <cellStyle name="SAPBEXaggDataEmph 4 3" xfId="24171" xr:uid="{00000000-0005-0000-0000-000073890000}"/>
    <cellStyle name="SAPBEXaggDataEmph 5" xfId="11676" xr:uid="{00000000-0005-0000-0000-000074890000}"/>
    <cellStyle name="SAPBEXaggDataEmph 5 2" xfId="16930" xr:uid="{00000000-0005-0000-0000-000075890000}"/>
    <cellStyle name="SAPBEXaggDataEmph 5 2 2" xfId="29463" xr:uid="{00000000-0005-0000-0000-000076890000}"/>
    <cellStyle name="SAPBEXaggDataEmph 5 3" xfId="24427" xr:uid="{00000000-0005-0000-0000-000077890000}"/>
    <cellStyle name="SAPBEXaggDataEmph 6" xfId="11753" xr:uid="{00000000-0005-0000-0000-000078890000}"/>
    <cellStyle name="SAPBEXaggDataEmph 6 2" xfId="24503" xr:uid="{00000000-0005-0000-0000-000079890000}"/>
    <cellStyle name="SAPBEXaggDataEmph 7" xfId="18522" xr:uid="{00000000-0005-0000-0000-00007A890000}"/>
    <cellStyle name="SAPBEXaggDataEmph 7 2" xfId="30062" xr:uid="{00000000-0005-0000-0000-00007B890000}"/>
    <cellStyle name="SAPBEXaggDataEmph 8" xfId="20523" xr:uid="{00000000-0005-0000-0000-00007C890000}"/>
    <cellStyle name="SAPBEXaggDataEmph 8 2" xfId="30203" xr:uid="{00000000-0005-0000-0000-00007D890000}"/>
    <cellStyle name="SAPBEXaggDataEmph 9" xfId="31890" xr:uid="{00000000-0005-0000-0000-00007E890000}"/>
    <cellStyle name="SAPBEXaggItem" xfId="5940" xr:uid="{00000000-0005-0000-0000-00007F890000}"/>
    <cellStyle name="SAPBEXaggItem 10" xfId="33779" xr:uid="{00000000-0005-0000-0000-000080890000}"/>
    <cellStyle name="SAPBEXaggItem 11" xfId="31872" xr:uid="{00000000-0005-0000-0000-000081890000}"/>
    <cellStyle name="SAPBEXaggItem 2" xfId="9463" xr:uid="{00000000-0005-0000-0000-000082890000}"/>
    <cellStyle name="SAPBEXaggItem 2 10" xfId="32043" xr:uid="{00000000-0005-0000-0000-000083890000}"/>
    <cellStyle name="SAPBEXaggItem 2 2" xfId="11716" xr:uid="{00000000-0005-0000-0000-000084890000}"/>
    <cellStyle name="SAPBEXaggItem 2 2 2" xfId="16954" xr:uid="{00000000-0005-0000-0000-000085890000}"/>
    <cellStyle name="SAPBEXaggItem 2 2 2 2" xfId="29487" xr:uid="{00000000-0005-0000-0000-000086890000}"/>
    <cellStyle name="SAPBEXaggItem 2 2 3" xfId="24466" xr:uid="{00000000-0005-0000-0000-000087890000}"/>
    <cellStyle name="SAPBEXaggItem 2 3" xfId="6848" xr:uid="{00000000-0005-0000-0000-000088890000}"/>
    <cellStyle name="SAPBEXaggItem 2 3 2" xfId="13400" xr:uid="{00000000-0005-0000-0000-000089890000}"/>
    <cellStyle name="SAPBEXaggItem 2 3 2 2" xfId="26135" xr:uid="{00000000-0005-0000-0000-00008A890000}"/>
    <cellStyle name="SAPBEXaggItem 2 3 3" xfId="21579" xr:uid="{00000000-0005-0000-0000-00008B890000}"/>
    <cellStyle name="SAPBEXaggItem 2 4" xfId="11878" xr:uid="{00000000-0005-0000-0000-00008C890000}"/>
    <cellStyle name="SAPBEXaggItem 2 4 2" xfId="24627" xr:uid="{00000000-0005-0000-0000-00008D890000}"/>
    <cellStyle name="SAPBEXaggItem 2 5" xfId="19809" xr:uid="{00000000-0005-0000-0000-00008E890000}"/>
    <cellStyle name="SAPBEXaggItem 2 5 2" xfId="30137" xr:uid="{00000000-0005-0000-0000-00008F890000}"/>
    <cellStyle name="SAPBEXaggItem 2 6" xfId="20675" xr:uid="{00000000-0005-0000-0000-000090890000}"/>
    <cellStyle name="SAPBEXaggItem 2 6 2" xfId="30353" xr:uid="{00000000-0005-0000-0000-000091890000}"/>
    <cellStyle name="SAPBEXaggItem 2 7" xfId="23453" xr:uid="{00000000-0005-0000-0000-000092890000}"/>
    <cellStyle name="SAPBEXaggItem 2 8" xfId="32923" xr:uid="{00000000-0005-0000-0000-000093890000}"/>
    <cellStyle name="SAPBEXaggItem 2 9" xfId="33996" xr:uid="{00000000-0005-0000-0000-000094890000}"/>
    <cellStyle name="SAPBEXaggItem 3" xfId="7595" xr:uid="{00000000-0005-0000-0000-000095890000}"/>
    <cellStyle name="SAPBEXaggItem 3 2" xfId="14101" xr:uid="{00000000-0005-0000-0000-000096890000}"/>
    <cellStyle name="SAPBEXaggItem 3 2 2" xfId="26831" xr:uid="{00000000-0005-0000-0000-000097890000}"/>
    <cellStyle name="SAPBEXaggItem 3 3" xfId="22321" xr:uid="{00000000-0005-0000-0000-000098890000}"/>
    <cellStyle name="SAPBEXaggItem 4" xfId="11417" xr:uid="{00000000-0005-0000-0000-000099890000}"/>
    <cellStyle name="SAPBEXaggItem 4 2" xfId="16718" xr:uid="{00000000-0005-0000-0000-00009A890000}"/>
    <cellStyle name="SAPBEXaggItem 4 2 2" xfId="29253" xr:uid="{00000000-0005-0000-0000-00009B890000}"/>
    <cellStyle name="SAPBEXaggItem 4 3" xfId="24172" xr:uid="{00000000-0005-0000-0000-00009C890000}"/>
    <cellStyle name="SAPBEXaggItem 5" xfId="11533" xr:uid="{00000000-0005-0000-0000-00009D890000}"/>
    <cellStyle name="SAPBEXaggItem 5 2" xfId="16808" xr:uid="{00000000-0005-0000-0000-00009E890000}"/>
    <cellStyle name="SAPBEXaggItem 5 2 2" xfId="29343" xr:uid="{00000000-0005-0000-0000-00009F890000}"/>
    <cellStyle name="SAPBEXaggItem 5 3" xfId="24288" xr:uid="{00000000-0005-0000-0000-0000A0890000}"/>
    <cellStyle name="SAPBEXaggItem 6" xfId="6735" xr:uid="{00000000-0005-0000-0000-0000A1890000}"/>
    <cellStyle name="SAPBEXaggItem 6 2" xfId="21469" xr:uid="{00000000-0005-0000-0000-0000A2890000}"/>
    <cellStyle name="SAPBEXaggItem 7" xfId="18523" xr:uid="{00000000-0005-0000-0000-0000A3890000}"/>
    <cellStyle name="SAPBEXaggItem 7 2" xfId="30063" xr:uid="{00000000-0005-0000-0000-0000A4890000}"/>
    <cellStyle name="SAPBEXaggItem 8" xfId="20524" xr:uid="{00000000-0005-0000-0000-0000A5890000}"/>
    <cellStyle name="SAPBEXaggItem 8 2" xfId="30204" xr:uid="{00000000-0005-0000-0000-0000A6890000}"/>
    <cellStyle name="SAPBEXaggItem 9" xfId="31891" xr:uid="{00000000-0005-0000-0000-0000A7890000}"/>
    <cellStyle name="SAPBEXaggItemX" xfId="5941" xr:uid="{00000000-0005-0000-0000-0000A8890000}"/>
    <cellStyle name="SAPBEXaggItemX 10" xfId="33780" xr:uid="{00000000-0005-0000-0000-0000A9890000}"/>
    <cellStyle name="SAPBEXaggItemX 11" xfId="31873" xr:uid="{00000000-0005-0000-0000-0000AA890000}"/>
    <cellStyle name="SAPBEXaggItemX 2" xfId="9464" xr:uid="{00000000-0005-0000-0000-0000AB890000}"/>
    <cellStyle name="SAPBEXaggItemX 2 10" xfId="30623" xr:uid="{00000000-0005-0000-0000-0000AC890000}"/>
    <cellStyle name="SAPBEXaggItemX 2 2" xfId="11717" xr:uid="{00000000-0005-0000-0000-0000AD890000}"/>
    <cellStyle name="SAPBEXaggItemX 2 2 2" xfId="16955" xr:uid="{00000000-0005-0000-0000-0000AE890000}"/>
    <cellStyle name="SAPBEXaggItemX 2 2 2 2" xfId="29488" xr:uid="{00000000-0005-0000-0000-0000AF890000}"/>
    <cellStyle name="SAPBEXaggItemX 2 2 3" xfId="24467" xr:uid="{00000000-0005-0000-0000-0000B0890000}"/>
    <cellStyle name="SAPBEXaggItemX 2 3" xfId="11903" xr:uid="{00000000-0005-0000-0000-0000B1890000}"/>
    <cellStyle name="SAPBEXaggItemX 2 3 2" xfId="17085" xr:uid="{00000000-0005-0000-0000-0000B2890000}"/>
    <cellStyle name="SAPBEXaggItemX 2 3 2 2" xfId="29616" xr:uid="{00000000-0005-0000-0000-0000B3890000}"/>
    <cellStyle name="SAPBEXaggItemX 2 3 3" xfId="24652" xr:uid="{00000000-0005-0000-0000-0000B4890000}"/>
    <cellStyle name="SAPBEXaggItemX 2 4" xfId="11983" xr:uid="{00000000-0005-0000-0000-0000B5890000}"/>
    <cellStyle name="SAPBEXaggItemX 2 4 2" xfId="24731" xr:uid="{00000000-0005-0000-0000-0000B6890000}"/>
    <cellStyle name="SAPBEXaggItemX 2 5" xfId="19810" xr:uid="{00000000-0005-0000-0000-0000B7890000}"/>
    <cellStyle name="SAPBEXaggItemX 2 5 2" xfId="30138" xr:uid="{00000000-0005-0000-0000-0000B8890000}"/>
    <cellStyle name="SAPBEXaggItemX 2 6" xfId="20676" xr:uid="{00000000-0005-0000-0000-0000B9890000}"/>
    <cellStyle name="SAPBEXaggItemX 2 6 2" xfId="30354" xr:uid="{00000000-0005-0000-0000-0000BA890000}"/>
    <cellStyle name="SAPBEXaggItemX 2 7" xfId="23454" xr:uid="{00000000-0005-0000-0000-0000BB890000}"/>
    <cellStyle name="SAPBEXaggItemX 2 8" xfId="32924" xr:uid="{00000000-0005-0000-0000-0000BC890000}"/>
    <cellStyle name="SAPBEXaggItemX 2 9" xfId="33997" xr:uid="{00000000-0005-0000-0000-0000BD890000}"/>
    <cellStyle name="SAPBEXaggItemX 3" xfId="7596" xr:uid="{00000000-0005-0000-0000-0000BE890000}"/>
    <cellStyle name="SAPBEXaggItemX 3 2" xfId="14102" xr:uid="{00000000-0005-0000-0000-0000BF890000}"/>
    <cellStyle name="SAPBEXaggItemX 3 2 2" xfId="26832" xr:uid="{00000000-0005-0000-0000-0000C0890000}"/>
    <cellStyle name="SAPBEXaggItemX 3 3" xfId="22322" xr:uid="{00000000-0005-0000-0000-0000C1890000}"/>
    <cellStyle name="SAPBEXaggItemX 4" xfId="11418" xr:uid="{00000000-0005-0000-0000-0000C2890000}"/>
    <cellStyle name="SAPBEXaggItemX 4 2" xfId="16719" xr:uid="{00000000-0005-0000-0000-0000C3890000}"/>
    <cellStyle name="SAPBEXaggItemX 4 2 2" xfId="29254" xr:uid="{00000000-0005-0000-0000-0000C4890000}"/>
    <cellStyle name="SAPBEXaggItemX 4 3" xfId="24173" xr:uid="{00000000-0005-0000-0000-0000C5890000}"/>
    <cellStyle name="SAPBEXaggItemX 5" xfId="6679" xr:uid="{00000000-0005-0000-0000-0000C6890000}"/>
    <cellStyle name="SAPBEXaggItemX 5 2" xfId="13263" xr:uid="{00000000-0005-0000-0000-0000C7890000}"/>
    <cellStyle name="SAPBEXaggItemX 5 2 2" xfId="26005" xr:uid="{00000000-0005-0000-0000-0000C8890000}"/>
    <cellStyle name="SAPBEXaggItemX 5 3" xfId="21417" xr:uid="{00000000-0005-0000-0000-0000C9890000}"/>
    <cellStyle name="SAPBEXaggItemX 6" xfId="6462" xr:uid="{00000000-0005-0000-0000-0000CA890000}"/>
    <cellStyle name="SAPBEXaggItemX 6 2" xfId="21206" xr:uid="{00000000-0005-0000-0000-0000CB890000}"/>
    <cellStyle name="SAPBEXaggItemX 7" xfId="18524" xr:uid="{00000000-0005-0000-0000-0000CC890000}"/>
    <cellStyle name="SAPBEXaggItemX 7 2" xfId="30064" xr:uid="{00000000-0005-0000-0000-0000CD890000}"/>
    <cellStyle name="SAPBEXaggItemX 8" xfId="20525" xr:uid="{00000000-0005-0000-0000-0000CE890000}"/>
    <cellStyle name="SAPBEXaggItemX 8 2" xfId="30205" xr:uid="{00000000-0005-0000-0000-0000CF890000}"/>
    <cellStyle name="SAPBEXaggItemX 9" xfId="31892" xr:uid="{00000000-0005-0000-0000-0000D0890000}"/>
    <cellStyle name="SAPBEXchaText" xfId="5942" xr:uid="{00000000-0005-0000-0000-0000D1890000}"/>
    <cellStyle name="SAPBEXexcBad7" xfId="5943" xr:uid="{00000000-0005-0000-0000-0000D2890000}"/>
    <cellStyle name="SAPBEXexcBad7 10" xfId="33781" xr:uid="{00000000-0005-0000-0000-0000D3890000}"/>
    <cellStyle name="SAPBEXexcBad7 11" xfId="30914" xr:uid="{00000000-0005-0000-0000-0000D4890000}"/>
    <cellStyle name="SAPBEXexcBad7 2" xfId="9465" xr:uid="{00000000-0005-0000-0000-0000D5890000}"/>
    <cellStyle name="SAPBEXexcBad7 2 10" xfId="30846" xr:uid="{00000000-0005-0000-0000-0000D6890000}"/>
    <cellStyle name="SAPBEXexcBad7 2 2" xfId="11718" xr:uid="{00000000-0005-0000-0000-0000D7890000}"/>
    <cellStyle name="SAPBEXexcBad7 2 2 2" xfId="16956" xr:uid="{00000000-0005-0000-0000-0000D8890000}"/>
    <cellStyle name="SAPBEXexcBad7 2 2 2 2" xfId="29489" xr:uid="{00000000-0005-0000-0000-0000D9890000}"/>
    <cellStyle name="SAPBEXexcBad7 2 2 3" xfId="24468" xr:uid="{00000000-0005-0000-0000-0000DA890000}"/>
    <cellStyle name="SAPBEXexcBad7 2 3" xfId="6849" xr:uid="{00000000-0005-0000-0000-0000DB890000}"/>
    <cellStyle name="SAPBEXexcBad7 2 3 2" xfId="13401" xr:uid="{00000000-0005-0000-0000-0000DC890000}"/>
    <cellStyle name="SAPBEXexcBad7 2 3 2 2" xfId="26136" xr:uid="{00000000-0005-0000-0000-0000DD890000}"/>
    <cellStyle name="SAPBEXexcBad7 2 3 3" xfId="21580" xr:uid="{00000000-0005-0000-0000-0000DE890000}"/>
    <cellStyle name="SAPBEXexcBad7 2 4" xfId="11873" xr:uid="{00000000-0005-0000-0000-0000DF890000}"/>
    <cellStyle name="SAPBEXexcBad7 2 4 2" xfId="24622" xr:uid="{00000000-0005-0000-0000-0000E0890000}"/>
    <cellStyle name="SAPBEXexcBad7 2 5" xfId="19811" xr:uid="{00000000-0005-0000-0000-0000E1890000}"/>
    <cellStyle name="SAPBEXexcBad7 2 5 2" xfId="30139" xr:uid="{00000000-0005-0000-0000-0000E2890000}"/>
    <cellStyle name="SAPBEXexcBad7 2 6" xfId="20677" xr:uid="{00000000-0005-0000-0000-0000E3890000}"/>
    <cellStyle name="SAPBEXexcBad7 2 6 2" xfId="30355" xr:uid="{00000000-0005-0000-0000-0000E4890000}"/>
    <cellStyle name="SAPBEXexcBad7 2 7" xfId="23455" xr:uid="{00000000-0005-0000-0000-0000E5890000}"/>
    <cellStyle name="SAPBEXexcBad7 2 8" xfId="32925" xr:uid="{00000000-0005-0000-0000-0000E6890000}"/>
    <cellStyle name="SAPBEXexcBad7 2 9" xfId="33998" xr:uid="{00000000-0005-0000-0000-0000E7890000}"/>
    <cellStyle name="SAPBEXexcBad7 3" xfId="7597" xr:uid="{00000000-0005-0000-0000-0000E8890000}"/>
    <cellStyle name="SAPBEXexcBad7 3 2" xfId="14103" xr:uid="{00000000-0005-0000-0000-0000E9890000}"/>
    <cellStyle name="SAPBEXexcBad7 3 2 2" xfId="26833" xr:uid="{00000000-0005-0000-0000-0000EA890000}"/>
    <cellStyle name="SAPBEXexcBad7 3 3" xfId="22323" xr:uid="{00000000-0005-0000-0000-0000EB890000}"/>
    <cellStyle name="SAPBEXexcBad7 4" xfId="11419" xr:uid="{00000000-0005-0000-0000-0000EC890000}"/>
    <cellStyle name="SAPBEXexcBad7 4 2" xfId="16720" xr:uid="{00000000-0005-0000-0000-0000ED890000}"/>
    <cellStyle name="SAPBEXexcBad7 4 2 2" xfId="29255" xr:uid="{00000000-0005-0000-0000-0000EE890000}"/>
    <cellStyle name="SAPBEXexcBad7 4 3" xfId="24174" xr:uid="{00000000-0005-0000-0000-0000EF890000}"/>
    <cellStyle name="SAPBEXexcBad7 5" xfId="11532" xr:uid="{00000000-0005-0000-0000-0000F0890000}"/>
    <cellStyle name="SAPBEXexcBad7 5 2" xfId="16807" xr:uid="{00000000-0005-0000-0000-0000F1890000}"/>
    <cellStyle name="SAPBEXexcBad7 5 2 2" xfId="29342" xr:uid="{00000000-0005-0000-0000-0000F2890000}"/>
    <cellStyle name="SAPBEXexcBad7 5 3" xfId="24287" xr:uid="{00000000-0005-0000-0000-0000F3890000}"/>
    <cellStyle name="SAPBEXexcBad7 6" xfId="6734" xr:uid="{00000000-0005-0000-0000-0000F4890000}"/>
    <cellStyle name="SAPBEXexcBad7 6 2" xfId="21468" xr:uid="{00000000-0005-0000-0000-0000F5890000}"/>
    <cellStyle name="SAPBEXexcBad7 7" xfId="18525" xr:uid="{00000000-0005-0000-0000-0000F6890000}"/>
    <cellStyle name="SAPBEXexcBad7 7 2" xfId="30065" xr:uid="{00000000-0005-0000-0000-0000F7890000}"/>
    <cellStyle name="SAPBEXexcBad7 8" xfId="20526" xr:uid="{00000000-0005-0000-0000-0000F8890000}"/>
    <cellStyle name="SAPBEXexcBad7 8 2" xfId="30206" xr:uid="{00000000-0005-0000-0000-0000F9890000}"/>
    <cellStyle name="SAPBEXexcBad7 9" xfId="31893" xr:uid="{00000000-0005-0000-0000-0000FA890000}"/>
    <cellStyle name="SAPBEXexcBad8" xfId="5944" xr:uid="{00000000-0005-0000-0000-0000FB890000}"/>
    <cellStyle name="SAPBEXexcBad8 10" xfId="33782" xr:uid="{00000000-0005-0000-0000-0000FC890000}"/>
    <cellStyle name="SAPBEXexcBad8 11" xfId="30601" xr:uid="{00000000-0005-0000-0000-0000FD890000}"/>
    <cellStyle name="SAPBEXexcBad8 2" xfId="9466" xr:uid="{00000000-0005-0000-0000-0000FE890000}"/>
    <cellStyle name="SAPBEXexcBad8 2 10" xfId="30867" xr:uid="{00000000-0005-0000-0000-0000FF890000}"/>
    <cellStyle name="SAPBEXexcBad8 2 2" xfId="11719" xr:uid="{00000000-0005-0000-0000-0000008A0000}"/>
    <cellStyle name="SAPBEXexcBad8 2 2 2" xfId="16957" xr:uid="{00000000-0005-0000-0000-0000018A0000}"/>
    <cellStyle name="SAPBEXexcBad8 2 2 2 2" xfId="29490" xr:uid="{00000000-0005-0000-0000-0000028A0000}"/>
    <cellStyle name="SAPBEXexcBad8 2 2 3" xfId="24469" xr:uid="{00000000-0005-0000-0000-0000038A0000}"/>
    <cellStyle name="SAPBEXexcBad8 2 3" xfId="6850" xr:uid="{00000000-0005-0000-0000-0000048A0000}"/>
    <cellStyle name="SAPBEXexcBad8 2 3 2" xfId="13402" xr:uid="{00000000-0005-0000-0000-0000058A0000}"/>
    <cellStyle name="SAPBEXexcBad8 2 3 2 2" xfId="26137" xr:uid="{00000000-0005-0000-0000-0000068A0000}"/>
    <cellStyle name="SAPBEXexcBad8 2 3 3" xfId="21581" xr:uid="{00000000-0005-0000-0000-0000078A0000}"/>
    <cellStyle name="SAPBEXexcBad8 2 4" xfId="11818" xr:uid="{00000000-0005-0000-0000-0000088A0000}"/>
    <cellStyle name="SAPBEXexcBad8 2 4 2" xfId="24567" xr:uid="{00000000-0005-0000-0000-0000098A0000}"/>
    <cellStyle name="SAPBEXexcBad8 2 5" xfId="19812" xr:uid="{00000000-0005-0000-0000-00000A8A0000}"/>
    <cellStyle name="SAPBEXexcBad8 2 5 2" xfId="30140" xr:uid="{00000000-0005-0000-0000-00000B8A0000}"/>
    <cellStyle name="SAPBEXexcBad8 2 6" xfId="20678" xr:uid="{00000000-0005-0000-0000-00000C8A0000}"/>
    <cellStyle name="SAPBEXexcBad8 2 6 2" xfId="30356" xr:uid="{00000000-0005-0000-0000-00000D8A0000}"/>
    <cellStyle name="SAPBEXexcBad8 2 7" xfId="23456" xr:uid="{00000000-0005-0000-0000-00000E8A0000}"/>
    <cellStyle name="SAPBEXexcBad8 2 8" xfId="32926" xr:uid="{00000000-0005-0000-0000-00000F8A0000}"/>
    <cellStyle name="SAPBEXexcBad8 2 9" xfId="33999" xr:uid="{00000000-0005-0000-0000-0000108A0000}"/>
    <cellStyle name="SAPBEXexcBad8 3" xfId="7598" xr:uid="{00000000-0005-0000-0000-0000118A0000}"/>
    <cellStyle name="SAPBEXexcBad8 3 2" xfId="14104" xr:uid="{00000000-0005-0000-0000-0000128A0000}"/>
    <cellStyle name="SAPBEXexcBad8 3 2 2" xfId="26834" xr:uid="{00000000-0005-0000-0000-0000138A0000}"/>
    <cellStyle name="SAPBEXexcBad8 3 3" xfId="22324" xr:uid="{00000000-0005-0000-0000-0000148A0000}"/>
    <cellStyle name="SAPBEXexcBad8 4" xfId="11420" xr:uid="{00000000-0005-0000-0000-0000158A0000}"/>
    <cellStyle name="SAPBEXexcBad8 4 2" xfId="16721" xr:uid="{00000000-0005-0000-0000-0000168A0000}"/>
    <cellStyle name="SAPBEXexcBad8 4 2 2" xfId="29256" xr:uid="{00000000-0005-0000-0000-0000178A0000}"/>
    <cellStyle name="SAPBEXexcBad8 4 3" xfId="24175" xr:uid="{00000000-0005-0000-0000-0000188A0000}"/>
    <cellStyle name="SAPBEXexcBad8 5" xfId="6680" xr:uid="{00000000-0005-0000-0000-0000198A0000}"/>
    <cellStyle name="SAPBEXexcBad8 5 2" xfId="13264" xr:uid="{00000000-0005-0000-0000-00001A8A0000}"/>
    <cellStyle name="SAPBEXexcBad8 5 2 2" xfId="26006" xr:uid="{00000000-0005-0000-0000-00001B8A0000}"/>
    <cellStyle name="SAPBEXexcBad8 5 3" xfId="21418" xr:uid="{00000000-0005-0000-0000-00001C8A0000}"/>
    <cellStyle name="SAPBEXexcBad8 6" xfId="6461" xr:uid="{00000000-0005-0000-0000-00001D8A0000}"/>
    <cellStyle name="SAPBEXexcBad8 6 2" xfId="21205" xr:uid="{00000000-0005-0000-0000-00001E8A0000}"/>
    <cellStyle name="SAPBEXexcBad8 7" xfId="18526" xr:uid="{00000000-0005-0000-0000-00001F8A0000}"/>
    <cellStyle name="SAPBEXexcBad8 7 2" xfId="30066" xr:uid="{00000000-0005-0000-0000-0000208A0000}"/>
    <cellStyle name="SAPBEXexcBad8 8" xfId="20527" xr:uid="{00000000-0005-0000-0000-0000218A0000}"/>
    <cellStyle name="SAPBEXexcBad8 8 2" xfId="30207" xr:uid="{00000000-0005-0000-0000-0000228A0000}"/>
    <cellStyle name="SAPBEXexcBad8 9" xfId="31894" xr:uid="{00000000-0005-0000-0000-0000238A0000}"/>
    <cellStyle name="SAPBEXexcBad9" xfId="5945" xr:uid="{00000000-0005-0000-0000-0000248A0000}"/>
    <cellStyle name="SAPBEXexcBad9 10" xfId="33783" xr:uid="{00000000-0005-0000-0000-0000258A0000}"/>
    <cellStyle name="SAPBEXexcBad9 11" xfId="30602" xr:uid="{00000000-0005-0000-0000-0000268A0000}"/>
    <cellStyle name="SAPBEXexcBad9 2" xfId="9467" xr:uid="{00000000-0005-0000-0000-0000278A0000}"/>
    <cellStyle name="SAPBEXexcBad9 2 10" xfId="31942" xr:uid="{00000000-0005-0000-0000-0000288A0000}"/>
    <cellStyle name="SAPBEXexcBad9 2 2" xfId="11720" xr:uid="{00000000-0005-0000-0000-0000298A0000}"/>
    <cellStyle name="SAPBEXexcBad9 2 2 2" xfId="16958" xr:uid="{00000000-0005-0000-0000-00002A8A0000}"/>
    <cellStyle name="SAPBEXexcBad9 2 2 2 2" xfId="29491" xr:uid="{00000000-0005-0000-0000-00002B8A0000}"/>
    <cellStyle name="SAPBEXexcBad9 2 2 3" xfId="24470" xr:uid="{00000000-0005-0000-0000-00002C8A0000}"/>
    <cellStyle name="SAPBEXexcBad9 2 3" xfId="6851" xr:uid="{00000000-0005-0000-0000-00002D8A0000}"/>
    <cellStyle name="SAPBEXexcBad9 2 3 2" xfId="13403" xr:uid="{00000000-0005-0000-0000-00002E8A0000}"/>
    <cellStyle name="SAPBEXexcBad9 2 3 2 2" xfId="26138" xr:uid="{00000000-0005-0000-0000-00002F8A0000}"/>
    <cellStyle name="SAPBEXexcBad9 2 3 3" xfId="21582" xr:uid="{00000000-0005-0000-0000-0000308A0000}"/>
    <cellStyle name="SAPBEXexcBad9 2 4" xfId="11804" xr:uid="{00000000-0005-0000-0000-0000318A0000}"/>
    <cellStyle name="SAPBEXexcBad9 2 4 2" xfId="24553" xr:uid="{00000000-0005-0000-0000-0000328A0000}"/>
    <cellStyle name="SAPBEXexcBad9 2 5" xfId="19813" xr:uid="{00000000-0005-0000-0000-0000338A0000}"/>
    <cellStyle name="SAPBEXexcBad9 2 5 2" xfId="30141" xr:uid="{00000000-0005-0000-0000-0000348A0000}"/>
    <cellStyle name="SAPBEXexcBad9 2 6" xfId="20679" xr:uid="{00000000-0005-0000-0000-0000358A0000}"/>
    <cellStyle name="SAPBEXexcBad9 2 6 2" xfId="30357" xr:uid="{00000000-0005-0000-0000-0000368A0000}"/>
    <cellStyle name="SAPBEXexcBad9 2 7" xfId="23457" xr:uid="{00000000-0005-0000-0000-0000378A0000}"/>
    <cellStyle name="SAPBEXexcBad9 2 8" xfId="32927" xr:uid="{00000000-0005-0000-0000-0000388A0000}"/>
    <cellStyle name="SAPBEXexcBad9 2 9" xfId="34000" xr:uid="{00000000-0005-0000-0000-0000398A0000}"/>
    <cellStyle name="SAPBEXexcBad9 3" xfId="7599" xr:uid="{00000000-0005-0000-0000-00003A8A0000}"/>
    <cellStyle name="SAPBEXexcBad9 3 2" xfId="14105" xr:uid="{00000000-0005-0000-0000-00003B8A0000}"/>
    <cellStyle name="SAPBEXexcBad9 3 2 2" xfId="26835" xr:uid="{00000000-0005-0000-0000-00003C8A0000}"/>
    <cellStyle name="SAPBEXexcBad9 3 3" xfId="22325" xr:uid="{00000000-0005-0000-0000-00003D8A0000}"/>
    <cellStyle name="SAPBEXexcBad9 4" xfId="11421" xr:uid="{00000000-0005-0000-0000-00003E8A0000}"/>
    <cellStyle name="SAPBEXexcBad9 4 2" xfId="16722" xr:uid="{00000000-0005-0000-0000-00003F8A0000}"/>
    <cellStyle name="SAPBEXexcBad9 4 2 2" xfId="29257" xr:uid="{00000000-0005-0000-0000-0000408A0000}"/>
    <cellStyle name="SAPBEXexcBad9 4 3" xfId="24176" xr:uid="{00000000-0005-0000-0000-0000418A0000}"/>
    <cellStyle name="SAPBEXexcBad9 5" xfId="11950" xr:uid="{00000000-0005-0000-0000-0000428A0000}"/>
    <cellStyle name="SAPBEXexcBad9 5 2" xfId="17112" xr:uid="{00000000-0005-0000-0000-0000438A0000}"/>
    <cellStyle name="SAPBEXexcBad9 5 2 2" xfId="29643" xr:uid="{00000000-0005-0000-0000-0000448A0000}"/>
    <cellStyle name="SAPBEXexcBad9 5 3" xfId="24699" xr:uid="{00000000-0005-0000-0000-0000458A0000}"/>
    <cellStyle name="SAPBEXexcBad9 6" xfId="11858" xr:uid="{00000000-0005-0000-0000-0000468A0000}"/>
    <cellStyle name="SAPBEXexcBad9 6 2" xfId="24607" xr:uid="{00000000-0005-0000-0000-0000478A0000}"/>
    <cellStyle name="SAPBEXexcBad9 7" xfId="18527" xr:uid="{00000000-0005-0000-0000-0000488A0000}"/>
    <cellStyle name="SAPBEXexcBad9 7 2" xfId="30067" xr:uid="{00000000-0005-0000-0000-0000498A0000}"/>
    <cellStyle name="SAPBEXexcBad9 8" xfId="20528" xr:uid="{00000000-0005-0000-0000-00004A8A0000}"/>
    <cellStyle name="SAPBEXexcBad9 8 2" xfId="30208" xr:uid="{00000000-0005-0000-0000-00004B8A0000}"/>
    <cellStyle name="SAPBEXexcBad9 9" xfId="31895" xr:uid="{00000000-0005-0000-0000-00004C8A0000}"/>
    <cellStyle name="SAPBEXexcCritical4" xfId="5946" xr:uid="{00000000-0005-0000-0000-00004D8A0000}"/>
    <cellStyle name="SAPBEXexcCritical4 10" xfId="33784" xr:uid="{00000000-0005-0000-0000-00004E8A0000}"/>
    <cellStyle name="SAPBEXexcCritical4 11" xfId="30603" xr:uid="{00000000-0005-0000-0000-00004F8A0000}"/>
    <cellStyle name="SAPBEXexcCritical4 2" xfId="9468" xr:uid="{00000000-0005-0000-0000-0000508A0000}"/>
    <cellStyle name="SAPBEXexcCritical4 2 10" xfId="30624" xr:uid="{00000000-0005-0000-0000-0000518A0000}"/>
    <cellStyle name="SAPBEXexcCritical4 2 2" xfId="11721" xr:uid="{00000000-0005-0000-0000-0000528A0000}"/>
    <cellStyle name="SAPBEXexcCritical4 2 2 2" xfId="16959" xr:uid="{00000000-0005-0000-0000-0000538A0000}"/>
    <cellStyle name="SAPBEXexcCritical4 2 2 2 2" xfId="29492" xr:uid="{00000000-0005-0000-0000-0000548A0000}"/>
    <cellStyle name="SAPBEXexcCritical4 2 2 3" xfId="24471" xr:uid="{00000000-0005-0000-0000-0000558A0000}"/>
    <cellStyle name="SAPBEXexcCritical4 2 3" xfId="7657" xr:uid="{00000000-0005-0000-0000-0000568A0000}"/>
    <cellStyle name="SAPBEXexcCritical4 2 3 2" xfId="14159" xr:uid="{00000000-0005-0000-0000-0000578A0000}"/>
    <cellStyle name="SAPBEXexcCritical4 2 3 2 2" xfId="26887" xr:uid="{00000000-0005-0000-0000-0000588A0000}"/>
    <cellStyle name="SAPBEXexcCritical4 2 3 3" xfId="22381" xr:uid="{00000000-0005-0000-0000-0000598A0000}"/>
    <cellStyle name="SAPBEXexcCritical4 2 4" xfId="7666" xr:uid="{00000000-0005-0000-0000-00005A8A0000}"/>
    <cellStyle name="SAPBEXexcCritical4 2 4 2" xfId="22389" xr:uid="{00000000-0005-0000-0000-00005B8A0000}"/>
    <cellStyle name="SAPBEXexcCritical4 2 5" xfId="19814" xr:uid="{00000000-0005-0000-0000-00005C8A0000}"/>
    <cellStyle name="SAPBEXexcCritical4 2 5 2" xfId="30142" xr:uid="{00000000-0005-0000-0000-00005D8A0000}"/>
    <cellStyle name="SAPBEXexcCritical4 2 6" xfId="20680" xr:uid="{00000000-0005-0000-0000-00005E8A0000}"/>
    <cellStyle name="SAPBEXexcCritical4 2 6 2" xfId="30358" xr:uid="{00000000-0005-0000-0000-00005F8A0000}"/>
    <cellStyle name="SAPBEXexcCritical4 2 7" xfId="23458" xr:uid="{00000000-0005-0000-0000-0000608A0000}"/>
    <cellStyle name="SAPBEXexcCritical4 2 8" xfId="32928" xr:uid="{00000000-0005-0000-0000-0000618A0000}"/>
    <cellStyle name="SAPBEXexcCritical4 2 9" xfId="34001" xr:uid="{00000000-0005-0000-0000-0000628A0000}"/>
    <cellStyle name="SAPBEXexcCritical4 3" xfId="7600" xr:uid="{00000000-0005-0000-0000-0000638A0000}"/>
    <cellStyle name="SAPBEXexcCritical4 3 2" xfId="14106" xr:uid="{00000000-0005-0000-0000-0000648A0000}"/>
    <cellStyle name="SAPBEXexcCritical4 3 2 2" xfId="26836" xr:uid="{00000000-0005-0000-0000-0000658A0000}"/>
    <cellStyle name="SAPBEXexcCritical4 3 3" xfId="22326" xr:uid="{00000000-0005-0000-0000-0000668A0000}"/>
    <cellStyle name="SAPBEXexcCritical4 4" xfId="11422" xr:uid="{00000000-0005-0000-0000-0000678A0000}"/>
    <cellStyle name="SAPBEXexcCritical4 4 2" xfId="16723" xr:uid="{00000000-0005-0000-0000-0000688A0000}"/>
    <cellStyle name="SAPBEXexcCritical4 4 2 2" xfId="29258" xr:uid="{00000000-0005-0000-0000-0000698A0000}"/>
    <cellStyle name="SAPBEXexcCritical4 4 3" xfId="24177" xr:uid="{00000000-0005-0000-0000-00006A8A0000}"/>
    <cellStyle name="SAPBEXexcCritical4 5" xfId="11675" xr:uid="{00000000-0005-0000-0000-00006B8A0000}"/>
    <cellStyle name="SAPBEXexcCritical4 5 2" xfId="16929" xr:uid="{00000000-0005-0000-0000-00006C8A0000}"/>
    <cellStyle name="SAPBEXexcCritical4 5 2 2" xfId="29462" xr:uid="{00000000-0005-0000-0000-00006D8A0000}"/>
    <cellStyle name="SAPBEXexcCritical4 5 3" xfId="24426" xr:uid="{00000000-0005-0000-0000-00006E8A0000}"/>
    <cellStyle name="SAPBEXexcCritical4 6" xfId="6733" xr:uid="{00000000-0005-0000-0000-00006F8A0000}"/>
    <cellStyle name="SAPBEXexcCritical4 6 2" xfId="21467" xr:uid="{00000000-0005-0000-0000-0000708A0000}"/>
    <cellStyle name="SAPBEXexcCritical4 7" xfId="18528" xr:uid="{00000000-0005-0000-0000-0000718A0000}"/>
    <cellStyle name="SAPBEXexcCritical4 7 2" xfId="30068" xr:uid="{00000000-0005-0000-0000-0000728A0000}"/>
    <cellStyle name="SAPBEXexcCritical4 8" xfId="20529" xr:uid="{00000000-0005-0000-0000-0000738A0000}"/>
    <cellStyle name="SAPBEXexcCritical4 8 2" xfId="30209" xr:uid="{00000000-0005-0000-0000-0000748A0000}"/>
    <cellStyle name="SAPBEXexcCritical4 9" xfId="31896" xr:uid="{00000000-0005-0000-0000-0000758A0000}"/>
    <cellStyle name="SAPBEXexcCritical5" xfId="5947" xr:uid="{00000000-0005-0000-0000-0000768A0000}"/>
    <cellStyle name="SAPBEXexcCritical5 10" xfId="33785" xr:uid="{00000000-0005-0000-0000-0000778A0000}"/>
    <cellStyle name="SAPBEXexcCritical5 11" xfId="30604" xr:uid="{00000000-0005-0000-0000-0000788A0000}"/>
    <cellStyle name="SAPBEXexcCritical5 2" xfId="9469" xr:uid="{00000000-0005-0000-0000-0000798A0000}"/>
    <cellStyle name="SAPBEXexcCritical5 2 10" xfId="30847" xr:uid="{00000000-0005-0000-0000-00007A8A0000}"/>
    <cellStyle name="SAPBEXexcCritical5 2 2" xfId="11722" xr:uid="{00000000-0005-0000-0000-00007B8A0000}"/>
    <cellStyle name="SAPBEXexcCritical5 2 2 2" xfId="16960" xr:uid="{00000000-0005-0000-0000-00007C8A0000}"/>
    <cellStyle name="SAPBEXexcCritical5 2 2 2 2" xfId="29493" xr:uid="{00000000-0005-0000-0000-00007D8A0000}"/>
    <cellStyle name="SAPBEXexcCritical5 2 2 3" xfId="24472" xr:uid="{00000000-0005-0000-0000-00007E8A0000}"/>
    <cellStyle name="SAPBEXexcCritical5 2 3" xfId="6852" xr:uid="{00000000-0005-0000-0000-00007F8A0000}"/>
    <cellStyle name="SAPBEXexcCritical5 2 3 2" xfId="13404" xr:uid="{00000000-0005-0000-0000-0000808A0000}"/>
    <cellStyle name="SAPBEXexcCritical5 2 3 2 2" xfId="26139" xr:uid="{00000000-0005-0000-0000-0000818A0000}"/>
    <cellStyle name="SAPBEXexcCritical5 2 3 3" xfId="21583" xr:uid="{00000000-0005-0000-0000-0000828A0000}"/>
    <cellStyle name="SAPBEXexcCritical5 2 4" xfId="11960" xr:uid="{00000000-0005-0000-0000-0000838A0000}"/>
    <cellStyle name="SAPBEXexcCritical5 2 4 2" xfId="24709" xr:uid="{00000000-0005-0000-0000-0000848A0000}"/>
    <cellStyle name="SAPBEXexcCritical5 2 5" xfId="19815" xr:uid="{00000000-0005-0000-0000-0000858A0000}"/>
    <cellStyle name="SAPBEXexcCritical5 2 5 2" xfId="30143" xr:uid="{00000000-0005-0000-0000-0000868A0000}"/>
    <cellStyle name="SAPBEXexcCritical5 2 6" xfId="20681" xr:uid="{00000000-0005-0000-0000-0000878A0000}"/>
    <cellStyle name="SAPBEXexcCritical5 2 6 2" xfId="30359" xr:uid="{00000000-0005-0000-0000-0000888A0000}"/>
    <cellStyle name="SAPBEXexcCritical5 2 7" xfId="23459" xr:uid="{00000000-0005-0000-0000-0000898A0000}"/>
    <cellStyle name="SAPBEXexcCritical5 2 8" xfId="32929" xr:uid="{00000000-0005-0000-0000-00008A8A0000}"/>
    <cellStyle name="SAPBEXexcCritical5 2 9" xfId="34002" xr:uid="{00000000-0005-0000-0000-00008B8A0000}"/>
    <cellStyle name="SAPBEXexcCritical5 3" xfId="7601" xr:uid="{00000000-0005-0000-0000-00008C8A0000}"/>
    <cellStyle name="SAPBEXexcCritical5 3 2" xfId="14107" xr:uid="{00000000-0005-0000-0000-00008D8A0000}"/>
    <cellStyle name="SAPBEXexcCritical5 3 2 2" xfId="26837" xr:uid="{00000000-0005-0000-0000-00008E8A0000}"/>
    <cellStyle name="SAPBEXexcCritical5 3 3" xfId="22327" xr:uid="{00000000-0005-0000-0000-00008F8A0000}"/>
    <cellStyle name="SAPBEXexcCritical5 4" xfId="11423" xr:uid="{00000000-0005-0000-0000-0000908A0000}"/>
    <cellStyle name="SAPBEXexcCritical5 4 2" xfId="16724" xr:uid="{00000000-0005-0000-0000-0000918A0000}"/>
    <cellStyle name="SAPBEXexcCritical5 4 2 2" xfId="29259" xr:uid="{00000000-0005-0000-0000-0000928A0000}"/>
    <cellStyle name="SAPBEXexcCritical5 4 3" xfId="24178" xr:uid="{00000000-0005-0000-0000-0000938A0000}"/>
    <cellStyle name="SAPBEXexcCritical5 5" xfId="11531" xr:uid="{00000000-0005-0000-0000-0000948A0000}"/>
    <cellStyle name="SAPBEXexcCritical5 5 2" xfId="16806" xr:uid="{00000000-0005-0000-0000-0000958A0000}"/>
    <cellStyle name="SAPBEXexcCritical5 5 2 2" xfId="29341" xr:uid="{00000000-0005-0000-0000-0000968A0000}"/>
    <cellStyle name="SAPBEXexcCritical5 5 3" xfId="24286" xr:uid="{00000000-0005-0000-0000-0000978A0000}"/>
    <cellStyle name="SAPBEXexcCritical5 6" xfId="6460" xr:uid="{00000000-0005-0000-0000-0000988A0000}"/>
    <cellStyle name="SAPBEXexcCritical5 6 2" xfId="21204" xr:uid="{00000000-0005-0000-0000-0000998A0000}"/>
    <cellStyle name="SAPBEXexcCritical5 7" xfId="18529" xr:uid="{00000000-0005-0000-0000-00009A8A0000}"/>
    <cellStyle name="SAPBEXexcCritical5 7 2" xfId="30069" xr:uid="{00000000-0005-0000-0000-00009B8A0000}"/>
    <cellStyle name="SAPBEXexcCritical5 8" xfId="20530" xr:uid="{00000000-0005-0000-0000-00009C8A0000}"/>
    <cellStyle name="SAPBEXexcCritical5 8 2" xfId="30210" xr:uid="{00000000-0005-0000-0000-00009D8A0000}"/>
    <cellStyle name="SAPBEXexcCritical5 9" xfId="31897" xr:uid="{00000000-0005-0000-0000-00009E8A0000}"/>
    <cellStyle name="SAPBEXexcCritical6" xfId="5948" xr:uid="{00000000-0005-0000-0000-00009F8A0000}"/>
    <cellStyle name="SAPBEXexcCritical6 10" xfId="33786" xr:uid="{00000000-0005-0000-0000-0000A08A0000}"/>
    <cellStyle name="SAPBEXexcCritical6 11" xfId="30599" xr:uid="{00000000-0005-0000-0000-0000A18A0000}"/>
    <cellStyle name="SAPBEXexcCritical6 2" xfId="9470" xr:uid="{00000000-0005-0000-0000-0000A28A0000}"/>
    <cellStyle name="SAPBEXexcCritical6 2 10" xfId="32044" xr:uid="{00000000-0005-0000-0000-0000A38A0000}"/>
    <cellStyle name="SAPBEXexcCritical6 2 2" xfId="11723" xr:uid="{00000000-0005-0000-0000-0000A48A0000}"/>
    <cellStyle name="SAPBEXexcCritical6 2 2 2" xfId="16961" xr:uid="{00000000-0005-0000-0000-0000A58A0000}"/>
    <cellStyle name="SAPBEXexcCritical6 2 2 2 2" xfId="29494" xr:uid="{00000000-0005-0000-0000-0000A68A0000}"/>
    <cellStyle name="SAPBEXexcCritical6 2 2 3" xfId="24473" xr:uid="{00000000-0005-0000-0000-0000A78A0000}"/>
    <cellStyle name="SAPBEXexcCritical6 2 3" xfId="7712" xr:uid="{00000000-0005-0000-0000-0000A88A0000}"/>
    <cellStyle name="SAPBEXexcCritical6 2 3 2" xfId="14209" xr:uid="{00000000-0005-0000-0000-0000A98A0000}"/>
    <cellStyle name="SAPBEXexcCritical6 2 3 2 2" xfId="26935" xr:uid="{00000000-0005-0000-0000-0000AA8A0000}"/>
    <cellStyle name="SAPBEXexcCritical6 2 3 3" xfId="22432" xr:uid="{00000000-0005-0000-0000-0000AB8A0000}"/>
    <cellStyle name="SAPBEXexcCritical6 2 4" xfId="7583" xr:uid="{00000000-0005-0000-0000-0000AC8A0000}"/>
    <cellStyle name="SAPBEXexcCritical6 2 4 2" xfId="22310" xr:uid="{00000000-0005-0000-0000-0000AD8A0000}"/>
    <cellStyle name="SAPBEXexcCritical6 2 5" xfId="19816" xr:uid="{00000000-0005-0000-0000-0000AE8A0000}"/>
    <cellStyle name="SAPBEXexcCritical6 2 5 2" xfId="30144" xr:uid="{00000000-0005-0000-0000-0000AF8A0000}"/>
    <cellStyle name="SAPBEXexcCritical6 2 6" xfId="20682" xr:uid="{00000000-0005-0000-0000-0000B08A0000}"/>
    <cellStyle name="SAPBEXexcCritical6 2 6 2" xfId="30360" xr:uid="{00000000-0005-0000-0000-0000B18A0000}"/>
    <cellStyle name="SAPBEXexcCritical6 2 7" xfId="23460" xr:uid="{00000000-0005-0000-0000-0000B28A0000}"/>
    <cellStyle name="SAPBEXexcCritical6 2 8" xfId="32930" xr:uid="{00000000-0005-0000-0000-0000B38A0000}"/>
    <cellStyle name="SAPBEXexcCritical6 2 9" xfId="34003" xr:uid="{00000000-0005-0000-0000-0000B48A0000}"/>
    <cellStyle name="SAPBEXexcCritical6 3" xfId="7602" xr:uid="{00000000-0005-0000-0000-0000B58A0000}"/>
    <cellStyle name="SAPBEXexcCritical6 3 2" xfId="14108" xr:uid="{00000000-0005-0000-0000-0000B68A0000}"/>
    <cellStyle name="SAPBEXexcCritical6 3 2 2" xfId="26838" xr:uid="{00000000-0005-0000-0000-0000B78A0000}"/>
    <cellStyle name="SAPBEXexcCritical6 3 3" xfId="22328" xr:uid="{00000000-0005-0000-0000-0000B88A0000}"/>
    <cellStyle name="SAPBEXexcCritical6 4" xfId="11424" xr:uid="{00000000-0005-0000-0000-0000B98A0000}"/>
    <cellStyle name="SAPBEXexcCritical6 4 2" xfId="16725" xr:uid="{00000000-0005-0000-0000-0000BA8A0000}"/>
    <cellStyle name="SAPBEXexcCritical6 4 2 2" xfId="29260" xr:uid="{00000000-0005-0000-0000-0000BB8A0000}"/>
    <cellStyle name="SAPBEXexcCritical6 4 3" xfId="24179" xr:uid="{00000000-0005-0000-0000-0000BC8A0000}"/>
    <cellStyle name="SAPBEXexcCritical6 5" xfId="6681" xr:uid="{00000000-0005-0000-0000-0000BD8A0000}"/>
    <cellStyle name="SAPBEXexcCritical6 5 2" xfId="13265" xr:uid="{00000000-0005-0000-0000-0000BE8A0000}"/>
    <cellStyle name="SAPBEXexcCritical6 5 2 2" xfId="26007" xr:uid="{00000000-0005-0000-0000-0000BF8A0000}"/>
    <cellStyle name="SAPBEXexcCritical6 5 3" xfId="21419" xr:uid="{00000000-0005-0000-0000-0000C08A0000}"/>
    <cellStyle name="SAPBEXexcCritical6 6" xfId="11456" xr:uid="{00000000-0005-0000-0000-0000C18A0000}"/>
    <cellStyle name="SAPBEXexcCritical6 6 2" xfId="24211" xr:uid="{00000000-0005-0000-0000-0000C28A0000}"/>
    <cellStyle name="SAPBEXexcCritical6 7" xfId="18530" xr:uid="{00000000-0005-0000-0000-0000C38A0000}"/>
    <cellStyle name="SAPBEXexcCritical6 7 2" xfId="30070" xr:uid="{00000000-0005-0000-0000-0000C48A0000}"/>
    <cellStyle name="SAPBEXexcCritical6 8" xfId="20531" xr:uid="{00000000-0005-0000-0000-0000C58A0000}"/>
    <cellStyle name="SAPBEXexcCritical6 8 2" xfId="30211" xr:uid="{00000000-0005-0000-0000-0000C68A0000}"/>
    <cellStyle name="SAPBEXexcCritical6 9" xfId="31898" xr:uid="{00000000-0005-0000-0000-0000C78A0000}"/>
    <cellStyle name="SAPBEXexcGood1" xfId="5949" xr:uid="{00000000-0005-0000-0000-0000C88A0000}"/>
    <cellStyle name="SAPBEXexcGood1 10" xfId="33787" xr:uid="{00000000-0005-0000-0000-0000C98A0000}"/>
    <cellStyle name="SAPBEXexcGood1 11" xfId="30605" xr:uid="{00000000-0005-0000-0000-0000CA8A0000}"/>
    <cellStyle name="SAPBEXexcGood1 2" xfId="9471" xr:uid="{00000000-0005-0000-0000-0000CB8A0000}"/>
    <cellStyle name="SAPBEXexcGood1 2 10" xfId="31943" xr:uid="{00000000-0005-0000-0000-0000CC8A0000}"/>
    <cellStyle name="SAPBEXexcGood1 2 2" xfId="11724" xr:uid="{00000000-0005-0000-0000-0000CD8A0000}"/>
    <cellStyle name="SAPBEXexcGood1 2 2 2" xfId="16962" xr:uid="{00000000-0005-0000-0000-0000CE8A0000}"/>
    <cellStyle name="SAPBEXexcGood1 2 2 2 2" xfId="29495" xr:uid="{00000000-0005-0000-0000-0000CF8A0000}"/>
    <cellStyle name="SAPBEXexcGood1 2 2 3" xfId="24474" xr:uid="{00000000-0005-0000-0000-0000D08A0000}"/>
    <cellStyle name="SAPBEXexcGood1 2 3" xfId="11860" xr:uid="{00000000-0005-0000-0000-0000D18A0000}"/>
    <cellStyle name="SAPBEXexcGood1 2 3 2" xfId="17061" xr:uid="{00000000-0005-0000-0000-0000D28A0000}"/>
    <cellStyle name="SAPBEXexcGood1 2 3 2 2" xfId="29592" xr:uid="{00000000-0005-0000-0000-0000D38A0000}"/>
    <cellStyle name="SAPBEXexcGood1 2 3 3" xfId="24609" xr:uid="{00000000-0005-0000-0000-0000D48A0000}"/>
    <cellStyle name="SAPBEXexcGood1 2 4" xfId="6521" xr:uid="{00000000-0005-0000-0000-0000D58A0000}"/>
    <cellStyle name="SAPBEXexcGood1 2 4 2" xfId="21265" xr:uid="{00000000-0005-0000-0000-0000D68A0000}"/>
    <cellStyle name="SAPBEXexcGood1 2 5" xfId="19817" xr:uid="{00000000-0005-0000-0000-0000D78A0000}"/>
    <cellStyle name="SAPBEXexcGood1 2 5 2" xfId="30145" xr:uid="{00000000-0005-0000-0000-0000D88A0000}"/>
    <cellStyle name="SAPBEXexcGood1 2 6" xfId="20683" xr:uid="{00000000-0005-0000-0000-0000D98A0000}"/>
    <cellStyle name="SAPBEXexcGood1 2 6 2" xfId="30361" xr:uid="{00000000-0005-0000-0000-0000DA8A0000}"/>
    <cellStyle name="SAPBEXexcGood1 2 7" xfId="23461" xr:uid="{00000000-0005-0000-0000-0000DB8A0000}"/>
    <cellStyle name="SAPBEXexcGood1 2 8" xfId="32931" xr:uid="{00000000-0005-0000-0000-0000DC8A0000}"/>
    <cellStyle name="SAPBEXexcGood1 2 9" xfId="34004" xr:uid="{00000000-0005-0000-0000-0000DD8A0000}"/>
    <cellStyle name="SAPBEXexcGood1 3" xfId="7603" xr:uid="{00000000-0005-0000-0000-0000DE8A0000}"/>
    <cellStyle name="SAPBEXexcGood1 3 2" xfId="14109" xr:uid="{00000000-0005-0000-0000-0000DF8A0000}"/>
    <cellStyle name="SAPBEXexcGood1 3 2 2" xfId="26839" xr:uid="{00000000-0005-0000-0000-0000E08A0000}"/>
    <cellStyle name="SAPBEXexcGood1 3 3" xfId="22329" xr:uid="{00000000-0005-0000-0000-0000E18A0000}"/>
    <cellStyle name="SAPBEXexcGood1 4" xfId="11425" xr:uid="{00000000-0005-0000-0000-0000E28A0000}"/>
    <cellStyle name="SAPBEXexcGood1 4 2" xfId="16726" xr:uid="{00000000-0005-0000-0000-0000E38A0000}"/>
    <cellStyle name="SAPBEXexcGood1 4 2 2" xfId="29261" xr:uid="{00000000-0005-0000-0000-0000E48A0000}"/>
    <cellStyle name="SAPBEXexcGood1 4 3" xfId="24180" xr:uid="{00000000-0005-0000-0000-0000E58A0000}"/>
    <cellStyle name="SAPBEXexcGood1 5" xfId="11904" xr:uid="{00000000-0005-0000-0000-0000E68A0000}"/>
    <cellStyle name="SAPBEXexcGood1 5 2" xfId="17086" xr:uid="{00000000-0005-0000-0000-0000E78A0000}"/>
    <cellStyle name="SAPBEXexcGood1 5 2 2" xfId="29617" xr:uid="{00000000-0005-0000-0000-0000E88A0000}"/>
    <cellStyle name="SAPBEXexcGood1 5 3" xfId="24653" xr:uid="{00000000-0005-0000-0000-0000E98A0000}"/>
    <cellStyle name="SAPBEXexcGood1 6" xfId="6732" xr:uid="{00000000-0005-0000-0000-0000EA8A0000}"/>
    <cellStyle name="SAPBEXexcGood1 6 2" xfId="21466" xr:uid="{00000000-0005-0000-0000-0000EB8A0000}"/>
    <cellStyle name="SAPBEXexcGood1 7" xfId="18531" xr:uid="{00000000-0005-0000-0000-0000EC8A0000}"/>
    <cellStyle name="SAPBEXexcGood1 7 2" xfId="30071" xr:uid="{00000000-0005-0000-0000-0000ED8A0000}"/>
    <cellStyle name="SAPBEXexcGood1 8" xfId="20532" xr:uid="{00000000-0005-0000-0000-0000EE8A0000}"/>
    <cellStyle name="SAPBEXexcGood1 8 2" xfId="30212" xr:uid="{00000000-0005-0000-0000-0000EF8A0000}"/>
    <cellStyle name="SAPBEXexcGood1 9" xfId="31899" xr:uid="{00000000-0005-0000-0000-0000F08A0000}"/>
    <cellStyle name="SAPBEXexcGood2" xfId="5950" xr:uid="{00000000-0005-0000-0000-0000F18A0000}"/>
    <cellStyle name="SAPBEXexcGood2 10" xfId="33788" xr:uid="{00000000-0005-0000-0000-0000F28A0000}"/>
    <cellStyle name="SAPBEXexcGood2 11" xfId="31933" xr:uid="{00000000-0005-0000-0000-0000F38A0000}"/>
    <cellStyle name="SAPBEXexcGood2 2" xfId="9472" xr:uid="{00000000-0005-0000-0000-0000F48A0000}"/>
    <cellStyle name="SAPBEXexcGood2 2 10" xfId="30625" xr:uid="{00000000-0005-0000-0000-0000F58A0000}"/>
    <cellStyle name="SAPBEXexcGood2 2 2" xfId="11725" xr:uid="{00000000-0005-0000-0000-0000F68A0000}"/>
    <cellStyle name="SAPBEXexcGood2 2 2 2" xfId="16963" xr:uid="{00000000-0005-0000-0000-0000F78A0000}"/>
    <cellStyle name="SAPBEXexcGood2 2 2 2 2" xfId="29496" xr:uid="{00000000-0005-0000-0000-0000F88A0000}"/>
    <cellStyle name="SAPBEXexcGood2 2 2 3" xfId="24475" xr:uid="{00000000-0005-0000-0000-0000F98A0000}"/>
    <cellStyle name="SAPBEXexcGood2 2 3" xfId="6853" xr:uid="{00000000-0005-0000-0000-0000FA8A0000}"/>
    <cellStyle name="SAPBEXexcGood2 2 3 2" xfId="13405" xr:uid="{00000000-0005-0000-0000-0000FB8A0000}"/>
    <cellStyle name="SAPBEXexcGood2 2 3 2 2" xfId="26140" xr:uid="{00000000-0005-0000-0000-0000FC8A0000}"/>
    <cellStyle name="SAPBEXexcGood2 2 3 3" xfId="21584" xr:uid="{00000000-0005-0000-0000-0000FD8A0000}"/>
    <cellStyle name="SAPBEXexcGood2 2 4" xfId="11373" xr:uid="{00000000-0005-0000-0000-0000FE8A0000}"/>
    <cellStyle name="SAPBEXexcGood2 2 4 2" xfId="24128" xr:uid="{00000000-0005-0000-0000-0000FF8A0000}"/>
    <cellStyle name="SAPBEXexcGood2 2 5" xfId="19818" xr:uid="{00000000-0005-0000-0000-0000008B0000}"/>
    <cellStyle name="SAPBEXexcGood2 2 5 2" xfId="30146" xr:uid="{00000000-0005-0000-0000-0000018B0000}"/>
    <cellStyle name="SAPBEXexcGood2 2 6" xfId="20684" xr:uid="{00000000-0005-0000-0000-0000028B0000}"/>
    <cellStyle name="SAPBEXexcGood2 2 6 2" xfId="30362" xr:uid="{00000000-0005-0000-0000-0000038B0000}"/>
    <cellStyle name="SAPBEXexcGood2 2 7" xfId="23462" xr:uid="{00000000-0005-0000-0000-0000048B0000}"/>
    <cellStyle name="SAPBEXexcGood2 2 8" xfId="32932" xr:uid="{00000000-0005-0000-0000-0000058B0000}"/>
    <cellStyle name="SAPBEXexcGood2 2 9" xfId="34005" xr:uid="{00000000-0005-0000-0000-0000068B0000}"/>
    <cellStyle name="SAPBEXexcGood2 3" xfId="7604" xr:uid="{00000000-0005-0000-0000-0000078B0000}"/>
    <cellStyle name="SAPBEXexcGood2 3 2" xfId="14110" xr:uid="{00000000-0005-0000-0000-0000088B0000}"/>
    <cellStyle name="SAPBEXexcGood2 3 2 2" xfId="26840" xr:uid="{00000000-0005-0000-0000-0000098B0000}"/>
    <cellStyle name="SAPBEXexcGood2 3 3" xfId="22330" xr:uid="{00000000-0005-0000-0000-00000A8B0000}"/>
    <cellStyle name="SAPBEXexcGood2 4" xfId="11426" xr:uid="{00000000-0005-0000-0000-00000B8B0000}"/>
    <cellStyle name="SAPBEXexcGood2 4 2" xfId="16727" xr:uid="{00000000-0005-0000-0000-00000C8B0000}"/>
    <cellStyle name="SAPBEXexcGood2 4 2 2" xfId="29262" xr:uid="{00000000-0005-0000-0000-00000D8B0000}"/>
    <cellStyle name="SAPBEXexcGood2 4 3" xfId="24181" xr:uid="{00000000-0005-0000-0000-00000E8B0000}"/>
    <cellStyle name="SAPBEXexcGood2 5" xfId="11674" xr:uid="{00000000-0005-0000-0000-00000F8B0000}"/>
    <cellStyle name="SAPBEXexcGood2 5 2" xfId="16928" xr:uid="{00000000-0005-0000-0000-0000108B0000}"/>
    <cellStyle name="SAPBEXexcGood2 5 2 2" xfId="29461" xr:uid="{00000000-0005-0000-0000-0000118B0000}"/>
    <cellStyle name="SAPBEXexcGood2 5 3" xfId="24425" xr:uid="{00000000-0005-0000-0000-0000128B0000}"/>
    <cellStyle name="SAPBEXexcGood2 6" xfId="6459" xr:uid="{00000000-0005-0000-0000-0000138B0000}"/>
    <cellStyle name="SAPBEXexcGood2 6 2" xfId="21203" xr:uid="{00000000-0005-0000-0000-0000148B0000}"/>
    <cellStyle name="SAPBEXexcGood2 7" xfId="18532" xr:uid="{00000000-0005-0000-0000-0000158B0000}"/>
    <cellStyle name="SAPBEXexcGood2 7 2" xfId="30072" xr:uid="{00000000-0005-0000-0000-0000168B0000}"/>
    <cellStyle name="SAPBEXexcGood2 8" xfId="20533" xr:uid="{00000000-0005-0000-0000-0000178B0000}"/>
    <cellStyle name="SAPBEXexcGood2 8 2" xfId="30213" xr:uid="{00000000-0005-0000-0000-0000188B0000}"/>
    <cellStyle name="SAPBEXexcGood2 9" xfId="31900" xr:uid="{00000000-0005-0000-0000-0000198B0000}"/>
    <cellStyle name="SAPBEXexcGood3" xfId="5951" xr:uid="{00000000-0005-0000-0000-00001A8B0000}"/>
    <cellStyle name="SAPBEXexcGood3 10" xfId="33789" xr:uid="{00000000-0005-0000-0000-00001B8B0000}"/>
    <cellStyle name="SAPBEXexcGood3 11" xfId="31031" xr:uid="{00000000-0005-0000-0000-00001C8B0000}"/>
    <cellStyle name="SAPBEXexcGood3 2" xfId="9473" xr:uid="{00000000-0005-0000-0000-00001D8B0000}"/>
    <cellStyle name="SAPBEXexcGood3 2 10" xfId="30848" xr:uid="{00000000-0005-0000-0000-00001E8B0000}"/>
    <cellStyle name="SAPBEXexcGood3 2 2" xfId="11726" xr:uid="{00000000-0005-0000-0000-00001F8B0000}"/>
    <cellStyle name="SAPBEXexcGood3 2 2 2" xfId="16964" xr:uid="{00000000-0005-0000-0000-0000208B0000}"/>
    <cellStyle name="SAPBEXexcGood3 2 2 2 2" xfId="29497" xr:uid="{00000000-0005-0000-0000-0000218B0000}"/>
    <cellStyle name="SAPBEXexcGood3 2 2 3" xfId="24476" xr:uid="{00000000-0005-0000-0000-0000228B0000}"/>
    <cellStyle name="SAPBEXexcGood3 2 3" xfId="6525" xr:uid="{00000000-0005-0000-0000-0000238B0000}"/>
    <cellStyle name="SAPBEXexcGood3 2 3 2" xfId="13116" xr:uid="{00000000-0005-0000-0000-0000248B0000}"/>
    <cellStyle name="SAPBEXexcGood3 2 3 2 2" xfId="25861" xr:uid="{00000000-0005-0000-0000-0000258B0000}"/>
    <cellStyle name="SAPBEXexcGood3 2 3 3" xfId="21269" xr:uid="{00000000-0005-0000-0000-0000268B0000}"/>
    <cellStyle name="SAPBEXexcGood3 2 4" xfId="11543" xr:uid="{00000000-0005-0000-0000-0000278B0000}"/>
    <cellStyle name="SAPBEXexcGood3 2 4 2" xfId="24295" xr:uid="{00000000-0005-0000-0000-0000288B0000}"/>
    <cellStyle name="SAPBEXexcGood3 2 5" xfId="19819" xr:uid="{00000000-0005-0000-0000-0000298B0000}"/>
    <cellStyle name="SAPBEXexcGood3 2 5 2" xfId="30147" xr:uid="{00000000-0005-0000-0000-00002A8B0000}"/>
    <cellStyle name="SAPBEXexcGood3 2 6" xfId="20685" xr:uid="{00000000-0005-0000-0000-00002B8B0000}"/>
    <cellStyle name="SAPBEXexcGood3 2 6 2" xfId="30363" xr:uid="{00000000-0005-0000-0000-00002C8B0000}"/>
    <cellStyle name="SAPBEXexcGood3 2 7" xfId="23463" xr:uid="{00000000-0005-0000-0000-00002D8B0000}"/>
    <cellStyle name="SAPBEXexcGood3 2 8" xfId="32933" xr:uid="{00000000-0005-0000-0000-00002E8B0000}"/>
    <cellStyle name="SAPBEXexcGood3 2 9" xfId="34006" xr:uid="{00000000-0005-0000-0000-00002F8B0000}"/>
    <cellStyle name="SAPBEXexcGood3 3" xfId="7605" xr:uid="{00000000-0005-0000-0000-0000308B0000}"/>
    <cellStyle name="SAPBEXexcGood3 3 2" xfId="14111" xr:uid="{00000000-0005-0000-0000-0000318B0000}"/>
    <cellStyle name="SAPBEXexcGood3 3 2 2" xfId="26841" xr:uid="{00000000-0005-0000-0000-0000328B0000}"/>
    <cellStyle name="SAPBEXexcGood3 3 3" xfId="22331" xr:uid="{00000000-0005-0000-0000-0000338B0000}"/>
    <cellStyle name="SAPBEXexcGood3 4" xfId="11427" xr:uid="{00000000-0005-0000-0000-0000348B0000}"/>
    <cellStyle name="SAPBEXexcGood3 4 2" xfId="16728" xr:uid="{00000000-0005-0000-0000-0000358B0000}"/>
    <cellStyle name="SAPBEXexcGood3 4 2 2" xfId="29263" xr:uid="{00000000-0005-0000-0000-0000368B0000}"/>
    <cellStyle name="SAPBEXexcGood3 4 3" xfId="24182" xr:uid="{00000000-0005-0000-0000-0000378B0000}"/>
    <cellStyle name="SAPBEXexcGood3 5" xfId="11931" xr:uid="{00000000-0005-0000-0000-0000388B0000}"/>
    <cellStyle name="SAPBEXexcGood3 5 2" xfId="17099" xr:uid="{00000000-0005-0000-0000-0000398B0000}"/>
    <cellStyle name="SAPBEXexcGood3 5 2 2" xfId="29630" xr:uid="{00000000-0005-0000-0000-00003A8B0000}"/>
    <cellStyle name="SAPBEXexcGood3 5 3" xfId="24680" xr:uid="{00000000-0005-0000-0000-00003B8B0000}"/>
    <cellStyle name="SAPBEXexcGood3 6" xfId="11975" xr:uid="{00000000-0005-0000-0000-00003C8B0000}"/>
    <cellStyle name="SAPBEXexcGood3 6 2" xfId="24723" xr:uid="{00000000-0005-0000-0000-00003D8B0000}"/>
    <cellStyle name="SAPBEXexcGood3 7" xfId="18533" xr:uid="{00000000-0005-0000-0000-00003E8B0000}"/>
    <cellStyle name="SAPBEXexcGood3 7 2" xfId="30073" xr:uid="{00000000-0005-0000-0000-00003F8B0000}"/>
    <cellStyle name="SAPBEXexcGood3 8" xfId="20534" xr:uid="{00000000-0005-0000-0000-0000408B0000}"/>
    <cellStyle name="SAPBEXexcGood3 8 2" xfId="30214" xr:uid="{00000000-0005-0000-0000-0000418B0000}"/>
    <cellStyle name="SAPBEXexcGood3 9" xfId="31901" xr:uid="{00000000-0005-0000-0000-0000428B0000}"/>
    <cellStyle name="SAPBEXfilterDrill" xfId="5952" xr:uid="{00000000-0005-0000-0000-0000438B0000}"/>
    <cellStyle name="SAPBEXfilterDrill 10" xfId="17370" xr:uid="{00000000-0005-0000-0000-0000448B0000}"/>
    <cellStyle name="SAPBEXfilterDrill 10 2" xfId="29901" xr:uid="{00000000-0005-0000-0000-0000458B0000}"/>
    <cellStyle name="SAPBEXfilterDrill 11" xfId="16013" xr:uid="{00000000-0005-0000-0000-0000468B0000}"/>
    <cellStyle name="SAPBEXfilterDrill 11 2" xfId="28641" xr:uid="{00000000-0005-0000-0000-0000478B0000}"/>
    <cellStyle name="SAPBEXfilterDrill 12" xfId="15971" xr:uid="{00000000-0005-0000-0000-0000488B0000}"/>
    <cellStyle name="SAPBEXfilterDrill 12 2" xfId="28607" xr:uid="{00000000-0005-0000-0000-0000498B0000}"/>
    <cellStyle name="SAPBEXfilterDrill 13" xfId="12336" xr:uid="{00000000-0005-0000-0000-00004A8B0000}"/>
    <cellStyle name="SAPBEXfilterDrill 13 2" xfId="25082" xr:uid="{00000000-0005-0000-0000-00004B8B0000}"/>
    <cellStyle name="SAPBEXfilterDrill 14" xfId="16209" xr:uid="{00000000-0005-0000-0000-00004C8B0000}"/>
    <cellStyle name="SAPBEXfilterDrill 14 2" xfId="28826" xr:uid="{00000000-0005-0000-0000-00004D8B0000}"/>
    <cellStyle name="SAPBEXfilterDrill 15" xfId="17280" xr:uid="{00000000-0005-0000-0000-00004E8B0000}"/>
    <cellStyle name="SAPBEXfilterDrill 15 2" xfId="29811" xr:uid="{00000000-0005-0000-0000-00004F8B0000}"/>
    <cellStyle name="SAPBEXfilterDrill 16" xfId="18534" xr:uid="{00000000-0005-0000-0000-0000508B0000}"/>
    <cellStyle name="SAPBEXfilterDrill 16 2" xfId="30074" xr:uid="{00000000-0005-0000-0000-0000518B0000}"/>
    <cellStyle name="SAPBEXfilterDrill 17" xfId="31902" xr:uid="{00000000-0005-0000-0000-0000528B0000}"/>
    <cellStyle name="SAPBEXfilterDrill 18" xfId="35103" xr:uid="{00000000-0005-0000-0000-0000538B0000}"/>
    <cellStyle name="SAPBEXfilterDrill 19" xfId="34329" xr:uid="{00000000-0005-0000-0000-0000548B0000}"/>
    <cellStyle name="SAPBEXfilterDrill 2" xfId="6378" xr:uid="{00000000-0005-0000-0000-0000558B0000}"/>
    <cellStyle name="SAPBEXfilterDrill 2 10" xfId="17145" xr:uid="{00000000-0005-0000-0000-0000568B0000}"/>
    <cellStyle name="SAPBEXfilterDrill 2 10 2" xfId="29676" xr:uid="{00000000-0005-0000-0000-0000578B0000}"/>
    <cellStyle name="SAPBEXfilterDrill 2 11" xfId="15867" xr:uid="{00000000-0005-0000-0000-0000588B0000}"/>
    <cellStyle name="SAPBEXfilterDrill 2 11 2" xfId="28508" xr:uid="{00000000-0005-0000-0000-0000598B0000}"/>
    <cellStyle name="SAPBEXfilterDrill 2 12" xfId="17187" xr:uid="{00000000-0005-0000-0000-00005A8B0000}"/>
    <cellStyle name="SAPBEXfilterDrill 2 12 2" xfId="29718" xr:uid="{00000000-0005-0000-0000-00005B8B0000}"/>
    <cellStyle name="SAPBEXfilterDrill 2 13" xfId="15966" xr:uid="{00000000-0005-0000-0000-00005C8B0000}"/>
    <cellStyle name="SAPBEXfilterDrill 2 13 2" xfId="28602" xr:uid="{00000000-0005-0000-0000-00005D8B0000}"/>
    <cellStyle name="SAPBEXfilterDrill 2 14" xfId="17323" xr:uid="{00000000-0005-0000-0000-00005E8B0000}"/>
    <cellStyle name="SAPBEXfilterDrill 2 14 2" xfId="29854" xr:uid="{00000000-0005-0000-0000-00005F8B0000}"/>
    <cellStyle name="SAPBEXfilterDrill 2 15" xfId="19237" xr:uid="{00000000-0005-0000-0000-0000608B0000}"/>
    <cellStyle name="SAPBEXfilterDrill 2 15 2" xfId="30123" xr:uid="{00000000-0005-0000-0000-0000618B0000}"/>
    <cellStyle name="SAPBEXfilterDrill 2 16" xfId="32354" xr:uid="{00000000-0005-0000-0000-0000628B0000}"/>
    <cellStyle name="SAPBEXfilterDrill 2 17" xfId="36595" xr:uid="{00000000-0005-0000-0000-0000638B0000}"/>
    <cellStyle name="SAPBEXfilterDrill 2 18" xfId="34345" xr:uid="{00000000-0005-0000-0000-0000648B0000}"/>
    <cellStyle name="SAPBEXfilterDrill 2 19" xfId="35112" xr:uid="{00000000-0005-0000-0000-0000658B0000}"/>
    <cellStyle name="SAPBEXfilterDrill 2 2" xfId="9563" xr:uid="{00000000-0005-0000-0000-0000668B0000}"/>
    <cellStyle name="SAPBEXfilterDrill 2 2 2" xfId="11776" xr:uid="{00000000-0005-0000-0000-0000678B0000}"/>
    <cellStyle name="SAPBEXfilterDrill 2 2 2 10" xfId="12669" xr:uid="{00000000-0005-0000-0000-0000688B0000}"/>
    <cellStyle name="SAPBEXfilterDrill 2 2 2 10 2" xfId="25415" xr:uid="{00000000-0005-0000-0000-0000698B0000}"/>
    <cellStyle name="SAPBEXfilterDrill 2 2 2 11" xfId="17138" xr:uid="{00000000-0005-0000-0000-00006A8B0000}"/>
    <cellStyle name="SAPBEXfilterDrill 2 2 2 11 2" xfId="29669" xr:uid="{00000000-0005-0000-0000-00006B8B0000}"/>
    <cellStyle name="SAPBEXfilterDrill 2 2 2 12" xfId="12341" xr:uid="{00000000-0005-0000-0000-00006C8B0000}"/>
    <cellStyle name="SAPBEXfilterDrill 2 2 2 12 2" xfId="25087" xr:uid="{00000000-0005-0000-0000-00006D8B0000}"/>
    <cellStyle name="SAPBEXfilterDrill 2 2 2 13" xfId="24526" xr:uid="{00000000-0005-0000-0000-00006E8B0000}"/>
    <cellStyle name="SAPBEXfilterDrill 2 2 2 2" xfId="17008" xr:uid="{00000000-0005-0000-0000-00006F8B0000}"/>
    <cellStyle name="SAPBEXfilterDrill 2 2 2 2 2" xfId="29541" xr:uid="{00000000-0005-0000-0000-0000708B0000}"/>
    <cellStyle name="SAPBEXfilterDrill 2 2 2 3" xfId="17369" xr:uid="{00000000-0005-0000-0000-0000718B0000}"/>
    <cellStyle name="SAPBEXfilterDrill 2 2 2 3 2" xfId="29900" xr:uid="{00000000-0005-0000-0000-0000728B0000}"/>
    <cellStyle name="SAPBEXfilterDrill 2 2 2 4" xfId="17207" xr:uid="{00000000-0005-0000-0000-0000738B0000}"/>
    <cellStyle name="SAPBEXfilterDrill 2 2 2 4 2" xfId="29738" xr:uid="{00000000-0005-0000-0000-0000748B0000}"/>
    <cellStyle name="SAPBEXfilterDrill 2 2 2 5" xfId="17166" xr:uid="{00000000-0005-0000-0000-0000758B0000}"/>
    <cellStyle name="SAPBEXfilterDrill 2 2 2 5 2" xfId="29697" xr:uid="{00000000-0005-0000-0000-0000768B0000}"/>
    <cellStyle name="SAPBEXfilterDrill 2 2 2 6" xfId="17212" xr:uid="{00000000-0005-0000-0000-0000778B0000}"/>
    <cellStyle name="SAPBEXfilterDrill 2 2 2 6 2" xfId="29743" xr:uid="{00000000-0005-0000-0000-0000788B0000}"/>
    <cellStyle name="SAPBEXfilterDrill 2 2 2 7" xfId="12343" xr:uid="{00000000-0005-0000-0000-0000798B0000}"/>
    <cellStyle name="SAPBEXfilterDrill 2 2 2 7 2" xfId="25089" xr:uid="{00000000-0005-0000-0000-00007A8B0000}"/>
    <cellStyle name="SAPBEXfilterDrill 2 2 2 8" xfId="12207" xr:uid="{00000000-0005-0000-0000-00007B8B0000}"/>
    <cellStyle name="SAPBEXfilterDrill 2 2 2 8 2" xfId="24953" xr:uid="{00000000-0005-0000-0000-00007C8B0000}"/>
    <cellStyle name="SAPBEXfilterDrill 2 2 2 9" xfId="15965" xr:uid="{00000000-0005-0000-0000-00007D8B0000}"/>
    <cellStyle name="SAPBEXfilterDrill 2 2 2 9 2" xfId="28601" xr:uid="{00000000-0005-0000-0000-00007E8B0000}"/>
    <cellStyle name="SAPBEXfilterDrill 2 2 3" xfId="11504" xr:uid="{00000000-0005-0000-0000-00007F8B0000}"/>
    <cellStyle name="SAPBEXfilterDrill 2 2 3 10" xfId="17164" xr:uid="{00000000-0005-0000-0000-0000808B0000}"/>
    <cellStyle name="SAPBEXfilterDrill 2 2 3 10 2" xfId="29695" xr:uid="{00000000-0005-0000-0000-0000818B0000}"/>
    <cellStyle name="SAPBEXfilterDrill 2 2 3 11" xfId="17199" xr:uid="{00000000-0005-0000-0000-0000828B0000}"/>
    <cellStyle name="SAPBEXfilterDrill 2 2 3 11 2" xfId="29730" xr:uid="{00000000-0005-0000-0000-0000838B0000}"/>
    <cellStyle name="SAPBEXfilterDrill 2 2 3 12" xfId="17139" xr:uid="{00000000-0005-0000-0000-0000848B0000}"/>
    <cellStyle name="SAPBEXfilterDrill 2 2 3 12 2" xfId="29670" xr:uid="{00000000-0005-0000-0000-0000858B0000}"/>
    <cellStyle name="SAPBEXfilterDrill 2 2 3 13" xfId="24259" xr:uid="{00000000-0005-0000-0000-0000868B0000}"/>
    <cellStyle name="SAPBEXfilterDrill 2 2 3 2" xfId="16790" xr:uid="{00000000-0005-0000-0000-0000878B0000}"/>
    <cellStyle name="SAPBEXfilterDrill 2 2 3 2 2" xfId="29325" xr:uid="{00000000-0005-0000-0000-0000888B0000}"/>
    <cellStyle name="SAPBEXfilterDrill 2 2 3 3" xfId="17350" xr:uid="{00000000-0005-0000-0000-0000898B0000}"/>
    <cellStyle name="SAPBEXfilterDrill 2 2 3 3 2" xfId="29881" xr:uid="{00000000-0005-0000-0000-00008A8B0000}"/>
    <cellStyle name="SAPBEXfilterDrill 2 2 3 4" xfId="12106" xr:uid="{00000000-0005-0000-0000-00008B8B0000}"/>
    <cellStyle name="SAPBEXfilterDrill 2 2 3 4 2" xfId="24851" xr:uid="{00000000-0005-0000-0000-00008C8B0000}"/>
    <cellStyle name="SAPBEXfilterDrill 2 2 3 5" xfId="12978" xr:uid="{00000000-0005-0000-0000-00008D8B0000}"/>
    <cellStyle name="SAPBEXfilterDrill 2 2 3 5 2" xfId="25724" xr:uid="{00000000-0005-0000-0000-00008E8B0000}"/>
    <cellStyle name="SAPBEXfilterDrill 2 2 3 6" xfId="16135" xr:uid="{00000000-0005-0000-0000-00008F8B0000}"/>
    <cellStyle name="SAPBEXfilterDrill 2 2 3 6 2" xfId="28757" xr:uid="{00000000-0005-0000-0000-0000908B0000}"/>
    <cellStyle name="SAPBEXfilterDrill 2 2 3 7" xfId="17302" xr:uid="{00000000-0005-0000-0000-0000918B0000}"/>
    <cellStyle name="SAPBEXfilterDrill 2 2 3 7 2" xfId="29833" xr:uid="{00000000-0005-0000-0000-0000928B0000}"/>
    <cellStyle name="SAPBEXfilterDrill 2 2 3 8" xfId="12002" xr:uid="{00000000-0005-0000-0000-0000938B0000}"/>
    <cellStyle name="SAPBEXfilterDrill 2 2 3 8 2" xfId="24750" xr:uid="{00000000-0005-0000-0000-0000948B0000}"/>
    <cellStyle name="SAPBEXfilterDrill 2 2 3 9" xfId="12247" xr:uid="{00000000-0005-0000-0000-0000958B0000}"/>
    <cellStyle name="SAPBEXfilterDrill 2 2 3 9 2" xfId="24993" xr:uid="{00000000-0005-0000-0000-0000968B0000}"/>
    <cellStyle name="SAPBEXfilterDrill 2 2 4" xfId="17245" xr:uid="{00000000-0005-0000-0000-0000978B0000}"/>
    <cellStyle name="SAPBEXfilterDrill 2 2 4 2" xfId="29776" xr:uid="{00000000-0005-0000-0000-0000988B0000}"/>
    <cellStyle name="SAPBEXfilterDrill 2 2 5" xfId="12236" xr:uid="{00000000-0005-0000-0000-0000998B0000}"/>
    <cellStyle name="SAPBEXfilterDrill 2 2 5 2" xfId="24982" xr:uid="{00000000-0005-0000-0000-00009A8B0000}"/>
    <cellStyle name="SAPBEXfilterDrill 2 2 6" xfId="12276" xr:uid="{00000000-0005-0000-0000-00009B8B0000}"/>
    <cellStyle name="SAPBEXfilterDrill 2 2 6 2" xfId="25022" xr:uid="{00000000-0005-0000-0000-00009C8B0000}"/>
    <cellStyle name="SAPBEXfilterDrill 2 2 7" xfId="12940" xr:uid="{00000000-0005-0000-0000-00009D8B0000}"/>
    <cellStyle name="SAPBEXfilterDrill 2 2 7 2" xfId="25686" xr:uid="{00000000-0005-0000-0000-00009E8B0000}"/>
    <cellStyle name="SAPBEXfilterDrill 2 2 8" xfId="15942" xr:uid="{00000000-0005-0000-0000-00009F8B0000}"/>
    <cellStyle name="SAPBEXfilterDrill 2 2 8 2" xfId="28582" xr:uid="{00000000-0005-0000-0000-0000A08B0000}"/>
    <cellStyle name="SAPBEXfilterDrill 2 2 9" xfId="23544" xr:uid="{00000000-0005-0000-0000-0000A18B0000}"/>
    <cellStyle name="SAPBEXfilterDrill 2 20" xfId="36592" xr:uid="{00000000-0005-0000-0000-0000A28B0000}"/>
    <cellStyle name="SAPBEXfilterDrill 2 3" xfId="7728" xr:uid="{00000000-0005-0000-0000-0000A38B0000}"/>
    <cellStyle name="SAPBEXfilterDrill 2 3 10" xfId="17404" xr:uid="{00000000-0005-0000-0000-0000A48B0000}"/>
    <cellStyle name="SAPBEXfilterDrill 2 3 10 2" xfId="29935" xr:uid="{00000000-0005-0000-0000-0000A58B0000}"/>
    <cellStyle name="SAPBEXfilterDrill 2 3 11" xfId="22446" xr:uid="{00000000-0005-0000-0000-0000A68B0000}"/>
    <cellStyle name="SAPBEXfilterDrill 2 3 2" xfId="14225" xr:uid="{00000000-0005-0000-0000-0000A78B0000}"/>
    <cellStyle name="SAPBEXfilterDrill 2 3 2 2" xfId="26951" xr:uid="{00000000-0005-0000-0000-0000A88B0000}"/>
    <cellStyle name="SAPBEXfilterDrill 2 3 3" xfId="17155" xr:uid="{00000000-0005-0000-0000-0000A98B0000}"/>
    <cellStyle name="SAPBEXfilterDrill 2 3 3 2" xfId="29686" xr:uid="{00000000-0005-0000-0000-0000AA8B0000}"/>
    <cellStyle name="SAPBEXfilterDrill 2 3 4" xfId="17171" xr:uid="{00000000-0005-0000-0000-0000AB8B0000}"/>
    <cellStyle name="SAPBEXfilterDrill 2 3 4 2" xfId="29702" xr:uid="{00000000-0005-0000-0000-0000AC8B0000}"/>
    <cellStyle name="SAPBEXfilterDrill 2 3 5" xfId="17379" xr:uid="{00000000-0005-0000-0000-0000AD8B0000}"/>
    <cellStyle name="SAPBEXfilterDrill 2 3 5 2" xfId="29910" xr:uid="{00000000-0005-0000-0000-0000AE8B0000}"/>
    <cellStyle name="SAPBEXfilterDrill 2 3 6" xfId="17384" xr:uid="{00000000-0005-0000-0000-0000AF8B0000}"/>
    <cellStyle name="SAPBEXfilterDrill 2 3 6 2" xfId="29915" xr:uid="{00000000-0005-0000-0000-0000B08B0000}"/>
    <cellStyle name="SAPBEXfilterDrill 2 3 7" xfId="17274" xr:uid="{00000000-0005-0000-0000-0000B18B0000}"/>
    <cellStyle name="SAPBEXfilterDrill 2 3 7 2" xfId="29805" xr:uid="{00000000-0005-0000-0000-0000B28B0000}"/>
    <cellStyle name="SAPBEXfilterDrill 2 3 8" xfId="12527" xr:uid="{00000000-0005-0000-0000-0000B38B0000}"/>
    <cellStyle name="SAPBEXfilterDrill 2 3 8 2" xfId="25273" xr:uid="{00000000-0005-0000-0000-0000B48B0000}"/>
    <cellStyle name="SAPBEXfilterDrill 2 3 9" xfId="17398" xr:uid="{00000000-0005-0000-0000-0000B58B0000}"/>
    <cellStyle name="SAPBEXfilterDrill 2 3 9 2" xfId="29929" xr:uid="{00000000-0005-0000-0000-0000B68B0000}"/>
    <cellStyle name="SAPBEXfilterDrill 2 4" xfId="11502" xr:uid="{00000000-0005-0000-0000-0000B78B0000}"/>
    <cellStyle name="SAPBEXfilterDrill 2 4 10" xfId="16621" xr:uid="{00000000-0005-0000-0000-0000B88B0000}"/>
    <cellStyle name="SAPBEXfilterDrill 2 4 10 2" xfId="29156" xr:uid="{00000000-0005-0000-0000-0000B98B0000}"/>
    <cellStyle name="SAPBEXfilterDrill 2 4 11" xfId="12071" xr:uid="{00000000-0005-0000-0000-0000BA8B0000}"/>
    <cellStyle name="SAPBEXfilterDrill 2 4 11 2" xfId="24816" xr:uid="{00000000-0005-0000-0000-0000BB8B0000}"/>
    <cellStyle name="SAPBEXfilterDrill 2 4 12" xfId="17338" xr:uid="{00000000-0005-0000-0000-0000BC8B0000}"/>
    <cellStyle name="SAPBEXfilterDrill 2 4 12 2" xfId="29869" xr:uid="{00000000-0005-0000-0000-0000BD8B0000}"/>
    <cellStyle name="SAPBEXfilterDrill 2 4 13" xfId="24257" xr:uid="{00000000-0005-0000-0000-0000BE8B0000}"/>
    <cellStyle name="SAPBEXfilterDrill 2 4 2" xfId="16788" xr:uid="{00000000-0005-0000-0000-0000BF8B0000}"/>
    <cellStyle name="SAPBEXfilterDrill 2 4 2 2" xfId="29323" xr:uid="{00000000-0005-0000-0000-0000C08B0000}"/>
    <cellStyle name="SAPBEXfilterDrill 2 4 3" xfId="17349" xr:uid="{00000000-0005-0000-0000-0000C18B0000}"/>
    <cellStyle name="SAPBEXfilterDrill 2 4 3 2" xfId="29880" xr:uid="{00000000-0005-0000-0000-0000C28B0000}"/>
    <cellStyle name="SAPBEXfilterDrill 2 4 4" xfId="12970" xr:uid="{00000000-0005-0000-0000-0000C38B0000}"/>
    <cellStyle name="SAPBEXfilterDrill 2 4 4 2" xfId="25716" xr:uid="{00000000-0005-0000-0000-0000C48B0000}"/>
    <cellStyle name="SAPBEXfilterDrill 2 4 5" xfId="15959" xr:uid="{00000000-0005-0000-0000-0000C58B0000}"/>
    <cellStyle name="SAPBEXfilterDrill 2 4 5 2" xfId="28595" xr:uid="{00000000-0005-0000-0000-0000C68B0000}"/>
    <cellStyle name="SAPBEXfilterDrill 2 4 6" xfId="12056" xr:uid="{00000000-0005-0000-0000-0000C78B0000}"/>
    <cellStyle name="SAPBEXfilterDrill 2 4 6 2" xfId="24801" xr:uid="{00000000-0005-0000-0000-0000C88B0000}"/>
    <cellStyle name="SAPBEXfilterDrill 2 4 7" xfId="15945" xr:uid="{00000000-0005-0000-0000-0000C98B0000}"/>
    <cellStyle name="SAPBEXfilterDrill 2 4 7 2" xfId="28585" xr:uid="{00000000-0005-0000-0000-0000CA8B0000}"/>
    <cellStyle name="SAPBEXfilterDrill 2 4 8" xfId="16058" xr:uid="{00000000-0005-0000-0000-0000CB8B0000}"/>
    <cellStyle name="SAPBEXfilterDrill 2 4 8 2" xfId="28685" xr:uid="{00000000-0005-0000-0000-0000CC8B0000}"/>
    <cellStyle name="SAPBEXfilterDrill 2 4 9" xfId="17297" xr:uid="{00000000-0005-0000-0000-0000CD8B0000}"/>
    <cellStyle name="SAPBEXfilterDrill 2 4 9 2" xfId="29828" xr:uid="{00000000-0005-0000-0000-0000CE8B0000}"/>
    <cellStyle name="SAPBEXfilterDrill 2 5" xfId="13006" xr:uid="{00000000-0005-0000-0000-0000CF8B0000}"/>
    <cellStyle name="SAPBEXfilterDrill 2 5 2" xfId="25752" xr:uid="{00000000-0005-0000-0000-0000D08B0000}"/>
    <cellStyle name="SAPBEXfilterDrill 2 6" xfId="12198" xr:uid="{00000000-0005-0000-0000-0000D18B0000}"/>
    <cellStyle name="SAPBEXfilterDrill 2 6 2" xfId="24944" xr:uid="{00000000-0005-0000-0000-0000D28B0000}"/>
    <cellStyle name="SAPBEXfilterDrill 2 7" xfId="12315" xr:uid="{00000000-0005-0000-0000-0000D38B0000}"/>
    <cellStyle name="SAPBEXfilterDrill 2 7 2" xfId="25061" xr:uid="{00000000-0005-0000-0000-0000D48B0000}"/>
    <cellStyle name="SAPBEXfilterDrill 2 8" xfId="16146" xr:uid="{00000000-0005-0000-0000-0000D58B0000}"/>
    <cellStyle name="SAPBEXfilterDrill 2 8 2" xfId="28768" xr:uid="{00000000-0005-0000-0000-0000D68B0000}"/>
    <cellStyle name="SAPBEXfilterDrill 2 9" xfId="12069" xr:uid="{00000000-0005-0000-0000-0000D78B0000}"/>
    <cellStyle name="SAPBEXfilterDrill 2 9 2" xfId="24814" xr:uid="{00000000-0005-0000-0000-0000D88B0000}"/>
    <cellStyle name="SAPBEXfilterDrill 20" xfId="36564" xr:uid="{00000000-0005-0000-0000-0000D98B0000}"/>
    <cellStyle name="SAPBEXfilterDrill 21" xfId="34434" xr:uid="{00000000-0005-0000-0000-0000DA8B0000}"/>
    <cellStyle name="SAPBEXfilterDrill 3" xfId="9474" xr:uid="{00000000-0005-0000-0000-0000DB8B0000}"/>
    <cellStyle name="SAPBEXfilterDrill 3 2" xfId="11727" xr:uid="{00000000-0005-0000-0000-0000DC8B0000}"/>
    <cellStyle name="SAPBEXfilterDrill 3 2 10" xfId="17264" xr:uid="{00000000-0005-0000-0000-0000DD8B0000}"/>
    <cellStyle name="SAPBEXfilterDrill 3 2 10 2" xfId="29795" xr:uid="{00000000-0005-0000-0000-0000DE8B0000}"/>
    <cellStyle name="SAPBEXfilterDrill 3 2 11" xfId="16627" xr:uid="{00000000-0005-0000-0000-0000DF8B0000}"/>
    <cellStyle name="SAPBEXfilterDrill 3 2 11 2" xfId="29162" xr:uid="{00000000-0005-0000-0000-0000E08B0000}"/>
    <cellStyle name="SAPBEXfilterDrill 3 2 12" xfId="17312" xr:uid="{00000000-0005-0000-0000-0000E18B0000}"/>
    <cellStyle name="SAPBEXfilterDrill 3 2 12 2" xfId="29843" xr:uid="{00000000-0005-0000-0000-0000E28B0000}"/>
    <cellStyle name="SAPBEXfilterDrill 3 2 13" xfId="24477" xr:uid="{00000000-0005-0000-0000-0000E38B0000}"/>
    <cellStyle name="SAPBEXfilterDrill 3 2 2" xfId="16965" xr:uid="{00000000-0005-0000-0000-0000E48B0000}"/>
    <cellStyle name="SAPBEXfilterDrill 3 2 2 2" xfId="29498" xr:uid="{00000000-0005-0000-0000-0000E58B0000}"/>
    <cellStyle name="SAPBEXfilterDrill 3 2 3" xfId="17359" xr:uid="{00000000-0005-0000-0000-0000E68B0000}"/>
    <cellStyle name="SAPBEXfilterDrill 3 2 3 2" xfId="29890" xr:uid="{00000000-0005-0000-0000-0000E78B0000}"/>
    <cellStyle name="SAPBEXfilterDrill 3 2 4" xfId="12972" xr:uid="{00000000-0005-0000-0000-0000E88B0000}"/>
    <cellStyle name="SAPBEXfilterDrill 3 2 4 2" xfId="25718" xr:uid="{00000000-0005-0000-0000-0000E98B0000}"/>
    <cellStyle name="SAPBEXfilterDrill 3 2 5" xfId="17326" xr:uid="{00000000-0005-0000-0000-0000EA8B0000}"/>
    <cellStyle name="SAPBEXfilterDrill 3 2 5 2" xfId="29857" xr:uid="{00000000-0005-0000-0000-0000EB8B0000}"/>
    <cellStyle name="SAPBEXfilterDrill 3 2 6" xfId="16684" xr:uid="{00000000-0005-0000-0000-0000EC8B0000}"/>
    <cellStyle name="SAPBEXfilterDrill 3 2 6 2" xfId="29219" xr:uid="{00000000-0005-0000-0000-0000ED8B0000}"/>
    <cellStyle name="SAPBEXfilterDrill 3 2 7" xfId="16084" xr:uid="{00000000-0005-0000-0000-0000EE8B0000}"/>
    <cellStyle name="SAPBEXfilterDrill 3 2 7 2" xfId="28711" xr:uid="{00000000-0005-0000-0000-0000EF8B0000}"/>
    <cellStyle name="SAPBEXfilterDrill 3 2 8" xfId="17159" xr:uid="{00000000-0005-0000-0000-0000F08B0000}"/>
    <cellStyle name="SAPBEXfilterDrill 3 2 8 2" xfId="29690" xr:uid="{00000000-0005-0000-0000-0000F18B0000}"/>
    <cellStyle name="SAPBEXfilterDrill 3 2 9" xfId="17391" xr:uid="{00000000-0005-0000-0000-0000F28B0000}"/>
    <cellStyle name="SAPBEXfilterDrill 3 2 9 2" xfId="29922" xr:uid="{00000000-0005-0000-0000-0000F38B0000}"/>
    <cellStyle name="SAPBEXfilterDrill 3 3" xfId="11820" xr:uid="{00000000-0005-0000-0000-0000F48B0000}"/>
    <cellStyle name="SAPBEXfilterDrill 3 3 10" xfId="17221" xr:uid="{00000000-0005-0000-0000-0000F58B0000}"/>
    <cellStyle name="SAPBEXfilterDrill 3 3 10 2" xfId="29752" xr:uid="{00000000-0005-0000-0000-0000F68B0000}"/>
    <cellStyle name="SAPBEXfilterDrill 3 3 11" xfId="16104" xr:uid="{00000000-0005-0000-0000-0000F78B0000}"/>
    <cellStyle name="SAPBEXfilterDrill 3 3 11 2" xfId="28727" xr:uid="{00000000-0005-0000-0000-0000F88B0000}"/>
    <cellStyle name="SAPBEXfilterDrill 3 3 12" xfId="12250" xr:uid="{00000000-0005-0000-0000-0000F98B0000}"/>
    <cellStyle name="SAPBEXfilterDrill 3 3 12 2" xfId="24996" xr:uid="{00000000-0005-0000-0000-0000FA8B0000}"/>
    <cellStyle name="SAPBEXfilterDrill 3 3 13" xfId="24569" xr:uid="{00000000-0005-0000-0000-0000FB8B0000}"/>
    <cellStyle name="SAPBEXfilterDrill 3 3 2" xfId="17034" xr:uid="{00000000-0005-0000-0000-0000FC8B0000}"/>
    <cellStyle name="SAPBEXfilterDrill 3 3 2 2" xfId="29565" xr:uid="{00000000-0005-0000-0000-0000FD8B0000}"/>
    <cellStyle name="SAPBEXfilterDrill 3 3 3" xfId="17373" xr:uid="{00000000-0005-0000-0000-0000FE8B0000}"/>
    <cellStyle name="SAPBEXfilterDrill 3 3 3 2" xfId="29904" xr:uid="{00000000-0005-0000-0000-0000FF8B0000}"/>
    <cellStyle name="SAPBEXfilterDrill 3 3 4" xfId="17192" xr:uid="{00000000-0005-0000-0000-0000008C0000}"/>
    <cellStyle name="SAPBEXfilterDrill 3 3 4 2" xfId="29723" xr:uid="{00000000-0005-0000-0000-0000018C0000}"/>
    <cellStyle name="SAPBEXfilterDrill 3 3 5" xfId="15967" xr:uid="{00000000-0005-0000-0000-0000028C0000}"/>
    <cellStyle name="SAPBEXfilterDrill 3 3 5 2" xfId="28603" xr:uid="{00000000-0005-0000-0000-0000038C0000}"/>
    <cellStyle name="SAPBEXfilterDrill 3 3 6" xfId="12256" xr:uid="{00000000-0005-0000-0000-0000048C0000}"/>
    <cellStyle name="SAPBEXfilterDrill 3 3 6 2" xfId="25002" xr:uid="{00000000-0005-0000-0000-0000058C0000}"/>
    <cellStyle name="SAPBEXfilterDrill 3 3 7" xfId="12067" xr:uid="{00000000-0005-0000-0000-0000068C0000}"/>
    <cellStyle name="SAPBEXfilterDrill 3 3 7 2" xfId="24812" xr:uid="{00000000-0005-0000-0000-0000078C0000}"/>
    <cellStyle name="SAPBEXfilterDrill 3 3 8" xfId="17216" xr:uid="{00000000-0005-0000-0000-0000088C0000}"/>
    <cellStyle name="SAPBEXfilterDrill 3 3 8 2" xfId="29747" xr:uid="{00000000-0005-0000-0000-0000098C0000}"/>
    <cellStyle name="SAPBEXfilterDrill 3 3 9" xfId="12717" xr:uid="{00000000-0005-0000-0000-00000A8C0000}"/>
    <cellStyle name="SAPBEXfilterDrill 3 3 9 2" xfId="25463" xr:uid="{00000000-0005-0000-0000-00000B8C0000}"/>
    <cellStyle name="SAPBEXfilterDrill 3 4" xfId="17232" xr:uid="{00000000-0005-0000-0000-00000C8C0000}"/>
    <cellStyle name="SAPBEXfilterDrill 3 4 2" xfId="29763" xr:uid="{00000000-0005-0000-0000-00000D8C0000}"/>
    <cellStyle name="SAPBEXfilterDrill 3 5" xfId="16326" xr:uid="{00000000-0005-0000-0000-00000E8C0000}"/>
    <cellStyle name="SAPBEXfilterDrill 3 5 2" xfId="28868" xr:uid="{00000000-0005-0000-0000-00000F8C0000}"/>
    <cellStyle name="SAPBEXfilterDrill 3 6" xfId="12253" xr:uid="{00000000-0005-0000-0000-0000108C0000}"/>
    <cellStyle name="SAPBEXfilterDrill 3 6 2" xfId="24999" xr:uid="{00000000-0005-0000-0000-0000118C0000}"/>
    <cellStyle name="SAPBEXfilterDrill 3 7" xfId="12055" xr:uid="{00000000-0005-0000-0000-0000128C0000}"/>
    <cellStyle name="SAPBEXfilterDrill 3 7 2" xfId="24800" xr:uid="{00000000-0005-0000-0000-0000138C0000}"/>
    <cellStyle name="SAPBEXfilterDrill 3 8" xfId="12241" xr:uid="{00000000-0005-0000-0000-0000148C0000}"/>
    <cellStyle name="SAPBEXfilterDrill 3 8 2" xfId="24987" xr:uid="{00000000-0005-0000-0000-0000158C0000}"/>
    <cellStyle name="SAPBEXfilterDrill 3 9" xfId="23464" xr:uid="{00000000-0005-0000-0000-0000168C0000}"/>
    <cellStyle name="SAPBEXfilterDrill 4" xfId="7606" xr:uid="{00000000-0005-0000-0000-0000178C0000}"/>
    <cellStyle name="SAPBEXfilterDrill 4 10" xfId="17170" xr:uid="{00000000-0005-0000-0000-0000188C0000}"/>
    <cellStyle name="SAPBEXfilterDrill 4 10 2" xfId="29701" xr:uid="{00000000-0005-0000-0000-0000198C0000}"/>
    <cellStyle name="SAPBEXfilterDrill 4 11" xfId="22332" xr:uid="{00000000-0005-0000-0000-00001A8C0000}"/>
    <cellStyle name="SAPBEXfilterDrill 4 2" xfId="14112" xr:uid="{00000000-0005-0000-0000-00001B8C0000}"/>
    <cellStyle name="SAPBEXfilterDrill 4 2 2" xfId="26842" xr:uid="{00000000-0005-0000-0000-00001C8C0000}"/>
    <cellStyle name="SAPBEXfilterDrill 4 3" xfId="17141" xr:uid="{00000000-0005-0000-0000-00001D8C0000}"/>
    <cellStyle name="SAPBEXfilterDrill 4 3 2" xfId="29672" xr:uid="{00000000-0005-0000-0000-00001E8C0000}"/>
    <cellStyle name="SAPBEXfilterDrill 4 4" xfId="12347" xr:uid="{00000000-0005-0000-0000-00001F8C0000}"/>
    <cellStyle name="SAPBEXfilterDrill 4 4 2" xfId="25093" xr:uid="{00000000-0005-0000-0000-0000208C0000}"/>
    <cellStyle name="SAPBEXfilterDrill 4 5" xfId="17191" xr:uid="{00000000-0005-0000-0000-0000218C0000}"/>
    <cellStyle name="SAPBEXfilterDrill 4 5 2" xfId="29722" xr:uid="{00000000-0005-0000-0000-0000228C0000}"/>
    <cellStyle name="SAPBEXfilterDrill 4 6" xfId="12081" xr:uid="{00000000-0005-0000-0000-0000238C0000}"/>
    <cellStyle name="SAPBEXfilterDrill 4 6 2" xfId="24826" xr:uid="{00000000-0005-0000-0000-0000248C0000}"/>
    <cellStyle name="SAPBEXfilterDrill 4 7" xfId="17374" xr:uid="{00000000-0005-0000-0000-0000258C0000}"/>
    <cellStyle name="SAPBEXfilterDrill 4 7 2" xfId="29905" xr:uid="{00000000-0005-0000-0000-0000268C0000}"/>
    <cellStyle name="SAPBEXfilterDrill 4 8" xfId="17228" xr:uid="{00000000-0005-0000-0000-0000278C0000}"/>
    <cellStyle name="SAPBEXfilterDrill 4 8 2" xfId="29759" xr:uid="{00000000-0005-0000-0000-0000288C0000}"/>
    <cellStyle name="SAPBEXfilterDrill 4 9" xfId="12239" xr:uid="{00000000-0005-0000-0000-0000298C0000}"/>
    <cellStyle name="SAPBEXfilterDrill 4 9 2" xfId="24985" xr:uid="{00000000-0005-0000-0000-00002A8C0000}"/>
    <cellStyle name="SAPBEXfilterDrill 5" xfId="11428" xr:uid="{00000000-0005-0000-0000-00002B8C0000}"/>
    <cellStyle name="SAPBEXfilterDrill 5 10" xfId="12947" xr:uid="{00000000-0005-0000-0000-00002C8C0000}"/>
    <cellStyle name="SAPBEXfilterDrill 5 10 2" xfId="25693" xr:uid="{00000000-0005-0000-0000-00002D8C0000}"/>
    <cellStyle name="SAPBEXfilterDrill 5 11" xfId="17194" xr:uid="{00000000-0005-0000-0000-00002E8C0000}"/>
    <cellStyle name="SAPBEXfilterDrill 5 11 2" xfId="29725" xr:uid="{00000000-0005-0000-0000-00002F8C0000}"/>
    <cellStyle name="SAPBEXfilterDrill 5 12" xfId="17298" xr:uid="{00000000-0005-0000-0000-0000308C0000}"/>
    <cellStyle name="SAPBEXfilterDrill 5 12 2" xfId="29829" xr:uid="{00000000-0005-0000-0000-0000318C0000}"/>
    <cellStyle name="SAPBEXfilterDrill 5 13" xfId="24183" xr:uid="{00000000-0005-0000-0000-0000328C0000}"/>
    <cellStyle name="SAPBEXfilterDrill 5 2" xfId="16729" xr:uid="{00000000-0005-0000-0000-0000338C0000}"/>
    <cellStyle name="SAPBEXfilterDrill 5 2 2" xfId="29264" xr:uid="{00000000-0005-0000-0000-0000348C0000}"/>
    <cellStyle name="SAPBEXfilterDrill 5 3" xfId="17337" xr:uid="{00000000-0005-0000-0000-0000358C0000}"/>
    <cellStyle name="SAPBEXfilterDrill 5 3 2" xfId="29868" xr:uid="{00000000-0005-0000-0000-0000368C0000}"/>
    <cellStyle name="SAPBEXfilterDrill 5 4" xfId="12235" xr:uid="{00000000-0005-0000-0000-0000378C0000}"/>
    <cellStyle name="SAPBEXfilterDrill 5 4 2" xfId="24981" xr:uid="{00000000-0005-0000-0000-0000388C0000}"/>
    <cellStyle name="SAPBEXfilterDrill 5 5" xfId="12962" xr:uid="{00000000-0005-0000-0000-0000398C0000}"/>
    <cellStyle name="SAPBEXfilterDrill 5 5 2" xfId="25708" xr:uid="{00000000-0005-0000-0000-00003A8C0000}"/>
    <cellStyle name="SAPBEXfilterDrill 5 6" xfId="15943" xr:uid="{00000000-0005-0000-0000-00003B8C0000}"/>
    <cellStyle name="SAPBEXfilterDrill 5 6 2" xfId="28583" xr:uid="{00000000-0005-0000-0000-00003C8C0000}"/>
    <cellStyle name="SAPBEXfilterDrill 5 7" xfId="17294" xr:uid="{00000000-0005-0000-0000-00003D8C0000}"/>
    <cellStyle name="SAPBEXfilterDrill 5 7 2" xfId="29825" xr:uid="{00000000-0005-0000-0000-00003E8C0000}"/>
    <cellStyle name="SAPBEXfilterDrill 5 8" xfId="16164" xr:uid="{00000000-0005-0000-0000-00003F8C0000}"/>
    <cellStyle name="SAPBEXfilterDrill 5 8 2" xfId="28786" xr:uid="{00000000-0005-0000-0000-0000408C0000}"/>
    <cellStyle name="SAPBEXfilterDrill 5 9" xfId="17327" xr:uid="{00000000-0005-0000-0000-0000418C0000}"/>
    <cellStyle name="SAPBEXfilterDrill 5 9 2" xfId="29858" xr:uid="{00000000-0005-0000-0000-0000428C0000}"/>
    <cellStyle name="SAPBEXfilterDrill 6" xfId="12939" xr:uid="{00000000-0005-0000-0000-0000438C0000}"/>
    <cellStyle name="SAPBEXfilterDrill 6 2" xfId="25685" xr:uid="{00000000-0005-0000-0000-0000448C0000}"/>
    <cellStyle name="SAPBEXfilterDrill 7" xfId="16288" xr:uid="{00000000-0005-0000-0000-0000458C0000}"/>
    <cellStyle name="SAPBEXfilterDrill 7 2" xfId="28850" xr:uid="{00000000-0005-0000-0000-0000468C0000}"/>
    <cellStyle name="SAPBEXfilterDrill 8" xfId="17223" xr:uid="{00000000-0005-0000-0000-0000478C0000}"/>
    <cellStyle name="SAPBEXfilterDrill 8 2" xfId="29754" xr:uid="{00000000-0005-0000-0000-0000488C0000}"/>
    <cellStyle name="SAPBEXfilterDrill 9" xfId="16073" xr:uid="{00000000-0005-0000-0000-0000498C0000}"/>
    <cellStyle name="SAPBEXfilterDrill 9 2" xfId="28700" xr:uid="{00000000-0005-0000-0000-00004A8C0000}"/>
    <cellStyle name="SAPBEXfilterItem" xfId="5953" xr:uid="{00000000-0005-0000-0000-00004B8C0000}"/>
    <cellStyle name="SAPBEXfilterText" xfId="5954" xr:uid="{00000000-0005-0000-0000-00004C8C0000}"/>
    <cellStyle name="SAPBEXformats" xfId="5955" xr:uid="{00000000-0005-0000-0000-00004D8C0000}"/>
    <cellStyle name="SAPBEXformats 10" xfId="33790" xr:uid="{00000000-0005-0000-0000-00004E8C0000}"/>
    <cellStyle name="SAPBEXformats 11" xfId="31934" xr:uid="{00000000-0005-0000-0000-00004F8C0000}"/>
    <cellStyle name="SAPBEXformats 2" xfId="9475" xr:uid="{00000000-0005-0000-0000-0000508C0000}"/>
    <cellStyle name="SAPBEXformats 2 10" xfId="31944" xr:uid="{00000000-0005-0000-0000-0000518C0000}"/>
    <cellStyle name="SAPBEXformats 2 2" xfId="11728" xr:uid="{00000000-0005-0000-0000-0000528C0000}"/>
    <cellStyle name="SAPBEXformats 2 2 2" xfId="16966" xr:uid="{00000000-0005-0000-0000-0000538C0000}"/>
    <cellStyle name="SAPBEXformats 2 2 2 2" xfId="29499" xr:uid="{00000000-0005-0000-0000-0000548C0000}"/>
    <cellStyle name="SAPBEXformats 2 2 3" xfId="24478" xr:uid="{00000000-0005-0000-0000-0000558C0000}"/>
    <cellStyle name="SAPBEXformats 2 3" xfId="11485" xr:uid="{00000000-0005-0000-0000-0000568C0000}"/>
    <cellStyle name="SAPBEXformats 2 3 2" xfId="16775" xr:uid="{00000000-0005-0000-0000-0000578C0000}"/>
    <cellStyle name="SAPBEXformats 2 3 2 2" xfId="29310" xr:uid="{00000000-0005-0000-0000-0000588C0000}"/>
    <cellStyle name="SAPBEXformats 2 3 3" xfId="24240" xr:uid="{00000000-0005-0000-0000-0000598C0000}"/>
    <cellStyle name="SAPBEXformats 2 4" xfId="11879" xr:uid="{00000000-0005-0000-0000-00005A8C0000}"/>
    <cellStyle name="SAPBEXformats 2 4 2" xfId="24628" xr:uid="{00000000-0005-0000-0000-00005B8C0000}"/>
    <cellStyle name="SAPBEXformats 2 5" xfId="19820" xr:uid="{00000000-0005-0000-0000-00005C8C0000}"/>
    <cellStyle name="SAPBEXformats 2 5 2" xfId="30148" xr:uid="{00000000-0005-0000-0000-00005D8C0000}"/>
    <cellStyle name="SAPBEXformats 2 6" xfId="20686" xr:uid="{00000000-0005-0000-0000-00005E8C0000}"/>
    <cellStyle name="SAPBEXformats 2 6 2" xfId="30364" xr:uid="{00000000-0005-0000-0000-00005F8C0000}"/>
    <cellStyle name="SAPBEXformats 2 7" xfId="23465" xr:uid="{00000000-0005-0000-0000-0000608C0000}"/>
    <cellStyle name="SAPBEXformats 2 8" xfId="32934" xr:uid="{00000000-0005-0000-0000-0000618C0000}"/>
    <cellStyle name="SAPBEXformats 2 9" xfId="34007" xr:uid="{00000000-0005-0000-0000-0000628C0000}"/>
    <cellStyle name="SAPBEXformats 3" xfId="7607" xr:uid="{00000000-0005-0000-0000-0000638C0000}"/>
    <cellStyle name="SAPBEXformats 3 2" xfId="14113" xr:uid="{00000000-0005-0000-0000-0000648C0000}"/>
    <cellStyle name="SAPBEXformats 3 2 2" xfId="26843" xr:uid="{00000000-0005-0000-0000-0000658C0000}"/>
    <cellStyle name="SAPBEXformats 3 3" xfId="22333" xr:uid="{00000000-0005-0000-0000-0000668C0000}"/>
    <cellStyle name="SAPBEXformats 4" xfId="11429" xr:uid="{00000000-0005-0000-0000-0000678C0000}"/>
    <cellStyle name="SAPBEXformats 4 2" xfId="16730" xr:uid="{00000000-0005-0000-0000-0000688C0000}"/>
    <cellStyle name="SAPBEXformats 4 2 2" xfId="29265" xr:uid="{00000000-0005-0000-0000-0000698C0000}"/>
    <cellStyle name="SAPBEXformats 4 3" xfId="24184" xr:uid="{00000000-0005-0000-0000-00006A8C0000}"/>
    <cellStyle name="SAPBEXformats 5" xfId="11600" xr:uid="{00000000-0005-0000-0000-00006B8C0000}"/>
    <cellStyle name="SAPBEXformats 5 2" xfId="16859" xr:uid="{00000000-0005-0000-0000-00006C8C0000}"/>
    <cellStyle name="SAPBEXformats 5 2 2" xfId="29393" xr:uid="{00000000-0005-0000-0000-00006D8C0000}"/>
    <cellStyle name="SAPBEXformats 5 3" xfId="24352" xr:uid="{00000000-0005-0000-0000-00006E8C0000}"/>
    <cellStyle name="SAPBEXformats 6" xfId="11846" xr:uid="{00000000-0005-0000-0000-00006F8C0000}"/>
    <cellStyle name="SAPBEXformats 6 2" xfId="24595" xr:uid="{00000000-0005-0000-0000-0000708C0000}"/>
    <cellStyle name="SAPBEXformats 7" xfId="18535" xr:uid="{00000000-0005-0000-0000-0000718C0000}"/>
    <cellStyle name="SAPBEXformats 7 2" xfId="30075" xr:uid="{00000000-0005-0000-0000-0000728C0000}"/>
    <cellStyle name="SAPBEXformats 8" xfId="20535" xr:uid="{00000000-0005-0000-0000-0000738C0000}"/>
    <cellStyle name="SAPBEXformats 8 2" xfId="30215" xr:uid="{00000000-0005-0000-0000-0000748C0000}"/>
    <cellStyle name="SAPBEXformats 9" xfId="31903" xr:uid="{00000000-0005-0000-0000-0000758C0000}"/>
    <cellStyle name="SAPBEXheaderItem" xfId="5956" xr:uid="{00000000-0005-0000-0000-0000768C0000}"/>
    <cellStyle name="SAPBEXheaderText" xfId="5957" xr:uid="{00000000-0005-0000-0000-0000778C0000}"/>
    <cellStyle name="SAPBEXHLevel0" xfId="5958" xr:uid="{00000000-0005-0000-0000-0000788C0000}"/>
    <cellStyle name="SAPBEXHLevel0 10" xfId="33791" xr:uid="{00000000-0005-0000-0000-0000798C0000}"/>
    <cellStyle name="SAPBEXHLevel0 11" xfId="31935" xr:uid="{00000000-0005-0000-0000-00007A8C0000}"/>
    <cellStyle name="SAPBEXHLevel0 2" xfId="9476" xr:uid="{00000000-0005-0000-0000-00007B8C0000}"/>
    <cellStyle name="SAPBEXHLevel0 2 10" xfId="30639" xr:uid="{00000000-0005-0000-0000-00007C8C0000}"/>
    <cellStyle name="SAPBEXHLevel0 2 2" xfId="11729" xr:uid="{00000000-0005-0000-0000-00007D8C0000}"/>
    <cellStyle name="SAPBEXHLevel0 2 2 2" xfId="16967" xr:uid="{00000000-0005-0000-0000-00007E8C0000}"/>
    <cellStyle name="SAPBEXHLevel0 2 2 2 2" xfId="29500" xr:uid="{00000000-0005-0000-0000-00007F8C0000}"/>
    <cellStyle name="SAPBEXHLevel0 2 2 3" xfId="24479" xr:uid="{00000000-0005-0000-0000-0000808C0000}"/>
    <cellStyle name="SAPBEXHLevel0 2 3" xfId="6884" xr:uid="{00000000-0005-0000-0000-0000818C0000}"/>
    <cellStyle name="SAPBEXHLevel0 2 3 2" xfId="13436" xr:uid="{00000000-0005-0000-0000-0000828C0000}"/>
    <cellStyle name="SAPBEXHLevel0 2 3 2 2" xfId="26171" xr:uid="{00000000-0005-0000-0000-0000838C0000}"/>
    <cellStyle name="SAPBEXHLevel0 2 3 3" xfId="21615" xr:uid="{00000000-0005-0000-0000-0000848C0000}"/>
    <cellStyle name="SAPBEXHLevel0 2 4" xfId="11874" xr:uid="{00000000-0005-0000-0000-0000858C0000}"/>
    <cellStyle name="SAPBEXHLevel0 2 4 2" xfId="24623" xr:uid="{00000000-0005-0000-0000-0000868C0000}"/>
    <cellStyle name="SAPBEXHLevel0 2 5" xfId="19821" xr:uid="{00000000-0005-0000-0000-0000878C0000}"/>
    <cellStyle name="SAPBEXHLevel0 2 5 2" xfId="30149" xr:uid="{00000000-0005-0000-0000-0000888C0000}"/>
    <cellStyle name="SAPBEXHLevel0 2 6" xfId="20687" xr:uid="{00000000-0005-0000-0000-0000898C0000}"/>
    <cellStyle name="SAPBEXHLevel0 2 6 2" xfId="30365" xr:uid="{00000000-0005-0000-0000-00008A8C0000}"/>
    <cellStyle name="SAPBEXHLevel0 2 7" xfId="23466" xr:uid="{00000000-0005-0000-0000-00008B8C0000}"/>
    <cellStyle name="SAPBEXHLevel0 2 8" xfId="32935" xr:uid="{00000000-0005-0000-0000-00008C8C0000}"/>
    <cellStyle name="SAPBEXHLevel0 2 9" xfId="34008" xr:uid="{00000000-0005-0000-0000-00008D8C0000}"/>
    <cellStyle name="SAPBEXHLevel0 3" xfId="7609" xr:uid="{00000000-0005-0000-0000-00008E8C0000}"/>
    <cellStyle name="SAPBEXHLevel0 3 2" xfId="14114" xr:uid="{00000000-0005-0000-0000-00008F8C0000}"/>
    <cellStyle name="SAPBEXHLevel0 3 2 2" xfId="26844" xr:uid="{00000000-0005-0000-0000-0000908C0000}"/>
    <cellStyle name="SAPBEXHLevel0 3 3" xfId="22335" xr:uid="{00000000-0005-0000-0000-0000918C0000}"/>
    <cellStyle name="SAPBEXHLevel0 4" xfId="11430" xr:uid="{00000000-0005-0000-0000-0000928C0000}"/>
    <cellStyle name="SAPBEXHLevel0 4 2" xfId="16731" xr:uid="{00000000-0005-0000-0000-0000938C0000}"/>
    <cellStyle name="SAPBEXHLevel0 4 2 2" xfId="29266" xr:uid="{00000000-0005-0000-0000-0000948C0000}"/>
    <cellStyle name="SAPBEXHLevel0 4 3" xfId="24185" xr:uid="{00000000-0005-0000-0000-0000958C0000}"/>
    <cellStyle name="SAPBEXHLevel0 5" xfId="11526" xr:uid="{00000000-0005-0000-0000-0000968C0000}"/>
    <cellStyle name="SAPBEXHLevel0 5 2" xfId="16801" xr:uid="{00000000-0005-0000-0000-0000978C0000}"/>
    <cellStyle name="SAPBEXHLevel0 5 2 2" xfId="29336" xr:uid="{00000000-0005-0000-0000-0000988C0000}"/>
    <cellStyle name="SAPBEXHLevel0 5 3" xfId="24281" xr:uid="{00000000-0005-0000-0000-0000998C0000}"/>
    <cellStyle name="SAPBEXHLevel0 6" xfId="6482" xr:uid="{00000000-0005-0000-0000-00009A8C0000}"/>
    <cellStyle name="SAPBEXHLevel0 6 2" xfId="21226" xr:uid="{00000000-0005-0000-0000-00009B8C0000}"/>
    <cellStyle name="SAPBEXHLevel0 7" xfId="18536" xr:uid="{00000000-0005-0000-0000-00009C8C0000}"/>
    <cellStyle name="SAPBEXHLevel0 7 2" xfId="30076" xr:uid="{00000000-0005-0000-0000-00009D8C0000}"/>
    <cellStyle name="SAPBEXHLevel0 8" xfId="20536" xr:uid="{00000000-0005-0000-0000-00009E8C0000}"/>
    <cellStyle name="SAPBEXHLevel0 8 2" xfId="30216" xr:uid="{00000000-0005-0000-0000-00009F8C0000}"/>
    <cellStyle name="SAPBEXHLevel0 9" xfId="31904" xr:uid="{00000000-0005-0000-0000-0000A08C0000}"/>
    <cellStyle name="SAPBEXHLevel0X" xfId="5959" xr:uid="{00000000-0005-0000-0000-0000A18C0000}"/>
    <cellStyle name="SAPBEXHLevel0X 10" xfId="33792" xr:uid="{00000000-0005-0000-0000-0000A28C0000}"/>
    <cellStyle name="SAPBEXHLevel0X 11" xfId="31029" xr:uid="{00000000-0005-0000-0000-0000A38C0000}"/>
    <cellStyle name="SAPBEXHLevel0X 2" xfId="9477" xr:uid="{00000000-0005-0000-0000-0000A48C0000}"/>
    <cellStyle name="SAPBEXHLevel0X 2 10" xfId="30626" xr:uid="{00000000-0005-0000-0000-0000A58C0000}"/>
    <cellStyle name="SAPBEXHLevel0X 2 2" xfId="11730" xr:uid="{00000000-0005-0000-0000-0000A68C0000}"/>
    <cellStyle name="SAPBEXHLevel0X 2 2 2" xfId="16968" xr:uid="{00000000-0005-0000-0000-0000A78C0000}"/>
    <cellStyle name="SAPBEXHLevel0X 2 2 2 2" xfId="29501" xr:uid="{00000000-0005-0000-0000-0000A88C0000}"/>
    <cellStyle name="SAPBEXHLevel0X 2 2 3" xfId="24480" xr:uid="{00000000-0005-0000-0000-0000A98C0000}"/>
    <cellStyle name="SAPBEXHLevel0X 2 3" xfId="6854" xr:uid="{00000000-0005-0000-0000-0000AA8C0000}"/>
    <cellStyle name="SAPBEXHLevel0X 2 3 2" xfId="13406" xr:uid="{00000000-0005-0000-0000-0000AB8C0000}"/>
    <cellStyle name="SAPBEXHLevel0X 2 3 2 2" xfId="26141" xr:uid="{00000000-0005-0000-0000-0000AC8C0000}"/>
    <cellStyle name="SAPBEXHLevel0X 2 3 3" xfId="21585" xr:uid="{00000000-0005-0000-0000-0000AD8C0000}"/>
    <cellStyle name="SAPBEXHLevel0X 2 4" xfId="7069" xr:uid="{00000000-0005-0000-0000-0000AE8C0000}"/>
    <cellStyle name="SAPBEXHLevel0X 2 4 2" xfId="21796" xr:uid="{00000000-0005-0000-0000-0000AF8C0000}"/>
    <cellStyle name="SAPBEXHLevel0X 2 5" xfId="19822" xr:uid="{00000000-0005-0000-0000-0000B08C0000}"/>
    <cellStyle name="SAPBEXHLevel0X 2 5 2" xfId="30150" xr:uid="{00000000-0005-0000-0000-0000B18C0000}"/>
    <cellStyle name="SAPBEXHLevel0X 2 6" xfId="20688" xr:uid="{00000000-0005-0000-0000-0000B28C0000}"/>
    <cellStyle name="SAPBEXHLevel0X 2 6 2" xfId="30366" xr:uid="{00000000-0005-0000-0000-0000B38C0000}"/>
    <cellStyle name="SAPBEXHLevel0X 2 7" xfId="23467" xr:uid="{00000000-0005-0000-0000-0000B48C0000}"/>
    <cellStyle name="SAPBEXHLevel0X 2 8" xfId="32936" xr:uid="{00000000-0005-0000-0000-0000B58C0000}"/>
    <cellStyle name="SAPBEXHLevel0X 2 9" xfId="34009" xr:uid="{00000000-0005-0000-0000-0000B68C0000}"/>
    <cellStyle name="SAPBEXHLevel0X 3" xfId="7610" xr:uid="{00000000-0005-0000-0000-0000B78C0000}"/>
    <cellStyle name="SAPBEXHLevel0X 3 2" xfId="14115" xr:uid="{00000000-0005-0000-0000-0000B88C0000}"/>
    <cellStyle name="SAPBEXHLevel0X 3 2 2" xfId="26845" xr:uid="{00000000-0005-0000-0000-0000B98C0000}"/>
    <cellStyle name="SAPBEXHLevel0X 3 3" xfId="22336" xr:uid="{00000000-0005-0000-0000-0000BA8C0000}"/>
    <cellStyle name="SAPBEXHLevel0X 4" xfId="11431" xr:uid="{00000000-0005-0000-0000-0000BB8C0000}"/>
    <cellStyle name="SAPBEXHLevel0X 4 2" xfId="16732" xr:uid="{00000000-0005-0000-0000-0000BC8C0000}"/>
    <cellStyle name="SAPBEXHLevel0X 4 2 2" xfId="29267" xr:uid="{00000000-0005-0000-0000-0000BD8C0000}"/>
    <cellStyle name="SAPBEXHLevel0X 4 3" xfId="24186" xr:uid="{00000000-0005-0000-0000-0000BE8C0000}"/>
    <cellStyle name="SAPBEXHLevel0X 5" xfId="11489" xr:uid="{00000000-0005-0000-0000-0000BF8C0000}"/>
    <cellStyle name="SAPBEXHLevel0X 5 2" xfId="16778" xr:uid="{00000000-0005-0000-0000-0000C08C0000}"/>
    <cellStyle name="SAPBEXHLevel0X 5 2 2" xfId="29313" xr:uid="{00000000-0005-0000-0000-0000C18C0000}"/>
    <cellStyle name="SAPBEXHLevel0X 5 3" xfId="24244" xr:uid="{00000000-0005-0000-0000-0000C28C0000}"/>
    <cellStyle name="SAPBEXHLevel0X 6" xfId="6458" xr:uid="{00000000-0005-0000-0000-0000C38C0000}"/>
    <cellStyle name="SAPBEXHLevel0X 6 2" xfId="21202" xr:uid="{00000000-0005-0000-0000-0000C48C0000}"/>
    <cellStyle name="SAPBEXHLevel0X 7" xfId="18537" xr:uid="{00000000-0005-0000-0000-0000C58C0000}"/>
    <cellStyle name="SAPBEXHLevel0X 7 2" xfId="30077" xr:uid="{00000000-0005-0000-0000-0000C68C0000}"/>
    <cellStyle name="SAPBEXHLevel0X 8" xfId="20537" xr:uid="{00000000-0005-0000-0000-0000C78C0000}"/>
    <cellStyle name="SAPBEXHLevel0X 8 2" xfId="30217" xr:uid="{00000000-0005-0000-0000-0000C88C0000}"/>
    <cellStyle name="SAPBEXHLevel0X 9" xfId="31905" xr:uid="{00000000-0005-0000-0000-0000C98C0000}"/>
    <cellStyle name="SAPBEXHLevel1" xfId="5960" xr:uid="{00000000-0005-0000-0000-0000CA8C0000}"/>
    <cellStyle name="SAPBEXHLevel1 10" xfId="33793" xr:uid="{00000000-0005-0000-0000-0000CB8C0000}"/>
    <cellStyle name="SAPBEXHLevel1 11" xfId="31030" xr:uid="{00000000-0005-0000-0000-0000CC8C0000}"/>
    <cellStyle name="SAPBEXHLevel1 2" xfId="9478" xr:uid="{00000000-0005-0000-0000-0000CD8C0000}"/>
    <cellStyle name="SAPBEXHLevel1 2 10" xfId="31505" xr:uid="{00000000-0005-0000-0000-0000CE8C0000}"/>
    <cellStyle name="SAPBEXHLevel1 2 2" xfId="11731" xr:uid="{00000000-0005-0000-0000-0000CF8C0000}"/>
    <cellStyle name="SAPBEXHLevel1 2 2 2" xfId="16969" xr:uid="{00000000-0005-0000-0000-0000D08C0000}"/>
    <cellStyle name="SAPBEXHLevel1 2 2 2 2" xfId="29502" xr:uid="{00000000-0005-0000-0000-0000D18C0000}"/>
    <cellStyle name="SAPBEXHLevel1 2 2 3" xfId="24481" xr:uid="{00000000-0005-0000-0000-0000D28C0000}"/>
    <cellStyle name="SAPBEXHLevel1 2 3" xfId="6855" xr:uid="{00000000-0005-0000-0000-0000D38C0000}"/>
    <cellStyle name="SAPBEXHLevel1 2 3 2" xfId="13407" xr:uid="{00000000-0005-0000-0000-0000D48C0000}"/>
    <cellStyle name="SAPBEXHLevel1 2 3 2 2" xfId="26142" xr:uid="{00000000-0005-0000-0000-0000D58C0000}"/>
    <cellStyle name="SAPBEXHLevel1 2 3 3" xfId="21586" xr:uid="{00000000-0005-0000-0000-0000D68C0000}"/>
    <cellStyle name="SAPBEXHLevel1 2 4" xfId="11805" xr:uid="{00000000-0005-0000-0000-0000D78C0000}"/>
    <cellStyle name="SAPBEXHLevel1 2 4 2" xfId="24554" xr:uid="{00000000-0005-0000-0000-0000D88C0000}"/>
    <cellStyle name="SAPBEXHLevel1 2 5" xfId="19823" xr:uid="{00000000-0005-0000-0000-0000D98C0000}"/>
    <cellStyle name="SAPBEXHLevel1 2 5 2" xfId="30151" xr:uid="{00000000-0005-0000-0000-0000DA8C0000}"/>
    <cellStyle name="SAPBEXHLevel1 2 6" xfId="20689" xr:uid="{00000000-0005-0000-0000-0000DB8C0000}"/>
    <cellStyle name="SAPBEXHLevel1 2 6 2" xfId="30367" xr:uid="{00000000-0005-0000-0000-0000DC8C0000}"/>
    <cellStyle name="SAPBEXHLevel1 2 7" xfId="23468" xr:uid="{00000000-0005-0000-0000-0000DD8C0000}"/>
    <cellStyle name="SAPBEXHLevel1 2 8" xfId="32937" xr:uid="{00000000-0005-0000-0000-0000DE8C0000}"/>
    <cellStyle name="SAPBEXHLevel1 2 9" xfId="34010" xr:uid="{00000000-0005-0000-0000-0000DF8C0000}"/>
    <cellStyle name="SAPBEXHLevel1 3" xfId="7611" xr:uid="{00000000-0005-0000-0000-0000E08C0000}"/>
    <cellStyle name="SAPBEXHLevel1 3 2" xfId="14116" xr:uid="{00000000-0005-0000-0000-0000E18C0000}"/>
    <cellStyle name="SAPBEXHLevel1 3 2 2" xfId="26846" xr:uid="{00000000-0005-0000-0000-0000E28C0000}"/>
    <cellStyle name="SAPBEXHLevel1 3 3" xfId="22337" xr:uid="{00000000-0005-0000-0000-0000E38C0000}"/>
    <cellStyle name="SAPBEXHLevel1 4" xfId="11432" xr:uid="{00000000-0005-0000-0000-0000E48C0000}"/>
    <cellStyle name="SAPBEXHLevel1 4 2" xfId="16733" xr:uid="{00000000-0005-0000-0000-0000E58C0000}"/>
    <cellStyle name="SAPBEXHLevel1 4 2 2" xfId="29268" xr:uid="{00000000-0005-0000-0000-0000E68C0000}"/>
    <cellStyle name="SAPBEXHLevel1 4 3" xfId="24187" xr:uid="{00000000-0005-0000-0000-0000E78C0000}"/>
    <cellStyle name="SAPBEXHLevel1 5" xfId="6684" xr:uid="{00000000-0005-0000-0000-0000E88C0000}"/>
    <cellStyle name="SAPBEXHLevel1 5 2" xfId="13268" xr:uid="{00000000-0005-0000-0000-0000E98C0000}"/>
    <cellStyle name="SAPBEXHLevel1 5 2 2" xfId="26010" xr:uid="{00000000-0005-0000-0000-0000EA8C0000}"/>
    <cellStyle name="SAPBEXHLevel1 5 3" xfId="21422" xr:uid="{00000000-0005-0000-0000-0000EB8C0000}"/>
    <cellStyle name="SAPBEXHLevel1 6" xfId="6910" xr:uid="{00000000-0005-0000-0000-0000EC8C0000}"/>
    <cellStyle name="SAPBEXHLevel1 6 2" xfId="21638" xr:uid="{00000000-0005-0000-0000-0000ED8C0000}"/>
    <cellStyle name="SAPBEXHLevel1 7" xfId="18538" xr:uid="{00000000-0005-0000-0000-0000EE8C0000}"/>
    <cellStyle name="SAPBEXHLevel1 7 2" xfId="30078" xr:uid="{00000000-0005-0000-0000-0000EF8C0000}"/>
    <cellStyle name="SAPBEXHLevel1 8" xfId="20538" xr:uid="{00000000-0005-0000-0000-0000F08C0000}"/>
    <cellStyle name="SAPBEXHLevel1 8 2" xfId="30218" xr:uid="{00000000-0005-0000-0000-0000F18C0000}"/>
    <cellStyle name="SAPBEXHLevel1 9" xfId="31906" xr:uid="{00000000-0005-0000-0000-0000F28C0000}"/>
    <cellStyle name="SAPBEXHLevel1X" xfId="5961" xr:uid="{00000000-0005-0000-0000-0000F38C0000}"/>
    <cellStyle name="SAPBEXHLevel1X 10" xfId="33794" xr:uid="{00000000-0005-0000-0000-0000F48C0000}"/>
    <cellStyle name="SAPBEXHLevel1X 11" xfId="33299" xr:uid="{00000000-0005-0000-0000-0000F58C0000}"/>
    <cellStyle name="SAPBEXHLevel1X 2" xfId="9479" xr:uid="{00000000-0005-0000-0000-0000F68C0000}"/>
    <cellStyle name="SAPBEXHLevel1X 2 10" xfId="30868" xr:uid="{00000000-0005-0000-0000-0000F78C0000}"/>
    <cellStyle name="SAPBEXHLevel1X 2 2" xfId="11732" xr:uid="{00000000-0005-0000-0000-0000F88C0000}"/>
    <cellStyle name="SAPBEXHLevel1X 2 2 2" xfId="16970" xr:uid="{00000000-0005-0000-0000-0000F98C0000}"/>
    <cellStyle name="SAPBEXHLevel1X 2 2 2 2" xfId="29503" xr:uid="{00000000-0005-0000-0000-0000FA8C0000}"/>
    <cellStyle name="SAPBEXHLevel1X 2 2 3" xfId="24482" xr:uid="{00000000-0005-0000-0000-0000FB8C0000}"/>
    <cellStyle name="SAPBEXHLevel1X 2 3" xfId="6856" xr:uid="{00000000-0005-0000-0000-0000FC8C0000}"/>
    <cellStyle name="SAPBEXHLevel1X 2 3 2" xfId="13408" xr:uid="{00000000-0005-0000-0000-0000FD8C0000}"/>
    <cellStyle name="SAPBEXHLevel1X 2 3 2 2" xfId="26143" xr:uid="{00000000-0005-0000-0000-0000FE8C0000}"/>
    <cellStyle name="SAPBEXHLevel1X 2 3 3" xfId="21587" xr:uid="{00000000-0005-0000-0000-0000FF8C0000}"/>
    <cellStyle name="SAPBEXHLevel1X 2 4" xfId="11712" xr:uid="{00000000-0005-0000-0000-0000008D0000}"/>
    <cellStyle name="SAPBEXHLevel1X 2 4 2" xfId="24462" xr:uid="{00000000-0005-0000-0000-0000018D0000}"/>
    <cellStyle name="SAPBEXHLevel1X 2 5" xfId="19824" xr:uid="{00000000-0005-0000-0000-0000028D0000}"/>
    <cellStyle name="SAPBEXHLevel1X 2 5 2" xfId="30152" xr:uid="{00000000-0005-0000-0000-0000038D0000}"/>
    <cellStyle name="SAPBEXHLevel1X 2 6" xfId="20690" xr:uid="{00000000-0005-0000-0000-0000048D0000}"/>
    <cellStyle name="SAPBEXHLevel1X 2 6 2" xfId="30368" xr:uid="{00000000-0005-0000-0000-0000058D0000}"/>
    <cellStyle name="SAPBEXHLevel1X 2 7" xfId="23469" xr:uid="{00000000-0005-0000-0000-0000068D0000}"/>
    <cellStyle name="SAPBEXHLevel1X 2 8" xfId="32938" xr:uid="{00000000-0005-0000-0000-0000078D0000}"/>
    <cellStyle name="SAPBEXHLevel1X 2 9" xfId="34011" xr:uid="{00000000-0005-0000-0000-0000088D0000}"/>
    <cellStyle name="SAPBEXHLevel1X 3" xfId="7612" xr:uid="{00000000-0005-0000-0000-0000098D0000}"/>
    <cellStyle name="SAPBEXHLevel1X 3 2" xfId="14117" xr:uid="{00000000-0005-0000-0000-00000A8D0000}"/>
    <cellStyle name="SAPBEXHLevel1X 3 2 2" xfId="26847" xr:uid="{00000000-0005-0000-0000-00000B8D0000}"/>
    <cellStyle name="SAPBEXHLevel1X 3 3" xfId="22338" xr:uid="{00000000-0005-0000-0000-00000C8D0000}"/>
    <cellStyle name="SAPBEXHLevel1X 4" xfId="11433" xr:uid="{00000000-0005-0000-0000-00000D8D0000}"/>
    <cellStyle name="SAPBEXHLevel1X 4 2" xfId="16734" xr:uid="{00000000-0005-0000-0000-00000E8D0000}"/>
    <cellStyle name="SAPBEXHLevel1X 4 2 2" xfId="29269" xr:uid="{00000000-0005-0000-0000-00000F8D0000}"/>
    <cellStyle name="SAPBEXHLevel1X 4 3" xfId="24188" xr:uid="{00000000-0005-0000-0000-0000108D0000}"/>
    <cellStyle name="SAPBEXHLevel1X 5" xfId="11870" xr:uid="{00000000-0005-0000-0000-0000118D0000}"/>
    <cellStyle name="SAPBEXHLevel1X 5 2" xfId="17068" xr:uid="{00000000-0005-0000-0000-0000128D0000}"/>
    <cellStyle name="SAPBEXHLevel1X 5 2 2" xfId="29599" xr:uid="{00000000-0005-0000-0000-0000138D0000}"/>
    <cellStyle name="SAPBEXHLevel1X 5 3" xfId="24619" xr:uid="{00000000-0005-0000-0000-0000148D0000}"/>
    <cellStyle name="SAPBEXHLevel1X 6" xfId="11798" xr:uid="{00000000-0005-0000-0000-0000158D0000}"/>
    <cellStyle name="SAPBEXHLevel1X 6 2" xfId="24547" xr:uid="{00000000-0005-0000-0000-0000168D0000}"/>
    <cellStyle name="SAPBEXHLevel1X 7" xfId="18539" xr:uid="{00000000-0005-0000-0000-0000178D0000}"/>
    <cellStyle name="SAPBEXHLevel1X 7 2" xfId="30079" xr:uid="{00000000-0005-0000-0000-0000188D0000}"/>
    <cellStyle name="SAPBEXHLevel1X 8" xfId="20539" xr:uid="{00000000-0005-0000-0000-0000198D0000}"/>
    <cellStyle name="SAPBEXHLevel1X 8 2" xfId="30219" xr:uid="{00000000-0005-0000-0000-00001A8D0000}"/>
    <cellStyle name="SAPBEXHLevel1X 9" xfId="31907" xr:uid="{00000000-0005-0000-0000-00001B8D0000}"/>
    <cellStyle name="SAPBEXHLevel2" xfId="5962" xr:uid="{00000000-0005-0000-0000-00001C8D0000}"/>
    <cellStyle name="SAPBEXHLevel2 10" xfId="33795" xr:uid="{00000000-0005-0000-0000-00001D8D0000}"/>
    <cellStyle name="SAPBEXHLevel2 11" xfId="30606" xr:uid="{00000000-0005-0000-0000-00001E8D0000}"/>
    <cellStyle name="SAPBEXHLevel2 2" xfId="9480" xr:uid="{00000000-0005-0000-0000-00001F8D0000}"/>
    <cellStyle name="SAPBEXHLevel2 2 10" xfId="31945" xr:uid="{00000000-0005-0000-0000-0000208D0000}"/>
    <cellStyle name="SAPBEXHLevel2 2 2" xfId="11733" xr:uid="{00000000-0005-0000-0000-0000218D0000}"/>
    <cellStyle name="SAPBEXHLevel2 2 2 2" xfId="16971" xr:uid="{00000000-0005-0000-0000-0000228D0000}"/>
    <cellStyle name="SAPBEXHLevel2 2 2 2 2" xfId="29504" xr:uid="{00000000-0005-0000-0000-0000238D0000}"/>
    <cellStyle name="SAPBEXHLevel2 2 2 3" xfId="24483" xr:uid="{00000000-0005-0000-0000-0000248D0000}"/>
    <cellStyle name="SAPBEXHLevel2 2 3" xfId="6857" xr:uid="{00000000-0005-0000-0000-0000258D0000}"/>
    <cellStyle name="SAPBEXHLevel2 2 3 2" xfId="13409" xr:uid="{00000000-0005-0000-0000-0000268D0000}"/>
    <cellStyle name="SAPBEXHLevel2 2 3 2 2" xfId="26144" xr:uid="{00000000-0005-0000-0000-0000278D0000}"/>
    <cellStyle name="SAPBEXHLevel2 2 3 3" xfId="21588" xr:uid="{00000000-0005-0000-0000-0000288D0000}"/>
    <cellStyle name="SAPBEXHLevel2 2 4" xfId="6909" xr:uid="{00000000-0005-0000-0000-0000298D0000}"/>
    <cellStyle name="SAPBEXHLevel2 2 4 2" xfId="21637" xr:uid="{00000000-0005-0000-0000-00002A8D0000}"/>
    <cellStyle name="SAPBEXHLevel2 2 5" xfId="19825" xr:uid="{00000000-0005-0000-0000-00002B8D0000}"/>
    <cellStyle name="SAPBEXHLevel2 2 5 2" xfId="30153" xr:uid="{00000000-0005-0000-0000-00002C8D0000}"/>
    <cellStyle name="SAPBEXHLevel2 2 6" xfId="20691" xr:uid="{00000000-0005-0000-0000-00002D8D0000}"/>
    <cellStyle name="SAPBEXHLevel2 2 6 2" xfId="30369" xr:uid="{00000000-0005-0000-0000-00002E8D0000}"/>
    <cellStyle name="SAPBEXHLevel2 2 7" xfId="23470" xr:uid="{00000000-0005-0000-0000-00002F8D0000}"/>
    <cellStyle name="SAPBEXHLevel2 2 8" xfId="32939" xr:uid="{00000000-0005-0000-0000-0000308D0000}"/>
    <cellStyle name="SAPBEXHLevel2 2 9" xfId="34012" xr:uid="{00000000-0005-0000-0000-0000318D0000}"/>
    <cellStyle name="SAPBEXHLevel2 3" xfId="7613" xr:uid="{00000000-0005-0000-0000-0000328D0000}"/>
    <cellStyle name="SAPBEXHLevel2 3 2" xfId="14118" xr:uid="{00000000-0005-0000-0000-0000338D0000}"/>
    <cellStyle name="SAPBEXHLevel2 3 2 2" xfId="26848" xr:uid="{00000000-0005-0000-0000-0000348D0000}"/>
    <cellStyle name="SAPBEXHLevel2 3 3" xfId="22339" xr:uid="{00000000-0005-0000-0000-0000358D0000}"/>
    <cellStyle name="SAPBEXHLevel2 4" xfId="11434" xr:uid="{00000000-0005-0000-0000-0000368D0000}"/>
    <cellStyle name="SAPBEXHLevel2 4 2" xfId="16735" xr:uid="{00000000-0005-0000-0000-0000378D0000}"/>
    <cellStyle name="SAPBEXHLevel2 4 2 2" xfId="29270" xr:uid="{00000000-0005-0000-0000-0000388D0000}"/>
    <cellStyle name="SAPBEXHLevel2 4 3" xfId="24189" xr:uid="{00000000-0005-0000-0000-0000398D0000}"/>
    <cellStyle name="SAPBEXHLevel2 5" xfId="11647" xr:uid="{00000000-0005-0000-0000-00003A8D0000}"/>
    <cellStyle name="SAPBEXHLevel2 5 2" xfId="16906" xr:uid="{00000000-0005-0000-0000-00003B8D0000}"/>
    <cellStyle name="SAPBEXHLevel2 5 2 2" xfId="29440" xr:uid="{00000000-0005-0000-0000-00003C8D0000}"/>
    <cellStyle name="SAPBEXHLevel2 5 3" xfId="24399" xr:uid="{00000000-0005-0000-0000-00003D8D0000}"/>
    <cellStyle name="SAPBEXHLevel2 6" xfId="7355" xr:uid="{00000000-0005-0000-0000-00003E8D0000}"/>
    <cellStyle name="SAPBEXHLevel2 6 2" xfId="22083" xr:uid="{00000000-0005-0000-0000-00003F8D0000}"/>
    <cellStyle name="SAPBEXHLevel2 7" xfId="18540" xr:uid="{00000000-0005-0000-0000-0000408D0000}"/>
    <cellStyle name="SAPBEXHLevel2 7 2" xfId="30080" xr:uid="{00000000-0005-0000-0000-0000418D0000}"/>
    <cellStyle name="SAPBEXHLevel2 8" xfId="20540" xr:uid="{00000000-0005-0000-0000-0000428D0000}"/>
    <cellStyle name="SAPBEXHLevel2 8 2" xfId="30220" xr:uid="{00000000-0005-0000-0000-0000438D0000}"/>
    <cellStyle name="SAPBEXHLevel2 9" xfId="31908" xr:uid="{00000000-0005-0000-0000-0000448D0000}"/>
    <cellStyle name="SAPBEXHLevel2X" xfId="5963" xr:uid="{00000000-0005-0000-0000-0000458D0000}"/>
    <cellStyle name="SAPBEXHLevel2X 10" xfId="33796" xr:uid="{00000000-0005-0000-0000-0000468D0000}"/>
    <cellStyle name="SAPBEXHLevel2X 11" xfId="31936" xr:uid="{00000000-0005-0000-0000-0000478D0000}"/>
    <cellStyle name="SAPBEXHLevel2X 2" xfId="9481" xr:uid="{00000000-0005-0000-0000-0000488D0000}"/>
    <cellStyle name="SAPBEXHLevel2X 2 10" xfId="30849" xr:uid="{00000000-0005-0000-0000-0000498D0000}"/>
    <cellStyle name="SAPBEXHLevel2X 2 2" xfId="11734" xr:uid="{00000000-0005-0000-0000-00004A8D0000}"/>
    <cellStyle name="SAPBEXHLevel2X 2 2 2" xfId="16972" xr:uid="{00000000-0005-0000-0000-00004B8D0000}"/>
    <cellStyle name="SAPBEXHLevel2X 2 2 2 2" xfId="29505" xr:uid="{00000000-0005-0000-0000-00004C8D0000}"/>
    <cellStyle name="SAPBEXHLevel2X 2 2 3" xfId="24484" xr:uid="{00000000-0005-0000-0000-00004D8D0000}"/>
    <cellStyle name="SAPBEXHLevel2X 2 3" xfId="6858" xr:uid="{00000000-0005-0000-0000-00004E8D0000}"/>
    <cellStyle name="SAPBEXHLevel2X 2 3 2" xfId="13410" xr:uid="{00000000-0005-0000-0000-00004F8D0000}"/>
    <cellStyle name="SAPBEXHLevel2X 2 3 2 2" xfId="26145" xr:uid="{00000000-0005-0000-0000-0000508D0000}"/>
    <cellStyle name="SAPBEXHLevel2X 2 3 3" xfId="21589" xr:uid="{00000000-0005-0000-0000-0000518D0000}"/>
    <cellStyle name="SAPBEXHLevel2X 2 4" xfId="6691" xr:uid="{00000000-0005-0000-0000-0000528D0000}"/>
    <cellStyle name="SAPBEXHLevel2X 2 4 2" xfId="21429" xr:uid="{00000000-0005-0000-0000-0000538D0000}"/>
    <cellStyle name="SAPBEXHLevel2X 2 5" xfId="19826" xr:uid="{00000000-0005-0000-0000-0000548D0000}"/>
    <cellStyle name="SAPBEXHLevel2X 2 5 2" xfId="30154" xr:uid="{00000000-0005-0000-0000-0000558D0000}"/>
    <cellStyle name="SAPBEXHLevel2X 2 6" xfId="20692" xr:uid="{00000000-0005-0000-0000-0000568D0000}"/>
    <cellStyle name="SAPBEXHLevel2X 2 6 2" xfId="30370" xr:uid="{00000000-0005-0000-0000-0000578D0000}"/>
    <cellStyle name="SAPBEXHLevel2X 2 7" xfId="23471" xr:uid="{00000000-0005-0000-0000-0000588D0000}"/>
    <cellStyle name="SAPBEXHLevel2X 2 8" xfId="32940" xr:uid="{00000000-0005-0000-0000-0000598D0000}"/>
    <cellStyle name="SAPBEXHLevel2X 2 9" xfId="34013" xr:uid="{00000000-0005-0000-0000-00005A8D0000}"/>
    <cellStyle name="SAPBEXHLevel2X 3" xfId="7614" xr:uid="{00000000-0005-0000-0000-00005B8D0000}"/>
    <cellStyle name="SAPBEXHLevel2X 3 2" xfId="14119" xr:uid="{00000000-0005-0000-0000-00005C8D0000}"/>
    <cellStyle name="SAPBEXHLevel2X 3 2 2" xfId="26849" xr:uid="{00000000-0005-0000-0000-00005D8D0000}"/>
    <cellStyle name="SAPBEXHLevel2X 3 3" xfId="22340" xr:uid="{00000000-0005-0000-0000-00005E8D0000}"/>
    <cellStyle name="SAPBEXHLevel2X 4" xfId="11435" xr:uid="{00000000-0005-0000-0000-00005F8D0000}"/>
    <cellStyle name="SAPBEXHLevel2X 4 2" xfId="16736" xr:uid="{00000000-0005-0000-0000-0000608D0000}"/>
    <cellStyle name="SAPBEXHLevel2X 4 2 2" xfId="29271" xr:uid="{00000000-0005-0000-0000-0000618D0000}"/>
    <cellStyle name="SAPBEXHLevel2X 4 3" xfId="24190" xr:uid="{00000000-0005-0000-0000-0000628D0000}"/>
    <cellStyle name="SAPBEXHLevel2X 5" xfId="11952" xr:uid="{00000000-0005-0000-0000-0000638D0000}"/>
    <cellStyle name="SAPBEXHLevel2X 5 2" xfId="17113" xr:uid="{00000000-0005-0000-0000-0000648D0000}"/>
    <cellStyle name="SAPBEXHLevel2X 5 2 2" xfId="29644" xr:uid="{00000000-0005-0000-0000-0000658D0000}"/>
    <cellStyle name="SAPBEXHLevel2X 5 3" xfId="24701" xr:uid="{00000000-0005-0000-0000-0000668D0000}"/>
    <cellStyle name="SAPBEXHLevel2X 6" xfId="6781" xr:uid="{00000000-0005-0000-0000-0000678D0000}"/>
    <cellStyle name="SAPBEXHLevel2X 6 2" xfId="21512" xr:uid="{00000000-0005-0000-0000-0000688D0000}"/>
    <cellStyle name="SAPBEXHLevel2X 7" xfId="18541" xr:uid="{00000000-0005-0000-0000-0000698D0000}"/>
    <cellStyle name="SAPBEXHLevel2X 7 2" xfId="30081" xr:uid="{00000000-0005-0000-0000-00006A8D0000}"/>
    <cellStyle name="SAPBEXHLevel2X 8" xfId="20541" xr:uid="{00000000-0005-0000-0000-00006B8D0000}"/>
    <cellStyle name="SAPBEXHLevel2X 8 2" xfId="30221" xr:uid="{00000000-0005-0000-0000-00006C8D0000}"/>
    <cellStyle name="SAPBEXHLevel2X 9" xfId="31909" xr:uid="{00000000-0005-0000-0000-00006D8D0000}"/>
    <cellStyle name="SAPBEXHLevel3" xfId="5964" xr:uid="{00000000-0005-0000-0000-00006E8D0000}"/>
    <cellStyle name="SAPBEXHLevel3 10" xfId="33797" xr:uid="{00000000-0005-0000-0000-00006F8D0000}"/>
    <cellStyle name="SAPBEXHLevel3 11" xfId="31874" xr:uid="{00000000-0005-0000-0000-0000708D0000}"/>
    <cellStyle name="SAPBEXHLevel3 2" xfId="9482" xr:uid="{00000000-0005-0000-0000-0000718D0000}"/>
    <cellStyle name="SAPBEXHLevel3 2 10" xfId="30640" xr:uid="{00000000-0005-0000-0000-0000728D0000}"/>
    <cellStyle name="SAPBEXHLevel3 2 2" xfId="11735" xr:uid="{00000000-0005-0000-0000-0000738D0000}"/>
    <cellStyle name="SAPBEXHLevel3 2 2 2" xfId="16973" xr:uid="{00000000-0005-0000-0000-0000748D0000}"/>
    <cellStyle name="SAPBEXHLevel3 2 2 2 2" xfId="29506" xr:uid="{00000000-0005-0000-0000-0000758D0000}"/>
    <cellStyle name="SAPBEXHLevel3 2 2 3" xfId="24485" xr:uid="{00000000-0005-0000-0000-0000768D0000}"/>
    <cellStyle name="SAPBEXHLevel3 2 3" xfId="6859" xr:uid="{00000000-0005-0000-0000-0000778D0000}"/>
    <cellStyle name="SAPBEXHLevel3 2 3 2" xfId="13411" xr:uid="{00000000-0005-0000-0000-0000788D0000}"/>
    <cellStyle name="SAPBEXHLevel3 2 3 2 2" xfId="26146" xr:uid="{00000000-0005-0000-0000-0000798D0000}"/>
    <cellStyle name="SAPBEXHLevel3 2 3 3" xfId="21590" xr:uid="{00000000-0005-0000-0000-00007A8D0000}"/>
    <cellStyle name="SAPBEXHLevel3 2 4" xfId="11808" xr:uid="{00000000-0005-0000-0000-00007B8D0000}"/>
    <cellStyle name="SAPBEXHLevel3 2 4 2" xfId="24557" xr:uid="{00000000-0005-0000-0000-00007C8D0000}"/>
    <cellStyle name="SAPBEXHLevel3 2 5" xfId="19827" xr:uid="{00000000-0005-0000-0000-00007D8D0000}"/>
    <cellStyle name="SAPBEXHLevel3 2 5 2" xfId="30155" xr:uid="{00000000-0005-0000-0000-00007E8D0000}"/>
    <cellStyle name="SAPBEXHLevel3 2 6" xfId="20693" xr:uid="{00000000-0005-0000-0000-00007F8D0000}"/>
    <cellStyle name="SAPBEXHLevel3 2 6 2" xfId="30371" xr:uid="{00000000-0005-0000-0000-0000808D0000}"/>
    <cellStyle name="SAPBEXHLevel3 2 7" xfId="23472" xr:uid="{00000000-0005-0000-0000-0000818D0000}"/>
    <cellStyle name="SAPBEXHLevel3 2 8" xfId="32941" xr:uid="{00000000-0005-0000-0000-0000828D0000}"/>
    <cellStyle name="SAPBEXHLevel3 2 9" xfId="34014" xr:uid="{00000000-0005-0000-0000-0000838D0000}"/>
    <cellStyle name="SAPBEXHLevel3 3" xfId="7615" xr:uid="{00000000-0005-0000-0000-0000848D0000}"/>
    <cellStyle name="SAPBEXHLevel3 3 2" xfId="14120" xr:uid="{00000000-0005-0000-0000-0000858D0000}"/>
    <cellStyle name="SAPBEXHLevel3 3 2 2" xfId="26850" xr:uid="{00000000-0005-0000-0000-0000868D0000}"/>
    <cellStyle name="SAPBEXHLevel3 3 3" xfId="22341" xr:uid="{00000000-0005-0000-0000-0000878D0000}"/>
    <cellStyle name="SAPBEXHLevel3 4" xfId="11436" xr:uid="{00000000-0005-0000-0000-0000888D0000}"/>
    <cellStyle name="SAPBEXHLevel3 4 2" xfId="16737" xr:uid="{00000000-0005-0000-0000-0000898D0000}"/>
    <cellStyle name="SAPBEXHLevel3 4 2 2" xfId="29272" xr:uid="{00000000-0005-0000-0000-00008A8D0000}"/>
    <cellStyle name="SAPBEXHLevel3 4 3" xfId="24191" xr:uid="{00000000-0005-0000-0000-00008B8D0000}"/>
    <cellStyle name="SAPBEXHLevel3 5" xfId="11512" xr:uid="{00000000-0005-0000-0000-00008C8D0000}"/>
    <cellStyle name="SAPBEXHLevel3 5 2" xfId="16794" xr:uid="{00000000-0005-0000-0000-00008D8D0000}"/>
    <cellStyle name="SAPBEXHLevel3 5 2 2" xfId="29329" xr:uid="{00000000-0005-0000-0000-00008E8D0000}"/>
    <cellStyle name="SAPBEXHLevel3 5 3" xfId="24267" xr:uid="{00000000-0005-0000-0000-00008F8D0000}"/>
    <cellStyle name="SAPBEXHLevel3 6" xfId="6729" xr:uid="{00000000-0005-0000-0000-0000908D0000}"/>
    <cellStyle name="SAPBEXHLevel3 6 2" xfId="21464" xr:uid="{00000000-0005-0000-0000-0000918D0000}"/>
    <cellStyle name="SAPBEXHLevel3 7" xfId="18542" xr:uid="{00000000-0005-0000-0000-0000928D0000}"/>
    <cellStyle name="SAPBEXHLevel3 7 2" xfId="30082" xr:uid="{00000000-0005-0000-0000-0000938D0000}"/>
    <cellStyle name="SAPBEXHLevel3 8" xfId="20542" xr:uid="{00000000-0005-0000-0000-0000948D0000}"/>
    <cellStyle name="SAPBEXHLevel3 8 2" xfId="30222" xr:uid="{00000000-0005-0000-0000-0000958D0000}"/>
    <cellStyle name="SAPBEXHLevel3 9" xfId="31910" xr:uid="{00000000-0005-0000-0000-0000968D0000}"/>
    <cellStyle name="SAPBEXHLevel3X" xfId="5965" xr:uid="{00000000-0005-0000-0000-0000978D0000}"/>
    <cellStyle name="SAPBEXHLevel3X 10" xfId="33798" xr:uid="{00000000-0005-0000-0000-0000988D0000}"/>
    <cellStyle name="SAPBEXHLevel3X 11" xfId="31875" xr:uid="{00000000-0005-0000-0000-0000998D0000}"/>
    <cellStyle name="SAPBEXHLevel3X 2" xfId="9483" xr:uid="{00000000-0005-0000-0000-00009A8D0000}"/>
    <cellStyle name="SAPBEXHLevel3X 2 10" xfId="33836" xr:uid="{00000000-0005-0000-0000-00009B8D0000}"/>
    <cellStyle name="SAPBEXHLevel3X 2 2" xfId="11736" xr:uid="{00000000-0005-0000-0000-00009C8D0000}"/>
    <cellStyle name="SAPBEXHLevel3X 2 2 2" xfId="16974" xr:uid="{00000000-0005-0000-0000-00009D8D0000}"/>
    <cellStyle name="SAPBEXHLevel3X 2 2 2 2" xfId="29507" xr:uid="{00000000-0005-0000-0000-00009E8D0000}"/>
    <cellStyle name="SAPBEXHLevel3X 2 2 3" xfId="24486" xr:uid="{00000000-0005-0000-0000-00009F8D0000}"/>
    <cellStyle name="SAPBEXHLevel3X 2 3" xfId="6860" xr:uid="{00000000-0005-0000-0000-0000A08D0000}"/>
    <cellStyle name="SAPBEXHLevel3X 2 3 2" xfId="13412" xr:uid="{00000000-0005-0000-0000-0000A18D0000}"/>
    <cellStyle name="SAPBEXHLevel3X 2 3 2 2" xfId="26147" xr:uid="{00000000-0005-0000-0000-0000A28D0000}"/>
    <cellStyle name="SAPBEXHLevel3X 2 3 3" xfId="21591" xr:uid="{00000000-0005-0000-0000-0000A38D0000}"/>
    <cellStyle name="SAPBEXHLevel3X 2 4" xfId="11868" xr:uid="{00000000-0005-0000-0000-0000A48D0000}"/>
    <cellStyle name="SAPBEXHLevel3X 2 4 2" xfId="24617" xr:uid="{00000000-0005-0000-0000-0000A58D0000}"/>
    <cellStyle name="SAPBEXHLevel3X 2 5" xfId="19828" xr:uid="{00000000-0005-0000-0000-0000A68D0000}"/>
    <cellStyle name="SAPBEXHLevel3X 2 5 2" xfId="30156" xr:uid="{00000000-0005-0000-0000-0000A78D0000}"/>
    <cellStyle name="SAPBEXHLevel3X 2 6" xfId="20694" xr:uid="{00000000-0005-0000-0000-0000A88D0000}"/>
    <cellStyle name="SAPBEXHLevel3X 2 6 2" xfId="30372" xr:uid="{00000000-0005-0000-0000-0000A98D0000}"/>
    <cellStyle name="SAPBEXHLevel3X 2 7" xfId="23473" xr:uid="{00000000-0005-0000-0000-0000AA8D0000}"/>
    <cellStyle name="SAPBEXHLevel3X 2 8" xfId="32942" xr:uid="{00000000-0005-0000-0000-0000AB8D0000}"/>
    <cellStyle name="SAPBEXHLevel3X 2 9" xfId="34015" xr:uid="{00000000-0005-0000-0000-0000AC8D0000}"/>
    <cellStyle name="SAPBEXHLevel3X 3" xfId="7616" xr:uid="{00000000-0005-0000-0000-0000AD8D0000}"/>
    <cellStyle name="SAPBEXHLevel3X 3 2" xfId="14121" xr:uid="{00000000-0005-0000-0000-0000AE8D0000}"/>
    <cellStyle name="SAPBEXHLevel3X 3 2 2" xfId="26851" xr:uid="{00000000-0005-0000-0000-0000AF8D0000}"/>
    <cellStyle name="SAPBEXHLevel3X 3 3" xfId="22342" xr:uid="{00000000-0005-0000-0000-0000B08D0000}"/>
    <cellStyle name="SAPBEXHLevel3X 4" xfId="11437" xr:uid="{00000000-0005-0000-0000-0000B18D0000}"/>
    <cellStyle name="SAPBEXHLevel3X 4 2" xfId="16738" xr:uid="{00000000-0005-0000-0000-0000B28D0000}"/>
    <cellStyle name="SAPBEXHLevel3X 4 2 2" xfId="29273" xr:uid="{00000000-0005-0000-0000-0000B38D0000}"/>
    <cellStyle name="SAPBEXHLevel3X 4 3" xfId="24192" xr:uid="{00000000-0005-0000-0000-0000B48D0000}"/>
    <cellStyle name="SAPBEXHLevel3X 5" xfId="11897" xr:uid="{00000000-0005-0000-0000-0000B58D0000}"/>
    <cellStyle name="SAPBEXHLevel3X 5 2" xfId="17082" xr:uid="{00000000-0005-0000-0000-0000B68D0000}"/>
    <cellStyle name="SAPBEXHLevel3X 5 2 2" xfId="29613" xr:uid="{00000000-0005-0000-0000-0000B78D0000}"/>
    <cellStyle name="SAPBEXHLevel3X 5 3" xfId="24646" xr:uid="{00000000-0005-0000-0000-0000B88D0000}"/>
    <cellStyle name="SAPBEXHLevel3X 6" xfId="6693" xr:uid="{00000000-0005-0000-0000-0000B98D0000}"/>
    <cellStyle name="SAPBEXHLevel3X 6 2" xfId="21431" xr:uid="{00000000-0005-0000-0000-0000BA8D0000}"/>
    <cellStyle name="SAPBEXHLevel3X 7" xfId="18543" xr:uid="{00000000-0005-0000-0000-0000BB8D0000}"/>
    <cellStyle name="SAPBEXHLevel3X 7 2" xfId="30083" xr:uid="{00000000-0005-0000-0000-0000BC8D0000}"/>
    <cellStyle name="SAPBEXHLevel3X 8" xfId="20543" xr:uid="{00000000-0005-0000-0000-0000BD8D0000}"/>
    <cellStyle name="SAPBEXHLevel3X 8 2" xfId="30223" xr:uid="{00000000-0005-0000-0000-0000BE8D0000}"/>
    <cellStyle name="SAPBEXHLevel3X 9" xfId="31911" xr:uid="{00000000-0005-0000-0000-0000BF8D0000}"/>
    <cellStyle name="SAPBEXresData" xfId="5966" xr:uid="{00000000-0005-0000-0000-0000C08D0000}"/>
    <cellStyle name="SAPBEXresData 10" xfId="33799" xr:uid="{00000000-0005-0000-0000-0000C18D0000}"/>
    <cellStyle name="SAPBEXresData 11" xfId="31876" xr:uid="{00000000-0005-0000-0000-0000C28D0000}"/>
    <cellStyle name="SAPBEXresData 2" xfId="9484" xr:uid="{00000000-0005-0000-0000-0000C38D0000}"/>
    <cellStyle name="SAPBEXresData 2 10" xfId="31507" xr:uid="{00000000-0005-0000-0000-0000C48D0000}"/>
    <cellStyle name="SAPBEXresData 2 2" xfId="11737" xr:uid="{00000000-0005-0000-0000-0000C58D0000}"/>
    <cellStyle name="SAPBEXresData 2 2 2" xfId="16975" xr:uid="{00000000-0005-0000-0000-0000C68D0000}"/>
    <cellStyle name="SAPBEXresData 2 2 2 2" xfId="29508" xr:uid="{00000000-0005-0000-0000-0000C78D0000}"/>
    <cellStyle name="SAPBEXresData 2 2 3" xfId="24487" xr:uid="{00000000-0005-0000-0000-0000C88D0000}"/>
    <cellStyle name="SAPBEXresData 2 3" xfId="6861" xr:uid="{00000000-0005-0000-0000-0000C98D0000}"/>
    <cellStyle name="SAPBEXresData 2 3 2" xfId="13413" xr:uid="{00000000-0005-0000-0000-0000CA8D0000}"/>
    <cellStyle name="SAPBEXresData 2 3 2 2" xfId="26148" xr:uid="{00000000-0005-0000-0000-0000CB8D0000}"/>
    <cellStyle name="SAPBEXresData 2 3 3" xfId="21592" xr:uid="{00000000-0005-0000-0000-0000CC8D0000}"/>
    <cellStyle name="SAPBEXresData 2 4" xfId="7690" xr:uid="{00000000-0005-0000-0000-0000CD8D0000}"/>
    <cellStyle name="SAPBEXresData 2 4 2" xfId="22410" xr:uid="{00000000-0005-0000-0000-0000CE8D0000}"/>
    <cellStyle name="SAPBEXresData 2 5" xfId="19829" xr:uid="{00000000-0005-0000-0000-0000CF8D0000}"/>
    <cellStyle name="SAPBEXresData 2 5 2" xfId="30157" xr:uid="{00000000-0005-0000-0000-0000D08D0000}"/>
    <cellStyle name="SAPBEXresData 2 6" xfId="20695" xr:uid="{00000000-0005-0000-0000-0000D18D0000}"/>
    <cellStyle name="SAPBEXresData 2 6 2" xfId="30373" xr:uid="{00000000-0005-0000-0000-0000D28D0000}"/>
    <cellStyle name="SAPBEXresData 2 7" xfId="23474" xr:uid="{00000000-0005-0000-0000-0000D38D0000}"/>
    <cellStyle name="SAPBEXresData 2 8" xfId="32943" xr:uid="{00000000-0005-0000-0000-0000D48D0000}"/>
    <cellStyle name="SAPBEXresData 2 9" xfId="34016" xr:uid="{00000000-0005-0000-0000-0000D58D0000}"/>
    <cellStyle name="SAPBEXresData 3" xfId="7617" xr:uid="{00000000-0005-0000-0000-0000D68D0000}"/>
    <cellStyle name="SAPBEXresData 3 2" xfId="14122" xr:uid="{00000000-0005-0000-0000-0000D78D0000}"/>
    <cellStyle name="SAPBEXresData 3 2 2" xfId="26852" xr:uid="{00000000-0005-0000-0000-0000D88D0000}"/>
    <cellStyle name="SAPBEXresData 3 3" xfId="22343" xr:uid="{00000000-0005-0000-0000-0000D98D0000}"/>
    <cellStyle name="SAPBEXresData 4" xfId="11438" xr:uid="{00000000-0005-0000-0000-0000DA8D0000}"/>
    <cellStyle name="SAPBEXresData 4 2" xfId="16739" xr:uid="{00000000-0005-0000-0000-0000DB8D0000}"/>
    <cellStyle name="SAPBEXresData 4 2 2" xfId="29274" xr:uid="{00000000-0005-0000-0000-0000DC8D0000}"/>
    <cellStyle name="SAPBEXresData 4 3" xfId="24193" xr:uid="{00000000-0005-0000-0000-0000DD8D0000}"/>
    <cellStyle name="SAPBEXresData 5" xfId="11673" xr:uid="{00000000-0005-0000-0000-0000DE8D0000}"/>
    <cellStyle name="SAPBEXresData 5 2" xfId="16927" xr:uid="{00000000-0005-0000-0000-0000DF8D0000}"/>
    <cellStyle name="SAPBEXresData 5 2 2" xfId="29460" xr:uid="{00000000-0005-0000-0000-0000E08D0000}"/>
    <cellStyle name="SAPBEXresData 5 3" xfId="24424" xr:uid="{00000000-0005-0000-0000-0000E18D0000}"/>
    <cellStyle name="SAPBEXresData 6" xfId="6456" xr:uid="{00000000-0005-0000-0000-0000E28D0000}"/>
    <cellStyle name="SAPBEXresData 6 2" xfId="21201" xr:uid="{00000000-0005-0000-0000-0000E38D0000}"/>
    <cellStyle name="SAPBEXresData 7" xfId="18544" xr:uid="{00000000-0005-0000-0000-0000E48D0000}"/>
    <cellStyle name="SAPBEXresData 7 2" xfId="30084" xr:uid="{00000000-0005-0000-0000-0000E58D0000}"/>
    <cellStyle name="SAPBEXresData 8" xfId="20544" xr:uid="{00000000-0005-0000-0000-0000E68D0000}"/>
    <cellStyle name="SAPBEXresData 8 2" xfId="30224" xr:uid="{00000000-0005-0000-0000-0000E78D0000}"/>
    <cellStyle name="SAPBEXresData 9" xfId="31912" xr:uid="{00000000-0005-0000-0000-0000E88D0000}"/>
    <cellStyle name="SAPBEXresDataEmph" xfId="5967" xr:uid="{00000000-0005-0000-0000-0000E98D0000}"/>
    <cellStyle name="SAPBEXresDataEmph 10" xfId="33800" xr:uid="{00000000-0005-0000-0000-0000EA8D0000}"/>
    <cellStyle name="SAPBEXresDataEmph 11" xfId="31877" xr:uid="{00000000-0005-0000-0000-0000EB8D0000}"/>
    <cellStyle name="SAPBEXresDataEmph 2" xfId="9485" xr:uid="{00000000-0005-0000-0000-0000EC8D0000}"/>
    <cellStyle name="SAPBEXresDataEmph 2 10" xfId="31506" xr:uid="{00000000-0005-0000-0000-0000ED8D0000}"/>
    <cellStyle name="SAPBEXresDataEmph 2 2" xfId="11738" xr:uid="{00000000-0005-0000-0000-0000EE8D0000}"/>
    <cellStyle name="SAPBEXresDataEmph 2 2 2" xfId="16976" xr:uid="{00000000-0005-0000-0000-0000EF8D0000}"/>
    <cellStyle name="SAPBEXresDataEmph 2 2 2 2" xfId="29509" xr:uid="{00000000-0005-0000-0000-0000F08D0000}"/>
    <cellStyle name="SAPBEXresDataEmph 2 2 3" xfId="24488" xr:uid="{00000000-0005-0000-0000-0000F18D0000}"/>
    <cellStyle name="SAPBEXresDataEmph 2 3" xfId="6862" xr:uid="{00000000-0005-0000-0000-0000F28D0000}"/>
    <cellStyle name="SAPBEXresDataEmph 2 3 2" xfId="13414" xr:uid="{00000000-0005-0000-0000-0000F38D0000}"/>
    <cellStyle name="SAPBEXresDataEmph 2 3 2 2" xfId="26149" xr:uid="{00000000-0005-0000-0000-0000F48D0000}"/>
    <cellStyle name="SAPBEXresDataEmph 2 3 3" xfId="21593" xr:uid="{00000000-0005-0000-0000-0000F58D0000}"/>
    <cellStyle name="SAPBEXresDataEmph 2 4" xfId="11374" xr:uid="{00000000-0005-0000-0000-0000F68D0000}"/>
    <cellStyle name="SAPBEXresDataEmph 2 4 2" xfId="24129" xr:uid="{00000000-0005-0000-0000-0000F78D0000}"/>
    <cellStyle name="SAPBEXresDataEmph 2 5" xfId="19830" xr:uid="{00000000-0005-0000-0000-0000F88D0000}"/>
    <cellStyle name="SAPBEXresDataEmph 2 5 2" xfId="30158" xr:uid="{00000000-0005-0000-0000-0000F98D0000}"/>
    <cellStyle name="SAPBEXresDataEmph 2 6" xfId="20696" xr:uid="{00000000-0005-0000-0000-0000FA8D0000}"/>
    <cellStyle name="SAPBEXresDataEmph 2 6 2" xfId="30374" xr:uid="{00000000-0005-0000-0000-0000FB8D0000}"/>
    <cellStyle name="SAPBEXresDataEmph 2 7" xfId="23475" xr:uid="{00000000-0005-0000-0000-0000FC8D0000}"/>
    <cellStyle name="SAPBEXresDataEmph 2 8" xfId="32944" xr:uid="{00000000-0005-0000-0000-0000FD8D0000}"/>
    <cellStyle name="SAPBEXresDataEmph 2 9" xfId="34017" xr:uid="{00000000-0005-0000-0000-0000FE8D0000}"/>
    <cellStyle name="SAPBEXresDataEmph 3" xfId="7618" xr:uid="{00000000-0005-0000-0000-0000FF8D0000}"/>
    <cellStyle name="SAPBEXresDataEmph 3 2" xfId="14123" xr:uid="{00000000-0005-0000-0000-0000008E0000}"/>
    <cellStyle name="SAPBEXresDataEmph 3 2 2" xfId="26853" xr:uid="{00000000-0005-0000-0000-0000018E0000}"/>
    <cellStyle name="SAPBEXresDataEmph 3 3" xfId="22344" xr:uid="{00000000-0005-0000-0000-0000028E0000}"/>
    <cellStyle name="SAPBEXresDataEmph 4" xfId="11439" xr:uid="{00000000-0005-0000-0000-0000038E0000}"/>
    <cellStyle name="SAPBEXresDataEmph 4 2" xfId="16740" xr:uid="{00000000-0005-0000-0000-0000048E0000}"/>
    <cellStyle name="SAPBEXresDataEmph 4 2 2" xfId="29275" xr:uid="{00000000-0005-0000-0000-0000058E0000}"/>
    <cellStyle name="SAPBEXresDataEmph 4 3" xfId="24194" xr:uid="{00000000-0005-0000-0000-0000068E0000}"/>
    <cellStyle name="SAPBEXresDataEmph 5" xfId="11933" xr:uid="{00000000-0005-0000-0000-0000078E0000}"/>
    <cellStyle name="SAPBEXresDataEmph 5 2" xfId="17101" xr:uid="{00000000-0005-0000-0000-0000088E0000}"/>
    <cellStyle name="SAPBEXresDataEmph 5 2 2" xfId="29632" xr:uid="{00000000-0005-0000-0000-0000098E0000}"/>
    <cellStyle name="SAPBEXresDataEmph 5 3" xfId="24682" xr:uid="{00000000-0005-0000-0000-00000A8E0000}"/>
    <cellStyle name="SAPBEXresDataEmph 6" xfId="7461" xr:uid="{00000000-0005-0000-0000-00000B8E0000}"/>
    <cellStyle name="SAPBEXresDataEmph 6 2" xfId="22188" xr:uid="{00000000-0005-0000-0000-00000C8E0000}"/>
    <cellStyle name="SAPBEXresDataEmph 7" xfId="18545" xr:uid="{00000000-0005-0000-0000-00000D8E0000}"/>
    <cellStyle name="SAPBEXresDataEmph 7 2" xfId="30085" xr:uid="{00000000-0005-0000-0000-00000E8E0000}"/>
    <cellStyle name="SAPBEXresDataEmph 8" xfId="20545" xr:uid="{00000000-0005-0000-0000-00000F8E0000}"/>
    <cellStyle name="SAPBEXresDataEmph 8 2" xfId="30225" xr:uid="{00000000-0005-0000-0000-0000108E0000}"/>
    <cellStyle name="SAPBEXresDataEmph 9" xfId="31913" xr:uid="{00000000-0005-0000-0000-0000118E0000}"/>
    <cellStyle name="SAPBEXresItem" xfId="5968" xr:uid="{00000000-0005-0000-0000-0000128E0000}"/>
    <cellStyle name="SAPBEXresItem 10" xfId="33801" xr:uid="{00000000-0005-0000-0000-0000138E0000}"/>
    <cellStyle name="SAPBEXresItem 11" xfId="31878" xr:uid="{00000000-0005-0000-0000-0000148E0000}"/>
    <cellStyle name="SAPBEXresItem 2" xfId="9486" xr:uid="{00000000-0005-0000-0000-0000158E0000}"/>
    <cellStyle name="SAPBEXresItem 2 10" xfId="30627" xr:uid="{00000000-0005-0000-0000-0000168E0000}"/>
    <cellStyle name="SAPBEXresItem 2 2" xfId="11739" xr:uid="{00000000-0005-0000-0000-0000178E0000}"/>
    <cellStyle name="SAPBEXresItem 2 2 2" xfId="16977" xr:uid="{00000000-0005-0000-0000-0000188E0000}"/>
    <cellStyle name="SAPBEXresItem 2 2 2 2" xfId="29510" xr:uid="{00000000-0005-0000-0000-0000198E0000}"/>
    <cellStyle name="SAPBEXresItem 2 2 3" xfId="24489" xr:uid="{00000000-0005-0000-0000-00001A8E0000}"/>
    <cellStyle name="SAPBEXresItem 2 3" xfId="11957" xr:uid="{00000000-0005-0000-0000-00001B8E0000}"/>
    <cellStyle name="SAPBEXresItem 2 3 2" xfId="17116" xr:uid="{00000000-0005-0000-0000-00001C8E0000}"/>
    <cellStyle name="SAPBEXresItem 2 3 2 2" xfId="29647" xr:uid="{00000000-0005-0000-0000-00001D8E0000}"/>
    <cellStyle name="SAPBEXresItem 2 3 3" xfId="24706" xr:uid="{00000000-0005-0000-0000-00001E8E0000}"/>
    <cellStyle name="SAPBEXresItem 2 4" xfId="11544" xr:uid="{00000000-0005-0000-0000-00001F8E0000}"/>
    <cellStyle name="SAPBEXresItem 2 4 2" xfId="24296" xr:uid="{00000000-0005-0000-0000-0000208E0000}"/>
    <cellStyle name="SAPBEXresItem 2 5" xfId="19831" xr:uid="{00000000-0005-0000-0000-0000218E0000}"/>
    <cellStyle name="SAPBEXresItem 2 5 2" xfId="30159" xr:uid="{00000000-0005-0000-0000-0000228E0000}"/>
    <cellStyle name="SAPBEXresItem 2 6" xfId="20697" xr:uid="{00000000-0005-0000-0000-0000238E0000}"/>
    <cellStyle name="SAPBEXresItem 2 6 2" xfId="30375" xr:uid="{00000000-0005-0000-0000-0000248E0000}"/>
    <cellStyle name="SAPBEXresItem 2 7" xfId="23476" xr:uid="{00000000-0005-0000-0000-0000258E0000}"/>
    <cellStyle name="SAPBEXresItem 2 8" xfId="32945" xr:uid="{00000000-0005-0000-0000-0000268E0000}"/>
    <cellStyle name="SAPBEXresItem 2 9" xfId="34018" xr:uid="{00000000-0005-0000-0000-0000278E0000}"/>
    <cellStyle name="SAPBEXresItem 3" xfId="7619" xr:uid="{00000000-0005-0000-0000-0000288E0000}"/>
    <cellStyle name="SAPBEXresItem 3 2" xfId="14124" xr:uid="{00000000-0005-0000-0000-0000298E0000}"/>
    <cellStyle name="SAPBEXresItem 3 2 2" xfId="26854" xr:uid="{00000000-0005-0000-0000-00002A8E0000}"/>
    <cellStyle name="SAPBEXresItem 3 3" xfId="22345" xr:uid="{00000000-0005-0000-0000-00002B8E0000}"/>
    <cellStyle name="SAPBEXresItem 4" xfId="11440" xr:uid="{00000000-0005-0000-0000-00002C8E0000}"/>
    <cellStyle name="SAPBEXresItem 4 2" xfId="16741" xr:uid="{00000000-0005-0000-0000-00002D8E0000}"/>
    <cellStyle name="SAPBEXresItem 4 2 2" xfId="29276" xr:uid="{00000000-0005-0000-0000-00002E8E0000}"/>
    <cellStyle name="SAPBEXresItem 4 3" xfId="24195" xr:uid="{00000000-0005-0000-0000-00002F8E0000}"/>
    <cellStyle name="SAPBEXresItem 5" xfId="11530" xr:uid="{00000000-0005-0000-0000-0000308E0000}"/>
    <cellStyle name="SAPBEXresItem 5 2" xfId="16805" xr:uid="{00000000-0005-0000-0000-0000318E0000}"/>
    <cellStyle name="SAPBEXresItem 5 2 2" xfId="29340" xr:uid="{00000000-0005-0000-0000-0000328E0000}"/>
    <cellStyle name="SAPBEXresItem 5 3" xfId="24285" xr:uid="{00000000-0005-0000-0000-0000338E0000}"/>
    <cellStyle name="SAPBEXresItem 6" xfId="11853" xr:uid="{00000000-0005-0000-0000-0000348E0000}"/>
    <cellStyle name="SAPBEXresItem 6 2" xfId="24602" xr:uid="{00000000-0005-0000-0000-0000358E0000}"/>
    <cellStyle name="SAPBEXresItem 7" xfId="18546" xr:uid="{00000000-0005-0000-0000-0000368E0000}"/>
    <cellStyle name="SAPBEXresItem 7 2" xfId="30086" xr:uid="{00000000-0005-0000-0000-0000378E0000}"/>
    <cellStyle name="SAPBEXresItem 8" xfId="20546" xr:uid="{00000000-0005-0000-0000-0000388E0000}"/>
    <cellStyle name="SAPBEXresItem 8 2" xfId="30226" xr:uid="{00000000-0005-0000-0000-0000398E0000}"/>
    <cellStyle name="SAPBEXresItem 9" xfId="31914" xr:uid="{00000000-0005-0000-0000-00003A8E0000}"/>
    <cellStyle name="SAPBEXresItemX" xfId="5969" xr:uid="{00000000-0005-0000-0000-00003B8E0000}"/>
    <cellStyle name="SAPBEXresItemX 10" xfId="33802" xr:uid="{00000000-0005-0000-0000-00003C8E0000}"/>
    <cellStyle name="SAPBEXresItemX 11" xfId="31879" xr:uid="{00000000-0005-0000-0000-00003D8E0000}"/>
    <cellStyle name="SAPBEXresItemX 2" xfId="9487" xr:uid="{00000000-0005-0000-0000-00003E8E0000}"/>
    <cellStyle name="SAPBEXresItemX 2 10" xfId="30869" xr:uid="{00000000-0005-0000-0000-00003F8E0000}"/>
    <cellStyle name="SAPBEXresItemX 2 2" xfId="11740" xr:uid="{00000000-0005-0000-0000-0000408E0000}"/>
    <cellStyle name="SAPBEXresItemX 2 2 2" xfId="16978" xr:uid="{00000000-0005-0000-0000-0000418E0000}"/>
    <cellStyle name="SAPBEXresItemX 2 2 2 2" xfId="29511" xr:uid="{00000000-0005-0000-0000-0000428E0000}"/>
    <cellStyle name="SAPBEXresItemX 2 2 3" xfId="24490" xr:uid="{00000000-0005-0000-0000-0000438E0000}"/>
    <cellStyle name="SAPBEXresItemX 2 3" xfId="6876" xr:uid="{00000000-0005-0000-0000-0000448E0000}"/>
    <cellStyle name="SAPBEXresItemX 2 3 2" xfId="13428" xr:uid="{00000000-0005-0000-0000-0000458E0000}"/>
    <cellStyle name="SAPBEXresItemX 2 3 2 2" xfId="26163" xr:uid="{00000000-0005-0000-0000-0000468E0000}"/>
    <cellStyle name="SAPBEXresItemX 2 3 3" xfId="21607" xr:uid="{00000000-0005-0000-0000-0000478E0000}"/>
    <cellStyle name="SAPBEXresItemX 2 4" xfId="11928" xr:uid="{00000000-0005-0000-0000-0000488E0000}"/>
    <cellStyle name="SAPBEXresItemX 2 4 2" xfId="24677" xr:uid="{00000000-0005-0000-0000-0000498E0000}"/>
    <cellStyle name="SAPBEXresItemX 2 5" xfId="19832" xr:uid="{00000000-0005-0000-0000-00004A8E0000}"/>
    <cellStyle name="SAPBEXresItemX 2 5 2" xfId="30160" xr:uid="{00000000-0005-0000-0000-00004B8E0000}"/>
    <cellStyle name="SAPBEXresItemX 2 6" xfId="20698" xr:uid="{00000000-0005-0000-0000-00004C8E0000}"/>
    <cellStyle name="SAPBEXresItemX 2 6 2" xfId="30376" xr:uid="{00000000-0005-0000-0000-00004D8E0000}"/>
    <cellStyle name="SAPBEXresItemX 2 7" xfId="23477" xr:uid="{00000000-0005-0000-0000-00004E8E0000}"/>
    <cellStyle name="SAPBEXresItemX 2 8" xfId="32946" xr:uid="{00000000-0005-0000-0000-00004F8E0000}"/>
    <cellStyle name="SAPBEXresItemX 2 9" xfId="34019" xr:uid="{00000000-0005-0000-0000-0000508E0000}"/>
    <cellStyle name="SAPBEXresItemX 3" xfId="7620" xr:uid="{00000000-0005-0000-0000-0000518E0000}"/>
    <cellStyle name="SAPBEXresItemX 3 2" xfId="14125" xr:uid="{00000000-0005-0000-0000-0000528E0000}"/>
    <cellStyle name="SAPBEXresItemX 3 2 2" xfId="26855" xr:uid="{00000000-0005-0000-0000-0000538E0000}"/>
    <cellStyle name="SAPBEXresItemX 3 3" xfId="22346" xr:uid="{00000000-0005-0000-0000-0000548E0000}"/>
    <cellStyle name="SAPBEXresItemX 4" xfId="11441" xr:uid="{00000000-0005-0000-0000-0000558E0000}"/>
    <cellStyle name="SAPBEXresItemX 4 2" xfId="16742" xr:uid="{00000000-0005-0000-0000-0000568E0000}"/>
    <cellStyle name="SAPBEXresItemX 4 2 2" xfId="29277" xr:uid="{00000000-0005-0000-0000-0000578E0000}"/>
    <cellStyle name="SAPBEXresItemX 4 3" xfId="24196" xr:uid="{00000000-0005-0000-0000-0000588E0000}"/>
    <cellStyle name="SAPBEXresItemX 5" xfId="6682" xr:uid="{00000000-0005-0000-0000-0000598E0000}"/>
    <cellStyle name="SAPBEXresItemX 5 2" xfId="13266" xr:uid="{00000000-0005-0000-0000-00005A8E0000}"/>
    <cellStyle name="SAPBEXresItemX 5 2 2" xfId="26008" xr:uid="{00000000-0005-0000-0000-00005B8E0000}"/>
    <cellStyle name="SAPBEXresItemX 5 3" xfId="21420" xr:uid="{00000000-0005-0000-0000-00005C8E0000}"/>
    <cellStyle name="SAPBEXresItemX 6" xfId="11976" xr:uid="{00000000-0005-0000-0000-00005D8E0000}"/>
    <cellStyle name="SAPBEXresItemX 6 2" xfId="24724" xr:uid="{00000000-0005-0000-0000-00005E8E0000}"/>
    <cellStyle name="SAPBEXresItemX 7" xfId="18547" xr:uid="{00000000-0005-0000-0000-00005F8E0000}"/>
    <cellStyle name="SAPBEXresItemX 7 2" xfId="30087" xr:uid="{00000000-0005-0000-0000-0000608E0000}"/>
    <cellStyle name="SAPBEXresItemX 8" xfId="20547" xr:uid="{00000000-0005-0000-0000-0000618E0000}"/>
    <cellStyle name="SAPBEXresItemX 8 2" xfId="30227" xr:uid="{00000000-0005-0000-0000-0000628E0000}"/>
    <cellStyle name="SAPBEXresItemX 9" xfId="31915" xr:uid="{00000000-0005-0000-0000-0000638E0000}"/>
    <cellStyle name="SAPBEXstdData" xfId="5970" xr:uid="{00000000-0005-0000-0000-0000648E0000}"/>
    <cellStyle name="SAPBEXstdData 10" xfId="33803" xr:uid="{00000000-0005-0000-0000-0000658E0000}"/>
    <cellStyle name="SAPBEXstdData 11" xfId="31880" xr:uid="{00000000-0005-0000-0000-0000668E0000}"/>
    <cellStyle name="SAPBEXstdData 2" xfId="9488" xr:uid="{00000000-0005-0000-0000-0000678E0000}"/>
    <cellStyle name="SAPBEXstdData 2 10" xfId="31508" xr:uid="{00000000-0005-0000-0000-0000688E0000}"/>
    <cellStyle name="SAPBEXstdData 2 2" xfId="11741" xr:uid="{00000000-0005-0000-0000-0000698E0000}"/>
    <cellStyle name="SAPBEXstdData 2 2 2" xfId="16979" xr:uid="{00000000-0005-0000-0000-00006A8E0000}"/>
    <cellStyle name="SAPBEXstdData 2 2 2 2" xfId="29512" xr:uid="{00000000-0005-0000-0000-00006B8E0000}"/>
    <cellStyle name="SAPBEXstdData 2 2 3" xfId="24491" xr:uid="{00000000-0005-0000-0000-00006C8E0000}"/>
    <cellStyle name="SAPBEXstdData 2 3" xfId="6863" xr:uid="{00000000-0005-0000-0000-00006D8E0000}"/>
    <cellStyle name="SAPBEXstdData 2 3 2" xfId="13415" xr:uid="{00000000-0005-0000-0000-00006E8E0000}"/>
    <cellStyle name="SAPBEXstdData 2 3 2 2" xfId="26150" xr:uid="{00000000-0005-0000-0000-00006F8E0000}"/>
    <cellStyle name="SAPBEXstdData 2 3 3" xfId="21594" xr:uid="{00000000-0005-0000-0000-0000708E0000}"/>
    <cellStyle name="SAPBEXstdData 2 4" xfId="11850" xr:uid="{00000000-0005-0000-0000-0000718E0000}"/>
    <cellStyle name="SAPBEXstdData 2 4 2" xfId="24599" xr:uid="{00000000-0005-0000-0000-0000728E0000}"/>
    <cellStyle name="SAPBEXstdData 2 5" xfId="19833" xr:uid="{00000000-0005-0000-0000-0000738E0000}"/>
    <cellStyle name="SAPBEXstdData 2 5 2" xfId="30161" xr:uid="{00000000-0005-0000-0000-0000748E0000}"/>
    <cellStyle name="SAPBEXstdData 2 6" xfId="20699" xr:uid="{00000000-0005-0000-0000-0000758E0000}"/>
    <cellStyle name="SAPBEXstdData 2 6 2" xfId="30377" xr:uid="{00000000-0005-0000-0000-0000768E0000}"/>
    <cellStyle name="SAPBEXstdData 2 7" xfId="23478" xr:uid="{00000000-0005-0000-0000-0000778E0000}"/>
    <cellStyle name="SAPBEXstdData 2 8" xfId="32947" xr:uid="{00000000-0005-0000-0000-0000788E0000}"/>
    <cellStyle name="SAPBEXstdData 2 9" xfId="34020" xr:uid="{00000000-0005-0000-0000-0000798E0000}"/>
    <cellStyle name="SAPBEXstdData 3" xfId="7621" xr:uid="{00000000-0005-0000-0000-00007A8E0000}"/>
    <cellStyle name="SAPBEXstdData 3 2" xfId="14126" xr:uid="{00000000-0005-0000-0000-00007B8E0000}"/>
    <cellStyle name="SAPBEXstdData 3 2 2" xfId="26856" xr:uid="{00000000-0005-0000-0000-00007C8E0000}"/>
    <cellStyle name="SAPBEXstdData 3 3" xfId="22347" xr:uid="{00000000-0005-0000-0000-00007D8E0000}"/>
    <cellStyle name="SAPBEXstdData 4" xfId="11442" xr:uid="{00000000-0005-0000-0000-00007E8E0000}"/>
    <cellStyle name="SAPBEXstdData 4 2" xfId="16743" xr:uid="{00000000-0005-0000-0000-00007F8E0000}"/>
    <cellStyle name="SAPBEXstdData 4 2 2" xfId="29278" xr:uid="{00000000-0005-0000-0000-0000808E0000}"/>
    <cellStyle name="SAPBEXstdData 4 3" xfId="24197" xr:uid="{00000000-0005-0000-0000-0000818E0000}"/>
    <cellStyle name="SAPBEXstdData 5" xfId="7134" xr:uid="{00000000-0005-0000-0000-0000828E0000}"/>
    <cellStyle name="SAPBEXstdData 5 2" xfId="13669" xr:uid="{00000000-0005-0000-0000-0000838E0000}"/>
    <cellStyle name="SAPBEXstdData 5 2 2" xfId="26400" xr:uid="{00000000-0005-0000-0000-0000848E0000}"/>
    <cellStyle name="SAPBEXstdData 5 3" xfId="21862" xr:uid="{00000000-0005-0000-0000-0000858E0000}"/>
    <cellStyle name="SAPBEXstdData 6" xfId="7672" xr:uid="{00000000-0005-0000-0000-0000868E0000}"/>
    <cellStyle name="SAPBEXstdData 6 2" xfId="22395" xr:uid="{00000000-0005-0000-0000-0000878E0000}"/>
    <cellStyle name="SAPBEXstdData 7" xfId="18548" xr:uid="{00000000-0005-0000-0000-0000888E0000}"/>
    <cellStyle name="SAPBEXstdData 7 2" xfId="30088" xr:uid="{00000000-0005-0000-0000-0000898E0000}"/>
    <cellStyle name="SAPBEXstdData 8" xfId="20548" xr:uid="{00000000-0005-0000-0000-00008A8E0000}"/>
    <cellStyle name="SAPBEXstdData 8 2" xfId="30228" xr:uid="{00000000-0005-0000-0000-00008B8E0000}"/>
    <cellStyle name="SAPBEXstdData 9" xfId="31916" xr:uid="{00000000-0005-0000-0000-00008C8E0000}"/>
    <cellStyle name="SAPBEXstdDataEmph" xfId="5971" xr:uid="{00000000-0005-0000-0000-00008D8E0000}"/>
    <cellStyle name="SAPBEXstdDataEmph 10" xfId="33804" xr:uid="{00000000-0005-0000-0000-00008E8E0000}"/>
    <cellStyle name="SAPBEXstdDataEmph 11" xfId="31881" xr:uid="{00000000-0005-0000-0000-00008F8E0000}"/>
    <cellStyle name="SAPBEXstdDataEmph 2" xfId="9489" xr:uid="{00000000-0005-0000-0000-0000908E0000}"/>
    <cellStyle name="SAPBEXstdDataEmph 2 10" xfId="31509" xr:uid="{00000000-0005-0000-0000-0000918E0000}"/>
    <cellStyle name="SAPBEXstdDataEmph 2 2" xfId="11742" xr:uid="{00000000-0005-0000-0000-0000928E0000}"/>
    <cellStyle name="SAPBEXstdDataEmph 2 2 2" xfId="16980" xr:uid="{00000000-0005-0000-0000-0000938E0000}"/>
    <cellStyle name="SAPBEXstdDataEmph 2 2 2 2" xfId="29513" xr:uid="{00000000-0005-0000-0000-0000948E0000}"/>
    <cellStyle name="SAPBEXstdDataEmph 2 2 3" xfId="24492" xr:uid="{00000000-0005-0000-0000-0000958E0000}"/>
    <cellStyle name="SAPBEXstdDataEmph 2 3" xfId="6864" xr:uid="{00000000-0005-0000-0000-0000968E0000}"/>
    <cellStyle name="SAPBEXstdDataEmph 2 3 2" xfId="13416" xr:uid="{00000000-0005-0000-0000-0000978E0000}"/>
    <cellStyle name="SAPBEXstdDataEmph 2 3 2 2" xfId="26151" xr:uid="{00000000-0005-0000-0000-0000988E0000}"/>
    <cellStyle name="SAPBEXstdDataEmph 2 3 3" xfId="21595" xr:uid="{00000000-0005-0000-0000-0000998E0000}"/>
    <cellStyle name="SAPBEXstdDataEmph 2 4" xfId="11693" xr:uid="{00000000-0005-0000-0000-00009A8E0000}"/>
    <cellStyle name="SAPBEXstdDataEmph 2 4 2" xfId="24442" xr:uid="{00000000-0005-0000-0000-00009B8E0000}"/>
    <cellStyle name="SAPBEXstdDataEmph 2 5" xfId="19834" xr:uid="{00000000-0005-0000-0000-00009C8E0000}"/>
    <cellStyle name="SAPBEXstdDataEmph 2 5 2" xfId="30162" xr:uid="{00000000-0005-0000-0000-00009D8E0000}"/>
    <cellStyle name="SAPBEXstdDataEmph 2 6" xfId="20700" xr:uid="{00000000-0005-0000-0000-00009E8E0000}"/>
    <cellStyle name="SAPBEXstdDataEmph 2 6 2" xfId="30378" xr:uid="{00000000-0005-0000-0000-00009F8E0000}"/>
    <cellStyle name="SAPBEXstdDataEmph 2 7" xfId="23479" xr:uid="{00000000-0005-0000-0000-0000A08E0000}"/>
    <cellStyle name="SAPBEXstdDataEmph 2 8" xfId="32948" xr:uid="{00000000-0005-0000-0000-0000A18E0000}"/>
    <cellStyle name="SAPBEXstdDataEmph 2 9" xfId="34021" xr:uid="{00000000-0005-0000-0000-0000A28E0000}"/>
    <cellStyle name="SAPBEXstdDataEmph 3" xfId="7622" xr:uid="{00000000-0005-0000-0000-0000A38E0000}"/>
    <cellStyle name="SAPBEXstdDataEmph 3 2" xfId="14127" xr:uid="{00000000-0005-0000-0000-0000A48E0000}"/>
    <cellStyle name="SAPBEXstdDataEmph 3 2 2" xfId="26857" xr:uid="{00000000-0005-0000-0000-0000A58E0000}"/>
    <cellStyle name="SAPBEXstdDataEmph 3 3" xfId="22348" xr:uid="{00000000-0005-0000-0000-0000A68E0000}"/>
    <cellStyle name="SAPBEXstdDataEmph 4" xfId="11443" xr:uid="{00000000-0005-0000-0000-0000A78E0000}"/>
    <cellStyle name="SAPBEXstdDataEmph 4 2" xfId="16744" xr:uid="{00000000-0005-0000-0000-0000A88E0000}"/>
    <cellStyle name="SAPBEXstdDataEmph 4 2 2" xfId="29279" xr:uid="{00000000-0005-0000-0000-0000A98E0000}"/>
    <cellStyle name="SAPBEXstdDataEmph 4 3" xfId="24198" xr:uid="{00000000-0005-0000-0000-0000AA8E0000}"/>
    <cellStyle name="SAPBEXstdDataEmph 5" xfId="11672" xr:uid="{00000000-0005-0000-0000-0000AB8E0000}"/>
    <cellStyle name="SAPBEXstdDataEmph 5 2" xfId="16926" xr:uid="{00000000-0005-0000-0000-0000AC8E0000}"/>
    <cellStyle name="SAPBEXstdDataEmph 5 2 2" xfId="29459" xr:uid="{00000000-0005-0000-0000-0000AD8E0000}"/>
    <cellStyle name="SAPBEXstdDataEmph 5 3" xfId="24423" xr:uid="{00000000-0005-0000-0000-0000AE8E0000}"/>
    <cellStyle name="SAPBEXstdDataEmph 6" xfId="11769" xr:uid="{00000000-0005-0000-0000-0000AF8E0000}"/>
    <cellStyle name="SAPBEXstdDataEmph 6 2" xfId="24519" xr:uid="{00000000-0005-0000-0000-0000B08E0000}"/>
    <cellStyle name="SAPBEXstdDataEmph 7" xfId="18549" xr:uid="{00000000-0005-0000-0000-0000B18E0000}"/>
    <cellStyle name="SAPBEXstdDataEmph 7 2" xfId="30089" xr:uid="{00000000-0005-0000-0000-0000B28E0000}"/>
    <cellStyle name="SAPBEXstdDataEmph 8" xfId="20549" xr:uid="{00000000-0005-0000-0000-0000B38E0000}"/>
    <cellStyle name="SAPBEXstdDataEmph 8 2" xfId="30229" xr:uid="{00000000-0005-0000-0000-0000B48E0000}"/>
    <cellStyle name="SAPBEXstdDataEmph 9" xfId="31917" xr:uid="{00000000-0005-0000-0000-0000B58E0000}"/>
    <cellStyle name="SAPBEXstdItem" xfId="5972" xr:uid="{00000000-0005-0000-0000-0000B68E0000}"/>
    <cellStyle name="SAPBEXstdItem 10" xfId="33805" xr:uid="{00000000-0005-0000-0000-0000B78E0000}"/>
    <cellStyle name="SAPBEXstdItem 11" xfId="31882" xr:uid="{00000000-0005-0000-0000-0000B88E0000}"/>
    <cellStyle name="SAPBEXstdItem 2" xfId="9490" xr:uid="{00000000-0005-0000-0000-0000B98E0000}"/>
    <cellStyle name="SAPBEXstdItem 2 10" xfId="31510" xr:uid="{00000000-0005-0000-0000-0000BA8E0000}"/>
    <cellStyle name="SAPBEXstdItem 2 2" xfId="11743" xr:uid="{00000000-0005-0000-0000-0000BB8E0000}"/>
    <cellStyle name="SAPBEXstdItem 2 2 2" xfId="16981" xr:uid="{00000000-0005-0000-0000-0000BC8E0000}"/>
    <cellStyle name="SAPBEXstdItem 2 2 2 2" xfId="29514" xr:uid="{00000000-0005-0000-0000-0000BD8E0000}"/>
    <cellStyle name="SAPBEXstdItem 2 2 3" xfId="24493" xr:uid="{00000000-0005-0000-0000-0000BE8E0000}"/>
    <cellStyle name="SAPBEXstdItem 2 3" xfId="6865" xr:uid="{00000000-0005-0000-0000-0000BF8E0000}"/>
    <cellStyle name="SAPBEXstdItem 2 3 2" xfId="13417" xr:uid="{00000000-0005-0000-0000-0000C08E0000}"/>
    <cellStyle name="SAPBEXstdItem 2 3 2 2" xfId="26152" xr:uid="{00000000-0005-0000-0000-0000C18E0000}"/>
    <cellStyle name="SAPBEXstdItem 2 3 3" xfId="21596" xr:uid="{00000000-0005-0000-0000-0000C28E0000}"/>
    <cellStyle name="SAPBEXstdItem 2 4" xfId="11924" xr:uid="{00000000-0005-0000-0000-0000C38E0000}"/>
    <cellStyle name="SAPBEXstdItem 2 4 2" xfId="24673" xr:uid="{00000000-0005-0000-0000-0000C48E0000}"/>
    <cellStyle name="SAPBEXstdItem 2 5" xfId="19835" xr:uid="{00000000-0005-0000-0000-0000C58E0000}"/>
    <cellStyle name="SAPBEXstdItem 2 5 2" xfId="30163" xr:uid="{00000000-0005-0000-0000-0000C68E0000}"/>
    <cellStyle name="SAPBEXstdItem 2 6" xfId="20701" xr:uid="{00000000-0005-0000-0000-0000C78E0000}"/>
    <cellStyle name="SAPBEXstdItem 2 6 2" xfId="30379" xr:uid="{00000000-0005-0000-0000-0000C88E0000}"/>
    <cellStyle name="SAPBEXstdItem 2 7" xfId="23480" xr:uid="{00000000-0005-0000-0000-0000C98E0000}"/>
    <cellStyle name="SAPBEXstdItem 2 8" xfId="32949" xr:uid="{00000000-0005-0000-0000-0000CA8E0000}"/>
    <cellStyle name="SAPBEXstdItem 2 9" xfId="34022" xr:uid="{00000000-0005-0000-0000-0000CB8E0000}"/>
    <cellStyle name="SAPBEXstdItem 3" xfId="7623" xr:uid="{00000000-0005-0000-0000-0000CC8E0000}"/>
    <cellStyle name="SAPBEXstdItem 3 2" xfId="14128" xr:uid="{00000000-0005-0000-0000-0000CD8E0000}"/>
    <cellStyle name="SAPBEXstdItem 3 2 2" xfId="26858" xr:uid="{00000000-0005-0000-0000-0000CE8E0000}"/>
    <cellStyle name="SAPBEXstdItem 3 3" xfId="22349" xr:uid="{00000000-0005-0000-0000-0000CF8E0000}"/>
    <cellStyle name="SAPBEXstdItem 4" xfId="11444" xr:uid="{00000000-0005-0000-0000-0000D08E0000}"/>
    <cellStyle name="SAPBEXstdItem 4 2" xfId="16745" xr:uid="{00000000-0005-0000-0000-0000D18E0000}"/>
    <cellStyle name="SAPBEXstdItem 4 2 2" xfId="29280" xr:uid="{00000000-0005-0000-0000-0000D28E0000}"/>
    <cellStyle name="SAPBEXstdItem 4 3" xfId="24199" xr:uid="{00000000-0005-0000-0000-0000D38E0000}"/>
    <cellStyle name="SAPBEXstdItem 5" xfId="11529" xr:uid="{00000000-0005-0000-0000-0000D48E0000}"/>
    <cellStyle name="SAPBEXstdItem 5 2" xfId="16804" xr:uid="{00000000-0005-0000-0000-0000D58E0000}"/>
    <cellStyle name="SAPBEXstdItem 5 2 2" xfId="29339" xr:uid="{00000000-0005-0000-0000-0000D68E0000}"/>
    <cellStyle name="SAPBEXstdItem 5 3" xfId="24284" xr:uid="{00000000-0005-0000-0000-0000D78E0000}"/>
    <cellStyle name="SAPBEXstdItem 6" xfId="11793" xr:uid="{00000000-0005-0000-0000-0000D88E0000}"/>
    <cellStyle name="SAPBEXstdItem 6 2" xfId="24543" xr:uid="{00000000-0005-0000-0000-0000D98E0000}"/>
    <cellStyle name="SAPBEXstdItem 7" xfId="18550" xr:uid="{00000000-0005-0000-0000-0000DA8E0000}"/>
    <cellStyle name="SAPBEXstdItem 7 2" xfId="30090" xr:uid="{00000000-0005-0000-0000-0000DB8E0000}"/>
    <cellStyle name="SAPBEXstdItem 8" xfId="20550" xr:uid="{00000000-0005-0000-0000-0000DC8E0000}"/>
    <cellStyle name="SAPBEXstdItem 8 2" xfId="30230" xr:uid="{00000000-0005-0000-0000-0000DD8E0000}"/>
    <cellStyle name="SAPBEXstdItem 9" xfId="31918" xr:uid="{00000000-0005-0000-0000-0000DE8E0000}"/>
    <cellStyle name="SAPBEXstdItemX" xfId="5973" xr:uid="{00000000-0005-0000-0000-0000DF8E0000}"/>
    <cellStyle name="SAPBEXstdItemX 10" xfId="33806" xr:uid="{00000000-0005-0000-0000-0000E08E0000}"/>
    <cellStyle name="SAPBEXstdItemX 11" xfId="31883" xr:uid="{00000000-0005-0000-0000-0000E18E0000}"/>
    <cellStyle name="SAPBEXstdItemX 2" xfId="9491" xr:uid="{00000000-0005-0000-0000-0000E28E0000}"/>
    <cellStyle name="SAPBEXstdItemX 2 10" xfId="31511" xr:uid="{00000000-0005-0000-0000-0000E38E0000}"/>
    <cellStyle name="SAPBEXstdItemX 2 2" xfId="11744" xr:uid="{00000000-0005-0000-0000-0000E48E0000}"/>
    <cellStyle name="SAPBEXstdItemX 2 2 2" xfId="16982" xr:uid="{00000000-0005-0000-0000-0000E58E0000}"/>
    <cellStyle name="SAPBEXstdItemX 2 2 2 2" xfId="29515" xr:uid="{00000000-0005-0000-0000-0000E68E0000}"/>
    <cellStyle name="SAPBEXstdItemX 2 2 3" xfId="24494" xr:uid="{00000000-0005-0000-0000-0000E78E0000}"/>
    <cellStyle name="SAPBEXstdItemX 2 3" xfId="6866" xr:uid="{00000000-0005-0000-0000-0000E88E0000}"/>
    <cellStyle name="SAPBEXstdItemX 2 3 2" xfId="13418" xr:uid="{00000000-0005-0000-0000-0000E98E0000}"/>
    <cellStyle name="SAPBEXstdItemX 2 3 2 2" xfId="26153" xr:uid="{00000000-0005-0000-0000-0000EA8E0000}"/>
    <cellStyle name="SAPBEXstdItemX 2 3 3" xfId="21597" xr:uid="{00000000-0005-0000-0000-0000EB8E0000}"/>
    <cellStyle name="SAPBEXstdItemX 2 4" xfId="11880" xr:uid="{00000000-0005-0000-0000-0000EC8E0000}"/>
    <cellStyle name="SAPBEXstdItemX 2 4 2" xfId="24629" xr:uid="{00000000-0005-0000-0000-0000ED8E0000}"/>
    <cellStyle name="SAPBEXstdItemX 2 5" xfId="19836" xr:uid="{00000000-0005-0000-0000-0000EE8E0000}"/>
    <cellStyle name="SAPBEXstdItemX 2 5 2" xfId="30164" xr:uid="{00000000-0005-0000-0000-0000EF8E0000}"/>
    <cellStyle name="SAPBEXstdItemX 2 6" xfId="20702" xr:uid="{00000000-0005-0000-0000-0000F08E0000}"/>
    <cellStyle name="SAPBEXstdItemX 2 6 2" xfId="30380" xr:uid="{00000000-0005-0000-0000-0000F18E0000}"/>
    <cellStyle name="SAPBEXstdItemX 2 7" xfId="23481" xr:uid="{00000000-0005-0000-0000-0000F28E0000}"/>
    <cellStyle name="SAPBEXstdItemX 2 8" xfId="32950" xr:uid="{00000000-0005-0000-0000-0000F38E0000}"/>
    <cellStyle name="SAPBEXstdItemX 2 9" xfId="34023" xr:uid="{00000000-0005-0000-0000-0000F48E0000}"/>
    <cellStyle name="SAPBEXstdItemX 3" xfId="7624" xr:uid="{00000000-0005-0000-0000-0000F58E0000}"/>
    <cellStyle name="SAPBEXstdItemX 3 2" xfId="14129" xr:uid="{00000000-0005-0000-0000-0000F68E0000}"/>
    <cellStyle name="SAPBEXstdItemX 3 2 2" xfId="26859" xr:uid="{00000000-0005-0000-0000-0000F78E0000}"/>
    <cellStyle name="SAPBEXstdItemX 3 3" xfId="22350" xr:uid="{00000000-0005-0000-0000-0000F88E0000}"/>
    <cellStyle name="SAPBEXstdItemX 4" xfId="11445" xr:uid="{00000000-0005-0000-0000-0000F98E0000}"/>
    <cellStyle name="SAPBEXstdItemX 4 2" xfId="16746" xr:uid="{00000000-0005-0000-0000-0000FA8E0000}"/>
    <cellStyle name="SAPBEXstdItemX 4 2 2" xfId="29281" xr:uid="{00000000-0005-0000-0000-0000FB8E0000}"/>
    <cellStyle name="SAPBEXstdItemX 4 3" xfId="24200" xr:uid="{00000000-0005-0000-0000-0000FC8E0000}"/>
    <cellStyle name="SAPBEXstdItemX 5" xfId="6683" xr:uid="{00000000-0005-0000-0000-0000FD8E0000}"/>
    <cellStyle name="SAPBEXstdItemX 5 2" xfId="13267" xr:uid="{00000000-0005-0000-0000-0000FE8E0000}"/>
    <cellStyle name="SAPBEXstdItemX 5 2 2" xfId="26009" xr:uid="{00000000-0005-0000-0000-0000FF8E0000}"/>
    <cellStyle name="SAPBEXstdItemX 5 3" xfId="21421" xr:uid="{00000000-0005-0000-0000-0000008F0000}"/>
    <cellStyle name="SAPBEXstdItemX 6" xfId="11963" xr:uid="{00000000-0005-0000-0000-0000018F0000}"/>
    <cellStyle name="SAPBEXstdItemX 6 2" xfId="24712" xr:uid="{00000000-0005-0000-0000-0000028F0000}"/>
    <cellStyle name="SAPBEXstdItemX 7" xfId="18551" xr:uid="{00000000-0005-0000-0000-0000038F0000}"/>
    <cellStyle name="SAPBEXstdItemX 7 2" xfId="30091" xr:uid="{00000000-0005-0000-0000-0000048F0000}"/>
    <cellStyle name="SAPBEXstdItemX 8" xfId="20551" xr:uid="{00000000-0005-0000-0000-0000058F0000}"/>
    <cellStyle name="SAPBEXstdItemX 8 2" xfId="30231" xr:uid="{00000000-0005-0000-0000-0000068F0000}"/>
    <cellStyle name="SAPBEXstdItemX 9" xfId="31919" xr:uid="{00000000-0005-0000-0000-0000078F0000}"/>
    <cellStyle name="SAPBEXtitle" xfId="5974" xr:uid="{00000000-0005-0000-0000-0000088F0000}"/>
    <cellStyle name="SAPBEXtitle 10" xfId="33807" xr:uid="{00000000-0005-0000-0000-0000098F0000}"/>
    <cellStyle name="SAPBEXtitle 11" xfId="30691" xr:uid="{00000000-0005-0000-0000-00000A8F0000}"/>
    <cellStyle name="SAPBEXtitle 2" xfId="9492" xr:uid="{00000000-0005-0000-0000-00000B8F0000}"/>
    <cellStyle name="SAPBEXtitle 2 10" xfId="31512" xr:uid="{00000000-0005-0000-0000-00000C8F0000}"/>
    <cellStyle name="SAPBEXtitle 2 2" xfId="11745" xr:uid="{00000000-0005-0000-0000-00000D8F0000}"/>
    <cellStyle name="SAPBEXtitle 2 2 2" xfId="16983" xr:uid="{00000000-0005-0000-0000-00000E8F0000}"/>
    <cellStyle name="SAPBEXtitle 2 2 2 2" xfId="29516" xr:uid="{00000000-0005-0000-0000-00000F8F0000}"/>
    <cellStyle name="SAPBEXtitle 2 2 3" xfId="24495" xr:uid="{00000000-0005-0000-0000-0000108F0000}"/>
    <cellStyle name="SAPBEXtitle 2 3" xfId="6867" xr:uid="{00000000-0005-0000-0000-0000118F0000}"/>
    <cellStyle name="SAPBEXtitle 2 3 2" xfId="13419" xr:uid="{00000000-0005-0000-0000-0000128F0000}"/>
    <cellStyle name="SAPBEXtitle 2 3 2 2" xfId="26154" xr:uid="{00000000-0005-0000-0000-0000138F0000}"/>
    <cellStyle name="SAPBEXtitle 2 3 3" xfId="21598" xr:uid="{00000000-0005-0000-0000-0000148F0000}"/>
    <cellStyle name="SAPBEXtitle 2 4" xfId="11981" xr:uid="{00000000-0005-0000-0000-0000158F0000}"/>
    <cellStyle name="SAPBEXtitle 2 4 2" xfId="24729" xr:uid="{00000000-0005-0000-0000-0000168F0000}"/>
    <cellStyle name="SAPBEXtitle 2 5" xfId="19837" xr:uid="{00000000-0005-0000-0000-0000178F0000}"/>
    <cellStyle name="SAPBEXtitle 2 5 2" xfId="30165" xr:uid="{00000000-0005-0000-0000-0000188F0000}"/>
    <cellStyle name="SAPBEXtitle 2 6" xfId="20703" xr:uid="{00000000-0005-0000-0000-0000198F0000}"/>
    <cellStyle name="SAPBEXtitle 2 6 2" xfId="30381" xr:uid="{00000000-0005-0000-0000-00001A8F0000}"/>
    <cellStyle name="SAPBEXtitle 2 7" xfId="23482" xr:uid="{00000000-0005-0000-0000-00001B8F0000}"/>
    <cellStyle name="SAPBEXtitle 2 8" xfId="32951" xr:uid="{00000000-0005-0000-0000-00001C8F0000}"/>
    <cellStyle name="SAPBEXtitle 2 9" xfId="34024" xr:uid="{00000000-0005-0000-0000-00001D8F0000}"/>
    <cellStyle name="SAPBEXtitle 3" xfId="7625" xr:uid="{00000000-0005-0000-0000-00001E8F0000}"/>
    <cellStyle name="SAPBEXtitle 3 2" xfId="14130" xr:uid="{00000000-0005-0000-0000-00001F8F0000}"/>
    <cellStyle name="SAPBEXtitle 3 2 2" xfId="26860" xr:uid="{00000000-0005-0000-0000-0000208F0000}"/>
    <cellStyle name="SAPBEXtitle 3 3" xfId="22351" xr:uid="{00000000-0005-0000-0000-0000218F0000}"/>
    <cellStyle name="SAPBEXtitle 4" xfId="11446" xr:uid="{00000000-0005-0000-0000-0000228F0000}"/>
    <cellStyle name="SAPBEXtitle 4 2" xfId="16747" xr:uid="{00000000-0005-0000-0000-0000238F0000}"/>
    <cellStyle name="SAPBEXtitle 4 2 2" xfId="29282" xr:uid="{00000000-0005-0000-0000-0000248F0000}"/>
    <cellStyle name="SAPBEXtitle 4 3" xfId="24201" xr:uid="{00000000-0005-0000-0000-0000258F0000}"/>
    <cellStyle name="SAPBEXtitle 5" xfId="11671" xr:uid="{00000000-0005-0000-0000-0000268F0000}"/>
    <cellStyle name="SAPBEXtitle 5 2" xfId="16925" xr:uid="{00000000-0005-0000-0000-0000278F0000}"/>
    <cellStyle name="SAPBEXtitle 5 2 2" xfId="29458" xr:uid="{00000000-0005-0000-0000-0000288F0000}"/>
    <cellStyle name="SAPBEXtitle 5 3" xfId="24422" xr:uid="{00000000-0005-0000-0000-0000298F0000}"/>
    <cellStyle name="SAPBEXtitle 6" xfId="6481" xr:uid="{00000000-0005-0000-0000-00002A8F0000}"/>
    <cellStyle name="SAPBEXtitle 6 2" xfId="21225" xr:uid="{00000000-0005-0000-0000-00002B8F0000}"/>
    <cellStyle name="SAPBEXtitle 7" xfId="18552" xr:uid="{00000000-0005-0000-0000-00002C8F0000}"/>
    <cellStyle name="SAPBEXtitle 7 2" xfId="30092" xr:uid="{00000000-0005-0000-0000-00002D8F0000}"/>
    <cellStyle name="SAPBEXtitle 8" xfId="20552" xr:uid="{00000000-0005-0000-0000-00002E8F0000}"/>
    <cellStyle name="SAPBEXtitle 8 2" xfId="30232" xr:uid="{00000000-0005-0000-0000-00002F8F0000}"/>
    <cellStyle name="SAPBEXtitle 9" xfId="31920" xr:uid="{00000000-0005-0000-0000-0000308F0000}"/>
    <cellStyle name="SAPBEXundefined" xfId="5975" xr:uid="{00000000-0005-0000-0000-0000318F0000}"/>
    <cellStyle name="SAPBEXundefined 10" xfId="33808" xr:uid="{00000000-0005-0000-0000-0000328F0000}"/>
    <cellStyle name="SAPBEXundefined 11" xfId="31937" xr:uid="{00000000-0005-0000-0000-0000338F0000}"/>
    <cellStyle name="SAPBEXundefined 2" xfId="9493" xr:uid="{00000000-0005-0000-0000-0000348F0000}"/>
    <cellStyle name="SAPBEXundefined 2 10" xfId="31513" xr:uid="{00000000-0005-0000-0000-0000358F0000}"/>
    <cellStyle name="SAPBEXundefined 2 2" xfId="11746" xr:uid="{00000000-0005-0000-0000-0000368F0000}"/>
    <cellStyle name="SAPBEXundefined 2 2 2" xfId="16984" xr:uid="{00000000-0005-0000-0000-0000378F0000}"/>
    <cellStyle name="SAPBEXundefined 2 2 2 2" xfId="29517" xr:uid="{00000000-0005-0000-0000-0000388F0000}"/>
    <cellStyle name="SAPBEXundefined 2 2 3" xfId="24496" xr:uid="{00000000-0005-0000-0000-0000398F0000}"/>
    <cellStyle name="SAPBEXundefined 2 3" xfId="6868" xr:uid="{00000000-0005-0000-0000-00003A8F0000}"/>
    <cellStyle name="SAPBEXundefined 2 3 2" xfId="13420" xr:uid="{00000000-0005-0000-0000-00003B8F0000}"/>
    <cellStyle name="SAPBEXundefined 2 3 2 2" xfId="26155" xr:uid="{00000000-0005-0000-0000-00003C8F0000}"/>
    <cellStyle name="SAPBEXundefined 2 3 3" xfId="21599" xr:uid="{00000000-0005-0000-0000-00003D8F0000}"/>
    <cellStyle name="SAPBEXundefined 2 4" xfId="11455" xr:uid="{00000000-0005-0000-0000-00003E8F0000}"/>
    <cellStyle name="SAPBEXundefined 2 4 2" xfId="24210" xr:uid="{00000000-0005-0000-0000-00003F8F0000}"/>
    <cellStyle name="SAPBEXundefined 2 5" xfId="19838" xr:uid="{00000000-0005-0000-0000-0000408F0000}"/>
    <cellStyle name="SAPBEXundefined 2 5 2" xfId="30166" xr:uid="{00000000-0005-0000-0000-0000418F0000}"/>
    <cellStyle name="SAPBEXundefined 2 6" xfId="20704" xr:uid="{00000000-0005-0000-0000-0000428F0000}"/>
    <cellStyle name="SAPBEXundefined 2 6 2" xfId="30382" xr:uid="{00000000-0005-0000-0000-0000438F0000}"/>
    <cellStyle name="SAPBEXundefined 2 7" xfId="23483" xr:uid="{00000000-0005-0000-0000-0000448F0000}"/>
    <cellStyle name="SAPBEXundefined 2 8" xfId="32952" xr:uid="{00000000-0005-0000-0000-0000458F0000}"/>
    <cellStyle name="SAPBEXundefined 2 9" xfId="34025" xr:uid="{00000000-0005-0000-0000-0000468F0000}"/>
    <cellStyle name="SAPBEXundefined 3" xfId="7626" xr:uid="{00000000-0005-0000-0000-0000478F0000}"/>
    <cellStyle name="SAPBEXundefined 3 2" xfId="14131" xr:uid="{00000000-0005-0000-0000-0000488F0000}"/>
    <cellStyle name="SAPBEXundefined 3 2 2" xfId="26861" xr:uid="{00000000-0005-0000-0000-0000498F0000}"/>
    <cellStyle name="SAPBEXundefined 3 3" xfId="22352" xr:uid="{00000000-0005-0000-0000-00004A8F0000}"/>
    <cellStyle name="SAPBEXundefined 4" xfId="11447" xr:uid="{00000000-0005-0000-0000-00004B8F0000}"/>
    <cellStyle name="SAPBEXundefined 4 2" xfId="16748" xr:uid="{00000000-0005-0000-0000-00004C8F0000}"/>
    <cellStyle name="SAPBEXundefined 4 2 2" xfId="29283" xr:uid="{00000000-0005-0000-0000-00004D8F0000}"/>
    <cellStyle name="SAPBEXundefined 4 3" xfId="24202" xr:uid="{00000000-0005-0000-0000-00004E8F0000}"/>
    <cellStyle name="SAPBEXundefined 5" xfId="11528" xr:uid="{00000000-0005-0000-0000-00004F8F0000}"/>
    <cellStyle name="SAPBEXundefined 5 2" xfId="16803" xr:uid="{00000000-0005-0000-0000-0000508F0000}"/>
    <cellStyle name="SAPBEXundefined 5 2 2" xfId="29338" xr:uid="{00000000-0005-0000-0000-0000518F0000}"/>
    <cellStyle name="SAPBEXundefined 5 3" xfId="24283" xr:uid="{00000000-0005-0000-0000-0000528F0000}"/>
    <cellStyle name="SAPBEXundefined 6" xfId="7709" xr:uid="{00000000-0005-0000-0000-0000538F0000}"/>
    <cellStyle name="SAPBEXundefined 6 2" xfId="22429" xr:uid="{00000000-0005-0000-0000-0000548F0000}"/>
    <cellStyle name="SAPBEXundefined 7" xfId="18553" xr:uid="{00000000-0005-0000-0000-0000558F0000}"/>
    <cellStyle name="SAPBEXundefined 7 2" xfId="30093" xr:uid="{00000000-0005-0000-0000-0000568F0000}"/>
    <cellStyle name="SAPBEXundefined 8" xfId="20553" xr:uid="{00000000-0005-0000-0000-0000578F0000}"/>
    <cellStyle name="SAPBEXundefined 8 2" xfId="30233" xr:uid="{00000000-0005-0000-0000-0000588F0000}"/>
    <cellStyle name="SAPBEXundefined 9" xfId="31921" xr:uid="{00000000-0005-0000-0000-0000598F0000}"/>
    <cellStyle name="sche|_x0005_" xfId="46419" xr:uid="{DD3A9E42-7DC1-4AD9-840C-1AF418713FD2}"/>
    <cellStyle name="Standard_1999-2003 tools set plan 01- Nov PO präsent" xfId="5976" xr:uid="{00000000-0005-0000-0000-00005A8F0000}"/>
    <cellStyle name="StandardizedData" xfId="6211" xr:uid="{00000000-0005-0000-0000-00005B8F0000}"/>
    <cellStyle name="StandardizedPullDown" xfId="6212" xr:uid="{00000000-0005-0000-0000-00005C8F0000}"/>
    <cellStyle name="Style 1" xfId="2078" xr:uid="{00000000-0005-0000-0000-00005D8F0000}"/>
    <cellStyle name="Style 1 2" xfId="2079" xr:uid="{00000000-0005-0000-0000-00005E8F0000}"/>
    <cellStyle name="Style 1 2 2" xfId="6214" xr:uid="{00000000-0005-0000-0000-00005F8F0000}"/>
    <cellStyle name="Style 1 2 2 2" xfId="46420" xr:uid="{061D7F31-7235-45A8-984D-7673BBC59A04}"/>
    <cellStyle name="Style 1 2 3" xfId="10951" xr:uid="{00000000-0005-0000-0000-0000608F0000}"/>
    <cellStyle name="Style 1 2 4" xfId="5977" xr:uid="{00000000-0005-0000-0000-0000618F0000}"/>
    <cellStyle name="Style 1 3" xfId="2080" xr:uid="{00000000-0005-0000-0000-0000628F0000}"/>
    <cellStyle name="Style 1 3 2" xfId="6216" xr:uid="{00000000-0005-0000-0000-0000638F0000}"/>
    <cellStyle name="Style 1 3 2 2" xfId="46421" xr:uid="{AB442D78-6F4F-468B-A9B2-ABF9CCBA2D77}"/>
    <cellStyle name="Style 1 3 3" xfId="11080" xr:uid="{00000000-0005-0000-0000-0000648F0000}"/>
    <cellStyle name="Style 1 3 4" xfId="6215" xr:uid="{00000000-0005-0000-0000-0000658F0000}"/>
    <cellStyle name="Style 1 3_ACCRUAL WORKSHEET Apr 2012" xfId="6217" xr:uid="{00000000-0005-0000-0000-0000668F0000}"/>
    <cellStyle name="Style 1 4" xfId="2081" xr:uid="{00000000-0005-0000-0000-0000678F0000}"/>
    <cellStyle name="Style 1 4 2" xfId="10841" xr:uid="{00000000-0005-0000-0000-0000688F0000}"/>
    <cellStyle name="Style 1 4 2 2" xfId="46422" xr:uid="{5747ADAB-5300-4EA2-BC31-A9E2EC69FBCD}"/>
    <cellStyle name="Style 1 4 3" xfId="6218" xr:uid="{00000000-0005-0000-0000-0000698F0000}"/>
    <cellStyle name="Style 1 5" xfId="6213" xr:uid="{00000000-0005-0000-0000-00006A8F0000}"/>
    <cellStyle name="Style 1 5 2" xfId="46423" xr:uid="{9560BEFA-A005-4CB2-B769-172F6B8EF98E}"/>
    <cellStyle name="Style 1 6" xfId="46424" xr:uid="{ACFC862B-D377-4EEB-B027-3FA168D715C1}"/>
    <cellStyle name="Style 2" xfId="2082" xr:uid="{00000000-0005-0000-0000-00006B8F0000}"/>
    <cellStyle name="Style 2 2" xfId="2083" xr:uid="{00000000-0005-0000-0000-00006C8F0000}"/>
    <cellStyle name="Style 2 2 2" xfId="10083" xr:uid="{00000000-0005-0000-0000-00006D8F0000}"/>
    <cellStyle name="Style 2 2 2 2" xfId="46425" xr:uid="{262A52AF-155F-429B-A14D-A71A31CAF52F}"/>
    <cellStyle name="Style 2 2 3" xfId="5978" xr:uid="{00000000-0005-0000-0000-00006E8F0000}"/>
    <cellStyle name="Style 2 3" xfId="2084" xr:uid="{00000000-0005-0000-0000-00006F8F0000}"/>
    <cellStyle name="Style 2 3 2" xfId="46426" xr:uid="{701842C7-2DB7-4025-A665-DE0B25391A9F}"/>
    <cellStyle name="Style 2 4" xfId="2085" xr:uid="{00000000-0005-0000-0000-0000708F0000}"/>
    <cellStyle name="Style 2 4 2" xfId="46427" xr:uid="{3EAC18A2-3BE8-484F-93A6-8FB6BB31E18C}"/>
    <cellStyle name="Style 2 5" xfId="46428" xr:uid="{44EA7CE9-54B3-4225-8C49-E76B3FD0C1C8}"/>
    <cellStyle name="Style 27" xfId="1074" xr:uid="{00000000-0005-0000-0000-0000718F0000}"/>
    <cellStyle name="Style 3" xfId="2086" xr:uid="{00000000-0005-0000-0000-0000728F0000}"/>
    <cellStyle name="Style 3 2" xfId="2087" xr:uid="{00000000-0005-0000-0000-0000738F0000}"/>
    <cellStyle name="Style 3 2 2" xfId="46429" xr:uid="{D6D15864-DB79-43D6-9CBD-5AFE79402EE9}"/>
    <cellStyle name="Style 3 3" xfId="46430" xr:uid="{F76E29B6-0060-41EE-AB99-63842AB02E17}"/>
    <cellStyle name="Style 3 4" xfId="46431" xr:uid="{FF16742A-29E6-4649-B1A1-99599C977490}"/>
    <cellStyle name="Style 4" xfId="2088" xr:uid="{00000000-0005-0000-0000-0000748F0000}"/>
    <cellStyle name="Style 4 2" xfId="46432" xr:uid="{3494D617-BA60-4402-AD00-8E678A73CFC0}"/>
    <cellStyle name="Style 4 3" xfId="46433" xr:uid="{622BBE05-01AE-4A79-BEB8-F56FFE8F6756}"/>
    <cellStyle name="Style 5" xfId="46434" xr:uid="{E4E6BA04-C052-49DA-AA83-E54F4DA958A8}"/>
    <cellStyle name="Style 6" xfId="46435" xr:uid="{D8202C6D-17D9-449B-9CB6-D6DD093E566C}"/>
    <cellStyle name="Style 7" xfId="46436" xr:uid="{9085E2F7-F497-46A3-9E64-0DD69F227B8F}"/>
    <cellStyle name="SUB_CALCULATED" xfId="6156" xr:uid="{00000000-0005-0000-0000-0000758F0000}"/>
    <cellStyle name="subhead" xfId="46437" xr:uid="{40272D7C-45AE-4E4C-A17C-2395B188EFFF}"/>
    <cellStyle name="Subheading" xfId="5979" xr:uid="{00000000-0005-0000-0000-0000768F0000}"/>
    <cellStyle name="Subtotal" xfId="5980" xr:uid="{00000000-0005-0000-0000-0000778F0000}"/>
    <cellStyle name="Subtotal 2" xfId="46439" xr:uid="{E9637AB5-0758-49F4-9CA8-A6F3B24CAD2A}"/>
    <cellStyle name="Subtotal 3" xfId="46438" xr:uid="{4C0886A6-6F72-4478-8B77-121B72E9675C}"/>
    <cellStyle name="t3" xfId="6157" xr:uid="{00000000-0005-0000-0000-0000788F0000}"/>
    <cellStyle name="Table" xfId="5981" xr:uid="{00000000-0005-0000-0000-0000798F0000}"/>
    <cellStyle name="Table  - Draw shadow and lines within range" xfId="5982" xr:uid="{00000000-0005-0000-0000-00007A8F0000}"/>
    <cellStyle name="Table  - Draw shadow and lines within range 2" xfId="8537" xr:uid="{00000000-0005-0000-0000-00007B8F0000}"/>
    <cellStyle name="Table  - Draw shadow and lines within range 2 2" xfId="6743" xr:uid="{00000000-0005-0000-0000-00007C8F0000}"/>
    <cellStyle name="Table  - Draw shadow and lines within range 2 2 2" xfId="13307" xr:uid="{00000000-0005-0000-0000-00007D8F0000}"/>
    <cellStyle name="Table  - Draw shadow and lines within range 2 3" xfId="6452" xr:uid="{00000000-0005-0000-0000-00007E8F0000}"/>
    <cellStyle name="Table  - Draw shadow and lines within range 3" xfId="7628" xr:uid="{00000000-0005-0000-0000-00007F8F0000}"/>
    <cellStyle name="Table  - Draw shadow and lines within range 3 2" xfId="14133" xr:uid="{00000000-0005-0000-0000-0000808F0000}"/>
    <cellStyle name="Table  - Draw shadow and lines within range 4" xfId="6457" xr:uid="{00000000-0005-0000-0000-0000818F0000}"/>
    <cellStyle name="Table  - Draw shadow and lines within range 4 2" xfId="13063" xr:uid="{00000000-0005-0000-0000-0000828F0000}"/>
    <cellStyle name="Table  - Draw shadow and lines within range 5" xfId="35083" xr:uid="{00000000-0005-0000-0000-0000838F0000}"/>
    <cellStyle name="Table  - Style5" xfId="5983" xr:uid="{00000000-0005-0000-0000-0000848F0000}"/>
    <cellStyle name="Table  - Style5 10" xfId="33809" xr:uid="{00000000-0005-0000-0000-0000858F0000}"/>
    <cellStyle name="Table  - Style5 11" xfId="31884" xr:uid="{00000000-0005-0000-0000-0000868F0000}"/>
    <cellStyle name="Table  - Style5 2" xfId="9494" xr:uid="{00000000-0005-0000-0000-0000878F0000}"/>
    <cellStyle name="Table  - Style5 2 2" xfId="11747" xr:uid="{00000000-0005-0000-0000-0000888F0000}"/>
    <cellStyle name="Table  - Style5 2 2 2" xfId="16985" xr:uid="{00000000-0005-0000-0000-0000898F0000}"/>
    <cellStyle name="Table  - Style5 2 2 2 2" xfId="29518" xr:uid="{00000000-0005-0000-0000-00008A8F0000}"/>
    <cellStyle name="Table  - Style5 2 2 3" xfId="24497" xr:uid="{00000000-0005-0000-0000-00008B8F0000}"/>
    <cellStyle name="Table  - Style5 2 3" xfId="6869" xr:uid="{00000000-0005-0000-0000-00008C8F0000}"/>
    <cellStyle name="Table  - Style5 2 3 2" xfId="13421" xr:uid="{00000000-0005-0000-0000-00008D8F0000}"/>
    <cellStyle name="Table  - Style5 2 3 2 2" xfId="26156" xr:uid="{00000000-0005-0000-0000-00008E8F0000}"/>
    <cellStyle name="Table  - Style5 2 3 3" xfId="21600" xr:uid="{00000000-0005-0000-0000-00008F8F0000}"/>
    <cellStyle name="Table  - Style5 2 4" xfId="11949" xr:uid="{00000000-0005-0000-0000-0000908F0000}"/>
    <cellStyle name="Table  - Style5 2 4 2" xfId="24698" xr:uid="{00000000-0005-0000-0000-0000918F0000}"/>
    <cellStyle name="Table  - Style5 2 5" xfId="19839" xr:uid="{00000000-0005-0000-0000-0000928F0000}"/>
    <cellStyle name="Table  - Style5 2 5 2" xfId="30167" xr:uid="{00000000-0005-0000-0000-0000938F0000}"/>
    <cellStyle name="Table  - Style5 2 6" xfId="20705" xr:uid="{00000000-0005-0000-0000-0000948F0000}"/>
    <cellStyle name="Table  - Style5 2 6 2" xfId="30383" xr:uid="{00000000-0005-0000-0000-0000958F0000}"/>
    <cellStyle name="Table  - Style5 2 7" xfId="32953" xr:uid="{00000000-0005-0000-0000-0000968F0000}"/>
    <cellStyle name="Table  - Style5 2 8" xfId="34026" xr:uid="{00000000-0005-0000-0000-0000978F0000}"/>
    <cellStyle name="Table  - Style5 2 9" xfId="31514" xr:uid="{00000000-0005-0000-0000-0000988F0000}"/>
    <cellStyle name="Table  - Style5 3" xfId="7629" xr:uid="{00000000-0005-0000-0000-0000998F0000}"/>
    <cellStyle name="Table  - Style5 3 2" xfId="14134" xr:uid="{00000000-0005-0000-0000-00009A8F0000}"/>
    <cellStyle name="Table  - Style5 3 2 2" xfId="26863" xr:uid="{00000000-0005-0000-0000-00009B8F0000}"/>
    <cellStyle name="Table  - Style5 3 3" xfId="22354" xr:uid="{00000000-0005-0000-0000-00009C8F0000}"/>
    <cellStyle name="Table  - Style5 4" xfId="11448" xr:uid="{00000000-0005-0000-0000-00009D8F0000}"/>
    <cellStyle name="Table  - Style5 4 2" xfId="16749" xr:uid="{00000000-0005-0000-0000-00009E8F0000}"/>
    <cellStyle name="Table  - Style5 4 2 2" xfId="29284" xr:uid="{00000000-0005-0000-0000-00009F8F0000}"/>
    <cellStyle name="Table  - Style5 4 3" xfId="24203" xr:uid="{00000000-0005-0000-0000-0000A08F0000}"/>
    <cellStyle name="Table  - Style5 5" xfId="11670" xr:uid="{00000000-0005-0000-0000-0000A18F0000}"/>
    <cellStyle name="Table  - Style5 5 2" xfId="16924" xr:uid="{00000000-0005-0000-0000-0000A28F0000}"/>
    <cellStyle name="Table  - Style5 5 2 2" xfId="29457" xr:uid="{00000000-0005-0000-0000-0000A38F0000}"/>
    <cellStyle name="Table  - Style5 5 3" xfId="24421" xr:uid="{00000000-0005-0000-0000-0000A48F0000}"/>
    <cellStyle name="Table  - Style5 6" xfId="6782" xr:uid="{00000000-0005-0000-0000-0000A58F0000}"/>
    <cellStyle name="Table  - Style5 6 2" xfId="21513" xr:uid="{00000000-0005-0000-0000-0000A68F0000}"/>
    <cellStyle name="Table  - Style5 7" xfId="18554" xr:uid="{00000000-0005-0000-0000-0000A78F0000}"/>
    <cellStyle name="Table  - Style5 7 2" xfId="30094" xr:uid="{00000000-0005-0000-0000-0000A88F0000}"/>
    <cellStyle name="Table  - Style5 8" xfId="20554" xr:uid="{00000000-0005-0000-0000-0000A98F0000}"/>
    <cellStyle name="Table  - Style5 8 2" xfId="30234" xr:uid="{00000000-0005-0000-0000-0000AA8F0000}"/>
    <cellStyle name="Table  - Style5 9" xfId="31922" xr:uid="{00000000-0005-0000-0000-0000AB8F0000}"/>
    <cellStyle name="Table  - Style6" xfId="5984" xr:uid="{00000000-0005-0000-0000-0000AC8F0000}"/>
    <cellStyle name="Table  - Style6 10" xfId="33810" xr:uid="{00000000-0005-0000-0000-0000AD8F0000}"/>
    <cellStyle name="Table  - Style6 11" xfId="31885" xr:uid="{00000000-0005-0000-0000-0000AE8F0000}"/>
    <cellStyle name="Table  - Style6 2" xfId="9495" xr:uid="{00000000-0005-0000-0000-0000AF8F0000}"/>
    <cellStyle name="Table  - Style6 2 2" xfId="11748" xr:uid="{00000000-0005-0000-0000-0000B08F0000}"/>
    <cellStyle name="Table  - Style6 2 2 2" xfId="16986" xr:uid="{00000000-0005-0000-0000-0000B18F0000}"/>
    <cellStyle name="Table  - Style6 2 2 2 2" xfId="29519" xr:uid="{00000000-0005-0000-0000-0000B28F0000}"/>
    <cellStyle name="Table  - Style6 2 2 3" xfId="24498" xr:uid="{00000000-0005-0000-0000-0000B38F0000}"/>
    <cellStyle name="Table  - Style6 2 3" xfId="7685" xr:uid="{00000000-0005-0000-0000-0000B48F0000}"/>
    <cellStyle name="Table  - Style6 2 3 2" xfId="14184" xr:uid="{00000000-0005-0000-0000-0000B58F0000}"/>
    <cellStyle name="Table  - Style6 2 3 2 2" xfId="26910" xr:uid="{00000000-0005-0000-0000-0000B68F0000}"/>
    <cellStyle name="Table  - Style6 2 3 3" xfId="22405" xr:uid="{00000000-0005-0000-0000-0000B78F0000}"/>
    <cellStyle name="Table  - Style6 2 4" xfId="11806" xr:uid="{00000000-0005-0000-0000-0000B88F0000}"/>
    <cellStyle name="Table  - Style6 2 4 2" xfId="24555" xr:uid="{00000000-0005-0000-0000-0000B98F0000}"/>
    <cellStyle name="Table  - Style6 2 5" xfId="19840" xr:uid="{00000000-0005-0000-0000-0000BA8F0000}"/>
    <cellStyle name="Table  - Style6 2 5 2" xfId="30168" xr:uid="{00000000-0005-0000-0000-0000BB8F0000}"/>
    <cellStyle name="Table  - Style6 2 6" xfId="20706" xr:uid="{00000000-0005-0000-0000-0000BC8F0000}"/>
    <cellStyle name="Table  - Style6 2 6 2" xfId="30384" xr:uid="{00000000-0005-0000-0000-0000BD8F0000}"/>
    <cellStyle name="Table  - Style6 2 7" xfId="32954" xr:uid="{00000000-0005-0000-0000-0000BE8F0000}"/>
    <cellStyle name="Table  - Style6 2 8" xfId="34027" xr:uid="{00000000-0005-0000-0000-0000BF8F0000}"/>
    <cellStyle name="Table  - Style6 2 9" xfId="31515" xr:uid="{00000000-0005-0000-0000-0000C08F0000}"/>
    <cellStyle name="Table  - Style6 3" xfId="7630" xr:uid="{00000000-0005-0000-0000-0000C18F0000}"/>
    <cellStyle name="Table  - Style6 3 2" xfId="14135" xr:uid="{00000000-0005-0000-0000-0000C28F0000}"/>
    <cellStyle name="Table  - Style6 3 2 2" xfId="26864" xr:uid="{00000000-0005-0000-0000-0000C38F0000}"/>
    <cellStyle name="Table  - Style6 3 3" xfId="22355" xr:uid="{00000000-0005-0000-0000-0000C48F0000}"/>
    <cellStyle name="Table  - Style6 4" xfId="11449" xr:uid="{00000000-0005-0000-0000-0000C58F0000}"/>
    <cellStyle name="Table  - Style6 4 2" xfId="16750" xr:uid="{00000000-0005-0000-0000-0000C68F0000}"/>
    <cellStyle name="Table  - Style6 4 2 2" xfId="29285" xr:uid="{00000000-0005-0000-0000-0000C78F0000}"/>
    <cellStyle name="Table  - Style6 4 3" xfId="24204" xr:uid="{00000000-0005-0000-0000-0000C88F0000}"/>
    <cellStyle name="Table  - Style6 5" xfId="11527" xr:uid="{00000000-0005-0000-0000-0000C98F0000}"/>
    <cellStyle name="Table  - Style6 5 2" xfId="16802" xr:uid="{00000000-0005-0000-0000-0000CA8F0000}"/>
    <cellStyle name="Table  - Style6 5 2 2" xfId="29337" xr:uid="{00000000-0005-0000-0000-0000CB8F0000}"/>
    <cellStyle name="Table  - Style6 5 3" xfId="24282" xr:uid="{00000000-0005-0000-0000-0000CC8F0000}"/>
    <cellStyle name="Table  - Style6 6" xfId="6731" xr:uid="{00000000-0005-0000-0000-0000CD8F0000}"/>
    <cellStyle name="Table  - Style6 6 2" xfId="21465" xr:uid="{00000000-0005-0000-0000-0000CE8F0000}"/>
    <cellStyle name="Table  - Style6 7" xfId="18555" xr:uid="{00000000-0005-0000-0000-0000CF8F0000}"/>
    <cellStyle name="Table  - Style6 7 2" xfId="30095" xr:uid="{00000000-0005-0000-0000-0000D08F0000}"/>
    <cellStyle name="Table  - Style6 8" xfId="20555" xr:uid="{00000000-0005-0000-0000-0000D18F0000}"/>
    <cellStyle name="Table  - Style6 8 2" xfId="30235" xr:uid="{00000000-0005-0000-0000-0000D28F0000}"/>
    <cellStyle name="Table  - Style6 9" xfId="31923" xr:uid="{00000000-0005-0000-0000-0000D38F0000}"/>
    <cellStyle name="Text" xfId="5985" xr:uid="{00000000-0005-0000-0000-0000D48F0000}"/>
    <cellStyle name="Text Indent A" xfId="5986" xr:uid="{00000000-0005-0000-0000-0000D58F0000}"/>
    <cellStyle name="Text Indent A 2" xfId="46440" xr:uid="{D368C8FD-D7B9-4B95-87C5-0CDA5D2D9446}"/>
    <cellStyle name="Text Indent B" xfId="5987" xr:uid="{00000000-0005-0000-0000-0000D68F0000}"/>
    <cellStyle name="Text Indent B 2" xfId="5988" xr:uid="{00000000-0005-0000-0000-0000D78F0000}"/>
    <cellStyle name="Text Indent B 3" xfId="46441" xr:uid="{74AA5140-A0E1-4D55-A19F-B7AA7F681FD5}"/>
    <cellStyle name="Text Indent B_13A.Recv-08" xfId="5989" xr:uid="{00000000-0005-0000-0000-0000D88F0000}"/>
    <cellStyle name="Text Indent C" xfId="5990" xr:uid="{00000000-0005-0000-0000-0000D98F0000}"/>
    <cellStyle name="Text Indent C 2" xfId="5991" xr:uid="{00000000-0005-0000-0000-0000DA8F0000}"/>
    <cellStyle name="Text Indent C 3" xfId="46442" xr:uid="{77B36238-F681-4896-91BE-96C7FB28AD1B}"/>
    <cellStyle name="Text Indent C_13A.Recv-08" xfId="5992" xr:uid="{00000000-0005-0000-0000-0000DB8F0000}"/>
    <cellStyle name="þ_x001d_ð'&amp;Oy?Hy9_x0008__x000f__x0007_æ_x0007__x0007__x0001__x0001_" xfId="46443" xr:uid="{A48675ED-181C-4CF7-BC5C-167F7255DAEA}"/>
    <cellStyle name="þ_x001d_ð'&amp;Oý&amp;Hý9_x0008_Ë_x000c_¢_x000d__x0007__x0001__x0001_" xfId="46444" xr:uid="{A48C8371-3D67-45FB-99F8-294F4E895FCD}"/>
    <cellStyle name="Tickmark" xfId="46445" xr:uid="{A1CF52B5-B711-4645-9A0F-1192F2F875B4}"/>
    <cellStyle name="times" xfId="5993" xr:uid="{00000000-0005-0000-0000-0000DC8F0000}"/>
    <cellStyle name="Times new roman" xfId="5994" xr:uid="{00000000-0005-0000-0000-0000DD8F0000}"/>
    <cellStyle name="Title" xfId="651" builtinId="15" customBuiltin="1"/>
    <cellStyle name="Title  - Enlarge title text, yellow on blue" xfId="5995" xr:uid="{00000000-0005-0000-0000-0000DF8F0000}"/>
    <cellStyle name="Title  - Style1" xfId="5996" xr:uid="{00000000-0005-0000-0000-0000E08F0000}"/>
    <cellStyle name="Title  - Style6" xfId="5997" xr:uid="{00000000-0005-0000-0000-0000E18F0000}"/>
    <cellStyle name="Title 10" xfId="3075" xr:uid="{00000000-0005-0000-0000-0000E28F0000}"/>
    <cellStyle name="Title 10 2" xfId="37226" xr:uid="{00000000-0005-0000-0000-0000E38F0000}"/>
    <cellStyle name="Title 11" xfId="3076" xr:uid="{00000000-0005-0000-0000-0000E48F0000}"/>
    <cellStyle name="Title 11 2" xfId="37227" xr:uid="{00000000-0005-0000-0000-0000E58F0000}"/>
    <cellStyle name="Title 12" xfId="3077" xr:uid="{00000000-0005-0000-0000-0000E68F0000}"/>
    <cellStyle name="Title 12 2" xfId="37228" xr:uid="{00000000-0005-0000-0000-0000E78F0000}"/>
    <cellStyle name="Title 13" xfId="37229" xr:uid="{00000000-0005-0000-0000-0000E88F0000}"/>
    <cellStyle name="Title 14" xfId="37230" xr:uid="{00000000-0005-0000-0000-0000E98F0000}"/>
    <cellStyle name="Title 15" xfId="37231" xr:uid="{00000000-0005-0000-0000-0000EA8F0000}"/>
    <cellStyle name="Title 16" xfId="37232" xr:uid="{00000000-0005-0000-0000-0000EB8F0000}"/>
    <cellStyle name="Title 17" xfId="37233" xr:uid="{00000000-0005-0000-0000-0000EC8F0000}"/>
    <cellStyle name="Title 2" xfId="1075" xr:uid="{00000000-0005-0000-0000-0000ED8F0000}"/>
    <cellStyle name="Title 2 2" xfId="1268" xr:uid="{00000000-0005-0000-0000-0000EE8F0000}"/>
    <cellStyle name="Title 2 2 2" xfId="3079" xr:uid="{00000000-0005-0000-0000-0000EF8F0000}"/>
    <cellStyle name="Title 2 2 3" xfId="46446" xr:uid="{D3D923E6-3464-4F5D-A1A8-D9DAFEAEAD84}"/>
    <cellStyle name="Title 2 3" xfId="10621" xr:uid="{00000000-0005-0000-0000-0000F08F0000}"/>
    <cellStyle name="Title 2 4" xfId="37234" xr:uid="{00000000-0005-0000-0000-0000F18F0000}"/>
    <cellStyle name="Title 2 5" xfId="3078" xr:uid="{00000000-0005-0000-0000-0000F28F0000}"/>
    <cellStyle name="Title 3" xfId="1076" xr:uid="{00000000-0005-0000-0000-0000F38F0000}"/>
    <cellStyle name="Title 3 2" xfId="37235" xr:uid="{00000000-0005-0000-0000-0000F48F0000}"/>
    <cellStyle name="Title 3 2 2" xfId="46447" xr:uid="{1E1C5FF9-DDFE-46E4-A27B-6DE69D51D60A}"/>
    <cellStyle name="Title 4" xfId="1077" xr:uid="{00000000-0005-0000-0000-0000F58F0000}"/>
    <cellStyle name="Title 4 2" xfId="37236" xr:uid="{00000000-0005-0000-0000-0000F68F0000}"/>
    <cellStyle name="Title 5" xfId="1078" xr:uid="{00000000-0005-0000-0000-0000F78F0000}"/>
    <cellStyle name="Title 5 2" xfId="37237" xr:uid="{00000000-0005-0000-0000-0000F88F0000}"/>
    <cellStyle name="Title 6" xfId="3080" xr:uid="{00000000-0005-0000-0000-0000F98F0000}"/>
    <cellStyle name="Title 6 2" xfId="37238" xr:uid="{00000000-0005-0000-0000-0000FA8F0000}"/>
    <cellStyle name="Title 6 2 2" xfId="46449" xr:uid="{62E9D9EB-8D32-445E-A96E-A25170CAE6C4}"/>
    <cellStyle name="Title 6 3" xfId="46448" xr:uid="{777D358C-9AFD-46B8-AE9A-1E12BE6BCCA4}"/>
    <cellStyle name="Title 7" xfId="3081" xr:uid="{00000000-0005-0000-0000-0000FB8F0000}"/>
    <cellStyle name="Title 7 2" xfId="37239" xr:uid="{00000000-0005-0000-0000-0000FC8F0000}"/>
    <cellStyle name="Title 7 3" xfId="46450" xr:uid="{82AD7C5E-FBAF-406C-9A51-1F200352D29B}"/>
    <cellStyle name="Title 8" xfId="3082" xr:uid="{00000000-0005-0000-0000-0000FD8F0000}"/>
    <cellStyle name="Title 8 2" xfId="37240" xr:uid="{00000000-0005-0000-0000-0000FE8F0000}"/>
    <cellStyle name="Title 9" xfId="3083" xr:uid="{00000000-0005-0000-0000-0000FF8F0000}"/>
    <cellStyle name="Title 9 2" xfId="37241" xr:uid="{00000000-0005-0000-0000-000000900000}"/>
    <cellStyle name="Total" xfId="666" builtinId="25" customBuiltin="1"/>
    <cellStyle name="Total 10" xfId="3084" xr:uid="{00000000-0005-0000-0000-000002900000}"/>
    <cellStyle name="Total 10 10" xfId="30661" xr:uid="{00000000-0005-0000-0000-000003900000}"/>
    <cellStyle name="Total 10 11" xfId="30750" xr:uid="{00000000-0005-0000-0000-000004900000}"/>
    <cellStyle name="Total 10 12" xfId="37242" xr:uid="{00000000-0005-0000-0000-000005900000}"/>
    <cellStyle name="Total 10 2" xfId="8718" xr:uid="{00000000-0005-0000-0000-000006900000}"/>
    <cellStyle name="Total 10 2 2" xfId="11631" xr:uid="{00000000-0005-0000-0000-000007900000}"/>
    <cellStyle name="Total 10 2 2 2" xfId="16890" xr:uid="{00000000-0005-0000-0000-000008900000}"/>
    <cellStyle name="Total 10 2 2 2 2" xfId="29424" xr:uid="{00000000-0005-0000-0000-000009900000}"/>
    <cellStyle name="Total 10 2 2 3" xfId="20790" xr:uid="{00000000-0005-0000-0000-00000A900000}"/>
    <cellStyle name="Total 10 2 2 3 2" xfId="30468" xr:uid="{00000000-0005-0000-0000-00000B900000}"/>
    <cellStyle name="Total 10 2 2 4" xfId="24383" xr:uid="{00000000-0005-0000-0000-00000C900000}"/>
    <cellStyle name="Total 10 2 2 5" xfId="33069" xr:uid="{00000000-0005-0000-0000-00000D900000}"/>
    <cellStyle name="Total 10 2 2 6" xfId="34111" xr:uid="{00000000-0005-0000-0000-00000E900000}"/>
    <cellStyle name="Total 10 2 2 7" xfId="31562" xr:uid="{00000000-0005-0000-0000-00000F900000}"/>
    <cellStyle name="Total 10 2 3" xfId="11514" xr:uid="{00000000-0005-0000-0000-000010900000}"/>
    <cellStyle name="Total 10 2 3 2" xfId="16795" xr:uid="{00000000-0005-0000-0000-000011900000}"/>
    <cellStyle name="Total 10 2 3 2 2" xfId="29330" xr:uid="{00000000-0005-0000-0000-000012900000}"/>
    <cellStyle name="Total 10 2 3 3" xfId="24269" xr:uid="{00000000-0005-0000-0000-000013900000}"/>
    <cellStyle name="Total 10 2 4" xfId="6685" xr:uid="{00000000-0005-0000-0000-000014900000}"/>
    <cellStyle name="Total 10 2 4 2" xfId="21423" xr:uid="{00000000-0005-0000-0000-000015900000}"/>
    <cellStyle name="Total 10 2 5" xfId="20639" xr:uid="{00000000-0005-0000-0000-000016900000}"/>
    <cellStyle name="Total 10 2 5 2" xfId="30317" xr:uid="{00000000-0005-0000-0000-000017900000}"/>
    <cellStyle name="Total 10 2 6" xfId="22774" xr:uid="{00000000-0005-0000-0000-000018900000}"/>
    <cellStyle name="Total 10 2 7" xfId="32089" xr:uid="{00000000-0005-0000-0000-000019900000}"/>
    <cellStyle name="Total 10 2 8" xfId="33928" xr:uid="{00000000-0005-0000-0000-00001A900000}"/>
    <cellStyle name="Total 10 2 9" xfId="33815" xr:uid="{00000000-0005-0000-0000-00001B900000}"/>
    <cellStyle name="Total 10 3" xfId="6570" xr:uid="{00000000-0005-0000-0000-00001C900000}"/>
    <cellStyle name="Total 10 3 2" xfId="13159" xr:uid="{00000000-0005-0000-0000-00001D900000}"/>
    <cellStyle name="Total 10 3 2 2" xfId="25904" xr:uid="{00000000-0005-0000-0000-00001E900000}"/>
    <cellStyle name="Total 10 3 3" xfId="20883" xr:uid="{00000000-0005-0000-0000-00001F900000}"/>
    <cellStyle name="Total 10 3 3 2" xfId="30561" xr:uid="{00000000-0005-0000-0000-000020900000}"/>
    <cellStyle name="Total 10 3 4" xfId="21313" xr:uid="{00000000-0005-0000-0000-000021900000}"/>
    <cellStyle name="Total 10 3 5" xfId="33209" xr:uid="{00000000-0005-0000-0000-000022900000}"/>
    <cellStyle name="Total 10 3 6" xfId="34206" xr:uid="{00000000-0005-0000-0000-000023900000}"/>
    <cellStyle name="Total 10 3 7" xfId="30880" xr:uid="{00000000-0005-0000-0000-000024900000}"/>
    <cellStyle name="Total 10 4" xfId="7176" xr:uid="{00000000-0005-0000-0000-000025900000}"/>
    <cellStyle name="Total 10 4 2" xfId="13711" xr:uid="{00000000-0005-0000-0000-000026900000}"/>
    <cellStyle name="Total 10 4 2 2" xfId="26442" xr:uid="{00000000-0005-0000-0000-000027900000}"/>
    <cellStyle name="Total 10 4 3" xfId="21904" xr:uid="{00000000-0005-0000-0000-000028900000}"/>
    <cellStyle name="Total 10 5" xfId="11389" xr:uid="{00000000-0005-0000-0000-000029900000}"/>
    <cellStyle name="Total 10 5 2" xfId="16692" xr:uid="{00000000-0005-0000-0000-00002A900000}"/>
    <cellStyle name="Total 10 5 2 2" xfId="29227" xr:uid="{00000000-0005-0000-0000-00002B900000}"/>
    <cellStyle name="Total 10 5 3" xfId="24144" xr:uid="{00000000-0005-0000-0000-00002C900000}"/>
    <cellStyle name="Total 10 6" xfId="11848" xr:uid="{00000000-0005-0000-0000-00002D900000}"/>
    <cellStyle name="Total 10 6 2" xfId="24597" xr:uid="{00000000-0005-0000-0000-00002E900000}"/>
    <cellStyle name="Total 10 7" xfId="17471" xr:uid="{00000000-0005-0000-0000-00002F900000}"/>
    <cellStyle name="Total 10 7 2" xfId="29970" xr:uid="{00000000-0005-0000-0000-000030900000}"/>
    <cellStyle name="Total 10 8" xfId="20975" xr:uid="{00000000-0005-0000-0000-000031900000}"/>
    <cellStyle name="Total 10 9" xfId="30916" xr:uid="{00000000-0005-0000-0000-000032900000}"/>
    <cellStyle name="Total 11" xfId="3085" xr:uid="{00000000-0005-0000-0000-000033900000}"/>
    <cellStyle name="Total 11 10" xfId="30794" xr:uid="{00000000-0005-0000-0000-000034900000}"/>
    <cellStyle name="Total 11 11" xfId="30652" xr:uid="{00000000-0005-0000-0000-000035900000}"/>
    <cellStyle name="Total 11 12" xfId="37243" xr:uid="{00000000-0005-0000-0000-000036900000}"/>
    <cellStyle name="Total 11 2" xfId="8719" xr:uid="{00000000-0005-0000-0000-000037900000}"/>
    <cellStyle name="Total 11 2 2" xfId="11632" xr:uid="{00000000-0005-0000-0000-000038900000}"/>
    <cellStyle name="Total 11 2 2 2" xfId="16891" xr:uid="{00000000-0005-0000-0000-000039900000}"/>
    <cellStyle name="Total 11 2 2 2 2" xfId="29425" xr:uid="{00000000-0005-0000-0000-00003A900000}"/>
    <cellStyle name="Total 11 2 2 3" xfId="20791" xr:uid="{00000000-0005-0000-0000-00003B900000}"/>
    <cellStyle name="Total 11 2 2 3 2" xfId="30469" xr:uid="{00000000-0005-0000-0000-00003C900000}"/>
    <cellStyle name="Total 11 2 2 4" xfId="24384" xr:uid="{00000000-0005-0000-0000-00003D900000}"/>
    <cellStyle name="Total 11 2 2 5" xfId="33070" xr:uid="{00000000-0005-0000-0000-00003E900000}"/>
    <cellStyle name="Total 11 2 2 6" xfId="34112" xr:uid="{00000000-0005-0000-0000-00003F900000}"/>
    <cellStyle name="Total 11 2 2 7" xfId="31690" xr:uid="{00000000-0005-0000-0000-000040900000}"/>
    <cellStyle name="Total 11 2 3" xfId="11459" xr:uid="{00000000-0005-0000-0000-000041900000}"/>
    <cellStyle name="Total 11 2 3 2" xfId="16754" xr:uid="{00000000-0005-0000-0000-000042900000}"/>
    <cellStyle name="Total 11 2 3 2 2" xfId="29289" xr:uid="{00000000-0005-0000-0000-000043900000}"/>
    <cellStyle name="Total 11 2 3 3" xfId="24214" xr:uid="{00000000-0005-0000-0000-000044900000}"/>
    <cellStyle name="Total 11 2 4" xfId="11755" xr:uid="{00000000-0005-0000-0000-000045900000}"/>
    <cellStyle name="Total 11 2 4 2" xfId="24505" xr:uid="{00000000-0005-0000-0000-000046900000}"/>
    <cellStyle name="Total 11 2 5" xfId="20640" xr:uid="{00000000-0005-0000-0000-000047900000}"/>
    <cellStyle name="Total 11 2 5 2" xfId="30318" xr:uid="{00000000-0005-0000-0000-000048900000}"/>
    <cellStyle name="Total 11 2 6" xfId="22775" xr:uid="{00000000-0005-0000-0000-000049900000}"/>
    <cellStyle name="Total 11 2 7" xfId="32090" xr:uid="{00000000-0005-0000-0000-00004A900000}"/>
    <cellStyle name="Total 11 2 8" xfId="33929" xr:uid="{00000000-0005-0000-0000-00004B900000}"/>
    <cellStyle name="Total 11 2 9" xfId="31104" xr:uid="{00000000-0005-0000-0000-00004C900000}"/>
    <cellStyle name="Total 11 3" xfId="6571" xr:uid="{00000000-0005-0000-0000-00004D900000}"/>
    <cellStyle name="Total 11 3 2" xfId="13160" xr:uid="{00000000-0005-0000-0000-00004E900000}"/>
    <cellStyle name="Total 11 3 2 2" xfId="25905" xr:uid="{00000000-0005-0000-0000-00004F900000}"/>
    <cellStyle name="Total 11 3 3" xfId="20884" xr:uid="{00000000-0005-0000-0000-000050900000}"/>
    <cellStyle name="Total 11 3 3 2" xfId="30562" xr:uid="{00000000-0005-0000-0000-000051900000}"/>
    <cellStyle name="Total 11 3 4" xfId="21314" xr:uid="{00000000-0005-0000-0000-000052900000}"/>
    <cellStyle name="Total 11 3 5" xfId="33210" xr:uid="{00000000-0005-0000-0000-000053900000}"/>
    <cellStyle name="Total 11 3 6" xfId="34207" xr:uid="{00000000-0005-0000-0000-000054900000}"/>
    <cellStyle name="Total 11 3 7" xfId="30633" xr:uid="{00000000-0005-0000-0000-000055900000}"/>
    <cellStyle name="Total 11 4" xfId="7192" xr:uid="{00000000-0005-0000-0000-000056900000}"/>
    <cellStyle name="Total 11 4 2" xfId="13726" xr:uid="{00000000-0005-0000-0000-000057900000}"/>
    <cellStyle name="Total 11 4 2 2" xfId="26457" xr:uid="{00000000-0005-0000-0000-000058900000}"/>
    <cellStyle name="Total 11 4 3" xfId="21920" xr:uid="{00000000-0005-0000-0000-000059900000}"/>
    <cellStyle name="Total 11 5" xfId="11701" xr:uid="{00000000-0005-0000-0000-00005A900000}"/>
    <cellStyle name="Total 11 5 2" xfId="16940" xr:uid="{00000000-0005-0000-0000-00005B900000}"/>
    <cellStyle name="Total 11 5 2 2" xfId="29473" xr:uid="{00000000-0005-0000-0000-00005C900000}"/>
    <cellStyle name="Total 11 5 3" xfId="24451" xr:uid="{00000000-0005-0000-0000-00005D900000}"/>
    <cellStyle name="Total 11 6" xfId="6823" xr:uid="{00000000-0005-0000-0000-00005E900000}"/>
    <cellStyle name="Total 11 6 2" xfId="21554" xr:uid="{00000000-0005-0000-0000-00005F900000}"/>
    <cellStyle name="Total 11 7" xfId="17470" xr:uid="{00000000-0005-0000-0000-000060900000}"/>
    <cellStyle name="Total 11 7 2" xfId="29969" xr:uid="{00000000-0005-0000-0000-000061900000}"/>
    <cellStyle name="Total 11 8" xfId="20976" xr:uid="{00000000-0005-0000-0000-000062900000}"/>
    <cellStyle name="Total 11 9" xfId="30917" xr:uid="{00000000-0005-0000-0000-000063900000}"/>
    <cellStyle name="Total 12" xfId="3086" xr:uid="{00000000-0005-0000-0000-000064900000}"/>
    <cellStyle name="Total 12 10" xfId="30665" xr:uid="{00000000-0005-0000-0000-000065900000}"/>
    <cellStyle name="Total 12 11" xfId="30751" xr:uid="{00000000-0005-0000-0000-000066900000}"/>
    <cellStyle name="Total 12 12" xfId="37244" xr:uid="{00000000-0005-0000-0000-000067900000}"/>
    <cellStyle name="Total 12 2" xfId="8720" xr:uid="{00000000-0005-0000-0000-000068900000}"/>
    <cellStyle name="Total 12 2 2" xfId="11633" xr:uid="{00000000-0005-0000-0000-000069900000}"/>
    <cellStyle name="Total 12 2 2 2" xfId="16892" xr:uid="{00000000-0005-0000-0000-00006A900000}"/>
    <cellStyle name="Total 12 2 2 2 2" xfId="29426" xr:uid="{00000000-0005-0000-0000-00006B900000}"/>
    <cellStyle name="Total 12 2 2 3" xfId="20792" xr:uid="{00000000-0005-0000-0000-00006C900000}"/>
    <cellStyle name="Total 12 2 2 3 2" xfId="30470" xr:uid="{00000000-0005-0000-0000-00006D900000}"/>
    <cellStyle name="Total 12 2 2 4" xfId="24385" xr:uid="{00000000-0005-0000-0000-00006E900000}"/>
    <cellStyle name="Total 12 2 2 5" xfId="33071" xr:uid="{00000000-0005-0000-0000-00006F900000}"/>
    <cellStyle name="Total 12 2 2 6" xfId="34113" xr:uid="{00000000-0005-0000-0000-000070900000}"/>
    <cellStyle name="Total 12 2 2 7" xfId="33827" xr:uid="{00000000-0005-0000-0000-000071900000}"/>
    <cellStyle name="Total 12 2 3" xfId="6516" xr:uid="{00000000-0005-0000-0000-000072900000}"/>
    <cellStyle name="Total 12 2 3 2" xfId="13109" xr:uid="{00000000-0005-0000-0000-000073900000}"/>
    <cellStyle name="Total 12 2 3 2 2" xfId="25854" xr:uid="{00000000-0005-0000-0000-000074900000}"/>
    <cellStyle name="Total 12 2 3 3" xfId="21260" xr:uid="{00000000-0005-0000-0000-000075900000}"/>
    <cellStyle name="Total 12 2 4" xfId="11383" xr:uid="{00000000-0005-0000-0000-000076900000}"/>
    <cellStyle name="Total 12 2 4 2" xfId="24138" xr:uid="{00000000-0005-0000-0000-000077900000}"/>
    <cellStyle name="Total 12 2 5" xfId="20641" xr:uid="{00000000-0005-0000-0000-000078900000}"/>
    <cellStyle name="Total 12 2 5 2" xfId="30319" xr:uid="{00000000-0005-0000-0000-000079900000}"/>
    <cellStyle name="Total 12 2 6" xfId="22776" xr:uid="{00000000-0005-0000-0000-00007A900000}"/>
    <cellStyle name="Total 12 2 7" xfId="32091" xr:uid="{00000000-0005-0000-0000-00007B900000}"/>
    <cellStyle name="Total 12 2 8" xfId="33930" xr:uid="{00000000-0005-0000-0000-00007C900000}"/>
    <cellStyle name="Total 12 2 9" xfId="30781" xr:uid="{00000000-0005-0000-0000-00007D900000}"/>
    <cellStyle name="Total 12 3" xfId="6572" xr:uid="{00000000-0005-0000-0000-00007E900000}"/>
    <cellStyle name="Total 12 3 2" xfId="13161" xr:uid="{00000000-0005-0000-0000-00007F900000}"/>
    <cellStyle name="Total 12 3 2 2" xfId="25906" xr:uid="{00000000-0005-0000-0000-000080900000}"/>
    <cellStyle name="Total 12 3 3" xfId="20885" xr:uid="{00000000-0005-0000-0000-000081900000}"/>
    <cellStyle name="Total 12 3 3 2" xfId="30563" xr:uid="{00000000-0005-0000-0000-000082900000}"/>
    <cellStyle name="Total 12 3 4" xfId="21315" xr:uid="{00000000-0005-0000-0000-000083900000}"/>
    <cellStyle name="Total 12 3 5" xfId="33211" xr:uid="{00000000-0005-0000-0000-000084900000}"/>
    <cellStyle name="Total 12 3 6" xfId="34208" xr:uid="{00000000-0005-0000-0000-000085900000}"/>
    <cellStyle name="Total 12 3 7" xfId="30857" xr:uid="{00000000-0005-0000-0000-000086900000}"/>
    <cellStyle name="Total 12 4" xfId="7191" xr:uid="{00000000-0005-0000-0000-000087900000}"/>
    <cellStyle name="Total 12 4 2" xfId="13725" xr:uid="{00000000-0005-0000-0000-000088900000}"/>
    <cellStyle name="Total 12 4 2 2" xfId="26456" xr:uid="{00000000-0005-0000-0000-000089900000}"/>
    <cellStyle name="Total 12 4 3" xfId="21919" xr:uid="{00000000-0005-0000-0000-00008A900000}"/>
    <cellStyle name="Total 12 5" xfId="11549" xr:uid="{00000000-0005-0000-0000-00008B900000}"/>
    <cellStyle name="Total 12 5 2" xfId="16814" xr:uid="{00000000-0005-0000-0000-00008C900000}"/>
    <cellStyle name="Total 12 5 2 2" xfId="29348" xr:uid="{00000000-0005-0000-0000-00008D900000}"/>
    <cellStyle name="Total 12 5 3" xfId="24301" xr:uid="{00000000-0005-0000-0000-00008E900000}"/>
    <cellStyle name="Total 12 6" xfId="6740" xr:uid="{00000000-0005-0000-0000-00008F900000}"/>
    <cellStyle name="Total 12 6 2" xfId="21473" xr:uid="{00000000-0005-0000-0000-000090900000}"/>
    <cellStyle name="Total 12 7" xfId="17469" xr:uid="{00000000-0005-0000-0000-000091900000}"/>
    <cellStyle name="Total 12 7 2" xfId="29968" xr:uid="{00000000-0005-0000-0000-000092900000}"/>
    <cellStyle name="Total 12 8" xfId="20977" xr:uid="{00000000-0005-0000-0000-000093900000}"/>
    <cellStyle name="Total 12 9" xfId="30918" xr:uid="{00000000-0005-0000-0000-000094900000}"/>
    <cellStyle name="Total 13" xfId="37245" xr:uid="{00000000-0005-0000-0000-000095900000}"/>
    <cellStyle name="Total 14" xfId="37246" xr:uid="{00000000-0005-0000-0000-000096900000}"/>
    <cellStyle name="Total 15" xfId="37247" xr:uid="{00000000-0005-0000-0000-000097900000}"/>
    <cellStyle name="Total 16" xfId="37248" xr:uid="{00000000-0005-0000-0000-000098900000}"/>
    <cellStyle name="Total 17" xfId="37249" xr:uid="{00000000-0005-0000-0000-000099900000}"/>
    <cellStyle name="Total 2" xfId="1079" xr:uid="{00000000-0005-0000-0000-00009A900000}"/>
    <cellStyle name="Total 2 10" xfId="20978" xr:uid="{00000000-0005-0000-0000-00009B900000}"/>
    <cellStyle name="Total 2 11" xfId="37250" xr:uid="{00000000-0005-0000-0000-00009C900000}"/>
    <cellStyle name="Total 2 12" xfId="3087" xr:uid="{00000000-0005-0000-0000-00009D900000}"/>
    <cellStyle name="Total 2 13" xfId="37783" xr:uid="{00000000-0005-0000-0000-00009E900000}"/>
    <cellStyle name="Total 2 2" xfId="3088" xr:uid="{00000000-0005-0000-0000-00009F900000}"/>
    <cellStyle name="Total 2 2 10" xfId="30920" xr:uid="{00000000-0005-0000-0000-0000A0900000}"/>
    <cellStyle name="Total 2 2 11" xfId="30793" xr:uid="{00000000-0005-0000-0000-0000A1900000}"/>
    <cellStyle name="Total 2 2 12" xfId="30753" xr:uid="{00000000-0005-0000-0000-0000A2900000}"/>
    <cellStyle name="Total 2 2 13" xfId="46451" xr:uid="{613CD53F-C8C7-4B29-A6A8-88B9C0C3E58C}"/>
    <cellStyle name="Total 2 2 2" xfId="8722" xr:uid="{00000000-0005-0000-0000-0000A3900000}"/>
    <cellStyle name="Total 2 2 2 10" xfId="46452" xr:uid="{5532C454-5AC6-43E2-B27E-72DC8822E814}"/>
    <cellStyle name="Total 2 2 2 2" xfId="11635" xr:uid="{00000000-0005-0000-0000-0000A4900000}"/>
    <cellStyle name="Total 2 2 2 2 2" xfId="16894" xr:uid="{00000000-0005-0000-0000-0000A5900000}"/>
    <cellStyle name="Total 2 2 2 2 2 2" xfId="29428" xr:uid="{00000000-0005-0000-0000-0000A6900000}"/>
    <cellStyle name="Total 2 2 2 2 3" xfId="20794" xr:uid="{00000000-0005-0000-0000-0000A7900000}"/>
    <cellStyle name="Total 2 2 2 2 3 2" xfId="30472" xr:uid="{00000000-0005-0000-0000-0000A8900000}"/>
    <cellStyle name="Total 2 2 2 2 4" xfId="24387" xr:uid="{00000000-0005-0000-0000-0000A9900000}"/>
    <cellStyle name="Total 2 2 2 2 5" xfId="33073" xr:uid="{00000000-0005-0000-0000-0000AA900000}"/>
    <cellStyle name="Total 2 2 2 2 6" xfId="34115" xr:uid="{00000000-0005-0000-0000-0000AB900000}"/>
    <cellStyle name="Total 2 2 2 2 7" xfId="31563" xr:uid="{00000000-0005-0000-0000-0000AC900000}"/>
    <cellStyle name="Total 2 2 2 3" xfId="7085" xr:uid="{00000000-0005-0000-0000-0000AD900000}"/>
    <cellStyle name="Total 2 2 2 3 2" xfId="13620" xr:uid="{00000000-0005-0000-0000-0000AE900000}"/>
    <cellStyle name="Total 2 2 2 3 2 2" xfId="26351" xr:uid="{00000000-0005-0000-0000-0000AF900000}"/>
    <cellStyle name="Total 2 2 2 3 3" xfId="21813" xr:uid="{00000000-0005-0000-0000-0000B0900000}"/>
    <cellStyle name="Total 2 2 2 4" xfId="11821" xr:uid="{00000000-0005-0000-0000-0000B1900000}"/>
    <cellStyle name="Total 2 2 2 4 2" xfId="24570" xr:uid="{00000000-0005-0000-0000-0000B2900000}"/>
    <cellStyle name="Total 2 2 2 5" xfId="20643" xr:uid="{00000000-0005-0000-0000-0000B3900000}"/>
    <cellStyle name="Total 2 2 2 5 2" xfId="30321" xr:uid="{00000000-0005-0000-0000-0000B4900000}"/>
    <cellStyle name="Total 2 2 2 6" xfId="22778" xr:uid="{00000000-0005-0000-0000-0000B5900000}"/>
    <cellStyle name="Total 2 2 2 7" xfId="32093" xr:uid="{00000000-0005-0000-0000-0000B6900000}"/>
    <cellStyle name="Total 2 2 2 8" xfId="33932" xr:uid="{00000000-0005-0000-0000-0000B7900000}"/>
    <cellStyle name="Total 2 2 2 9" xfId="30693" xr:uid="{00000000-0005-0000-0000-0000B8900000}"/>
    <cellStyle name="Total 2 2 3" xfId="11319" xr:uid="{00000000-0005-0000-0000-0000B9900000}"/>
    <cellStyle name="Total 2 2 3 2" xfId="19958" xr:uid="{00000000-0005-0000-0000-0000BA900000}"/>
    <cellStyle name="Total 2 2 3 2 2" xfId="30198" xr:uid="{00000000-0005-0000-0000-0000BB900000}"/>
    <cellStyle name="Total 2 2 3 2 3" xfId="46454" xr:uid="{4A4CA684-3295-4309-A49A-EA443A7546B9}"/>
    <cellStyle name="Total 2 2 3 3" xfId="20887" xr:uid="{00000000-0005-0000-0000-0000BC900000}"/>
    <cellStyle name="Total 2 2 3 3 2" xfId="30565" xr:uid="{00000000-0005-0000-0000-0000BD900000}"/>
    <cellStyle name="Total 2 2 3 4" xfId="33213" xr:uid="{00000000-0005-0000-0000-0000BE900000}"/>
    <cellStyle name="Total 2 2 3 5" xfId="34210" xr:uid="{00000000-0005-0000-0000-0000BF900000}"/>
    <cellStyle name="Total 2 2 3 6" xfId="31952" xr:uid="{00000000-0005-0000-0000-0000C0900000}"/>
    <cellStyle name="Total 2 2 3 7" xfId="46453" xr:uid="{709B265D-DB38-4460-98B0-98A7A1F5B2A4}"/>
    <cellStyle name="Total 2 2 4" xfId="6574" xr:uid="{00000000-0005-0000-0000-0000C1900000}"/>
    <cellStyle name="Total 2 2 4 2" xfId="13163" xr:uid="{00000000-0005-0000-0000-0000C2900000}"/>
    <cellStyle name="Total 2 2 4 2 2" xfId="25908" xr:uid="{00000000-0005-0000-0000-0000C3900000}"/>
    <cellStyle name="Total 2 2 4 3" xfId="21317" xr:uid="{00000000-0005-0000-0000-0000C4900000}"/>
    <cellStyle name="Total 2 2 4 4" xfId="46455" xr:uid="{83499D63-83F0-4988-9B53-7F79B07EEB67}"/>
    <cellStyle name="Total 2 2 5" xfId="7189" xr:uid="{00000000-0005-0000-0000-0000C5900000}"/>
    <cellStyle name="Total 2 2 5 2" xfId="13723" xr:uid="{00000000-0005-0000-0000-0000C6900000}"/>
    <cellStyle name="Total 2 2 5 2 2" xfId="26454" xr:uid="{00000000-0005-0000-0000-0000C7900000}"/>
    <cellStyle name="Total 2 2 5 3" xfId="21917" xr:uid="{00000000-0005-0000-0000-0000C8900000}"/>
    <cellStyle name="Total 2 2 6" xfId="7222" xr:uid="{00000000-0005-0000-0000-0000C9900000}"/>
    <cellStyle name="Total 2 2 6 2" xfId="13754" xr:uid="{00000000-0005-0000-0000-0000CA900000}"/>
    <cellStyle name="Total 2 2 6 2 2" xfId="26485" xr:uid="{00000000-0005-0000-0000-0000CB900000}"/>
    <cellStyle name="Total 2 2 6 3" xfId="21950" xr:uid="{00000000-0005-0000-0000-0000CC900000}"/>
    <cellStyle name="Total 2 2 7" xfId="6822" xr:uid="{00000000-0005-0000-0000-0000CD900000}"/>
    <cellStyle name="Total 2 2 7 2" xfId="21553" xr:uid="{00000000-0005-0000-0000-0000CE900000}"/>
    <cellStyle name="Total 2 2 8" xfId="17467" xr:uid="{00000000-0005-0000-0000-0000CF900000}"/>
    <cellStyle name="Total 2 2 8 2" xfId="29966" xr:uid="{00000000-0005-0000-0000-0000D0900000}"/>
    <cellStyle name="Total 2 2 9" xfId="20979" xr:uid="{00000000-0005-0000-0000-0000D1900000}"/>
    <cellStyle name="Total 2 3" xfId="3089" xr:uid="{00000000-0005-0000-0000-0000D2900000}"/>
    <cellStyle name="Total 2 3 10" xfId="30921" xr:uid="{00000000-0005-0000-0000-0000D3900000}"/>
    <cellStyle name="Total 2 3 11" xfId="30664" xr:uid="{00000000-0005-0000-0000-0000D4900000}"/>
    <cellStyle name="Total 2 3 12" xfId="30754" xr:uid="{00000000-0005-0000-0000-0000D5900000}"/>
    <cellStyle name="Total 2 3 13" xfId="46456" xr:uid="{17C02478-A19B-4CF8-97F9-9D7A347FC974}"/>
    <cellStyle name="Total 2 3 2" xfId="8723" xr:uid="{00000000-0005-0000-0000-0000D6900000}"/>
    <cellStyle name="Total 2 3 2 10" xfId="46457" xr:uid="{35AEC230-03E5-4C68-9CBC-BA160CF2898A}"/>
    <cellStyle name="Total 2 3 2 2" xfId="11636" xr:uid="{00000000-0005-0000-0000-0000D7900000}"/>
    <cellStyle name="Total 2 3 2 2 2" xfId="16895" xr:uid="{00000000-0005-0000-0000-0000D8900000}"/>
    <cellStyle name="Total 2 3 2 2 2 2" xfId="29429" xr:uid="{00000000-0005-0000-0000-0000D9900000}"/>
    <cellStyle name="Total 2 3 2 2 3" xfId="20795" xr:uid="{00000000-0005-0000-0000-0000DA900000}"/>
    <cellStyle name="Total 2 3 2 2 3 2" xfId="30473" xr:uid="{00000000-0005-0000-0000-0000DB900000}"/>
    <cellStyle name="Total 2 3 2 2 4" xfId="24388" xr:uid="{00000000-0005-0000-0000-0000DC900000}"/>
    <cellStyle name="Total 2 3 2 2 5" xfId="33074" xr:uid="{00000000-0005-0000-0000-0000DD900000}"/>
    <cellStyle name="Total 2 3 2 2 6" xfId="34116" xr:uid="{00000000-0005-0000-0000-0000DE900000}"/>
    <cellStyle name="Total 2 3 2 2 7" xfId="31564" xr:uid="{00000000-0005-0000-0000-0000DF900000}"/>
    <cellStyle name="Total 2 3 2 3" xfId="6765" xr:uid="{00000000-0005-0000-0000-0000E0900000}"/>
    <cellStyle name="Total 2 3 2 3 2" xfId="13329" xr:uid="{00000000-0005-0000-0000-0000E1900000}"/>
    <cellStyle name="Total 2 3 2 3 2 2" xfId="26064" xr:uid="{00000000-0005-0000-0000-0000E2900000}"/>
    <cellStyle name="Total 2 3 2 3 3" xfId="21496" xr:uid="{00000000-0005-0000-0000-0000E3900000}"/>
    <cellStyle name="Total 2 3 2 4" xfId="6437" xr:uid="{00000000-0005-0000-0000-0000E4900000}"/>
    <cellStyle name="Total 2 3 2 4 2" xfId="21186" xr:uid="{00000000-0005-0000-0000-0000E5900000}"/>
    <cellStyle name="Total 2 3 2 5" xfId="20644" xr:uid="{00000000-0005-0000-0000-0000E6900000}"/>
    <cellStyle name="Total 2 3 2 5 2" xfId="30322" xr:uid="{00000000-0005-0000-0000-0000E7900000}"/>
    <cellStyle name="Total 2 3 2 6" xfId="22779" xr:uid="{00000000-0005-0000-0000-0000E8900000}"/>
    <cellStyle name="Total 2 3 2 7" xfId="32094" xr:uid="{00000000-0005-0000-0000-0000E9900000}"/>
    <cellStyle name="Total 2 3 2 8" xfId="33933" xr:uid="{00000000-0005-0000-0000-0000EA900000}"/>
    <cellStyle name="Total 2 3 2 9" xfId="31105" xr:uid="{00000000-0005-0000-0000-0000EB900000}"/>
    <cellStyle name="Total 2 3 3" xfId="10379" xr:uid="{00000000-0005-0000-0000-0000EC900000}"/>
    <cellStyle name="Total 2 3 3 2" xfId="19959" xr:uid="{00000000-0005-0000-0000-0000ED900000}"/>
    <cellStyle name="Total 2 3 3 2 2" xfId="30199" xr:uid="{00000000-0005-0000-0000-0000EE900000}"/>
    <cellStyle name="Total 2 3 3 3" xfId="20888" xr:uid="{00000000-0005-0000-0000-0000EF900000}"/>
    <cellStyle name="Total 2 3 3 3 2" xfId="30566" xr:uid="{00000000-0005-0000-0000-0000F0900000}"/>
    <cellStyle name="Total 2 3 3 4" xfId="33214" xr:uid="{00000000-0005-0000-0000-0000F1900000}"/>
    <cellStyle name="Total 2 3 3 5" xfId="34211" xr:uid="{00000000-0005-0000-0000-0000F2900000}"/>
    <cellStyle name="Total 2 3 3 6" xfId="31640" xr:uid="{00000000-0005-0000-0000-0000F3900000}"/>
    <cellStyle name="Total 2 3 3 7" xfId="46458" xr:uid="{E3DFFFB6-45C6-4BAE-A99A-71AD00E5FFD8}"/>
    <cellStyle name="Total 2 3 4" xfId="6575" xr:uid="{00000000-0005-0000-0000-0000F4900000}"/>
    <cellStyle name="Total 2 3 4 2" xfId="13164" xr:uid="{00000000-0005-0000-0000-0000F5900000}"/>
    <cellStyle name="Total 2 3 4 2 2" xfId="25909" xr:uid="{00000000-0005-0000-0000-0000F6900000}"/>
    <cellStyle name="Total 2 3 4 3" xfId="21318" xr:uid="{00000000-0005-0000-0000-0000F7900000}"/>
    <cellStyle name="Total 2 3 5" xfId="7188" xr:uid="{00000000-0005-0000-0000-0000F8900000}"/>
    <cellStyle name="Total 2 3 5 2" xfId="13722" xr:uid="{00000000-0005-0000-0000-0000F9900000}"/>
    <cellStyle name="Total 2 3 5 2 2" xfId="26453" xr:uid="{00000000-0005-0000-0000-0000FA900000}"/>
    <cellStyle name="Total 2 3 5 3" xfId="21916" xr:uid="{00000000-0005-0000-0000-0000FB900000}"/>
    <cellStyle name="Total 2 3 6" xfId="11777" xr:uid="{00000000-0005-0000-0000-0000FC900000}"/>
    <cellStyle name="Total 2 3 6 2" xfId="17009" xr:uid="{00000000-0005-0000-0000-0000FD900000}"/>
    <cellStyle name="Total 2 3 6 2 2" xfId="29542" xr:uid="{00000000-0005-0000-0000-0000FE900000}"/>
    <cellStyle name="Total 2 3 6 3" xfId="24528" xr:uid="{00000000-0005-0000-0000-0000FF900000}"/>
    <cellStyle name="Total 2 3 7" xfId="6739" xr:uid="{00000000-0005-0000-0000-000000910000}"/>
    <cellStyle name="Total 2 3 7 2" xfId="21472" xr:uid="{00000000-0005-0000-0000-000001910000}"/>
    <cellStyle name="Total 2 3 8" xfId="17466" xr:uid="{00000000-0005-0000-0000-000002910000}"/>
    <cellStyle name="Total 2 3 8 2" xfId="29965" xr:uid="{00000000-0005-0000-0000-000003910000}"/>
    <cellStyle name="Total 2 3 9" xfId="20980" xr:uid="{00000000-0005-0000-0000-000004910000}"/>
    <cellStyle name="Total 2 4" xfId="8721" xr:uid="{00000000-0005-0000-0000-000005910000}"/>
    <cellStyle name="Total 2 4 10" xfId="46459" xr:uid="{39C1A8B0-DFA5-419D-8A39-5332A4E88ADF}"/>
    <cellStyle name="Total 2 4 2" xfId="11634" xr:uid="{00000000-0005-0000-0000-000006910000}"/>
    <cellStyle name="Total 2 4 2 2" xfId="16893" xr:uid="{00000000-0005-0000-0000-000007910000}"/>
    <cellStyle name="Total 2 4 2 2 2" xfId="20793" xr:uid="{00000000-0005-0000-0000-000008910000}"/>
    <cellStyle name="Total 2 4 2 2 2 2" xfId="30471" xr:uid="{00000000-0005-0000-0000-000009910000}"/>
    <cellStyle name="Total 2 4 2 2 3" xfId="29427" xr:uid="{00000000-0005-0000-0000-00000A910000}"/>
    <cellStyle name="Total 2 4 2 2 4" xfId="33072" xr:uid="{00000000-0005-0000-0000-00000B910000}"/>
    <cellStyle name="Total 2 4 2 2 5" xfId="34114" xr:uid="{00000000-0005-0000-0000-00000C910000}"/>
    <cellStyle name="Total 2 4 2 2 6" xfId="31565" xr:uid="{00000000-0005-0000-0000-00000D910000}"/>
    <cellStyle name="Total 2 4 2 3" xfId="20642" xr:uid="{00000000-0005-0000-0000-00000E910000}"/>
    <cellStyle name="Total 2 4 2 3 2" xfId="30320" xr:uid="{00000000-0005-0000-0000-00000F910000}"/>
    <cellStyle name="Total 2 4 2 4" xfId="24386" xr:uid="{00000000-0005-0000-0000-000010910000}"/>
    <cellStyle name="Total 2 4 2 5" xfId="32092" xr:uid="{00000000-0005-0000-0000-000011910000}"/>
    <cellStyle name="Total 2 4 2 6" xfId="33931" xr:uid="{00000000-0005-0000-0000-000012910000}"/>
    <cellStyle name="Total 2 4 2 7" xfId="32019" xr:uid="{00000000-0005-0000-0000-000013910000}"/>
    <cellStyle name="Total 2 4 3" xfId="11453" xr:uid="{00000000-0005-0000-0000-000014910000}"/>
    <cellStyle name="Total 2 4 3 2" xfId="16753" xr:uid="{00000000-0005-0000-0000-000015910000}"/>
    <cellStyle name="Total 2 4 3 2 2" xfId="29288" xr:uid="{00000000-0005-0000-0000-000016910000}"/>
    <cellStyle name="Total 2 4 3 3" xfId="20886" xr:uid="{00000000-0005-0000-0000-000017910000}"/>
    <cellStyle name="Total 2 4 3 3 2" xfId="30564" xr:uid="{00000000-0005-0000-0000-000018910000}"/>
    <cellStyle name="Total 2 4 3 4" xfId="24208" xr:uid="{00000000-0005-0000-0000-000019910000}"/>
    <cellStyle name="Total 2 4 3 5" xfId="33212" xr:uid="{00000000-0005-0000-0000-00001A910000}"/>
    <cellStyle name="Total 2 4 3 6" xfId="34209" xr:uid="{00000000-0005-0000-0000-00001B910000}"/>
    <cellStyle name="Total 2 4 3 7" xfId="32047" xr:uid="{00000000-0005-0000-0000-00001C910000}"/>
    <cellStyle name="Total 2 4 4" xfId="11515" xr:uid="{00000000-0005-0000-0000-00001D910000}"/>
    <cellStyle name="Total 2 4 4 2" xfId="24270" xr:uid="{00000000-0005-0000-0000-00001E910000}"/>
    <cellStyle name="Total 2 4 5" xfId="17468" xr:uid="{00000000-0005-0000-0000-00001F910000}"/>
    <cellStyle name="Total 2 4 5 2" xfId="29967" xr:uid="{00000000-0005-0000-0000-000020910000}"/>
    <cellStyle name="Total 2 4 6" xfId="22777" xr:uid="{00000000-0005-0000-0000-000021910000}"/>
    <cellStyle name="Total 2 4 7" xfId="30919" xr:uid="{00000000-0005-0000-0000-000022910000}"/>
    <cellStyle name="Total 2 4 8" xfId="30792" xr:uid="{00000000-0005-0000-0000-000023910000}"/>
    <cellStyle name="Total 2 4 9" xfId="30752" xr:uid="{00000000-0005-0000-0000-000024910000}"/>
    <cellStyle name="Total 2 5" xfId="10014" xr:uid="{00000000-0005-0000-0000-000025910000}"/>
    <cellStyle name="Total 2 5 2" xfId="46460" xr:uid="{1113CFF7-726E-4B84-90C5-199B06E3A5D9}"/>
    <cellStyle name="Total 2 6" xfId="6573" xr:uid="{00000000-0005-0000-0000-000026910000}"/>
    <cellStyle name="Total 2 6 2" xfId="13162" xr:uid="{00000000-0005-0000-0000-000027910000}"/>
    <cellStyle name="Total 2 6 2 2" xfId="19841" xr:uid="{00000000-0005-0000-0000-000028910000}"/>
    <cellStyle name="Total 2 6 2 2 2" xfId="30169" xr:uid="{00000000-0005-0000-0000-000029910000}"/>
    <cellStyle name="Total 2 6 2 3" xfId="20707" xr:uid="{00000000-0005-0000-0000-00002A910000}"/>
    <cellStyle name="Total 2 6 2 3 2" xfId="30385" xr:uid="{00000000-0005-0000-0000-00002B910000}"/>
    <cellStyle name="Total 2 6 2 4" xfId="25907" xr:uid="{00000000-0005-0000-0000-00002C910000}"/>
    <cellStyle name="Total 2 6 2 5" xfId="32955" xr:uid="{00000000-0005-0000-0000-00002D910000}"/>
    <cellStyle name="Total 2 6 2 6" xfId="34028" xr:uid="{00000000-0005-0000-0000-00002E910000}"/>
    <cellStyle name="Total 2 6 2 7" xfId="30870" xr:uid="{00000000-0005-0000-0000-00002F910000}"/>
    <cellStyle name="Total 2 6 3" xfId="18556" xr:uid="{00000000-0005-0000-0000-000030910000}"/>
    <cellStyle name="Total 2 6 3 2" xfId="30096" xr:uid="{00000000-0005-0000-0000-000031910000}"/>
    <cellStyle name="Total 2 6 4" xfId="20556" xr:uid="{00000000-0005-0000-0000-000032910000}"/>
    <cellStyle name="Total 2 6 4 2" xfId="30236" xr:uid="{00000000-0005-0000-0000-000033910000}"/>
    <cellStyle name="Total 2 6 5" xfId="21316" xr:uid="{00000000-0005-0000-0000-000034910000}"/>
    <cellStyle name="Total 2 6 6" xfId="31924" xr:uid="{00000000-0005-0000-0000-000035910000}"/>
    <cellStyle name="Total 2 6 7" xfId="33811" xr:uid="{00000000-0005-0000-0000-000036910000}"/>
    <cellStyle name="Total 2 6 8" xfId="30607" xr:uid="{00000000-0005-0000-0000-000037910000}"/>
    <cellStyle name="Total 2 6 9" xfId="46461" xr:uid="{FFEF5D28-BD25-4971-88CD-EBF9164A9B86}"/>
    <cellStyle name="Total 2 7" xfId="7190" xr:uid="{00000000-0005-0000-0000-000038910000}"/>
    <cellStyle name="Total 2 7 2" xfId="13724" xr:uid="{00000000-0005-0000-0000-000039910000}"/>
    <cellStyle name="Total 2 7 2 2" xfId="26455" xr:uid="{00000000-0005-0000-0000-00003A910000}"/>
    <cellStyle name="Total 2 7 3" xfId="21918" xr:uid="{00000000-0005-0000-0000-00003B910000}"/>
    <cellStyle name="Total 2 7 4" xfId="46462" xr:uid="{C7695E48-CDF9-4E83-9D94-35F73075C855}"/>
    <cellStyle name="Total 2 8" xfId="11388" xr:uid="{00000000-0005-0000-0000-00003C910000}"/>
    <cellStyle name="Total 2 8 2" xfId="16691" xr:uid="{00000000-0005-0000-0000-00003D910000}"/>
    <cellStyle name="Total 2 8 2 2" xfId="29226" xr:uid="{00000000-0005-0000-0000-00003E910000}"/>
    <cellStyle name="Total 2 8 2 3" xfId="46464" xr:uid="{96D2AB6A-29A1-4F8B-8FEB-532479296501}"/>
    <cellStyle name="Total 2 8 3" xfId="24143" xr:uid="{00000000-0005-0000-0000-00003F910000}"/>
    <cellStyle name="Total 2 8 4" xfId="46463" xr:uid="{DC2251B2-DA52-4A13-9E89-738CBE9A7C9F}"/>
    <cellStyle name="Total 2 9" xfId="11845" xr:uid="{00000000-0005-0000-0000-000040910000}"/>
    <cellStyle name="Total 2 9 2" xfId="24594" xr:uid="{00000000-0005-0000-0000-000041910000}"/>
    <cellStyle name="Total 2 9 2 2" xfId="46466" xr:uid="{8A06A95E-728D-4924-AE64-16B8D716C745}"/>
    <cellStyle name="Total 2 9 3" xfId="46465" xr:uid="{62C8789A-60BA-44D3-ABC3-327142E419A6}"/>
    <cellStyle name="Total 3" xfId="1080" xr:uid="{00000000-0005-0000-0000-000042910000}"/>
    <cellStyle name="Total 3 10" xfId="37251" xr:uid="{00000000-0005-0000-0000-000043910000}"/>
    <cellStyle name="Total 3 11" xfId="3090" xr:uid="{00000000-0005-0000-0000-000044910000}"/>
    <cellStyle name="Total 3 12" xfId="37784" xr:uid="{00000000-0005-0000-0000-000045910000}"/>
    <cellStyle name="Total 3 2" xfId="3091" xr:uid="{00000000-0005-0000-0000-000046910000}"/>
    <cellStyle name="Total 3 2 10" xfId="30791" xr:uid="{00000000-0005-0000-0000-000047910000}"/>
    <cellStyle name="Total 3 2 11" xfId="33977" xr:uid="{00000000-0005-0000-0000-000048910000}"/>
    <cellStyle name="Total 3 2 12" xfId="46467" xr:uid="{FED8066E-E413-4EFB-BD09-69F56FCA08CC}"/>
    <cellStyle name="Total 3 2 2" xfId="8725" xr:uid="{00000000-0005-0000-0000-000049910000}"/>
    <cellStyle name="Total 3 2 2 10" xfId="46468" xr:uid="{1D1D1F7D-124B-44C2-A1A4-00B68F89EC4D}"/>
    <cellStyle name="Total 3 2 2 2" xfId="11638" xr:uid="{00000000-0005-0000-0000-00004A910000}"/>
    <cellStyle name="Total 3 2 2 2 2" xfId="16897" xr:uid="{00000000-0005-0000-0000-00004B910000}"/>
    <cellStyle name="Total 3 2 2 2 2 2" xfId="29431" xr:uid="{00000000-0005-0000-0000-00004C910000}"/>
    <cellStyle name="Total 3 2 2 2 3" xfId="20797" xr:uid="{00000000-0005-0000-0000-00004D910000}"/>
    <cellStyle name="Total 3 2 2 2 3 2" xfId="30475" xr:uid="{00000000-0005-0000-0000-00004E910000}"/>
    <cellStyle name="Total 3 2 2 2 4" xfId="24390" xr:uid="{00000000-0005-0000-0000-00004F910000}"/>
    <cellStyle name="Total 3 2 2 2 5" xfId="33076" xr:uid="{00000000-0005-0000-0000-000050910000}"/>
    <cellStyle name="Total 3 2 2 2 6" xfId="34118" xr:uid="{00000000-0005-0000-0000-000051910000}"/>
    <cellStyle name="Total 3 2 2 2 7" xfId="30854" xr:uid="{00000000-0005-0000-0000-000052910000}"/>
    <cellStyle name="Total 3 2 2 3" xfId="6767" xr:uid="{00000000-0005-0000-0000-000053910000}"/>
    <cellStyle name="Total 3 2 2 3 2" xfId="13331" xr:uid="{00000000-0005-0000-0000-000054910000}"/>
    <cellStyle name="Total 3 2 2 3 2 2" xfId="26066" xr:uid="{00000000-0005-0000-0000-000055910000}"/>
    <cellStyle name="Total 3 2 2 3 3" xfId="21498" xr:uid="{00000000-0005-0000-0000-000056910000}"/>
    <cellStyle name="Total 3 2 2 4" xfId="11669" xr:uid="{00000000-0005-0000-0000-000057910000}"/>
    <cellStyle name="Total 3 2 2 4 2" xfId="24420" xr:uid="{00000000-0005-0000-0000-000058910000}"/>
    <cellStyle name="Total 3 2 2 5" xfId="20646" xr:uid="{00000000-0005-0000-0000-000059910000}"/>
    <cellStyle name="Total 3 2 2 5 2" xfId="30324" xr:uid="{00000000-0005-0000-0000-00005A910000}"/>
    <cellStyle name="Total 3 2 2 6" xfId="22781" xr:uid="{00000000-0005-0000-0000-00005B910000}"/>
    <cellStyle name="Total 3 2 2 7" xfId="32096" xr:uid="{00000000-0005-0000-0000-00005C910000}"/>
    <cellStyle name="Total 3 2 2 8" xfId="33935" xr:uid="{00000000-0005-0000-0000-00005D910000}"/>
    <cellStyle name="Total 3 2 2 9" xfId="31106" xr:uid="{00000000-0005-0000-0000-00005E910000}"/>
    <cellStyle name="Total 3 2 3" xfId="6577" xr:uid="{00000000-0005-0000-0000-00005F910000}"/>
    <cellStyle name="Total 3 2 3 2" xfId="13166" xr:uid="{00000000-0005-0000-0000-000060910000}"/>
    <cellStyle name="Total 3 2 3 2 2" xfId="25911" xr:uid="{00000000-0005-0000-0000-000061910000}"/>
    <cellStyle name="Total 3 2 3 3" xfId="20890" xr:uid="{00000000-0005-0000-0000-000062910000}"/>
    <cellStyle name="Total 3 2 3 3 2" xfId="30568" xr:uid="{00000000-0005-0000-0000-000063910000}"/>
    <cellStyle name="Total 3 2 3 4" xfId="21320" xr:uid="{00000000-0005-0000-0000-000064910000}"/>
    <cellStyle name="Total 3 2 3 5" xfId="33216" xr:uid="{00000000-0005-0000-0000-000065910000}"/>
    <cellStyle name="Total 3 2 3 6" xfId="34213" xr:uid="{00000000-0005-0000-0000-000066910000}"/>
    <cellStyle name="Total 3 2 3 7" xfId="30858" xr:uid="{00000000-0005-0000-0000-000067910000}"/>
    <cellStyle name="Total 3 2 4" xfId="7186" xr:uid="{00000000-0005-0000-0000-000068910000}"/>
    <cellStyle name="Total 3 2 4 2" xfId="13720" xr:uid="{00000000-0005-0000-0000-000069910000}"/>
    <cellStyle name="Total 3 2 4 2 2" xfId="26451" xr:uid="{00000000-0005-0000-0000-00006A910000}"/>
    <cellStyle name="Total 3 2 4 3" xfId="21914" xr:uid="{00000000-0005-0000-0000-00006B910000}"/>
    <cellStyle name="Total 3 2 5" xfId="11508" xr:uid="{00000000-0005-0000-0000-00006C910000}"/>
    <cellStyle name="Total 3 2 5 2" xfId="16791" xr:uid="{00000000-0005-0000-0000-00006D910000}"/>
    <cellStyle name="Total 3 2 5 2 2" xfId="29326" xr:uid="{00000000-0005-0000-0000-00006E910000}"/>
    <cellStyle name="Total 3 2 5 3" xfId="24263" xr:uid="{00000000-0005-0000-0000-00006F910000}"/>
    <cellStyle name="Total 3 2 6" xfId="6821" xr:uid="{00000000-0005-0000-0000-000070910000}"/>
    <cellStyle name="Total 3 2 6 2" xfId="21552" xr:uid="{00000000-0005-0000-0000-000071910000}"/>
    <cellStyle name="Total 3 2 7" xfId="17465" xr:uid="{00000000-0005-0000-0000-000072910000}"/>
    <cellStyle name="Total 3 2 7 2" xfId="29964" xr:uid="{00000000-0005-0000-0000-000073910000}"/>
    <cellStyle name="Total 3 2 8" xfId="20982" xr:uid="{00000000-0005-0000-0000-000074910000}"/>
    <cellStyle name="Total 3 2 9" xfId="30923" xr:uid="{00000000-0005-0000-0000-000075910000}"/>
    <cellStyle name="Total 3 3" xfId="8724" xr:uid="{00000000-0005-0000-0000-000076910000}"/>
    <cellStyle name="Total 3 3 2" xfId="11637" xr:uid="{00000000-0005-0000-0000-000077910000}"/>
    <cellStyle name="Total 3 3 2 2" xfId="16896" xr:uid="{00000000-0005-0000-0000-000078910000}"/>
    <cellStyle name="Total 3 3 2 2 2" xfId="20796" xr:uid="{00000000-0005-0000-0000-000079910000}"/>
    <cellStyle name="Total 3 3 2 2 2 2" xfId="30474" xr:uid="{00000000-0005-0000-0000-00007A910000}"/>
    <cellStyle name="Total 3 3 2 2 3" xfId="29430" xr:uid="{00000000-0005-0000-0000-00007B910000}"/>
    <cellStyle name="Total 3 3 2 2 4" xfId="33075" xr:uid="{00000000-0005-0000-0000-00007C910000}"/>
    <cellStyle name="Total 3 3 2 2 5" xfId="34117" xr:uid="{00000000-0005-0000-0000-00007D910000}"/>
    <cellStyle name="Total 3 3 2 2 6" xfId="31691" xr:uid="{00000000-0005-0000-0000-00007E910000}"/>
    <cellStyle name="Total 3 3 2 3" xfId="20645" xr:uid="{00000000-0005-0000-0000-00007F910000}"/>
    <cellStyle name="Total 3 3 2 3 2" xfId="30323" xr:uid="{00000000-0005-0000-0000-000080910000}"/>
    <cellStyle name="Total 3 3 2 4" xfId="24389" xr:uid="{00000000-0005-0000-0000-000081910000}"/>
    <cellStyle name="Total 3 3 2 5" xfId="32095" xr:uid="{00000000-0005-0000-0000-000082910000}"/>
    <cellStyle name="Total 3 3 2 6" xfId="33934" xr:uid="{00000000-0005-0000-0000-000083910000}"/>
    <cellStyle name="Total 3 3 2 7" xfId="34234" xr:uid="{00000000-0005-0000-0000-000084910000}"/>
    <cellStyle name="Total 3 3 3" xfId="6766" xr:uid="{00000000-0005-0000-0000-000085910000}"/>
    <cellStyle name="Total 3 3 3 2" xfId="13330" xr:uid="{00000000-0005-0000-0000-000086910000}"/>
    <cellStyle name="Total 3 3 3 2 2" xfId="26065" xr:uid="{00000000-0005-0000-0000-000087910000}"/>
    <cellStyle name="Total 3 3 3 3" xfId="20889" xr:uid="{00000000-0005-0000-0000-000088910000}"/>
    <cellStyle name="Total 3 3 3 3 2" xfId="30567" xr:uid="{00000000-0005-0000-0000-000089910000}"/>
    <cellStyle name="Total 3 3 3 4" xfId="21497" xr:uid="{00000000-0005-0000-0000-00008A910000}"/>
    <cellStyle name="Total 3 3 3 5" xfId="33215" xr:uid="{00000000-0005-0000-0000-00008B910000}"/>
    <cellStyle name="Total 3 3 3 6" xfId="34212" xr:uid="{00000000-0005-0000-0000-00008C910000}"/>
    <cellStyle name="Total 3 3 3 7" xfId="30634" xr:uid="{00000000-0005-0000-0000-00008D910000}"/>
    <cellStyle name="Total 3 3 4" xfId="11866" xr:uid="{00000000-0005-0000-0000-00008E910000}"/>
    <cellStyle name="Total 3 3 4 2" xfId="24615" xr:uid="{00000000-0005-0000-0000-00008F910000}"/>
    <cellStyle name="Total 3 3 5" xfId="17432" xr:uid="{00000000-0005-0000-0000-000090910000}"/>
    <cellStyle name="Total 3 3 5 2" xfId="29949" xr:uid="{00000000-0005-0000-0000-000091910000}"/>
    <cellStyle name="Total 3 3 6" xfId="22780" xr:uid="{00000000-0005-0000-0000-000092910000}"/>
    <cellStyle name="Total 3 3 7" xfId="30922" xr:uid="{00000000-0005-0000-0000-000093910000}"/>
    <cellStyle name="Total 3 3 8" xfId="30790" xr:uid="{00000000-0005-0000-0000-000094910000}"/>
    <cellStyle name="Total 3 3 9" xfId="31927" xr:uid="{00000000-0005-0000-0000-000095910000}"/>
    <cellStyle name="Total 3 4" xfId="10015" xr:uid="{00000000-0005-0000-0000-000096910000}"/>
    <cellStyle name="Total 3 5" xfId="6576" xr:uid="{00000000-0005-0000-0000-000097910000}"/>
    <cellStyle name="Total 3 5 2" xfId="13165" xr:uid="{00000000-0005-0000-0000-000098910000}"/>
    <cellStyle name="Total 3 5 2 2" xfId="25910" xr:uid="{00000000-0005-0000-0000-000099910000}"/>
    <cellStyle name="Total 3 5 3" xfId="21319" xr:uid="{00000000-0005-0000-0000-00009A910000}"/>
    <cellStyle name="Total 3 6" xfId="7187" xr:uid="{00000000-0005-0000-0000-00009B910000}"/>
    <cellStyle name="Total 3 6 2" xfId="13721" xr:uid="{00000000-0005-0000-0000-00009C910000}"/>
    <cellStyle name="Total 3 6 2 2" xfId="26452" xr:uid="{00000000-0005-0000-0000-00009D910000}"/>
    <cellStyle name="Total 3 6 3" xfId="21915" xr:uid="{00000000-0005-0000-0000-00009E910000}"/>
    <cellStyle name="Total 3 7" xfId="11568" xr:uid="{00000000-0005-0000-0000-00009F910000}"/>
    <cellStyle name="Total 3 7 2" xfId="16827" xr:uid="{00000000-0005-0000-0000-0000A0910000}"/>
    <cellStyle name="Total 3 7 2 2" xfId="29361" xr:uid="{00000000-0005-0000-0000-0000A1910000}"/>
    <cellStyle name="Total 3 7 3" xfId="24320" xr:uid="{00000000-0005-0000-0000-0000A2910000}"/>
    <cellStyle name="Total 3 8" xfId="7315" xr:uid="{00000000-0005-0000-0000-0000A3910000}"/>
    <cellStyle name="Total 3 8 2" xfId="22043" xr:uid="{00000000-0005-0000-0000-0000A4910000}"/>
    <cellStyle name="Total 3 9" xfId="20981" xr:uid="{00000000-0005-0000-0000-0000A5910000}"/>
    <cellStyle name="Total 4" xfId="1081" xr:uid="{00000000-0005-0000-0000-0000A6910000}"/>
    <cellStyle name="Total 4 10" xfId="18291" xr:uid="{00000000-0005-0000-0000-0000A7910000}"/>
    <cellStyle name="Total 4 10 2" xfId="30048" xr:uid="{00000000-0005-0000-0000-0000A8910000}"/>
    <cellStyle name="Total 4 11" xfId="20983" xr:uid="{00000000-0005-0000-0000-0000A9910000}"/>
    <cellStyle name="Total 4 12" xfId="30694" xr:uid="{00000000-0005-0000-0000-0000AA910000}"/>
    <cellStyle name="Total 4 13" xfId="31648" xr:uid="{00000000-0005-0000-0000-0000AB910000}"/>
    <cellStyle name="Total 4 14" xfId="30714" xr:uid="{00000000-0005-0000-0000-0000AC910000}"/>
    <cellStyle name="Total 4 15" xfId="37252" xr:uid="{00000000-0005-0000-0000-0000AD910000}"/>
    <cellStyle name="Total 4 16" xfId="3092" xr:uid="{00000000-0005-0000-0000-0000AE910000}"/>
    <cellStyle name="Total 4 2" xfId="3093" xr:uid="{00000000-0005-0000-0000-0000AF910000}"/>
    <cellStyle name="Total 4 2 10" xfId="31965" xr:uid="{00000000-0005-0000-0000-0000B0910000}"/>
    <cellStyle name="Total 4 2 11" xfId="33976" xr:uid="{00000000-0005-0000-0000-0000B1910000}"/>
    <cellStyle name="Total 4 2 12" xfId="46469" xr:uid="{B58052F6-5A9C-4066-A94B-1B0D97A69ABE}"/>
    <cellStyle name="Total 4 2 2" xfId="8727" xr:uid="{00000000-0005-0000-0000-0000B2910000}"/>
    <cellStyle name="Total 4 2 2 10" xfId="46470" xr:uid="{06DF9B36-AB1D-450F-9F29-681D6682E768}"/>
    <cellStyle name="Total 4 2 2 2" xfId="11640" xr:uid="{00000000-0005-0000-0000-0000B3910000}"/>
    <cellStyle name="Total 4 2 2 2 2" xfId="16899" xr:uid="{00000000-0005-0000-0000-0000B4910000}"/>
    <cellStyle name="Total 4 2 2 2 2 2" xfId="29433" xr:uid="{00000000-0005-0000-0000-0000B5910000}"/>
    <cellStyle name="Total 4 2 2 2 3" xfId="20799" xr:uid="{00000000-0005-0000-0000-0000B6910000}"/>
    <cellStyle name="Total 4 2 2 2 3 2" xfId="30477" xr:uid="{00000000-0005-0000-0000-0000B7910000}"/>
    <cellStyle name="Total 4 2 2 2 4" xfId="24392" xr:uid="{00000000-0005-0000-0000-0000B8910000}"/>
    <cellStyle name="Total 4 2 2 2 5" xfId="33078" xr:uid="{00000000-0005-0000-0000-0000B9910000}"/>
    <cellStyle name="Total 4 2 2 2 6" xfId="34120" xr:uid="{00000000-0005-0000-0000-0000BA910000}"/>
    <cellStyle name="Total 4 2 2 2 7" xfId="32046" xr:uid="{00000000-0005-0000-0000-0000BB910000}"/>
    <cellStyle name="Total 4 2 2 3" xfId="6769" xr:uid="{00000000-0005-0000-0000-0000BC910000}"/>
    <cellStyle name="Total 4 2 2 3 2" xfId="13333" xr:uid="{00000000-0005-0000-0000-0000BD910000}"/>
    <cellStyle name="Total 4 2 2 3 2 2" xfId="26068" xr:uid="{00000000-0005-0000-0000-0000BE910000}"/>
    <cellStyle name="Total 4 2 2 3 3" xfId="21500" xr:uid="{00000000-0005-0000-0000-0000BF910000}"/>
    <cellStyle name="Total 4 2 2 4" xfId="11495" xr:uid="{00000000-0005-0000-0000-0000C0910000}"/>
    <cellStyle name="Total 4 2 2 4 2" xfId="24250" xr:uid="{00000000-0005-0000-0000-0000C1910000}"/>
    <cellStyle name="Total 4 2 2 5" xfId="20648" xr:uid="{00000000-0005-0000-0000-0000C2910000}"/>
    <cellStyle name="Total 4 2 2 5 2" xfId="30326" xr:uid="{00000000-0005-0000-0000-0000C3910000}"/>
    <cellStyle name="Total 4 2 2 6" xfId="22783" xr:uid="{00000000-0005-0000-0000-0000C4910000}"/>
    <cellStyle name="Total 4 2 2 7" xfId="32098" xr:uid="{00000000-0005-0000-0000-0000C5910000}"/>
    <cellStyle name="Total 4 2 2 8" xfId="33937" xr:uid="{00000000-0005-0000-0000-0000C6910000}"/>
    <cellStyle name="Total 4 2 2 9" xfId="34239" xr:uid="{00000000-0005-0000-0000-0000C7910000}"/>
    <cellStyle name="Total 4 2 3" xfId="6579" xr:uid="{00000000-0005-0000-0000-0000C8910000}"/>
    <cellStyle name="Total 4 2 3 2" xfId="13168" xr:uid="{00000000-0005-0000-0000-0000C9910000}"/>
    <cellStyle name="Total 4 2 3 2 2" xfId="25913" xr:uid="{00000000-0005-0000-0000-0000CA910000}"/>
    <cellStyle name="Total 4 2 3 3" xfId="20892" xr:uid="{00000000-0005-0000-0000-0000CB910000}"/>
    <cellStyle name="Total 4 2 3 3 2" xfId="30570" xr:uid="{00000000-0005-0000-0000-0000CC910000}"/>
    <cellStyle name="Total 4 2 3 4" xfId="21322" xr:uid="{00000000-0005-0000-0000-0000CD910000}"/>
    <cellStyle name="Total 4 2 3 5" xfId="33218" xr:uid="{00000000-0005-0000-0000-0000CE910000}"/>
    <cellStyle name="Total 4 2 3 6" xfId="34215" xr:uid="{00000000-0005-0000-0000-0000CF910000}"/>
    <cellStyle name="Total 4 2 3 7" xfId="30709" xr:uid="{00000000-0005-0000-0000-0000D0910000}"/>
    <cellStyle name="Total 4 2 4" xfId="7184" xr:uid="{00000000-0005-0000-0000-0000D1910000}"/>
    <cellStyle name="Total 4 2 4 2" xfId="13718" xr:uid="{00000000-0005-0000-0000-0000D2910000}"/>
    <cellStyle name="Total 4 2 4 2 2" xfId="26449" xr:uid="{00000000-0005-0000-0000-0000D3910000}"/>
    <cellStyle name="Total 4 2 4 3" xfId="21912" xr:uid="{00000000-0005-0000-0000-0000D4910000}"/>
    <cellStyle name="Total 4 2 5" xfId="11385" xr:uid="{00000000-0005-0000-0000-0000D5910000}"/>
    <cellStyle name="Total 4 2 5 2" xfId="16688" xr:uid="{00000000-0005-0000-0000-0000D6910000}"/>
    <cellStyle name="Total 4 2 5 2 2" xfId="29223" xr:uid="{00000000-0005-0000-0000-0000D7910000}"/>
    <cellStyle name="Total 4 2 5 3" xfId="24140" xr:uid="{00000000-0005-0000-0000-0000D8910000}"/>
    <cellStyle name="Total 4 2 6" xfId="11893" xr:uid="{00000000-0005-0000-0000-0000D9910000}"/>
    <cellStyle name="Total 4 2 6 2" xfId="24642" xr:uid="{00000000-0005-0000-0000-0000DA910000}"/>
    <cellStyle name="Total 4 2 7" xfId="17463" xr:uid="{00000000-0005-0000-0000-0000DB910000}"/>
    <cellStyle name="Total 4 2 7 2" xfId="29962" xr:uid="{00000000-0005-0000-0000-0000DC910000}"/>
    <cellStyle name="Total 4 2 8" xfId="20984" xr:uid="{00000000-0005-0000-0000-0000DD910000}"/>
    <cellStyle name="Total 4 2 9" xfId="30925" xr:uid="{00000000-0005-0000-0000-0000DE910000}"/>
    <cellStyle name="Total 4 3" xfId="8726" xr:uid="{00000000-0005-0000-0000-0000DF910000}"/>
    <cellStyle name="Total 4 3 10" xfId="46471" xr:uid="{7EEB2F2F-CA0E-42B0-B24F-76490AAB7863}"/>
    <cellStyle name="Total 4 3 2" xfId="11639" xr:uid="{00000000-0005-0000-0000-0000E0910000}"/>
    <cellStyle name="Total 4 3 2 2" xfId="16898" xr:uid="{00000000-0005-0000-0000-0000E1910000}"/>
    <cellStyle name="Total 4 3 2 2 2" xfId="20798" xr:uid="{00000000-0005-0000-0000-0000E2910000}"/>
    <cellStyle name="Total 4 3 2 2 2 2" xfId="30476" xr:uid="{00000000-0005-0000-0000-0000E3910000}"/>
    <cellStyle name="Total 4 3 2 2 3" xfId="29432" xr:uid="{00000000-0005-0000-0000-0000E4910000}"/>
    <cellStyle name="Total 4 3 2 2 4" xfId="33077" xr:uid="{00000000-0005-0000-0000-0000E5910000}"/>
    <cellStyle name="Total 4 3 2 2 5" xfId="34119" xr:uid="{00000000-0005-0000-0000-0000E6910000}"/>
    <cellStyle name="Total 4 3 2 2 6" xfId="31567" xr:uid="{00000000-0005-0000-0000-0000E7910000}"/>
    <cellStyle name="Total 4 3 2 3" xfId="20647" xr:uid="{00000000-0005-0000-0000-0000E8910000}"/>
    <cellStyle name="Total 4 3 2 3 2" xfId="30325" xr:uid="{00000000-0005-0000-0000-0000E9910000}"/>
    <cellStyle name="Total 4 3 2 4" xfId="24391" xr:uid="{00000000-0005-0000-0000-0000EA910000}"/>
    <cellStyle name="Total 4 3 2 5" xfId="32097" xr:uid="{00000000-0005-0000-0000-0000EB910000}"/>
    <cellStyle name="Total 4 3 2 6" xfId="33936" xr:uid="{00000000-0005-0000-0000-0000EC910000}"/>
    <cellStyle name="Total 4 3 2 7" xfId="34226" xr:uid="{00000000-0005-0000-0000-0000ED910000}"/>
    <cellStyle name="Total 4 3 2 8" xfId="46472" xr:uid="{7EC251FE-D466-4065-962D-AA3A480607D0}"/>
    <cellStyle name="Total 4 3 3" xfId="6768" xr:uid="{00000000-0005-0000-0000-0000EE910000}"/>
    <cellStyle name="Total 4 3 3 2" xfId="13332" xr:uid="{00000000-0005-0000-0000-0000EF910000}"/>
    <cellStyle name="Total 4 3 3 2 2" xfId="26067" xr:uid="{00000000-0005-0000-0000-0000F0910000}"/>
    <cellStyle name="Total 4 3 3 3" xfId="20891" xr:uid="{00000000-0005-0000-0000-0000F1910000}"/>
    <cellStyle name="Total 4 3 3 3 2" xfId="30569" xr:uid="{00000000-0005-0000-0000-0000F2910000}"/>
    <cellStyle name="Total 4 3 3 4" xfId="21499" xr:uid="{00000000-0005-0000-0000-0000F3910000}"/>
    <cellStyle name="Total 4 3 3 5" xfId="33217" xr:uid="{00000000-0005-0000-0000-0000F4910000}"/>
    <cellStyle name="Total 4 3 3 6" xfId="34214" xr:uid="{00000000-0005-0000-0000-0000F5910000}"/>
    <cellStyle name="Total 4 3 3 7" xfId="30710" xr:uid="{00000000-0005-0000-0000-0000F6910000}"/>
    <cellStyle name="Total 4 3 4" xfId="11382" xr:uid="{00000000-0005-0000-0000-0000F7910000}"/>
    <cellStyle name="Total 4 3 4 2" xfId="24137" xr:uid="{00000000-0005-0000-0000-0000F8910000}"/>
    <cellStyle name="Total 4 3 5" xfId="17435" xr:uid="{00000000-0005-0000-0000-0000F9910000}"/>
    <cellStyle name="Total 4 3 5 2" xfId="29952" xr:uid="{00000000-0005-0000-0000-0000FA910000}"/>
    <cellStyle name="Total 4 3 6" xfId="22782" xr:uid="{00000000-0005-0000-0000-0000FB910000}"/>
    <cellStyle name="Total 4 3 7" xfId="30924" xr:uid="{00000000-0005-0000-0000-0000FC910000}"/>
    <cellStyle name="Total 4 3 8" xfId="30663" xr:uid="{00000000-0005-0000-0000-0000FD910000}"/>
    <cellStyle name="Total 4 3 9" xfId="30755" xr:uid="{00000000-0005-0000-0000-0000FE910000}"/>
    <cellStyle name="Total 4 4" xfId="10016" xr:uid="{00000000-0005-0000-0000-0000FF910000}"/>
    <cellStyle name="Total 4 4 2" xfId="11838" xr:uid="{00000000-0005-0000-0000-000000920000}"/>
    <cellStyle name="Total 4 4 2 2" xfId="17050" xr:uid="{00000000-0005-0000-0000-000001920000}"/>
    <cellStyle name="Total 4 4 2 2 2" xfId="29581" xr:uid="{00000000-0005-0000-0000-000002920000}"/>
    <cellStyle name="Total 4 4 2 3" xfId="20727" xr:uid="{00000000-0005-0000-0000-000003920000}"/>
    <cellStyle name="Total 4 4 2 3 2" xfId="30405" xr:uid="{00000000-0005-0000-0000-000004920000}"/>
    <cellStyle name="Total 4 4 2 4" xfId="24587" xr:uid="{00000000-0005-0000-0000-000005920000}"/>
    <cellStyle name="Total 4 4 2 5" xfId="32981" xr:uid="{00000000-0005-0000-0000-000006920000}"/>
    <cellStyle name="Total 4 4 2 6" xfId="34048" xr:uid="{00000000-0005-0000-0000-000007920000}"/>
    <cellStyle name="Total 4 4 2 7" xfId="30629" xr:uid="{00000000-0005-0000-0000-000008920000}"/>
    <cellStyle name="Total 4 4 3" xfId="6510" xr:uid="{00000000-0005-0000-0000-000009920000}"/>
    <cellStyle name="Total 4 4 3 2" xfId="13105" xr:uid="{00000000-0005-0000-0000-00000A920000}"/>
    <cellStyle name="Total 4 4 3 2 2" xfId="25850" xr:uid="{00000000-0005-0000-0000-00000B920000}"/>
    <cellStyle name="Total 4 4 3 3" xfId="21254" xr:uid="{00000000-0005-0000-0000-00000C920000}"/>
    <cellStyle name="Total 4 4 4" xfId="7072" xr:uid="{00000000-0005-0000-0000-00000D920000}"/>
    <cellStyle name="Total 4 4 4 2" xfId="21799" xr:uid="{00000000-0005-0000-0000-00000E920000}"/>
    <cellStyle name="Total 4 4 5" xfId="20577" xr:uid="{00000000-0005-0000-0000-00000F920000}"/>
    <cellStyle name="Total 4 4 5 2" xfId="30255" xr:uid="{00000000-0005-0000-0000-000010920000}"/>
    <cellStyle name="Total 4 4 6" xfId="23587" xr:uid="{00000000-0005-0000-0000-000011920000}"/>
    <cellStyle name="Total 4 4 7" xfId="31986" xr:uid="{00000000-0005-0000-0000-000012920000}"/>
    <cellStyle name="Total 4 4 8" xfId="33860" xr:uid="{00000000-0005-0000-0000-000013920000}"/>
    <cellStyle name="Total 4 4 9" xfId="34231" xr:uid="{00000000-0005-0000-0000-000014920000}"/>
    <cellStyle name="Total 4 5" xfId="10552" xr:uid="{00000000-0005-0000-0000-000015920000}"/>
    <cellStyle name="Total 4 5 2" xfId="11882" xr:uid="{00000000-0005-0000-0000-000016920000}"/>
    <cellStyle name="Total 4 5 2 2" xfId="17072" xr:uid="{00000000-0005-0000-0000-000017920000}"/>
    <cellStyle name="Total 4 5 2 2 2" xfId="29603" xr:uid="{00000000-0005-0000-0000-000018920000}"/>
    <cellStyle name="Total 4 5 2 3" xfId="24631" xr:uid="{00000000-0005-0000-0000-000019920000}"/>
    <cellStyle name="Total 4 5 3" xfId="7537" xr:uid="{00000000-0005-0000-0000-00001A920000}"/>
    <cellStyle name="Total 4 5 3 2" xfId="14050" xr:uid="{00000000-0005-0000-0000-00001B920000}"/>
    <cellStyle name="Total 4 5 3 2 2" xfId="26780" xr:uid="{00000000-0005-0000-0000-00001C920000}"/>
    <cellStyle name="Total 4 5 3 3" xfId="22264" xr:uid="{00000000-0005-0000-0000-00001D920000}"/>
    <cellStyle name="Total 4 5 4" xfId="11851" xr:uid="{00000000-0005-0000-0000-00001E920000}"/>
    <cellStyle name="Total 4 5 4 2" xfId="24600" xr:uid="{00000000-0005-0000-0000-00001F920000}"/>
    <cellStyle name="Total 4 5 5" xfId="20821" xr:uid="{00000000-0005-0000-0000-000020920000}"/>
    <cellStyle name="Total 4 5 5 2" xfId="30499" xr:uid="{00000000-0005-0000-0000-000021920000}"/>
    <cellStyle name="Total 4 5 6" xfId="23739" xr:uid="{00000000-0005-0000-0000-000022920000}"/>
    <cellStyle name="Total 4 5 7" xfId="33118" xr:uid="{00000000-0005-0000-0000-000023920000}"/>
    <cellStyle name="Total 4 5 8" xfId="34143" xr:uid="{00000000-0005-0000-0000-000024920000}"/>
    <cellStyle name="Total 4 5 9" xfId="31606" xr:uid="{00000000-0005-0000-0000-000025920000}"/>
    <cellStyle name="Total 4 6" xfId="6578" xr:uid="{00000000-0005-0000-0000-000026920000}"/>
    <cellStyle name="Total 4 6 2" xfId="13167" xr:uid="{00000000-0005-0000-0000-000027920000}"/>
    <cellStyle name="Total 4 6 2 2" xfId="25912" xr:uid="{00000000-0005-0000-0000-000028920000}"/>
    <cellStyle name="Total 4 6 2 3" xfId="46474" xr:uid="{09A31121-7121-4964-A083-3CC79E8FAEC8}"/>
    <cellStyle name="Total 4 6 3" xfId="21321" xr:uid="{00000000-0005-0000-0000-000029920000}"/>
    <cellStyle name="Total 4 6 4" xfId="46473" xr:uid="{C7AC2E80-88AC-4D4F-BFF5-C0422A6714BB}"/>
    <cellStyle name="Total 4 7" xfId="7185" xr:uid="{00000000-0005-0000-0000-00002A920000}"/>
    <cellStyle name="Total 4 7 2" xfId="13719" xr:uid="{00000000-0005-0000-0000-00002B920000}"/>
    <cellStyle name="Total 4 7 2 2" xfId="26450" xr:uid="{00000000-0005-0000-0000-00002C920000}"/>
    <cellStyle name="Total 4 7 2 3" xfId="46476" xr:uid="{6E18EDD9-DF15-4D38-B452-BC1D3B64832D}"/>
    <cellStyle name="Total 4 7 3" xfId="21913" xr:uid="{00000000-0005-0000-0000-00002D920000}"/>
    <cellStyle name="Total 4 7 4" xfId="46475" xr:uid="{14850C71-D0F3-47E1-B782-A99D2916A464}"/>
    <cellStyle name="Total 4 8" xfId="11386" xr:uid="{00000000-0005-0000-0000-00002E920000}"/>
    <cellStyle name="Total 4 8 2" xfId="16689" xr:uid="{00000000-0005-0000-0000-00002F920000}"/>
    <cellStyle name="Total 4 8 2 2" xfId="29224" xr:uid="{00000000-0005-0000-0000-000030920000}"/>
    <cellStyle name="Total 4 8 3" xfId="24141" xr:uid="{00000000-0005-0000-0000-000031920000}"/>
    <cellStyle name="Total 4 9" xfId="6738" xr:uid="{00000000-0005-0000-0000-000032920000}"/>
    <cellStyle name="Total 4 9 2" xfId="21471" xr:uid="{00000000-0005-0000-0000-000033920000}"/>
    <cellStyle name="Total 5" xfId="1082" xr:uid="{00000000-0005-0000-0000-000034920000}"/>
    <cellStyle name="Total 5 10" xfId="20985" xr:uid="{00000000-0005-0000-0000-000035920000}"/>
    <cellStyle name="Total 5 11" xfId="30695" xr:uid="{00000000-0005-0000-0000-000036920000}"/>
    <cellStyle name="Total 5 12" xfId="31647" xr:uid="{00000000-0005-0000-0000-000037920000}"/>
    <cellStyle name="Total 5 13" xfId="33985" xr:uid="{00000000-0005-0000-0000-000038920000}"/>
    <cellStyle name="Total 5 14" xfId="37253" xr:uid="{00000000-0005-0000-0000-000039920000}"/>
    <cellStyle name="Total 5 15" xfId="3094" xr:uid="{00000000-0005-0000-0000-00003A920000}"/>
    <cellStyle name="Total 5 2" xfId="8728" xr:uid="{00000000-0005-0000-0000-00003B920000}"/>
    <cellStyle name="Total 5 2 10" xfId="46477" xr:uid="{24A55283-3D33-436E-BBB4-D834FB0ED59D}"/>
    <cellStyle name="Total 5 2 2" xfId="11641" xr:uid="{00000000-0005-0000-0000-00003C920000}"/>
    <cellStyle name="Total 5 2 2 2" xfId="16900" xr:uid="{00000000-0005-0000-0000-00003D920000}"/>
    <cellStyle name="Total 5 2 2 2 2" xfId="20800" xr:uid="{00000000-0005-0000-0000-00003E920000}"/>
    <cellStyle name="Total 5 2 2 2 2 2" xfId="30478" xr:uid="{00000000-0005-0000-0000-00003F920000}"/>
    <cellStyle name="Total 5 2 2 2 3" xfId="29434" xr:uid="{00000000-0005-0000-0000-000040920000}"/>
    <cellStyle name="Total 5 2 2 2 4" xfId="33079" xr:uid="{00000000-0005-0000-0000-000041920000}"/>
    <cellStyle name="Total 5 2 2 2 5" xfId="34121" xr:uid="{00000000-0005-0000-0000-000042920000}"/>
    <cellStyle name="Total 5 2 2 2 6" xfId="31566" xr:uid="{00000000-0005-0000-0000-000043920000}"/>
    <cellStyle name="Total 5 2 2 3" xfId="20649" xr:uid="{00000000-0005-0000-0000-000044920000}"/>
    <cellStyle name="Total 5 2 2 3 2" xfId="30327" xr:uid="{00000000-0005-0000-0000-000045920000}"/>
    <cellStyle name="Total 5 2 2 4" xfId="24393" xr:uid="{00000000-0005-0000-0000-000046920000}"/>
    <cellStyle name="Total 5 2 2 5" xfId="32099" xr:uid="{00000000-0005-0000-0000-000047920000}"/>
    <cellStyle name="Total 5 2 2 6" xfId="33938" xr:uid="{00000000-0005-0000-0000-000048920000}"/>
    <cellStyle name="Total 5 2 2 7" xfId="31938" xr:uid="{00000000-0005-0000-0000-000049920000}"/>
    <cellStyle name="Total 5 2 2 8" xfId="46478" xr:uid="{DE2BB3AB-11F2-427C-A815-98BB3E62BC1C}"/>
    <cellStyle name="Total 5 2 3" xfId="6770" xr:uid="{00000000-0005-0000-0000-00004A920000}"/>
    <cellStyle name="Total 5 2 3 2" xfId="13334" xr:uid="{00000000-0005-0000-0000-00004B920000}"/>
    <cellStyle name="Total 5 2 3 2 2" xfId="26069" xr:uid="{00000000-0005-0000-0000-00004C920000}"/>
    <cellStyle name="Total 5 2 3 3" xfId="20893" xr:uid="{00000000-0005-0000-0000-00004D920000}"/>
    <cellStyle name="Total 5 2 3 3 2" xfId="30571" xr:uid="{00000000-0005-0000-0000-00004E920000}"/>
    <cellStyle name="Total 5 2 3 4" xfId="21501" xr:uid="{00000000-0005-0000-0000-00004F920000}"/>
    <cellStyle name="Total 5 2 3 5" xfId="33219" xr:uid="{00000000-0005-0000-0000-000050920000}"/>
    <cellStyle name="Total 5 2 3 6" xfId="34216" xr:uid="{00000000-0005-0000-0000-000051920000}"/>
    <cellStyle name="Total 5 2 3 7" xfId="30635" xr:uid="{00000000-0005-0000-0000-000052920000}"/>
    <cellStyle name="Total 5 2 4" xfId="11381" xr:uid="{00000000-0005-0000-0000-000053920000}"/>
    <cellStyle name="Total 5 2 4 2" xfId="24136" xr:uid="{00000000-0005-0000-0000-000054920000}"/>
    <cellStyle name="Total 5 2 5" xfId="17464" xr:uid="{00000000-0005-0000-0000-000055920000}"/>
    <cellStyle name="Total 5 2 5 2" xfId="29963" xr:uid="{00000000-0005-0000-0000-000056920000}"/>
    <cellStyle name="Total 5 2 6" xfId="22784" xr:uid="{00000000-0005-0000-0000-000057920000}"/>
    <cellStyle name="Total 5 2 7" xfId="30926" xr:uid="{00000000-0005-0000-0000-000058920000}"/>
    <cellStyle name="Total 5 2 8" xfId="30787" xr:uid="{00000000-0005-0000-0000-000059920000}"/>
    <cellStyle name="Total 5 2 9" xfId="30756" xr:uid="{00000000-0005-0000-0000-00005A920000}"/>
    <cellStyle name="Total 5 3" xfId="10017" xr:uid="{00000000-0005-0000-0000-00005B920000}"/>
    <cellStyle name="Total 5 3 2" xfId="11839" xr:uid="{00000000-0005-0000-0000-00005C920000}"/>
    <cellStyle name="Total 5 3 2 2" xfId="17051" xr:uid="{00000000-0005-0000-0000-00005D920000}"/>
    <cellStyle name="Total 5 3 2 2 2" xfId="29582" xr:uid="{00000000-0005-0000-0000-00005E920000}"/>
    <cellStyle name="Total 5 3 2 3" xfId="20728" xr:uid="{00000000-0005-0000-0000-00005F920000}"/>
    <cellStyle name="Total 5 3 2 3 2" xfId="30406" xr:uid="{00000000-0005-0000-0000-000060920000}"/>
    <cellStyle name="Total 5 3 2 4" xfId="24588" xr:uid="{00000000-0005-0000-0000-000061920000}"/>
    <cellStyle name="Total 5 3 2 5" xfId="32982" xr:uid="{00000000-0005-0000-0000-000062920000}"/>
    <cellStyle name="Total 5 3 2 6" xfId="34049" xr:uid="{00000000-0005-0000-0000-000063920000}"/>
    <cellStyle name="Total 5 3 2 7" xfId="31525" xr:uid="{00000000-0005-0000-0000-000064920000}"/>
    <cellStyle name="Total 5 3 3" xfId="6914" xr:uid="{00000000-0005-0000-0000-000065920000}"/>
    <cellStyle name="Total 5 3 3 2" xfId="13453" xr:uid="{00000000-0005-0000-0000-000066920000}"/>
    <cellStyle name="Total 5 3 3 2 2" xfId="26185" xr:uid="{00000000-0005-0000-0000-000067920000}"/>
    <cellStyle name="Total 5 3 3 3" xfId="21642" xr:uid="{00000000-0005-0000-0000-000068920000}"/>
    <cellStyle name="Total 5 3 4" xfId="11813" xr:uid="{00000000-0005-0000-0000-000069920000}"/>
    <cellStyle name="Total 5 3 4 2" xfId="24562" xr:uid="{00000000-0005-0000-0000-00006A920000}"/>
    <cellStyle name="Total 5 3 5" xfId="20578" xr:uid="{00000000-0005-0000-0000-00006B920000}"/>
    <cellStyle name="Total 5 3 5 2" xfId="30256" xr:uid="{00000000-0005-0000-0000-00006C920000}"/>
    <cellStyle name="Total 5 3 6" xfId="23588" xr:uid="{00000000-0005-0000-0000-00006D920000}"/>
    <cellStyle name="Total 5 3 7" xfId="31987" xr:uid="{00000000-0005-0000-0000-00006E920000}"/>
    <cellStyle name="Total 5 3 8" xfId="33861" xr:uid="{00000000-0005-0000-0000-00006F920000}"/>
    <cellStyle name="Total 5 3 9" xfId="31064" xr:uid="{00000000-0005-0000-0000-000070920000}"/>
    <cellStyle name="Total 5 4" xfId="11003" xr:uid="{00000000-0005-0000-0000-000071920000}"/>
    <cellStyle name="Total 5 4 2" xfId="11922" xr:uid="{00000000-0005-0000-0000-000072920000}"/>
    <cellStyle name="Total 5 4 2 2" xfId="17095" xr:uid="{00000000-0005-0000-0000-000073920000}"/>
    <cellStyle name="Total 5 4 2 2 2" xfId="29626" xr:uid="{00000000-0005-0000-0000-000074920000}"/>
    <cellStyle name="Total 5 4 2 3" xfId="24671" xr:uid="{00000000-0005-0000-0000-000075920000}"/>
    <cellStyle name="Total 5 4 3" xfId="7627" xr:uid="{00000000-0005-0000-0000-000076920000}"/>
    <cellStyle name="Total 5 4 3 2" xfId="14132" xr:uid="{00000000-0005-0000-0000-000077920000}"/>
    <cellStyle name="Total 5 4 3 2 2" xfId="26862" xr:uid="{00000000-0005-0000-0000-000078920000}"/>
    <cellStyle name="Total 5 4 3 3" xfId="22353" xr:uid="{00000000-0005-0000-0000-000079920000}"/>
    <cellStyle name="Total 5 4 4" xfId="6489" xr:uid="{00000000-0005-0000-0000-00007A920000}"/>
    <cellStyle name="Total 5 4 4 2" xfId="21233" xr:uid="{00000000-0005-0000-0000-00007B920000}"/>
    <cellStyle name="Total 5 4 5" xfId="20822" xr:uid="{00000000-0005-0000-0000-00007C920000}"/>
    <cellStyle name="Total 5 4 5 2" xfId="30500" xr:uid="{00000000-0005-0000-0000-00007D920000}"/>
    <cellStyle name="Total 5 4 6" xfId="23898" xr:uid="{00000000-0005-0000-0000-00007E920000}"/>
    <cellStyle name="Total 5 4 7" xfId="33119" xr:uid="{00000000-0005-0000-0000-00007F920000}"/>
    <cellStyle name="Total 5 4 8" xfId="34144" xr:uid="{00000000-0005-0000-0000-000080920000}"/>
    <cellStyle name="Total 5 4 9" xfId="31607" xr:uid="{00000000-0005-0000-0000-000081920000}"/>
    <cellStyle name="Total 5 5" xfId="6580" xr:uid="{00000000-0005-0000-0000-000082920000}"/>
    <cellStyle name="Total 5 5 2" xfId="13169" xr:uid="{00000000-0005-0000-0000-000083920000}"/>
    <cellStyle name="Total 5 5 2 2" xfId="25914" xr:uid="{00000000-0005-0000-0000-000084920000}"/>
    <cellStyle name="Total 5 5 2 3" xfId="46480" xr:uid="{C0C8D8F5-0582-4E53-90B8-1E4EB3E532BC}"/>
    <cellStyle name="Total 5 5 3" xfId="21323" xr:uid="{00000000-0005-0000-0000-000085920000}"/>
    <cellStyle name="Total 5 5 4" xfId="46479" xr:uid="{51FD8E71-7DFE-4066-925F-3DAEFAB1B7DC}"/>
    <cellStyle name="Total 5 6" xfId="7183" xr:uid="{00000000-0005-0000-0000-000086920000}"/>
    <cellStyle name="Total 5 6 2" xfId="13717" xr:uid="{00000000-0005-0000-0000-000087920000}"/>
    <cellStyle name="Total 5 6 2 2" xfId="26448" xr:uid="{00000000-0005-0000-0000-000088920000}"/>
    <cellStyle name="Total 5 6 2 3" xfId="46482" xr:uid="{10816593-B4FD-4DB2-B977-FFFE211EED60}"/>
    <cellStyle name="Total 5 6 3" xfId="21911" xr:uid="{00000000-0005-0000-0000-000089920000}"/>
    <cellStyle name="Total 5 6 4" xfId="46481" xr:uid="{13BEFF80-3F8B-43C4-B231-96B083918A66}"/>
    <cellStyle name="Total 5 7" xfId="11699" xr:uid="{00000000-0005-0000-0000-00008A920000}"/>
    <cellStyle name="Total 5 7 2" xfId="16938" xr:uid="{00000000-0005-0000-0000-00008B920000}"/>
    <cellStyle name="Total 5 7 2 2" xfId="29471" xr:uid="{00000000-0005-0000-0000-00008C920000}"/>
    <cellStyle name="Total 5 7 2 3" xfId="46484" xr:uid="{D35A15EB-9B8B-41FC-8CE0-F80D0476E660}"/>
    <cellStyle name="Total 5 7 3" xfId="24449" xr:uid="{00000000-0005-0000-0000-00008D920000}"/>
    <cellStyle name="Total 5 7 4" xfId="46483" xr:uid="{CE33BD64-7663-45D4-8BBE-792A4024EBEA}"/>
    <cellStyle name="Total 5 8" xfId="7221" xr:uid="{00000000-0005-0000-0000-00008E920000}"/>
    <cellStyle name="Total 5 8 2" xfId="21949" xr:uid="{00000000-0005-0000-0000-00008F920000}"/>
    <cellStyle name="Total 5 9" xfId="18290" xr:uid="{00000000-0005-0000-0000-000090920000}"/>
    <cellStyle name="Total 5 9 2" xfId="30047" xr:uid="{00000000-0005-0000-0000-000091920000}"/>
    <cellStyle name="Total 6" xfId="1344" xr:uid="{00000000-0005-0000-0000-000092920000}"/>
    <cellStyle name="Total 6 10" xfId="3095" xr:uid="{00000000-0005-0000-0000-000093920000}"/>
    <cellStyle name="Total 6 11" xfId="46485" xr:uid="{A137AFA0-9BAC-4FDF-A427-88EA55A5BFC5}"/>
    <cellStyle name="Total 6 2" xfId="8729" xr:uid="{00000000-0005-0000-0000-000094920000}"/>
    <cellStyle name="Total 6 2 10" xfId="46486" xr:uid="{F3899C23-6733-4546-9343-02C537FBB5C6}"/>
    <cellStyle name="Total 6 2 2" xfId="11642" xr:uid="{00000000-0005-0000-0000-000095920000}"/>
    <cellStyle name="Total 6 2 2 2" xfId="16901" xr:uid="{00000000-0005-0000-0000-000096920000}"/>
    <cellStyle name="Total 6 2 2 2 2" xfId="20801" xr:uid="{00000000-0005-0000-0000-000097920000}"/>
    <cellStyle name="Total 6 2 2 2 2 2" xfId="30479" xr:uid="{00000000-0005-0000-0000-000098920000}"/>
    <cellStyle name="Total 6 2 2 2 3" xfId="29435" xr:uid="{00000000-0005-0000-0000-000099920000}"/>
    <cellStyle name="Total 6 2 2 2 4" xfId="33080" xr:uid="{00000000-0005-0000-0000-00009A920000}"/>
    <cellStyle name="Total 6 2 2 2 5" xfId="34122" xr:uid="{00000000-0005-0000-0000-00009B920000}"/>
    <cellStyle name="Total 6 2 2 2 6" xfId="32159" xr:uid="{00000000-0005-0000-0000-00009C920000}"/>
    <cellStyle name="Total 6 2 2 3" xfId="20650" xr:uid="{00000000-0005-0000-0000-00009D920000}"/>
    <cellStyle name="Total 6 2 2 3 2" xfId="30328" xr:uid="{00000000-0005-0000-0000-00009E920000}"/>
    <cellStyle name="Total 6 2 2 4" xfId="24394" xr:uid="{00000000-0005-0000-0000-00009F920000}"/>
    <cellStyle name="Total 6 2 2 5" xfId="32100" xr:uid="{00000000-0005-0000-0000-0000A0920000}"/>
    <cellStyle name="Total 6 2 2 6" xfId="33939" xr:uid="{00000000-0005-0000-0000-0000A1920000}"/>
    <cellStyle name="Total 6 2 2 7" xfId="34224" xr:uid="{00000000-0005-0000-0000-0000A2920000}"/>
    <cellStyle name="Total 6 2 2 8" xfId="46487" xr:uid="{17481F4E-93F2-4B38-9065-D9F55CB0BBF3}"/>
    <cellStyle name="Total 6 2 3" xfId="6771" xr:uid="{00000000-0005-0000-0000-0000A3920000}"/>
    <cellStyle name="Total 6 2 3 2" xfId="13335" xr:uid="{00000000-0005-0000-0000-0000A4920000}"/>
    <cellStyle name="Total 6 2 3 2 2" xfId="26070" xr:uid="{00000000-0005-0000-0000-0000A5920000}"/>
    <cellStyle name="Total 6 2 3 3" xfId="20894" xr:uid="{00000000-0005-0000-0000-0000A6920000}"/>
    <cellStyle name="Total 6 2 3 3 2" xfId="30572" xr:uid="{00000000-0005-0000-0000-0000A7920000}"/>
    <cellStyle name="Total 6 2 3 4" xfId="21502" xr:uid="{00000000-0005-0000-0000-0000A8920000}"/>
    <cellStyle name="Total 6 2 3 5" xfId="33220" xr:uid="{00000000-0005-0000-0000-0000A9920000}"/>
    <cellStyle name="Total 6 2 3 6" xfId="34217" xr:uid="{00000000-0005-0000-0000-0000AA920000}"/>
    <cellStyle name="Total 6 2 3 7" xfId="31953" xr:uid="{00000000-0005-0000-0000-0000AB920000}"/>
    <cellStyle name="Total 6 2 4" xfId="6569" xr:uid="{00000000-0005-0000-0000-0000AC920000}"/>
    <cellStyle name="Total 6 2 4 2" xfId="21312" xr:uid="{00000000-0005-0000-0000-0000AD920000}"/>
    <cellStyle name="Total 6 2 5" xfId="17434" xr:uid="{00000000-0005-0000-0000-0000AE920000}"/>
    <cellStyle name="Total 6 2 5 2" xfId="29951" xr:uid="{00000000-0005-0000-0000-0000AF920000}"/>
    <cellStyle name="Total 6 2 6" xfId="22785" xr:uid="{00000000-0005-0000-0000-0000B0920000}"/>
    <cellStyle name="Total 6 2 7" xfId="30927" xr:uid="{00000000-0005-0000-0000-0000B1920000}"/>
    <cellStyle name="Total 6 2 8" xfId="30789" xr:uid="{00000000-0005-0000-0000-0000B2920000}"/>
    <cellStyle name="Total 6 2 9" xfId="33975" xr:uid="{00000000-0005-0000-0000-0000B3920000}"/>
    <cellStyle name="Total 6 3" xfId="10013" xr:uid="{00000000-0005-0000-0000-0000B4920000}"/>
    <cellStyle name="Total 6 3 2" xfId="46488" xr:uid="{67A0E44B-D13A-40F8-8602-4226C4856B19}"/>
    <cellStyle name="Total 6 4" xfId="6581" xr:uid="{00000000-0005-0000-0000-0000B5920000}"/>
    <cellStyle name="Total 6 4 2" xfId="13170" xr:uid="{00000000-0005-0000-0000-0000B6920000}"/>
    <cellStyle name="Total 6 4 2 2" xfId="25915" xr:uid="{00000000-0005-0000-0000-0000B7920000}"/>
    <cellStyle name="Total 6 4 3" xfId="21324" xr:uid="{00000000-0005-0000-0000-0000B8920000}"/>
    <cellStyle name="Total 6 5" xfId="7182" xr:uid="{00000000-0005-0000-0000-0000B9920000}"/>
    <cellStyle name="Total 6 5 2" xfId="13716" xr:uid="{00000000-0005-0000-0000-0000BA920000}"/>
    <cellStyle name="Total 6 5 2 2" xfId="26447" xr:uid="{00000000-0005-0000-0000-0000BB920000}"/>
    <cellStyle name="Total 6 5 3" xfId="21910" xr:uid="{00000000-0005-0000-0000-0000BC920000}"/>
    <cellStyle name="Total 6 6" xfId="11547" xr:uid="{00000000-0005-0000-0000-0000BD920000}"/>
    <cellStyle name="Total 6 6 2" xfId="16812" xr:uid="{00000000-0005-0000-0000-0000BE920000}"/>
    <cellStyle name="Total 6 6 2 2" xfId="29346" xr:uid="{00000000-0005-0000-0000-0000BF920000}"/>
    <cellStyle name="Total 6 6 3" xfId="24299" xr:uid="{00000000-0005-0000-0000-0000C0920000}"/>
    <cellStyle name="Total 6 7" xfId="6886" xr:uid="{00000000-0005-0000-0000-0000C1920000}"/>
    <cellStyle name="Total 6 7 2" xfId="21617" xr:uid="{00000000-0005-0000-0000-0000C2920000}"/>
    <cellStyle name="Total 6 8" xfId="20986" xr:uid="{00000000-0005-0000-0000-0000C3920000}"/>
    <cellStyle name="Total 6 9" xfId="37254" xr:uid="{00000000-0005-0000-0000-0000C4920000}"/>
    <cellStyle name="Total 7" xfId="3096" xr:uid="{00000000-0005-0000-0000-0000C5920000}"/>
    <cellStyle name="Total 7 10" xfId="30788" xr:uid="{00000000-0005-0000-0000-0000C6920000}"/>
    <cellStyle name="Total 7 11" xfId="30757" xr:uid="{00000000-0005-0000-0000-0000C7920000}"/>
    <cellStyle name="Total 7 12" xfId="37255" xr:uid="{00000000-0005-0000-0000-0000C8920000}"/>
    <cellStyle name="Total 7 13" xfId="46489" xr:uid="{9C07F399-74BC-4DC9-8899-7B8C0084C788}"/>
    <cellStyle name="Total 7 2" xfId="8730" xr:uid="{00000000-0005-0000-0000-0000C9920000}"/>
    <cellStyle name="Total 7 2 10" xfId="46490" xr:uid="{3E1C2642-4111-4B3F-9E2B-A816E7CA50C5}"/>
    <cellStyle name="Total 7 2 2" xfId="11643" xr:uid="{00000000-0005-0000-0000-0000CA920000}"/>
    <cellStyle name="Total 7 2 2 2" xfId="16902" xr:uid="{00000000-0005-0000-0000-0000CB920000}"/>
    <cellStyle name="Total 7 2 2 2 2" xfId="29436" xr:uid="{00000000-0005-0000-0000-0000CC920000}"/>
    <cellStyle name="Total 7 2 2 3" xfId="20802" xr:uid="{00000000-0005-0000-0000-0000CD920000}"/>
    <cellStyle name="Total 7 2 2 3 2" xfId="30480" xr:uid="{00000000-0005-0000-0000-0000CE920000}"/>
    <cellStyle name="Total 7 2 2 4" xfId="24395" xr:uid="{00000000-0005-0000-0000-0000CF920000}"/>
    <cellStyle name="Total 7 2 2 5" xfId="33081" xr:uid="{00000000-0005-0000-0000-0000D0920000}"/>
    <cellStyle name="Total 7 2 2 6" xfId="34123" xr:uid="{00000000-0005-0000-0000-0000D1920000}"/>
    <cellStyle name="Total 7 2 2 7" xfId="31587" xr:uid="{00000000-0005-0000-0000-0000D2920000}"/>
    <cellStyle name="Total 7 2 3" xfId="6486" xr:uid="{00000000-0005-0000-0000-0000D3920000}"/>
    <cellStyle name="Total 7 2 3 2" xfId="13084" xr:uid="{00000000-0005-0000-0000-0000D4920000}"/>
    <cellStyle name="Total 7 2 3 2 2" xfId="25829" xr:uid="{00000000-0005-0000-0000-0000D5920000}"/>
    <cellStyle name="Total 7 2 3 3" xfId="21230" xr:uid="{00000000-0005-0000-0000-0000D6920000}"/>
    <cellStyle name="Total 7 2 4" xfId="7282" xr:uid="{00000000-0005-0000-0000-0000D7920000}"/>
    <cellStyle name="Total 7 2 4 2" xfId="22010" xr:uid="{00000000-0005-0000-0000-0000D8920000}"/>
    <cellStyle name="Total 7 2 5" xfId="20651" xr:uid="{00000000-0005-0000-0000-0000D9920000}"/>
    <cellStyle name="Total 7 2 5 2" xfId="30329" xr:uid="{00000000-0005-0000-0000-0000DA920000}"/>
    <cellStyle name="Total 7 2 6" xfId="22786" xr:uid="{00000000-0005-0000-0000-0000DB920000}"/>
    <cellStyle name="Total 7 2 7" xfId="32101" xr:uid="{00000000-0005-0000-0000-0000DC920000}"/>
    <cellStyle name="Total 7 2 8" xfId="33940" xr:uid="{00000000-0005-0000-0000-0000DD920000}"/>
    <cellStyle name="Total 7 2 9" xfId="34238" xr:uid="{00000000-0005-0000-0000-0000DE920000}"/>
    <cellStyle name="Total 7 3" xfId="6582" xr:uid="{00000000-0005-0000-0000-0000DF920000}"/>
    <cellStyle name="Total 7 3 2" xfId="13171" xr:uid="{00000000-0005-0000-0000-0000E0920000}"/>
    <cellStyle name="Total 7 3 2 2" xfId="25916" xr:uid="{00000000-0005-0000-0000-0000E1920000}"/>
    <cellStyle name="Total 7 3 3" xfId="20895" xr:uid="{00000000-0005-0000-0000-0000E2920000}"/>
    <cellStyle name="Total 7 3 3 2" xfId="30573" xr:uid="{00000000-0005-0000-0000-0000E3920000}"/>
    <cellStyle name="Total 7 3 4" xfId="21325" xr:uid="{00000000-0005-0000-0000-0000E4920000}"/>
    <cellStyle name="Total 7 3 5" xfId="33221" xr:uid="{00000000-0005-0000-0000-0000E5920000}"/>
    <cellStyle name="Total 7 3 6" xfId="34218" xr:uid="{00000000-0005-0000-0000-0000E6920000}"/>
    <cellStyle name="Total 7 3 7" xfId="30881" xr:uid="{00000000-0005-0000-0000-0000E7920000}"/>
    <cellStyle name="Total 7 4" xfId="7181" xr:uid="{00000000-0005-0000-0000-0000E8920000}"/>
    <cellStyle name="Total 7 4 2" xfId="13715" xr:uid="{00000000-0005-0000-0000-0000E9920000}"/>
    <cellStyle name="Total 7 4 2 2" xfId="26446" xr:uid="{00000000-0005-0000-0000-0000EA920000}"/>
    <cellStyle name="Total 7 4 3" xfId="21909" xr:uid="{00000000-0005-0000-0000-0000EB920000}"/>
    <cellStyle name="Total 7 5" xfId="11384" xr:uid="{00000000-0005-0000-0000-0000EC920000}"/>
    <cellStyle name="Total 7 5 2" xfId="16687" xr:uid="{00000000-0005-0000-0000-0000ED920000}"/>
    <cellStyle name="Total 7 5 2 2" xfId="29222" xr:uid="{00000000-0005-0000-0000-0000EE920000}"/>
    <cellStyle name="Total 7 5 3" xfId="24139" xr:uid="{00000000-0005-0000-0000-0000EF920000}"/>
    <cellStyle name="Total 7 6" xfId="11939" xr:uid="{00000000-0005-0000-0000-0000F0920000}"/>
    <cellStyle name="Total 7 6 2" xfId="24688" xr:uid="{00000000-0005-0000-0000-0000F1920000}"/>
    <cellStyle name="Total 7 7" xfId="17461" xr:uid="{00000000-0005-0000-0000-0000F2920000}"/>
    <cellStyle name="Total 7 7 2" xfId="29960" xr:uid="{00000000-0005-0000-0000-0000F3920000}"/>
    <cellStyle name="Total 7 8" xfId="20987" xr:uid="{00000000-0005-0000-0000-0000F4920000}"/>
    <cellStyle name="Total 7 9" xfId="30928" xr:uid="{00000000-0005-0000-0000-0000F5920000}"/>
    <cellStyle name="Total 8" xfId="3097" xr:uid="{00000000-0005-0000-0000-0000F6920000}"/>
    <cellStyle name="Total 8 10" xfId="30662" xr:uid="{00000000-0005-0000-0000-0000F7920000}"/>
    <cellStyle name="Total 8 11" xfId="33974" xr:uid="{00000000-0005-0000-0000-0000F8920000}"/>
    <cellStyle name="Total 8 12" xfId="37256" xr:uid="{00000000-0005-0000-0000-0000F9920000}"/>
    <cellStyle name="Total 8 13" xfId="46491" xr:uid="{36B55D93-279E-43B8-AE57-8E5983522E07}"/>
    <cellStyle name="Total 8 2" xfId="8731" xr:uid="{00000000-0005-0000-0000-0000FA920000}"/>
    <cellStyle name="Total 8 2 10" xfId="46492" xr:uid="{FB7AAFBC-442C-4A60-A768-FE497ED5D437}"/>
    <cellStyle name="Total 8 2 2" xfId="11644" xr:uid="{00000000-0005-0000-0000-0000FB920000}"/>
    <cellStyle name="Total 8 2 2 2" xfId="16903" xr:uid="{00000000-0005-0000-0000-0000FC920000}"/>
    <cellStyle name="Total 8 2 2 2 2" xfId="29437" xr:uid="{00000000-0005-0000-0000-0000FD920000}"/>
    <cellStyle name="Total 8 2 2 3" xfId="20803" xr:uid="{00000000-0005-0000-0000-0000FE920000}"/>
    <cellStyle name="Total 8 2 2 3 2" xfId="30481" xr:uid="{00000000-0005-0000-0000-0000FF920000}"/>
    <cellStyle name="Total 8 2 2 4" xfId="24396" xr:uid="{00000000-0005-0000-0000-000000930000}"/>
    <cellStyle name="Total 8 2 2 5" xfId="33082" xr:uid="{00000000-0005-0000-0000-000001930000}"/>
    <cellStyle name="Total 8 2 2 6" xfId="34124" xr:uid="{00000000-0005-0000-0000-000002930000}"/>
    <cellStyle name="Total 8 2 2 7" xfId="31588" xr:uid="{00000000-0005-0000-0000-000003930000}"/>
    <cellStyle name="Total 8 2 3" xfId="6773" xr:uid="{00000000-0005-0000-0000-000004930000}"/>
    <cellStyle name="Total 8 2 3 2" xfId="13337" xr:uid="{00000000-0005-0000-0000-000005930000}"/>
    <cellStyle name="Total 8 2 3 2 2" xfId="26072" xr:uid="{00000000-0005-0000-0000-000006930000}"/>
    <cellStyle name="Total 8 2 3 3" xfId="21504" xr:uid="{00000000-0005-0000-0000-000007930000}"/>
    <cellStyle name="Total 8 2 4" xfId="6443" xr:uid="{00000000-0005-0000-0000-000008930000}"/>
    <cellStyle name="Total 8 2 4 2" xfId="21191" xr:uid="{00000000-0005-0000-0000-000009930000}"/>
    <cellStyle name="Total 8 2 5" xfId="20652" xr:uid="{00000000-0005-0000-0000-00000A930000}"/>
    <cellStyle name="Total 8 2 5 2" xfId="30330" xr:uid="{00000000-0005-0000-0000-00000B930000}"/>
    <cellStyle name="Total 8 2 6" xfId="22787" xr:uid="{00000000-0005-0000-0000-00000C930000}"/>
    <cellStyle name="Total 8 2 7" xfId="32102" xr:uid="{00000000-0005-0000-0000-00000D930000}"/>
    <cellStyle name="Total 8 2 8" xfId="33941" xr:uid="{00000000-0005-0000-0000-00000E930000}"/>
    <cellStyle name="Total 8 2 9" xfId="34243" xr:uid="{00000000-0005-0000-0000-00000F930000}"/>
    <cellStyle name="Total 8 3" xfId="6583" xr:uid="{00000000-0005-0000-0000-000010930000}"/>
    <cellStyle name="Total 8 3 2" xfId="13172" xr:uid="{00000000-0005-0000-0000-000011930000}"/>
    <cellStyle name="Total 8 3 2 2" xfId="25917" xr:uid="{00000000-0005-0000-0000-000012930000}"/>
    <cellStyle name="Total 8 3 3" xfId="20896" xr:uid="{00000000-0005-0000-0000-000013930000}"/>
    <cellStyle name="Total 8 3 3 2" xfId="30574" xr:uid="{00000000-0005-0000-0000-000014930000}"/>
    <cellStyle name="Total 8 3 4" xfId="21326" xr:uid="{00000000-0005-0000-0000-000015930000}"/>
    <cellStyle name="Total 8 3 5" xfId="33222" xr:uid="{00000000-0005-0000-0000-000016930000}"/>
    <cellStyle name="Total 8 3 6" xfId="34219" xr:uid="{00000000-0005-0000-0000-000017930000}"/>
    <cellStyle name="Total 8 3 7" xfId="33951" xr:uid="{00000000-0005-0000-0000-000018930000}"/>
    <cellStyle name="Total 8 4" xfId="7180" xr:uid="{00000000-0005-0000-0000-000019930000}"/>
    <cellStyle name="Total 8 4 2" xfId="13714" xr:uid="{00000000-0005-0000-0000-00001A930000}"/>
    <cellStyle name="Total 8 4 2 2" xfId="26445" xr:uid="{00000000-0005-0000-0000-00001B930000}"/>
    <cellStyle name="Total 8 4 3" xfId="21908" xr:uid="{00000000-0005-0000-0000-00001C930000}"/>
    <cellStyle name="Total 8 5" xfId="11698" xr:uid="{00000000-0005-0000-0000-00001D930000}"/>
    <cellStyle name="Total 8 5 2" xfId="16937" xr:uid="{00000000-0005-0000-0000-00001E930000}"/>
    <cellStyle name="Total 8 5 2 2" xfId="29470" xr:uid="{00000000-0005-0000-0000-00001F930000}"/>
    <cellStyle name="Total 8 5 3" xfId="24448" xr:uid="{00000000-0005-0000-0000-000020930000}"/>
    <cellStyle name="Total 8 6" xfId="7354" xr:uid="{00000000-0005-0000-0000-000021930000}"/>
    <cellStyle name="Total 8 6 2" xfId="22082" xr:uid="{00000000-0005-0000-0000-000022930000}"/>
    <cellStyle name="Total 8 7" xfId="17462" xr:uid="{00000000-0005-0000-0000-000023930000}"/>
    <cellStyle name="Total 8 7 2" xfId="29961" xr:uid="{00000000-0005-0000-0000-000024930000}"/>
    <cellStyle name="Total 8 8" xfId="20988" xr:uid="{00000000-0005-0000-0000-000025930000}"/>
    <cellStyle name="Total 8 9" xfId="30929" xr:uid="{00000000-0005-0000-0000-000026930000}"/>
    <cellStyle name="Total 9" xfId="3098" xr:uid="{00000000-0005-0000-0000-000027930000}"/>
    <cellStyle name="Total 9 10" xfId="30786" xr:uid="{00000000-0005-0000-0000-000028930000}"/>
    <cellStyle name="Total 9 11" xfId="30758" xr:uid="{00000000-0005-0000-0000-000029930000}"/>
    <cellStyle name="Total 9 12" xfId="37257" xr:uid="{00000000-0005-0000-0000-00002A930000}"/>
    <cellStyle name="Total 9 2" xfId="8732" xr:uid="{00000000-0005-0000-0000-00002B930000}"/>
    <cellStyle name="Total 9 2 2" xfId="11645" xr:uid="{00000000-0005-0000-0000-00002C930000}"/>
    <cellStyle name="Total 9 2 2 2" xfId="16904" xr:uid="{00000000-0005-0000-0000-00002D930000}"/>
    <cellStyle name="Total 9 2 2 2 2" xfId="29438" xr:uid="{00000000-0005-0000-0000-00002E930000}"/>
    <cellStyle name="Total 9 2 2 3" xfId="20804" xr:uid="{00000000-0005-0000-0000-00002F930000}"/>
    <cellStyle name="Total 9 2 2 3 2" xfId="30482" xr:uid="{00000000-0005-0000-0000-000030930000}"/>
    <cellStyle name="Total 9 2 2 4" xfId="24397" xr:uid="{00000000-0005-0000-0000-000031930000}"/>
    <cellStyle name="Total 9 2 2 5" xfId="33083" xr:uid="{00000000-0005-0000-0000-000032930000}"/>
    <cellStyle name="Total 9 2 2 6" xfId="34125" xr:uid="{00000000-0005-0000-0000-000033930000}"/>
    <cellStyle name="Total 9 2 2 7" xfId="31589" xr:uid="{00000000-0005-0000-0000-000034930000}"/>
    <cellStyle name="Total 9 2 3" xfId="11937" xr:uid="{00000000-0005-0000-0000-000035930000}"/>
    <cellStyle name="Total 9 2 3 2" xfId="17104" xr:uid="{00000000-0005-0000-0000-000036930000}"/>
    <cellStyle name="Total 9 2 3 2 2" xfId="29635" xr:uid="{00000000-0005-0000-0000-000037930000}"/>
    <cellStyle name="Total 9 2 3 3" xfId="24686" xr:uid="{00000000-0005-0000-0000-000038930000}"/>
    <cellStyle name="Total 9 2 4" xfId="6442" xr:uid="{00000000-0005-0000-0000-000039930000}"/>
    <cellStyle name="Total 9 2 4 2" xfId="21190" xr:uid="{00000000-0005-0000-0000-00003A930000}"/>
    <cellStyle name="Total 9 2 5" xfId="20653" xr:uid="{00000000-0005-0000-0000-00003B930000}"/>
    <cellStyle name="Total 9 2 5 2" xfId="30331" xr:uid="{00000000-0005-0000-0000-00003C930000}"/>
    <cellStyle name="Total 9 2 6" xfId="22788" xr:uid="{00000000-0005-0000-0000-00003D930000}"/>
    <cellStyle name="Total 9 2 7" xfId="32103" xr:uid="{00000000-0005-0000-0000-00003E930000}"/>
    <cellStyle name="Total 9 2 8" xfId="33942" xr:uid="{00000000-0005-0000-0000-00003F930000}"/>
    <cellStyle name="Total 9 2 9" xfId="34230" xr:uid="{00000000-0005-0000-0000-000040930000}"/>
    <cellStyle name="Total 9 3" xfId="6584" xr:uid="{00000000-0005-0000-0000-000041930000}"/>
    <cellStyle name="Total 9 3 2" xfId="13173" xr:uid="{00000000-0005-0000-0000-000042930000}"/>
    <cellStyle name="Total 9 3 2 2" xfId="25918" xr:uid="{00000000-0005-0000-0000-000043930000}"/>
    <cellStyle name="Total 9 3 3" xfId="20897" xr:uid="{00000000-0005-0000-0000-000044930000}"/>
    <cellStyle name="Total 9 3 3 2" xfId="30575" xr:uid="{00000000-0005-0000-0000-000045930000}"/>
    <cellStyle name="Total 9 3 4" xfId="21327" xr:uid="{00000000-0005-0000-0000-000046930000}"/>
    <cellStyle name="Total 9 3 5" xfId="33223" xr:uid="{00000000-0005-0000-0000-000047930000}"/>
    <cellStyle name="Total 9 3 6" xfId="34220" xr:uid="{00000000-0005-0000-0000-000048930000}"/>
    <cellStyle name="Total 9 3 7" xfId="30784" xr:uid="{00000000-0005-0000-0000-000049930000}"/>
    <cellStyle name="Total 9 4" xfId="7179" xr:uid="{00000000-0005-0000-0000-00004A930000}"/>
    <cellStyle name="Total 9 4 2" xfId="13713" xr:uid="{00000000-0005-0000-0000-00004B930000}"/>
    <cellStyle name="Total 9 4 2 2" xfId="26444" xr:uid="{00000000-0005-0000-0000-00004C930000}"/>
    <cellStyle name="Total 9 4 3" xfId="21907" xr:uid="{00000000-0005-0000-0000-00004D930000}"/>
    <cellStyle name="Total 9 5" xfId="11546" xr:uid="{00000000-0005-0000-0000-00004E930000}"/>
    <cellStyle name="Total 9 5 2" xfId="16811" xr:uid="{00000000-0005-0000-0000-00004F930000}"/>
    <cellStyle name="Total 9 5 2 2" xfId="29345" xr:uid="{00000000-0005-0000-0000-000050930000}"/>
    <cellStyle name="Total 9 5 3" xfId="24298" xr:uid="{00000000-0005-0000-0000-000051930000}"/>
    <cellStyle name="Total 9 6" xfId="11537" xr:uid="{00000000-0005-0000-0000-000052930000}"/>
    <cellStyle name="Total 9 6 2" xfId="24292" xr:uid="{00000000-0005-0000-0000-000053930000}"/>
    <cellStyle name="Total 9 7" xfId="17433" xr:uid="{00000000-0005-0000-0000-000054930000}"/>
    <cellStyle name="Total 9 7 2" xfId="29950" xr:uid="{00000000-0005-0000-0000-000055930000}"/>
    <cellStyle name="Total 9 8" xfId="20989" xr:uid="{00000000-0005-0000-0000-000056930000}"/>
    <cellStyle name="Total 9 9" xfId="30930" xr:uid="{00000000-0005-0000-0000-000057930000}"/>
    <cellStyle name="TotCol - Format a column of totals" xfId="5999" xr:uid="{00000000-0005-0000-0000-000058930000}"/>
    <cellStyle name="TotCol - Format a column of totals 2" xfId="35084" xr:uid="{00000000-0005-0000-0000-000059930000}"/>
    <cellStyle name="TotCol - Style5" xfId="6000" xr:uid="{00000000-0005-0000-0000-00005A930000}"/>
    <cellStyle name="TotCol - Style7" xfId="6001" xr:uid="{00000000-0005-0000-0000-00005B930000}"/>
    <cellStyle name="TotRow - Format a row of totals" xfId="6002" xr:uid="{00000000-0005-0000-0000-00005C930000}"/>
    <cellStyle name="TotRow - Format a row of totals 2" xfId="8538" xr:uid="{00000000-0005-0000-0000-00005D930000}"/>
    <cellStyle name="TotRow - Format a row of totals 2 2" xfId="6744" xr:uid="{00000000-0005-0000-0000-00005E930000}"/>
    <cellStyle name="TotRow - Format a row of totals 2 2 2" xfId="13308" xr:uid="{00000000-0005-0000-0000-00005F930000}"/>
    <cellStyle name="TotRow - Format a row of totals 2 3" xfId="11974" xr:uid="{00000000-0005-0000-0000-000060930000}"/>
    <cellStyle name="TotRow - Format a row of totals 3" xfId="7632" xr:uid="{00000000-0005-0000-0000-000061930000}"/>
    <cellStyle name="TotRow - Format a row of totals 3 2" xfId="14137" xr:uid="{00000000-0005-0000-0000-000062930000}"/>
    <cellStyle name="TotRow - Format a row of totals 4" xfId="6730" xr:uid="{00000000-0005-0000-0000-000063930000}"/>
    <cellStyle name="TotRow - Format a row of totals 4 2" xfId="13305" xr:uid="{00000000-0005-0000-0000-000064930000}"/>
    <cellStyle name="TotRow - Format a row of totals 5" xfId="35085" xr:uid="{00000000-0005-0000-0000-000065930000}"/>
    <cellStyle name="TotRow - Style4" xfId="6003" xr:uid="{00000000-0005-0000-0000-000066930000}"/>
    <cellStyle name="TotRow - Style4 10" xfId="33812" xr:uid="{00000000-0005-0000-0000-000067930000}"/>
    <cellStyle name="TotRow - Style4 11" xfId="31032" xr:uid="{00000000-0005-0000-0000-000068930000}"/>
    <cellStyle name="TotRow - Style4 2" xfId="9496" xr:uid="{00000000-0005-0000-0000-000069930000}"/>
    <cellStyle name="TotRow - Style4 2 2" xfId="11749" xr:uid="{00000000-0005-0000-0000-00006A930000}"/>
    <cellStyle name="TotRow - Style4 2 2 2" xfId="16987" xr:uid="{00000000-0005-0000-0000-00006B930000}"/>
    <cellStyle name="TotRow - Style4 2 2 2 2" xfId="29520" xr:uid="{00000000-0005-0000-0000-00006C930000}"/>
    <cellStyle name="TotRow - Style4 2 2 3" xfId="24499" xr:uid="{00000000-0005-0000-0000-00006D930000}"/>
    <cellStyle name="TotRow - Style4 2 3" xfId="7658" xr:uid="{00000000-0005-0000-0000-00006E930000}"/>
    <cellStyle name="TotRow - Style4 2 3 2" xfId="14160" xr:uid="{00000000-0005-0000-0000-00006F930000}"/>
    <cellStyle name="TotRow - Style4 2 3 2 2" xfId="26888" xr:uid="{00000000-0005-0000-0000-000070930000}"/>
    <cellStyle name="TotRow - Style4 2 3 3" xfId="22382" xr:uid="{00000000-0005-0000-0000-000071930000}"/>
    <cellStyle name="TotRow - Style4 2 4" xfId="11951" xr:uid="{00000000-0005-0000-0000-000072930000}"/>
    <cellStyle name="TotRow - Style4 2 4 2" xfId="24700" xr:uid="{00000000-0005-0000-0000-000073930000}"/>
    <cellStyle name="TotRow - Style4 2 5" xfId="19842" xr:uid="{00000000-0005-0000-0000-000074930000}"/>
    <cellStyle name="TotRow - Style4 2 5 2" xfId="30170" xr:uid="{00000000-0005-0000-0000-000075930000}"/>
    <cellStyle name="TotRow - Style4 2 6" xfId="20708" xr:uid="{00000000-0005-0000-0000-000076930000}"/>
    <cellStyle name="TotRow - Style4 2 6 2" xfId="30386" xr:uid="{00000000-0005-0000-0000-000077930000}"/>
    <cellStyle name="TotRow - Style4 2 7" xfId="32956" xr:uid="{00000000-0005-0000-0000-000078930000}"/>
    <cellStyle name="TotRow - Style4 2 8" xfId="34029" xr:uid="{00000000-0005-0000-0000-000079930000}"/>
    <cellStyle name="TotRow - Style4 2 9" xfId="30850" xr:uid="{00000000-0005-0000-0000-00007A930000}"/>
    <cellStyle name="TotRow - Style4 3" xfId="7633" xr:uid="{00000000-0005-0000-0000-00007B930000}"/>
    <cellStyle name="TotRow - Style4 3 2" xfId="14138" xr:uid="{00000000-0005-0000-0000-00007C930000}"/>
    <cellStyle name="TotRow - Style4 3 2 2" xfId="26866" xr:uid="{00000000-0005-0000-0000-00007D930000}"/>
    <cellStyle name="TotRow - Style4 3 3" xfId="22357" xr:uid="{00000000-0005-0000-0000-00007E930000}"/>
    <cellStyle name="TotRow - Style4 4" xfId="11450" xr:uid="{00000000-0005-0000-0000-00007F930000}"/>
    <cellStyle name="TotRow - Style4 4 2" xfId="16751" xr:uid="{00000000-0005-0000-0000-000080930000}"/>
    <cellStyle name="TotRow - Style4 4 2 2" xfId="29286" xr:uid="{00000000-0005-0000-0000-000081930000}"/>
    <cellStyle name="TotRow - Style4 4 3" xfId="24205" xr:uid="{00000000-0005-0000-0000-000082930000}"/>
    <cellStyle name="TotRow - Style4 5" xfId="11525" xr:uid="{00000000-0005-0000-0000-000083930000}"/>
    <cellStyle name="TotRow - Style4 5 2" xfId="16800" xr:uid="{00000000-0005-0000-0000-000084930000}"/>
    <cellStyle name="TotRow - Style4 5 2 2" xfId="29335" xr:uid="{00000000-0005-0000-0000-000085930000}"/>
    <cellStyle name="TotRow - Style4 5 3" xfId="24280" xr:uid="{00000000-0005-0000-0000-000086930000}"/>
    <cellStyle name="TotRow - Style4 6" xfId="7285" xr:uid="{00000000-0005-0000-0000-000087930000}"/>
    <cellStyle name="TotRow - Style4 6 2" xfId="22013" xr:uid="{00000000-0005-0000-0000-000088930000}"/>
    <cellStyle name="TotRow - Style4 7" xfId="18557" xr:uid="{00000000-0005-0000-0000-000089930000}"/>
    <cellStyle name="TotRow - Style4 7 2" xfId="30097" xr:uid="{00000000-0005-0000-0000-00008A930000}"/>
    <cellStyle name="TotRow - Style4 8" xfId="20557" xr:uid="{00000000-0005-0000-0000-00008B930000}"/>
    <cellStyle name="TotRow - Style4 8 2" xfId="30237" xr:uid="{00000000-0005-0000-0000-00008C930000}"/>
    <cellStyle name="TotRow - Style4 9" xfId="31925" xr:uid="{00000000-0005-0000-0000-00008D930000}"/>
    <cellStyle name="TotRow - Style8" xfId="6004" xr:uid="{00000000-0005-0000-0000-00008E930000}"/>
    <cellStyle name="TotRow - Style8 10" xfId="33813" xr:uid="{00000000-0005-0000-0000-00008F930000}"/>
    <cellStyle name="TotRow - Style8 11" xfId="30608" xr:uid="{00000000-0005-0000-0000-000090930000}"/>
    <cellStyle name="TotRow - Style8 2" xfId="9497" xr:uid="{00000000-0005-0000-0000-000091930000}"/>
    <cellStyle name="TotRow - Style8 2 2" xfId="11750" xr:uid="{00000000-0005-0000-0000-000092930000}"/>
    <cellStyle name="TotRow - Style8 2 2 2" xfId="16988" xr:uid="{00000000-0005-0000-0000-000093930000}"/>
    <cellStyle name="TotRow - Style8 2 2 2 2" xfId="29521" xr:uid="{00000000-0005-0000-0000-000094930000}"/>
    <cellStyle name="TotRow - Style8 2 2 3" xfId="24500" xr:uid="{00000000-0005-0000-0000-000095930000}"/>
    <cellStyle name="TotRow - Style8 2 3" xfId="6871" xr:uid="{00000000-0005-0000-0000-000096930000}"/>
    <cellStyle name="TotRow - Style8 2 3 2" xfId="13423" xr:uid="{00000000-0005-0000-0000-000097930000}"/>
    <cellStyle name="TotRow - Style8 2 3 2 2" xfId="26158" xr:uid="{00000000-0005-0000-0000-000098930000}"/>
    <cellStyle name="TotRow - Style8 2 3 3" xfId="21602" xr:uid="{00000000-0005-0000-0000-000099930000}"/>
    <cellStyle name="TotRow - Style8 2 4" xfId="11915" xr:uid="{00000000-0005-0000-0000-00009A930000}"/>
    <cellStyle name="TotRow - Style8 2 4 2" xfId="24664" xr:uid="{00000000-0005-0000-0000-00009B930000}"/>
    <cellStyle name="TotRow - Style8 2 5" xfId="19843" xr:uid="{00000000-0005-0000-0000-00009C930000}"/>
    <cellStyle name="TotRow - Style8 2 5 2" xfId="30171" xr:uid="{00000000-0005-0000-0000-00009D930000}"/>
    <cellStyle name="TotRow - Style8 2 6" xfId="20709" xr:uid="{00000000-0005-0000-0000-00009E930000}"/>
    <cellStyle name="TotRow - Style8 2 6 2" xfId="30387" xr:uid="{00000000-0005-0000-0000-00009F930000}"/>
    <cellStyle name="TotRow - Style8 2 7" xfId="32957" xr:uid="{00000000-0005-0000-0000-0000A0930000}"/>
    <cellStyle name="TotRow - Style8 2 8" xfId="34030" xr:uid="{00000000-0005-0000-0000-0000A1930000}"/>
    <cellStyle name="TotRow - Style8 2 9" xfId="31516" xr:uid="{00000000-0005-0000-0000-0000A2930000}"/>
    <cellStyle name="TotRow - Style8 3" xfId="7634" xr:uid="{00000000-0005-0000-0000-0000A3930000}"/>
    <cellStyle name="TotRow - Style8 3 2" xfId="14139" xr:uid="{00000000-0005-0000-0000-0000A4930000}"/>
    <cellStyle name="TotRow - Style8 3 2 2" xfId="26867" xr:uid="{00000000-0005-0000-0000-0000A5930000}"/>
    <cellStyle name="TotRow - Style8 3 3" xfId="22358" xr:uid="{00000000-0005-0000-0000-0000A6930000}"/>
    <cellStyle name="TotRow - Style8 4" xfId="11451" xr:uid="{00000000-0005-0000-0000-0000A7930000}"/>
    <cellStyle name="TotRow - Style8 4 2" xfId="16752" xr:uid="{00000000-0005-0000-0000-0000A8930000}"/>
    <cellStyle name="TotRow - Style8 4 2 2" xfId="29287" xr:uid="{00000000-0005-0000-0000-0000A9930000}"/>
    <cellStyle name="TotRow - Style8 4 3" xfId="24206" xr:uid="{00000000-0005-0000-0000-0000AA930000}"/>
    <cellStyle name="TotRow - Style8 5" xfId="6479" xr:uid="{00000000-0005-0000-0000-0000AB930000}"/>
    <cellStyle name="TotRow - Style8 5 2" xfId="13080" xr:uid="{00000000-0005-0000-0000-0000AC930000}"/>
    <cellStyle name="TotRow - Style8 5 2 2" xfId="25825" xr:uid="{00000000-0005-0000-0000-0000AD930000}"/>
    <cellStyle name="TotRow - Style8 5 3" xfId="21223" xr:uid="{00000000-0005-0000-0000-0000AE930000}"/>
    <cellStyle name="TotRow - Style8 6" xfId="11899" xr:uid="{00000000-0005-0000-0000-0000AF930000}"/>
    <cellStyle name="TotRow - Style8 6 2" xfId="24648" xr:uid="{00000000-0005-0000-0000-0000B0930000}"/>
    <cellStyle name="TotRow - Style8 7" xfId="18558" xr:uid="{00000000-0005-0000-0000-0000B1930000}"/>
    <cellStyle name="TotRow - Style8 7 2" xfId="30098" xr:uid="{00000000-0005-0000-0000-0000B2930000}"/>
    <cellStyle name="TotRow - Style8 8" xfId="20558" xr:uid="{00000000-0005-0000-0000-0000B3930000}"/>
    <cellStyle name="TotRow - Style8 8 2" xfId="30238" xr:uid="{00000000-0005-0000-0000-0000B4930000}"/>
    <cellStyle name="TotRow - Style8 9" xfId="31926" xr:uid="{00000000-0005-0000-0000-0000B5930000}"/>
    <cellStyle name="Tusental (0)_pldt" xfId="46493" xr:uid="{1C3A3B1D-630D-4C72-A89A-296CAE310B0B}"/>
    <cellStyle name="Tusental_pldt" xfId="46494" xr:uid="{A74A98E7-26BA-41F3-B380-38D810E67D9B}"/>
    <cellStyle name="User Normal" xfId="6219" xr:uid="{00000000-0005-0000-0000-0000B6930000}"/>
    <cellStyle name="User_Defined_A" xfId="6005" xr:uid="{00000000-0005-0000-0000-0000B7930000}"/>
    <cellStyle name="UserInput" xfId="6220" xr:uid="{00000000-0005-0000-0000-0000B8930000}"/>
    <cellStyle name="Valuta (0)_pldt" xfId="46495" xr:uid="{2889E657-CD06-4930-BA0A-D6100DE62011}"/>
    <cellStyle name="Valuta_pldt" xfId="46496" xr:uid="{CF89C4CE-D0F4-45CF-91F9-BC59066576EC}"/>
    <cellStyle name="Vertical" xfId="46497" xr:uid="{43902065-5690-410C-BB9C-0323622EA8B8}"/>
    <cellStyle name="W?rung [0]_laroux" xfId="46498" xr:uid="{D696B8BB-C24C-4760-8FB1-5F5685F84994}"/>
    <cellStyle name="W?rung_laroux" xfId="46499" xr:uid="{96A2E399-DB16-4784-A4F2-FBDA0A0BDDEB}"/>
    <cellStyle name="Währung [0]_1999-2003 tools set plan 01- Nov PO präsent" xfId="6006" xr:uid="{00000000-0005-0000-0000-0000B9930000}"/>
    <cellStyle name="Wahrung [0]_EjZL1p5cbwD9GdswfqamdXpJJ" xfId="2089" xr:uid="{00000000-0005-0000-0000-0000BA930000}"/>
    <cellStyle name="Währung [0]_EjZL1p5cbwD9GdswfqamdXpJJ" xfId="2090" xr:uid="{00000000-0005-0000-0000-0000BB930000}"/>
    <cellStyle name="Wahrung [0]_EjZL1p5cbwD9GdswfqamdXpJJ 10" xfId="2091" xr:uid="{00000000-0005-0000-0000-0000BC930000}"/>
    <cellStyle name="Währung [0]_EjZL1p5cbwD9GdswfqamdXpJJ 10" xfId="2092" xr:uid="{00000000-0005-0000-0000-0000BD930000}"/>
    <cellStyle name="Wahrung [0]_EjZL1p5cbwD9GdswfqamdXpJJ 10 2" xfId="46500" xr:uid="{0DFB64E9-E134-4AB1-A959-A5FC9956E4B9}"/>
    <cellStyle name="Währung [0]_EjZL1p5cbwD9GdswfqamdXpJJ 10 2" xfId="46501" xr:uid="{36C5D7D0-921E-442B-8A89-0D81EF3BDC8C}"/>
    <cellStyle name="Wahrung [0]_EjZL1p5cbwD9GdswfqamdXpJJ 11" xfId="2093" xr:uid="{00000000-0005-0000-0000-0000BE930000}"/>
    <cellStyle name="Währung [0]_EjZL1p5cbwD9GdswfqamdXpJJ 11" xfId="2094" xr:uid="{00000000-0005-0000-0000-0000BF930000}"/>
    <cellStyle name="Wahrung [0]_EjZL1p5cbwD9GdswfqamdXpJJ 12" xfId="2095" xr:uid="{00000000-0005-0000-0000-0000C0930000}"/>
    <cellStyle name="Währung [0]_EjZL1p5cbwD9GdswfqamdXpJJ 12" xfId="2096" xr:uid="{00000000-0005-0000-0000-0000C1930000}"/>
    <cellStyle name="Wahrung [0]_EjZL1p5cbwD9GdswfqamdXpJJ 13" xfId="2097" xr:uid="{00000000-0005-0000-0000-0000C2930000}"/>
    <cellStyle name="Währung [0]_EjZL1p5cbwD9GdswfqamdXpJJ 13" xfId="2098" xr:uid="{00000000-0005-0000-0000-0000C3930000}"/>
    <cellStyle name="Wahrung [0]_EjZL1p5cbwD9GdswfqamdXpJJ 14" xfId="2099" xr:uid="{00000000-0005-0000-0000-0000C4930000}"/>
    <cellStyle name="Währung [0]_EjZL1p5cbwD9GdswfqamdXpJJ 14" xfId="2100" xr:uid="{00000000-0005-0000-0000-0000C5930000}"/>
    <cellStyle name="Wahrung [0]_EjZL1p5cbwD9GdswfqamdXpJJ 15" xfId="2101" xr:uid="{00000000-0005-0000-0000-0000C6930000}"/>
    <cellStyle name="Währung [0]_EjZL1p5cbwD9GdswfqamdXpJJ 15" xfId="2102" xr:uid="{00000000-0005-0000-0000-0000C7930000}"/>
    <cellStyle name="Wahrung [0]_EjZL1p5cbwD9GdswfqamdXpJJ 16" xfId="2103" xr:uid="{00000000-0005-0000-0000-0000C8930000}"/>
    <cellStyle name="Währung [0]_EjZL1p5cbwD9GdswfqamdXpJJ 16" xfId="2104" xr:uid="{00000000-0005-0000-0000-0000C9930000}"/>
    <cellStyle name="Wahrung [0]_EjZL1p5cbwD9GdswfqamdXpJJ 17" xfId="2105" xr:uid="{00000000-0005-0000-0000-0000CA930000}"/>
    <cellStyle name="Währung [0]_EjZL1p5cbwD9GdswfqamdXpJJ 17" xfId="2106" xr:uid="{00000000-0005-0000-0000-0000CB930000}"/>
    <cellStyle name="Wahrung [0]_EjZL1p5cbwD9GdswfqamdXpJJ 18" xfId="2107" xr:uid="{00000000-0005-0000-0000-0000CC930000}"/>
    <cellStyle name="Währung [0]_EjZL1p5cbwD9GdswfqamdXpJJ 18" xfId="2108" xr:uid="{00000000-0005-0000-0000-0000CD930000}"/>
    <cellStyle name="Wahrung [0]_EjZL1p5cbwD9GdswfqamdXpJJ 19" xfId="20559" xr:uid="{00000000-0005-0000-0000-0000CE930000}"/>
    <cellStyle name="Währung [0]_EjZL1p5cbwD9GdswfqamdXpJJ 19" xfId="46504" xr:uid="{C9AFFCF4-AFE9-4ECD-AF0B-7C5E53D0A13F}"/>
    <cellStyle name="Wahrung [0]_EjZL1p5cbwD9GdswfqamdXpJJ 2" xfId="46505" xr:uid="{1EA641FA-04C6-4425-BC58-A20BAD70A722}"/>
    <cellStyle name="Währung [0]_EjZL1p5cbwD9GdswfqamdXpJJ 2" xfId="2109" xr:uid="{00000000-0005-0000-0000-0000CF930000}"/>
    <cellStyle name="Wahrung [0]_EjZL1p5cbwD9GdswfqamdXpJJ 2 2" xfId="10363" xr:uid="{00000000-0005-0000-0000-0000D0930000}"/>
    <cellStyle name="Währung [0]_EjZL1p5cbwD9GdswfqamdXpJJ 20" xfId="46507" xr:uid="{C89562A9-7874-4613-8FD0-8A259F80CEAE}"/>
    <cellStyle name="Wahrung [0]_EjZL1p5cbwD9GdswfqamdXpJJ 3" xfId="46508" xr:uid="{2141D468-EF32-4FC5-B4A1-30E3A5A12473}"/>
    <cellStyle name="Währung [0]_EjZL1p5cbwD9GdswfqamdXpJJ 3" xfId="2110" xr:uid="{00000000-0005-0000-0000-0000D1930000}"/>
    <cellStyle name="Wahrung [0]_EjZL1p5cbwD9GdswfqamdXpJJ 3 2" xfId="46509" xr:uid="{11619C65-826F-4EED-9DAC-4F88D89A9803}"/>
    <cellStyle name="Währung [0]_EjZL1p5cbwD9GdswfqamdXpJJ 3 2" xfId="46510" xr:uid="{E7CC9C1E-07BB-4EC6-B405-0FF7E3AE4CF3}"/>
    <cellStyle name="Wahrung [0]_EjZL1p5cbwD9GdswfqamdXpJJ 4" xfId="2111" xr:uid="{00000000-0005-0000-0000-0000D2930000}"/>
    <cellStyle name="Währung [0]_EjZL1p5cbwD9GdswfqamdXpJJ 4" xfId="2112" xr:uid="{00000000-0005-0000-0000-0000D3930000}"/>
    <cellStyle name="Wahrung [0]_EjZL1p5cbwD9GdswfqamdXpJJ 4 2" xfId="46511" xr:uid="{66E0636B-CB5C-4A60-BE80-D1507D34EC6E}"/>
    <cellStyle name="Währung [0]_EjZL1p5cbwD9GdswfqamdXpJJ 4 2" xfId="46512" xr:uid="{7DE3CEE1-2389-4BAD-ADF2-938C97AD76C9}"/>
    <cellStyle name="Wahrung [0]_EjZL1p5cbwD9GdswfqamdXpJJ 5" xfId="2113" xr:uid="{00000000-0005-0000-0000-0000D4930000}"/>
    <cellStyle name="Währung [0]_EjZL1p5cbwD9GdswfqamdXpJJ 5" xfId="2114" xr:uid="{00000000-0005-0000-0000-0000D5930000}"/>
    <cellStyle name="Wahrung [0]_EjZL1p5cbwD9GdswfqamdXpJJ 5 2" xfId="46513" xr:uid="{08E55076-CDA9-412A-A457-46C12ADAF43D}"/>
    <cellStyle name="Währung [0]_EjZL1p5cbwD9GdswfqamdXpJJ 5 2" xfId="46514" xr:uid="{9262E672-79C0-4503-BA46-C076BF2937CB}"/>
    <cellStyle name="Wahrung [0]_EjZL1p5cbwD9GdswfqamdXpJJ 6" xfId="2115" xr:uid="{00000000-0005-0000-0000-0000D6930000}"/>
    <cellStyle name="Währung [0]_EjZL1p5cbwD9GdswfqamdXpJJ 6" xfId="2116" xr:uid="{00000000-0005-0000-0000-0000D7930000}"/>
    <cellStyle name="Wahrung [0]_EjZL1p5cbwD9GdswfqamdXpJJ 6 2" xfId="46515" xr:uid="{2F382D55-A177-49F8-9C44-D1DAC05D9B71}"/>
    <cellStyle name="Währung [0]_EjZL1p5cbwD9GdswfqamdXpJJ 6 2" xfId="46516" xr:uid="{7399D4FF-D189-4A62-A265-519B89CFD16B}"/>
    <cellStyle name="Wahrung [0]_EjZL1p5cbwD9GdswfqamdXpJJ 7" xfId="2117" xr:uid="{00000000-0005-0000-0000-0000D8930000}"/>
    <cellStyle name="Währung [0]_EjZL1p5cbwD9GdswfqamdXpJJ 7" xfId="2118" xr:uid="{00000000-0005-0000-0000-0000D9930000}"/>
    <cellStyle name="Wahrung [0]_EjZL1p5cbwD9GdswfqamdXpJJ 7 2" xfId="46517" xr:uid="{2EC0E1D7-4BAC-4E63-A517-A8C5F258B89A}"/>
    <cellStyle name="Währung [0]_EjZL1p5cbwD9GdswfqamdXpJJ 7 2" xfId="46518" xr:uid="{584FEC6D-5F99-484B-A412-D67FA36D8B1B}"/>
    <cellStyle name="Wahrung [0]_EjZL1p5cbwD9GdswfqamdXpJJ 8" xfId="2119" xr:uid="{00000000-0005-0000-0000-0000DA930000}"/>
    <cellStyle name="Währung [0]_EjZL1p5cbwD9GdswfqamdXpJJ 8" xfId="2120" xr:uid="{00000000-0005-0000-0000-0000DB930000}"/>
    <cellStyle name="Wahrung [0]_EjZL1p5cbwD9GdswfqamdXpJJ 8 2" xfId="46519" xr:uid="{BFBD002E-C4D5-452B-931B-14728F4E949F}"/>
    <cellStyle name="Währung [0]_EjZL1p5cbwD9GdswfqamdXpJJ 8 2" xfId="46520" xr:uid="{9C66596A-87C6-40F3-BF13-8544EF914F68}"/>
    <cellStyle name="Wahrung [0]_EjZL1p5cbwD9GdswfqamdXpJJ 9" xfId="2121" xr:uid="{00000000-0005-0000-0000-0000DC930000}"/>
    <cellStyle name="Währung [0]_EjZL1p5cbwD9GdswfqamdXpJJ 9" xfId="2122" xr:uid="{00000000-0005-0000-0000-0000DD930000}"/>
    <cellStyle name="Wahrung [0]_EjZL1p5cbwD9GdswfqamdXpJJ 9 2" xfId="46521" xr:uid="{02DF040E-163A-499E-B906-8D1A0F8B3711}"/>
    <cellStyle name="Währung [0]_EjZL1p5cbwD9GdswfqamdXpJJ 9 2" xfId="46522" xr:uid="{265ED16C-ADB8-42D4-818F-A84993034650}"/>
    <cellStyle name="Währung_1999-2003 tools set plan 01- Nov PO präsent" xfId="6007" xr:uid="{00000000-0005-0000-0000-0000DE930000}"/>
    <cellStyle name="Wahrung_EjZL1p5cbwD9GdswfqamdXpJJ" xfId="2123" xr:uid="{00000000-0005-0000-0000-0000DF930000}"/>
    <cellStyle name="Währung_EjZL1p5cbwD9GdswfqamdXpJJ" xfId="2124" xr:uid="{00000000-0005-0000-0000-0000E0930000}"/>
    <cellStyle name="Wahrung_EjZL1p5cbwD9GdswfqamdXpJJ 10" xfId="2125" xr:uid="{00000000-0005-0000-0000-0000E1930000}"/>
    <cellStyle name="Währung_EjZL1p5cbwD9GdswfqamdXpJJ 10" xfId="2126" xr:uid="{00000000-0005-0000-0000-0000E2930000}"/>
    <cellStyle name="Wahrung_EjZL1p5cbwD9GdswfqamdXpJJ 10 2" xfId="46523" xr:uid="{B9CBA3EE-1D67-4A6E-A64E-9588BFFAF3E5}"/>
    <cellStyle name="Währung_EjZL1p5cbwD9GdswfqamdXpJJ 10 2" xfId="46524" xr:uid="{94FE3BE3-E01C-4A42-B9EA-062E56AEFAAB}"/>
    <cellStyle name="Wahrung_EjZL1p5cbwD9GdswfqamdXpJJ 11" xfId="2127" xr:uid="{00000000-0005-0000-0000-0000E3930000}"/>
    <cellStyle name="Währung_EjZL1p5cbwD9GdswfqamdXpJJ 11" xfId="2128" xr:uid="{00000000-0005-0000-0000-0000E4930000}"/>
    <cellStyle name="Wahrung_EjZL1p5cbwD9GdswfqamdXpJJ 12" xfId="2129" xr:uid="{00000000-0005-0000-0000-0000E5930000}"/>
    <cellStyle name="Währung_EjZL1p5cbwD9GdswfqamdXpJJ 12" xfId="2130" xr:uid="{00000000-0005-0000-0000-0000E6930000}"/>
    <cellStyle name="Wahrung_EjZL1p5cbwD9GdswfqamdXpJJ 13" xfId="2131" xr:uid="{00000000-0005-0000-0000-0000E7930000}"/>
    <cellStyle name="Währung_EjZL1p5cbwD9GdswfqamdXpJJ 13" xfId="2132" xr:uid="{00000000-0005-0000-0000-0000E8930000}"/>
    <cellStyle name="Wahrung_EjZL1p5cbwD9GdswfqamdXpJJ 14" xfId="2133" xr:uid="{00000000-0005-0000-0000-0000E9930000}"/>
    <cellStyle name="Währung_EjZL1p5cbwD9GdswfqamdXpJJ 14" xfId="2134" xr:uid="{00000000-0005-0000-0000-0000EA930000}"/>
    <cellStyle name="Wahrung_EjZL1p5cbwD9GdswfqamdXpJJ 15" xfId="2135" xr:uid="{00000000-0005-0000-0000-0000EB930000}"/>
    <cellStyle name="Währung_EjZL1p5cbwD9GdswfqamdXpJJ 15" xfId="2136" xr:uid="{00000000-0005-0000-0000-0000EC930000}"/>
    <cellStyle name="Wahrung_EjZL1p5cbwD9GdswfqamdXpJJ 16" xfId="2137" xr:uid="{00000000-0005-0000-0000-0000ED930000}"/>
    <cellStyle name="Währung_EjZL1p5cbwD9GdswfqamdXpJJ 16" xfId="2138" xr:uid="{00000000-0005-0000-0000-0000EE930000}"/>
    <cellStyle name="Wahrung_EjZL1p5cbwD9GdswfqamdXpJJ 17" xfId="2139" xr:uid="{00000000-0005-0000-0000-0000EF930000}"/>
    <cellStyle name="Währung_EjZL1p5cbwD9GdswfqamdXpJJ 17" xfId="2140" xr:uid="{00000000-0005-0000-0000-0000F0930000}"/>
    <cellStyle name="Wahrung_EjZL1p5cbwD9GdswfqamdXpJJ 18" xfId="2141" xr:uid="{00000000-0005-0000-0000-0000F1930000}"/>
    <cellStyle name="Währung_EjZL1p5cbwD9GdswfqamdXpJJ 18" xfId="2142" xr:uid="{00000000-0005-0000-0000-0000F2930000}"/>
    <cellStyle name="Wahrung_EjZL1p5cbwD9GdswfqamdXpJJ 19" xfId="20560" xr:uid="{00000000-0005-0000-0000-0000F3930000}"/>
    <cellStyle name="Währung_EjZL1p5cbwD9GdswfqamdXpJJ 19" xfId="46528" xr:uid="{D2979C26-BDE0-4ECB-9B12-D2D89758C8FB}"/>
    <cellStyle name="Wahrung_EjZL1p5cbwD9GdswfqamdXpJJ 2" xfId="46529" xr:uid="{EBAD1CF8-C7DD-4945-8FC1-67BC25B543DC}"/>
    <cellStyle name="Währung_EjZL1p5cbwD9GdswfqamdXpJJ 2" xfId="2143" xr:uid="{00000000-0005-0000-0000-0000F4930000}"/>
    <cellStyle name="Wahrung_EjZL1p5cbwD9GdswfqamdXpJJ 2 2" xfId="10475" xr:uid="{00000000-0005-0000-0000-0000F5930000}"/>
    <cellStyle name="Währung_EjZL1p5cbwD9GdswfqamdXpJJ 20" xfId="46530" xr:uid="{96D1CC4E-C279-466E-AA12-BCE24112D227}"/>
    <cellStyle name="Wahrung_EjZL1p5cbwD9GdswfqamdXpJJ 3" xfId="46531" xr:uid="{176256DA-10C1-4215-A144-2885F393FAE6}"/>
    <cellStyle name="Währung_EjZL1p5cbwD9GdswfqamdXpJJ 3" xfId="2144" xr:uid="{00000000-0005-0000-0000-0000F6930000}"/>
    <cellStyle name="Wahrung_EjZL1p5cbwD9GdswfqamdXpJJ 3 2" xfId="46532" xr:uid="{0E6ED5F8-F19F-4B18-AB21-6F790F55FBD5}"/>
    <cellStyle name="Währung_EjZL1p5cbwD9GdswfqamdXpJJ 3 2" xfId="46533" xr:uid="{A6709DFF-F787-48D5-BBA7-975478312578}"/>
    <cellStyle name="Wahrung_EjZL1p5cbwD9GdswfqamdXpJJ 4" xfId="2145" xr:uid="{00000000-0005-0000-0000-0000F7930000}"/>
    <cellStyle name="Währung_EjZL1p5cbwD9GdswfqamdXpJJ 4" xfId="2146" xr:uid="{00000000-0005-0000-0000-0000F8930000}"/>
    <cellStyle name="Wahrung_EjZL1p5cbwD9GdswfqamdXpJJ 4 2" xfId="46534" xr:uid="{99CA6F00-14D1-4055-96B1-3549601E0E57}"/>
    <cellStyle name="Währung_EjZL1p5cbwD9GdswfqamdXpJJ 4 2" xfId="46535" xr:uid="{569A8A59-CF2C-40FE-8F75-2A0E8998B001}"/>
    <cellStyle name="Wahrung_EjZL1p5cbwD9GdswfqamdXpJJ 5" xfId="2147" xr:uid="{00000000-0005-0000-0000-0000F9930000}"/>
    <cellStyle name="Währung_EjZL1p5cbwD9GdswfqamdXpJJ 5" xfId="2148" xr:uid="{00000000-0005-0000-0000-0000FA930000}"/>
    <cellStyle name="Wahrung_EjZL1p5cbwD9GdswfqamdXpJJ 5 2" xfId="46536" xr:uid="{BEFDD375-DEAF-4527-95A7-45E9E806B4D7}"/>
    <cellStyle name="Währung_EjZL1p5cbwD9GdswfqamdXpJJ 5 2" xfId="46537" xr:uid="{EABCEF5B-8437-4133-B589-F035983EB707}"/>
    <cellStyle name="Wahrung_EjZL1p5cbwD9GdswfqamdXpJJ 6" xfId="2149" xr:uid="{00000000-0005-0000-0000-0000FB930000}"/>
    <cellStyle name="Währung_EjZL1p5cbwD9GdswfqamdXpJJ 6" xfId="2150" xr:uid="{00000000-0005-0000-0000-0000FC930000}"/>
    <cellStyle name="Wahrung_EjZL1p5cbwD9GdswfqamdXpJJ 6 2" xfId="46538" xr:uid="{2A0671CB-02F1-4228-A909-EE9A9E0FACC7}"/>
    <cellStyle name="Währung_EjZL1p5cbwD9GdswfqamdXpJJ 6 2" xfId="46539" xr:uid="{2289DBBD-275F-469F-B975-701B633BAC7A}"/>
    <cellStyle name="Wahrung_EjZL1p5cbwD9GdswfqamdXpJJ 7" xfId="2151" xr:uid="{00000000-0005-0000-0000-0000FD930000}"/>
    <cellStyle name="Währung_EjZL1p5cbwD9GdswfqamdXpJJ 7" xfId="2152" xr:uid="{00000000-0005-0000-0000-0000FE930000}"/>
    <cellStyle name="Wahrung_EjZL1p5cbwD9GdswfqamdXpJJ 7 2" xfId="46540" xr:uid="{021FA937-B01F-4181-AA43-480EC257435A}"/>
    <cellStyle name="Währung_EjZL1p5cbwD9GdswfqamdXpJJ 7 2" xfId="46541" xr:uid="{CCB39902-AB43-4280-81A0-892B911F3841}"/>
    <cellStyle name="Wahrung_EjZL1p5cbwD9GdswfqamdXpJJ 8" xfId="2153" xr:uid="{00000000-0005-0000-0000-0000FF930000}"/>
    <cellStyle name="Währung_EjZL1p5cbwD9GdswfqamdXpJJ 8" xfId="2154" xr:uid="{00000000-0005-0000-0000-000000940000}"/>
    <cellStyle name="Wahrung_EjZL1p5cbwD9GdswfqamdXpJJ 8 2" xfId="46542" xr:uid="{AC4F93D0-EAF2-452F-826D-24E4A2B8216B}"/>
    <cellStyle name="Währung_EjZL1p5cbwD9GdswfqamdXpJJ 8 2" xfId="46543" xr:uid="{289A89D9-0207-4AB7-A82C-43FF7E0B916A}"/>
    <cellStyle name="Wahrung_EjZL1p5cbwD9GdswfqamdXpJJ 9" xfId="2155" xr:uid="{00000000-0005-0000-0000-000001940000}"/>
    <cellStyle name="Währung_EjZL1p5cbwD9GdswfqamdXpJJ 9" xfId="2156" xr:uid="{00000000-0005-0000-0000-000002940000}"/>
    <cellStyle name="Wahrung_EjZL1p5cbwD9GdswfqamdXpJJ 9 2" xfId="46544" xr:uid="{F716A2DE-25AA-4B3F-B675-D05B1F36F01E}"/>
    <cellStyle name="Währung_EjZL1p5cbwD9GdswfqamdXpJJ 9 2" xfId="46545" xr:uid="{8D5D3FB6-F7CD-4A70-9613-0E26F8F78AF2}"/>
    <cellStyle name="Warning Text" xfId="664" builtinId="11" customBuiltin="1"/>
    <cellStyle name="Warning Text 10" xfId="3099" xr:uid="{00000000-0005-0000-0000-000004940000}"/>
    <cellStyle name="Warning Text 10 2" xfId="37258" xr:uid="{00000000-0005-0000-0000-000005940000}"/>
    <cellStyle name="Warning Text 11" xfId="3100" xr:uid="{00000000-0005-0000-0000-000006940000}"/>
    <cellStyle name="Warning Text 11 2" xfId="37259" xr:uid="{00000000-0005-0000-0000-000007940000}"/>
    <cellStyle name="Warning Text 12" xfId="3101" xr:uid="{00000000-0005-0000-0000-000008940000}"/>
    <cellStyle name="Warning Text 12 2" xfId="37260" xr:uid="{00000000-0005-0000-0000-000009940000}"/>
    <cellStyle name="Warning Text 13" xfId="37261" xr:uid="{00000000-0005-0000-0000-00000A940000}"/>
    <cellStyle name="Warning Text 14" xfId="37262" xr:uid="{00000000-0005-0000-0000-00000B940000}"/>
    <cellStyle name="Warning Text 15" xfId="37263" xr:uid="{00000000-0005-0000-0000-00000C940000}"/>
    <cellStyle name="Warning Text 16" xfId="37264" xr:uid="{00000000-0005-0000-0000-00000D940000}"/>
    <cellStyle name="Warning Text 17" xfId="37265" xr:uid="{00000000-0005-0000-0000-00000E940000}"/>
    <cellStyle name="Warning Text 2" xfId="1083" xr:uid="{00000000-0005-0000-0000-00000F940000}"/>
    <cellStyle name="Warning Text 2 2" xfId="3103" xr:uid="{00000000-0005-0000-0000-000010940000}"/>
    <cellStyle name="Warning Text 2 2 2" xfId="46546" xr:uid="{9802DC55-DC9C-4059-ACBE-73BE70C8490A}"/>
    <cellStyle name="Warning Text 2 3" xfId="3104" xr:uid="{00000000-0005-0000-0000-000011940000}"/>
    <cellStyle name="Warning Text 2 4" xfId="10636" xr:uid="{00000000-0005-0000-0000-000012940000}"/>
    <cellStyle name="Warning Text 2 5" xfId="10018" xr:uid="{00000000-0005-0000-0000-000013940000}"/>
    <cellStyle name="Warning Text 2 6" xfId="37266" xr:uid="{00000000-0005-0000-0000-000014940000}"/>
    <cellStyle name="Warning Text 2 7" xfId="3102" xr:uid="{00000000-0005-0000-0000-000015940000}"/>
    <cellStyle name="Warning Text 3" xfId="1084" xr:uid="{00000000-0005-0000-0000-000016940000}"/>
    <cellStyle name="Warning Text 3 2" xfId="3106" xr:uid="{00000000-0005-0000-0000-000017940000}"/>
    <cellStyle name="Warning Text 3 2 2" xfId="46547" xr:uid="{D5AF8358-5E64-47D8-81D1-6CBED5500A7B}"/>
    <cellStyle name="Warning Text 3 3" xfId="10638" xr:uid="{00000000-0005-0000-0000-000018940000}"/>
    <cellStyle name="Warning Text 3 4" xfId="10019" xr:uid="{00000000-0005-0000-0000-000019940000}"/>
    <cellStyle name="Warning Text 3 5" xfId="37267" xr:uid="{00000000-0005-0000-0000-00001A940000}"/>
    <cellStyle name="Warning Text 3 6" xfId="3105" xr:uid="{00000000-0005-0000-0000-00001B940000}"/>
    <cellStyle name="Warning Text 4" xfId="1085" xr:uid="{00000000-0005-0000-0000-00001C940000}"/>
    <cellStyle name="Warning Text 4 2" xfId="3108" xr:uid="{00000000-0005-0000-0000-00001D940000}"/>
    <cellStyle name="Warning Text 4 3" xfId="10639" xr:uid="{00000000-0005-0000-0000-00001E940000}"/>
    <cellStyle name="Warning Text 4 4" xfId="10020" xr:uid="{00000000-0005-0000-0000-00001F940000}"/>
    <cellStyle name="Warning Text 4 5" xfId="37268" xr:uid="{00000000-0005-0000-0000-000020940000}"/>
    <cellStyle name="Warning Text 4 6" xfId="3107" xr:uid="{00000000-0005-0000-0000-000021940000}"/>
    <cellStyle name="Warning Text 5" xfId="1086" xr:uid="{00000000-0005-0000-0000-000022940000}"/>
    <cellStyle name="Warning Text 5 2" xfId="10640" xr:uid="{00000000-0005-0000-0000-000023940000}"/>
    <cellStyle name="Warning Text 5 3" xfId="10021" xr:uid="{00000000-0005-0000-0000-000024940000}"/>
    <cellStyle name="Warning Text 5 4" xfId="37269" xr:uid="{00000000-0005-0000-0000-000025940000}"/>
    <cellStyle name="Warning Text 5 5" xfId="3109" xr:uid="{00000000-0005-0000-0000-000026940000}"/>
    <cellStyle name="Warning Text 6" xfId="3110" xr:uid="{00000000-0005-0000-0000-000027940000}"/>
    <cellStyle name="Warning Text 6 2" xfId="37270" xr:uid="{00000000-0005-0000-0000-000028940000}"/>
    <cellStyle name="Warning Text 6 2 2" xfId="46549" xr:uid="{66A4F2B9-C72C-411B-9A03-6C56EC40756E}"/>
    <cellStyle name="Warning Text 6 3" xfId="46548" xr:uid="{1C21FFC0-AB12-4A2C-81E3-2A2C481727F1}"/>
    <cellStyle name="Warning Text 7" xfId="3111" xr:uid="{00000000-0005-0000-0000-000029940000}"/>
    <cellStyle name="Warning Text 7 2" xfId="37271" xr:uid="{00000000-0005-0000-0000-00002A940000}"/>
    <cellStyle name="Warning Text 8" xfId="3112" xr:uid="{00000000-0005-0000-0000-00002B940000}"/>
    <cellStyle name="Warning Text 8 2" xfId="37272" xr:uid="{00000000-0005-0000-0000-00002C940000}"/>
    <cellStyle name="Warning Text 9" xfId="3113" xr:uid="{00000000-0005-0000-0000-00002D940000}"/>
    <cellStyle name="Warning Text 9 2" xfId="37273" xr:uid="{00000000-0005-0000-0000-00002E940000}"/>
    <cellStyle name="Wдhrung [0]_EjZL1p5cbwD9GdswfqamdXpJJ" xfId="2157" xr:uid="{00000000-0005-0000-0000-00002F940000}"/>
    <cellStyle name="Wдhrung_EjZL1p5cbwD9GdswfqamdXpJJ" xfId="2158" xr:uid="{00000000-0005-0000-0000-000030940000}"/>
    <cellStyle name="XComma" xfId="46550" xr:uid="{480B5BAE-D6CE-40A9-B121-345B81A42628}"/>
    <cellStyle name="XComma 0.0" xfId="46551" xr:uid="{7471BD4D-0E08-4708-AF62-201BFB1C3A12}"/>
    <cellStyle name="XComma 0.00" xfId="46552" xr:uid="{E0242CB9-BFAE-4C72-BC00-FF32FC358C7F}"/>
    <cellStyle name="XComma 0.000" xfId="46553" xr:uid="{ABCAD924-BBF4-4396-8420-5C80B42E155C}"/>
    <cellStyle name="XCurrency" xfId="46554" xr:uid="{886B4B1C-A949-461E-B85B-B9E90FB334D1}"/>
    <cellStyle name="XCurrency 0.0" xfId="46555" xr:uid="{B579D903-7E95-42A0-9AFC-F24BD6BF255C}"/>
    <cellStyle name="XCurrency 0.00" xfId="46556" xr:uid="{CAC28DB8-7D2B-4F2A-98F6-A4637C5079FD}"/>
    <cellStyle name="XCurrency 0.000" xfId="46557" xr:uid="{7C8FCFCD-18F4-4AEA-B7FF-BEFB6E7C680B}"/>
    <cellStyle name="XLS'|_x0005_t" xfId="46558" xr:uid="{DFF53A0F-5073-4606-BE70-2A7BBED04874}"/>
    <cellStyle name="Zahlen" xfId="6009" xr:uid="{00000000-0005-0000-0000-000031940000}"/>
    <cellStyle name="Акцент1" xfId="6158" xr:uid="{00000000-0005-0000-0000-000032940000}"/>
    <cellStyle name="Акцент2" xfId="6159" xr:uid="{00000000-0005-0000-0000-000033940000}"/>
    <cellStyle name="Акцент3" xfId="6160" xr:uid="{00000000-0005-0000-0000-000034940000}"/>
    <cellStyle name="Акцент4" xfId="6161" xr:uid="{00000000-0005-0000-0000-000035940000}"/>
    <cellStyle name="Акцент5" xfId="6162" xr:uid="{00000000-0005-0000-0000-000036940000}"/>
    <cellStyle name="Акцент6" xfId="6163" xr:uid="{00000000-0005-0000-0000-000037940000}"/>
    <cellStyle name="Ввод " xfId="6164" xr:uid="{00000000-0005-0000-0000-000038940000}"/>
    <cellStyle name="Ввод  2" xfId="9516" xr:uid="{00000000-0005-0000-0000-000039940000}"/>
    <cellStyle name="Ввод  2 2" xfId="11757" xr:uid="{00000000-0005-0000-0000-00003A940000}"/>
    <cellStyle name="Ввод  2 2 2" xfId="16990" xr:uid="{00000000-0005-0000-0000-00003B940000}"/>
    <cellStyle name="Ввод  2 2 2 2" xfId="29523" xr:uid="{00000000-0005-0000-0000-00003C940000}"/>
    <cellStyle name="Ввод  2 2 3" xfId="24507" xr:uid="{00000000-0005-0000-0000-00003D940000}"/>
    <cellStyle name="Ввод  2 3" xfId="6873" xr:uid="{00000000-0005-0000-0000-00003E940000}"/>
    <cellStyle name="Ввод  2 3 2" xfId="13425" xr:uid="{00000000-0005-0000-0000-00003F940000}"/>
    <cellStyle name="Ввод  2 3 2 2" xfId="26160" xr:uid="{00000000-0005-0000-0000-000040940000}"/>
    <cellStyle name="Ввод  2 3 3" xfId="21604" xr:uid="{00000000-0005-0000-0000-000041940000}"/>
    <cellStyle name="Ввод  2 4" xfId="11560" xr:uid="{00000000-0005-0000-0000-000042940000}"/>
    <cellStyle name="Ввод  2 4 2" xfId="24312" xr:uid="{00000000-0005-0000-0000-000043940000}"/>
    <cellStyle name="Ввод  2 5" xfId="23501" xr:uid="{00000000-0005-0000-0000-000044940000}"/>
    <cellStyle name="Ввод  3" xfId="7667" xr:uid="{00000000-0005-0000-0000-000045940000}"/>
    <cellStyle name="Ввод  3 2" xfId="14167" xr:uid="{00000000-0005-0000-0000-000046940000}"/>
    <cellStyle name="Ввод  3 2 2" xfId="26895" xr:uid="{00000000-0005-0000-0000-000047940000}"/>
    <cellStyle name="Ввод  3 3" xfId="22390" xr:uid="{00000000-0005-0000-0000-000048940000}"/>
    <cellStyle name="Ввод  4" xfId="11468" xr:uid="{00000000-0005-0000-0000-000049940000}"/>
    <cellStyle name="Ввод  4 2" xfId="16759" xr:uid="{00000000-0005-0000-0000-00004A940000}"/>
    <cellStyle name="Ввод  4 2 2" xfId="29294" xr:uid="{00000000-0005-0000-0000-00004B940000}"/>
    <cellStyle name="Ввод  4 3" xfId="24223" xr:uid="{00000000-0005-0000-0000-00004C940000}"/>
    <cellStyle name="Ввод  5" xfId="6687" xr:uid="{00000000-0005-0000-0000-00004D940000}"/>
    <cellStyle name="Ввод  5 2" xfId="13269" xr:uid="{00000000-0005-0000-0000-00004E940000}"/>
    <cellStyle name="Ввод  5 2 2" xfId="26011" xr:uid="{00000000-0005-0000-0000-00004F940000}"/>
    <cellStyle name="Ввод  5 3" xfId="21425" xr:uid="{00000000-0005-0000-0000-000050940000}"/>
    <cellStyle name="Ввод  6" xfId="11682" xr:uid="{00000000-0005-0000-0000-000051940000}"/>
    <cellStyle name="Ввод  6 2" xfId="24433" xr:uid="{00000000-0005-0000-0000-000052940000}"/>
    <cellStyle name="Ввод  7" xfId="21090" xr:uid="{00000000-0005-0000-0000-000053940000}"/>
    <cellStyle name="Вывод" xfId="6165" xr:uid="{00000000-0005-0000-0000-000054940000}"/>
    <cellStyle name="Вывод 2" xfId="9517" xr:uid="{00000000-0005-0000-0000-000055940000}"/>
    <cellStyle name="Вывод 2 2" xfId="11758" xr:uid="{00000000-0005-0000-0000-000056940000}"/>
    <cellStyle name="Вывод 2 2 2" xfId="16991" xr:uid="{00000000-0005-0000-0000-000057940000}"/>
    <cellStyle name="Вывод 2 2 2 2" xfId="29524" xr:uid="{00000000-0005-0000-0000-000058940000}"/>
    <cellStyle name="Вывод 2 2 3" xfId="24508" xr:uid="{00000000-0005-0000-0000-000059940000}"/>
    <cellStyle name="Вывод 2 3" xfId="6874" xr:uid="{00000000-0005-0000-0000-00005A940000}"/>
    <cellStyle name="Вывод 2 3 2" xfId="13426" xr:uid="{00000000-0005-0000-0000-00005B940000}"/>
    <cellStyle name="Вывод 2 3 2 2" xfId="26161" xr:uid="{00000000-0005-0000-0000-00005C940000}"/>
    <cellStyle name="Вывод 2 3 3" xfId="21605" xr:uid="{00000000-0005-0000-0000-00005D940000}"/>
    <cellStyle name="Вывод 2 4" xfId="11943" xr:uid="{00000000-0005-0000-0000-00005E940000}"/>
    <cellStyle name="Вывод 2 4 2" xfId="24692" xr:uid="{00000000-0005-0000-0000-00005F940000}"/>
    <cellStyle name="Вывод 2 5" xfId="23502" xr:uid="{00000000-0005-0000-0000-000060940000}"/>
    <cellStyle name="Вывод 3" xfId="7668" xr:uid="{00000000-0005-0000-0000-000061940000}"/>
    <cellStyle name="Вывод 3 2" xfId="14168" xr:uid="{00000000-0005-0000-0000-000062940000}"/>
    <cellStyle name="Вывод 3 2 2" xfId="26896" xr:uid="{00000000-0005-0000-0000-000063940000}"/>
    <cellStyle name="Вывод 3 3" xfId="22391" xr:uid="{00000000-0005-0000-0000-000064940000}"/>
    <cellStyle name="Вывод 4" xfId="11469" xr:uid="{00000000-0005-0000-0000-000065940000}"/>
    <cellStyle name="Вывод 4 2" xfId="16760" xr:uid="{00000000-0005-0000-0000-000066940000}"/>
    <cellStyle name="Вывод 4 2 2" xfId="29295" xr:uid="{00000000-0005-0000-0000-000067940000}"/>
    <cellStyle name="Вывод 4 3" xfId="24224" xr:uid="{00000000-0005-0000-0000-000068940000}"/>
    <cellStyle name="Вывод 5" xfId="11668" xr:uid="{00000000-0005-0000-0000-000069940000}"/>
    <cellStyle name="Вывод 5 2" xfId="16923" xr:uid="{00000000-0005-0000-0000-00006A940000}"/>
    <cellStyle name="Вывод 5 2 2" xfId="29456" xr:uid="{00000000-0005-0000-0000-00006B940000}"/>
    <cellStyle name="Вывод 5 3" xfId="24419" xr:uid="{00000000-0005-0000-0000-00006C940000}"/>
    <cellStyle name="Вывод 6" xfId="6780" xr:uid="{00000000-0005-0000-0000-00006D940000}"/>
    <cellStyle name="Вывод 6 2" xfId="21511" xr:uid="{00000000-0005-0000-0000-00006E940000}"/>
    <cellStyle name="Вывод 7" xfId="21091" xr:uid="{00000000-0005-0000-0000-00006F940000}"/>
    <cellStyle name="Вычисление" xfId="6166" xr:uid="{00000000-0005-0000-0000-000070940000}"/>
    <cellStyle name="Вычисление 2" xfId="9518" xr:uid="{00000000-0005-0000-0000-000071940000}"/>
    <cellStyle name="Вычисление 2 2" xfId="11759" xr:uid="{00000000-0005-0000-0000-000072940000}"/>
    <cellStyle name="Вычисление 2 2 2" xfId="16992" xr:uid="{00000000-0005-0000-0000-000073940000}"/>
    <cellStyle name="Вычисление 2 2 2 2" xfId="29525" xr:uid="{00000000-0005-0000-0000-000074940000}"/>
    <cellStyle name="Вычисление 2 2 3" xfId="24509" xr:uid="{00000000-0005-0000-0000-000075940000}"/>
    <cellStyle name="Вычисление 2 3" xfId="6875" xr:uid="{00000000-0005-0000-0000-000076940000}"/>
    <cellStyle name="Вычисление 2 3 2" xfId="13427" xr:uid="{00000000-0005-0000-0000-000077940000}"/>
    <cellStyle name="Вычисление 2 3 2 2" xfId="26162" xr:uid="{00000000-0005-0000-0000-000078940000}"/>
    <cellStyle name="Вычисление 2 3 3" xfId="21606" xr:uid="{00000000-0005-0000-0000-000079940000}"/>
    <cellStyle name="Вычисление 2 4" xfId="11752" xr:uid="{00000000-0005-0000-0000-00007A940000}"/>
    <cellStyle name="Вычисление 2 4 2" xfId="24502" xr:uid="{00000000-0005-0000-0000-00007B940000}"/>
    <cellStyle name="Вычисление 2 5" xfId="23503" xr:uid="{00000000-0005-0000-0000-00007C940000}"/>
    <cellStyle name="Вычисление 3" xfId="7669" xr:uid="{00000000-0005-0000-0000-00007D940000}"/>
    <cellStyle name="Вычисление 3 2" xfId="14169" xr:uid="{00000000-0005-0000-0000-00007E940000}"/>
    <cellStyle name="Вычисление 3 2 2" xfId="26897" xr:uid="{00000000-0005-0000-0000-00007F940000}"/>
    <cellStyle name="Вычисление 3 3" xfId="22392" xr:uid="{00000000-0005-0000-0000-000080940000}"/>
    <cellStyle name="Вычисление 4" xfId="11470" xr:uid="{00000000-0005-0000-0000-000081940000}"/>
    <cellStyle name="Вычисление 4 2" xfId="16761" xr:uid="{00000000-0005-0000-0000-000082940000}"/>
    <cellStyle name="Вычисление 4 2 2" xfId="29296" xr:uid="{00000000-0005-0000-0000-000083940000}"/>
    <cellStyle name="Вычисление 4 3" xfId="24225" xr:uid="{00000000-0005-0000-0000-000084940000}"/>
    <cellStyle name="Вычисление 5" xfId="11524" xr:uid="{00000000-0005-0000-0000-000085940000}"/>
    <cellStyle name="Вычисление 5 2" xfId="16799" xr:uid="{00000000-0005-0000-0000-000086940000}"/>
    <cellStyle name="Вычисление 5 2 2" xfId="29334" xr:uid="{00000000-0005-0000-0000-000087940000}"/>
    <cellStyle name="Вычисление 5 3" xfId="24279" xr:uid="{00000000-0005-0000-0000-000088940000}"/>
    <cellStyle name="Вычисление 6" xfId="6728" xr:uid="{00000000-0005-0000-0000-000089940000}"/>
    <cellStyle name="Вычисление 6 2" xfId="21463" xr:uid="{00000000-0005-0000-0000-00008A940000}"/>
    <cellStyle name="Вычисление 7" xfId="21092" xr:uid="{00000000-0005-0000-0000-00008B940000}"/>
    <cellStyle name="Денежный [0]_1" xfId="46559" xr:uid="{33E1F716-3A26-4323-BBD6-30920D639CBB}"/>
    <cellStyle name="Денежный_1" xfId="46560" xr:uid="{02C2AC62-A8EC-4354-90B2-A111271DD1CB}"/>
    <cellStyle name="Заголовок 1" xfId="6167" xr:uid="{00000000-0005-0000-0000-00008E940000}"/>
    <cellStyle name="Заголовок 2" xfId="6168" xr:uid="{00000000-0005-0000-0000-00008F940000}"/>
    <cellStyle name="Заголовок 3" xfId="6169" xr:uid="{00000000-0005-0000-0000-000090940000}"/>
    <cellStyle name="Заголовок 4" xfId="6170" xr:uid="{00000000-0005-0000-0000-000091940000}"/>
    <cellStyle name="ѕ_x000c_" xfId="2159" xr:uid="{00000000-0005-0000-0000-000092940000}"/>
    <cellStyle name="ѕ_x000c_ 2" xfId="2160" xr:uid="{00000000-0005-0000-0000-000093940000}"/>
    <cellStyle name="ѕ_x000c_ 2 2" xfId="10901" xr:uid="{00000000-0005-0000-0000-000094940000}"/>
    <cellStyle name="ѕ_x000c_ 2 2 2" xfId="46561" xr:uid="{54CEA393-8292-4567-A4F8-95C11715CBD8}"/>
    <cellStyle name="ѕ_x000c_ 2 3" xfId="6010" xr:uid="{00000000-0005-0000-0000-000095940000}"/>
    <cellStyle name="ѕ_x000c_ 3" xfId="2161" xr:uid="{00000000-0005-0000-0000-000096940000}"/>
    <cellStyle name="ѕ_x000c_ 3 2" xfId="46562" xr:uid="{A860685F-67C3-434E-8CAA-B3695A6CC607}"/>
    <cellStyle name="ѕ_x000c_ 4" xfId="2162" xr:uid="{00000000-0005-0000-0000-000097940000}"/>
    <cellStyle name="ѕ_x000c_ 4 2" xfId="46563" xr:uid="{0536747A-FB3F-4CA9-BE3A-00BDECAB5A47}"/>
    <cellStyle name="ѕ_x000c_ 5" xfId="46564" xr:uid="{90EC06C4-9A33-48DD-9C68-A4150608CAE0}"/>
    <cellStyle name="Итог" xfId="6171" xr:uid="{00000000-0005-0000-0000-000098940000}"/>
    <cellStyle name="Итог 2" xfId="9519" xr:uid="{00000000-0005-0000-0000-000099940000}"/>
    <cellStyle name="Итог 2 2" xfId="11760" xr:uid="{00000000-0005-0000-0000-00009A940000}"/>
    <cellStyle name="Итог 2 2 2" xfId="16993" xr:uid="{00000000-0005-0000-0000-00009B940000}"/>
    <cellStyle name="Итог 2 2 2 2" xfId="29526" xr:uid="{00000000-0005-0000-0000-00009C940000}"/>
    <cellStyle name="Итог 2 2 3" xfId="24510" xr:uid="{00000000-0005-0000-0000-00009D940000}"/>
    <cellStyle name="Итог 2 3" xfId="6526" xr:uid="{00000000-0005-0000-0000-00009E940000}"/>
    <cellStyle name="Итог 2 3 2" xfId="13117" xr:uid="{00000000-0005-0000-0000-00009F940000}"/>
    <cellStyle name="Итог 2 3 2 2" xfId="25862" xr:uid="{00000000-0005-0000-0000-0000A0940000}"/>
    <cellStyle name="Итог 2 3 3" xfId="21270" xr:uid="{00000000-0005-0000-0000-0000A1940000}"/>
    <cellStyle name="Итог 2 4" xfId="11881" xr:uid="{00000000-0005-0000-0000-0000A2940000}"/>
    <cellStyle name="Итог 2 4 2" xfId="24630" xr:uid="{00000000-0005-0000-0000-0000A3940000}"/>
    <cellStyle name="Итог 2 5" xfId="23504" xr:uid="{00000000-0005-0000-0000-0000A4940000}"/>
    <cellStyle name="Итог 3" xfId="7670" xr:uid="{00000000-0005-0000-0000-0000A5940000}"/>
    <cellStyle name="Итог 3 2" xfId="14170" xr:uid="{00000000-0005-0000-0000-0000A6940000}"/>
    <cellStyle name="Итог 3 2 2" xfId="26898" xr:uid="{00000000-0005-0000-0000-0000A7940000}"/>
    <cellStyle name="Итог 3 3" xfId="22393" xr:uid="{00000000-0005-0000-0000-0000A8940000}"/>
    <cellStyle name="Итог 4" xfId="11471" xr:uid="{00000000-0005-0000-0000-0000A9940000}"/>
    <cellStyle name="Итог 4 2" xfId="16762" xr:uid="{00000000-0005-0000-0000-0000AA940000}"/>
    <cellStyle name="Итог 4 2 2" xfId="29297" xr:uid="{00000000-0005-0000-0000-0000AB940000}"/>
    <cellStyle name="Итог 4 3" xfId="24226" xr:uid="{00000000-0005-0000-0000-0000AC940000}"/>
    <cellStyle name="Итог 5" xfId="11667" xr:uid="{00000000-0005-0000-0000-0000AD940000}"/>
    <cellStyle name="Итог 5 2" xfId="16922" xr:uid="{00000000-0005-0000-0000-0000AE940000}"/>
    <cellStyle name="Итог 5 2 2" xfId="29455" xr:uid="{00000000-0005-0000-0000-0000AF940000}"/>
    <cellStyle name="Итог 5 3" xfId="24418" xr:uid="{00000000-0005-0000-0000-0000B0940000}"/>
    <cellStyle name="Итог 6" xfId="6779" xr:uid="{00000000-0005-0000-0000-0000B1940000}"/>
    <cellStyle name="Итог 6 2" xfId="21510" xr:uid="{00000000-0005-0000-0000-0000B2940000}"/>
    <cellStyle name="Итог 7" xfId="21093" xr:uid="{00000000-0005-0000-0000-0000B3940000}"/>
    <cellStyle name="Контрольная ячейка" xfId="6172" xr:uid="{00000000-0005-0000-0000-0000B4940000}"/>
    <cellStyle name="Название" xfId="6173" xr:uid="{00000000-0005-0000-0000-0000B5940000}"/>
    <cellStyle name="Нейтральный" xfId="6174" xr:uid="{00000000-0005-0000-0000-0000B6940000}"/>
    <cellStyle name="Обычный_0001" xfId="46565" xr:uid="{02DD0CE1-C140-46E9-BABD-D68DB69BC1C6}"/>
    <cellStyle name="Плохой" xfId="6175" xr:uid="{00000000-0005-0000-0000-0000B8940000}"/>
    <cellStyle name="Пояснение" xfId="6176" xr:uid="{00000000-0005-0000-0000-0000B9940000}"/>
    <cellStyle name="Примечание" xfId="6177" xr:uid="{00000000-0005-0000-0000-0000BA940000}"/>
    <cellStyle name="Примечание 2" xfId="9520" xr:uid="{00000000-0005-0000-0000-0000BB940000}"/>
    <cellStyle name="Примечание 2 2" xfId="11761" xr:uid="{00000000-0005-0000-0000-0000BC940000}"/>
    <cellStyle name="Примечание 2 2 2" xfId="16994" xr:uid="{00000000-0005-0000-0000-0000BD940000}"/>
    <cellStyle name="Примечание 2 2 2 2" xfId="29527" xr:uid="{00000000-0005-0000-0000-0000BE940000}"/>
    <cellStyle name="Примечание 2 2 3" xfId="24511" xr:uid="{00000000-0005-0000-0000-0000BF940000}"/>
    <cellStyle name="Примечание 2 3" xfId="6877" xr:uid="{00000000-0005-0000-0000-0000C0940000}"/>
    <cellStyle name="Примечание 2 3 2" xfId="13429" xr:uid="{00000000-0005-0000-0000-0000C1940000}"/>
    <cellStyle name="Примечание 2 3 2 2" xfId="26164" xr:uid="{00000000-0005-0000-0000-0000C2940000}"/>
    <cellStyle name="Примечание 2 3 3" xfId="21608" xr:uid="{00000000-0005-0000-0000-0000C3940000}"/>
    <cellStyle name="Примечание 2 4" xfId="11929" xr:uid="{00000000-0005-0000-0000-0000C4940000}"/>
    <cellStyle name="Примечание 2 4 2" xfId="24678" xr:uid="{00000000-0005-0000-0000-0000C5940000}"/>
    <cellStyle name="Примечание 2 5" xfId="23505" xr:uid="{00000000-0005-0000-0000-0000C6940000}"/>
    <cellStyle name="Примечание 3" xfId="7671" xr:uid="{00000000-0005-0000-0000-0000C7940000}"/>
    <cellStyle name="Примечание 3 2" xfId="14171" xr:uid="{00000000-0005-0000-0000-0000C8940000}"/>
    <cellStyle name="Примечание 3 2 2" xfId="26899" xr:uid="{00000000-0005-0000-0000-0000C9940000}"/>
    <cellStyle name="Примечание 3 3" xfId="22394" xr:uid="{00000000-0005-0000-0000-0000CA940000}"/>
    <cellStyle name="Примечание 4" xfId="11472" xr:uid="{00000000-0005-0000-0000-0000CB940000}"/>
    <cellStyle name="Примечание 4 2" xfId="16763" xr:uid="{00000000-0005-0000-0000-0000CC940000}"/>
    <cellStyle name="Примечание 4 2 2" xfId="29298" xr:uid="{00000000-0005-0000-0000-0000CD940000}"/>
    <cellStyle name="Примечание 4 3" xfId="24227" xr:uid="{00000000-0005-0000-0000-0000CE940000}"/>
    <cellStyle name="Примечание 5" xfId="7145" xr:uid="{00000000-0005-0000-0000-0000CF940000}"/>
    <cellStyle name="Примечание 5 2" xfId="13680" xr:uid="{00000000-0005-0000-0000-0000D0940000}"/>
    <cellStyle name="Примечание 5 2 2" xfId="26411" xr:uid="{00000000-0005-0000-0000-0000D1940000}"/>
    <cellStyle name="Примечание 5 3" xfId="21873" xr:uid="{00000000-0005-0000-0000-0000D2940000}"/>
    <cellStyle name="Примечание 6" xfId="6778" xr:uid="{00000000-0005-0000-0000-0000D3940000}"/>
    <cellStyle name="Примечание 6 2" xfId="21509" xr:uid="{00000000-0005-0000-0000-0000D4940000}"/>
    <cellStyle name="Примечание 7" xfId="21094" xr:uid="{00000000-0005-0000-0000-0000D5940000}"/>
    <cellStyle name="Связанная ячейка" xfId="6178" xr:uid="{00000000-0005-0000-0000-0000D6940000}"/>
    <cellStyle name="Текст предупреждения" xfId="6179" xr:uid="{00000000-0005-0000-0000-0000D7940000}"/>
    <cellStyle name="Финансовый [0]_1" xfId="46566" xr:uid="{A7366C3E-5A2F-4188-91D0-16D3C570828F}"/>
    <cellStyle name="Финансовый_1" xfId="46567" xr:uid="{89640051-F089-4E97-BA6E-F5E207351A57}"/>
    <cellStyle name="Хороший" xfId="6180" xr:uid="{00000000-0005-0000-0000-0000DA940000}"/>
    <cellStyle name="яяя" xfId="2163" xr:uid="{00000000-0005-0000-0000-0000DB940000}"/>
    <cellStyle name="яяя 2" xfId="2164" xr:uid="{00000000-0005-0000-0000-0000DC940000}"/>
    <cellStyle name="яяя 2 2" xfId="10886" xr:uid="{00000000-0005-0000-0000-0000DD940000}"/>
    <cellStyle name="яяя 2 2 2" xfId="46569" xr:uid="{9444CC89-A041-46BE-8521-BB11CFA6A18C}"/>
    <cellStyle name="яяя 2 3" xfId="6011" xr:uid="{00000000-0005-0000-0000-0000DE940000}"/>
    <cellStyle name="яяя 3" xfId="2165" xr:uid="{00000000-0005-0000-0000-0000DF940000}"/>
    <cellStyle name="яяя 3 2" xfId="46571" xr:uid="{E212B262-CA78-4780-BDD9-2BFA164B3E60}"/>
    <cellStyle name="яяя 4" xfId="2166" xr:uid="{00000000-0005-0000-0000-0000E0940000}"/>
    <cellStyle name="яяя 4 2" xfId="46573" xr:uid="{20E1CF86-EF6B-410D-9291-915B96580C60}"/>
    <cellStyle name="яяя 5" xfId="46574" xr:uid="{338E2A2B-40A3-4BCE-87D2-5546DFD214EB}"/>
    <cellStyle name="ﾄﾞｸｶ [0]_1202" xfId="6012" xr:uid="{00000000-0005-0000-0000-0000E1940000}"/>
    <cellStyle name="ﾄﾞｸｶ_1202" xfId="6013" xr:uid="{00000000-0005-0000-0000-0000E2940000}"/>
    <cellStyle name="ﾅ・ｭ [0]_1202" xfId="6014" xr:uid="{00000000-0005-0000-0000-0000E3940000}"/>
    <cellStyle name="ﾅ・ｭ_1202" xfId="6015" xr:uid="{00000000-0005-0000-0000-0000E4940000}"/>
    <cellStyle name="ﾇ･ﾁﾘ_(ﾁ､ｺｸｺﾎｹｮ)ｿｰﾀﾎｿ霾ｹ" xfId="6016" xr:uid="{00000000-0005-0000-0000-0000E5940000}"/>
    <cellStyle name="강조색1" xfId="46575" xr:uid="{789F98F6-09A5-4B5B-8C1A-94EAFA965027}"/>
    <cellStyle name="강조색2" xfId="46576" xr:uid="{497AD4E7-B54F-424B-AD78-62163CDD4228}"/>
    <cellStyle name="강조색3" xfId="46577" xr:uid="{FEB5ECE4-8BF3-4683-908D-D606EB788A0E}"/>
    <cellStyle name="강조색4" xfId="46578" xr:uid="{564A4CA6-D80B-467E-A1A9-87D2C5CB64C3}"/>
    <cellStyle name="강조색5" xfId="46579" xr:uid="{D8C557A8-D938-44ED-8A72-9A168A13A69E}"/>
    <cellStyle name="강조색6" xfId="46580" xr:uid="{B58093BA-E213-4E70-AE19-EB70EA289954}"/>
    <cellStyle name="견적" xfId="46581" xr:uid="{B107CA1F-7A5F-476D-BF78-C959E0AA279F}"/>
    <cellStyle name="견적 2" xfId="46582" xr:uid="{EA334FF1-943A-44B2-BF19-7F00F5E92D67}"/>
    <cellStyle name="경고문" xfId="46583" xr:uid="{1A3F6FC2-7AAA-4717-B708-32D389774AEF}"/>
    <cellStyle name="계산" xfId="46584" xr:uid="{058CF809-1EF4-4CD7-99B9-962BE2EEE52B}"/>
    <cellStyle name="계산 2" xfId="46585" xr:uid="{624B206A-575A-4697-A107-3EF2636827B8}"/>
    <cellStyle name="고정소숫점" xfId="46586" xr:uid="{204B04BD-6B28-4823-B4B7-8BA51DF480E8}"/>
    <cellStyle name="고정출력1" xfId="46587" xr:uid="{49DF8220-5E53-471E-86E4-FB8E7189B01A}"/>
    <cellStyle name="고정출력2" xfId="46588" xr:uid="{8CC45C20-994A-424C-9E4F-D746BF483F97}"/>
    <cellStyle name="금액" xfId="46589" xr:uid="{CB0CA456-2C36-4E01-B8A7-77E4C4CC2C90}"/>
    <cellStyle name="기계" xfId="46590" xr:uid="{C9AB0A02-D772-461A-B2AC-31073D08B5D3}"/>
    <cellStyle name="기계 2" xfId="46591" xr:uid="{821C71E2-E64A-45AA-BA37-20C8C7C046A3}"/>
    <cellStyle name="나쁨" xfId="46592" xr:uid="{F18B0D1D-DA32-4719-ACA1-2D0153F07450}"/>
    <cellStyle name="날짜" xfId="46593" xr:uid="{AEAA3EF2-B618-42BB-BB6F-787909F14241}"/>
    <cellStyle name="날짜형식" xfId="46594" xr:uid="{F27ADDA3-401E-4A4C-A58A-76CC08148BFA}"/>
    <cellStyle name="단위(원)" xfId="46595" xr:uid="{50C25F5D-D1D6-4ADB-B510-6EFDCECD550A}"/>
    <cellStyle name="달러" xfId="46596" xr:uid="{17087A73-AF87-4478-8C15-0C5234D594BB}"/>
    <cellStyle name="뒤에 오는 하이퍼링크" xfId="46597" xr:uid="{E22728DF-6E17-45DE-A43B-53089F20B09B}"/>
    <cellStyle name="똿떓죶Ø괻 [0.00]_PRODUCT DETAIL Q1" xfId="46598" xr:uid="{2AF7C043-B9E4-4A94-974A-B87EAC193ACC}"/>
    <cellStyle name="똿떓죶Ø괻_PRODUCT DETAIL Q1" xfId="46599" xr:uid="{4DE7333A-F0EE-49B7-9BFE-1375B3E4A003}"/>
    <cellStyle name="똿뗦먛귟 [0.00]_PRODUCT DETAIL Q1" xfId="46600" xr:uid="{C1388A4C-C4EC-4989-AA06-9C4B5B73B968}"/>
    <cellStyle name="똿뗦먛귟_PRODUCT DETAIL Q1" xfId="46601" xr:uid="{1E46F6F9-BD13-444D-A29B-FA7E986D2843}"/>
    <cellStyle name="메모" xfId="46602" xr:uid="{44629C91-7D7D-4A72-80E1-A0107653D5F9}"/>
    <cellStyle name="메모 2" xfId="46603" xr:uid="{966F5650-B6CD-4B14-9233-8F7B3E68F197}"/>
    <cellStyle name="묮뎋 [0.00]_PRODUCT DETAIL Q1" xfId="46604" xr:uid="{21C6581D-B8DE-477E-8B66-4D09DAB6A2A6}"/>
    <cellStyle name="묮뎋_PRODUCT DETAIL Q1" xfId="46605" xr:uid="{68D00DB7-39CD-4FBC-88DB-79317BD25955}"/>
    <cellStyle name="믅됞 [0.00]_PRODUCT DETAIL Q1" xfId="46606" xr:uid="{B7CA8C3E-90B6-49C8-BA2C-8F61A659947D}"/>
    <cellStyle name="믅됞_NT Server " xfId="46607" xr:uid="{A31FE7A2-79DF-4BA5-BAF1-DADEBE64FE5B}"/>
    <cellStyle name="밍? [0]_엄넷?? " xfId="46608" xr:uid="{CF533573-2DA8-4C11-9730-68CC1192287B}"/>
    <cellStyle name="밍?_엄넷?? " xfId="46609" xr:uid="{007C7F39-002B-4B57-9AE7-47A0486DF881}"/>
    <cellStyle name="백분율 유형(&amp;P)" xfId="46610" xr:uid="{C289F49B-5062-4A35-826F-DB2FA7A1F5DE}"/>
    <cellStyle name="백분율 유형(&amp;P) 2" xfId="46611" xr:uid="{C5FBCA0E-B19A-4F26-A70E-D3236D2AD454}"/>
    <cellStyle name="백분율유형(1)" xfId="46612" xr:uid="{019D3BFD-03A5-4411-B3D4-3B4406E9CCC9}"/>
    <cellStyle name="보통" xfId="46613" xr:uid="{E515E681-0DC8-419E-B658-C5CD6E4FA9F0}"/>
    <cellStyle name="뷭?_BOOKSHIP" xfId="46614" xr:uid="{6593233A-5DED-4566-87B6-BB3B84E4A534}"/>
    <cellStyle name="뷰A? [0]_엄넷?? " xfId="46615" xr:uid="{422E21E6-F02B-45BF-AC8C-4FCCE2784DD8}"/>
    <cellStyle name="뷰A?_엄넷?? " xfId="46616" xr:uid="{6B6A4C59-B140-4C47-B24C-30C5AF7FBB63}"/>
    <cellStyle name="뻇" xfId="46617" xr:uid="{296C9A66-FBB7-4F63-8A46-678F680867F0}"/>
    <cellStyle name="삼일-금지" xfId="46618" xr:uid="{F807500F-B617-4998-9CA3-8A24E53E33C8}"/>
    <cellStyle name="삼일-입력" xfId="46619" xr:uid="{96175663-F96C-4BB2-B435-B0BB46C489A1}"/>
    <cellStyle name="새귑[0]_覩꼈1_첼鷺覩꼈瞳욋" xfId="46620" xr:uid="{35AF55D9-4E1D-4AAF-A4C4-1660EB798DCF}"/>
    <cellStyle name="새귑_롤痰삠悧 " xfId="46621" xr:uid="{DBE74F02-DF5D-442D-B011-6CC67B042534}"/>
    <cellStyle name="선택영역의 가운데로" xfId="46622" xr:uid="{0ABB3309-612D-409C-A9C2-F19CDFDA66F6}"/>
    <cellStyle name="선택영역의 가운데로 2" xfId="46623" xr:uid="{3576B3A5-FB5E-42BD-9B31-0E8AA7F707FB}"/>
    <cellStyle name="선택영역의 가운데로 3" xfId="46624" xr:uid="{FA78B5A1-EF19-4439-9A77-C5E576AA8842}"/>
    <cellStyle name="설계서-내용" xfId="46625" xr:uid="{C85F9C3F-EEBD-456A-A5B0-EEA3E52EAA91}"/>
    <cellStyle name="설계서-내용-소수점" xfId="46626" xr:uid="{225C3267-C336-4976-A362-28E75A1FC03F}"/>
    <cellStyle name="설계서-내용-우" xfId="46627" xr:uid="{F68ABF4E-1470-43C8-991C-E1641799D797}"/>
    <cellStyle name="설계서-내용-좌" xfId="46628" xr:uid="{B1E6D41A-8BA8-4CE7-9637-DC26AA95557F}"/>
    <cellStyle name="설계서-소제목" xfId="46629" xr:uid="{83EBE626-346B-401D-BA5B-0E1C3F7D259D}"/>
    <cellStyle name="설계서-타이틀" xfId="46630" xr:uid="{6E138849-C5D6-4D89-BFFC-66DB1271135D}"/>
    <cellStyle name="설계서-항목" xfId="46631" xr:uid="{0F8E6576-AC73-4A7C-BC13-A9E8D68614EE}"/>
    <cellStyle name="설명 텍스트" xfId="46632" xr:uid="{A9ABA7B2-1E61-42F0-812A-4739225DE438}"/>
    <cellStyle name="셀 확인" xfId="46633" xr:uid="{5D5625F6-0504-49AA-84C0-2F5B88B6A0ED}"/>
    <cellStyle name="셈迷?XLS!check_filesche|_x0005_" xfId="46634" xr:uid="{1F2F68E8-67CD-4EBB-A65D-DCC19C55CF46}"/>
    <cellStyle name="숫자(R)" xfId="46635" xr:uid="{A74F2554-E969-456F-8227-BB36AF523CF7}"/>
    <cellStyle name="쉼표 [0] 2" xfId="46636" xr:uid="{5F20C898-3163-4897-A0B5-AB0353D35C71}"/>
    <cellStyle name="쉼표 [백만]" xfId="46637" xr:uid="{A5586C12-E792-45F7-851B-2C86CD2C9722}"/>
    <cellStyle name="쉼표 [천원]" xfId="46638" xr:uid="{C6B26C91-3457-4C16-A344-FDB2BBB01515}"/>
    <cellStyle name="안건회계법인" xfId="46639" xr:uid="{8C31AFF2-5FE3-4DBA-BD0B-3F5942BDEB30}"/>
    <cellStyle name="연결된 셀" xfId="46640" xr:uid="{CDC621EA-66D8-45F5-828B-3DF17BF39BB7}"/>
    <cellStyle name="요약" xfId="46641" xr:uid="{9230080F-257B-4CF2-AF8B-C94C788AC9F0}"/>
    <cellStyle name="요약 2" xfId="46642" xr:uid="{8011C4B6-5F0A-48AC-B899-973AF27F8DA2}"/>
    <cellStyle name="원" xfId="46643" xr:uid="{B593E2EB-BF03-4F48-B900-A7E83EC0A736}"/>
    <cellStyle name="원통화" xfId="46644" xr:uid="{645A32A5-BB84-45C9-ADEB-A1791738C6FF}"/>
    <cellStyle name="입력" xfId="46645" xr:uid="{4EF0EA88-28EF-4904-8897-418F1284F150}"/>
    <cellStyle name="자리수" xfId="46646" xr:uid="{8DCB8FCA-C4E6-4968-81B3-11E615B058FE}"/>
    <cellStyle name="자리수0" xfId="46647" xr:uid="{0EEA907B-CC0F-4832-87FC-B6818343B9B4}"/>
    <cellStyle name="제목" xfId="46648" xr:uid="{0A9D93CD-BFAD-4254-9DD3-0B02E2621939}"/>
    <cellStyle name="제목 1" xfId="46649" xr:uid="{4890823D-54C4-4828-9BD8-4A3A2BEE7800}"/>
    <cellStyle name="제목 2" xfId="46650" xr:uid="{B96BC9C7-275E-4A6A-AB08-567623EEE7E5}"/>
    <cellStyle name="제목 3" xfId="46651" xr:uid="{64D84287-357C-43BB-B4A5-24EB70FCB037}"/>
    <cellStyle name="제목 3 2" xfId="46652" xr:uid="{6DE4AADC-10D3-4DED-86DC-8FAD2F22FD77}"/>
    <cellStyle name="제목 3 3" xfId="46653" xr:uid="{B35AA985-6077-40DB-A909-500675D7B4AF}"/>
    <cellStyle name="제목 4" xfId="46654" xr:uid="{268CEDA7-21AC-4EF4-8329-7399A5FDD318}"/>
    <cellStyle name="좋음" xfId="46655" xr:uid="{E02FFB1E-1A03-4932-A8CC-6F82D0CA2A34}"/>
    <cellStyle name="지정되지 않음" xfId="46656" xr:uid="{738AF327-D85C-4EE6-9A11-92D6CE250360}"/>
    <cellStyle name="쨊ㅐ?[0]_0f83zmlyytAvDZOSbNwjaTl2F??_x0004_Rhl" xfId="46657" xr:uid="{40F63D6D-901A-43B3-8837-81CB055DFABF}"/>
    <cellStyle name="쨊ㅐ?_0f83zmlyytAvDZOSbNwjaTl2Fl2F??_x0004_R" xfId="46658" xr:uid="{63C15831-CDC7-43A3-973D-9B1D9BC306D9}"/>
    <cellStyle name="출력" xfId="46659" xr:uid="{4729FE22-5795-4CCA-986C-6FB3D2AE63CD}"/>
    <cellStyle name="출력 2" xfId="46660" xr:uid="{44642CE6-4566-4EB3-A3AA-EEDD4E593443}"/>
    <cellStyle name="콤냡?&lt;_x000f_$??: `1_1 " xfId="46661" xr:uid="{D13725BA-00D5-4731-AE83-EE897ACE7EF4}"/>
    <cellStyle name="콤마 [0]_  종  합  " xfId="46662" xr:uid="{A9721621-595B-4BFC-AF09-91F8CBEEA7CF}"/>
    <cellStyle name="콤마,_x0005__x0014_" xfId="46663" xr:uid="{90F67F16-0F12-4F84-89F3-B98B0114435D}"/>
    <cellStyle name="콤마.1" xfId="46664" xr:uid="{052763B6-3730-4129-8E16-305C3C130D80}"/>
    <cellStyle name="콤마_  종  합  " xfId="46665" xr:uid="{7436607B-E5AD-4098-A315-1C486BB99E4D}"/>
    <cellStyle name="쿯뱐[0]_0f83zmlyytAvDZOSbNwjaTl2FF??_x0004_Rh" xfId="46666" xr:uid="{207BC796-5A79-4876-A7C7-B15EAE0A0055}"/>
    <cellStyle name="쿯뱐_0f83zmlyytAvDZOSbNwjaTl2Fl2FF??" xfId="46667" xr:uid="{9A3FD957-9A1B-4563-9CA2-84E1DF8FDC45}"/>
    <cellStyle name="통화 [$]" xfId="46668" xr:uid="{7FE43ED5-6F92-4388-8910-E7600AACAD00}"/>
    <cellStyle name="통화 [￥]" xfId="46669" xr:uid="{48C8DE2F-E038-46DC-8860-17B86DD6815F}"/>
    <cellStyle name="통화 [€]" xfId="46670" xr:uid="{A6564B49-39E2-4C29-9037-70F77936E418}"/>
    <cellStyle name="통화 [0]_BP매입매출명세서" xfId="6017" xr:uid="{00000000-0005-0000-0000-0000E8940000}"/>
    <cellStyle name="통화_BP매입매출명세서" xfId="6018" xr:uid="{00000000-0005-0000-0000-0000E9940000}"/>
    <cellStyle name="퍼센트" xfId="46671" xr:uid="{8B142D09-D94D-47CA-B6A8-887DBA105E73}"/>
    <cellStyle name="표준 2" xfId="46672" xr:uid="{07CB3EA4-D62D-431C-A59D-B570999011B9}"/>
    <cellStyle name="표준 2 2" xfId="46673" xr:uid="{4E5E8B7B-644A-4175-9364-0355F6F16730}"/>
    <cellStyle name="표준_DEC99" xfId="6019" xr:uid="{00000000-0005-0000-0000-0000EA940000}"/>
    <cellStyle name="표준△서식_NASIGN1" xfId="46674" xr:uid="{CD1068F9-669E-4A44-B98B-0EE1C10CBD9E}"/>
    <cellStyle name="합산" xfId="46675" xr:uid="{A81B7D92-CC16-418C-B79C-ACEB554AFDF4}"/>
    <cellStyle name="화폐기호" xfId="46676" xr:uid="{DBF2DFFA-FE9B-4DBA-8B3C-3E66D73043CC}"/>
    <cellStyle name="화폐기호0" xfId="46677" xr:uid="{BDBA42A0-5DCA-4821-8A4A-159E90AD7949}"/>
    <cellStyle name="훐r?손익1" xfId="46678" xr:uid="{3A148613-689D-4DEA-9858-BFEAD8630863}"/>
    <cellStyle name="一般_Credit Assesment Log" xfId="6020" xr:uid="{00000000-0005-0000-0000-0000EB940000}"/>
    <cellStyle name="千位分隔[0]_investee status_alibaba" xfId="46679" xr:uid="{F5576D1B-F9C7-49F5-84C3-4CA070C8F847}"/>
    <cellStyle name="千位分隔_AR flash with provision-OP Suzhou-R" xfId="6021" xr:uid="{00000000-0005-0000-0000-0000EC940000}"/>
    <cellStyle name="咬訌裝?INCOM1" xfId="46680" xr:uid="{1BECE41C-21A0-4CCA-A15F-0DBD1BF0D70A}"/>
    <cellStyle name="咬訌裝?INCOM10" xfId="46681" xr:uid="{EC94BE21-FB5C-4E7D-97DA-EB864A899BDC}"/>
    <cellStyle name="咬訌裝?INCOM2" xfId="46682" xr:uid="{9A9B5DB1-A1C7-498E-B3FF-3EDE96685F82}"/>
    <cellStyle name="咬訌裝?INCOM3" xfId="46683" xr:uid="{BF2C019C-6FBD-4A3B-ADF5-D2D40E125572}"/>
    <cellStyle name="咬訌裝?INCOM4" xfId="46684" xr:uid="{261B823B-1082-4C13-A1F4-83E4AFE24E20}"/>
    <cellStyle name="咬訌裝?INCOM5" xfId="46685" xr:uid="{D8DAB62F-7F90-4854-8025-D4AFAC467BFB}"/>
    <cellStyle name="咬訌裝?INCOM6" xfId="46686" xr:uid="{BE408ABC-70D6-4CB5-8433-421234893409}"/>
    <cellStyle name="咬訌裝?INCOM7" xfId="46687" xr:uid="{8B20FB77-04D3-44EA-B475-CFF48EFB33C0}"/>
    <cellStyle name="咬訌裝?INCOM8" xfId="46688" xr:uid="{CA42572E-6E1B-41F2-92B3-CE287DDB335D}"/>
    <cellStyle name="咬訌裝?INCOM9" xfId="46689" xr:uid="{2F07ECA0-7DB5-455D-BD00-C1251C280763}"/>
    <cellStyle name="咬訌裝?PRIB11" xfId="46690" xr:uid="{4AC4F40C-F8FC-4D38-A330-1316B5A66379}"/>
    <cellStyle name="常规 2 2" xfId="10669" xr:uid="{00000000-0005-0000-0000-0000ED940000}"/>
    <cellStyle name="常规 5" xfId="10667" xr:uid="{00000000-0005-0000-0000-0000EE940000}"/>
    <cellStyle name="常规_Book2-from Tuul-2005-11-14" xfId="6022" xr:uid="{00000000-0005-0000-0000-0000EF940000}"/>
    <cellStyle name="桁区切り [0.00]_#711 ﾃｸﾉﾛｼﾞｰ別TPNO" xfId="6023" xr:uid="{00000000-0005-0000-0000-0000F0940000}"/>
    <cellStyle name="桁区切り_3VSORT_TTR_599" xfId="6024" xr:uid="{00000000-0005-0000-0000-0000F1940000}"/>
    <cellStyle name="標準_(HKM)2002下方針_(HKM)新営 計画" xfId="6025" xr:uid="{00000000-0005-0000-0000-0000F2940000}"/>
    <cellStyle name="通貨 [0.00]_3VSORT_TTR_599" xfId="6026" xr:uid="{00000000-0005-0000-0000-0000F3940000}"/>
    <cellStyle name="通貨_3VSORT_TTR_599" xfId="6027" xr:uid="{00000000-0005-0000-0000-0000F4940000}"/>
  </cellStyles>
  <dxfs count="14">
    <dxf>
      <font>
        <b val="0"/>
        <i val="0"/>
        <strike val="0"/>
        <condense val="0"/>
        <extend val="0"/>
        <outline val="0"/>
        <shadow val="0"/>
        <u val="none"/>
        <vertAlign val="baseline"/>
        <sz val="10"/>
        <color auto="1"/>
        <name val="Times New Roman"/>
        <family val="1"/>
        <scheme val="none"/>
      </font>
      <numFmt numFmtId="168" formatCode="0.0"/>
      <fill>
        <patternFill patternType="solid">
          <fgColor indexed="64"/>
          <bgColor theme="0"/>
        </patternFill>
      </fill>
    </dxf>
    <dxf>
      <font>
        <b val="0"/>
        <i val="0"/>
        <strike val="0"/>
        <condense val="0"/>
        <extend val="0"/>
        <outline val="0"/>
        <shadow val="0"/>
        <u val="none"/>
        <vertAlign val="baseline"/>
        <sz val="10"/>
        <color auto="1"/>
        <name val="Times New Roman"/>
        <family val="1"/>
        <scheme val="none"/>
      </font>
      <numFmt numFmtId="168" formatCode="0.0"/>
      <fill>
        <patternFill patternType="solid">
          <fgColor indexed="64"/>
          <bgColor theme="0"/>
        </patternFill>
      </fill>
    </dxf>
    <dxf>
      <font>
        <b val="0"/>
        <i val="0"/>
        <strike val="0"/>
        <condense val="0"/>
        <extend val="0"/>
        <outline val="0"/>
        <shadow val="0"/>
        <u val="none"/>
        <vertAlign val="baseline"/>
        <sz val="10"/>
        <color auto="1"/>
        <name val="Times New Roman"/>
        <family val="1"/>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family val="1"/>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family val="1"/>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imes New Roman"/>
        <family val="1"/>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rgb="FF7EA6A7"/>
        </patternFill>
      </fill>
      <alignment horizontal="center" vertical="center" textRotation="0" wrapText="1"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3"/>
      <tableStyleElement type="headerRow" dxfId="12"/>
    </tableStyle>
  </tableStyles>
  <colors>
    <mruColors>
      <color rgb="FF937843"/>
      <color rgb="FF286A6C"/>
      <color rgb="FF122F83"/>
      <color rgb="FF7D8CAE"/>
      <color rgb="FFBFBFB7"/>
      <color rgb="FFAF945E"/>
      <color rgb="FF7EA6A7"/>
      <color rgb="FFD4D9E4"/>
      <color rgb="FFE6E5E2"/>
      <color rgb="FF93A9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0.xml"/><Relationship Id="rId117" Type="http://schemas.openxmlformats.org/officeDocument/2006/relationships/externalLink" Target="externalLinks/externalLink53.xml"/><Relationship Id="rId21" Type="http://schemas.openxmlformats.org/officeDocument/2006/relationships/chartsheet" Target="chartsheets/sheet15.xml"/><Relationship Id="rId42" Type="http://schemas.openxmlformats.org/officeDocument/2006/relationships/chartsheet" Target="chartsheets/sheet25.xml"/><Relationship Id="rId47" Type="http://schemas.openxmlformats.org/officeDocument/2006/relationships/chartsheet" Target="chartsheets/sheet29.xml"/><Relationship Id="rId63" Type="http://schemas.openxmlformats.org/officeDocument/2006/relationships/worksheet" Target="worksheets/sheet28.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38" Type="http://schemas.openxmlformats.org/officeDocument/2006/relationships/externalLink" Target="externalLinks/externalLink74.xml"/><Relationship Id="rId154" Type="http://schemas.openxmlformats.org/officeDocument/2006/relationships/externalLink" Target="externalLinks/externalLink90.xml"/><Relationship Id="rId159" Type="http://schemas.openxmlformats.org/officeDocument/2006/relationships/externalLink" Target="externalLinks/externalLink95.xml"/><Relationship Id="rId175" Type="http://schemas.openxmlformats.org/officeDocument/2006/relationships/externalLink" Target="externalLinks/externalLink111.xml"/><Relationship Id="rId170" Type="http://schemas.openxmlformats.org/officeDocument/2006/relationships/externalLink" Target="externalLinks/externalLink106.xml"/><Relationship Id="rId191" Type="http://schemas.openxmlformats.org/officeDocument/2006/relationships/customXml" Target="../customXml/item3.xml"/><Relationship Id="rId16" Type="http://schemas.openxmlformats.org/officeDocument/2006/relationships/worksheet" Target="worksheets/sheet5.xml"/><Relationship Id="rId107" Type="http://schemas.openxmlformats.org/officeDocument/2006/relationships/externalLink" Target="externalLinks/externalLink43.xml"/><Relationship Id="rId11" Type="http://schemas.openxmlformats.org/officeDocument/2006/relationships/chartsheet" Target="chartsheets/sheet7.xml"/><Relationship Id="rId32" Type="http://schemas.openxmlformats.org/officeDocument/2006/relationships/worksheet" Target="worksheets/sheet12.xml"/><Relationship Id="rId37" Type="http://schemas.openxmlformats.org/officeDocument/2006/relationships/chartsheet" Target="chartsheets/sheet21.xml"/><Relationship Id="rId53" Type="http://schemas.openxmlformats.org/officeDocument/2006/relationships/worksheet" Target="worksheets/sheet23.xml"/><Relationship Id="rId58" Type="http://schemas.openxmlformats.org/officeDocument/2006/relationships/chartsheet" Target="chartsheets/sheet32.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28" Type="http://schemas.openxmlformats.org/officeDocument/2006/relationships/externalLink" Target="externalLinks/externalLink64.xml"/><Relationship Id="rId144" Type="http://schemas.openxmlformats.org/officeDocument/2006/relationships/externalLink" Target="externalLinks/externalLink80.xml"/><Relationship Id="rId149" Type="http://schemas.openxmlformats.org/officeDocument/2006/relationships/externalLink" Target="externalLinks/externalLink85.xml"/><Relationship Id="rId5" Type="http://schemas.openxmlformats.org/officeDocument/2006/relationships/worksheet" Target="worksheets/sheet2.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160" Type="http://schemas.openxmlformats.org/officeDocument/2006/relationships/externalLink" Target="externalLinks/externalLink96.xml"/><Relationship Id="rId165" Type="http://schemas.openxmlformats.org/officeDocument/2006/relationships/externalLink" Target="externalLinks/externalLink101.xml"/><Relationship Id="rId181" Type="http://schemas.openxmlformats.org/officeDocument/2006/relationships/externalLink" Target="externalLinks/externalLink117.xml"/><Relationship Id="rId186" Type="http://schemas.openxmlformats.org/officeDocument/2006/relationships/styles" Target="styles.xml"/><Relationship Id="rId22" Type="http://schemas.openxmlformats.org/officeDocument/2006/relationships/chartsheet" Target="chartsheets/sheet16.xml"/><Relationship Id="rId27" Type="http://schemas.openxmlformats.org/officeDocument/2006/relationships/worksheet" Target="worksheets/sheet7.xml"/><Relationship Id="rId43" Type="http://schemas.openxmlformats.org/officeDocument/2006/relationships/chartsheet" Target="chartsheets/sheet26.xml"/><Relationship Id="rId48" Type="http://schemas.openxmlformats.org/officeDocument/2006/relationships/chartsheet" Target="chartsheets/sheet30.xml"/><Relationship Id="rId64" Type="http://schemas.openxmlformats.org/officeDocument/2006/relationships/chartsheet" Target="chartsheets/sheet36.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18" Type="http://schemas.openxmlformats.org/officeDocument/2006/relationships/externalLink" Target="externalLinks/externalLink54.xml"/><Relationship Id="rId134" Type="http://schemas.openxmlformats.org/officeDocument/2006/relationships/externalLink" Target="externalLinks/externalLink70.xml"/><Relationship Id="rId139" Type="http://schemas.openxmlformats.org/officeDocument/2006/relationships/externalLink" Target="externalLinks/externalLink7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50" Type="http://schemas.openxmlformats.org/officeDocument/2006/relationships/externalLink" Target="externalLinks/externalLink86.xml"/><Relationship Id="rId155" Type="http://schemas.openxmlformats.org/officeDocument/2006/relationships/externalLink" Target="externalLinks/externalLink91.xml"/><Relationship Id="rId171" Type="http://schemas.openxmlformats.org/officeDocument/2006/relationships/externalLink" Target="externalLinks/externalLink107.xml"/><Relationship Id="rId176" Type="http://schemas.openxmlformats.org/officeDocument/2006/relationships/externalLink" Target="externalLinks/externalLink112.xml"/><Relationship Id="rId12" Type="http://schemas.openxmlformats.org/officeDocument/2006/relationships/chartsheet" Target="chartsheets/sheet8.xml"/><Relationship Id="rId17" Type="http://schemas.openxmlformats.org/officeDocument/2006/relationships/worksheet" Target="worksheets/sheet6.xml"/><Relationship Id="rId33" Type="http://schemas.openxmlformats.org/officeDocument/2006/relationships/worksheet" Target="worksheets/sheet13.xml"/><Relationship Id="rId38" Type="http://schemas.openxmlformats.org/officeDocument/2006/relationships/chartsheet" Target="chartsheets/sheet22.xml"/><Relationship Id="rId59" Type="http://schemas.openxmlformats.org/officeDocument/2006/relationships/worksheet" Target="worksheets/sheet27.xml"/><Relationship Id="rId103" Type="http://schemas.openxmlformats.org/officeDocument/2006/relationships/externalLink" Target="externalLinks/externalLink39.xml"/><Relationship Id="rId108" Type="http://schemas.openxmlformats.org/officeDocument/2006/relationships/externalLink" Target="externalLinks/externalLink44.xml"/><Relationship Id="rId124" Type="http://schemas.openxmlformats.org/officeDocument/2006/relationships/externalLink" Target="externalLinks/externalLink60.xml"/><Relationship Id="rId129" Type="http://schemas.openxmlformats.org/officeDocument/2006/relationships/externalLink" Target="externalLinks/externalLink65.xml"/><Relationship Id="rId54" Type="http://schemas.openxmlformats.org/officeDocument/2006/relationships/worksheet" Target="worksheets/sheet24.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40" Type="http://schemas.openxmlformats.org/officeDocument/2006/relationships/externalLink" Target="externalLinks/externalLink76.xml"/><Relationship Id="rId145" Type="http://schemas.openxmlformats.org/officeDocument/2006/relationships/externalLink" Target="externalLinks/externalLink81.xml"/><Relationship Id="rId161" Type="http://schemas.openxmlformats.org/officeDocument/2006/relationships/externalLink" Target="externalLinks/externalLink97.xml"/><Relationship Id="rId166" Type="http://schemas.openxmlformats.org/officeDocument/2006/relationships/externalLink" Target="externalLinks/externalLink102.xml"/><Relationship Id="rId182" Type="http://schemas.openxmlformats.org/officeDocument/2006/relationships/externalLink" Target="externalLinks/externalLink118.xml"/><Relationship Id="rId18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3.xml"/><Relationship Id="rId23" Type="http://schemas.openxmlformats.org/officeDocument/2006/relationships/chartsheet" Target="chartsheets/sheet17.xml"/><Relationship Id="rId28" Type="http://schemas.openxmlformats.org/officeDocument/2006/relationships/worksheet" Target="worksheets/sheet8.xml"/><Relationship Id="rId49" Type="http://schemas.openxmlformats.org/officeDocument/2006/relationships/worksheet" Target="worksheets/sheet19.xml"/><Relationship Id="rId114" Type="http://schemas.openxmlformats.org/officeDocument/2006/relationships/externalLink" Target="externalLinks/externalLink50.xml"/><Relationship Id="rId119" Type="http://schemas.openxmlformats.org/officeDocument/2006/relationships/externalLink" Target="externalLinks/externalLink55.xml"/><Relationship Id="rId44" Type="http://schemas.openxmlformats.org/officeDocument/2006/relationships/worksheet" Target="worksheets/sheet18.xml"/><Relationship Id="rId60" Type="http://schemas.openxmlformats.org/officeDocument/2006/relationships/chartsheet" Target="chartsheets/sheet33.xml"/><Relationship Id="rId65" Type="http://schemas.openxmlformats.org/officeDocument/2006/relationships/externalLink" Target="externalLinks/externalLink1.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130" Type="http://schemas.openxmlformats.org/officeDocument/2006/relationships/externalLink" Target="externalLinks/externalLink66.xml"/><Relationship Id="rId135" Type="http://schemas.openxmlformats.org/officeDocument/2006/relationships/externalLink" Target="externalLinks/externalLink71.xml"/><Relationship Id="rId151" Type="http://schemas.openxmlformats.org/officeDocument/2006/relationships/externalLink" Target="externalLinks/externalLink87.xml"/><Relationship Id="rId156" Type="http://schemas.openxmlformats.org/officeDocument/2006/relationships/externalLink" Target="externalLinks/externalLink92.xml"/><Relationship Id="rId177" Type="http://schemas.openxmlformats.org/officeDocument/2006/relationships/externalLink" Target="externalLinks/externalLink113.xml"/><Relationship Id="rId172" Type="http://schemas.openxmlformats.org/officeDocument/2006/relationships/externalLink" Target="externalLinks/externalLink108.xml"/><Relationship Id="rId13" Type="http://schemas.openxmlformats.org/officeDocument/2006/relationships/chartsheet" Target="chartsheets/sheet9.xml"/><Relationship Id="rId18" Type="http://schemas.openxmlformats.org/officeDocument/2006/relationships/chartsheet" Target="chartsheets/sheet12.xml"/><Relationship Id="rId39" Type="http://schemas.openxmlformats.org/officeDocument/2006/relationships/worksheet" Target="worksheets/sheet17.xml"/><Relationship Id="rId109" Type="http://schemas.openxmlformats.org/officeDocument/2006/relationships/externalLink" Target="externalLinks/externalLink45.xml"/><Relationship Id="rId34" Type="http://schemas.openxmlformats.org/officeDocument/2006/relationships/worksheet" Target="worksheets/sheet14.xml"/><Relationship Id="rId50" Type="http://schemas.openxmlformats.org/officeDocument/2006/relationships/worksheet" Target="worksheets/sheet20.xml"/><Relationship Id="rId55" Type="http://schemas.openxmlformats.org/officeDocument/2006/relationships/worksheet" Target="worksheets/sheet2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120" Type="http://schemas.openxmlformats.org/officeDocument/2006/relationships/externalLink" Target="externalLinks/externalLink56.xml"/><Relationship Id="rId125" Type="http://schemas.openxmlformats.org/officeDocument/2006/relationships/externalLink" Target="externalLinks/externalLink61.xml"/><Relationship Id="rId141" Type="http://schemas.openxmlformats.org/officeDocument/2006/relationships/externalLink" Target="externalLinks/externalLink77.xml"/><Relationship Id="rId146" Type="http://schemas.openxmlformats.org/officeDocument/2006/relationships/externalLink" Target="externalLinks/externalLink82.xml"/><Relationship Id="rId167" Type="http://schemas.openxmlformats.org/officeDocument/2006/relationships/externalLink" Target="externalLinks/externalLink103.xml"/><Relationship Id="rId188" Type="http://schemas.openxmlformats.org/officeDocument/2006/relationships/calcChain" Target="calcChain.xml"/><Relationship Id="rId7" Type="http://schemas.openxmlformats.org/officeDocument/2006/relationships/worksheet" Target="worksheets/sheet4.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162" Type="http://schemas.openxmlformats.org/officeDocument/2006/relationships/externalLink" Target="externalLinks/externalLink98.xml"/><Relationship Id="rId183" Type="http://schemas.openxmlformats.org/officeDocument/2006/relationships/externalLink" Target="externalLinks/externalLink119.xml"/><Relationship Id="rId2" Type="http://schemas.openxmlformats.org/officeDocument/2006/relationships/chartsheet" Target="chartsheets/sheet1.xml"/><Relationship Id="rId29" Type="http://schemas.openxmlformats.org/officeDocument/2006/relationships/worksheet" Target="worksheets/sheet9.xml"/><Relationship Id="rId24" Type="http://schemas.openxmlformats.org/officeDocument/2006/relationships/chartsheet" Target="chartsheets/sheet18.xml"/><Relationship Id="rId40" Type="http://schemas.openxmlformats.org/officeDocument/2006/relationships/chartsheet" Target="chartsheets/sheet23.xml"/><Relationship Id="rId45" Type="http://schemas.openxmlformats.org/officeDocument/2006/relationships/chartsheet" Target="chartsheets/sheet27.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15" Type="http://schemas.openxmlformats.org/officeDocument/2006/relationships/externalLink" Target="externalLinks/externalLink51.xml"/><Relationship Id="rId131" Type="http://schemas.openxmlformats.org/officeDocument/2006/relationships/externalLink" Target="externalLinks/externalLink67.xml"/><Relationship Id="rId136" Type="http://schemas.openxmlformats.org/officeDocument/2006/relationships/externalLink" Target="externalLinks/externalLink72.xml"/><Relationship Id="rId157" Type="http://schemas.openxmlformats.org/officeDocument/2006/relationships/externalLink" Target="externalLinks/externalLink93.xml"/><Relationship Id="rId178" Type="http://schemas.openxmlformats.org/officeDocument/2006/relationships/externalLink" Target="externalLinks/externalLink114.xml"/><Relationship Id="rId61" Type="http://schemas.openxmlformats.org/officeDocument/2006/relationships/chartsheet" Target="chartsheets/sheet34.xml"/><Relationship Id="rId82" Type="http://schemas.openxmlformats.org/officeDocument/2006/relationships/externalLink" Target="externalLinks/externalLink18.xml"/><Relationship Id="rId152" Type="http://schemas.openxmlformats.org/officeDocument/2006/relationships/externalLink" Target="externalLinks/externalLink88.xml"/><Relationship Id="rId173" Type="http://schemas.openxmlformats.org/officeDocument/2006/relationships/externalLink" Target="externalLinks/externalLink109.xml"/><Relationship Id="rId19" Type="http://schemas.openxmlformats.org/officeDocument/2006/relationships/chartsheet" Target="chartsheets/sheet13.xml"/><Relationship Id="rId14" Type="http://schemas.openxmlformats.org/officeDocument/2006/relationships/chartsheet" Target="chartsheets/sheet10.xml"/><Relationship Id="rId30" Type="http://schemas.openxmlformats.org/officeDocument/2006/relationships/worksheet" Target="worksheets/sheet10.xml"/><Relationship Id="rId35" Type="http://schemas.openxmlformats.org/officeDocument/2006/relationships/worksheet" Target="worksheets/sheet15.xml"/><Relationship Id="rId56" Type="http://schemas.openxmlformats.org/officeDocument/2006/relationships/worksheet" Target="worksheets/sheet2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168" Type="http://schemas.openxmlformats.org/officeDocument/2006/relationships/externalLink" Target="externalLinks/externalLink104.xml"/><Relationship Id="rId8" Type="http://schemas.openxmlformats.org/officeDocument/2006/relationships/chartsheet" Target="chartsheets/sheet4.xml"/><Relationship Id="rId51" Type="http://schemas.openxmlformats.org/officeDocument/2006/relationships/worksheet" Target="worksheets/sheet2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163" Type="http://schemas.openxmlformats.org/officeDocument/2006/relationships/externalLink" Target="externalLinks/externalLink99.xml"/><Relationship Id="rId184" Type="http://schemas.openxmlformats.org/officeDocument/2006/relationships/externalLink" Target="externalLinks/externalLink120.xml"/><Relationship Id="rId189" Type="http://schemas.openxmlformats.org/officeDocument/2006/relationships/customXml" Target="../customXml/item1.xml"/><Relationship Id="rId3" Type="http://schemas.openxmlformats.org/officeDocument/2006/relationships/chartsheet" Target="chartsheets/sheet2.xml"/><Relationship Id="rId25" Type="http://schemas.openxmlformats.org/officeDocument/2006/relationships/chartsheet" Target="chartsheets/sheet19.xml"/><Relationship Id="rId46" Type="http://schemas.openxmlformats.org/officeDocument/2006/relationships/chartsheet" Target="chartsheets/sheet28.xml"/><Relationship Id="rId67" Type="http://schemas.openxmlformats.org/officeDocument/2006/relationships/externalLink" Target="externalLinks/externalLink3.xml"/><Relationship Id="rId116" Type="http://schemas.openxmlformats.org/officeDocument/2006/relationships/externalLink" Target="externalLinks/externalLink52.xml"/><Relationship Id="rId137" Type="http://schemas.openxmlformats.org/officeDocument/2006/relationships/externalLink" Target="externalLinks/externalLink73.xml"/><Relationship Id="rId158" Type="http://schemas.openxmlformats.org/officeDocument/2006/relationships/externalLink" Target="externalLinks/externalLink94.xml"/><Relationship Id="rId20" Type="http://schemas.openxmlformats.org/officeDocument/2006/relationships/chartsheet" Target="chartsheets/sheet14.xml"/><Relationship Id="rId41" Type="http://schemas.openxmlformats.org/officeDocument/2006/relationships/chartsheet" Target="chartsheets/sheet24.xml"/><Relationship Id="rId62" Type="http://schemas.openxmlformats.org/officeDocument/2006/relationships/chartsheet" Target="chartsheets/sheet35.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53" Type="http://schemas.openxmlformats.org/officeDocument/2006/relationships/externalLink" Target="externalLinks/externalLink89.xml"/><Relationship Id="rId174" Type="http://schemas.openxmlformats.org/officeDocument/2006/relationships/externalLink" Target="externalLinks/externalLink110.xml"/><Relationship Id="rId179" Type="http://schemas.openxmlformats.org/officeDocument/2006/relationships/externalLink" Target="externalLinks/externalLink115.xml"/><Relationship Id="rId190" Type="http://schemas.openxmlformats.org/officeDocument/2006/relationships/customXml" Target="../customXml/item2.xml"/><Relationship Id="rId15" Type="http://schemas.openxmlformats.org/officeDocument/2006/relationships/chartsheet" Target="chartsheets/sheet11.xml"/><Relationship Id="rId36" Type="http://schemas.openxmlformats.org/officeDocument/2006/relationships/worksheet" Target="worksheets/sheet16.xml"/><Relationship Id="rId57" Type="http://schemas.openxmlformats.org/officeDocument/2006/relationships/chartsheet" Target="chartsheets/sheet31.xml"/><Relationship Id="rId106" Type="http://schemas.openxmlformats.org/officeDocument/2006/relationships/externalLink" Target="externalLinks/externalLink42.xml"/><Relationship Id="rId127" Type="http://schemas.openxmlformats.org/officeDocument/2006/relationships/externalLink" Target="externalLinks/externalLink63.xml"/><Relationship Id="rId10" Type="http://schemas.openxmlformats.org/officeDocument/2006/relationships/chartsheet" Target="chartsheets/sheet6.xml"/><Relationship Id="rId31" Type="http://schemas.openxmlformats.org/officeDocument/2006/relationships/worksheet" Target="worksheets/sheet11.xml"/><Relationship Id="rId52" Type="http://schemas.openxmlformats.org/officeDocument/2006/relationships/worksheet" Target="worksheets/sheet22.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43" Type="http://schemas.openxmlformats.org/officeDocument/2006/relationships/externalLink" Target="externalLinks/externalLink79.xml"/><Relationship Id="rId148" Type="http://schemas.openxmlformats.org/officeDocument/2006/relationships/externalLink" Target="externalLinks/externalLink84.xml"/><Relationship Id="rId164" Type="http://schemas.openxmlformats.org/officeDocument/2006/relationships/externalLink" Target="externalLinks/externalLink100.xml"/><Relationship Id="rId169" Type="http://schemas.openxmlformats.org/officeDocument/2006/relationships/externalLink" Target="externalLinks/externalLink105.xml"/><Relationship Id="rId185" Type="http://schemas.openxmlformats.org/officeDocument/2006/relationships/theme" Target="theme/theme1.xml"/><Relationship Id="rId4" Type="http://schemas.openxmlformats.org/officeDocument/2006/relationships/chartsheet" Target="chartsheets/sheet3.xml"/><Relationship Id="rId9" Type="http://schemas.openxmlformats.org/officeDocument/2006/relationships/chartsheet" Target="chartsheets/sheet5.xml"/><Relationship Id="rId180" Type="http://schemas.openxmlformats.org/officeDocument/2006/relationships/externalLink" Target="externalLinks/externalLink11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0.xml"/><Relationship Id="rId1" Type="http://schemas.microsoft.com/office/2011/relationships/chartStyle" Target="style1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1.xml"/><Relationship Id="rId1" Type="http://schemas.microsoft.com/office/2011/relationships/chartStyle" Target="style11.xml"/></Relationships>
</file>

<file path=xl/charts/_rels/chart3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3.xml"/><Relationship Id="rId1" Type="http://schemas.microsoft.com/office/2011/relationships/chartStyle" Target="style13.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53583654810786E-2"/>
          <c:y val="3.6998796777717648E-2"/>
          <c:w val="0.87744478707124907"/>
          <c:h val="0.85592739828272613"/>
        </c:manualLayout>
      </c:layout>
      <c:areaChart>
        <c:grouping val="stacked"/>
        <c:varyColors val="0"/>
        <c:ser>
          <c:idx val="5"/>
          <c:order val="5"/>
          <c:tx>
            <c:strRef>
              <c:f>'I. Инфляц'!$J$2</c:f>
              <c:strCache>
                <c:ptCount val="1"/>
                <c:pt idx="0">
                  <c:v>Зорилтын доод хязгаар</c:v>
                </c:pt>
              </c:strCache>
            </c:strRef>
          </c:tx>
          <c:spPr>
            <a:noFill/>
          </c:spPr>
          <c:val>
            <c:numRef>
              <c:f>'I. Инфляц'!$J$61:$J$101</c:f>
              <c:numCache>
                <c:formatCode>0.0%</c:formatCode>
                <c:ptCount val="41"/>
                <c:pt idx="24">
                  <c:v>0</c:v>
                </c:pt>
                <c:pt idx="25">
                  <c:v>0</c:v>
                </c:pt>
                <c:pt idx="26">
                  <c:v>0</c:v>
                </c:pt>
                <c:pt idx="27">
                  <c:v>0</c:v>
                </c:pt>
                <c:pt idx="28">
                  <c:v>0</c:v>
                </c:pt>
                <c:pt idx="29">
                  <c:v>0</c:v>
                </c:pt>
                <c:pt idx="30">
                  <c:v>0</c:v>
                </c:pt>
                <c:pt idx="31">
                  <c:v>0</c:v>
                </c:pt>
                <c:pt idx="32">
                  <c:v>0</c:v>
                </c:pt>
                <c:pt idx="33">
                  <c:v>0</c:v>
                </c:pt>
                <c:pt idx="34">
                  <c:v>0</c:v>
                </c:pt>
                <c:pt idx="35">
                  <c:v>0.08</c:v>
                </c:pt>
                <c:pt idx="36">
                  <c:v>0.04</c:v>
                </c:pt>
                <c:pt idx="37">
                  <c:v>0.04</c:v>
                </c:pt>
                <c:pt idx="38">
                  <c:v>0.04</c:v>
                </c:pt>
                <c:pt idx="39">
                  <c:v>0.04</c:v>
                </c:pt>
                <c:pt idx="40">
                  <c:v>0.04</c:v>
                </c:pt>
              </c:numCache>
            </c:numRef>
          </c:val>
          <c:extLst>
            <c:ext xmlns:c16="http://schemas.microsoft.com/office/drawing/2014/chart" uri="{C3380CC4-5D6E-409C-BE32-E72D297353CC}">
              <c16:uniqueId val="{00000004-CD9C-4565-BA51-FC949D409E04}"/>
            </c:ext>
          </c:extLst>
        </c:ser>
        <c:ser>
          <c:idx val="6"/>
          <c:order val="6"/>
          <c:tx>
            <c:strRef>
              <c:f>'I. Инфляц'!$K$2</c:f>
              <c:strCache>
                <c:ptCount val="1"/>
                <c:pt idx="0">
                  <c:v>Зорилтын дээд хязгаар</c:v>
                </c:pt>
              </c:strCache>
            </c:strRef>
          </c:tx>
          <c:spPr>
            <a:solidFill>
              <a:schemeClr val="bg1">
                <a:lumMod val="75000"/>
              </a:schemeClr>
            </a:solidFill>
          </c:spPr>
          <c:val>
            <c:numRef>
              <c:f>'I. Инфляц'!$K$61:$K$101</c:f>
              <c:numCache>
                <c:formatCode>0.0%</c:formatCode>
                <c:ptCount val="41"/>
                <c:pt idx="24">
                  <c:v>0</c:v>
                </c:pt>
                <c:pt idx="25">
                  <c:v>0</c:v>
                </c:pt>
                <c:pt idx="26">
                  <c:v>0</c:v>
                </c:pt>
                <c:pt idx="27">
                  <c:v>0</c:v>
                </c:pt>
                <c:pt idx="28">
                  <c:v>0</c:v>
                </c:pt>
                <c:pt idx="29">
                  <c:v>0</c:v>
                </c:pt>
                <c:pt idx="30">
                  <c:v>0</c:v>
                </c:pt>
                <c:pt idx="31">
                  <c:v>0</c:v>
                </c:pt>
                <c:pt idx="32">
                  <c:v>0</c:v>
                </c:pt>
                <c:pt idx="33">
                  <c:v>0</c:v>
                </c:pt>
                <c:pt idx="34">
                  <c:v>0</c:v>
                </c:pt>
                <c:pt idx="35">
                  <c:v>0</c:v>
                </c:pt>
                <c:pt idx="36">
                  <c:v>0.04</c:v>
                </c:pt>
                <c:pt idx="37">
                  <c:v>0.04</c:v>
                </c:pt>
                <c:pt idx="38">
                  <c:v>0.04</c:v>
                </c:pt>
                <c:pt idx="39">
                  <c:v>0.04</c:v>
                </c:pt>
                <c:pt idx="40">
                  <c:v>0.04</c:v>
                </c:pt>
              </c:numCache>
            </c:numRef>
          </c:val>
          <c:extLst>
            <c:ext xmlns:c16="http://schemas.microsoft.com/office/drawing/2014/chart" uri="{C3380CC4-5D6E-409C-BE32-E72D297353CC}">
              <c16:uniqueId val="{00000005-CD9C-4565-BA51-FC949D409E04}"/>
            </c:ext>
          </c:extLst>
        </c:ser>
        <c:dLbls>
          <c:showLegendKey val="0"/>
          <c:showVal val="0"/>
          <c:showCatName val="0"/>
          <c:showSerName val="0"/>
          <c:showPercent val="0"/>
          <c:showBubbleSize val="0"/>
        </c:dLbls>
        <c:axId val="212824448"/>
        <c:axId val="212825984"/>
      </c:areaChart>
      <c:barChart>
        <c:barDir val="col"/>
        <c:grouping val="clustered"/>
        <c:varyColors val="0"/>
        <c:dLbls>
          <c:showLegendKey val="0"/>
          <c:showVal val="0"/>
          <c:showCatName val="0"/>
          <c:showSerName val="0"/>
          <c:showPercent val="0"/>
          <c:showBubbleSize val="0"/>
        </c:dLbls>
        <c:gapWidth val="30"/>
        <c:axId val="212824448"/>
        <c:axId val="212825984"/>
        <c:extLst>
          <c:ext xmlns:c15="http://schemas.microsoft.com/office/drawing/2012/chart" uri="{02D57815-91ED-43cb-92C2-25804820EDAC}">
            <c15:filteredBarSeries>
              <c15:ser>
                <c:idx val="1"/>
                <c:order val="1"/>
                <c:tx>
                  <c:v>Сарын инфляци</c:v>
                </c:tx>
                <c:spPr>
                  <a:solidFill>
                    <a:srgbClr val="373334"/>
                  </a:solidFill>
                </c:spPr>
                <c:invertIfNegative val="0"/>
                <c:cat>
                  <c:multiLvlStrRef>
                    <c:extLst>
                      <c:ext uri="{02D57815-91ED-43cb-92C2-25804820EDAC}">
                        <c15:formulaRef>
                          <c15:sqref>'I. Инфляц'!$C$3:$D$54</c15:sqref>
                        </c15:formulaRef>
                      </c:ext>
                    </c:extLst>
                    <c:multiLvlStrCache>
                      <c:ptCount val="52"/>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8">
                          <c:v>3</c:v>
                        </c:pt>
                        <c:pt idx="51">
                          <c:v>6</c:v>
                        </c:pt>
                      </c:lvl>
                      <c:lvl>
                        <c:pt idx="10">
                          <c:v>2014</c:v>
                        </c:pt>
                        <c:pt idx="22">
                          <c:v>2015</c:v>
                        </c:pt>
                        <c:pt idx="34">
                          <c:v>2016</c:v>
                        </c:pt>
                        <c:pt idx="46">
                          <c:v>2017</c:v>
                        </c:pt>
                      </c:lvl>
                    </c:multiLvlStrCache>
                  </c:multiLvlStrRef>
                </c:cat>
                <c:val>
                  <c:numRef>
                    <c:extLst>
                      <c:ext uri="{02D57815-91ED-43cb-92C2-25804820EDAC}">
                        <c15:formulaRef>
                          <c15:sqref>'I. Инфляц'!$I$61:$I$101</c15:sqref>
                        </c15:formulaRef>
                      </c:ext>
                    </c:extLst>
                    <c:numCache>
                      <c:formatCode>0.0%</c:formatCode>
                      <c:ptCount val="41"/>
                      <c:pt idx="0">
                        <c:v>1.7002310493111406E-2</c:v>
                      </c:pt>
                      <c:pt idx="1">
                        <c:v>7.0744903735093789E-3</c:v>
                      </c:pt>
                      <c:pt idx="2">
                        <c:v>1.1804035533342638E-2</c:v>
                      </c:pt>
                      <c:pt idx="3">
                        <c:v>5.8438340475119865E-3</c:v>
                      </c:pt>
                      <c:pt idx="4">
                        <c:v>5.1687806577203066E-3</c:v>
                      </c:pt>
                      <c:pt idx="5">
                        <c:v>6.810790142777412E-3</c:v>
                      </c:pt>
                      <c:pt idx="6">
                        <c:v>6.968879944788009E-3</c:v>
                      </c:pt>
                      <c:pt idx="7">
                        <c:v>-8.8821845518303189E-3</c:v>
                      </c:pt>
                      <c:pt idx="8">
                        <c:v>-1.3619300594880368E-4</c:v>
                      </c:pt>
                      <c:pt idx="9">
                        <c:v>1.2204466251321433E-2</c:v>
                      </c:pt>
                      <c:pt idx="10">
                        <c:v>2.2453216089786343E-2</c:v>
                      </c:pt>
                      <c:pt idx="11">
                        <c:v>6.6528931891645104E-3</c:v>
                      </c:pt>
                      <c:pt idx="12">
                        <c:v>2.6353628501696313E-3</c:v>
                      </c:pt>
                      <c:pt idx="13">
                        <c:v>4.6053443441544939E-3</c:v>
                      </c:pt>
                      <c:pt idx="14">
                        <c:v>8.1413733621409357E-3</c:v>
                      </c:pt>
                      <c:pt idx="15">
                        <c:v>9.3807417129985193E-3</c:v>
                      </c:pt>
                      <c:pt idx="16">
                        <c:v>1.5211481460585929E-2</c:v>
                      </c:pt>
                      <c:pt idx="17">
                        <c:v>1.5200740060492324E-2</c:v>
                      </c:pt>
                      <c:pt idx="18">
                        <c:v>-1.5019778641789383E-4</c:v>
                      </c:pt>
                      <c:pt idx="19">
                        <c:v>3.9946841750753137E-3</c:v>
                      </c:pt>
                      <c:pt idx="20">
                        <c:v>-1.6831459081823041E-5</c:v>
                      </c:pt>
                      <c:pt idx="21">
                        <c:v>-6.2376400693293643E-3</c:v>
                      </c:pt>
                      <c:pt idx="22">
                        <c:v>-9.9304965412874147E-3</c:v>
                      </c:pt>
                      <c:pt idx="23">
                        <c:v>6.4411426418826689E-3</c:v>
                      </c:pt>
                      <c:pt idx="24">
                        <c:v>1.2125418869187499E-2</c:v>
                      </c:pt>
                      <c:pt idx="25">
                        <c:v>1.3414495057649134E-2</c:v>
                      </c:pt>
                      <c:pt idx="26">
                        <c:v>6.736241873824822E-3</c:v>
                      </c:pt>
                      <c:pt idx="27">
                        <c:v>-5.0175332268349582E-3</c:v>
                      </c:pt>
                      <c:pt idx="28">
                        <c:v>-1.3546096481591441E-3</c:v>
                      </c:pt>
                      <c:pt idx="29">
                        <c:v>4.3663253030439275E-3</c:v>
                      </c:pt>
                      <c:pt idx="30">
                        <c:v>7.4764247121981153E-3</c:v>
                      </c:pt>
                      <c:pt idx="31">
                        <c:v>-1.1085363185314168E-2</c:v>
                      </c:pt>
                      <c:pt idx="32">
                        <c:v>-2.9316750548129544E-3</c:v>
                      </c:pt>
                      <c:pt idx="33">
                        <c:v>5.4007226731633828E-3</c:v>
                      </c:pt>
                      <c:pt idx="34">
                        <c:v>7.365213818969929E-3</c:v>
                      </c:pt>
                      <c:pt idx="35">
                        <c:v>-1.7261489107409655E-2</c:v>
                      </c:pt>
                      <c:pt idx="36">
                        <c:v>6.6991370338562728E-3</c:v>
                      </c:pt>
                      <c:pt idx="37">
                        <c:v>1.968495351506383E-2</c:v>
                      </c:pt>
                      <c:pt idx="38">
                        <c:v>6.80707363479649E-3</c:v>
                      </c:pt>
                      <c:pt idx="39">
                        <c:v>3.4320061304567551E-2</c:v>
                      </c:pt>
                      <c:pt idx="40">
                        <c:v>5.0573890496985463E-3</c:v>
                      </c:pt>
                    </c:numCache>
                  </c:numRef>
                </c:val>
                <c:extLst>
                  <c:ext xmlns:c16="http://schemas.microsoft.com/office/drawing/2014/chart" uri="{C3380CC4-5D6E-409C-BE32-E72D297353CC}">
                    <c16:uniqueId val="{00000005-27E2-41A8-8A5C-CD7807484851}"/>
                  </c:ext>
                </c:extLst>
              </c15:ser>
            </c15:filteredBarSeries>
          </c:ext>
        </c:extLst>
      </c:barChart>
      <c:lineChart>
        <c:grouping val="standard"/>
        <c:varyColors val="0"/>
        <c:ser>
          <c:idx val="0"/>
          <c:order val="0"/>
          <c:tx>
            <c:strRef>
              <c:f>'I. Инфляц'!$F$2</c:f>
              <c:strCache>
                <c:ptCount val="1"/>
                <c:pt idx="0">
                  <c:v>Жилийн инфляц (УБ)</c:v>
                </c:pt>
              </c:strCache>
            </c:strRef>
          </c:tx>
          <c:spPr>
            <a:ln w="15875">
              <a:solidFill>
                <a:srgbClr val="937843"/>
              </a:solidFill>
            </a:ln>
          </c:spPr>
          <c:marker>
            <c:symbol val="none"/>
          </c:marker>
          <c:cat>
            <c:multiLvlStrRef>
              <c:f>'I. Инфляц'!$C$61:$D$101</c:f>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extLst/>
            </c:multiLvlStrRef>
          </c:cat>
          <c:val>
            <c:numRef>
              <c:f>'I. Инфляц'!$F$61:$F$101</c:f>
              <c:numCache>
                <c:formatCode>0.0%</c:formatCode>
                <c:ptCount val="41"/>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numCache>
              <c:extLst/>
            </c:numRef>
          </c:val>
          <c:smooth val="0"/>
          <c:extLst xmlns:c15="http://schemas.microsoft.com/office/drawing/2012/chart">
            <c:ext xmlns:c16="http://schemas.microsoft.com/office/drawing/2014/chart" uri="{C3380CC4-5D6E-409C-BE32-E72D297353CC}">
              <c16:uniqueId val="{00000000-27E2-41A8-8A5C-CD7807484851}"/>
            </c:ext>
          </c:extLst>
        </c:ser>
        <c:ser>
          <c:idx val="4"/>
          <c:order val="3"/>
          <c:tx>
            <c:strRef>
              <c:f>'I. Инфляц'!$G$2</c:f>
              <c:strCache>
                <c:ptCount val="1"/>
                <c:pt idx="0">
                  <c:v>Жилийн инфляц (Улс)</c:v>
                </c:pt>
              </c:strCache>
            </c:strRef>
          </c:tx>
          <c:spPr>
            <a:ln w="19050">
              <a:solidFill>
                <a:srgbClr val="122F83"/>
              </a:solidFill>
            </a:ln>
          </c:spPr>
          <c:marker>
            <c:symbol val="none"/>
          </c:marker>
          <c:cat>
            <c:strLit>
              <c:ptCount val="35"/>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4">
                <c:v>2020 11</c:v>
              </c:pt>
              <c:extLst>
                <c:ext xmlns:c15="http://schemas.microsoft.com/office/drawing/2012/chart" uri="{02D57815-91ED-43cb-92C2-25804820EDAC}">
                  <c15:autoCat val="1"/>
                </c:ext>
              </c:extLst>
            </c:strLit>
          </c:cat>
          <c:val>
            <c:numRef>
              <c:f>'I. Инфляц'!$G$61:$G$101</c:f>
              <c:numCache>
                <c:formatCode>0.0%</c:formatCode>
                <c:ptCount val="41"/>
                <c:pt idx="0">
                  <c:v>6.852567114574426E-2</c:v>
                </c:pt>
                <c:pt idx="1">
                  <c:v>6.9114883011520689E-2</c:v>
                </c:pt>
                <c:pt idx="2">
                  <c:v>6.6280833375635728E-2</c:v>
                </c:pt>
                <c:pt idx="3">
                  <c:v>6.0319907661503303E-2</c:v>
                </c:pt>
                <c:pt idx="4">
                  <c:v>6.1402705425187776E-2</c:v>
                </c:pt>
                <c:pt idx="5">
                  <c:v>7.2001644530136577E-2</c:v>
                </c:pt>
                <c:pt idx="6">
                  <c:v>7.7312533539736883E-2</c:v>
                </c:pt>
                <c:pt idx="7">
                  <c:v>5.9998522196566428E-2</c:v>
                </c:pt>
                <c:pt idx="8">
                  <c:v>5.6870089921373213E-2</c:v>
                </c:pt>
                <c:pt idx="9">
                  <c:v>6.2798962627032884E-2</c:v>
                </c:pt>
                <c:pt idx="10">
                  <c:v>8.0661332203150193E-2</c:v>
                </c:pt>
                <c:pt idx="11">
                  <c:v>8.1324306010331027E-2</c:v>
                </c:pt>
                <c:pt idx="12">
                  <c:v>7.2824577370836474E-2</c:v>
                </c:pt>
                <c:pt idx="13">
                  <c:v>6.8731023241096034E-2</c:v>
                </c:pt>
                <c:pt idx="14">
                  <c:v>6.6756424619326848E-2</c:v>
                </c:pt>
                <c:pt idx="15">
                  <c:v>7.0124106230146088E-2</c:v>
                </c:pt>
                <c:pt idx="16">
                  <c:v>7.9810635998761148E-2</c:v>
                </c:pt>
                <c:pt idx="17">
                  <c:v>8.3046338586776347E-2</c:v>
                </c:pt>
                <c:pt idx="18">
                  <c:v>7.6850499058821242E-2</c:v>
                </c:pt>
                <c:pt idx="19">
                  <c:v>8.9412289400866651E-2</c:v>
                </c:pt>
                <c:pt idx="20">
                  <c:v>8.9943493167324418E-2</c:v>
                </c:pt>
                <c:pt idx="21">
                  <c:v>7.5952464937249609E-2</c:v>
                </c:pt>
                <c:pt idx="22">
                  <c:v>5.2277873849990941E-2</c:v>
                </c:pt>
                <c:pt idx="23">
                  <c:v>5.2310703097043998E-2</c:v>
                </c:pt>
                <c:pt idx="24">
                  <c:v>5.5857441077042047E-2</c:v>
                </c:pt>
                <c:pt idx="25">
                  <c:v>6.3527064615065409E-2</c:v>
                </c:pt>
                <c:pt idx="26">
                  <c:v>6.3618198915813995E-2</c:v>
                </c:pt>
                <c:pt idx="27">
                  <c:v>4.6963440640156895E-2</c:v>
                </c:pt>
                <c:pt idx="28">
                  <c:v>3.2895032942207525E-2</c:v>
                </c:pt>
                <c:pt idx="29">
                  <c:v>2.8469815674201149E-2</c:v>
                </c:pt>
                <c:pt idx="30">
                  <c:v>3.4421713958054934E-2</c:v>
                </c:pt>
                <c:pt idx="31">
                  <c:v>2.135555107157705E-2</c:v>
                </c:pt>
                <c:pt idx="32">
                  <c:v>1.7206505681071071E-2</c:v>
                </c:pt>
                <c:pt idx="33">
                  <c:v>2.4381998242032132E-2</c:v>
                </c:pt>
                <c:pt idx="34">
                  <c:v>3.4964638588516728E-2</c:v>
                </c:pt>
                <c:pt idx="35">
                  <c:v>2.2769385378522466E-2</c:v>
                </c:pt>
                <c:pt idx="36">
                  <c:v>2.3647722250514258E-2</c:v>
                </c:pt>
                <c:pt idx="37">
                  <c:v>2.5798557654852727E-2</c:v>
                </c:pt>
                <c:pt idx="38">
                  <c:v>2.4692208689654382E-2</c:v>
                </c:pt>
                <c:pt idx="39">
                  <c:v>5.5731089475260509E-2</c:v>
                </c:pt>
                <c:pt idx="40">
                  <c:v>6.1933602478829952E-2</c:v>
                </c:pt>
              </c:numCache>
              <c:extLst/>
            </c:numRef>
          </c:val>
          <c:smooth val="0"/>
          <c:extLst>
            <c:ext xmlns:c16="http://schemas.microsoft.com/office/drawing/2014/chart" uri="{C3380CC4-5D6E-409C-BE32-E72D297353CC}">
              <c16:uniqueId val="{00000001-27E2-41A8-8A5C-CD7807484851}"/>
            </c:ext>
          </c:extLst>
        </c:ser>
        <c:ser>
          <c:idx val="3"/>
          <c:order val="4"/>
          <c:tx>
            <c:strRef>
              <c:f>'I. Инфляц'!$E$2</c:f>
              <c:strCache>
                <c:ptCount val="1"/>
                <c:pt idx="0">
                  <c:v>Инфляцын зорилт</c:v>
                </c:pt>
              </c:strCache>
            </c:strRef>
          </c:tx>
          <c:spPr>
            <a:ln w="15875">
              <a:solidFill>
                <a:srgbClr val="373334"/>
              </a:solidFill>
            </a:ln>
          </c:spPr>
          <c:marker>
            <c:symbol val="none"/>
          </c:marker>
          <c:dPt>
            <c:idx val="24"/>
            <c:bubble3D val="0"/>
            <c:extLst>
              <c:ext xmlns:c16="http://schemas.microsoft.com/office/drawing/2014/chart" uri="{C3380CC4-5D6E-409C-BE32-E72D297353CC}">
                <c16:uniqueId val="{00000000-F571-470E-A233-27AE8025706A}"/>
              </c:ext>
            </c:extLst>
          </c:dPt>
          <c:dPt>
            <c:idx val="48"/>
            <c:bubble3D val="0"/>
            <c:extLst>
              <c:ext xmlns:c16="http://schemas.microsoft.com/office/drawing/2014/chart" uri="{C3380CC4-5D6E-409C-BE32-E72D297353CC}">
                <c16:uniqueId val="{00000001-F571-470E-A233-27AE8025706A}"/>
              </c:ext>
            </c:extLst>
          </c:dPt>
          <c:cat>
            <c:multiLvlStrRef>
              <c:f>'I. Инфляц'!$C$61:$D$101</c:f>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extLst/>
            </c:multiLvlStrRef>
          </c:cat>
          <c:val>
            <c:numRef>
              <c:f>'I. Инфляц'!$E$61:$E$101</c:f>
              <c:numCache>
                <c:formatCode>0.0%</c:formatCode>
                <c:ptCount val="41"/>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pt idx="21">
                  <c:v>0.08</c:v>
                </c:pt>
                <c:pt idx="22">
                  <c:v>0.08</c:v>
                </c:pt>
                <c:pt idx="23">
                  <c:v>0.08</c:v>
                </c:pt>
                <c:pt idx="24">
                  <c:v>0.08</c:v>
                </c:pt>
                <c:pt idx="25">
                  <c:v>0.08</c:v>
                </c:pt>
                <c:pt idx="26">
                  <c:v>0.08</c:v>
                </c:pt>
                <c:pt idx="27">
                  <c:v>0.08</c:v>
                </c:pt>
                <c:pt idx="28">
                  <c:v>0.08</c:v>
                </c:pt>
                <c:pt idx="29">
                  <c:v>0.08</c:v>
                </c:pt>
                <c:pt idx="30">
                  <c:v>0.08</c:v>
                </c:pt>
                <c:pt idx="31">
                  <c:v>0.08</c:v>
                </c:pt>
                <c:pt idx="32">
                  <c:v>0.08</c:v>
                </c:pt>
                <c:pt idx="33">
                  <c:v>0.08</c:v>
                </c:pt>
                <c:pt idx="34">
                  <c:v>0.08</c:v>
                </c:pt>
                <c:pt idx="35">
                  <c:v>0.08</c:v>
                </c:pt>
                <c:pt idx="36">
                  <c:v>0.06</c:v>
                </c:pt>
                <c:pt idx="37">
                  <c:v>0.06</c:v>
                </c:pt>
                <c:pt idx="38">
                  <c:v>0.06</c:v>
                </c:pt>
                <c:pt idx="39">
                  <c:v>0.06</c:v>
                </c:pt>
                <c:pt idx="40">
                  <c:v>0.06</c:v>
                </c:pt>
              </c:numCache>
              <c:extLst/>
            </c:numRef>
          </c:val>
          <c:smooth val="0"/>
          <c:extLst>
            <c:ext xmlns:c16="http://schemas.microsoft.com/office/drawing/2014/chart" uri="{C3380CC4-5D6E-409C-BE32-E72D297353CC}">
              <c16:uniqueId val="{00000004-27E2-41A8-8A5C-CD7807484851}"/>
            </c:ext>
          </c:extLst>
        </c:ser>
        <c:dLbls>
          <c:showLegendKey val="0"/>
          <c:showVal val="0"/>
          <c:showCatName val="0"/>
          <c:showSerName val="0"/>
          <c:showPercent val="0"/>
          <c:showBubbleSize val="0"/>
        </c:dLbls>
        <c:marker val="1"/>
        <c:smooth val="0"/>
        <c:axId val="212824448"/>
        <c:axId val="212825984"/>
        <c:extLst>
          <c:ext xmlns:c15="http://schemas.microsoft.com/office/drawing/2012/chart" uri="{02D57815-91ED-43cb-92C2-25804820EDAC}">
            <c15:filteredLineSeries>
              <c15:ser>
                <c:idx val="2"/>
                <c:order val="2"/>
                <c:tx>
                  <c:v>Суурь инфляци</c:v>
                </c:tx>
                <c:spPr>
                  <a:ln w="38100">
                    <a:solidFill>
                      <a:srgbClr val="002060"/>
                    </a:solidFill>
                  </a:ln>
                </c:spPr>
                <c:marker>
                  <c:symbol val="none"/>
                </c:marker>
                <c:cat>
                  <c:multiLvlStrRef>
                    <c:extLst>
                      <c:ext uri="{02D57815-91ED-43cb-92C2-25804820EDAC}">
                        <c15:formulaRef>
                          <c15:sqref>'I. Инфляц'!$C$61:$D$101</c15:sqref>
                        </c15:formulaRef>
                      </c:ext>
                    </c:extLst>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multiLvlStrRef>
                </c:cat>
                <c:val>
                  <c:numRef>
                    <c:extLst>
                      <c:ext uri="{02D57815-91ED-43cb-92C2-25804820EDAC}">
                        <c15:formulaRef>
                          <c15:sqref>'I. Инфляц'!$H$61:$H$101</c15:sqref>
                        </c15:formulaRef>
                      </c:ext>
                    </c:extLst>
                    <c:numCache>
                      <c:formatCode>0.0%</c:formatCode>
                      <c:ptCount val="41"/>
                      <c:pt idx="0">
                        <c:v>8.8166019607825996E-2</c:v>
                      </c:pt>
                      <c:pt idx="1">
                        <c:v>8.5568004999241554E-2</c:v>
                      </c:pt>
                      <c:pt idx="2">
                        <c:v>8.2368344585830533E-2</c:v>
                      </c:pt>
                      <c:pt idx="3">
                        <c:v>6.6867405878679564E-2</c:v>
                      </c:pt>
                      <c:pt idx="4">
                        <c:v>6.4267372173159476E-2</c:v>
                      </c:pt>
                      <c:pt idx="5">
                        <c:v>6.7461224221112337E-2</c:v>
                      </c:pt>
                      <c:pt idx="6">
                        <c:v>7.4598394730507334E-2</c:v>
                      </c:pt>
                      <c:pt idx="7">
                        <c:v>6.5306346086682954E-2</c:v>
                      </c:pt>
                      <c:pt idx="8">
                        <c:v>6.5306346086682954E-2</c:v>
                      </c:pt>
                      <c:pt idx="9">
                        <c:v>6.9056655385373089E-2</c:v>
                      </c:pt>
                      <c:pt idx="10">
                        <c:v>8.9194195029013823E-2</c:v>
                      </c:pt>
                      <c:pt idx="11">
                        <c:v>8.9612545278115352E-2</c:v>
                      </c:pt>
                      <c:pt idx="12">
                        <c:v>6.6516857754660874E-2</c:v>
                      </c:pt>
                      <c:pt idx="13">
                        <c:v>7.1779791819684968E-2</c:v>
                      </c:pt>
                      <c:pt idx="14">
                        <c:v>7.1034600733144604E-2</c:v>
                      </c:pt>
                      <c:pt idx="15">
                        <c:v>7.6160699233241536E-2</c:v>
                      </c:pt>
                      <c:pt idx="16">
                        <c:v>7.8611487424218751E-2</c:v>
                      </c:pt>
                      <c:pt idx="17">
                        <c:v>8.5444767746596817E-2</c:v>
                      </c:pt>
                      <c:pt idx="18">
                        <c:v>8.0922075734581433E-2</c:v>
                      </c:pt>
                      <c:pt idx="19">
                        <c:v>8.4694092252265429E-2</c:v>
                      </c:pt>
                      <c:pt idx="20">
                        <c:v>7.68060604249865E-2</c:v>
                      </c:pt>
                      <c:pt idx="21">
                        <c:v>6.0388477674135688E-2</c:v>
                      </c:pt>
                      <c:pt idx="22">
                        <c:v>3.9582634478660284E-2</c:v>
                      </c:pt>
                      <c:pt idx="23">
                        <c:v>4.2463521264983761E-2</c:v>
                      </c:pt>
                      <c:pt idx="24">
                        <c:v>5.0332403289129246E-2</c:v>
                      </c:pt>
                      <c:pt idx="25">
                        <c:v>5.1253062975713748E-2</c:v>
                      </c:pt>
                      <c:pt idx="26">
                        <c:v>5.1547498796199021E-2</c:v>
                      </c:pt>
                      <c:pt idx="27">
                        <c:v>4.0536546693445974E-2</c:v>
                      </c:pt>
                      <c:pt idx="28">
                        <c:v>2.9473818507891547E-2</c:v>
                      </c:pt>
                      <c:pt idx="29">
                        <c:v>2.0588585235125745E-2</c:v>
                      </c:pt>
                      <c:pt idx="30">
                        <c:v>2.029809392063342E-2</c:v>
                      </c:pt>
                      <c:pt idx="31">
                        <c:v>1.5135558852630959E-2</c:v>
                      </c:pt>
                      <c:pt idx="32">
                        <c:v>2.0398999548304486E-2</c:v>
                      </c:pt>
                      <c:pt idx="33">
                        <c:v>3.0351621081621705E-2</c:v>
                      </c:pt>
                      <c:pt idx="34">
                        <c:v>3.319044385520753E-2</c:v>
                      </c:pt>
                      <c:pt idx="35">
                        <c:v>2.1698539998298294E-3</c:v>
                      </c:pt>
                      <c:pt idx="36">
                        <c:v>3.1106205802511333E-4</c:v>
                      </c:pt>
                      <c:pt idx="37">
                        <c:v>1.9449362570000961E-3</c:v>
                      </c:pt>
                      <c:pt idx="38">
                        <c:v>2.8102311341227093E-3</c:v>
                      </c:pt>
                      <c:pt idx="39">
                        <c:v>3.6882683836928054E-2</c:v>
                      </c:pt>
                      <c:pt idx="40">
                        <c:v>4.6078310069860073E-2</c:v>
                      </c:pt>
                    </c:numCache>
                  </c:numRef>
                </c:val>
                <c:smooth val="0"/>
                <c:extLst>
                  <c:ext xmlns:c16="http://schemas.microsoft.com/office/drawing/2014/chart" uri="{C3380CC4-5D6E-409C-BE32-E72D297353CC}">
                    <c16:uniqueId val="{00000006-27E2-41A8-8A5C-CD7807484851}"/>
                  </c:ext>
                </c:extLst>
              </c15:ser>
            </c15:filteredLineSeries>
          </c:ext>
        </c:extLst>
      </c:lineChart>
      <c:catAx>
        <c:axId val="212824448"/>
        <c:scaling>
          <c:orientation val="minMax"/>
        </c:scaling>
        <c:delete val="0"/>
        <c:axPos val="b"/>
        <c:numFmt formatCode="General" sourceLinked="0"/>
        <c:majorTickMark val="none"/>
        <c:minorTickMark val="none"/>
        <c:tickLblPos val="low"/>
        <c:spPr>
          <a:ln w="3175">
            <a:solidFill>
              <a:schemeClr val="bg1">
                <a:lumMod val="75000"/>
              </a:schemeClr>
            </a:solidFill>
          </a:ln>
        </c:spPr>
        <c:crossAx val="212825984"/>
        <c:crosses val="autoZero"/>
        <c:auto val="1"/>
        <c:lblAlgn val="ctr"/>
        <c:lblOffset val="100"/>
        <c:noMultiLvlLbl val="0"/>
      </c:catAx>
      <c:valAx>
        <c:axId val="212825984"/>
        <c:scaling>
          <c:orientation val="minMax"/>
          <c:max val="0.14000000000000001"/>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212824448"/>
        <c:crosses val="autoZero"/>
        <c:crossBetween val="between"/>
      </c:valAx>
      <c:spPr>
        <a:ln w="3175">
          <a:solidFill>
            <a:schemeClr val="bg1">
              <a:lumMod val="75000"/>
            </a:schemeClr>
          </a:solidFill>
        </a:ln>
      </c:spPr>
    </c:plotArea>
    <c:legend>
      <c:legendPos val="b"/>
      <c:legendEntry>
        <c:idx val="0"/>
        <c:delete val="1"/>
      </c:legendEntry>
      <c:legendEntry>
        <c:idx val="1"/>
        <c:delete val="1"/>
      </c:legendEntry>
      <c:layout>
        <c:manualLayout>
          <c:xMode val="edge"/>
          <c:yMode val="edge"/>
          <c:x val="6.7072840206746892E-2"/>
          <c:y val="7.5784517134821081E-2"/>
          <c:w val="0.39675086833371848"/>
          <c:h val="9.4632273817645551E-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77668604510856E-2"/>
          <c:y val="0.1170807314204682"/>
          <c:w val="0.92584916988015808"/>
          <c:h val="0.76683233720827926"/>
        </c:manualLayout>
      </c:layout>
      <c:barChart>
        <c:barDir val="col"/>
        <c:grouping val="stacked"/>
        <c:varyColors val="0"/>
        <c:ser>
          <c:idx val="0"/>
          <c:order val="1"/>
          <c:tx>
            <c:strRef>
              <c:f>'II. ЭЗ өсөлт'!$A$48</c:f>
              <c:strCache>
                <c:ptCount val="1"/>
                <c:pt idx="0">
                  <c:v>Хөдөө аж ахуй</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өсөлт'!$B$48:$AH$48</c15:sqref>
                  </c15:fullRef>
                </c:ext>
              </c:extLst>
              <c:f>'II. ЭЗ өсөлт'!$V$48:$AH$48</c:f>
              <c:numCache>
                <c:formatCode>0.0%</c:formatCode>
                <c:ptCount val="13"/>
                <c:pt idx="0">
                  <c:v>1.6572045131760117E-3</c:v>
                </c:pt>
                <c:pt idx="1">
                  <c:v>2.2395022140649437E-3</c:v>
                </c:pt>
                <c:pt idx="2">
                  <c:v>5.1582429777768555E-3</c:v>
                </c:pt>
                <c:pt idx="3">
                  <c:v>1.2867623154258828E-2</c:v>
                </c:pt>
                <c:pt idx="4">
                  <c:v>7.6597042513862725E-4</c:v>
                </c:pt>
                <c:pt idx="5">
                  <c:v>1.1028444583073432E-2</c:v>
                </c:pt>
                <c:pt idx="6">
                  <c:v>4.7957539103232489E-3</c:v>
                </c:pt>
                <c:pt idx="7">
                  <c:v>2.2481889479680973E-2</c:v>
                </c:pt>
                <c:pt idx="8">
                  <c:v>5.3136233855119895E-3</c:v>
                </c:pt>
                <c:pt idx="9">
                  <c:v>2.7675150731018176E-2</c:v>
                </c:pt>
                <c:pt idx="10">
                  <c:v>1.148810135407847E-2</c:v>
                </c:pt>
                <c:pt idx="11">
                  <c:v>-1.2E-2</c:v>
                </c:pt>
                <c:pt idx="12">
                  <c:v>-3.0000000000000001E-3</c:v>
                </c:pt>
              </c:numCache>
            </c:numRef>
          </c:val>
          <c:extLst>
            <c:ext xmlns:c16="http://schemas.microsoft.com/office/drawing/2014/chart" uri="{C3380CC4-5D6E-409C-BE32-E72D297353CC}">
              <c16:uniqueId val="{00000000-4681-4012-9C54-4B8A6384D887}"/>
            </c:ext>
          </c:extLst>
        </c:ser>
        <c:ser>
          <c:idx val="1"/>
          <c:order val="2"/>
          <c:tx>
            <c:strRef>
              <c:f>'II. ЭЗ өсөлт'!$A$49</c:f>
              <c:strCache>
                <c:ptCount val="1"/>
                <c:pt idx="0">
                  <c:v>Уул уурхай</c:v>
                </c:pt>
              </c:strCache>
            </c:strRef>
          </c:tx>
          <c:spPr>
            <a:solidFill>
              <a:srgbClr val="D4D9E4"/>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өсөлт'!$B$49:$AH$49</c15:sqref>
                  </c15:fullRef>
                </c:ext>
              </c:extLst>
              <c:f>'II. ЭЗ өсөлт'!$V$49:$AH$49</c:f>
              <c:numCache>
                <c:formatCode>0.0%</c:formatCode>
                <c:ptCount val="13"/>
                <c:pt idx="0">
                  <c:v>9.3435099000770266E-3</c:v>
                </c:pt>
                <c:pt idx="1">
                  <c:v>2.3290654332231903E-3</c:v>
                </c:pt>
                <c:pt idx="2">
                  <c:v>1.4909308410066444E-4</c:v>
                </c:pt>
                <c:pt idx="3">
                  <c:v>3.8660290358814124E-2</c:v>
                </c:pt>
                <c:pt idx="4">
                  <c:v>3.6000000000000004E-2</c:v>
                </c:pt>
                <c:pt idx="5">
                  <c:v>0.02</c:v>
                </c:pt>
                <c:pt idx="6">
                  <c:v>-4.0000000000000001E-3</c:v>
                </c:pt>
                <c:pt idx="7">
                  <c:v>-3.9E-2</c:v>
                </c:pt>
                <c:pt idx="8">
                  <c:v>-7.6999999999999999E-2</c:v>
                </c:pt>
                <c:pt idx="9">
                  <c:v>-5.2000000000000005E-2</c:v>
                </c:pt>
                <c:pt idx="10">
                  <c:v>-1.1000000000000001E-2</c:v>
                </c:pt>
                <c:pt idx="11">
                  <c:v>4.2000000000000003E-2</c:v>
                </c:pt>
                <c:pt idx="12">
                  <c:v>7.0000000000000007E-2</c:v>
                </c:pt>
              </c:numCache>
            </c:numRef>
          </c:val>
          <c:extLst>
            <c:ext xmlns:c16="http://schemas.microsoft.com/office/drawing/2014/chart" uri="{C3380CC4-5D6E-409C-BE32-E72D297353CC}">
              <c16:uniqueId val="{00000001-4681-4012-9C54-4B8A6384D887}"/>
            </c:ext>
          </c:extLst>
        </c:ser>
        <c:ser>
          <c:idx val="2"/>
          <c:order val="3"/>
          <c:tx>
            <c:strRef>
              <c:f>'II. ЭЗ өсөлт'!$A$50</c:f>
              <c:strCache>
                <c:ptCount val="1"/>
                <c:pt idx="0">
                  <c:v>Боловсруулах</c:v>
                </c:pt>
              </c:strCache>
            </c:strRef>
          </c:tx>
          <c:spPr>
            <a:pattFill prst="pct80">
              <a:fgClr>
                <a:srgbClr val="7B8BAD"/>
              </a:fgClr>
              <a:bgClr>
                <a:schemeClr val="bg1"/>
              </a:bgClr>
            </a:patt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өсөлт'!$B$50:$AH$50</c15:sqref>
                  </c15:fullRef>
                </c:ext>
              </c:extLst>
              <c:f>'II. ЭЗ өсөлт'!$V$50:$AH$50</c:f>
              <c:numCache>
                <c:formatCode>0.0%</c:formatCode>
                <c:ptCount val="13"/>
                <c:pt idx="0">
                  <c:v>4.4894385722046527E-3</c:v>
                </c:pt>
                <c:pt idx="1">
                  <c:v>9.4448687444919164E-3</c:v>
                </c:pt>
                <c:pt idx="2">
                  <c:v>2.5869760947348484E-3</c:v>
                </c:pt>
                <c:pt idx="3">
                  <c:v>2.1490179308085035E-2</c:v>
                </c:pt>
                <c:pt idx="4">
                  <c:v>4.0000000000000001E-3</c:v>
                </c:pt>
                <c:pt idx="5">
                  <c:v>3.0000000000000001E-3</c:v>
                </c:pt>
                <c:pt idx="6">
                  <c:v>9.0000000000000011E-3</c:v>
                </c:pt>
                <c:pt idx="7">
                  <c:v>1.2E-2</c:v>
                </c:pt>
                <c:pt idx="8">
                  <c:v>2E-3</c:v>
                </c:pt>
                <c:pt idx="9">
                  <c:v>-6.9999999999999993E-3</c:v>
                </c:pt>
                <c:pt idx="10">
                  <c:v>-6.1147169397552633E-3</c:v>
                </c:pt>
                <c:pt idx="11">
                  <c:v>1.4151342488996915E-2</c:v>
                </c:pt>
                <c:pt idx="12">
                  <c:v>1.3999999999999999E-2</c:v>
                </c:pt>
              </c:numCache>
            </c:numRef>
          </c:val>
          <c:extLst>
            <c:ext xmlns:c16="http://schemas.microsoft.com/office/drawing/2014/chart" uri="{C3380CC4-5D6E-409C-BE32-E72D297353CC}">
              <c16:uniqueId val="{00000002-4681-4012-9C54-4B8A6384D887}"/>
            </c:ext>
          </c:extLst>
        </c:ser>
        <c:ser>
          <c:idx val="3"/>
          <c:order val="4"/>
          <c:tx>
            <c:strRef>
              <c:f>'II. ЭЗ өсөлт'!$A$51</c:f>
              <c:strCache>
                <c:ptCount val="1"/>
                <c:pt idx="0">
                  <c:v>Эрчим хүч</c:v>
                </c:pt>
              </c:strCache>
            </c:strRef>
          </c:tx>
          <c:spPr>
            <a:solidFill>
              <a:srgbClr val="286A6C"/>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өсөлт'!$B$51:$AH$51</c15:sqref>
                  </c15:fullRef>
                </c:ext>
              </c:extLst>
              <c:f>'II. ЭЗ өсөлт'!$V$51:$AH$51</c:f>
              <c:numCache>
                <c:formatCode>0.0%</c:formatCode>
                <c:ptCount val="13"/>
                <c:pt idx="0">
                  <c:v>3.0173965744672931E-3</c:v>
                </c:pt>
                <c:pt idx="1">
                  <c:v>9.947399421503726E-4</c:v>
                </c:pt>
                <c:pt idx="2">
                  <c:v>1.3541029405755615E-3</c:v>
                </c:pt>
                <c:pt idx="3">
                  <c:v>1.1257021894320542E-3</c:v>
                </c:pt>
                <c:pt idx="4">
                  <c:v>1E-3</c:v>
                </c:pt>
                <c:pt idx="5">
                  <c:v>1E-3</c:v>
                </c:pt>
                <c:pt idx="6">
                  <c:v>1E-3</c:v>
                </c:pt>
                <c:pt idx="7">
                  <c:v>1E-3</c:v>
                </c:pt>
                <c:pt idx="8">
                  <c:v>2E-3</c:v>
                </c:pt>
                <c:pt idx="9">
                  <c:v>0</c:v>
                </c:pt>
                <c:pt idx="10">
                  <c:v>-2.8966649131411944E-4</c:v>
                </c:pt>
                <c:pt idx="11">
                  <c:v>5.9018425968328735E-4</c:v>
                </c:pt>
                <c:pt idx="12">
                  <c:v>3.0000000000000001E-3</c:v>
                </c:pt>
              </c:numCache>
            </c:numRef>
          </c:val>
          <c:extLst>
            <c:ext xmlns:c16="http://schemas.microsoft.com/office/drawing/2014/chart" uri="{C3380CC4-5D6E-409C-BE32-E72D297353CC}">
              <c16:uniqueId val="{00000003-4681-4012-9C54-4B8A6384D887}"/>
            </c:ext>
          </c:extLst>
        </c:ser>
        <c:ser>
          <c:idx val="4"/>
          <c:order val="5"/>
          <c:tx>
            <c:strRef>
              <c:f>'II. ЭЗ өсөлт'!$A$52</c:f>
              <c:strCache>
                <c:ptCount val="1"/>
                <c:pt idx="0">
                  <c:v>Барилга</c:v>
                </c:pt>
              </c:strCache>
            </c:strRef>
          </c:tx>
          <c:spPr>
            <a:solidFill>
              <a:srgbClr val="7D8CAE"/>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өсөлт'!$B$52:$AH$52</c15:sqref>
                  </c15:fullRef>
                </c:ext>
              </c:extLst>
              <c:f>'II. ЭЗ өсөлт'!$V$52:$AH$52</c:f>
              <c:numCache>
                <c:formatCode>0.0%</c:formatCode>
                <c:ptCount val="13"/>
                <c:pt idx="0">
                  <c:v>2.7150517038517265E-3</c:v>
                </c:pt>
                <c:pt idx="1">
                  <c:v>-3.4817562719113669E-4</c:v>
                </c:pt>
                <c:pt idx="2">
                  <c:v>5.8704013143658937E-5</c:v>
                </c:pt>
                <c:pt idx="3">
                  <c:v>4.5860307487759315E-3</c:v>
                </c:pt>
                <c:pt idx="4">
                  <c:v>1E-3</c:v>
                </c:pt>
                <c:pt idx="5">
                  <c:v>2E-3</c:v>
                </c:pt>
                <c:pt idx="6">
                  <c:v>2E-3</c:v>
                </c:pt>
                <c:pt idx="7">
                  <c:v>6.0000000000000001E-3</c:v>
                </c:pt>
                <c:pt idx="8">
                  <c:v>1E-3</c:v>
                </c:pt>
                <c:pt idx="9">
                  <c:v>-4.0000000000000001E-3</c:v>
                </c:pt>
                <c:pt idx="10">
                  <c:v>-1.7990123687444356E-3</c:v>
                </c:pt>
                <c:pt idx="11">
                  <c:v>-5.5231927466798773E-3</c:v>
                </c:pt>
                <c:pt idx="12">
                  <c:v>-1E-3</c:v>
                </c:pt>
              </c:numCache>
            </c:numRef>
          </c:val>
          <c:extLst>
            <c:ext xmlns:c16="http://schemas.microsoft.com/office/drawing/2014/chart" uri="{C3380CC4-5D6E-409C-BE32-E72D297353CC}">
              <c16:uniqueId val="{00000004-4681-4012-9C54-4B8A6384D887}"/>
            </c:ext>
          </c:extLst>
        </c:ser>
        <c:ser>
          <c:idx val="5"/>
          <c:order val="6"/>
          <c:tx>
            <c:strRef>
              <c:f>'II. ЭЗ өсөлт'!$A$53</c:f>
              <c:strCache>
                <c:ptCount val="1"/>
                <c:pt idx="0">
                  <c:v>Худалдаа</c:v>
                </c:pt>
              </c:strCache>
            </c:strRef>
          </c:tx>
          <c:spPr>
            <a:solidFill>
              <a:srgbClr val="BEAE8E"/>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өсөлт'!$B$53:$AH$53</c15:sqref>
                  </c15:fullRef>
                </c:ext>
              </c:extLst>
              <c:f>'II. ЭЗ өсөлт'!$V$53:$AH$53</c:f>
              <c:numCache>
                <c:formatCode>0.0%</c:formatCode>
                <c:ptCount val="13"/>
                <c:pt idx="0">
                  <c:v>6.9451318975408908E-3</c:v>
                </c:pt>
                <c:pt idx="1">
                  <c:v>9.0408909034311834E-3</c:v>
                </c:pt>
                <c:pt idx="2">
                  <c:v>1.6204929532853552E-3</c:v>
                </c:pt>
                <c:pt idx="3">
                  <c:v>-4.8827019271140372E-3</c:v>
                </c:pt>
                <c:pt idx="4">
                  <c:v>1.7000000000000001E-2</c:v>
                </c:pt>
                <c:pt idx="5">
                  <c:v>1.3000000000000001E-2</c:v>
                </c:pt>
                <c:pt idx="6">
                  <c:v>9.0000000000000011E-3</c:v>
                </c:pt>
                <c:pt idx="7">
                  <c:v>2E-3</c:v>
                </c:pt>
                <c:pt idx="8">
                  <c:v>-1.2E-2</c:v>
                </c:pt>
                <c:pt idx="9">
                  <c:v>-1.8000000000000002E-2</c:v>
                </c:pt>
                <c:pt idx="10">
                  <c:v>-1.4630626875712619E-2</c:v>
                </c:pt>
                <c:pt idx="11">
                  <c:v>-9.347993052587017E-3</c:v>
                </c:pt>
                <c:pt idx="12">
                  <c:v>8.0000000000000002E-3</c:v>
                </c:pt>
              </c:numCache>
            </c:numRef>
          </c:val>
          <c:extLst>
            <c:ext xmlns:c16="http://schemas.microsoft.com/office/drawing/2014/chart" uri="{C3380CC4-5D6E-409C-BE32-E72D297353CC}">
              <c16:uniqueId val="{00000005-4681-4012-9C54-4B8A6384D887}"/>
            </c:ext>
          </c:extLst>
        </c:ser>
        <c:ser>
          <c:idx val="6"/>
          <c:order val="7"/>
          <c:tx>
            <c:strRef>
              <c:f>'II. ЭЗ өсөлт'!$A$54</c:f>
              <c:strCache>
                <c:ptCount val="1"/>
                <c:pt idx="0">
                  <c:v>Тээвэр</c:v>
                </c:pt>
              </c:strCache>
            </c:strRef>
          </c:tx>
          <c:spPr>
            <a:pattFill prst="pct80">
              <a:fgClr>
                <a:schemeClr val="accent1">
                  <a:lumMod val="75000"/>
                </a:schemeClr>
              </a:fgClr>
              <a:bgClr>
                <a:schemeClr val="bg1"/>
              </a:bgClr>
            </a:patt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өсөлт'!$B$54:$AH$54</c15:sqref>
                  </c15:fullRef>
                </c:ext>
              </c:extLst>
              <c:f>'II. ЭЗ өсөлт'!$V$54:$AH$54</c:f>
              <c:numCache>
                <c:formatCode>0.0%</c:formatCode>
                <c:ptCount val="13"/>
                <c:pt idx="0">
                  <c:v>-6.0455888432974734E-5</c:v>
                </c:pt>
                <c:pt idx="1">
                  <c:v>2.6308280018616697E-3</c:v>
                </c:pt>
                <c:pt idx="2">
                  <c:v>1.329163733780544E-2</c:v>
                </c:pt>
                <c:pt idx="3">
                  <c:v>5.2326111594415666E-3</c:v>
                </c:pt>
                <c:pt idx="4">
                  <c:v>3.0000000000000001E-3</c:v>
                </c:pt>
                <c:pt idx="5">
                  <c:v>0</c:v>
                </c:pt>
                <c:pt idx="6">
                  <c:v>1.1000000000000001E-2</c:v>
                </c:pt>
                <c:pt idx="7">
                  <c:v>-6.0000000000000001E-3</c:v>
                </c:pt>
                <c:pt idx="8">
                  <c:v>-2.1000000000000001E-2</c:v>
                </c:pt>
                <c:pt idx="9">
                  <c:v>-1.6E-2</c:v>
                </c:pt>
                <c:pt idx="10">
                  <c:v>-1.0743395087712599E-2</c:v>
                </c:pt>
                <c:pt idx="11">
                  <c:v>-1.302034236627732E-2</c:v>
                </c:pt>
                <c:pt idx="12">
                  <c:v>3.0000000000000001E-3</c:v>
                </c:pt>
              </c:numCache>
            </c:numRef>
          </c:val>
          <c:extLst>
            <c:ext xmlns:c16="http://schemas.microsoft.com/office/drawing/2014/chart" uri="{C3380CC4-5D6E-409C-BE32-E72D297353CC}">
              <c16:uniqueId val="{00000006-4681-4012-9C54-4B8A6384D887}"/>
            </c:ext>
          </c:extLst>
        </c:ser>
        <c:ser>
          <c:idx val="7"/>
          <c:order val="8"/>
          <c:tx>
            <c:strRef>
              <c:f>'II. ЭЗ өсөлт'!$A$55</c:f>
              <c:strCache>
                <c:ptCount val="1"/>
                <c:pt idx="0">
                  <c:v>Мэдээлэл, холбоо</c:v>
                </c:pt>
              </c:strCache>
            </c:strRef>
          </c:tx>
          <c:spPr>
            <a:solidFill>
              <a:schemeClr val="tx1"/>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өсөлт'!$B$55:$AH$55</c15:sqref>
                  </c15:fullRef>
                </c:ext>
              </c:extLst>
              <c:f>'II. ЭЗ өсөлт'!$V$55:$AH$55</c:f>
              <c:numCache>
                <c:formatCode>0.0%</c:formatCode>
                <c:ptCount val="13"/>
                <c:pt idx="0">
                  <c:v>1.9611196666080191E-3</c:v>
                </c:pt>
                <c:pt idx="1">
                  <c:v>2.305181908114308E-3</c:v>
                </c:pt>
                <c:pt idx="2">
                  <c:v>4.0100040348454765E-3</c:v>
                </c:pt>
                <c:pt idx="3">
                  <c:v>-7.205256035074921E-4</c:v>
                </c:pt>
                <c:pt idx="4">
                  <c:v>3.0000000000000001E-3</c:v>
                </c:pt>
                <c:pt idx="5">
                  <c:v>3.0000000000000001E-3</c:v>
                </c:pt>
                <c:pt idx="6">
                  <c:v>1E-3</c:v>
                </c:pt>
                <c:pt idx="7">
                  <c:v>1E-3</c:v>
                </c:pt>
                <c:pt idx="8">
                  <c:v>0</c:v>
                </c:pt>
                <c:pt idx="9">
                  <c:v>0</c:v>
                </c:pt>
                <c:pt idx="10">
                  <c:v>1.328439752177885E-4</c:v>
                </c:pt>
                <c:pt idx="11">
                  <c:v>4.0956777970712386E-5</c:v>
                </c:pt>
                <c:pt idx="12">
                  <c:v>1E-3</c:v>
                </c:pt>
              </c:numCache>
            </c:numRef>
          </c:val>
          <c:extLst>
            <c:ext xmlns:c16="http://schemas.microsoft.com/office/drawing/2014/chart" uri="{C3380CC4-5D6E-409C-BE32-E72D297353CC}">
              <c16:uniqueId val="{00000007-4681-4012-9C54-4B8A6384D887}"/>
            </c:ext>
          </c:extLst>
        </c:ser>
        <c:ser>
          <c:idx val="8"/>
          <c:order val="9"/>
          <c:tx>
            <c:strRef>
              <c:f>'II. ЭЗ өсөлт'!$A$56</c:f>
              <c:strCache>
                <c:ptCount val="1"/>
                <c:pt idx="0">
                  <c:v>Бусад үйлчилгээ</c:v>
                </c:pt>
              </c:strCache>
            </c:strRef>
          </c:tx>
          <c:spPr>
            <a:pattFill prst="pct90">
              <a:fgClr>
                <a:srgbClr val="7EA6A7"/>
              </a:fgClr>
              <a:bgClr>
                <a:schemeClr val="bg1"/>
              </a:bgClr>
            </a:patt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өсөлт'!$B$56:$AH$56</c15:sqref>
                  </c15:fullRef>
                </c:ext>
              </c:extLst>
              <c:f>'II. ЭЗ өсөлт'!$V$56:$AH$56</c:f>
              <c:numCache>
                <c:formatCode>0.0%</c:formatCode>
                <c:ptCount val="13"/>
                <c:pt idx="0">
                  <c:v>1.2858653413130756E-2</c:v>
                </c:pt>
                <c:pt idx="1">
                  <c:v>8.7728227503273259E-3</c:v>
                </c:pt>
                <c:pt idx="2">
                  <c:v>1.2106491746186877E-2</c:v>
                </c:pt>
                <c:pt idx="3">
                  <c:v>6.674594187704933E-3</c:v>
                </c:pt>
                <c:pt idx="4">
                  <c:v>1.7000000000000001E-2</c:v>
                </c:pt>
                <c:pt idx="5">
                  <c:v>1.3000000000000001E-2</c:v>
                </c:pt>
                <c:pt idx="6">
                  <c:v>0.01</c:v>
                </c:pt>
                <c:pt idx="7">
                  <c:v>9.0000000000000011E-3</c:v>
                </c:pt>
                <c:pt idx="8">
                  <c:v>2E-3</c:v>
                </c:pt>
                <c:pt idx="9">
                  <c:v>-2E-3</c:v>
                </c:pt>
                <c:pt idx="10">
                  <c:v>4.1823252787047821E-3</c:v>
                </c:pt>
                <c:pt idx="11">
                  <c:v>-9.1963327194091102E-3</c:v>
                </c:pt>
                <c:pt idx="12">
                  <c:v>6.0000000000000001E-3</c:v>
                </c:pt>
              </c:numCache>
            </c:numRef>
          </c:val>
          <c:extLst>
            <c:ext xmlns:c16="http://schemas.microsoft.com/office/drawing/2014/chart" uri="{C3380CC4-5D6E-409C-BE32-E72D297353CC}">
              <c16:uniqueId val="{00000008-4681-4012-9C54-4B8A6384D887}"/>
            </c:ext>
          </c:extLst>
        </c:ser>
        <c:ser>
          <c:idx val="9"/>
          <c:order val="10"/>
          <c:tx>
            <c:strRef>
              <c:f>'II. ЭЗ өсөлт'!$A$57</c:f>
              <c:strCache>
                <c:ptCount val="1"/>
                <c:pt idx="0">
                  <c:v>Бүт. татвар</c:v>
                </c:pt>
              </c:strCache>
            </c:strRef>
          </c:tx>
          <c:spPr>
            <a:solidFill>
              <a:srgbClr val="A9C3C4"/>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өсөлт'!$B$57:$AH$57</c15:sqref>
                  </c15:fullRef>
                </c:ext>
              </c:extLst>
              <c:f>'II. ЭЗ өсөлт'!$V$57:$AH$57</c:f>
              <c:numCache>
                <c:formatCode>0.0%</c:formatCode>
                <c:ptCount val="13"/>
                <c:pt idx="0">
                  <c:v>1.8976671551336702E-2</c:v>
                </c:pt>
                <c:pt idx="1">
                  <c:v>3.0024010489573198E-2</c:v>
                </c:pt>
                <c:pt idx="2">
                  <c:v>2.5090966223395079E-2</c:v>
                </c:pt>
                <c:pt idx="3">
                  <c:v>5.4041076834170036E-3</c:v>
                </c:pt>
                <c:pt idx="4">
                  <c:v>6.9999999999999993E-3</c:v>
                </c:pt>
                <c:pt idx="5">
                  <c:v>6.0000000000000001E-3</c:v>
                </c:pt>
                <c:pt idx="6">
                  <c:v>1.2E-2</c:v>
                </c:pt>
                <c:pt idx="7">
                  <c:v>0</c:v>
                </c:pt>
                <c:pt idx="8">
                  <c:v>-0.01</c:v>
                </c:pt>
                <c:pt idx="9">
                  <c:v>-0.02</c:v>
                </c:pt>
                <c:pt idx="10">
                  <c:v>-2.1496267081265136E-3</c:v>
                </c:pt>
                <c:pt idx="11">
                  <c:v>-1.1043468597495425E-2</c:v>
                </c:pt>
                <c:pt idx="12">
                  <c:v>5.7000000000000002E-2</c:v>
                </c:pt>
              </c:numCache>
            </c:numRef>
          </c:val>
          <c:extLst>
            <c:ext xmlns:c16="http://schemas.microsoft.com/office/drawing/2014/chart" uri="{C3380CC4-5D6E-409C-BE32-E72D297353CC}">
              <c16:uniqueId val="{00000009-4681-4012-9C54-4B8A6384D887}"/>
            </c:ext>
          </c:extLst>
        </c:ser>
        <c:dLbls>
          <c:showLegendKey val="0"/>
          <c:showVal val="0"/>
          <c:showCatName val="0"/>
          <c:showSerName val="0"/>
          <c:showPercent val="0"/>
          <c:showBubbleSize val="0"/>
        </c:dLbls>
        <c:gapWidth val="25"/>
        <c:overlap val="100"/>
        <c:axId val="513166336"/>
        <c:axId val="513180416"/>
      </c:barChart>
      <c:lineChart>
        <c:grouping val="standard"/>
        <c:varyColors val="0"/>
        <c:ser>
          <c:idx val="10"/>
          <c:order val="0"/>
          <c:tx>
            <c:strRef>
              <c:f>'II. ЭЗ өсөлт'!$A$45</c:f>
              <c:strCache>
                <c:ptCount val="1"/>
                <c:pt idx="0">
                  <c:v>Нийт нийлүүлэлт</c:v>
                </c:pt>
              </c:strCache>
            </c:strRef>
          </c:tx>
          <c:spPr>
            <a:ln w="31750" cap="rnd">
              <a:solidFill>
                <a:schemeClr val="tx1"/>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өсөлт'!$B$45:$AH$45</c15:sqref>
                  </c15:fullRef>
                </c:ext>
              </c:extLst>
              <c:f>'II. ЭЗ өсөлт'!$V$45:$AH$45</c:f>
              <c:numCache>
                <c:formatCode>0.0%</c:formatCode>
                <c:ptCount val="13"/>
                <c:pt idx="0">
                  <c:v>6.1903754618185307E-2</c:v>
                </c:pt>
                <c:pt idx="1">
                  <c:v>6.7433756956631716E-2</c:v>
                </c:pt>
                <c:pt idx="2">
                  <c:v>6.5426733625385411E-2</c:v>
                </c:pt>
                <c:pt idx="3">
                  <c:v>9.0437931966446741E-2</c:v>
                </c:pt>
                <c:pt idx="4">
                  <c:v>8.8000000000000009E-2</c:v>
                </c:pt>
                <c:pt idx="5">
                  <c:v>7.0999999999999994E-2</c:v>
                </c:pt>
                <c:pt idx="6">
                  <c:v>5.4000000000000006E-2</c:v>
                </c:pt>
                <c:pt idx="7">
                  <c:v>9.0000000000000011E-3</c:v>
                </c:pt>
                <c:pt idx="8">
                  <c:v>-0.107</c:v>
                </c:pt>
                <c:pt idx="9">
                  <c:v>-9.0999999999999998E-2</c:v>
                </c:pt>
                <c:pt idx="10">
                  <c:v>-3.0669257174077091E-2</c:v>
                </c:pt>
                <c:pt idx="11">
                  <c:v>-3.0000000000000001E-3</c:v>
                </c:pt>
                <c:pt idx="12">
                  <c:v>0.157</c:v>
                </c:pt>
              </c:numCache>
            </c:numRef>
          </c:val>
          <c:smooth val="1"/>
          <c:extLst>
            <c:ext xmlns:c16="http://schemas.microsoft.com/office/drawing/2014/chart" uri="{C3380CC4-5D6E-409C-BE32-E72D297353CC}">
              <c16:uniqueId val="{0000000A-4681-4012-9C54-4B8A6384D887}"/>
            </c:ext>
          </c:extLst>
        </c:ser>
        <c:dLbls>
          <c:showLegendKey val="0"/>
          <c:showVal val="0"/>
          <c:showCatName val="0"/>
          <c:showSerName val="0"/>
          <c:showPercent val="0"/>
          <c:showBubbleSize val="0"/>
        </c:dLbls>
        <c:marker val="1"/>
        <c:smooth val="0"/>
        <c:axId val="513166336"/>
        <c:axId val="513180416"/>
      </c:lineChart>
      <c:catAx>
        <c:axId val="5131663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3180416"/>
        <c:crosses val="autoZero"/>
        <c:auto val="1"/>
        <c:lblAlgn val="ctr"/>
        <c:lblOffset val="100"/>
        <c:noMultiLvlLbl val="0"/>
      </c:catAx>
      <c:valAx>
        <c:axId val="513180416"/>
        <c:scaling>
          <c:orientation val="minMax"/>
        </c:scaling>
        <c:delete val="0"/>
        <c:axPos val="l"/>
        <c:majorGridlines>
          <c:spPr>
            <a:ln w="9525" cap="flat" cmpd="sng" algn="ctr">
              <a:noFill/>
              <a:round/>
            </a:ln>
            <a:effectLst/>
          </c:spPr>
        </c:majorGridlines>
        <c:numFmt formatCode="0%" sourceLinked="0"/>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3166336"/>
        <c:crosses val="autoZero"/>
        <c:crossBetween val="between"/>
      </c:valAx>
      <c:spPr>
        <a:noFill/>
        <a:ln>
          <a:solidFill>
            <a:schemeClr val="bg1">
              <a:lumMod val="65000"/>
            </a:schemeClr>
          </a:solidFill>
        </a:ln>
        <a:effectLst/>
      </c:spPr>
    </c:plotArea>
    <c:legend>
      <c:legendPos val="b"/>
      <c:layout>
        <c:manualLayout>
          <c:xMode val="edge"/>
          <c:yMode val="edge"/>
          <c:x val="8.0170642159466121E-2"/>
          <c:y val="9.4488194834657746E-5"/>
          <c:w val="0.91982935784053388"/>
          <c:h val="0.1118517026382108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68871106012462E-2"/>
          <c:y val="7.8474148472918157E-2"/>
          <c:w val="0.91619701685077304"/>
          <c:h val="0.84094376342161758"/>
        </c:manualLayout>
      </c:layout>
      <c:lineChart>
        <c:grouping val="standard"/>
        <c:varyColors val="0"/>
        <c:ser>
          <c:idx val="0"/>
          <c:order val="0"/>
          <c:tx>
            <c:strRef>
              <c:f>'II. ЭЗӨ'!$C$2:$C$4</c:f>
              <c:strCache>
                <c:ptCount val="3"/>
                <c:pt idx="0">
                  <c:v>Калман фильтр</c:v>
                </c:pt>
              </c:strCache>
            </c:strRef>
          </c:tx>
          <c:spPr>
            <a:ln w="25400" cap="rnd">
              <a:solidFill>
                <a:srgbClr val="183579"/>
              </a:solidFill>
              <a:round/>
            </a:ln>
            <a:effectLst/>
          </c:spPr>
          <c:marker>
            <c:symbol val="none"/>
          </c:marker>
          <c:cat>
            <c:strRef>
              <c:f>'II. ЭЗӨ'!$A$5:$A$49</c:f>
              <c:strCache>
                <c:ptCount val="45"/>
                <c:pt idx="0">
                  <c:v>I/10</c:v>
                </c:pt>
                <c:pt idx="4">
                  <c:v>I/11</c:v>
                </c:pt>
                <c:pt idx="8">
                  <c:v>I/12</c:v>
                </c:pt>
                <c:pt idx="12">
                  <c:v>I/13</c:v>
                </c:pt>
                <c:pt idx="16">
                  <c:v>I/14</c:v>
                </c:pt>
                <c:pt idx="20">
                  <c:v>I/15</c:v>
                </c:pt>
                <c:pt idx="24">
                  <c:v>I/16</c:v>
                </c:pt>
                <c:pt idx="28">
                  <c:v>I/17</c:v>
                </c:pt>
                <c:pt idx="32">
                  <c:v>I/18</c:v>
                </c:pt>
                <c:pt idx="36">
                  <c:v>I/19</c:v>
                </c:pt>
                <c:pt idx="40">
                  <c:v>I/20</c:v>
                </c:pt>
                <c:pt idx="44">
                  <c:v>I/21</c:v>
                </c:pt>
              </c:strCache>
            </c:strRef>
          </c:cat>
          <c:val>
            <c:numRef>
              <c:f>'II. ЭЗӨ'!$C$5:$C$49</c:f>
              <c:numCache>
                <c:formatCode>0.0</c:formatCode>
                <c:ptCount val="45"/>
                <c:pt idx="0">
                  <c:v>9.4</c:v>
                </c:pt>
                <c:pt idx="1">
                  <c:v>9.5</c:v>
                </c:pt>
                <c:pt idx="2">
                  <c:v>9.1</c:v>
                </c:pt>
                <c:pt idx="3">
                  <c:v>8.4</c:v>
                </c:pt>
                <c:pt idx="4">
                  <c:v>7.1</c:v>
                </c:pt>
                <c:pt idx="5">
                  <c:v>6.9</c:v>
                </c:pt>
                <c:pt idx="6">
                  <c:v>7.6</c:v>
                </c:pt>
                <c:pt idx="7">
                  <c:v>8.8000000000000007</c:v>
                </c:pt>
                <c:pt idx="8">
                  <c:v>11</c:v>
                </c:pt>
                <c:pt idx="9">
                  <c:v>12.3</c:v>
                </c:pt>
                <c:pt idx="10">
                  <c:v>13</c:v>
                </c:pt>
                <c:pt idx="11">
                  <c:v>13.8</c:v>
                </c:pt>
                <c:pt idx="12">
                  <c:v>14.2</c:v>
                </c:pt>
                <c:pt idx="13">
                  <c:v>14.3</c:v>
                </c:pt>
                <c:pt idx="14">
                  <c:v>14</c:v>
                </c:pt>
                <c:pt idx="15">
                  <c:v>13.1</c:v>
                </c:pt>
                <c:pt idx="16">
                  <c:v>12</c:v>
                </c:pt>
                <c:pt idx="17">
                  <c:v>10.6</c:v>
                </c:pt>
                <c:pt idx="18">
                  <c:v>9.1</c:v>
                </c:pt>
                <c:pt idx="19">
                  <c:v>7.6</c:v>
                </c:pt>
                <c:pt idx="20">
                  <c:v>5.8</c:v>
                </c:pt>
                <c:pt idx="21">
                  <c:v>4.5999999999999996</c:v>
                </c:pt>
                <c:pt idx="22">
                  <c:v>3.6</c:v>
                </c:pt>
                <c:pt idx="23">
                  <c:v>3</c:v>
                </c:pt>
                <c:pt idx="24">
                  <c:v>2.8</c:v>
                </c:pt>
                <c:pt idx="25">
                  <c:v>2.7</c:v>
                </c:pt>
                <c:pt idx="26">
                  <c:v>3</c:v>
                </c:pt>
                <c:pt idx="27">
                  <c:v>3.7</c:v>
                </c:pt>
                <c:pt idx="28">
                  <c:v>4.4000000000000004</c:v>
                </c:pt>
                <c:pt idx="29">
                  <c:v>4.9000000000000004</c:v>
                </c:pt>
                <c:pt idx="30">
                  <c:v>5.2</c:v>
                </c:pt>
                <c:pt idx="31">
                  <c:v>5.2</c:v>
                </c:pt>
                <c:pt idx="32">
                  <c:v>4.9000000000000004</c:v>
                </c:pt>
                <c:pt idx="33">
                  <c:v>4.8</c:v>
                </c:pt>
                <c:pt idx="34">
                  <c:v>4.5999999999999996</c:v>
                </c:pt>
                <c:pt idx="35">
                  <c:v>4.4000000000000004</c:v>
                </c:pt>
                <c:pt idx="36">
                  <c:v>4.3</c:v>
                </c:pt>
                <c:pt idx="37">
                  <c:v>4</c:v>
                </c:pt>
                <c:pt idx="38">
                  <c:v>3.6</c:v>
                </c:pt>
                <c:pt idx="39">
                  <c:v>2.8</c:v>
                </c:pt>
                <c:pt idx="40">
                  <c:v>2.2999999999999998</c:v>
                </c:pt>
                <c:pt idx="41">
                  <c:v>2.1</c:v>
                </c:pt>
                <c:pt idx="42">
                  <c:v>2.1</c:v>
                </c:pt>
                <c:pt idx="43">
                  <c:v>2.4</c:v>
                </c:pt>
                <c:pt idx="44">
                  <c:v>3</c:v>
                </c:pt>
              </c:numCache>
            </c:numRef>
          </c:val>
          <c:smooth val="1"/>
          <c:extLst>
            <c:ext xmlns:c16="http://schemas.microsoft.com/office/drawing/2014/chart" uri="{C3380CC4-5D6E-409C-BE32-E72D297353CC}">
              <c16:uniqueId val="{00000000-7E2F-4718-8A0F-4D75B00A6CB5}"/>
            </c:ext>
          </c:extLst>
        </c:ser>
        <c:ser>
          <c:idx val="1"/>
          <c:order val="1"/>
          <c:tx>
            <c:strRef>
              <c:f>'II. ЭЗӨ'!$D$2:$D$4</c:f>
              <c:strCache>
                <c:ptCount val="3"/>
                <c:pt idx="0">
                  <c:v>HP фильтр</c:v>
                </c:pt>
              </c:strCache>
            </c:strRef>
          </c:tx>
          <c:spPr>
            <a:ln w="25400" cap="rnd">
              <a:solidFill>
                <a:srgbClr val="AF945E"/>
              </a:solidFill>
              <a:round/>
            </a:ln>
            <a:effectLst/>
          </c:spPr>
          <c:marker>
            <c:symbol val="none"/>
          </c:marker>
          <c:cat>
            <c:strRef>
              <c:f>'II. ЭЗӨ'!$A$5:$A$49</c:f>
              <c:strCache>
                <c:ptCount val="45"/>
                <c:pt idx="0">
                  <c:v>I/10</c:v>
                </c:pt>
                <c:pt idx="4">
                  <c:v>I/11</c:v>
                </c:pt>
                <c:pt idx="8">
                  <c:v>I/12</c:v>
                </c:pt>
                <c:pt idx="12">
                  <c:v>I/13</c:v>
                </c:pt>
                <c:pt idx="16">
                  <c:v>I/14</c:v>
                </c:pt>
                <c:pt idx="20">
                  <c:v>I/15</c:v>
                </c:pt>
                <c:pt idx="24">
                  <c:v>I/16</c:v>
                </c:pt>
                <c:pt idx="28">
                  <c:v>I/17</c:v>
                </c:pt>
                <c:pt idx="32">
                  <c:v>I/18</c:v>
                </c:pt>
                <c:pt idx="36">
                  <c:v>I/19</c:v>
                </c:pt>
                <c:pt idx="40">
                  <c:v>I/20</c:v>
                </c:pt>
                <c:pt idx="44">
                  <c:v>I/21</c:v>
                </c:pt>
              </c:strCache>
            </c:strRef>
          </c:cat>
          <c:val>
            <c:numRef>
              <c:f>'II. ЭЗӨ'!$D$5:$D$49</c:f>
              <c:numCache>
                <c:formatCode>0.0</c:formatCode>
                <c:ptCount val="45"/>
                <c:pt idx="0">
                  <c:v>7.7</c:v>
                </c:pt>
                <c:pt idx="1">
                  <c:v>9.8000000000000007</c:v>
                </c:pt>
                <c:pt idx="2">
                  <c:v>12</c:v>
                </c:pt>
                <c:pt idx="3">
                  <c:v>13.8</c:v>
                </c:pt>
                <c:pt idx="4">
                  <c:v>15.1</c:v>
                </c:pt>
                <c:pt idx="5">
                  <c:v>15.7</c:v>
                </c:pt>
                <c:pt idx="6">
                  <c:v>15.8</c:v>
                </c:pt>
                <c:pt idx="7">
                  <c:v>15.4</c:v>
                </c:pt>
                <c:pt idx="8">
                  <c:v>14.8</c:v>
                </c:pt>
                <c:pt idx="9">
                  <c:v>13.9</c:v>
                </c:pt>
                <c:pt idx="10">
                  <c:v>13.2</c:v>
                </c:pt>
                <c:pt idx="11">
                  <c:v>12.5</c:v>
                </c:pt>
                <c:pt idx="12">
                  <c:v>11.9</c:v>
                </c:pt>
                <c:pt idx="13">
                  <c:v>11.4</c:v>
                </c:pt>
                <c:pt idx="14">
                  <c:v>10.8</c:v>
                </c:pt>
                <c:pt idx="15">
                  <c:v>9.9</c:v>
                </c:pt>
                <c:pt idx="16">
                  <c:v>9</c:v>
                </c:pt>
                <c:pt idx="17">
                  <c:v>8</c:v>
                </c:pt>
                <c:pt idx="18">
                  <c:v>6.8</c:v>
                </c:pt>
                <c:pt idx="19">
                  <c:v>5.6</c:v>
                </c:pt>
                <c:pt idx="20">
                  <c:v>4.5</c:v>
                </c:pt>
                <c:pt idx="21">
                  <c:v>3.5</c:v>
                </c:pt>
                <c:pt idx="22">
                  <c:v>2.8</c:v>
                </c:pt>
                <c:pt idx="23">
                  <c:v>2.2000000000000002</c:v>
                </c:pt>
                <c:pt idx="24">
                  <c:v>2</c:v>
                </c:pt>
                <c:pt idx="25">
                  <c:v>2.1</c:v>
                </c:pt>
                <c:pt idx="26">
                  <c:v>2.4</c:v>
                </c:pt>
                <c:pt idx="27">
                  <c:v>3.1</c:v>
                </c:pt>
                <c:pt idx="28">
                  <c:v>3.9</c:v>
                </c:pt>
                <c:pt idx="29">
                  <c:v>4.5999999999999996</c:v>
                </c:pt>
                <c:pt idx="30">
                  <c:v>5.3</c:v>
                </c:pt>
                <c:pt idx="31">
                  <c:v>5.8</c:v>
                </c:pt>
                <c:pt idx="32">
                  <c:v>6.2</c:v>
                </c:pt>
                <c:pt idx="33">
                  <c:v>6.3</c:v>
                </c:pt>
                <c:pt idx="34">
                  <c:v>6.2</c:v>
                </c:pt>
                <c:pt idx="35">
                  <c:v>5.7</c:v>
                </c:pt>
                <c:pt idx="36">
                  <c:v>4.8</c:v>
                </c:pt>
                <c:pt idx="37">
                  <c:v>3.6</c:v>
                </c:pt>
                <c:pt idx="38">
                  <c:v>2.2000000000000002</c:v>
                </c:pt>
                <c:pt idx="39">
                  <c:v>0.9</c:v>
                </c:pt>
                <c:pt idx="40">
                  <c:v>-0.1</c:v>
                </c:pt>
                <c:pt idx="41">
                  <c:v>-0.5</c:v>
                </c:pt>
                <c:pt idx="42">
                  <c:v>-0.2</c:v>
                </c:pt>
                <c:pt idx="43">
                  <c:v>0.5</c:v>
                </c:pt>
                <c:pt idx="44">
                  <c:v>1.5</c:v>
                </c:pt>
              </c:numCache>
            </c:numRef>
          </c:val>
          <c:smooth val="1"/>
          <c:extLst>
            <c:ext xmlns:c16="http://schemas.microsoft.com/office/drawing/2014/chart" uri="{C3380CC4-5D6E-409C-BE32-E72D297353CC}">
              <c16:uniqueId val="{00000001-7E2F-4718-8A0F-4D75B00A6CB5}"/>
            </c:ext>
          </c:extLst>
        </c:ser>
        <c:ser>
          <c:idx val="2"/>
          <c:order val="2"/>
          <c:tx>
            <c:strRef>
              <c:f>'II. ЭЗӨ'!$E$2:$E$4</c:f>
              <c:strCache>
                <c:ptCount val="3"/>
                <c:pt idx="0">
                  <c:v>Үйлдвэрлэлийн функц</c:v>
                </c:pt>
              </c:strCache>
            </c:strRef>
          </c:tx>
          <c:spPr>
            <a:ln w="25400" cap="rnd">
              <a:solidFill>
                <a:srgbClr val="B8B8B1"/>
              </a:solidFill>
              <a:round/>
            </a:ln>
            <a:effectLst/>
          </c:spPr>
          <c:marker>
            <c:symbol val="none"/>
          </c:marker>
          <c:cat>
            <c:strRef>
              <c:f>'II. ЭЗӨ'!$A$5:$A$49</c:f>
              <c:strCache>
                <c:ptCount val="45"/>
                <c:pt idx="0">
                  <c:v>I/10</c:v>
                </c:pt>
                <c:pt idx="4">
                  <c:v>I/11</c:v>
                </c:pt>
                <c:pt idx="8">
                  <c:v>I/12</c:v>
                </c:pt>
                <c:pt idx="12">
                  <c:v>I/13</c:v>
                </c:pt>
                <c:pt idx="16">
                  <c:v>I/14</c:v>
                </c:pt>
                <c:pt idx="20">
                  <c:v>I/15</c:v>
                </c:pt>
                <c:pt idx="24">
                  <c:v>I/16</c:v>
                </c:pt>
                <c:pt idx="28">
                  <c:v>I/17</c:v>
                </c:pt>
                <c:pt idx="32">
                  <c:v>I/18</c:v>
                </c:pt>
                <c:pt idx="36">
                  <c:v>I/19</c:v>
                </c:pt>
                <c:pt idx="40">
                  <c:v>I/20</c:v>
                </c:pt>
                <c:pt idx="44">
                  <c:v>I/21</c:v>
                </c:pt>
              </c:strCache>
            </c:strRef>
          </c:cat>
          <c:val>
            <c:numRef>
              <c:f>'II. ЭЗӨ'!$E$5:$E$49</c:f>
              <c:numCache>
                <c:formatCode>0.0</c:formatCode>
                <c:ptCount val="45"/>
                <c:pt idx="0">
                  <c:v>3.4</c:v>
                </c:pt>
                <c:pt idx="1">
                  <c:v>5.2</c:v>
                </c:pt>
                <c:pt idx="2">
                  <c:v>7.3</c:v>
                </c:pt>
                <c:pt idx="3">
                  <c:v>9.4</c:v>
                </c:pt>
                <c:pt idx="4">
                  <c:v>11.1</c:v>
                </c:pt>
                <c:pt idx="5">
                  <c:v>12.4</c:v>
                </c:pt>
                <c:pt idx="6">
                  <c:v>13.7</c:v>
                </c:pt>
                <c:pt idx="7">
                  <c:v>13.5</c:v>
                </c:pt>
                <c:pt idx="8">
                  <c:v>14.6</c:v>
                </c:pt>
                <c:pt idx="9">
                  <c:v>15</c:v>
                </c:pt>
                <c:pt idx="10">
                  <c:v>14.8</c:v>
                </c:pt>
                <c:pt idx="11">
                  <c:v>14.6</c:v>
                </c:pt>
                <c:pt idx="12">
                  <c:v>13.9</c:v>
                </c:pt>
                <c:pt idx="13">
                  <c:v>12.9</c:v>
                </c:pt>
                <c:pt idx="14">
                  <c:v>12.5</c:v>
                </c:pt>
                <c:pt idx="15">
                  <c:v>12.1</c:v>
                </c:pt>
                <c:pt idx="16">
                  <c:v>11.5</c:v>
                </c:pt>
                <c:pt idx="17">
                  <c:v>10.3</c:v>
                </c:pt>
                <c:pt idx="18">
                  <c:v>8.9</c:v>
                </c:pt>
                <c:pt idx="19">
                  <c:v>8.1</c:v>
                </c:pt>
                <c:pt idx="20">
                  <c:v>6.7</c:v>
                </c:pt>
                <c:pt idx="21">
                  <c:v>5.6</c:v>
                </c:pt>
                <c:pt idx="22">
                  <c:v>4.2</c:v>
                </c:pt>
                <c:pt idx="23">
                  <c:v>2.9</c:v>
                </c:pt>
                <c:pt idx="24">
                  <c:v>2.2000000000000002</c:v>
                </c:pt>
                <c:pt idx="25">
                  <c:v>1.8</c:v>
                </c:pt>
                <c:pt idx="26">
                  <c:v>1.4</c:v>
                </c:pt>
                <c:pt idx="27">
                  <c:v>2</c:v>
                </c:pt>
                <c:pt idx="28">
                  <c:v>2.7</c:v>
                </c:pt>
                <c:pt idx="29">
                  <c:v>3.5</c:v>
                </c:pt>
                <c:pt idx="30">
                  <c:v>4.4000000000000004</c:v>
                </c:pt>
                <c:pt idx="31">
                  <c:v>5.4</c:v>
                </c:pt>
                <c:pt idx="32">
                  <c:v>6.1</c:v>
                </c:pt>
                <c:pt idx="33">
                  <c:v>6.6</c:v>
                </c:pt>
                <c:pt idx="34">
                  <c:v>6.8</c:v>
                </c:pt>
                <c:pt idx="35">
                  <c:v>6.4</c:v>
                </c:pt>
                <c:pt idx="36">
                  <c:v>6.3</c:v>
                </c:pt>
                <c:pt idx="37">
                  <c:v>5.7</c:v>
                </c:pt>
                <c:pt idx="38">
                  <c:v>5.0999999999999996</c:v>
                </c:pt>
                <c:pt idx="39">
                  <c:v>4.2</c:v>
                </c:pt>
                <c:pt idx="40">
                  <c:v>2.9</c:v>
                </c:pt>
                <c:pt idx="41">
                  <c:v>1.6</c:v>
                </c:pt>
                <c:pt idx="42">
                  <c:v>0.5</c:v>
                </c:pt>
                <c:pt idx="43">
                  <c:v>-0.8</c:v>
                </c:pt>
                <c:pt idx="44">
                  <c:v>-1.2</c:v>
                </c:pt>
              </c:numCache>
            </c:numRef>
          </c:val>
          <c:smooth val="1"/>
          <c:extLst>
            <c:ext xmlns:c16="http://schemas.microsoft.com/office/drawing/2014/chart" uri="{C3380CC4-5D6E-409C-BE32-E72D297353CC}">
              <c16:uniqueId val="{00000002-7E2F-4718-8A0F-4D75B00A6CB5}"/>
            </c:ext>
          </c:extLst>
        </c:ser>
        <c:dLbls>
          <c:showLegendKey val="0"/>
          <c:showVal val="0"/>
          <c:showCatName val="0"/>
          <c:showSerName val="0"/>
          <c:showPercent val="0"/>
          <c:showBubbleSize val="0"/>
        </c:dLbls>
        <c:smooth val="0"/>
        <c:axId val="510797696"/>
        <c:axId val="510799232"/>
      </c:lineChart>
      <c:catAx>
        <c:axId val="5107976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0799232"/>
        <c:crosses val="autoZero"/>
        <c:auto val="1"/>
        <c:lblAlgn val="ctr"/>
        <c:lblOffset val="100"/>
        <c:tickMarkSkip val="4"/>
        <c:noMultiLvlLbl val="0"/>
      </c:catAx>
      <c:valAx>
        <c:axId val="510799232"/>
        <c:scaling>
          <c:orientation val="minMax"/>
          <c:max val="16"/>
        </c:scaling>
        <c:delete val="0"/>
        <c:axPos val="l"/>
        <c:numFmt formatCode="0.0" sourceLinked="1"/>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0797696"/>
        <c:crosses val="autoZero"/>
        <c:crossBetween val="between"/>
      </c:valAx>
      <c:spPr>
        <a:noFill/>
        <a:ln>
          <a:solidFill>
            <a:schemeClr val="bg1">
              <a:lumMod val="65000"/>
            </a:schemeClr>
          </a:solidFill>
        </a:ln>
        <a:effectLst/>
      </c:spPr>
    </c:plotArea>
    <c:legend>
      <c:legendPos val="b"/>
      <c:layout>
        <c:manualLayout>
          <c:xMode val="edge"/>
          <c:yMode val="edge"/>
          <c:x val="0.13331496525082251"/>
          <c:y val="1.5289459556191839E-3"/>
          <c:w val="0.75199969502051678"/>
          <c:h val="8.6181512467191607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44818045031797E-2"/>
          <c:y val="0.10343257874015747"/>
          <c:w val="0.90553376030460997"/>
          <c:h val="0.8173565751014078"/>
        </c:manualLayout>
      </c:layout>
      <c:barChart>
        <c:barDir val="col"/>
        <c:grouping val="stacked"/>
        <c:varyColors val="0"/>
        <c:ser>
          <c:idx val="1"/>
          <c:order val="1"/>
          <c:tx>
            <c:strRef>
              <c:f>'II. ЭЗӨ'!$I$2:$I$4</c:f>
              <c:strCache>
                <c:ptCount val="3"/>
                <c:pt idx="0">
                  <c:v>Уул уурхайн</c:v>
                </c:pt>
              </c:strCache>
            </c:strRef>
          </c:tx>
          <c:spPr>
            <a:solidFill>
              <a:srgbClr val="286A6C">
                <a:alpha val="80000"/>
              </a:srgbClr>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ЭЗӨ'!$I$5:$I$49</c:f>
              <c:numCache>
                <c:formatCode>0.0</c:formatCode>
                <c:ptCount val="45"/>
                <c:pt idx="0">
                  <c:v>-0.4</c:v>
                </c:pt>
                <c:pt idx="1">
                  <c:v>0</c:v>
                </c:pt>
                <c:pt idx="2">
                  <c:v>0.7</c:v>
                </c:pt>
                <c:pt idx="3">
                  <c:v>0.7</c:v>
                </c:pt>
                <c:pt idx="4">
                  <c:v>0.3</c:v>
                </c:pt>
                <c:pt idx="5">
                  <c:v>0.2</c:v>
                </c:pt>
                <c:pt idx="6">
                  <c:v>-0.1</c:v>
                </c:pt>
                <c:pt idx="7">
                  <c:v>-0.6</c:v>
                </c:pt>
                <c:pt idx="8">
                  <c:v>-0.3</c:v>
                </c:pt>
                <c:pt idx="9">
                  <c:v>-0.3</c:v>
                </c:pt>
                <c:pt idx="10">
                  <c:v>-1.4</c:v>
                </c:pt>
                <c:pt idx="11">
                  <c:v>-1.6</c:v>
                </c:pt>
                <c:pt idx="12">
                  <c:v>-1.1000000000000001</c:v>
                </c:pt>
                <c:pt idx="13">
                  <c:v>-0.4</c:v>
                </c:pt>
                <c:pt idx="14">
                  <c:v>0</c:v>
                </c:pt>
                <c:pt idx="15">
                  <c:v>0.4</c:v>
                </c:pt>
                <c:pt idx="16">
                  <c:v>0.3</c:v>
                </c:pt>
                <c:pt idx="17">
                  <c:v>0.5</c:v>
                </c:pt>
                <c:pt idx="18">
                  <c:v>1.7</c:v>
                </c:pt>
                <c:pt idx="19">
                  <c:v>1.6</c:v>
                </c:pt>
                <c:pt idx="20">
                  <c:v>1.4</c:v>
                </c:pt>
                <c:pt idx="21">
                  <c:v>1.9</c:v>
                </c:pt>
                <c:pt idx="22">
                  <c:v>2.9</c:v>
                </c:pt>
                <c:pt idx="23">
                  <c:v>3.1</c:v>
                </c:pt>
                <c:pt idx="24">
                  <c:v>2.5</c:v>
                </c:pt>
                <c:pt idx="25">
                  <c:v>1.6</c:v>
                </c:pt>
                <c:pt idx="26">
                  <c:v>1.1000000000000001</c:v>
                </c:pt>
                <c:pt idx="27">
                  <c:v>1.5</c:v>
                </c:pt>
                <c:pt idx="28">
                  <c:v>0.9</c:v>
                </c:pt>
                <c:pt idx="29">
                  <c:v>0.4</c:v>
                </c:pt>
                <c:pt idx="30">
                  <c:v>0.1</c:v>
                </c:pt>
                <c:pt idx="31">
                  <c:v>-0.3</c:v>
                </c:pt>
                <c:pt idx="32">
                  <c:v>-0.1</c:v>
                </c:pt>
                <c:pt idx="33">
                  <c:v>0.2</c:v>
                </c:pt>
                <c:pt idx="34">
                  <c:v>0.8</c:v>
                </c:pt>
                <c:pt idx="35">
                  <c:v>1.7</c:v>
                </c:pt>
                <c:pt idx="36">
                  <c:v>2.2999999999999998</c:v>
                </c:pt>
                <c:pt idx="37">
                  <c:v>1.6</c:v>
                </c:pt>
                <c:pt idx="38">
                  <c:v>-0.3</c:v>
                </c:pt>
                <c:pt idx="39">
                  <c:v>-2.5</c:v>
                </c:pt>
                <c:pt idx="40">
                  <c:v>-4.2</c:v>
                </c:pt>
                <c:pt idx="41">
                  <c:v>-4</c:v>
                </c:pt>
                <c:pt idx="42">
                  <c:v>-2</c:v>
                </c:pt>
                <c:pt idx="43">
                  <c:v>0.3</c:v>
                </c:pt>
                <c:pt idx="44">
                  <c:v>1.4</c:v>
                </c:pt>
              </c:numCache>
            </c:numRef>
          </c:val>
          <c:extLst>
            <c:ext xmlns:c16="http://schemas.microsoft.com/office/drawing/2014/chart" uri="{C3380CC4-5D6E-409C-BE32-E72D297353CC}">
              <c16:uniqueId val="{00000000-C885-4703-A48A-D885BAC5BCA6}"/>
            </c:ext>
          </c:extLst>
        </c:ser>
        <c:ser>
          <c:idx val="2"/>
          <c:order val="2"/>
          <c:tx>
            <c:strRef>
              <c:f>'II. ЭЗӨ'!$J$2:$J$4</c:f>
              <c:strCache>
                <c:ptCount val="3"/>
                <c:pt idx="0">
                  <c:v>Уул уурхайн бус</c:v>
                </c:pt>
              </c:strCache>
            </c:strRef>
          </c:tx>
          <c:spPr>
            <a:solidFill>
              <a:srgbClr val="AF945E"/>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ЭЗӨ'!$J$5:$J$49</c:f>
              <c:numCache>
                <c:formatCode>0.0</c:formatCode>
                <c:ptCount val="45"/>
                <c:pt idx="0">
                  <c:v>-6.1</c:v>
                </c:pt>
                <c:pt idx="1">
                  <c:v>-4.5999999999999996</c:v>
                </c:pt>
                <c:pt idx="2">
                  <c:v>-3.2</c:v>
                </c:pt>
                <c:pt idx="3">
                  <c:v>-0.5</c:v>
                </c:pt>
                <c:pt idx="4">
                  <c:v>4.0999999999999996</c:v>
                </c:pt>
                <c:pt idx="5">
                  <c:v>6.5</c:v>
                </c:pt>
                <c:pt idx="6">
                  <c:v>7</c:v>
                </c:pt>
                <c:pt idx="7">
                  <c:v>6.3</c:v>
                </c:pt>
                <c:pt idx="8">
                  <c:v>7.5</c:v>
                </c:pt>
                <c:pt idx="9">
                  <c:v>6.2</c:v>
                </c:pt>
                <c:pt idx="10">
                  <c:v>5</c:v>
                </c:pt>
                <c:pt idx="11">
                  <c:v>5.2</c:v>
                </c:pt>
                <c:pt idx="12">
                  <c:v>4.9000000000000004</c:v>
                </c:pt>
                <c:pt idx="13">
                  <c:v>3.8</c:v>
                </c:pt>
                <c:pt idx="14">
                  <c:v>3.2</c:v>
                </c:pt>
                <c:pt idx="15">
                  <c:v>1.5</c:v>
                </c:pt>
                <c:pt idx="16">
                  <c:v>0.9</c:v>
                </c:pt>
                <c:pt idx="17">
                  <c:v>1.2</c:v>
                </c:pt>
                <c:pt idx="18">
                  <c:v>0.3</c:v>
                </c:pt>
                <c:pt idx="19">
                  <c:v>-1.6</c:v>
                </c:pt>
                <c:pt idx="20">
                  <c:v>-1.9</c:v>
                </c:pt>
                <c:pt idx="21">
                  <c:v>-2</c:v>
                </c:pt>
                <c:pt idx="22">
                  <c:v>-2.6</c:v>
                </c:pt>
                <c:pt idx="23">
                  <c:v>-4.5999999999999996</c:v>
                </c:pt>
                <c:pt idx="24">
                  <c:v>-4.8</c:v>
                </c:pt>
                <c:pt idx="25">
                  <c:v>-4.5</c:v>
                </c:pt>
                <c:pt idx="26">
                  <c:v>-4.2</c:v>
                </c:pt>
                <c:pt idx="27">
                  <c:v>-3</c:v>
                </c:pt>
                <c:pt idx="28">
                  <c:v>-2.2999999999999998</c:v>
                </c:pt>
                <c:pt idx="29">
                  <c:v>-2.1</c:v>
                </c:pt>
                <c:pt idx="30">
                  <c:v>-2.1</c:v>
                </c:pt>
                <c:pt idx="31">
                  <c:v>-0.8</c:v>
                </c:pt>
                <c:pt idx="32">
                  <c:v>-0.4</c:v>
                </c:pt>
                <c:pt idx="33">
                  <c:v>-0.2</c:v>
                </c:pt>
                <c:pt idx="34">
                  <c:v>0</c:v>
                </c:pt>
                <c:pt idx="35">
                  <c:v>0.7</c:v>
                </c:pt>
                <c:pt idx="36">
                  <c:v>1.3</c:v>
                </c:pt>
                <c:pt idx="37">
                  <c:v>1.7</c:v>
                </c:pt>
                <c:pt idx="38">
                  <c:v>1.8</c:v>
                </c:pt>
                <c:pt idx="39">
                  <c:v>0.9</c:v>
                </c:pt>
                <c:pt idx="40">
                  <c:v>-2.2000000000000002</c:v>
                </c:pt>
                <c:pt idx="41">
                  <c:v>-3.7</c:v>
                </c:pt>
                <c:pt idx="42">
                  <c:v>-3.3</c:v>
                </c:pt>
                <c:pt idx="43">
                  <c:v>-2.1</c:v>
                </c:pt>
                <c:pt idx="44">
                  <c:v>0.9</c:v>
                </c:pt>
              </c:numCache>
            </c:numRef>
          </c:val>
          <c:extLst>
            <c:ext xmlns:c16="http://schemas.microsoft.com/office/drawing/2014/chart" uri="{C3380CC4-5D6E-409C-BE32-E72D297353CC}">
              <c16:uniqueId val="{00000001-C885-4703-A48A-D885BAC5BCA6}"/>
            </c:ext>
          </c:extLst>
        </c:ser>
        <c:dLbls>
          <c:showLegendKey val="0"/>
          <c:showVal val="0"/>
          <c:showCatName val="0"/>
          <c:showSerName val="0"/>
          <c:showPercent val="0"/>
          <c:showBubbleSize val="0"/>
        </c:dLbls>
        <c:gapWidth val="25"/>
        <c:overlap val="100"/>
        <c:axId val="513240064"/>
        <c:axId val="513254144"/>
      </c:barChart>
      <c:lineChart>
        <c:grouping val="standard"/>
        <c:varyColors val="0"/>
        <c:ser>
          <c:idx val="0"/>
          <c:order val="0"/>
          <c:tx>
            <c:strRef>
              <c:f>'II. ЭЗӨ'!$H$2:$H$4</c:f>
              <c:strCache>
                <c:ptCount val="3"/>
                <c:pt idx="0">
                  <c:v>Үйлдвэрлэлийн зөрүү</c:v>
                </c:pt>
              </c:strCache>
            </c:strRef>
          </c:tx>
          <c:spPr>
            <a:ln w="25400" cap="rnd">
              <a:solidFill>
                <a:srgbClr val="183579"/>
              </a:solidFill>
              <a:round/>
            </a:ln>
            <a:effectLst/>
          </c:spPr>
          <c:marker>
            <c:symbol val="none"/>
          </c:marker>
          <c:cat>
            <c:strRef>
              <c:f>'II. ЭЗӨ'!$A$5:$A$49</c:f>
              <c:strCache>
                <c:ptCount val="45"/>
                <c:pt idx="0">
                  <c:v>I/10</c:v>
                </c:pt>
                <c:pt idx="4">
                  <c:v>I/11</c:v>
                </c:pt>
                <c:pt idx="8">
                  <c:v>I/12</c:v>
                </c:pt>
                <c:pt idx="12">
                  <c:v>I/13</c:v>
                </c:pt>
                <c:pt idx="16">
                  <c:v>I/14</c:v>
                </c:pt>
                <c:pt idx="20">
                  <c:v>I/15</c:v>
                </c:pt>
                <c:pt idx="24">
                  <c:v>I/16</c:v>
                </c:pt>
                <c:pt idx="28">
                  <c:v>I/17</c:v>
                </c:pt>
                <c:pt idx="32">
                  <c:v>I/18</c:v>
                </c:pt>
                <c:pt idx="36">
                  <c:v>I/19</c:v>
                </c:pt>
                <c:pt idx="40">
                  <c:v>I/20</c:v>
                </c:pt>
                <c:pt idx="44">
                  <c:v>I/21</c:v>
                </c:pt>
              </c:strCache>
            </c:strRef>
          </c:cat>
          <c:val>
            <c:numRef>
              <c:f>'II. ЭЗӨ'!$H$5:$H$49</c:f>
              <c:numCache>
                <c:formatCode>0.0</c:formatCode>
                <c:ptCount val="45"/>
                <c:pt idx="0">
                  <c:v>-6.7</c:v>
                </c:pt>
                <c:pt idx="1">
                  <c:v>-4.9000000000000004</c:v>
                </c:pt>
                <c:pt idx="2">
                  <c:v>-2.8</c:v>
                </c:pt>
                <c:pt idx="3">
                  <c:v>0.1</c:v>
                </c:pt>
                <c:pt idx="4">
                  <c:v>4.5</c:v>
                </c:pt>
                <c:pt idx="5">
                  <c:v>7</c:v>
                </c:pt>
                <c:pt idx="6">
                  <c:v>7.3</c:v>
                </c:pt>
                <c:pt idx="7">
                  <c:v>6.2</c:v>
                </c:pt>
                <c:pt idx="8">
                  <c:v>7.6</c:v>
                </c:pt>
                <c:pt idx="9">
                  <c:v>6.2</c:v>
                </c:pt>
                <c:pt idx="10">
                  <c:v>4</c:v>
                </c:pt>
                <c:pt idx="11">
                  <c:v>4.2</c:v>
                </c:pt>
                <c:pt idx="12">
                  <c:v>4.3</c:v>
                </c:pt>
                <c:pt idx="13">
                  <c:v>3.7</c:v>
                </c:pt>
                <c:pt idx="14">
                  <c:v>3.3</c:v>
                </c:pt>
                <c:pt idx="15">
                  <c:v>1.8</c:v>
                </c:pt>
                <c:pt idx="16">
                  <c:v>1.2</c:v>
                </c:pt>
                <c:pt idx="17">
                  <c:v>1.7</c:v>
                </c:pt>
                <c:pt idx="18">
                  <c:v>1.7</c:v>
                </c:pt>
                <c:pt idx="19">
                  <c:v>-0.4</c:v>
                </c:pt>
                <c:pt idx="20">
                  <c:v>-1</c:v>
                </c:pt>
                <c:pt idx="21">
                  <c:v>-0.7</c:v>
                </c:pt>
                <c:pt idx="22">
                  <c:v>-0.6</c:v>
                </c:pt>
                <c:pt idx="23">
                  <c:v>-2.6</c:v>
                </c:pt>
                <c:pt idx="24">
                  <c:v>-3.3</c:v>
                </c:pt>
                <c:pt idx="25">
                  <c:v>-3.6</c:v>
                </c:pt>
                <c:pt idx="26">
                  <c:v>-3.6</c:v>
                </c:pt>
                <c:pt idx="27">
                  <c:v>-2</c:v>
                </c:pt>
                <c:pt idx="28">
                  <c:v>-1.7</c:v>
                </c:pt>
                <c:pt idx="29">
                  <c:v>-1.9</c:v>
                </c:pt>
                <c:pt idx="30">
                  <c:v>-2.1</c:v>
                </c:pt>
                <c:pt idx="31">
                  <c:v>-1.2</c:v>
                </c:pt>
                <c:pt idx="32">
                  <c:v>-0.5</c:v>
                </c:pt>
                <c:pt idx="33">
                  <c:v>0</c:v>
                </c:pt>
                <c:pt idx="34">
                  <c:v>0.6</c:v>
                </c:pt>
                <c:pt idx="35">
                  <c:v>2.1</c:v>
                </c:pt>
                <c:pt idx="36">
                  <c:v>3.2</c:v>
                </c:pt>
                <c:pt idx="37">
                  <c:v>3.1</c:v>
                </c:pt>
                <c:pt idx="38">
                  <c:v>1.6</c:v>
                </c:pt>
                <c:pt idx="39">
                  <c:v>-1.2</c:v>
                </c:pt>
                <c:pt idx="40">
                  <c:v>-5.7</c:v>
                </c:pt>
                <c:pt idx="41">
                  <c:v>-7.2</c:v>
                </c:pt>
                <c:pt idx="42">
                  <c:v>-5.0999999999999996</c:v>
                </c:pt>
                <c:pt idx="43">
                  <c:v>-2</c:v>
                </c:pt>
                <c:pt idx="44">
                  <c:v>2.1</c:v>
                </c:pt>
              </c:numCache>
            </c:numRef>
          </c:val>
          <c:smooth val="1"/>
          <c:extLst>
            <c:ext xmlns:c16="http://schemas.microsoft.com/office/drawing/2014/chart" uri="{C3380CC4-5D6E-409C-BE32-E72D297353CC}">
              <c16:uniqueId val="{00000002-C885-4703-A48A-D885BAC5BCA6}"/>
            </c:ext>
          </c:extLst>
        </c:ser>
        <c:dLbls>
          <c:showLegendKey val="0"/>
          <c:showVal val="0"/>
          <c:showCatName val="0"/>
          <c:showSerName val="0"/>
          <c:showPercent val="0"/>
          <c:showBubbleSize val="0"/>
        </c:dLbls>
        <c:marker val="1"/>
        <c:smooth val="0"/>
        <c:axId val="513240064"/>
        <c:axId val="513254144"/>
      </c:lineChart>
      <c:catAx>
        <c:axId val="5132400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513254144"/>
        <c:crosses val="autoZero"/>
        <c:auto val="1"/>
        <c:lblAlgn val="ctr"/>
        <c:lblOffset val="100"/>
        <c:tickMarkSkip val="4"/>
        <c:noMultiLvlLbl val="0"/>
      </c:catAx>
      <c:valAx>
        <c:axId val="513254144"/>
        <c:scaling>
          <c:orientation val="minMax"/>
          <c:max val="8"/>
          <c:min val="-10"/>
        </c:scaling>
        <c:delete val="0"/>
        <c:axPos val="l"/>
        <c:numFmt formatCode="#,##0.0" sourceLinked="0"/>
        <c:majorTickMark val="in"/>
        <c:minorTickMark val="none"/>
        <c:tickLblPos val="nextTo"/>
        <c:spPr>
          <a:noFill/>
          <a:ln>
            <a:solidFill>
              <a:schemeClr val="tx1"/>
            </a:solidFill>
          </a:ln>
          <a:effectLst/>
        </c:spPr>
        <c:txPr>
          <a:bodyPr rot="-60000000" vert="horz"/>
          <a:lstStyle/>
          <a:p>
            <a:pPr>
              <a:defRPr/>
            </a:pPr>
            <a:endParaRPr lang="en-US"/>
          </a:p>
        </c:txPr>
        <c:crossAx val="513240064"/>
        <c:crosses val="autoZero"/>
        <c:crossBetween val="between"/>
      </c:valAx>
      <c:spPr>
        <a:noFill/>
        <a:ln>
          <a:solidFill>
            <a:sysClr val="windowText" lastClr="000000"/>
          </a:solidFill>
        </a:ln>
        <a:effectLst/>
      </c:spPr>
    </c:plotArea>
    <c:legend>
      <c:legendPos val="b"/>
      <c:layout>
        <c:manualLayout>
          <c:xMode val="edge"/>
          <c:yMode val="edge"/>
          <c:x val="0.16799166888648107"/>
          <c:y val="0.68325957985809871"/>
          <c:w val="0.33918529502603068"/>
          <c:h val="0.139425705674494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Эдийн засгийн өсөлт</a:t>
            </a:r>
            <a:endParaRPr lang="en-US"/>
          </a:p>
        </c:rich>
      </c:tx>
      <c:layout>
        <c:manualLayout>
          <c:xMode val="edge"/>
          <c:yMode val="edge"/>
          <c:x val="0.12975855975498002"/>
          <c:y val="0.15467239320807341"/>
        </c:manualLayout>
      </c:layout>
      <c:overlay val="0"/>
    </c:title>
    <c:autoTitleDeleted val="0"/>
    <c:plotArea>
      <c:layout>
        <c:manualLayout>
          <c:layoutTarget val="inner"/>
          <c:xMode val="edge"/>
          <c:yMode val="edge"/>
          <c:x val="9.4694482120199944E-2"/>
          <c:y val="0.12472266939197257"/>
          <c:w val="0.8781859758276761"/>
          <c:h val="0.77722870860728377"/>
        </c:manualLayout>
      </c:layout>
      <c:areaChart>
        <c:grouping val="stacked"/>
        <c:varyColors val="0"/>
        <c:ser>
          <c:idx val="0"/>
          <c:order val="0"/>
          <c:tx>
            <c:strRef>
              <c:f>II.9!$A$20</c:f>
              <c:strCache>
                <c:ptCount val="1"/>
                <c:pt idx="0">
                  <c:v>90%a</c:v>
                </c:pt>
              </c:strCache>
            </c:strRef>
          </c:tx>
          <c:spPr>
            <a:solidFill>
              <a:schemeClr val="bg1"/>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II.9!$B$20:$AC$20</c:f>
              <c:numCache>
                <c:formatCode>General</c:formatCode>
                <c:ptCount val="16"/>
                <c:pt idx="0">
                  <c:v>1.4742288354186117E-2</c:v>
                </c:pt>
                <c:pt idx="1">
                  <c:v>-2.8617147008956345E-2</c:v>
                </c:pt>
                <c:pt idx="2" formatCode="0.000">
                  <c:v>-5.0084207816514015E-2</c:v>
                </c:pt>
                <c:pt idx="3" formatCode="0.000">
                  <c:v>-5.3355520616945151E-2</c:v>
                </c:pt>
                <c:pt idx="4" formatCode="0.000">
                  <c:v>-7.6331234090881717E-3</c:v>
                </c:pt>
                <c:pt idx="5" formatCode="0.000">
                  <c:v>-1.8846020894608451E-2</c:v>
                </c:pt>
                <c:pt idx="6" formatCode="0.000">
                  <c:v>-8.2305036704186409E-3</c:v>
                </c:pt>
                <c:pt idx="7" formatCode="0.000">
                  <c:v>-2.5630404502801161E-3</c:v>
                </c:pt>
                <c:pt idx="8" formatCode="0.000">
                  <c:v>-3.4456326207465728E-2</c:v>
                </c:pt>
                <c:pt idx="9" formatCode="0.000">
                  <c:v>-4.203946568572265E-2</c:v>
                </c:pt>
                <c:pt idx="10" formatCode="0.000">
                  <c:v>-4.4156722641231022E-2</c:v>
                </c:pt>
                <c:pt idx="11" formatCode="0.000">
                  <c:v>-4.1801958706619138E-2</c:v>
                </c:pt>
                <c:pt idx="12" formatCode="0.000">
                  <c:v>-3.0810967426372491E-2</c:v>
                </c:pt>
                <c:pt idx="13" formatCode="0.000">
                  <c:v>-3.4699156330462347E-2</c:v>
                </c:pt>
                <c:pt idx="14" formatCode="0.000">
                  <c:v>-4.0288189279847966E-2</c:v>
                </c:pt>
                <c:pt idx="15" formatCode="0.000">
                  <c:v>-4.2971949888105418E-2</c:v>
                </c:pt>
              </c:numCache>
            </c:numRef>
          </c:val>
          <c:extLst>
            <c:ext xmlns:c16="http://schemas.microsoft.com/office/drawing/2014/chart" uri="{C3380CC4-5D6E-409C-BE32-E72D297353CC}">
              <c16:uniqueId val="{00000000-B469-4042-B9D6-7C8F95D2DC0D}"/>
            </c:ext>
          </c:extLst>
        </c:ser>
        <c:ser>
          <c:idx val="1"/>
          <c:order val="1"/>
          <c:tx>
            <c:strRef>
              <c:f>II.9!$A$21</c:f>
              <c:strCache>
                <c:ptCount val="1"/>
                <c:pt idx="0">
                  <c:v>60%a</c:v>
                </c:pt>
              </c:strCache>
            </c:strRef>
          </c:tx>
          <c:spPr>
            <a:solidFill>
              <a:srgbClr val="93A9CF">
                <a:alpha val="40000"/>
              </a:srgbClr>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II.9!$B$21:$AC$21</c:f>
              <c:numCache>
                <c:formatCode>General</c:formatCode>
                <c:ptCount val="16"/>
                <c:pt idx="0">
                  <c:v>0</c:v>
                </c:pt>
                <c:pt idx="1">
                  <c:v>0</c:v>
                </c:pt>
                <c:pt idx="2" formatCode="0.000">
                  <c:v>0</c:v>
                </c:pt>
                <c:pt idx="3" formatCode="0.000">
                  <c:v>0</c:v>
                </c:pt>
                <c:pt idx="4" formatCode="0.000">
                  <c:v>0</c:v>
                </c:pt>
                <c:pt idx="5" formatCode="0.000">
                  <c:v>2.5493224599999999E-2</c:v>
                </c:pt>
                <c:pt idx="6" formatCode="0.000">
                  <c:v>3.1151166599999999E-2</c:v>
                </c:pt>
                <c:pt idx="7" formatCode="0.000">
                  <c:v>3.426310615E-2</c:v>
                </c:pt>
                <c:pt idx="8" formatCode="0.000">
                  <c:v>3.4790032799999995E-2</c:v>
                </c:pt>
                <c:pt idx="9" formatCode="0.000">
                  <c:v>4.0048545800000002E-2</c:v>
                </c:pt>
                <c:pt idx="10" formatCode="0.000">
                  <c:v>4.4095604300000001E-2</c:v>
                </c:pt>
                <c:pt idx="11" formatCode="0.000">
                  <c:v>4.5325502359999999E-2</c:v>
                </c:pt>
                <c:pt idx="12" formatCode="0.000">
                  <c:v>4.7781397600000004E-2</c:v>
                </c:pt>
                <c:pt idx="13" formatCode="0.000">
                  <c:v>4.8763230999999997E-2</c:v>
                </c:pt>
                <c:pt idx="14" formatCode="0.000">
                  <c:v>4.9482080099999999E-2</c:v>
                </c:pt>
                <c:pt idx="15" formatCode="0.000">
                  <c:v>4.9850714649999996E-2</c:v>
                </c:pt>
              </c:numCache>
            </c:numRef>
          </c:val>
          <c:extLst>
            <c:ext xmlns:c16="http://schemas.microsoft.com/office/drawing/2014/chart" uri="{C3380CC4-5D6E-409C-BE32-E72D297353CC}">
              <c16:uniqueId val="{00000001-B469-4042-B9D6-7C8F95D2DC0D}"/>
            </c:ext>
          </c:extLst>
        </c:ser>
        <c:ser>
          <c:idx val="2"/>
          <c:order val="2"/>
          <c:tx>
            <c:strRef>
              <c:f>II.9!$A$22</c:f>
              <c:strCache>
                <c:ptCount val="1"/>
                <c:pt idx="0">
                  <c:v>30%a</c:v>
                </c:pt>
              </c:strCache>
            </c:strRef>
          </c:tx>
          <c:spPr>
            <a:solidFill>
              <a:srgbClr val="93A9CF">
                <a:alpha val="90000"/>
              </a:srgbClr>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II.9!$B$22:$AC$22</c:f>
              <c:numCache>
                <c:formatCode>General</c:formatCode>
                <c:ptCount val="16"/>
                <c:pt idx="0">
                  <c:v>0</c:v>
                </c:pt>
                <c:pt idx="1">
                  <c:v>0</c:v>
                </c:pt>
                <c:pt idx="2" formatCode="0.000">
                  <c:v>0</c:v>
                </c:pt>
                <c:pt idx="3" formatCode="0.000">
                  <c:v>0</c:v>
                </c:pt>
                <c:pt idx="4" formatCode="0.000">
                  <c:v>0</c:v>
                </c:pt>
                <c:pt idx="5" formatCode="0.000">
                  <c:v>1.4791947700000004E-2</c:v>
                </c:pt>
                <c:pt idx="6" formatCode="0.000">
                  <c:v>1.8158944E-2</c:v>
                </c:pt>
                <c:pt idx="7" formatCode="0.000">
                  <c:v>2.002231065E-2</c:v>
                </c:pt>
                <c:pt idx="8" formatCode="0.000">
                  <c:v>2.0385906299999999E-2</c:v>
                </c:pt>
                <c:pt idx="9" formatCode="0.000">
                  <c:v>2.3510205900000004E-2</c:v>
                </c:pt>
                <c:pt idx="10" formatCode="0.000">
                  <c:v>2.5949967000000004E-2</c:v>
                </c:pt>
                <c:pt idx="11" formatCode="0.000">
                  <c:v>2.6708934140000001E-2</c:v>
                </c:pt>
                <c:pt idx="12" formatCode="0.000">
                  <c:v>2.8199046899999997E-2</c:v>
                </c:pt>
                <c:pt idx="13" formatCode="0.000">
                  <c:v>2.8803420900000001E-2</c:v>
                </c:pt>
                <c:pt idx="14" formatCode="0.000">
                  <c:v>2.9250867199999999E-2</c:v>
                </c:pt>
                <c:pt idx="15" formatCode="0.000">
                  <c:v>2.9485899749999999E-2</c:v>
                </c:pt>
              </c:numCache>
            </c:numRef>
          </c:val>
          <c:extLst>
            <c:ext xmlns:c16="http://schemas.microsoft.com/office/drawing/2014/chart" uri="{C3380CC4-5D6E-409C-BE32-E72D297353CC}">
              <c16:uniqueId val="{00000002-B469-4042-B9D6-7C8F95D2DC0D}"/>
            </c:ext>
          </c:extLst>
        </c:ser>
        <c:ser>
          <c:idx val="3"/>
          <c:order val="3"/>
          <c:tx>
            <c:strRef>
              <c:f>II.9!$A$23</c:f>
              <c:strCache>
                <c:ptCount val="1"/>
                <c:pt idx="0">
                  <c:v>ДНБ-ий өсөлт</c:v>
                </c:pt>
              </c:strCache>
            </c:strRef>
          </c:tx>
          <c:spPr>
            <a:solidFill>
              <a:srgbClr val="93A9CF"/>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II.9!$B$23:$AC$23</c:f>
              <c:numCache>
                <c:formatCode>General</c:formatCode>
                <c:ptCount val="16"/>
                <c:pt idx="0">
                  <c:v>0</c:v>
                </c:pt>
                <c:pt idx="1">
                  <c:v>0</c:v>
                </c:pt>
                <c:pt idx="2" formatCode="0.000">
                  <c:v>0</c:v>
                </c:pt>
                <c:pt idx="3" formatCode="0.000">
                  <c:v>0</c:v>
                </c:pt>
                <c:pt idx="4" formatCode="0.000">
                  <c:v>0</c:v>
                </c:pt>
                <c:pt idx="5" formatCode="0.000">
                  <c:v>1.2669343099999999E-2</c:v>
                </c:pt>
                <c:pt idx="6" formatCode="0.000">
                  <c:v>1.5601558599999996E-2</c:v>
                </c:pt>
                <c:pt idx="7" formatCode="0.000">
                  <c:v>1.7230839099999996E-2</c:v>
                </c:pt>
                <c:pt idx="8" formatCode="0.000">
                  <c:v>1.757649407E-2</c:v>
                </c:pt>
                <c:pt idx="9" formatCode="0.000">
                  <c:v>2.0294878799999996E-2</c:v>
                </c:pt>
                <c:pt idx="10" formatCode="0.000">
                  <c:v>2.2437660099999999E-2</c:v>
                </c:pt>
                <c:pt idx="11" formatCode="0.000">
                  <c:v>2.3114092500000002E-2</c:v>
                </c:pt>
                <c:pt idx="12" formatCode="0.000">
                  <c:v>2.4428744700000005E-2</c:v>
                </c:pt>
                <c:pt idx="13" formatCode="0.000">
                  <c:v>2.4966547299999996E-2</c:v>
                </c:pt>
                <c:pt idx="14" formatCode="0.000">
                  <c:v>2.53674856E-2</c:v>
                </c:pt>
                <c:pt idx="15" formatCode="0.000">
                  <c:v>2.5581161499999994E-2</c:v>
                </c:pt>
              </c:numCache>
            </c:numRef>
          </c:val>
          <c:extLst>
            <c:ext xmlns:c16="http://schemas.microsoft.com/office/drawing/2014/chart" uri="{C3380CC4-5D6E-409C-BE32-E72D297353CC}">
              <c16:uniqueId val="{00000003-B469-4042-B9D6-7C8F95D2DC0D}"/>
            </c:ext>
          </c:extLst>
        </c:ser>
        <c:ser>
          <c:idx val="4"/>
          <c:order val="4"/>
          <c:tx>
            <c:strRef>
              <c:f>II.9!$A$24</c:f>
              <c:strCache>
                <c:ptCount val="1"/>
                <c:pt idx="0">
                  <c:v>0.30</c:v>
                </c:pt>
              </c:strCache>
            </c:strRef>
          </c:tx>
          <c:spPr>
            <a:solidFill>
              <a:srgbClr val="93A9CF"/>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II.9!$B$24:$AC$24</c:f>
              <c:numCache>
                <c:formatCode>General</c:formatCode>
                <c:ptCount val="16"/>
                <c:pt idx="0">
                  <c:v>0</c:v>
                </c:pt>
                <c:pt idx="1">
                  <c:v>0</c:v>
                </c:pt>
                <c:pt idx="2" formatCode="0.000">
                  <c:v>0</c:v>
                </c:pt>
                <c:pt idx="3" formatCode="0.000">
                  <c:v>0</c:v>
                </c:pt>
                <c:pt idx="4" formatCode="0.000">
                  <c:v>0</c:v>
                </c:pt>
                <c:pt idx="5" formatCode="0.000">
                  <c:v>1.2835178899999997E-2</c:v>
                </c:pt>
                <c:pt idx="6" formatCode="0.000">
                  <c:v>1.58507905E-2</c:v>
                </c:pt>
                <c:pt idx="7" formatCode="0.000">
                  <c:v>1.75324509E-2</c:v>
                </c:pt>
                <c:pt idx="8" formatCode="0.000">
                  <c:v>1.7915160530000002E-2</c:v>
                </c:pt>
                <c:pt idx="9" formatCode="0.000">
                  <c:v>2.0708827700000008E-2</c:v>
                </c:pt>
                <c:pt idx="10" formatCode="0.000">
                  <c:v>2.2929405800000007E-2</c:v>
                </c:pt>
                <c:pt idx="11" formatCode="0.000">
                  <c:v>2.3639434699999996E-2</c:v>
                </c:pt>
                <c:pt idx="12" formatCode="0.000">
                  <c:v>2.5007636199999989E-2</c:v>
                </c:pt>
                <c:pt idx="13" formatCode="0.000">
                  <c:v>2.5571369399999995E-2</c:v>
                </c:pt>
                <c:pt idx="14" formatCode="0.000">
                  <c:v>2.59941905E-2</c:v>
                </c:pt>
                <c:pt idx="15" formatCode="0.000">
                  <c:v>2.6222318400000003E-2</c:v>
                </c:pt>
              </c:numCache>
            </c:numRef>
          </c:val>
          <c:extLst>
            <c:ext xmlns:c16="http://schemas.microsoft.com/office/drawing/2014/chart" uri="{C3380CC4-5D6E-409C-BE32-E72D297353CC}">
              <c16:uniqueId val="{00000004-B469-4042-B9D6-7C8F95D2DC0D}"/>
            </c:ext>
          </c:extLst>
        </c:ser>
        <c:ser>
          <c:idx val="5"/>
          <c:order val="5"/>
          <c:tx>
            <c:strRef>
              <c:f>II.9!$A$25</c:f>
              <c:strCache>
                <c:ptCount val="1"/>
                <c:pt idx="0">
                  <c:v>0.60</c:v>
                </c:pt>
              </c:strCache>
            </c:strRef>
          </c:tx>
          <c:spPr>
            <a:solidFill>
              <a:srgbClr val="93A9CF">
                <a:alpha val="90000"/>
              </a:srgbClr>
            </a:solidFill>
            <a:ln w="25400">
              <a:noFill/>
            </a:ln>
            <a:effectLst>
              <a:outerShdw blurRad="50800" dist="50800" dir="5400000" sx="8000" sy="8000" algn="ctr" rotWithShape="0">
                <a:srgbClr val="000000">
                  <a:alpha val="43000"/>
                </a:srgbClr>
              </a:outerShdw>
            </a:effectLst>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II.9!$B$25:$AC$25</c:f>
              <c:numCache>
                <c:formatCode>General</c:formatCode>
                <c:ptCount val="16"/>
                <c:pt idx="0">
                  <c:v>0</c:v>
                </c:pt>
                <c:pt idx="1">
                  <c:v>0</c:v>
                </c:pt>
                <c:pt idx="2" formatCode="0.000">
                  <c:v>0</c:v>
                </c:pt>
                <c:pt idx="3" formatCode="0.000">
                  <c:v>0</c:v>
                </c:pt>
                <c:pt idx="4" formatCode="0.000">
                  <c:v>0</c:v>
                </c:pt>
                <c:pt idx="5" formatCode="0.000">
                  <c:v>1.5417333699999994E-2</c:v>
                </c:pt>
                <c:pt idx="6" formatCode="0.000">
                  <c:v>1.9098856800000005E-2</c:v>
                </c:pt>
                <c:pt idx="7" formatCode="0.000">
                  <c:v>2.1159777300000002E-2</c:v>
                </c:pt>
                <c:pt idx="8" formatCode="0.000">
                  <c:v>2.1663188800000004E-2</c:v>
                </c:pt>
                <c:pt idx="9" formatCode="0.000">
                  <c:v>2.5071430699999998E-2</c:v>
                </c:pt>
                <c:pt idx="10" formatCode="0.000">
                  <c:v>2.7804622599999985E-2</c:v>
                </c:pt>
                <c:pt idx="11" formatCode="0.000">
                  <c:v>2.8690312200000002E-2</c:v>
                </c:pt>
                <c:pt idx="12" formatCode="0.000">
                  <c:v>3.0382445000000011E-2</c:v>
                </c:pt>
                <c:pt idx="13" formatCode="0.000">
                  <c:v>3.1084623200000008E-2</c:v>
                </c:pt>
                <c:pt idx="14" formatCode="0.000">
                  <c:v>3.1614610699999997E-2</c:v>
                </c:pt>
                <c:pt idx="15" formatCode="0.000">
                  <c:v>3.1904158800000006E-2</c:v>
                </c:pt>
              </c:numCache>
            </c:numRef>
          </c:val>
          <c:extLst>
            <c:ext xmlns:c16="http://schemas.microsoft.com/office/drawing/2014/chart" uri="{C3380CC4-5D6E-409C-BE32-E72D297353CC}">
              <c16:uniqueId val="{00000005-B469-4042-B9D6-7C8F95D2DC0D}"/>
            </c:ext>
          </c:extLst>
        </c:ser>
        <c:ser>
          <c:idx val="6"/>
          <c:order val="6"/>
          <c:tx>
            <c:strRef>
              <c:f>II.9!$A$26</c:f>
              <c:strCache>
                <c:ptCount val="1"/>
                <c:pt idx="0">
                  <c:v>0.90</c:v>
                </c:pt>
              </c:strCache>
            </c:strRef>
          </c:tx>
          <c:spPr>
            <a:solidFill>
              <a:srgbClr val="93A9CF">
                <a:alpha val="40000"/>
              </a:srgbClr>
            </a:solidFill>
            <a:ln w="25400">
              <a:noFill/>
            </a:ln>
            <a:effectLst/>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II.9!$B$26:$AC$26</c:f>
              <c:numCache>
                <c:formatCode>General</c:formatCode>
                <c:ptCount val="16"/>
                <c:pt idx="0">
                  <c:v>0</c:v>
                </c:pt>
                <c:pt idx="1">
                  <c:v>0</c:v>
                </c:pt>
                <c:pt idx="2" formatCode="0.000">
                  <c:v>0</c:v>
                </c:pt>
                <c:pt idx="3" formatCode="0.000">
                  <c:v>0</c:v>
                </c:pt>
                <c:pt idx="4" formatCode="0.000">
                  <c:v>0</c:v>
                </c:pt>
                <c:pt idx="5" formatCode="0.000">
                  <c:v>2.7724944000000012E-2</c:v>
                </c:pt>
                <c:pt idx="6" formatCode="0.000">
                  <c:v>3.4505672199999997E-2</c:v>
                </c:pt>
                <c:pt idx="7" formatCode="0.000">
                  <c:v>3.83228953E-2</c:v>
                </c:pt>
                <c:pt idx="8" formatCode="0.000">
                  <c:v>3.9349766000000001E-2</c:v>
                </c:pt>
                <c:pt idx="9" formatCode="0.000">
                  <c:v>4.5622094000000002E-2</c:v>
                </c:pt>
                <c:pt idx="10" formatCode="0.000">
                  <c:v>5.0716924000000017E-2</c:v>
                </c:pt>
                <c:pt idx="11" formatCode="0.000">
                  <c:v>5.2399381000000016E-2</c:v>
                </c:pt>
                <c:pt idx="12" formatCode="0.000">
                  <c:v>5.5577213000000007E-2</c:v>
                </c:pt>
                <c:pt idx="13" formatCode="0.000">
                  <c:v>5.6908281999999984E-2</c:v>
                </c:pt>
                <c:pt idx="14" formatCode="0.000">
                  <c:v>5.7921917000000003E-2</c:v>
                </c:pt>
                <c:pt idx="15" formatCode="0.000">
                  <c:v>5.8485295999999992E-2</c:v>
                </c:pt>
              </c:numCache>
            </c:numRef>
          </c:val>
          <c:extLst>
            <c:ext xmlns:c16="http://schemas.microsoft.com/office/drawing/2014/chart" uri="{C3380CC4-5D6E-409C-BE32-E72D297353CC}">
              <c16:uniqueId val="{00000006-B469-4042-B9D6-7C8F95D2DC0D}"/>
            </c:ext>
          </c:extLst>
        </c:ser>
        <c:dLbls>
          <c:showLegendKey val="0"/>
          <c:showVal val="0"/>
          <c:showCatName val="0"/>
          <c:showSerName val="0"/>
          <c:showPercent val="0"/>
          <c:showBubbleSize val="0"/>
        </c:dLbls>
        <c:axId val="495758336"/>
        <c:axId val="495764224"/>
      </c:areaChart>
      <c:lineChart>
        <c:grouping val="standard"/>
        <c:varyColors val="0"/>
        <c:ser>
          <c:idx val="8"/>
          <c:order val="7"/>
          <c:tx>
            <c:strRef>
              <c:f>II.9!$A$28</c:f>
              <c:strCache>
                <c:ptCount val="1"/>
                <c:pt idx="0">
                  <c:v>Өмнөх төсөөлөл</c:v>
                </c:pt>
              </c:strCache>
            </c:strRef>
          </c:tx>
          <c:spPr>
            <a:ln w="34925">
              <a:solidFill>
                <a:srgbClr val="122F83"/>
              </a:solidFill>
              <a:prstDash val="sysDash"/>
            </a:ln>
          </c:spPr>
          <c:marker>
            <c:symbol val="none"/>
          </c:marke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II.9!$B$28:$AC$28</c:f>
              <c:numCache>
                <c:formatCode>General</c:formatCode>
                <c:ptCount val="16"/>
                <c:pt idx="0">
                  <c:v>1.4742288354186117E-2</c:v>
                </c:pt>
                <c:pt idx="1">
                  <c:v>-2.8617147008956345E-2</c:v>
                </c:pt>
                <c:pt idx="2" formatCode="0.000">
                  <c:v>-5.0084207816514015E-2</c:v>
                </c:pt>
                <c:pt idx="3" formatCode="0.000">
                  <c:v>-5.3355520616945151E-2</c:v>
                </c:pt>
                <c:pt idx="4" formatCode="0.000">
                  <c:v>-2.2058698413628175E-2</c:v>
                </c:pt>
                <c:pt idx="5" formatCode="0.000">
                  <c:v>2.0729332197028771E-2</c:v>
                </c:pt>
                <c:pt idx="6" formatCode="0.000">
                  <c:v>4.8109279579465758E-2</c:v>
                </c:pt>
                <c:pt idx="7" formatCode="0.000">
                  <c:v>6.0952471650829843E-2</c:v>
                </c:pt>
                <c:pt idx="8" formatCode="0.000">
                  <c:v>5.3865447636992636E-2</c:v>
                </c:pt>
                <c:pt idx="9" formatCode="0.000">
                  <c:v>5.0211860877749315E-2</c:v>
                </c:pt>
                <c:pt idx="10" formatCode="0.000">
                  <c:v>4.6540464421215288E-2</c:v>
                </c:pt>
                <c:pt idx="11" formatCode="0.000">
                  <c:v>5.3420520588149722E-2</c:v>
                </c:pt>
                <c:pt idx="12" formatCode="0.000">
                  <c:v>6.1733676441569907E-2</c:v>
                </c:pt>
                <c:pt idx="13" formatCode="0.000">
                  <c:v>6.8711673210419821E-2</c:v>
                </c:pt>
                <c:pt idx="14" formatCode="0.000">
                  <c:v>7.1584849029063813E-2</c:v>
                </c:pt>
                <c:pt idx="15" formatCode="0.000">
                  <c:v>6.8590484816307917E-2</c:v>
                </c:pt>
              </c:numCache>
            </c:numRef>
          </c:val>
          <c:smooth val="1"/>
          <c:extLst>
            <c:ext xmlns:c16="http://schemas.microsoft.com/office/drawing/2014/chart" uri="{C3380CC4-5D6E-409C-BE32-E72D297353CC}">
              <c16:uniqueId val="{00000007-B469-4042-B9D6-7C8F95D2DC0D}"/>
            </c:ext>
          </c:extLst>
        </c:ser>
        <c:ser>
          <c:idx val="7"/>
          <c:order val="8"/>
          <c:tx>
            <c:strRef>
              <c:f>II.9!$A$27</c:f>
              <c:strCache>
                <c:ptCount val="1"/>
                <c:pt idx="0">
                  <c:v>Одоогийн төсөөлөл</c:v>
                </c:pt>
              </c:strCache>
            </c:strRef>
          </c:tx>
          <c:spPr>
            <a:ln w="34925">
              <a:solidFill>
                <a:srgbClr val="122F83"/>
              </a:solidFill>
            </a:ln>
          </c:spPr>
          <c:marker>
            <c:symbol val="none"/>
          </c:marke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II.9!$B$27:$AC$27</c:f>
              <c:numCache>
                <c:formatCode>General</c:formatCode>
                <c:ptCount val="16"/>
                <c:pt idx="0">
                  <c:v>1.4742288354186117E-2</c:v>
                </c:pt>
                <c:pt idx="1">
                  <c:v>-2.8617147008956345E-2</c:v>
                </c:pt>
                <c:pt idx="2" formatCode="0.000">
                  <c:v>-5.0084207816514015E-2</c:v>
                </c:pt>
                <c:pt idx="3" formatCode="0.000">
                  <c:v>-5.3355520616945151E-2</c:v>
                </c:pt>
                <c:pt idx="4" formatCode="0.000">
                  <c:v>-7.6331234090881717E-3</c:v>
                </c:pt>
                <c:pt idx="5" formatCode="0.000">
                  <c:v>3.4108494505391551E-2</c:v>
                </c:pt>
                <c:pt idx="6" formatCode="0.000">
                  <c:v>5.6681165529581357E-2</c:v>
                </c:pt>
                <c:pt idx="7" formatCode="0.000">
                  <c:v>6.8953215449719885E-2</c:v>
                </c:pt>
                <c:pt idx="8" formatCode="0.000">
                  <c:v>3.8296106962534271E-2</c:v>
                </c:pt>
                <c:pt idx="9" formatCode="0.000">
                  <c:v>4.1814164814277355E-2</c:v>
                </c:pt>
                <c:pt idx="10" formatCode="0.000">
                  <c:v>4.8326508758768982E-2</c:v>
                </c:pt>
                <c:pt idx="11" formatCode="0.000">
                  <c:v>5.3346570293380857E-2</c:v>
                </c:pt>
                <c:pt idx="12" formatCode="0.000">
                  <c:v>6.9598221773627511E-2</c:v>
                </c:pt>
                <c:pt idx="13" formatCode="0.000">
                  <c:v>6.7834042869537647E-2</c:v>
                </c:pt>
                <c:pt idx="14" formatCode="0.000">
                  <c:v>6.3812243620152032E-2</c:v>
                </c:pt>
                <c:pt idx="15" formatCode="0.000">
                  <c:v>6.1945826011894578E-2</c:v>
                </c:pt>
              </c:numCache>
            </c:numRef>
          </c:val>
          <c:smooth val="1"/>
          <c:extLst>
            <c:ext xmlns:c16="http://schemas.microsoft.com/office/drawing/2014/chart" uri="{C3380CC4-5D6E-409C-BE32-E72D297353CC}">
              <c16:uniqueId val="{00000008-B469-4042-B9D6-7C8F95D2DC0D}"/>
            </c:ext>
          </c:extLst>
        </c:ser>
        <c:dLbls>
          <c:showLegendKey val="0"/>
          <c:showVal val="0"/>
          <c:showCatName val="0"/>
          <c:showSerName val="0"/>
          <c:showPercent val="0"/>
          <c:showBubbleSize val="0"/>
        </c:dLbls>
        <c:marker val="1"/>
        <c:smooth val="0"/>
        <c:axId val="495758336"/>
        <c:axId val="495764224"/>
      </c:lineChart>
      <c:catAx>
        <c:axId val="495758336"/>
        <c:scaling>
          <c:orientation val="minMax"/>
        </c:scaling>
        <c:delete val="0"/>
        <c:axPos val="b"/>
        <c:numFmt formatCode="General" sourceLinked="0"/>
        <c:majorTickMark val="none"/>
        <c:minorTickMark val="none"/>
        <c:tickLblPos val="low"/>
        <c:txPr>
          <a:bodyPr rot="0" vert="horz"/>
          <a:lstStyle/>
          <a:p>
            <a:pPr>
              <a:defRPr/>
            </a:pPr>
            <a:endParaRPr lang="en-US"/>
          </a:p>
        </c:txPr>
        <c:crossAx val="495764224"/>
        <c:crosses val="autoZero"/>
        <c:auto val="1"/>
        <c:lblAlgn val="ctr"/>
        <c:lblOffset val="100"/>
        <c:tickMarkSkip val="4"/>
        <c:noMultiLvlLbl val="1"/>
      </c:catAx>
      <c:valAx>
        <c:axId val="495764224"/>
        <c:scaling>
          <c:orientation val="minMax"/>
          <c:max val="0.2"/>
        </c:scaling>
        <c:delete val="0"/>
        <c:axPos val="l"/>
        <c:numFmt formatCode="0%" sourceLinked="0"/>
        <c:majorTickMark val="none"/>
        <c:minorTickMark val="none"/>
        <c:tickLblPos val="nextTo"/>
        <c:txPr>
          <a:bodyPr rot="0" vert="horz"/>
          <a:lstStyle/>
          <a:p>
            <a:pPr>
              <a:defRPr/>
            </a:pPr>
            <a:endParaRPr lang="en-US"/>
          </a:p>
        </c:txPr>
        <c:crossAx val="495758336"/>
        <c:crosses val="autoZero"/>
        <c:crossBetween val="between"/>
      </c:valAx>
      <c:spPr>
        <a:ln w="12700">
          <a:solidFill>
            <a:schemeClr val="bg1">
              <a:lumMod val="6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3095676050372847"/>
          <c:y val="8.937516108125829E-3"/>
          <c:w val="0.39635591566878542"/>
          <c:h val="0.10295804431458792"/>
        </c:manualLayout>
      </c:layout>
      <c:overlay val="0"/>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97296300805429E-2"/>
          <c:y val="5.0925925925925923E-2"/>
          <c:w val="0.92486961278213053"/>
          <c:h val="0.83158088917040396"/>
        </c:manualLayout>
      </c:layout>
      <c:barChart>
        <c:barDir val="col"/>
        <c:grouping val="stacked"/>
        <c:varyColors val="0"/>
        <c:ser>
          <c:idx val="1"/>
          <c:order val="1"/>
          <c:tx>
            <c:strRef>
              <c:f>'III.1 Хөдөлмөр'!$A$5</c:f>
              <c:strCache>
                <c:ptCount val="1"/>
                <c:pt idx="0">
                  <c:v>Ажиллагчид</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Хөдөлмөр'!$B$5:$AD$5</c15:sqref>
                  </c15:fullRef>
                </c:ext>
              </c:extLst>
              <c:f>'III.1 Хөдөлмөр'!$R$5:$AD$5</c:f>
              <c:numCache>
                <c:formatCode>0%</c:formatCode>
                <c:ptCount val="13"/>
                <c:pt idx="0">
                  <c:v>3.392215237930462E-2</c:v>
                </c:pt>
                <c:pt idx="1">
                  <c:v>2.5265847754710368E-2</c:v>
                </c:pt>
                <c:pt idx="2">
                  <c:v>2.5159251582802744E-2</c:v>
                </c:pt>
                <c:pt idx="3">
                  <c:v>8.0984410293673398E-3</c:v>
                </c:pt>
                <c:pt idx="4">
                  <c:v>8.6256169352372757E-3</c:v>
                </c:pt>
                <c:pt idx="5">
                  <c:v>-8.6176130282923178E-3</c:v>
                </c:pt>
                <c:pt idx="6">
                  <c:v>-2.3622299456197433E-2</c:v>
                </c:pt>
                <c:pt idx="7">
                  <c:v>-3.0262940700450592E-2</c:v>
                </c:pt>
                <c:pt idx="8" formatCode="0.0%">
                  <c:v>-2.7005021593033057E-2</c:v>
                </c:pt>
                <c:pt idx="9" formatCode="0.0%">
                  <c:v>-1.1683879299808478E-2</c:v>
                </c:pt>
                <c:pt idx="10" formatCode="0.0%">
                  <c:v>2.7984154760079497E-4</c:v>
                </c:pt>
                <c:pt idx="11" formatCode="0.0%">
                  <c:v>7.5912747009574343E-4</c:v>
                </c:pt>
                <c:pt idx="12" formatCode="0.0%">
                  <c:v>-1.6E-2</c:v>
                </c:pt>
              </c:numCache>
            </c:numRef>
          </c:val>
          <c:extLst>
            <c:ext xmlns:c16="http://schemas.microsoft.com/office/drawing/2014/chart" uri="{C3380CC4-5D6E-409C-BE32-E72D297353CC}">
              <c16:uniqueId val="{00000000-F90F-4A81-A694-786E085DDB7F}"/>
            </c:ext>
          </c:extLst>
        </c:ser>
        <c:ser>
          <c:idx val="2"/>
          <c:order val="2"/>
          <c:tx>
            <c:strRef>
              <c:f>'III.1 Хөдөлмөр'!$A$6</c:f>
              <c:strCache>
                <c:ptCount val="1"/>
                <c:pt idx="0">
                  <c:v>Ажилгүй хүн</c:v>
                </c:pt>
              </c:strCache>
            </c:strRef>
          </c:tx>
          <c:spPr>
            <a:solidFill>
              <a:srgbClr val="7EA6A7"/>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Хөдөлмөр'!$B$6:$AD$6</c15:sqref>
                  </c15:fullRef>
                </c:ext>
              </c:extLst>
              <c:f>'III.1 Хөдөлмөр'!$R$6:$AD$6</c:f>
              <c:numCache>
                <c:formatCode>0%</c:formatCode>
                <c:ptCount val="13"/>
                <c:pt idx="0">
                  <c:v>8.7223551800690849E-5</c:v>
                </c:pt>
                <c:pt idx="1">
                  <c:v>-3.1772849746623129E-3</c:v>
                </c:pt>
                <c:pt idx="2">
                  <c:v>-6.2234300321106998E-3</c:v>
                </c:pt>
                <c:pt idx="3">
                  <c:v>-6.6749013411430292E-3</c:v>
                </c:pt>
                <c:pt idx="4">
                  <c:v>-4.0250026797505594E-3</c:v>
                </c:pt>
                <c:pt idx="5">
                  <c:v>2.2894313377315434E-3</c:v>
                </c:pt>
                <c:pt idx="6">
                  <c:v>9.2378829777842019E-3</c:v>
                </c:pt>
                <c:pt idx="7">
                  <c:v>1.2437934273164549E-2</c:v>
                </c:pt>
                <c:pt idx="8" formatCode="0.0%">
                  <c:v>7.4772398996047823E-4</c:v>
                </c:pt>
                <c:pt idx="9" formatCode="0.0%">
                  <c:v>-7.8863803558955701E-3</c:v>
                </c:pt>
                <c:pt idx="10" formatCode="0.0%">
                  <c:v>-1.5874531093278382E-2</c:v>
                </c:pt>
                <c:pt idx="11" formatCode="0.0%">
                  <c:v>-1.9384719798241416E-2</c:v>
                </c:pt>
                <c:pt idx="12" formatCode="0.0%">
                  <c:v>-8.9999999999999993E-3</c:v>
                </c:pt>
              </c:numCache>
            </c:numRef>
          </c:val>
          <c:extLst>
            <c:ext xmlns:c16="http://schemas.microsoft.com/office/drawing/2014/chart" uri="{C3380CC4-5D6E-409C-BE32-E72D297353CC}">
              <c16:uniqueId val="{00000001-F90F-4A81-A694-786E085DDB7F}"/>
            </c:ext>
          </c:extLst>
        </c:ser>
        <c:ser>
          <c:idx val="3"/>
          <c:order val="3"/>
          <c:tx>
            <c:strRef>
              <c:f>'III.1 Хөдөлмөр'!$A$7</c:f>
              <c:strCache>
                <c:ptCount val="1"/>
                <c:pt idx="0">
                  <c:v>Ажиллах хүчнээс гадуурх хүн ам</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Хөдөлмөр'!$B$7:$AD$7</c15:sqref>
                  </c15:fullRef>
                </c:ext>
              </c:extLst>
              <c:f>'III.1 Хөдөлмөр'!$R$7:$AD$7</c:f>
              <c:numCache>
                <c:formatCode>0%</c:formatCode>
                <c:ptCount val="13"/>
                <c:pt idx="0">
                  <c:v>5.0073046721067112E-3</c:v>
                </c:pt>
                <c:pt idx="1">
                  <c:v>5.5707520781588639E-3</c:v>
                </c:pt>
                <c:pt idx="2">
                  <c:v>3.9706841103702428E-4</c:v>
                </c:pt>
                <c:pt idx="3">
                  <c:v>-1.4974927938983834E-5</c:v>
                </c:pt>
                <c:pt idx="4">
                  <c:v>5.9984785260921219E-3</c:v>
                </c:pt>
                <c:pt idx="5">
                  <c:v>-2.4397184552235251E-3</c:v>
                </c:pt>
                <c:pt idx="6">
                  <c:v>-1.8255338001583912E-3</c:v>
                </c:pt>
                <c:pt idx="7">
                  <c:v>-1.1770991918586241E-3</c:v>
                </c:pt>
                <c:pt idx="8" formatCode="0.0%">
                  <c:v>8.1934988402555581E-4</c:v>
                </c:pt>
                <c:pt idx="9" formatCode="0.0%">
                  <c:v>8.7472831024657804E-3</c:v>
                </c:pt>
                <c:pt idx="10" formatCode="0.0%">
                  <c:v>1.1095168882273417E-2</c:v>
                </c:pt>
                <c:pt idx="11" formatCode="0.0%">
                  <c:v>1.9213875077214327E-2</c:v>
                </c:pt>
                <c:pt idx="12" formatCode="0.0%">
                  <c:v>2.4E-2</c:v>
                </c:pt>
              </c:numCache>
            </c:numRef>
          </c:val>
          <c:extLst>
            <c:ext xmlns:c16="http://schemas.microsoft.com/office/drawing/2014/chart" uri="{C3380CC4-5D6E-409C-BE32-E72D297353CC}">
              <c16:uniqueId val="{00000002-F90F-4A81-A694-786E085DDB7F}"/>
            </c:ext>
          </c:extLst>
        </c:ser>
        <c:dLbls>
          <c:showLegendKey val="0"/>
          <c:showVal val="0"/>
          <c:showCatName val="0"/>
          <c:showSerName val="0"/>
          <c:showPercent val="0"/>
          <c:showBubbleSize val="0"/>
        </c:dLbls>
        <c:gapWidth val="43"/>
        <c:overlap val="100"/>
        <c:axId val="1672298095"/>
        <c:axId val="1448446959"/>
      </c:barChart>
      <c:lineChart>
        <c:grouping val="standard"/>
        <c:varyColors val="0"/>
        <c:ser>
          <c:idx val="0"/>
          <c:order val="0"/>
          <c:tx>
            <c:strRef>
              <c:f>'III.1 Хөдөлмөр'!$A$4</c:f>
              <c:strCache>
                <c:ptCount val="1"/>
                <c:pt idx="0">
                  <c:v>Хөдөлмөрийн насны хүн ам</c:v>
                </c:pt>
              </c:strCache>
            </c:strRef>
          </c:tx>
          <c:spPr>
            <a:ln w="28575" cap="rnd">
              <a:solidFill>
                <a:sysClr val="windowText" lastClr="000000"/>
              </a:solidFill>
              <a:round/>
            </a:ln>
            <a:effectLst/>
          </c:spPr>
          <c:marker>
            <c:symbol val="circle"/>
            <c:size val="9"/>
            <c:spPr>
              <a:solidFill>
                <a:schemeClr val="bg1"/>
              </a:solidFill>
              <a:ln w="28575">
                <a:solidFill>
                  <a:sysClr val="windowText" lastClr="000000"/>
                </a:solidFill>
              </a:ln>
              <a:effectLst/>
            </c:spPr>
          </c:marker>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Хөдөлмөр'!$B$4:$AD$4</c15:sqref>
                  </c15:fullRef>
                </c:ext>
              </c:extLst>
              <c:f>'III.1 Хөдөлмөр'!$R$4:$AD$4</c:f>
              <c:numCache>
                <c:formatCode>0%</c:formatCode>
                <c:ptCount val="13"/>
                <c:pt idx="0">
                  <c:v>3.9016680603211951E-2</c:v>
                </c:pt>
                <c:pt idx="1">
                  <c:v>2.765931485820694E-2</c:v>
                </c:pt>
                <c:pt idx="2">
                  <c:v>1.9332889961728883E-2</c:v>
                </c:pt>
                <c:pt idx="3">
                  <c:v>1.4085647602850582E-3</c:v>
                </c:pt>
                <c:pt idx="4">
                  <c:v>1.0599092781578889E-2</c:v>
                </c:pt>
                <c:pt idx="5">
                  <c:v>-8.7679001457845462E-3</c:v>
                </c:pt>
                <c:pt idx="6">
                  <c:v>-1.6209950278571528E-2</c:v>
                </c:pt>
                <c:pt idx="7">
                  <c:v>-1.9002105619144505E-2</c:v>
                </c:pt>
                <c:pt idx="8" formatCode="0.0%">
                  <c:v>-2.5437947719047171E-2</c:v>
                </c:pt>
                <c:pt idx="9" formatCode="0.0%">
                  <c:v>-1.0822976553238051E-2</c:v>
                </c:pt>
                <c:pt idx="10" formatCode="0.0%">
                  <c:v>-4.4995206634043106E-3</c:v>
                </c:pt>
                <c:pt idx="11" formatCode="0.0%">
                  <c:v>5.840614656389409E-4</c:v>
                </c:pt>
                <c:pt idx="12" formatCode="0.0%">
                  <c:v>0</c:v>
                </c:pt>
              </c:numCache>
            </c:numRef>
          </c:val>
          <c:smooth val="0"/>
          <c:extLst>
            <c:ext xmlns:c16="http://schemas.microsoft.com/office/drawing/2014/chart" uri="{C3380CC4-5D6E-409C-BE32-E72D297353CC}">
              <c16:uniqueId val="{00000003-F90F-4A81-A694-786E085DDB7F}"/>
            </c:ext>
          </c:extLst>
        </c:ser>
        <c:dLbls>
          <c:showLegendKey val="0"/>
          <c:showVal val="0"/>
          <c:showCatName val="0"/>
          <c:showSerName val="0"/>
          <c:showPercent val="0"/>
          <c:showBubbleSize val="0"/>
        </c:dLbls>
        <c:marker val="1"/>
        <c:smooth val="0"/>
        <c:axId val="1672298095"/>
        <c:axId val="1448446959"/>
      </c:lineChart>
      <c:catAx>
        <c:axId val="1672298095"/>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48446959"/>
        <c:crosses val="autoZero"/>
        <c:auto val="1"/>
        <c:lblAlgn val="ctr"/>
        <c:lblOffset val="100"/>
        <c:noMultiLvlLbl val="0"/>
      </c:catAx>
      <c:valAx>
        <c:axId val="1448446959"/>
        <c:scaling>
          <c:orientation val="minMax"/>
          <c:max val="6.0000000000000012E-2"/>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72298095"/>
        <c:crosses val="autoZero"/>
        <c:crossBetween val="between"/>
        <c:majorUnit val="2.0000000000000004E-2"/>
      </c:valAx>
      <c:spPr>
        <a:noFill/>
        <a:ln>
          <a:solidFill>
            <a:sysClr val="windowText" lastClr="000000"/>
          </a:solidFill>
        </a:ln>
        <a:effectLst/>
      </c:spPr>
    </c:plotArea>
    <c:legend>
      <c:legendPos val="b"/>
      <c:layout>
        <c:manualLayout>
          <c:xMode val="edge"/>
          <c:yMode val="edge"/>
          <c:x val="0.15375270708476155"/>
          <c:y val="0.62939318015777468"/>
          <c:w val="0.46287370481739748"/>
          <c:h val="0.1399569845435987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01166147445395E-2"/>
          <c:y val="2.5163312919218427E-2"/>
          <c:w val="0.91394950231859995"/>
          <c:h val="0.84778352001774426"/>
        </c:manualLayout>
      </c:layout>
      <c:barChart>
        <c:barDir val="col"/>
        <c:grouping val="clustered"/>
        <c:varyColors val="0"/>
        <c:ser>
          <c:idx val="0"/>
          <c:order val="0"/>
          <c:tx>
            <c:strRef>
              <c:f>'III.1 Хөдөлмөр'!$A$12</c:f>
              <c:strCache>
                <c:ptCount val="1"/>
                <c:pt idx="0">
                  <c:v>Ажиллах хүчний оролцооны түвшин</c:v>
                </c:pt>
              </c:strCache>
            </c:strRef>
          </c:tx>
          <c:spPr>
            <a:solidFill>
              <a:srgbClr val="A9C3C4"/>
            </a:solidFill>
            <a:ln w="12700">
              <a:noFill/>
            </a:ln>
            <a:effectLst/>
          </c:spPr>
          <c:invertIfNegative val="0"/>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Хөдөлмөр'!$B$12:$AD$12</c15:sqref>
                  </c15:fullRef>
                </c:ext>
              </c:extLst>
              <c:f>'III.1 Хөдөлмөр'!$R$12:$AD$12</c:f>
              <c:numCache>
                <c:formatCode>0.0%</c:formatCode>
                <c:ptCount val="13"/>
                <c:pt idx="0">
                  <c:v>0.61425629608404908</c:v>
                </c:pt>
                <c:pt idx="1">
                  <c:v>0.61283769831997426</c:v>
                </c:pt>
                <c:pt idx="2">
                  <c:v>0.61342194996308408</c:v>
                </c:pt>
                <c:pt idx="3">
                  <c:v>0.61208352768564223</c:v>
                </c:pt>
                <c:pt idx="4">
                  <c:v>0.61236638223787676</c:v>
                </c:pt>
                <c:pt idx="5">
                  <c:v>0.61187437000740319</c:v>
                </c:pt>
                <c:pt idx="6">
                  <c:v>0.60890790027231456</c:v>
                </c:pt>
                <c:pt idx="7">
                  <c:v>0.60576941567587672</c:v>
                </c:pt>
                <c:pt idx="8">
                  <c:v>0.60140766128028644</c:v>
                </c:pt>
                <c:pt idx="9">
                  <c:v>0.59878474359203238</c:v>
                </c:pt>
                <c:pt idx="10">
                  <c:v>0.59599999999999997</c:v>
                </c:pt>
                <c:pt idx="11">
                  <c:v>0.58679687662051017</c:v>
                </c:pt>
                <c:pt idx="12">
                  <c:v>0.57700000000000007</c:v>
                </c:pt>
              </c:numCache>
            </c:numRef>
          </c:val>
          <c:extLst>
            <c:ext xmlns:c16="http://schemas.microsoft.com/office/drawing/2014/chart" uri="{C3380CC4-5D6E-409C-BE32-E72D297353CC}">
              <c16:uniqueId val="{00000000-7654-43B4-A885-EE06DB4F4C1F}"/>
            </c:ext>
          </c:extLst>
        </c:ser>
        <c:ser>
          <c:idx val="1"/>
          <c:order val="1"/>
          <c:tx>
            <c:strRef>
              <c:f>'III.1 Хөдөлмөр'!$A$13</c:f>
              <c:strCache>
                <c:ptCount val="1"/>
                <c:pt idx="0">
                  <c:v>Хөдөлмөр эрхлэлтийн түвшин</c:v>
                </c:pt>
              </c:strCache>
            </c:strRef>
          </c:tx>
          <c:spPr>
            <a:solidFill>
              <a:srgbClr val="B99E66">
                <a:alpha val="60000"/>
              </a:srgbClr>
            </a:solidFill>
            <a:ln w="12700">
              <a:noFill/>
            </a:ln>
            <a:effectLst/>
          </c:spPr>
          <c:invertIfNegative val="0"/>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Хөдөлмөр'!$B$13:$AD$13</c15:sqref>
                  </c15:fullRef>
                </c:ext>
              </c:extLst>
              <c:f>'III.1 Хөдөлмөр'!$R$13:$AD$13</c:f>
              <c:numCache>
                <c:formatCode>0.0%</c:formatCode>
                <c:ptCount val="13"/>
                <c:pt idx="0">
                  <c:v>0.55947028471728133</c:v>
                </c:pt>
                <c:pt idx="1">
                  <c:v>0.56146126985819689</c:v>
                </c:pt>
                <c:pt idx="2">
                  <c:v>0.5652353659660847</c:v>
                </c:pt>
                <c:pt idx="3">
                  <c:v>0.56511804062964976</c:v>
                </c:pt>
                <c:pt idx="4">
                  <c:v>0.56213775146867406</c:v>
                </c:pt>
                <c:pt idx="5">
                  <c:v>0.55773381119438481</c:v>
                </c:pt>
                <c:pt idx="6">
                  <c:v>0.55053724792525727</c:v>
                </c:pt>
                <c:pt idx="7">
                  <c:v>0.54521533939353284</c:v>
                </c:pt>
                <c:pt idx="8">
                  <c:v>0.54910072542140143</c:v>
                </c:pt>
                <c:pt idx="9">
                  <c:v>0.5520244798973184</c:v>
                </c:pt>
                <c:pt idx="10">
                  <c:v>0.55299999999999994</c:v>
                </c:pt>
                <c:pt idx="11">
                  <c:v>0.54565577035466095</c:v>
                </c:pt>
                <c:pt idx="12">
                  <c:v>0.53500000000000003</c:v>
                </c:pt>
              </c:numCache>
            </c:numRef>
          </c:val>
          <c:extLst>
            <c:ext xmlns:c16="http://schemas.microsoft.com/office/drawing/2014/chart" uri="{C3380CC4-5D6E-409C-BE32-E72D297353CC}">
              <c16:uniqueId val="{00000001-7654-43B4-A885-EE06DB4F4C1F}"/>
            </c:ext>
          </c:extLst>
        </c:ser>
        <c:dLbls>
          <c:showLegendKey val="0"/>
          <c:showVal val="0"/>
          <c:showCatName val="0"/>
          <c:showSerName val="0"/>
          <c:showPercent val="0"/>
          <c:showBubbleSize val="0"/>
        </c:dLbls>
        <c:gapWidth val="20"/>
        <c:axId val="941521264"/>
        <c:axId val="941513104"/>
      </c:barChart>
      <c:lineChart>
        <c:grouping val="standard"/>
        <c:varyColors val="0"/>
        <c:ser>
          <c:idx val="2"/>
          <c:order val="2"/>
          <c:tx>
            <c:strRef>
              <c:f>'III.1 Хөдөлмөр'!$A$17</c:f>
              <c:strCache>
                <c:ptCount val="1"/>
                <c:pt idx="0">
                  <c:v>Ажилгүйдлийн түвшин /4 улирлын дундаж/</c:v>
                </c:pt>
              </c:strCache>
            </c:strRef>
          </c:tx>
          <c:spPr>
            <a:ln w="28575" cap="rnd">
              <a:solidFill>
                <a:srgbClr val="122F83"/>
              </a:solidFill>
              <a:round/>
            </a:ln>
            <a:effectLst/>
          </c:spPr>
          <c:marker>
            <c:symbol val="none"/>
          </c:marker>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Хөдөлмөр'!$B$17:$AD$17</c15:sqref>
                  </c15:fullRef>
                </c:ext>
              </c:extLst>
              <c:f>'III.1 Хөдөлмөр'!$R$17:$AD$17</c:f>
              <c:numCache>
                <c:formatCode>0.0%</c:formatCode>
                <c:ptCount val="13"/>
                <c:pt idx="0">
                  <c:v>8.9190801487969124E-2</c:v>
                </c:pt>
                <c:pt idx="1">
                  <c:v>8.3833661999939094E-2</c:v>
                </c:pt>
                <c:pt idx="2">
                  <c:v>7.8553732874898433E-2</c:v>
                </c:pt>
                <c:pt idx="3">
                  <c:v>7.6730519498824479E-2</c:v>
                </c:pt>
                <c:pt idx="4">
                  <c:v>8.2023821401892447E-2</c:v>
                </c:pt>
                <c:pt idx="5">
                  <c:v>8.8483128999770594E-2</c:v>
                </c:pt>
                <c:pt idx="6">
                  <c:v>9.5861216977071242E-2</c:v>
                </c:pt>
                <c:pt idx="7">
                  <c:v>9.9962254143817514E-2</c:v>
                </c:pt>
                <c:pt idx="8">
                  <c:v>8.6974176131266928E-2</c:v>
                </c:pt>
                <c:pt idx="9">
                  <c:v>7.8091942380170198E-2</c:v>
                </c:pt>
                <c:pt idx="10">
                  <c:v>7.2000000000000008E-2</c:v>
                </c:pt>
                <c:pt idx="11">
                  <c:v>7.0118514130807497E-2</c:v>
                </c:pt>
                <c:pt idx="12">
                  <c:v>7.4999999999999997E-2</c:v>
                </c:pt>
              </c:numCache>
            </c:numRef>
          </c:val>
          <c:smooth val="0"/>
          <c:extLst>
            <c:ext xmlns:c16="http://schemas.microsoft.com/office/drawing/2014/chart" uri="{C3380CC4-5D6E-409C-BE32-E72D297353CC}">
              <c16:uniqueId val="{0000001C-7654-43B4-A885-EE06DB4F4C1F}"/>
            </c:ext>
          </c:extLst>
        </c:ser>
        <c:ser>
          <c:idx val="4"/>
          <c:order val="3"/>
          <c:tx>
            <c:strRef>
              <c:f>'III.1 Хөдөлмөр'!$A$18</c:f>
              <c:strCache>
                <c:ptCount val="1"/>
                <c:pt idx="0">
                  <c:v>Ажилгүйдлийн түвшин /тухайн улирал/</c:v>
                </c:pt>
              </c:strCache>
            </c:strRef>
          </c:tx>
          <c:spPr>
            <a:ln w="38100" cap="rnd">
              <a:solidFill>
                <a:srgbClr val="122F83"/>
              </a:solidFill>
              <a:prstDash val="sysDash"/>
              <a:round/>
            </a:ln>
            <a:effectLst/>
          </c:spPr>
          <c:marker>
            <c:symbol val="none"/>
          </c:marker>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Хөдөлмөр'!$B$18:$AD$18</c15:sqref>
                  </c15:fullRef>
                </c:ext>
              </c:extLst>
              <c:f>'III.1 Хөдөлмөр'!$R$18:$AD$18</c:f>
              <c:numCache>
                <c:formatCode>0.0%</c:formatCode>
                <c:ptCount val="13"/>
                <c:pt idx="0">
                  <c:v>9.6999999999999989E-2</c:v>
                </c:pt>
                <c:pt idx="1">
                  <c:v>7.4999999999999997E-2</c:v>
                </c:pt>
                <c:pt idx="2">
                  <c:v>6.9000000000000006E-2</c:v>
                </c:pt>
                <c:pt idx="3">
                  <c:v>6.6000000000000003E-2</c:v>
                </c:pt>
                <c:pt idx="4">
                  <c:v>0.11844645070142307</c:v>
                </c:pt>
                <c:pt idx="5">
                  <c:v>0.1013722229052279</c:v>
                </c:pt>
                <c:pt idx="6">
                  <c:v>9.8697337365996965E-2</c:v>
                </c:pt>
                <c:pt idx="7">
                  <c:v>8.1277602682170935E-2</c:v>
                </c:pt>
                <c:pt idx="8">
                  <c:v>6.5996329103822526E-2</c:v>
                </c:pt>
                <c:pt idx="9">
                  <c:v>6.5962644810465751E-2</c:v>
                </c:pt>
                <c:pt idx="10">
                  <c:v>7.2999999999999995E-2</c:v>
                </c:pt>
                <c:pt idx="11">
                  <c:v>7.5687400392389262E-2</c:v>
                </c:pt>
                <c:pt idx="12">
                  <c:v>8.8000000000000009E-2</c:v>
                </c:pt>
              </c:numCache>
            </c:numRef>
          </c:val>
          <c:smooth val="0"/>
          <c:extLst>
            <c:ext xmlns:c16="http://schemas.microsoft.com/office/drawing/2014/chart" uri="{C3380CC4-5D6E-409C-BE32-E72D297353CC}">
              <c16:uniqueId val="{0000001D-7654-43B4-A885-EE06DB4F4C1F}"/>
            </c:ext>
          </c:extLst>
        </c:ser>
        <c:dLbls>
          <c:showLegendKey val="0"/>
          <c:showVal val="0"/>
          <c:showCatName val="0"/>
          <c:showSerName val="0"/>
          <c:showPercent val="0"/>
          <c:showBubbleSize val="0"/>
        </c:dLbls>
        <c:marker val="1"/>
        <c:smooth val="0"/>
        <c:axId val="941520720"/>
        <c:axId val="941515824"/>
      </c:lineChart>
      <c:catAx>
        <c:axId val="9415212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3104"/>
        <c:crosses val="autoZero"/>
        <c:auto val="1"/>
        <c:lblAlgn val="ctr"/>
        <c:lblOffset val="100"/>
        <c:noMultiLvlLbl val="0"/>
      </c:catAx>
      <c:valAx>
        <c:axId val="941513104"/>
        <c:scaling>
          <c:orientation val="minMax"/>
          <c:max val="0.65000000000000013"/>
          <c:min val="0.5"/>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1264"/>
        <c:crosses val="autoZero"/>
        <c:crossBetween val="between"/>
        <c:majorUnit val="5.000000000000001E-2"/>
      </c:valAx>
      <c:valAx>
        <c:axId val="941515824"/>
        <c:scaling>
          <c:orientation val="minMax"/>
          <c:max val="0.2"/>
          <c:min val="0"/>
        </c:scaling>
        <c:delete val="0"/>
        <c:axPos val="r"/>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0720"/>
        <c:crosses val="max"/>
        <c:crossBetween val="between"/>
        <c:majorUnit val="5.000000000000001E-2"/>
      </c:valAx>
      <c:catAx>
        <c:axId val="941520720"/>
        <c:scaling>
          <c:orientation val="minMax"/>
        </c:scaling>
        <c:delete val="1"/>
        <c:axPos val="b"/>
        <c:numFmt formatCode="General" sourceLinked="1"/>
        <c:majorTickMark val="out"/>
        <c:minorTickMark val="none"/>
        <c:tickLblPos val="nextTo"/>
        <c:crossAx val="941515824"/>
        <c:crosses val="autoZero"/>
        <c:auto val="1"/>
        <c:lblAlgn val="ctr"/>
        <c:lblOffset val="100"/>
        <c:noMultiLvlLbl val="0"/>
      </c:catAx>
      <c:spPr>
        <a:noFill/>
        <a:ln>
          <a:solidFill>
            <a:schemeClr val="tx1"/>
          </a:solidFill>
        </a:ln>
        <a:effectLst/>
      </c:spPr>
    </c:plotArea>
    <c:legend>
      <c:legendPos val="b"/>
      <c:layout>
        <c:manualLayout>
          <c:xMode val="edge"/>
          <c:yMode val="edge"/>
          <c:x val="0.15523848978460641"/>
          <c:y val="2.9762118838071651E-2"/>
          <c:w val="0.64201988131248988"/>
          <c:h val="0.19642673741869224"/>
        </c:manualLayout>
      </c:layout>
      <c:overlay val="0"/>
      <c:spPr>
        <a:solidFill>
          <a:schemeClr val="bg1">
            <a:alpha val="70000"/>
          </a:schemeClr>
        </a:solid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0936087616059E-2"/>
          <c:y val="2.0063524668112138E-2"/>
          <c:w val="0.92683775439139082"/>
          <c:h val="0.87628594923244951"/>
        </c:manualLayout>
      </c:layout>
      <c:barChart>
        <c:barDir val="col"/>
        <c:grouping val="stacked"/>
        <c:varyColors val="0"/>
        <c:ser>
          <c:idx val="1"/>
          <c:order val="1"/>
          <c:tx>
            <c:strRef>
              <c:f>'III.1 Хөдөлмөр'!$A$21</c:f>
              <c:strCache>
                <c:ptCount val="1"/>
                <c:pt idx="0">
                  <c:v>Хөдөө аж ахуй</c:v>
                </c:pt>
              </c:strCache>
            </c:strRef>
          </c:tx>
          <c:spPr>
            <a:solidFill>
              <a:srgbClr val="122F83"/>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Хөдөлмөр'!$J$21:$AD$21</c15:sqref>
                  </c15:fullRef>
                </c:ext>
              </c:extLst>
              <c:f>'III.1 Хөдөлмөр'!$R$21:$AD$21</c:f>
              <c:numCache>
                <c:formatCode>0.0%</c:formatCode>
                <c:ptCount val="13"/>
                <c:pt idx="0">
                  <c:v>-2.0477500294241793E-2</c:v>
                </c:pt>
                <c:pt idx="1">
                  <c:v>-2.3904479039748763E-2</c:v>
                </c:pt>
                <c:pt idx="2">
                  <c:v>-5.5732691333931651E-3</c:v>
                </c:pt>
                <c:pt idx="3">
                  <c:v>-1.0467724647221436E-2</c:v>
                </c:pt>
                <c:pt idx="4">
                  <c:v>-2.7219610018483281E-3</c:v>
                </c:pt>
                <c:pt idx="5">
                  <c:v>-2.3043188326207182E-2</c:v>
                </c:pt>
                <c:pt idx="6">
                  <c:v>-3.194284464297676E-2</c:v>
                </c:pt>
                <c:pt idx="7">
                  <c:v>-4.4994412411768617E-2</c:v>
                </c:pt>
                <c:pt idx="8">
                  <c:v>-3.0205689821533564E-2</c:v>
                </c:pt>
                <c:pt idx="9">
                  <c:v>-2.4908857964699608E-2</c:v>
                </c:pt>
                <c:pt idx="10" formatCode="0%">
                  <c:v>-6.5141507597680217E-3</c:v>
                </c:pt>
                <c:pt idx="11" formatCode="0%">
                  <c:v>-3.4335455164296737E-2</c:v>
                </c:pt>
                <c:pt idx="12" formatCode="0%">
                  <c:v>3.9E-2</c:v>
                </c:pt>
              </c:numCache>
            </c:numRef>
          </c:val>
          <c:extLst>
            <c:ext xmlns:c16="http://schemas.microsoft.com/office/drawing/2014/chart" uri="{C3380CC4-5D6E-409C-BE32-E72D297353CC}">
              <c16:uniqueId val="{00000000-9224-459D-9C2F-7AE4CA0D406A}"/>
            </c:ext>
          </c:extLst>
        </c:ser>
        <c:ser>
          <c:idx val="2"/>
          <c:order val="2"/>
          <c:tx>
            <c:strRef>
              <c:f>'III.1 Хөдөлмөр'!$A$22</c:f>
              <c:strCache>
                <c:ptCount val="1"/>
                <c:pt idx="0">
                  <c:v>Уул уурхай</c:v>
                </c:pt>
              </c:strCache>
            </c:strRef>
          </c:tx>
          <c:spPr>
            <a:solidFill>
              <a:srgbClr val="7D8CAE"/>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Хөдөлмөр'!$J$22:$AD$22</c15:sqref>
                  </c15:fullRef>
                </c:ext>
              </c:extLst>
              <c:f>'III.1 Хөдөлмөр'!$R$22:$AD$22</c:f>
              <c:numCache>
                <c:formatCode>0.0%</c:formatCode>
                <c:ptCount val="13"/>
                <c:pt idx="0">
                  <c:v>2.7985684581282423E-3</c:v>
                </c:pt>
                <c:pt idx="1">
                  <c:v>7.7685921032645293E-3</c:v>
                </c:pt>
                <c:pt idx="2">
                  <c:v>4.5983459054483918E-3</c:v>
                </c:pt>
                <c:pt idx="3">
                  <c:v>3.5329162660958486E-3</c:v>
                </c:pt>
                <c:pt idx="4">
                  <c:v>7.2480633041824344E-3</c:v>
                </c:pt>
                <c:pt idx="5">
                  <c:v>1.4984505550543279E-3</c:v>
                </c:pt>
                <c:pt idx="6">
                  <c:v>3.5475905846380834E-3</c:v>
                </c:pt>
                <c:pt idx="7">
                  <c:v>-5.0105224952163218E-3</c:v>
                </c:pt>
                <c:pt idx="8">
                  <c:v>-7.1426759359617007E-3</c:v>
                </c:pt>
                <c:pt idx="9">
                  <c:v>-5.4982072746702993E-3</c:v>
                </c:pt>
                <c:pt idx="10" formatCode="0%">
                  <c:v>-2.7025507268944623E-3</c:v>
                </c:pt>
                <c:pt idx="11" formatCode="0%">
                  <c:v>-8.0217234540434848E-3</c:v>
                </c:pt>
                <c:pt idx="12" formatCode="0%">
                  <c:v>-5.0000000000000001E-3</c:v>
                </c:pt>
              </c:numCache>
            </c:numRef>
          </c:val>
          <c:extLst>
            <c:ext xmlns:c16="http://schemas.microsoft.com/office/drawing/2014/chart" uri="{C3380CC4-5D6E-409C-BE32-E72D297353CC}">
              <c16:uniqueId val="{00000001-9224-459D-9C2F-7AE4CA0D406A}"/>
            </c:ext>
          </c:extLst>
        </c:ser>
        <c:ser>
          <c:idx val="3"/>
          <c:order val="3"/>
          <c:tx>
            <c:strRef>
              <c:f>'III.1 Хөдөлмөр'!$A$23</c:f>
              <c:strCache>
                <c:ptCount val="1"/>
                <c:pt idx="0">
                  <c:v>Боловсруулах</c:v>
                </c:pt>
              </c:strCache>
            </c:strRef>
          </c:tx>
          <c:spPr>
            <a:solidFill>
              <a:srgbClr val="D4D9E4"/>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Хөдөлмөр'!$J$23:$AD$23</c15:sqref>
                  </c15:fullRef>
                </c:ext>
              </c:extLst>
              <c:f>'III.1 Хөдөлмөр'!$R$23:$AD$23</c:f>
              <c:numCache>
                <c:formatCode>0.0%</c:formatCode>
                <c:ptCount val="13"/>
                <c:pt idx="0">
                  <c:v>3.5997785556422159E-3</c:v>
                </c:pt>
                <c:pt idx="1">
                  <c:v>6.7642904928268991E-3</c:v>
                </c:pt>
                <c:pt idx="2">
                  <c:v>9.6593814737715201E-3</c:v>
                </c:pt>
                <c:pt idx="3">
                  <c:v>6.9213902451730324E-3</c:v>
                </c:pt>
                <c:pt idx="4">
                  <c:v>-2.6047180657352855E-3</c:v>
                </c:pt>
                <c:pt idx="5">
                  <c:v>-1.4854273722198243E-2</c:v>
                </c:pt>
                <c:pt idx="6">
                  <c:v>-5.1635806529988218E-3</c:v>
                </c:pt>
                <c:pt idx="7">
                  <c:v>-3.0437232758867691E-3</c:v>
                </c:pt>
                <c:pt idx="8">
                  <c:v>4.2584870124019051E-3</c:v>
                </c:pt>
                <c:pt idx="9">
                  <c:v>3.579427584135907E-4</c:v>
                </c:pt>
                <c:pt idx="10" formatCode="0%">
                  <c:v>-1.1177002366029596E-3</c:v>
                </c:pt>
                <c:pt idx="11" formatCode="0%">
                  <c:v>-5.2103389404083633E-3</c:v>
                </c:pt>
                <c:pt idx="12" formatCode="0%">
                  <c:v>-8.0000000000000002E-3</c:v>
                </c:pt>
              </c:numCache>
            </c:numRef>
          </c:val>
          <c:extLst>
            <c:ext xmlns:c16="http://schemas.microsoft.com/office/drawing/2014/chart" uri="{C3380CC4-5D6E-409C-BE32-E72D297353CC}">
              <c16:uniqueId val="{00000002-9224-459D-9C2F-7AE4CA0D406A}"/>
            </c:ext>
          </c:extLst>
        </c:ser>
        <c:ser>
          <c:idx val="4"/>
          <c:order val="4"/>
          <c:tx>
            <c:strRef>
              <c:f>'III.1 Хөдөлмөр'!$A$24</c:f>
              <c:strCache>
                <c:ptCount val="1"/>
                <c:pt idx="0">
                  <c:v>Эрчим хүч</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Хөдөлмөр'!$J$24:$AD$24</c15:sqref>
                  </c15:fullRef>
                </c:ext>
              </c:extLst>
              <c:f>'III.1 Хөдөлмөр'!$R$24:$AD$24</c:f>
              <c:numCache>
                <c:formatCode>0.0%</c:formatCode>
                <c:ptCount val="13"/>
                <c:pt idx="0">
                  <c:v>-2.3888092134801821E-4</c:v>
                </c:pt>
                <c:pt idx="1">
                  <c:v>1.4365633655334721E-3</c:v>
                </c:pt>
                <c:pt idx="2">
                  <c:v>-7.8262570925454725E-4</c:v>
                </c:pt>
                <c:pt idx="3">
                  <c:v>1.8169734683987139E-3</c:v>
                </c:pt>
                <c:pt idx="4">
                  <c:v>8.0976371173597794E-3</c:v>
                </c:pt>
                <c:pt idx="5">
                  <c:v>3.6888557643274611E-3</c:v>
                </c:pt>
                <c:pt idx="6">
                  <c:v>9.7572866864858148E-3</c:v>
                </c:pt>
                <c:pt idx="7">
                  <c:v>4.2782459748669944E-3</c:v>
                </c:pt>
                <c:pt idx="8">
                  <c:v>-8.7907838922815836E-3</c:v>
                </c:pt>
                <c:pt idx="9">
                  <c:v>-7.0418354203289086E-3</c:v>
                </c:pt>
                <c:pt idx="10" formatCode="0%">
                  <c:v>-6.5167460389551806E-3</c:v>
                </c:pt>
                <c:pt idx="11" formatCode="0%">
                  <c:v>-4.2201568612272086E-3</c:v>
                </c:pt>
                <c:pt idx="12" formatCode="0%">
                  <c:v>5.0000000000000001E-3</c:v>
                </c:pt>
              </c:numCache>
            </c:numRef>
          </c:val>
          <c:extLst>
            <c:ext xmlns:c16="http://schemas.microsoft.com/office/drawing/2014/chart" uri="{C3380CC4-5D6E-409C-BE32-E72D297353CC}">
              <c16:uniqueId val="{00000003-9224-459D-9C2F-7AE4CA0D406A}"/>
            </c:ext>
          </c:extLst>
        </c:ser>
        <c:ser>
          <c:idx val="5"/>
          <c:order val="5"/>
          <c:tx>
            <c:strRef>
              <c:f>'III.1 Хөдөлмөр'!$A$25</c:f>
              <c:strCache>
                <c:ptCount val="1"/>
                <c:pt idx="0">
                  <c:v>Барилга</c:v>
                </c:pt>
              </c:strCache>
            </c:strRef>
          </c:tx>
          <c:spPr>
            <a:solidFill>
              <a:srgbClr val="B99E66">
                <a:alpha val="40000"/>
              </a:srgbClr>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Хөдөлмөр'!$J$25:$AD$25</c15:sqref>
                  </c15:fullRef>
                </c:ext>
              </c:extLst>
              <c:f>'III.1 Хөдөлмөр'!$R$25:$AD$25</c:f>
              <c:numCache>
                <c:formatCode>0.0%</c:formatCode>
                <c:ptCount val="13"/>
                <c:pt idx="0">
                  <c:v>8.5796611203863022E-3</c:v>
                </c:pt>
                <c:pt idx="1">
                  <c:v>-4.502793946073138E-3</c:v>
                </c:pt>
                <c:pt idx="2">
                  <c:v>1.1453038678672499E-2</c:v>
                </c:pt>
                <c:pt idx="3">
                  <c:v>3.3790023536989112E-3</c:v>
                </c:pt>
                <c:pt idx="4">
                  <c:v>-1.2942220231224839E-2</c:v>
                </c:pt>
                <c:pt idx="5">
                  <c:v>-4.1187777036833621E-3</c:v>
                </c:pt>
                <c:pt idx="6">
                  <c:v>-4.8746074040112363E-3</c:v>
                </c:pt>
                <c:pt idx="7">
                  <c:v>5.0614634705449706E-3</c:v>
                </c:pt>
                <c:pt idx="8">
                  <c:v>2.0570731737187924E-2</c:v>
                </c:pt>
                <c:pt idx="9">
                  <c:v>1.9993168111774502E-2</c:v>
                </c:pt>
                <c:pt idx="10" formatCode="0%">
                  <c:v>-1.8755217592532631E-3</c:v>
                </c:pt>
                <c:pt idx="11" formatCode="0%">
                  <c:v>-7.7927828016414484E-3</c:v>
                </c:pt>
                <c:pt idx="12" formatCode="0%">
                  <c:v>-8.0000000000000002E-3</c:v>
                </c:pt>
              </c:numCache>
            </c:numRef>
          </c:val>
          <c:extLst>
            <c:ext xmlns:c16="http://schemas.microsoft.com/office/drawing/2014/chart" uri="{C3380CC4-5D6E-409C-BE32-E72D297353CC}">
              <c16:uniqueId val="{00000004-9224-459D-9C2F-7AE4CA0D406A}"/>
            </c:ext>
          </c:extLst>
        </c:ser>
        <c:ser>
          <c:idx val="6"/>
          <c:order val="6"/>
          <c:tx>
            <c:strRef>
              <c:f>'III.1 Хөдөлмөр'!$A$26</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Хөдөлмөр'!$J$26:$AD$26</c15:sqref>
                  </c15:fullRef>
                </c:ext>
              </c:extLst>
              <c:f>'III.1 Хөдөлмөр'!$R$26:$AD$26</c:f>
              <c:numCache>
                <c:formatCode>0.0%</c:formatCode>
                <c:ptCount val="13"/>
                <c:pt idx="0">
                  <c:v>-3.7689132225820531E-3</c:v>
                </c:pt>
                <c:pt idx="1">
                  <c:v>9.0799207547048143E-3</c:v>
                </c:pt>
                <c:pt idx="2">
                  <c:v>1.367999509599338E-2</c:v>
                </c:pt>
                <c:pt idx="3">
                  <c:v>3.4729293053667859E-5</c:v>
                </c:pt>
                <c:pt idx="4">
                  <c:v>-3.3681095713967019E-2</c:v>
                </c:pt>
                <c:pt idx="5">
                  <c:v>-3.2685835327344752E-2</c:v>
                </c:pt>
                <c:pt idx="6">
                  <c:v>-4.0661280571230668E-2</c:v>
                </c:pt>
                <c:pt idx="7">
                  <c:v>-3.6765057037973295E-2</c:v>
                </c:pt>
                <c:pt idx="8">
                  <c:v>4.0590344571784799E-4</c:v>
                </c:pt>
                <c:pt idx="9">
                  <c:v>6.356925719133673E-3</c:v>
                </c:pt>
                <c:pt idx="10" formatCode="0%">
                  <c:v>1.2870854582181755E-2</c:v>
                </c:pt>
                <c:pt idx="11" formatCode="0%">
                  <c:v>3.7481856452034204E-3</c:v>
                </c:pt>
                <c:pt idx="12" formatCode="0%">
                  <c:v>-0.02</c:v>
                </c:pt>
              </c:numCache>
            </c:numRef>
          </c:val>
          <c:extLst>
            <c:ext xmlns:c16="http://schemas.microsoft.com/office/drawing/2014/chart" uri="{C3380CC4-5D6E-409C-BE32-E72D297353CC}">
              <c16:uniqueId val="{00000005-9224-459D-9C2F-7AE4CA0D406A}"/>
            </c:ext>
          </c:extLst>
        </c:ser>
        <c:ser>
          <c:idx val="7"/>
          <c:order val="7"/>
          <c:tx>
            <c:strRef>
              <c:f>'III.1 Хөдөлмөр'!$A$27</c:f>
              <c:strCache>
                <c:ptCount val="1"/>
                <c:pt idx="0">
                  <c:v>Тээвэр ба агуулах</c:v>
                </c:pt>
              </c:strCache>
            </c:strRef>
          </c:tx>
          <c:spPr>
            <a:solidFill>
              <a:srgbClr val="7EA6A7"/>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Хөдөлмөр'!$J$27:$AD$27</c15:sqref>
                  </c15:fullRef>
                </c:ext>
              </c:extLst>
              <c:f>'III.1 Хөдөлмөр'!$R$27:$AD$27</c:f>
              <c:numCache>
                <c:formatCode>0.0%</c:formatCode>
                <c:ptCount val="13"/>
                <c:pt idx="0">
                  <c:v>1.7035522639198084E-3</c:v>
                </c:pt>
                <c:pt idx="1">
                  <c:v>3.1308678523296984E-3</c:v>
                </c:pt>
                <c:pt idx="2">
                  <c:v>5.3087550792996216E-3</c:v>
                </c:pt>
                <c:pt idx="3">
                  <c:v>-6.4217620064691292E-3</c:v>
                </c:pt>
                <c:pt idx="4">
                  <c:v>-7.222689832934088E-3</c:v>
                </c:pt>
                <c:pt idx="5">
                  <c:v>-1.7039187227866466E-2</c:v>
                </c:pt>
                <c:pt idx="6">
                  <c:v>-1.3362994796059947E-2</c:v>
                </c:pt>
                <c:pt idx="7">
                  <c:v>4.1182594742254558E-3</c:v>
                </c:pt>
                <c:pt idx="8">
                  <c:v>1.2184976498715312E-2</c:v>
                </c:pt>
                <c:pt idx="9">
                  <c:v>6.1082587547550008E-3</c:v>
                </c:pt>
                <c:pt idx="10" formatCode="0%">
                  <c:v>2.8392354307514808E-3</c:v>
                </c:pt>
                <c:pt idx="11" formatCode="0%">
                  <c:v>-2.0843114371035983E-3</c:v>
                </c:pt>
                <c:pt idx="12" formatCode="0%">
                  <c:v>-0.02</c:v>
                </c:pt>
              </c:numCache>
            </c:numRef>
          </c:val>
          <c:extLst>
            <c:ext xmlns:c16="http://schemas.microsoft.com/office/drawing/2014/chart" uri="{C3380CC4-5D6E-409C-BE32-E72D297353CC}">
              <c16:uniqueId val="{00000006-9224-459D-9C2F-7AE4CA0D406A}"/>
            </c:ext>
          </c:extLst>
        </c:ser>
        <c:ser>
          <c:idx val="9"/>
          <c:order val="8"/>
          <c:tx>
            <c:strRef>
              <c:f>'III.1 Хөдөлмөр'!$A$28</c:f>
              <c:strCache>
                <c:ptCount val="1"/>
                <c:pt idx="0">
                  <c:v>Мэдээлэл, холбоо</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Хөдөлмөр'!$J$28:$AD$28</c15:sqref>
                  </c15:fullRef>
                </c:ext>
              </c:extLst>
              <c:f>'III.1 Хөдөлмөр'!$R$28:$AD$28</c:f>
              <c:numCache>
                <c:formatCode>0.0%</c:formatCode>
                <c:ptCount val="13"/>
                <c:pt idx="0">
                  <c:v>1.326922490115634E-3</c:v>
                </c:pt>
                <c:pt idx="1">
                  <c:v>1.5512945229607797E-3</c:v>
                </c:pt>
                <c:pt idx="2">
                  <c:v>-7.2048589972146084E-4</c:v>
                </c:pt>
                <c:pt idx="3">
                  <c:v>-3.0672280183307566E-3</c:v>
                </c:pt>
                <c:pt idx="4">
                  <c:v>-5.0834437225132719E-4</c:v>
                </c:pt>
                <c:pt idx="5">
                  <c:v>-1.8052014278429364E-3</c:v>
                </c:pt>
                <c:pt idx="6">
                  <c:v>1.8702542399559588E-3</c:v>
                </c:pt>
                <c:pt idx="7">
                  <c:v>-1.575190471490564E-3</c:v>
                </c:pt>
                <c:pt idx="8">
                  <c:v>8.2860289608608969E-3</c:v>
                </c:pt>
                <c:pt idx="9">
                  <c:v>6.6684047540993456E-3</c:v>
                </c:pt>
                <c:pt idx="10" formatCode="0%">
                  <c:v>2.2483768691417116E-3</c:v>
                </c:pt>
                <c:pt idx="11" formatCode="0%">
                  <c:v>3.1243572450920885E-3</c:v>
                </c:pt>
                <c:pt idx="12" formatCode="0%">
                  <c:v>-0.01</c:v>
                </c:pt>
              </c:numCache>
            </c:numRef>
          </c:val>
          <c:extLst>
            <c:ext xmlns:c16="http://schemas.microsoft.com/office/drawing/2014/chart" uri="{C3380CC4-5D6E-409C-BE32-E72D297353CC}">
              <c16:uniqueId val="{00000007-9224-459D-9C2F-7AE4CA0D406A}"/>
            </c:ext>
          </c:extLst>
        </c:ser>
        <c:ser>
          <c:idx val="8"/>
          <c:order val="9"/>
          <c:tx>
            <c:strRef>
              <c:f>'III.1 Хөдөлмөр'!$A$29</c:f>
              <c:strCache>
                <c:ptCount val="1"/>
                <c:pt idx="0">
                  <c:v>Төр, Боловсрол, Эрүүл мэнд</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Хөдөлмөр'!$J$29:$AD$29</c15:sqref>
                  </c15:fullRef>
                </c:ext>
              </c:extLst>
              <c:f>'III.1 Хөдөлмөр'!$R$29:$AD$29</c:f>
              <c:numCache>
                <c:formatCode>0.0%</c:formatCode>
                <c:ptCount val="13"/>
                <c:pt idx="0">
                  <c:v>-6.4419384227755701E-3</c:v>
                </c:pt>
                <c:pt idx="1">
                  <c:v>2.2900177429311133E-2</c:v>
                </c:pt>
                <c:pt idx="2">
                  <c:v>1.0177493128932524E-3</c:v>
                </c:pt>
                <c:pt idx="3">
                  <c:v>-6.4012401514828713E-3</c:v>
                </c:pt>
                <c:pt idx="4">
                  <c:v>2.8217924870012998E-2</c:v>
                </c:pt>
                <c:pt idx="5">
                  <c:v>-6.8214804063860632E-3</c:v>
                </c:pt>
                <c:pt idx="6">
                  <c:v>5.7633212228250089E-4</c:v>
                </c:pt>
                <c:pt idx="7">
                  <c:v>1.172756766394238E-2</c:v>
                </c:pt>
                <c:pt idx="8">
                  <c:v>3.4592771244540049E-2</c:v>
                </c:pt>
                <c:pt idx="9">
                  <c:v>2.6054102703758474E-2</c:v>
                </c:pt>
                <c:pt idx="10" formatCode="0%">
                  <c:v>2.0219820147152453E-2</c:v>
                </c:pt>
                <c:pt idx="11" formatCode="0%">
                  <c:v>7.5347443158631606E-3</c:v>
                </c:pt>
                <c:pt idx="12" formatCode="0%">
                  <c:v>-6.2E-2</c:v>
                </c:pt>
              </c:numCache>
            </c:numRef>
          </c:val>
          <c:extLst>
            <c:ext xmlns:c16="http://schemas.microsoft.com/office/drawing/2014/chart" uri="{C3380CC4-5D6E-409C-BE32-E72D297353CC}">
              <c16:uniqueId val="{00000008-9224-459D-9C2F-7AE4CA0D406A}"/>
            </c:ext>
          </c:extLst>
        </c:ser>
        <c:ser>
          <c:idx val="10"/>
          <c:order val="10"/>
          <c:tx>
            <c:strRef>
              <c:f>'III.1 Хөдөлмөр'!$A$30</c:f>
              <c:strCache>
                <c:ptCount val="1"/>
                <c:pt idx="0">
                  <c:v>Бусад үйлчилгээ</c:v>
                </c:pt>
              </c:strCache>
            </c:strRef>
          </c:tx>
          <c:spPr>
            <a:solidFill>
              <a:srgbClr val="BFBFB7"/>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Хөдөлмөр'!$J$30:$AD$30</c15:sqref>
                  </c15:fullRef>
                </c:ext>
              </c:extLst>
              <c:f>'III.1 Хөдөлмөр'!$R$30:$AD$30</c:f>
              <c:numCache>
                <c:formatCode>0.0%</c:formatCode>
                <c:ptCount val="13"/>
                <c:pt idx="0">
                  <c:v>9.3538445443171053E-3</c:v>
                </c:pt>
                <c:pt idx="1">
                  <c:v>5.6492975544488394E-3</c:v>
                </c:pt>
                <c:pt idx="2">
                  <c:v>1.672736494458217E-3</c:v>
                </c:pt>
                <c:pt idx="3">
                  <c:v>2.3173910092174734E-3</c:v>
                </c:pt>
                <c:pt idx="4">
                  <c:v>1.6295018225144089E-2</c:v>
                </c:pt>
                <c:pt idx="5">
                  <c:v>6.9579884674224263E-3</c:v>
                </c:pt>
                <c:pt idx="6">
                  <c:v>1.3316985088818907E-2</c:v>
                </c:pt>
                <c:pt idx="7">
                  <c:v>1.2145442852185204E-2</c:v>
                </c:pt>
                <c:pt idx="8">
                  <c:v>-1.0254310755828909E-2</c:v>
                </c:pt>
                <c:pt idx="9">
                  <c:v>-8.2920537568071471E-3</c:v>
                </c:pt>
                <c:pt idx="10" formatCode="0%">
                  <c:v>-2.1134223514094655E-3</c:v>
                </c:pt>
                <c:pt idx="11" formatCode="0%">
                  <c:v>-6.490733643039333E-3</c:v>
                </c:pt>
                <c:pt idx="12" formatCode="0%">
                  <c:v>-0.01</c:v>
                </c:pt>
              </c:numCache>
            </c:numRef>
          </c:val>
          <c:extLst>
            <c:ext xmlns:c16="http://schemas.microsoft.com/office/drawing/2014/chart" uri="{C3380CC4-5D6E-409C-BE32-E72D297353CC}">
              <c16:uniqueId val="{00000009-9224-459D-9C2F-7AE4CA0D406A}"/>
            </c:ext>
          </c:extLst>
        </c:ser>
        <c:dLbls>
          <c:showLegendKey val="0"/>
          <c:showVal val="0"/>
          <c:showCatName val="0"/>
          <c:showSerName val="0"/>
          <c:showPercent val="0"/>
          <c:showBubbleSize val="0"/>
        </c:dLbls>
        <c:gapWidth val="25"/>
        <c:overlap val="100"/>
        <c:axId val="736373072"/>
        <c:axId val="941510384"/>
      </c:barChart>
      <c:lineChart>
        <c:grouping val="standard"/>
        <c:varyColors val="0"/>
        <c:ser>
          <c:idx val="0"/>
          <c:order val="0"/>
          <c:tx>
            <c:strRef>
              <c:f>'III.1 Хөдөлмөр'!$A$20</c:f>
              <c:strCache>
                <c:ptCount val="1"/>
                <c:pt idx="0">
                  <c:v>Ажиллагчид</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Хөдөлмөр'!$J$20:$AD$20</c15:sqref>
                  </c15:fullRef>
                </c:ext>
              </c:extLst>
              <c:f>'III.1 Хөдөлмөр'!$R$20:$AD$20</c:f>
              <c:numCache>
                <c:formatCode>0.0%</c:formatCode>
                <c:ptCount val="13"/>
                <c:pt idx="0">
                  <c:v>-3.5649054284381254E-3</c:v>
                </c:pt>
                <c:pt idx="1">
                  <c:v>2.9873731089558264E-2</c:v>
                </c:pt>
                <c:pt idx="2">
                  <c:v>4.0311941843856003E-2</c:v>
                </c:pt>
                <c:pt idx="3">
                  <c:v>-8.355552187866544E-3</c:v>
                </c:pt>
                <c:pt idx="4">
                  <c:v>1.776142987384155E-4</c:v>
                </c:pt>
                <c:pt idx="5">
                  <c:v>-8.8222649354724791E-2</c:v>
                </c:pt>
                <c:pt idx="6">
                  <c:v>-6.6935244969403507E-2</c:v>
                </c:pt>
                <c:pt idx="7">
                  <c:v>-5.4058722209310073E-2</c:v>
                </c:pt>
                <c:pt idx="8">
                  <c:v>2.3904563701909298E-2</c:v>
                </c:pt>
                <c:pt idx="9">
                  <c:v>1.9796987946105515E-2</c:v>
                </c:pt>
                <c:pt idx="10" formatCode="0%">
                  <c:v>1.733819515634405E-2</c:v>
                </c:pt>
                <c:pt idx="11" formatCode="0%">
                  <c:v>-5.3747373655695485E-2</c:v>
                </c:pt>
                <c:pt idx="12" formatCode="0%">
                  <c:v>-9.9000000000000005E-2</c:v>
                </c:pt>
              </c:numCache>
            </c:numRef>
          </c:val>
          <c:smooth val="0"/>
          <c:extLst>
            <c:ext xmlns:c16="http://schemas.microsoft.com/office/drawing/2014/chart" uri="{C3380CC4-5D6E-409C-BE32-E72D297353CC}">
              <c16:uniqueId val="{0000000A-9224-459D-9C2F-7AE4CA0D406A}"/>
            </c:ext>
          </c:extLst>
        </c:ser>
        <c:ser>
          <c:idx val="11"/>
          <c:order val="11"/>
          <c:tx>
            <c:strRef>
              <c:f>'III.1 Хөдөлмөр'!$A$31</c:f>
              <c:strCache>
                <c:ptCount val="1"/>
                <c:pt idx="0">
                  <c:v>ХАА бус ажиллагчид</c:v>
                </c:pt>
              </c:strCache>
            </c:strRef>
          </c:tx>
          <c:spPr>
            <a:ln w="38100" cap="rnd">
              <a:solidFill>
                <a:srgbClr val="B99E66"/>
              </a:solidFill>
              <a:round/>
            </a:ln>
            <a:effectLst/>
          </c:spPr>
          <c:marker>
            <c:symbol val="circle"/>
            <c:size val="7"/>
            <c:spPr>
              <a:solidFill>
                <a:schemeClr val="bg1"/>
              </a:solidFill>
              <a:ln w="9525">
                <a:solidFill>
                  <a:srgbClr val="B99E66"/>
                </a:solidFill>
              </a:ln>
              <a:effectLst/>
            </c:spPr>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Хөдөлмөр'!$J$31:$AD$31</c15:sqref>
                  </c15:fullRef>
                </c:ext>
              </c:extLst>
              <c:f>'III.1 Хөдөлмөр'!$R$31:$AD$31</c:f>
              <c:numCache>
                <c:formatCode>0.0%</c:formatCode>
                <c:ptCount val="13"/>
                <c:pt idx="0">
                  <c:v>1.6912594865803668E-2</c:v>
                </c:pt>
                <c:pt idx="1">
                  <c:v>5.377821012930703E-2</c:v>
                </c:pt>
                <c:pt idx="2">
                  <c:v>4.5885210977249166E-2</c:v>
                </c:pt>
                <c:pt idx="3">
                  <c:v>2.1121724593548908E-3</c:v>
                </c:pt>
                <c:pt idx="4">
                  <c:v>2.8995753005867436E-3</c:v>
                </c:pt>
                <c:pt idx="5">
                  <c:v>-6.5179461028517613E-2</c:v>
                </c:pt>
                <c:pt idx="6">
                  <c:v>-3.499240032642674E-2</c:v>
                </c:pt>
                <c:pt idx="7">
                  <c:v>-9.064309797541456E-3</c:v>
                </c:pt>
                <c:pt idx="8">
                  <c:v>5.4110253523442862E-2</c:v>
                </c:pt>
                <c:pt idx="9">
                  <c:v>4.470584591080512E-2</c:v>
                </c:pt>
                <c:pt idx="10">
                  <c:v>2.3852345916112069E-2</c:v>
                </c:pt>
                <c:pt idx="11" formatCode="0">
                  <c:v>-1.9411918491398696E-2</c:v>
                </c:pt>
                <c:pt idx="12" formatCode="0">
                  <c:v>-0.13800000000000001</c:v>
                </c:pt>
              </c:numCache>
            </c:numRef>
          </c:val>
          <c:smooth val="0"/>
          <c:extLst>
            <c:ext xmlns:c16="http://schemas.microsoft.com/office/drawing/2014/chart" uri="{C3380CC4-5D6E-409C-BE32-E72D297353CC}">
              <c16:uniqueId val="{0000000B-9224-459D-9C2F-7AE4CA0D406A}"/>
            </c:ext>
          </c:extLst>
        </c:ser>
        <c:dLbls>
          <c:showLegendKey val="0"/>
          <c:showVal val="0"/>
          <c:showCatName val="0"/>
          <c:showSerName val="0"/>
          <c:showPercent val="0"/>
          <c:showBubbleSize val="0"/>
        </c:dLbls>
        <c:marker val="1"/>
        <c:smooth val="0"/>
        <c:axId val="736373072"/>
        <c:axId val="941510384"/>
      </c:lineChart>
      <c:catAx>
        <c:axId val="73637307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0384"/>
        <c:crosses val="autoZero"/>
        <c:auto val="1"/>
        <c:lblAlgn val="ctr"/>
        <c:lblOffset val="100"/>
        <c:noMultiLvlLbl val="0"/>
      </c:catAx>
      <c:valAx>
        <c:axId val="941510384"/>
        <c:scaling>
          <c:orientation val="minMax"/>
          <c:max val="0.15000000000000002"/>
          <c:min val="-0.15000000000000002"/>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36373072"/>
        <c:crosses val="autoZero"/>
        <c:crossBetween val="between"/>
        <c:majorUnit val="5.000000000000001E-2"/>
      </c:valAx>
      <c:spPr>
        <a:noFill/>
        <a:ln>
          <a:solidFill>
            <a:schemeClr val="tx1"/>
          </a:solidFill>
        </a:ln>
        <a:effectLst/>
      </c:spPr>
    </c:plotArea>
    <c:legend>
      <c:legendPos val="b"/>
      <c:layout>
        <c:manualLayout>
          <c:xMode val="edge"/>
          <c:yMode val="edge"/>
          <c:x val="0.12903796476501453"/>
          <c:y val="0.60058807178839901"/>
          <c:w val="0.65246554309687743"/>
          <c:h val="0.2563943094069763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5603674540683E-2"/>
          <c:y val="2.0063524668112141E-2"/>
          <c:w val="0.91107289011923054"/>
          <c:h val="0.84758929590322962"/>
        </c:manualLayout>
      </c:layout>
      <c:barChart>
        <c:barDir val="col"/>
        <c:grouping val="stacked"/>
        <c:varyColors val="0"/>
        <c:ser>
          <c:idx val="3"/>
          <c:order val="1"/>
          <c:tx>
            <c:strRef>
              <c:f>'III.1 Хөдөлмөр'!$A$36</c:f>
              <c:strCache>
                <c:ptCount val="1"/>
                <c:pt idx="0">
                  <c:v>Албан журам - Хувийн ААНБ</c:v>
                </c:pt>
              </c:strCache>
            </c:strRef>
          </c:tx>
          <c:spPr>
            <a:solidFill>
              <a:srgbClr val="7EA6A7">
                <a:alpha val="60000"/>
              </a:srgbClr>
            </a:solidFill>
            <a:ln>
              <a:noFill/>
            </a:ln>
            <a:effectLst/>
          </c:spPr>
          <c:invertIfNegative val="0"/>
          <c:cat>
            <c:multiLvlStrRef>
              <c:extLst>
                <c:ext xmlns:c15="http://schemas.microsoft.com/office/drawing/2012/chart" uri="{02D57815-91ED-43cb-92C2-25804820EDAC}">
                  <c15:fullRef>
                    <c15:sqref>'III.1 Хөдөлмөр'!$B$33:$AR$34</c15:sqref>
                  </c15:fullRef>
                </c:ext>
              </c:extLst>
              <c:f>'III.1 Хөдөлмөр'!$V$33:$AR$34</c:f>
              <c:multiLvlStrCache>
                <c:ptCount val="2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lvl>
                <c:lvl>
                  <c:pt idx="0">
                    <c:v>2018</c:v>
                  </c:pt>
                  <c:pt idx="10">
                    <c:v>2019</c:v>
                  </c:pt>
                  <c:pt idx="20">
                    <c:v>2020</c:v>
                  </c:pt>
                </c:lvl>
              </c:multiLvlStrCache>
            </c:multiLvlStrRef>
          </c:cat>
          <c:val>
            <c:numRef>
              <c:extLst>
                <c:ext xmlns:c15="http://schemas.microsoft.com/office/drawing/2012/chart" uri="{02D57815-91ED-43cb-92C2-25804820EDAC}">
                  <c15:fullRef>
                    <c15:sqref>'III.1 Хөдөлмөр'!$B$36:$BB$36</c15:sqref>
                  </c15:fullRef>
                </c:ext>
              </c:extLst>
              <c:f>'III.1 Хөдөлмөр'!$V$36:$BB$36</c:f>
              <c:numCache>
                <c:formatCode>0.0%</c:formatCode>
                <c:ptCount val="33"/>
                <c:pt idx="0">
                  <c:v>4.2306607113387247E-2</c:v>
                </c:pt>
                <c:pt idx="1">
                  <c:v>4.7105166079631305E-2</c:v>
                </c:pt>
                <c:pt idx="2">
                  <c:v>5.0318866027762386E-2</c:v>
                </c:pt>
                <c:pt idx="3">
                  <c:v>5.1549809190283027E-2</c:v>
                </c:pt>
                <c:pt idx="4">
                  <c:v>5.7512950459930746E-2</c:v>
                </c:pt>
                <c:pt idx="5">
                  <c:v>6.7805363807294267E-2</c:v>
                </c:pt>
                <c:pt idx="6">
                  <c:v>6.451340127073453E-2</c:v>
                </c:pt>
                <c:pt idx="7">
                  <c:v>6.715959801479203E-2</c:v>
                </c:pt>
                <c:pt idx="8">
                  <c:v>6.7116243148040003E-2</c:v>
                </c:pt>
                <c:pt idx="9">
                  <c:v>6.9552645138466984E-2</c:v>
                </c:pt>
                <c:pt idx="10">
                  <c:v>6.380754888445235E-2</c:v>
                </c:pt>
                <c:pt idx="11">
                  <c:v>6.1023773076178331E-2</c:v>
                </c:pt>
                <c:pt idx="12">
                  <c:v>6.3828649481240368E-2</c:v>
                </c:pt>
                <c:pt idx="13">
                  <c:v>6.2497993204020011E-2</c:v>
                </c:pt>
                <c:pt idx="14">
                  <c:v>6.000293288164122E-2</c:v>
                </c:pt>
                <c:pt idx="15">
                  <c:v>5.2645995120392398E-2</c:v>
                </c:pt>
                <c:pt idx="16">
                  <c:v>5.9484859205812153E-2</c:v>
                </c:pt>
                <c:pt idx="17">
                  <c:v>5.7445154603558472E-2</c:v>
                </c:pt>
                <c:pt idx="18">
                  <c:v>6.0440558509027936E-2</c:v>
                </c:pt>
                <c:pt idx="19">
                  <c:v>5.4078109828460459E-2</c:v>
                </c:pt>
                <c:pt idx="20">
                  <c:v>1.8911586055473512E-2</c:v>
                </c:pt>
                <c:pt idx="21">
                  <c:v>1.5288457471797797E-2</c:v>
                </c:pt>
                <c:pt idx="22">
                  <c:v>1.068187006098025E-2</c:v>
                </c:pt>
                <c:pt idx="23">
                  <c:v>1.7953619815476685E-3</c:v>
                </c:pt>
                <c:pt idx="24">
                  <c:v>-5.7802772728320949E-3</c:v>
                </c:pt>
                <c:pt idx="25">
                  <c:v>-7.4307557655608255E-3</c:v>
                </c:pt>
                <c:pt idx="26">
                  <c:v>-1.0670713076277266E-2</c:v>
                </c:pt>
                <c:pt idx="27">
                  <c:v>-1.4482988716917666E-2</c:v>
                </c:pt>
                <c:pt idx="28">
                  <c:v>-2.029992397854663E-2</c:v>
                </c:pt>
                <c:pt idx="29">
                  <c:v>-1.796506543994969E-2</c:v>
                </c:pt>
                <c:pt idx="30">
                  <c:v>-0.64451857574267857</c:v>
                </c:pt>
                <c:pt idx="31">
                  <c:v>-2.3679515993685896E-2</c:v>
                </c:pt>
                <c:pt idx="32">
                  <c:v>2.8933514389398507E-2</c:v>
                </c:pt>
              </c:numCache>
            </c:numRef>
          </c:val>
          <c:extLst>
            <c:ext xmlns:c16="http://schemas.microsoft.com/office/drawing/2014/chart" uri="{C3380CC4-5D6E-409C-BE32-E72D297353CC}">
              <c16:uniqueId val="{00000000-92E6-4C1D-923E-46E65698E431}"/>
            </c:ext>
          </c:extLst>
        </c:ser>
        <c:ser>
          <c:idx val="4"/>
          <c:order val="2"/>
          <c:tx>
            <c:strRef>
              <c:f>'III.1 Хөдөлмөр'!$A$37</c:f>
              <c:strCache>
                <c:ptCount val="1"/>
                <c:pt idx="0">
                  <c:v>Албан журам - Төсөвт байгууллага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Хөдөлмөр'!$B$33:$AR$34</c15:sqref>
                  </c15:fullRef>
                </c:ext>
              </c:extLst>
              <c:f>'III.1 Хөдөлмөр'!$V$33:$AR$34</c:f>
              <c:multiLvlStrCache>
                <c:ptCount val="2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lvl>
                <c:lvl>
                  <c:pt idx="0">
                    <c:v>2018</c:v>
                  </c:pt>
                  <c:pt idx="10">
                    <c:v>2019</c:v>
                  </c:pt>
                  <c:pt idx="20">
                    <c:v>2020</c:v>
                  </c:pt>
                </c:lvl>
              </c:multiLvlStrCache>
            </c:multiLvlStrRef>
          </c:cat>
          <c:val>
            <c:numRef>
              <c:extLst>
                <c:ext xmlns:c15="http://schemas.microsoft.com/office/drawing/2012/chart" uri="{02D57815-91ED-43cb-92C2-25804820EDAC}">
                  <c15:fullRef>
                    <c15:sqref>'III.1 Хөдөлмөр'!$B$37:$BB$37</c15:sqref>
                  </c15:fullRef>
                </c:ext>
              </c:extLst>
              <c:f>'III.1 Хөдөлмөр'!$V$37:$BB$37</c:f>
              <c:numCache>
                <c:formatCode>0.0%</c:formatCode>
                <c:ptCount val="33"/>
                <c:pt idx="0">
                  <c:v>1.815345794094004E-3</c:v>
                </c:pt>
                <c:pt idx="1">
                  <c:v>2.0971564579785433E-3</c:v>
                </c:pt>
                <c:pt idx="2">
                  <c:v>1.1762694311827813E-3</c:v>
                </c:pt>
                <c:pt idx="3">
                  <c:v>1.8307106622437006E-3</c:v>
                </c:pt>
                <c:pt idx="4">
                  <c:v>4.6369100735776944E-3</c:v>
                </c:pt>
                <c:pt idx="5">
                  <c:v>8.8967310955383131E-3</c:v>
                </c:pt>
                <c:pt idx="6">
                  <c:v>1.1880765315775733E-3</c:v>
                </c:pt>
                <c:pt idx="7">
                  <c:v>1.193004174493203E-3</c:v>
                </c:pt>
                <c:pt idx="8">
                  <c:v>1.1143574648565958E-3</c:v>
                </c:pt>
                <c:pt idx="9">
                  <c:v>1.6774845998261954E-3</c:v>
                </c:pt>
                <c:pt idx="10">
                  <c:v>1.1317019422487041E-2</c:v>
                </c:pt>
                <c:pt idx="11">
                  <c:v>3.7374914600329543E-3</c:v>
                </c:pt>
                <c:pt idx="12">
                  <c:v>5.2067772966375072E-3</c:v>
                </c:pt>
                <c:pt idx="13">
                  <c:v>4.7111265626712693E-3</c:v>
                </c:pt>
                <c:pt idx="14">
                  <c:v>2.2804217398789016E-3</c:v>
                </c:pt>
                <c:pt idx="15">
                  <c:v>-4.2648379128264694E-3</c:v>
                </c:pt>
                <c:pt idx="16">
                  <c:v>3.79304674536458E-3</c:v>
                </c:pt>
                <c:pt idx="17">
                  <c:v>3.6765129268152242E-3</c:v>
                </c:pt>
                <c:pt idx="18">
                  <c:v>4.839306158075307E-3</c:v>
                </c:pt>
                <c:pt idx="19">
                  <c:v>3.9009961520480455E-3</c:v>
                </c:pt>
                <c:pt idx="20">
                  <c:v>3.1844983970923837E-3</c:v>
                </c:pt>
                <c:pt idx="21">
                  <c:v>6.6731973622695734E-3</c:v>
                </c:pt>
                <c:pt idx="22">
                  <c:v>4.9566833701098949E-3</c:v>
                </c:pt>
                <c:pt idx="23">
                  <c:v>1.8400382345607181E-3</c:v>
                </c:pt>
                <c:pt idx="24">
                  <c:v>-6.1332100742261799E-3</c:v>
                </c:pt>
                <c:pt idx="25">
                  <c:v>-1.107498396695536E-2</c:v>
                </c:pt>
                <c:pt idx="26">
                  <c:v>-1.362748775688449E-2</c:v>
                </c:pt>
                <c:pt idx="27">
                  <c:v>-2.4981842368825502E-2</c:v>
                </c:pt>
                <c:pt idx="28">
                  <c:v>-3.1616327971061398E-2</c:v>
                </c:pt>
                <c:pt idx="29">
                  <c:v>-3.2904267325742587E-2</c:v>
                </c:pt>
                <c:pt idx="30">
                  <c:v>-0.68406878775054825</c:v>
                </c:pt>
                <c:pt idx="31">
                  <c:v>-6.873055908610981E-3</c:v>
                </c:pt>
                <c:pt idx="32">
                  <c:v>3.4940130214216714E-2</c:v>
                </c:pt>
              </c:numCache>
            </c:numRef>
          </c:val>
          <c:extLst>
            <c:ext xmlns:c16="http://schemas.microsoft.com/office/drawing/2014/chart" uri="{C3380CC4-5D6E-409C-BE32-E72D297353CC}">
              <c16:uniqueId val="{00000001-92E6-4C1D-923E-46E65698E431}"/>
            </c:ext>
          </c:extLst>
        </c:ser>
        <c:ser>
          <c:idx val="2"/>
          <c:order val="3"/>
          <c:tx>
            <c:strRef>
              <c:f>'III.1 Хөдөлмөр'!$A$38</c:f>
              <c:strCache>
                <c:ptCount val="1"/>
                <c:pt idx="0">
                  <c:v>Сайн дураар даатгуулагчид</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Хөдөлмөр'!$B$33:$AR$34</c15:sqref>
                  </c15:fullRef>
                </c:ext>
              </c:extLst>
              <c:f>'III.1 Хөдөлмөр'!$V$33:$AR$34</c:f>
              <c:multiLvlStrCache>
                <c:ptCount val="2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lvl>
                <c:lvl>
                  <c:pt idx="0">
                    <c:v>2018</c:v>
                  </c:pt>
                  <c:pt idx="10">
                    <c:v>2019</c:v>
                  </c:pt>
                  <c:pt idx="20">
                    <c:v>2020</c:v>
                  </c:pt>
                </c:lvl>
              </c:multiLvlStrCache>
            </c:multiLvlStrRef>
          </c:cat>
          <c:val>
            <c:numRef>
              <c:extLst>
                <c:ext xmlns:c15="http://schemas.microsoft.com/office/drawing/2012/chart" uri="{02D57815-91ED-43cb-92C2-25804820EDAC}">
                  <c15:fullRef>
                    <c15:sqref>'III.1 Хөдөлмөр'!$B$38:$BB$38</c15:sqref>
                  </c15:fullRef>
                </c:ext>
              </c:extLst>
              <c:f>'III.1 Хөдөлмөр'!$V$38:$BB$38</c:f>
              <c:numCache>
                <c:formatCode>0.0%</c:formatCode>
                <c:ptCount val="33"/>
                <c:pt idx="0">
                  <c:v>-1.016939678348408E-2</c:v>
                </c:pt>
                <c:pt idx="1">
                  <c:v>-1.1818613653246549E-2</c:v>
                </c:pt>
                <c:pt idx="2">
                  <c:v>-8.3442370680089882E-3</c:v>
                </c:pt>
                <c:pt idx="3">
                  <c:v>-1.018614342607394E-2</c:v>
                </c:pt>
                <c:pt idx="4">
                  <c:v>-5.8480516783683822E-3</c:v>
                </c:pt>
                <c:pt idx="5">
                  <c:v>-3.8652955422441862E-4</c:v>
                </c:pt>
                <c:pt idx="6">
                  <c:v>-5.0842065096869463E-3</c:v>
                </c:pt>
                <c:pt idx="7">
                  <c:v>-4.0253676812309191E-3</c:v>
                </c:pt>
                <c:pt idx="8">
                  <c:v>-3.9389165550491601E-3</c:v>
                </c:pt>
                <c:pt idx="9">
                  <c:v>-1.9851035522298528E-3</c:v>
                </c:pt>
                <c:pt idx="10">
                  <c:v>1.1786845638275005E-2</c:v>
                </c:pt>
                <c:pt idx="11">
                  <c:v>6.4057364222135354E-4</c:v>
                </c:pt>
                <c:pt idx="12">
                  <c:v>4.1733267459095002E-4</c:v>
                </c:pt>
                <c:pt idx="13">
                  <c:v>-1.5533984882321484E-3</c:v>
                </c:pt>
                <c:pt idx="14">
                  <c:v>-2.4536317788352211E-3</c:v>
                </c:pt>
                <c:pt idx="15">
                  <c:v>-7.5273780478526172E-3</c:v>
                </c:pt>
                <c:pt idx="16">
                  <c:v>-3.2389390232356501E-3</c:v>
                </c:pt>
                <c:pt idx="17">
                  <c:v>-4.2379224966891229E-3</c:v>
                </c:pt>
                <c:pt idx="18">
                  <c:v>-5.0656683133038531E-3</c:v>
                </c:pt>
                <c:pt idx="19">
                  <c:v>-7.5808249721293196E-3</c:v>
                </c:pt>
                <c:pt idx="20">
                  <c:v>-3.6852071818787947E-2</c:v>
                </c:pt>
                <c:pt idx="21">
                  <c:v>-2.9056642163222429E-2</c:v>
                </c:pt>
                <c:pt idx="22">
                  <c:v>-1.0343815559203018E-2</c:v>
                </c:pt>
                <c:pt idx="23">
                  <c:v>-4.4541185271382263E-3</c:v>
                </c:pt>
                <c:pt idx="24">
                  <c:v>-3.6295930143368923E-3</c:v>
                </c:pt>
                <c:pt idx="25">
                  <c:v>-4.3908125293614271E-3</c:v>
                </c:pt>
                <c:pt idx="26">
                  <c:v>-9.4015093183059603E-4</c:v>
                </c:pt>
                <c:pt idx="27">
                  <c:v>1.2428287545890315E-2</c:v>
                </c:pt>
                <c:pt idx="28">
                  <c:v>1.1092656958071156E-2</c:v>
                </c:pt>
                <c:pt idx="29">
                  <c:v>3.2819674599163351E-2</c:v>
                </c:pt>
                <c:pt idx="30">
                  <c:v>-2.1177821914857953E-2</c:v>
                </c:pt>
                <c:pt idx="31">
                  <c:v>-0.13852057759956704</c:v>
                </c:pt>
                <c:pt idx="32">
                  <c:v>-6.5585605597823116E-2</c:v>
                </c:pt>
              </c:numCache>
            </c:numRef>
          </c:val>
          <c:extLst>
            <c:ext xmlns:c16="http://schemas.microsoft.com/office/drawing/2014/chart" uri="{C3380CC4-5D6E-409C-BE32-E72D297353CC}">
              <c16:uniqueId val="{00000002-92E6-4C1D-923E-46E65698E431}"/>
            </c:ext>
          </c:extLst>
        </c:ser>
        <c:dLbls>
          <c:showLegendKey val="0"/>
          <c:showVal val="0"/>
          <c:showCatName val="0"/>
          <c:showSerName val="0"/>
          <c:showPercent val="0"/>
          <c:showBubbleSize val="0"/>
        </c:dLbls>
        <c:gapWidth val="30"/>
        <c:overlap val="100"/>
        <c:axId val="954874640"/>
        <c:axId val="954871376"/>
      </c:barChart>
      <c:lineChart>
        <c:grouping val="standard"/>
        <c:varyColors val="0"/>
        <c:ser>
          <c:idx val="0"/>
          <c:order val="0"/>
          <c:tx>
            <c:strRef>
              <c:f>'III.1 Хөдөлмөр'!$A$35</c:f>
              <c:strCache>
                <c:ptCount val="1"/>
                <c:pt idx="0">
                  <c:v>Нийгмийн даатгалд даатгуулагчид</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Хөдөлмөр'!$B$33:$BB$34</c15:sqref>
                  </c15:fullRef>
                </c:ext>
              </c:extLst>
              <c:f>'III.1 Хөдөлмөр'!$V$33:$BB$34</c:f>
              <c:multiLvlStrCache>
                <c:ptCount val="3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1*</c:v>
                  </c:pt>
                  <c:pt idx="31">
                    <c:v>2</c:v>
                  </c:pt>
                  <c:pt idx="32">
                    <c:v>3</c:v>
                  </c:pt>
                </c:lvl>
                <c:lvl>
                  <c:pt idx="0">
                    <c:v>2018</c:v>
                  </c:pt>
                  <c:pt idx="10">
                    <c:v>2019</c:v>
                  </c:pt>
                  <c:pt idx="20">
                    <c:v>2020</c:v>
                  </c:pt>
                  <c:pt idx="30">
                    <c:v>2021</c:v>
                  </c:pt>
                </c:lvl>
              </c:multiLvlStrCache>
            </c:multiLvlStrRef>
          </c:cat>
          <c:val>
            <c:numRef>
              <c:extLst>
                <c:ext xmlns:c15="http://schemas.microsoft.com/office/drawing/2012/chart" uri="{02D57815-91ED-43cb-92C2-25804820EDAC}">
                  <c15:fullRef>
                    <c15:sqref>'III.1 Хөдөлмөр'!$B$35:$BB$35</c15:sqref>
                  </c15:fullRef>
                </c:ext>
              </c:extLst>
              <c:f>'III.1 Хөдөлмөр'!$V$35:$BB$35</c:f>
              <c:numCache>
                <c:formatCode>0.0%</c:formatCode>
                <c:ptCount val="33"/>
                <c:pt idx="0">
                  <c:v>3.3952556123997168E-2</c:v>
                </c:pt>
                <c:pt idx="1">
                  <c:v>3.7383708884363299E-2</c:v>
                </c:pt>
                <c:pt idx="2">
                  <c:v>4.3150898390936179E-2</c:v>
                </c:pt>
                <c:pt idx="3">
                  <c:v>4.3194376426452789E-2</c:v>
                </c:pt>
                <c:pt idx="4">
                  <c:v>5.6301808855140058E-2</c:v>
                </c:pt>
                <c:pt idx="5">
                  <c:v>7.6315565348608172E-2</c:v>
                </c:pt>
                <c:pt idx="6">
                  <c:v>6.0617271292625154E-2</c:v>
                </c:pt>
                <c:pt idx="7">
                  <c:v>6.4327234508054304E-2</c:v>
                </c:pt>
                <c:pt idx="8">
                  <c:v>6.4291684057847451E-2</c:v>
                </c:pt>
                <c:pt idx="9">
                  <c:v>6.9245026186063319E-2</c:v>
                </c:pt>
                <c:pt idx="10">
                  <c:v>8.69114139452144E-2</c:v>
                </c:pt>
                <c:pt idx="11">
                  <c:v>6.5401838178432634E-2</c:v>
                </c:pt>
                <c:pt idx="12">
                  <c:v>6.9452759452468829E-2</c:v>
                </c:pt>
                <c:pt idx="13">
                  <c:v>6.5655721278459131E-2</c:v>
                </c:pt>
                <c:pt idx="14">
                  <c:v>5.9829722842684903E-2</c:v>
                </c:pt>
                <c:pt idx="15">
                  <c:v>4.0853779159713312E-2</c:v>
                </c:pt>
                <c:pt idx="16">
                  <c:v>6.0038966927941084E-2</c:v>
                </c:pt>
                <c:pt idx="17">
                  <c:v>5.6883745033684575E-2</c:v>
                </c:pt>
                <c:pt idx="18">
                  <c:v>6.021419635379939E-2</c:v>
                </c:pt>
                <c:pt idx="19">
                  <c:v>5.0398281008379182E-2</c:v>
                </c:pt>
                <c:pt idx="20">
                  <c:v>-1.4755987366222053E-2</c:v>
                </c:pt>
                <c:pt idx="21">
                  <c:v>-7.0949873291550596E-3</c:v>
                </c:pt>
                <c:pt idx="22">
                  <c:v>5.2947378718871266E-3</c:v>
                </c:pt>
                <c:pt idx="23">
                  <c:v>-8.1871831102983954E-4</c:v>
                </c:pt>
                <c:pt idx="24">
                  <c:v>-9.4098702871689872E-3</c:v>
                </c:pt>
                <c:pt idx="25">
                  <c:v>-1.1821568294922253E-2</c:v>
                </c:pt>
                <c:pt idx="26">
                  <c:v>-1.1610864008107862E-2</c:v>
                </c:pt>
                <c:pt idx="27">
                  <c:v>-1.012990173377859E-2</c:v>
                </c:pt>
                <c:pt idx="28">
                  <c:v>-1.528457370396108E-2</c:v>
                </c:pt>
                <c:pt idx="29">
                  <c:v>-9.8807107880688472E-3</c:v>
                </c:pt>
                <c:pt idx="30">
                  <c:v>-0.50308667111885719</c:v>
                </c:pt>
                <c:pt idx="31">
                  <c:v>-3.5917351948892895E-2</c:v>
                </c:pt>
                <c:pt idx="32">
                  <c:v>1.6658593196889671E-2</c:v>
                </c:pt>
              </c:numCache>
            </c:numRef>
          </c:val>
          <c:smooth val="0"/>
          <c:extLst>
            <c:ext xmlns:c16="http://schemas.microsoft.com/office/drawing/2014/chart" uri="{C3380CC4-5D6E-409C-BE32-E72D297353CC}">
              <c16:uniqueId val="{00000003-92E6-4C1D-923E-46E65698E431}"/>
            </c:ext>
          </c:extLst>
        </c:ser>
        <c:dLbls>
          <c:showLegendKey val="0"/>
          <c:showVal val="0"/>
          <c:showCatName val="0"/>
          <c:showSerName val="0"/>
          <c:showPercent val="0"/>
          <c:showBubbleSize val="0"/>
        </c:dLbls>
        <c:marker val="1"/>
        <c:smooth val="0"/>
        <c:axId val="954874640"/>
        <c:axId val="954871376"/>
      </c:lineChart>
      <c:catAx>
        <c:axId val="95487464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1376"/>
        <c:crosses val="autoZero"/>
        <c:auto val="1"/>
        <c:lblAlgn val="ctr"/>
        <c:lblOffset val="100"/>
        <c:noMultiLvlLbl val="0"/>
      </c:catAx>
      <c:valAx>
        <c:axId val="954871376"/>
        <c:scaling>
          <c:orientation val="minMax"/>
          <c:max val="0.12000000000000001"/>
          <c:min val="-0.1"/>
        </c:scaling>
        <c:delete val="0"/>
        <c:axPos val="l"/>
        <c:numFmt formatCode="0%" sourceLinked="0"/>
        <c:majorTickMark val="in"/>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4640"/>
        <c:crosses val="autoZero"/>
        <c:crossBetween val="between"/>
        <c:majorUnit val="5.000000000000001E-2"/>
      </c:valAx>
      <c:spPr>
        <a:noFill/>
        <a:ln w="9525">
          <a:solidFill>
            <a:schemeClr val="tx1"/>
          </a:solidFill>
        </a:ln>
        <a:effectLst/>
      </c:spPr>
    </c:plotArea>
    <c:legend>
      <c:legendPos val="b"/>
      <c:layout>
        <c:manualLayout>
          <c:xMode val="edge"/>
          <c:yMode val="edge"/>
          <c:x val="0.16059027777777776"/>
          <c:y val="1.8694130624976227E-2"/>
          <c:w val="0.54861111111111116"/>
          <c:h val="0.2015548328198105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3974860172751E-2"/>
          <c:y val="2.1744238776435668E-2"/>
          <c:w val="0.90774378496835151"/>
          <c:h val="0.94693666056707926"/>
        </c:manualLayout>
      </c:layout>
      <c:barChart>
        <c:barDir val="col"/>
        <c:grouping val="clustered"/>
        <c:varyColors val="0"/>
        <c:ser>
          <c:idx val="1"/>
          <c:order val="0"/>
          <c:tx>
            <c:strRef>
              <c:f>'III.1 Хөдөлмөр'!$A$42</c:f>
              <c:strCache>
                <c:ptCount val="1"/>
                <c:pt idx="0">
                  <c:v>Ажилгүйдлийн тэтгэмж авсан хүний тоо, мянган хүн</c:v>
                </c:pt>
              </c:strCache>
            </c:strRef>
          </c:tx>
          <c:spPr>
            <a:solidFill>
              <a:srgbClr val="B99E66"/>
            </a:solidFill>
            <a:ln w="12700">
              <a:noFill/>
            </a:ln>
            <a:effectLst/>
          </c:spPr>
          <c:invertIfNegative val="0"/>
          <c:cat>
            <c:multiLvlStrRef>
              <c:extLst>
                <c:ext xmlns:c15="http://schemas.microsoft.com/office/drawing/2012/chart" uri="{02D57815-91ED-43cb-92C2-25804820EDAC}">
                  <c15:fullRef>
                    <c15:sqref>'III.1 Хөдөлмөр'!$B$40:$AZ$41</c15:sqref>
                  </c15:fullRef>
                </c:ext>
              </c:extLst>
              <c:f>'III.1 Хөдөлмөр'!$N$40:$AZ$41</c:f>
              <c:multiLvlStrCache>
                <c:ptCount val="3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Хөдөлмөр'!$B$42:$AZ$42</c15:sqref>
                  </c15:fullRef>
                </c:ext>
              </c:extLst>
              <c:f>'III.1 Хөдөлмөр'!$N$42:$AZ$42</c:f>
              <c:numCache>
                <c:formatCode>0.0</c:formatCode>
                <c:ptCount val="39"/>
                <c:pt idx="0">
                  <c:v>1.782</c:v>
                </c:pt>
                <c:pt idx="1">
                  <c:v>1.3220000000000001</c:v>
                </c:pt>
                <c:pt idx="2">
                  <c:v>1.7569999999999997</c:v>
                </c:pt>
                <c:pt idx="3">
                  <c:v>1.5250000000000004</c:v>
                </c:pt>
                <c:pt idx="4">
                  <c:v>1.7549999999999999</c:v>
                </c:pt>
                <c:pt idx="5">
                  <c:v>1.7219999999999995</c:v>
                </c:pt>
                <c:pt idx="6">
                  <c:v>1.6290000000000013</c:v>
                </c:pt>
                <c:pt idx="7">
                  <c:v>2.0869999999999997</c:v>
                </c:pt>
                <c:pt idx="8">
                  <c:v>2.6720000000000006</c:v>
                </c:pt>
                <c:pt idx="9">
                  <c:v>2.2439999999999998</c:v>
                </c:pt>
                <c:pt idx="10">
                  <c:v>1.8939999999999984</c:v>
                </c:pt>
                <c:pt idx="11">
                  <c:v>1.5459999999999994</c:v>
                </c:pt>
                <c:pt idx="12">
                  <c:v>1.369</c:v>
                </c:pt>
                <c:pt idx="13">
                  <c:v>2.016</c:v>
                </c:pt>
                <c:pt idx="14">
                  <c:v>1.6580000000000004</c:v>
                </c:pt>
                <c:pt idx="15">
                  <c:v>1.9279999999999999</c:v>
                </c:pt>
                <c:pt idx="16">
                  <c:v>1.9149999999999991</c:v>
                </c:pt>
                <c:pt idx="17">
                  <c:v>1.8420000000000005</c:v>
                </c:pt>
                <c:pt idx="18">
                  <c:v>1.9260000000000002</c:v>
                </c:pt>
                <c:pt idx="19">
                  <c:v>1.7469999999999999</c:v>
                </c:pt>
                <c:pt idx="20">
                  <c:v>2.472999999999999</c:v>
                </c:pt>
                <c:pt idx="21">
                  <c:v>2.3560000000000016</c:v>
                </c:pt>
                <c:pt idx="22">
                  <c:v>1.875</c:v>
                </c:pt>
                <c:pt idx="23">
                  <c:v>1.9280000000000008</c:v>
                </c:pt>
                <c:pt idx="24">
                  <c:v>2.0760000000000001</c:v>
                </c:pt>
                <c:pt idx="25">
                  <c:v>1.5859999999999999</c:v>
                </c:pt>
                <c:pt idx="26">
                  <c:v>1.6059999999999999</c:v>
                </c:pt>
                <c:pt idx="27">
                  <c:v>2.2300000000000004</c:v>
                </c:pt>
                <c:pt idx="28">
                  <c:v>1.8779999999999992</c:v>
                </c:pt>
                <c:pt idx="29">
                  <c:v>1.2460000000000004</c:v>
                </c:pt>
                <c:pt idx="30">
                  <c:v>1.4530000000000001</c:v>
                </c:pt>
                <c:pt idx="31">
                  <c:v>1.66</c:v>
                </c:pt>
                <c:pt idx="32">
                  <c:v>2.0529999999999999</c:v>
                </c:pt>
                <c:pt idx="33">
                  <c:v>2.0630000000000002</c:v>
                </c:pt>
                <c:pt idx="34">
                  <c:v>1.5630000000000024</c:v>
                </c:pt>
                <c:pt idx="35">
                  <c:v>1.9599999999999973</c:v>
                </c:pt>
                <c:pt idx="36">
                  <c:v>2.887</c:v>
                </c:pt>
                <c:pt idx="37">
                  <c:v>1.7369999999999997</c:v>
                </c:pt>
                <c:pt idx="38">
                  <c:v>2.3140000000000001</c:v>
                </c:pt>
              </c:numCache>
            </c:numRef>
          </c:val>
          <c:extLst>
            <c:ext xmlns:c16="http://schemas.microsoft.com/office/drawing/2014/chart" uri="{C3380CC4-5D6E-409C-BE32-E72D297353CC}">
              <c16:uniqueId val="{00000000-DE77-4F5A-89B7-650832051E95}"/>
            </c:ext>
          </c:extLst>
        </c:ser>
        <c:dLbls>
          <c:showLegendKey val="0"/>
          <c:showVal val="0"/>
          <c:showCatName val="0"/>
          <c:showSerName val="0"/>
          <c:showPercent val="0"/>
          <c:showBubbleSize val="0"/>
        </c:dLbls>
        <c:gapWidth val="30"/>
        <c:axId val="958201632"/>
        <c:axId val="958203808"/>
      </c:barChart>
      <c:lineChart>
        <c:grouping val="standard"/>
        <c:varyColors val="0"/>
        <c:ser>
          <c:idx val="2"/>
          <c:order val="1"/>
          <c:tx>
            <c:strRef>
              <c:f>'III.1 Хөдөлмөр'!$A$43</c:f>
              <c:strCache>
                <c:ptCount val="1"/>
                <c:pt idx="0">
                  <c:v>Ажилгүйдлийн тэтгэмж авсан хэмжээ, тэрбум төгрөг</c:v>
                </c:pt>
              </c:strCache>
            </c:strRef>
          </c:tx>
          <c:spPr>
            <a:ln w="28575" cap="rnd">
              <a:solidFill>
                <a:srgbClr val="286A6C"/>
              </a:solidFill>
              <a:round/>
            </a:ln>
            <a:effectLst/>
          </c:spPr>
          <c:marker>
            <c:symbol val="none"/>
          </c:marker>
          <c:cat>
            <c:multiLvlStrRef>
              <c:extLst>
                <c:ext xmlns:c15="http://schemas.microsoft.com/office/drawing/2012/chart" uri="{02D57815-91ED-43cb-92C2-25804820EDAC}">
                  <c15:fullRef>
                    <c15:sqref>'III.1 Хөдөлмөр'!$B$40:$AW$41</c15:sqref>
                  </c15:fullRef>
                </c:ext>
              </c:extLst>
              <c:f>'III.1 Хөдөлмөр'!$N$40:$AW$41</c:f>
              <c:multiLvlStrCache>
                <c:ptCount val="3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lvl>
                <c:lvl>
                  <c:pt idx="0">
                    <c:v>2018</c:v>
                  </c:pt>
                  <c:pt idx="12">
                    <c:v>2019</c:v>
                  </c:pt>
                  <c:pt idx="24">
                    <c:v>2020</c:v>
                  </c:pt>
                </c:lvl>
              </c:multiLvlStrCache>
            </c:multiLvlStrRef>
          </c:cat>
          <c:val>
            <c:numRef>
              <c:extLst>
                <c:ext xmlns:c15="http://schemas.microsoft.com/office/drawing/2012/chart" uri="{02D57815-91ED-43cb-92C2-25804820EDAC}">
                  <c15:fullRef>
                    <c15:sqref>'III.1 Хөдөлмөр'!$B$43:$AZ$43</c15:sqref>
                  </c15:fullRef>
                </c:ext>
              </c:extLst>
              <c:f>'III.1 Хөдөлмөр'!$N$43:$AZ$43</c:f>
              <c:numCache>
                <c:formatCode>0.0</c:formatCode>
                <c:ptCount val="39"/>
                <c:pt idx="0">
                  <c:v>2.5583594999999999</c:v>
                </c:pt>
                <c:pt idx="1">
                  <c:v>2.4051419000000003</c:v>
                </c:pt>
                <c:pt idx="2">
                  <c:v>2.4928330000000001</c:v>
                </c:pt>
                <c:pt idx="3">
                  <c:v>2.5670501000000003</c:v>
                </c:pt>
                <c:pt idx="4">
                  <c:v>2.8636800999999998</c:v>
                </c:pt>
                <c:pt idx="5">
                  <c:v>2.6718640999999987</c:v>
                </c:pt>
                <c:pt idx="6">
                  <c:v>2.5243032999999997</c:v>
                </c:pt>
                <c:pt idx="7">
                  <c:v>2.8924093999999982</c:v>
                </c:pt>
                <c:pt idx="8">
                  <c:v>2.8553674000000022</c:v>
                </c:pt>
                <c:pt idx="9">
                  <c:v>3.2713868000000019</c:v>
                </c:pt>
                <c:pt idx="10">
                  <c:v>3.8488327000000027</c:v>
                </c:pt>
                <c:pt idx="11">
                  <c:v>3.4131100999999973</c:v>
                </c:pt>
                <c:pt idx="12">
                  <c:v>3.4272642000000002</c:v>
                </c:pt>
                <c:pt idx="13">
                  <c:v>2.7158867</c:v>
                </c:pt>
                <c:pt idx="14">
                  <c:v>2.8790692</c:v>
                </c:pt>
                <c:pt idx="15">
                  <c:v>3.2362242000000006</c:v>
                </c:pt>
                <c:pt idx="16">
                  <c:v>3.9241211999999983</c:v>
                </c:pt>
                <c:pt idx="17">
                  <c:v>3.3577353999999993</c:v>
                </c:pt>
                <c:pt idx="18">
                  <c:v>3.2763457000000002</c:v>
                </c:pt>
                <c:pt idx="19">
                  <c:v>3.2042773000000011</c:v>
                </c:pt>
                <c:pt idx="20">
                  <c:v>4.7218608000000017</c:v>
                </c:pt>
                <c:pt idx="21">
                  <c:v>3.8272413999999984</c:v>
                </c:pt>
                <c:pt idx="22">
                  <c:v>4.6756506999999914</c:v>
                </c:pt>
                <c:pt idx="23">
                  <c:v>4.3040809000000095</c:v>
                </c:pt>
                <c:pt idx="24">
                  <c:v>4.9489538</c:v>
                </c:pt>
                <c:pt idx="25">
                  <c:v>3.8015255000000003</c:v>
                </c:pt>
                <c:pt idx="26">
                  <c:v>4.1465147000000009</c:v>
                </c:pt>
                <c:pt idx="27">
                  <c:v>4.1433041999999976</c:v>
                </c:pt>
                <c:pt idx="28">
                  <c:v>4.5889594999999979</c:v>
                </c:pt>
                <c:pt idx="29">
                  <c:v>4.4259184900000044</c:v>
                </c:pt>
                <c:pt idx="30">
                  <c:v>4.0600861000000004</c:v>
                </c:pt>
                <c:pt idx="31">
                  <c:v>3.6598110000000004</c:v>
                </c:pt>
                <c:pt idx="32">
                  <c:v>3.8817710000000001</c:v>
                </c:pt>
                <c:pt idx="33">
                  <c:v>3.8575870000000001</c:v>
                </c:pt>
                <c:pt idx="34">
                  <c:v>3.9883935800000003</c:v>
                </c:pt>
                <c:pt idx="35">
                  <c:v>4.7252985199999955</c:v>
                </c:pt>
                <c:pt idx="36">
                  <c:v>4.3367272999999997</c:v>
                </c:pt>
                <c:pt idx="37">
                  <c:v>4.5884920999999999</c:v>
                </c:pt>
                <c:pt idx="38">
                  <c:v>4.6307427000000008</c:v>
                </c:pt>
              </c:numCache>
            </c:numRef>
          </c:val>
          <c:smooth val="0"/>
          <c:extLst>
            <c:ext xmlns:c16="http://schemas.microsoft.com/office/drawing/2014/chart" uri="{C3380CC4-5D6E-409C-BE32-E72D297353CC}">
              <c16:uniqueId val="{00000001-DE77-4F5A-89B7-650832051E95}"/>
            </c:ext>
          </c:extLst>
        </c:ser>
        <c:dLbls>
          <c:showLegendKey val="0"/>
          <c:showVal val="0"/>
          <c:showCatName val="0"/>
          <c:showSerName val="0"/>
          <c:showPercent val="0"/>
          <c:showBubbleSize val="0"/>
        </c:dLbls>
        <c:marker val="1"/>
        <c:smooth val="0"/>
        <c:axId val="958201632"/>
        <c:axId val="958203808"/>
      </c:lineChart>
      <c:catAx>
        <c:axId val="95820163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3808"/>
        <c:crosses val="autoZero"/>
        <c:auto val="1"/>
        <c:lblAlgn val="ctr"/>
        <c:lblOffset val="100"/>
        <c:noMultiLvlLbl val="0"/>
      </c:catAx>
      <c:valAx>
        <c:axId val="958203808"/>
        <c:scaling>
          <c:orientation val="minMax"/>
          <c:min val="-2"/>
        </c:scaling>
        <c:delete val="0"/>
        <c:axPos val="l"/>
        <c:numFmt formatCode="#,##0" sourceLinked="0"/>
        <c:majorTickMark val="in"/>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1632"/>
        <c:crosses val="autoZero"/>
        <c:crossBetween val="between"/>
      </c:valAx>
      <c:spPr>
        <a:noFill/>
        <a:ln>
          <a:solidFill>
            <a:schemeClr val="tx1"/>
          </a:solidFill>
        </a:ln>
        <a:effectLst/>
      </c:spPr>
    </c:plotArea>
    <c:legend>
      <c:legendPos val="b"/>
      <c:layout>
        <c:manualLayout>
          <c:xMode val="edge"/>
          <c:yMode val="edge"/>
          <c:x val="5.5118749360875345E-2"/>
          <c:y val="2.7040132745186955E-2"/>
          <c:w val="0.79961111111111116"/>
          <c:h val="0.14585583542894834"/>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25177039816411E-2"/>
          <c:y val="2.0259266372191279E-2"/>
          <c:w val="0.84324984068349484"/>
          <c:h val="0.87416898032254642"/>
        </c:manualLayout>
      </c:layout>
      <c:barChart>
        <c:barDir val="col"/>
        <c:grouping val="stacked"/>
        <c:varyColors val="0"/>
        <c:ser>
          <c:idx val="2"/>
          <c:order val="1"/>
          <c:tx>
            <c:strRef>
              <c:f>'III.1 Хөдөлмөр'!$BG$2</c:f>
              <c:strCache>
                <c:ptCount val="1"/>
                <c:pt idx="0">
                  <c:v>Ажил идэвхтэй хайгаагүй тул хасагдсан (-)</c:v>
                </c:pt>
              </c:strCache>
            </c:strRef>
          </c:tx>
          <c:spPr>
            <a:solidFill>
              <a:srgbClr val="A9C3C4"/>
            </a:solidFill>
            <a:ln w="25400">
              <a:noFill/>
            </a:ln>
            <a:effectLst/>
          </c:spPr>
          <c:invertIfNegative val="0"/>
          <c:cat>
            <c:multiLvlStrRef>
              <c:extLst>
                <c:ext xmlns:c15="http://schemas.microsoft.com/office/drawing/2012/chart" uri="{02D57815-91ED-43cb-92C2-25804820EDAC}">
                  <c15:fullRef>
                    <c15:sqref>'III.1 Хөдөлмөр'!$BD$22:$BE$86</c15:sqref>
                  </c15:fullRef>
                </c:ext>
              </c:extLst>
              <c:f>'III.1 Хөдөлмөр'!$BD$46:$BE$86</c:f>
              <c:multiLvlStrCache>
                <c:ptCount val="41"/>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0">
                    <c:v>5</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Хөдөлмөр'!$BG$22:$BG$86</c15:sqref>
                  </c15:fullRef>
                </c:ext>
              </c:extLst>
              <c:f>'III.1 Хөдөлмөр'!$BG$46:$BG$86</c:f>
              <c:numCache>
                <c:formatCode>0</c:formatCode>
                <c:ptCount val="41"/>
                <c:pt idx="0">
                  <c:v>1858.75</c:v>
                </c:pt>
                <c:pt idx="1">
                  <c:v>1832.833333333333</c:v>
                </c:pt>
                <c:pt idx="2">
                  <c:v>1129.583333333333</c:v>
                </c:pt>
                <c:pt idx="3">
                  <c:v>1040.166666666667</c:v>
                </c:pt>
                <c:pt idx="4">
                  <c:v>1425.75</c:v>
                </c:pt>
                <c:pt idx="5">
                  <c:v>903.75</c:v>
                </c:pt>
                <c:pt idx="6">
                  <c:v>1014.75</c:v>
                </c:pt>
                <c:pt idx="7">
                  <c:v>852.83333333333303</c:v>
                </c:pt>
                <c:pt idx="8">
                  <c:v>471</c:v>
                </c:pt>
                <c:pt idx="9">
                  <c:v>442.66666666666697</c:v>
                </c:pt>
                <c:pt idx="10">
                  <c:v>385.58333333333303</c:v>
                </c:pt>
                <c:pt idx="11">
                  <c:v>442.83333333333394</c:v>
                </c:pt>
                <c:pt idx="12">
                  <c:v>499.75</c:v>
                </c:pt>
                <c:pt idx="13">
                  <c:v>431.41666666666697</c:v>
                </c:pt>
                <c:pt idx="14">
                  <c:v>606.91666666666697</c:v>
                </c:pt>
                <c:pt idx="15">
                  <c:v>622.83333333333303</c:v>
                </c:pt>
                <c:pt idx="16">
                  <c:v>427</c:v>
                </c:pt>
                <c:pt idx="17">
                  <c:v>292.91666666666606</c:v>
                </c:pt>
                <c:pt idx="18">
                  <c:v>304.66666666666606</c:v>
                </c:pt>
                <c:pt idx="19">
                  <c:v>356.58333333333303</c:v>
                </c:pt>
                <c:pt idx="20">
                  <c:v>444.16666666666697</c:v>
                </c:pt>
                <c:pt idx="21">
                  <c:v>-12.75</c:v>
                </c:pt>
                <c:pt idx="22">
                  <c:v>170</c:v>
                </c:pt>
                <c:pt idx="23">
                  <c:v>361.83333333333303</c:v>
                </c:pt>
                <c:pt idx="24">
                  <c:v>248.33333333333303</c:v>
                </c:pt>
                <c:pt idx="25">
                  <c:v>328.58333333333303</c:v>
                </c:pt>
                <c:pt idx="26">
                  <c:v>558.83333333333303</c:v>
                </c:pt>
                <c:pt idx="27">
                  <c:v>416.25</c:v>
                </c:pt>
                <c:pt idx="28">
                  <c:v>215.91666666666697</c:v>
                </c:pt>
                <c:pt idx="29">
                  <c:v>566.75</c:v>
                </c:pt>
                <c:pt idx="30">
                  <c:v>518.41666666666697</c:v>
                </c:pt>
                <c:pt idx="31" formatCode="General">
                  <c:v>619.58333333333394</c:v>
                </c:pt>
                <c:pt idx="32" formatCode="General">
                  <c:v>775.41666666666606</c:v>
                </c:pt>
                <c:pt idx="33" formatCode="General">
                  <c:v>987.25</c:v>
                </c:pt>
                <c:pt idx="34" formatCode="General">
                  <c:v>967.58333333333394</c:v>
                </c:pt>
                <c:pt idx="35" formatCode="General">
                  <c:v>1046.083333333333</c:v>
                </c:pt>
                <c:pt idx="36" formatCode="General">
                  <c:v>1044.666666666667</c:v>
                </c:pt>
                <c:pt idx="37" formatCode="General">
                  <c:v>912.33333333333303</c:v>
                </c:pt>
                <c:pt idx="38" formatCode="General">
                  <c:v>585.33333333333394</c:v>
                </c:pt>
                <c:pt idx="39" formatCode="General">
                  <c:v>738.08333333333303</c:v>
                </c:pt>
                <c:pt idx="40" formatCode="General">
                  <c:v>1166.25</c:v>
                </c:pt>
              </c:numCache>
            </c:numRef>
          </c:val>
          <c:extLst>
            <c:ext xmlns:c16="http://schemas.microsoft.com/office/drawing/2014/chart" uri="{C3380CC4-5D6E-409C-BE32-E72D297353CC}">
              <c16:uniqueId val="{00000000-0E1B-464A-BD2C-68AB033D1C6D}"/>
            </c:ext>
          </c:extLst>
        </c:ser>
        <c:ser>
          <c:idx val="3"/>
          <c:order val="2"/>
          <c:tx>
            <c:strRef>
              <c:f>'III.1 Хөдөлмөр'!$BH$2</c:f>
              <c:strCache>
                <c:ptCount val="1"/>
                <c:pt idx="0">
                  <c:v>Ажилд орсон тул хасагдсан (-)</c:v>
                </c:pt>
              </c:strCache>
            </c:strRef>
          </c:tx>
          <c:spPr>
            <a:solidFill>
              <a:srgbClr val="286A6C"/>
            </a:solidFill>
            <a:ln w="22225">
              <a:noFill/>
            </a:ln>
            <a:effectLst/>
          </c:spPr>
          <c:invertIfNegative val="0"/>
          <c:cat>
            <c:multiLvlStrRef>
              <c:extLst>
                <c:ext xmlns:c15="http://schemas.microsoft.com/office/drawing/2012/chart" uri="{02D57815-91ED-43cb-92C2-25804820EDAC}">
                  <c15:fullRef>
                    <c15:sqref>'III.1 Хөдөлмөр'!$BD$22:$BE$86</c15:sqref>
                  </c15:fullRef>
                </c:ext>
              </c:extLst>
              <c:f>'III.1 Хөдөлмөр'!$BD$46:$BE$86</c:f>
              <c:multiLvlStrCache>
                <c:ptCount val="41"/>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0">
                    <c:v>5</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Хөдөлмөр'!$BH$22:$BH$86</c15:sqref>
                  </c15:fullRef>
                </c:ext>
              </c:extLst>
              <c:f>'III.1 Хөдөлмөр'!$BH$46:$BH$86</c:f>
              <c:numCache>
                <c:formatCode>0</c:formatCode>
                <c:ptCount val="41"/>
                <c:pt idx="0">
                  <c:v>-686.41666666666674</c:v>
                </c:pt>
                <c:pt idx="1">
                  <c:v>-733.00000000000023</c:v>
                </c:pt>
                <c:pt idx="2">
                  <c:v>-796.58333333333348</c:v>
                </c:pt>
                <c:pt idx="3">
                  <c:v>-913.16666666666674</c:v>
                </c:pt>
                <c:pt idx="4">
                  <c:v>-1035.0833333333335</c:v>
                </c:pt>
                <c:pt idx="5">
                  <c:v>-1248.75</c:v>
                </c:pt>
                <c:pt idx="6">
                  <c:v>-1250.6666666666667</c:v>
                </c:pt>
                <c:pt idx="7">
                  <c:v>-1189.7499999999998</c:v>
                </c:pt>
                <c:pt idx="8">
                  <c:v>-1006.5833333333333</c:v>
                </c:pt>
                <c:pt idx="9">
                  <c:v>-787.83333333333326</c:v>
                </c:pt>
                <c:pt idx="10">
                  <c:v>-49.666666666666515</c:v>
                </c:pt>
                <c:pt idx="11">
                  <c:v>244.41666666666652</c:v>
                </c:pt>
                <c:pt idx="12">
                  <c:v>299.08333333333348</c:v>
                </c:pt>
                <c:pt idx="13">
                  <c:v>274.16666666666697</c:v>
                </c:pt>
                <c:pt idx="14">
                  <c:v>301.66666666666697</c:v>
                </c:pt>
                <c:pt idx="15">
                  <c:v>382.66666666666652</c:v>
                </c:pt>
                <c:pt idx="16">
                  <c:v>395.91666666666697</c:v>
                </c:pt>
                <c:pt idx="17">
                  <c:v>371.91666666666652</c:v>
                </c:pt>
                <c:pt idx="18">
                  <c:v>443.66666666666652</c:v>
                </c:pt>
                <c:pt idx="19">
                  <c:v>400.33333333333303</c:v>
                </c:pt>
                <c:pt idx="20">
                  <c:v>348.08333333333303</c:v>
                </c:pt>
                <c:pt idx="21">
                  <c:v>443.16666666666652</c:v>
                </c:pt>
                <c:pt idx="22">
                  <c:v>-38.166666666666515</c:v>
                </c:pt>
                <c:pt idx="23">
                  <c:v>-130.25</c:v>
                </c:pt>
                <c:pt idx="24">
                  <c:v>-152.83333333333348</c:v>
                </c:pt>
                <c:pt idx="25">
                  <c:v>-135.5</c:v>
                </c:pt>
                <c:pt idx="26">
                  <c:v>-174.33333333333348</c:v>
                </c:pt>
                <c:pt idx="27">
                  <c:v>-193.33333333333303</c:v>
                </c:pt>
                <c:pt idx="28">
                  <c:v>-177.33333333333348</c:v>
                </c:pt>
                <c:pt idx="29">
                  <c:v>-3.4166666666665151</c:v>
                </c:pt>
                <c:pt idx="30">
                  <c:v>-34.83333333333303</c:v>
                </c:pt>
                <c:pt idx="31" formatCode="General">
                  <c:v>40.75</c:v>
                </c:pt>
                <c:pt idx="32" formatCode="General">
                  <c:v>141.41666666666674</c:v>
                </c:pt>
                <c:pt idx="33" formatCode="General">
                  <c:v>222.08333333333348</c:v>
                </c:pt>
                <c:pt idx="34" formatCode="General">
                  <c:v>430.74999999999977</c:v>
                </c:pt>
                <c:pt idx="35" formatCode="General">
                  <c:v>661.5</c:v>
                </c:pt>
                <c:pt idx="36" formatCode="General">
                  <c:v>702.25000000000023</c:v>
                </c:pt>
                <c:pt idx="37" formatCode="General">
                  <c:v>730.33333333333326</c:v>
                </c:pt>
                <c:pt idx="38" formatCode="General">
                  <c:v>761.33333333333326</c:v>
                </c:pt>
                <c:pt idx="39" formatCode="General">
                  <c:v>854.33333333333326</c:v>
                </c:pt>
                <c:pt idx="40" formatCode="General">
                  <c:v>904.83333333333326</c:v>
                </c:pt>
              </c:numCache>
            </c:numRef>
          </c:val>
          <c:extLst>
            <c:ext xmlns:c16="http://schemas.microsoft.com/office/drawing/2014/chart" uri="{C3380CC4-5D6E-409C-BE32-E72D297353CC}">
              <c16:uniqueId val="{00000001-0E1B-464A-BD2C-68AB033D1C6D}"/>
            </c:ext>
          </c:extLst>
        </c:ser>
        <c:ser>
          <c:idx val="4"/>
          <c:order val="3"/>
          <c:tx>
            <c:strRef>
              <c:f>'III.1 Хөдөлмөр'!$BI$2</c:f>
              <c:strCache>
                <c:ptCount val="1"/>
                <c:pt idx="0">
                  <c:v>Шинээр бүртгүүлсэн (+)</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Хөдөлмөр'!$BD$22:$BE$86</c15:sqref>
                  </c15:fullRef>
                </c:ext>
              </c:extLst>
              <c:f>'III.1 Хөдөлмөр'!$BD$46:$BE$86</c:f>
              <c:multiLvlStrCache>
                <c:ptCount val="41"/>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0">
                    <c:v>5</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Хөдөлмөр'!$BI$22:$BI$86</c15:sqref>
                  </c15:fullRef>
                </c:ext>
              </c:extLst>
              <c:f>'III.1 Хөдөлмөр'!$BI$46:$BI$86</c:f>
              <c:numCache>
                <c:formatCode>0</c:formatCode>
                <c:ptCount val="41"/>
                <c:pt idx="0">
                  <c:v>-1977.333333333333</c:v>
                </c:pt>
                <c:pt idx="1">
                  <c:v>-1807.416666666667</c:v>
                </c:pt>
                <c:pt idx="2">
                  <c:v>-1185.7499999999991</c:v>
                </c:pt>
                <c:pt idx="3">
                  <c:v>-895.16666666666697</c:v>
                </c:pt>
                <c:pt idx="4">
                  <c:v>-329.33333333333303</c:v>
                </c:pt>
                <c:pt idx="5">
                  <c:v>383</c:v>
                </c:pt>
                <c:pt idx="6">
                  <c:v>141.08333333333303</c:v>
                </c:pt>
                <c:pt idx="7">
                  <c:v>540.91666666666697</c:v>
                </c:pt>
                <c:pt idx="8">
                  <c:v>758.33333333333303</c:v>
                </c:pt>
                <c:pt idx="9">
                  <c:v>1197.333333333333</c:v>
                </c:pt>
                <c:pt idx="10">
                  <c:v>447.08333333333303</c:v>
                </c:pt>
                <c:pt idx="11">
                  <c:v>19.08333333333303</c:v>
                </c:pt>
                <c:pt idx="12">
                  <c:v>48.5</c:v>
                </c:pt>
                <c:pt idx="13">
                  <c:v>38.25</c:v>
                </c:pt>
                <c:pt idx="14">
                  <c:v>-84.58333333333394</c:v>
                </c:pt>
                <c:pt idx="15">
                  <c:v>-286.08333333333303</c:v>
                </c:pt>
                <c:pt idx="16">
                  <c:v>-493.41666666666606</c:v>
                </c:pt>
                <c:pt idx="17">
                  <c:v>-626.66666666666606</c:v>
                </c:pt>
                <c:pt idx="18">
                  <c:v>-375.41666666666606</c:v>
                </c:pt>
                <c:pt idx="19">
                  <c:v>-716.58333333333394</c:v>
                </c:pt>
                <c:pt idx="20">
                  <c:v>-1008.833333333333</c:v>
                </c:pt>
                <c:pt idx="21">
                  <c:v>-1129.4999999999991</c:v>
                </c:pt>
                <c:pt idx="22">
                  <c:v>-391.66666666666606</c:v>
                </c:pt>
                <c:pt idx="23">
                  <c:v>-541.33333333333303</c:v>
                </c:pt>
                <c:pt idx="24">
                  <c:v>-424.83333333333394</c:v>
                </c:pt>
                <c:pt idx="25">
                  <c:v>-427.66666666666697</c:v>
                </c:pt>
                <c:pt idx="26">
                  <c:v>-466.41666666666606</c:v>
                </c:pt>
                <c:pt idx="27">
                  <c:v>-294.66666666666697</c:v>
                </c:pt>
                <c:pt idx="28">
                  <c:v>-305.91666666666697</c:v>
                </c:pt>
                <c:pt idx="29">
                  <c:v>-621.91666666666697</c:v>
                </c:pt>
                <c:pt idx="30">
                  <c:v>-838.66666666666697</c:v>
                </c:pt>
                <c:pt idx="31" formatCode="General">
                  <c:v>-769.16666666666606</c:v>
                </c:pt>
                <c:pt idx="32" formatCode="General">
                  <c:v>-818.16666666666697</c:v>
                </c:pt>
                <c:pt idx="33" formatCode="General">
                  <c:v>-1064.5</c:v>
                </c:pt>
                <c:pt idx="34" formatCode="General">
                  <c:v>-1357.75</c:v>
                </c:pt>
                <c:pt idx="35" formatCode="General">
                  <c:v>-1578.833333333333</c:v>
                </c:pt>
                <c:pt idx="36" formatCode="General">
                  <c:v>-1775.9166666666661</c:v>
                </c:pt>
                <c:pt idx="37" formatCode="General">
                  <c:v>-1792.75</c:v>
                </c:pt>
                <c:pt idx="38" formatCode="General">
                  <c:v>-1368.416666666667</c:v>
                </c:pt>
                <c:pt idx="39" formatCode="General">
                  <c:v>-1771.9166666666661</c:v>
                </c:pt>
                <c:pt idx="40" formatCode="General">
                  <c:v>-1957.916666666667</c:v>
                </c:pt>
              </c:numCache>
            </c:numRef>
          </c:val>
          <c:extLst>
            <c:ext xmlns:c16="http://schemas.microsoft.com/office/drawing/2014/chart" uri="{C3380CC4-5D6E-409C-BE32-E72D297353CC}">
              <c16:uniqueId val="{00000002-0E1B-464A-BD2C-68AB033D1C6D}"/>
            </c:ext>
          </c:extLst>
        </c:ser>
        <c:dLbls>
          <c:showLegendKey val="0"/>
          <c:showVal val="0"/>
          <c:showCatName val="0"/>
          <c:showSerName val="0"/>
          <c:showPercent val="0"/>
          <c:showBubbleSize val="0"/>
        </c:dLbls>
        <c:gapWidth val="25"/>
        <c:overlap val="100"/>
        <c:axId val="958200544"/>
        <c:axId val="958202720"/>
      </c:barChart>
      <c:lineChart>
        <c:grouping val="standard"/>
        <c:varyColors val="0"/>
        <c:ser>
          <c:idx val="5"/>
          <c:order val="4"/>
          <c:tx>
            <c:strRef>
              <c:f>'III.1 Хөдөлмөр'!$BJ$2</c:f>
              <c:strCache>
                <c:ptCount val="1"/>
                <c:pt idx="0">
                  <c:v>Бүртгэлтэй ажилгүй иргэд, сарын ∆-н жилийн ∆</c:v>
                </c:pt>
              </c:strCache>
            </c:strRef>
          </c:tx>
          <c:spPr>
            <a:ln w="28575" cap="rnd">
              <a:solidFill>
                <a:srgbClr val="122F83"/>
              </a:solidFill>
              <a:prstDash val="solid"/>
              <a:round/>
            </a:ln>
            <a:effectLst/>
          </c:spPr>
          <c:marker>
            <c:symbol val="none"/>
          </c:marker>
          <c:cat>
            <c:multiLvlStrRef>
              <c:extLst>
                <c:ext xmlns:c15="http://schemas.microsoft.com/office/drawing/2012/chart" uri="{02D57815-91ED-43cb-92C2-25804820EDAC}">
                  <c15:fullRef>
                    <c15:sqref>'III.1 Хөдөлмөр'!$BD$22:$BJ$86</c15:sqref>
                  </c15:fullRef>
                </c:ext>
              </c:extLst>
              <c:f>'III.1 Хөдөлмөр'!$BD$46:$BJ$86</c:f>
              <c:multiLvlStrCache>
                <c:ptCount val="41"/>
                <c:lvl>
                  <c:pt idx="0">
                    <c:v>-805</c:v>
                  </c:pt>
                  <c:pt idx="1">
                    <c:v>-708</c:v>
                  </c:pt>
                  <c:pt idx="2">
                    <c:v>-853</c:v>
                  </c:pt>
                  <c:pt idx="3">
                    <c:v>-768</c:v>
                  </c:pt>
                  <c:pt idx="4">
                    <c:v>61</c:v>
                  </c:pt>
                  <c:pt idx="5">
                    <c:v>38</c:v>
                  </c:pt>
                  <c:pt idx="6">
                    <c:v>-95</c:v>
                  </c:pt>
                  <c:pt idx="7">
                    <c:v>204</c:v>
                  </c:pt>
                  <c:pt idx="8">
                    <c:v>223</c:v>
                  </c:pt>
                  <c:pt idx="9">
                    <c:v>852</c:v>
                  </c:pt>
                  <c:pt idx="10">
                    <c:v>783</c:v>
                  </c:pt>
                  <c:pt idx="11">
                    <c:v>706</c:v>
                  </c:pt>
                  <c:pt idx="12">
                    <c:v>847</c:v>
                  </c:pt>
                  <c:pt idx="13">
                    <c:v>744</c:v>
                  </c:pt>
                  <c:pt idx="14">
                    <c:v>824</c:v>
                  </c:pt>
                  <c:pt idx="15">
                    <c:v>719</c:v>
                  </c:pt>
                  <c:pt idx="16">
                    <c:v>330</c:v>
                  </c:pt>
                  <c:pt idx="17">
                    <c:v>38</c:v>
                  </c:pt>
                  <c:pt idx="18">
                    <c:v>373</c:v>
                  </c:pt>
                  <c:pt idx="19">
                    <c:v>40</c:v>
                  </c:pt>
                  <c:pt idx="20">
                    <c:v>-217</c:v>
                  </c:pt>
                  <c:pt idx="21">
                    <c:v>-699</c:v>
                  </c:pt>
                  <c:pt idx="22">
                    <c:v>-260</c:v>
                  </c:pt>
                  <c:pt idx="23">
                    <c:v>-310</c:v>
                  </c:pt>
                  <c:pt idx="24">
                    <c:v>-329</c:v>
                  </c:pt>
                  <c:pt idx="25">
                    <c:v>-235</c:v>
                  </c:pt>
                  <c:pt idx="26">
                    <c:v>-82</c:v>
                  </c:pt>
                  <c:pt idx="27">
                    <c:v>-72</c:v>
                  </c:pt>
                  <c:pt idx="28">
                    <c:v>-267</c:v>
                  </c:pt>
                  <c:pt idx="29">
                    <c:v>-59</c:v>
                  </c:pt>
                  <c:pt idx="30">
                    <c:v>-355</c:v>
                  </c:pt>
                  <c:pt idx="31">
                    <c:v>-108.8333333</c:v>
                  </c:pt>
                  <c:pt idx="32">
                    <c:v>98.66666667</c:v>
                  </c:pt>
                  <c:pt idx="33">
                    <c:v>144.8333333</c:v>
                  </c:pt>
                  <c:pt idx="34">
                    <c:v>40.58333333</c:v>
                  </c:pt>
                  <c:pt idx="35">
                    <c:v>128.75</c:v>
                  </c:pt>
                  <c:pt idx="36">
                    <c:v>-29</c:v>
                  </c:pt>
                  <c:pt idx="37">
                    <c:v>-150.0833333</c:v>
                  </c:pt>
                  <c:pt idx="38">
                    <c:v>-21.75</c:v>
                  </c:pt>
                  <c:pt idx="39">
                    <c:v>-179.5</c:v>
                  </c:pt>
                  <c:pt idx="40">
                    <c:v>113.1666667</c:v>
                  </c:pt>
                </c:lvl>
                <c:lvl>
                  <c:pt idx="0">
                    <c:v>-1977</c:v>
                  </c:pt>
                  <c:pt idx="1">
                    <c:v>-1807</c:v>
                  </c:pt>
                  <c:pt idx="2">
                    <c:v>-1186</c:v>
                  </c:pt>
                  <c:pt idx="3">
                    <c:v>-895</c:v>
                  </c:pt>
                  <c:pt idx="4">
                    <c:v>-329</c:v>
                  </c:pt>
                  <c:pt idx="5">
                    <c:v>383</c:v>
                  </c:pt>
                  <c:pt idx="6">
                    <c:v>141</c:v>
                  </c:pt>
                  <c:pt idx="7">
                    <c:v>541</c:v>
                  </c:pt>
                  <c:pt idx="8">
                    <c:v>758</c:v>
                  </c:pt>
                  <c:pt idx="9">
                    <c:v>1197</c:v>
                  </c:pt>
                  <c:pt idx="10">
                    <c:v>447</c:v>
                  </c:pt>
                  <c:pt idx="11">
                    <c:v>19</c:v>
                  </c:pt>
                  <c:pt idx="12">
                    <c:v>49</c:v>
                  </c:pt>
                  <c:pt idx="13">
                    <c:v>38</c:v>
                  </c:pt>
                  <c:pt idx="14">
                    <c:v>-85</c:v>
                  </c:pt>
                  <c:pt idx="15">
                    <c:v>-286</c:v>
                  </c:pt>
                  <c:pt idx="16">
                    <c:v>-493</c:v>
                  </c:pt>
                  <c:pt idx="17">
                    <c:v>-627</c:v>
                  </c:pt>
                  <c:pt idx="18">
                    <c:v>-375</c:v>
                  </c:pt>
                  <c:pt idx="19">
                    <c:v>-717</c:v>
                  </c:pt>
                  <c:pt idx="20">
                    <c:v>-1009</c:v>
                  </c:pt>
                  <c:pt idx="21">
                    <c:v>-1130</c:v>
                  </c:pt>
                  <c:pt idx="22">
                    <c:v>-392</c:v>
                  </c:pt>
                  <c:pt idx="23">
                    <c:v>-541</c:v>
                  </c:pt>
                  <c:pt idx="24">
                    <c:v>-425</c:v>
                  </c:pt>
                  <c:pt idx="25">
                    <c:v>-428</c:v>
                  </c:pt>
                  <c:pt idx="26">
                    <c:v>-466</c:v>
                  </c:pt>
                  <c:pt idx="27">
                    <c:v>-295</c:v>
                  </c:pt>
                  <c:pt idx="28">
                    <c:v>-306</c:v>
                  </c:pt>
                  <c:pt idx="29">
                    <c:v>-622</c:v>
                  </c:pt>
                  <c:pt idx="30">
                    <c:v>-839</c:v>
                  </c:pt>
                  <c:pt idx="31">
                    <c:v>-769.1666667</c:v>
                  </c:pt>
                  <c:pt idx="32">
                    <c:v>-818.1666667</c:v>
                  </c:pt>
                  <c:pt idx="33">
                    <c:v>-1064.5</c:v>
                  </c:pt>
                  <c:pt idx="34">
                    <c:v>-1357.75</c:v>
                  </c:pt>
                  <c:pt idx="35">
                    <c:v>-1578.833333</c:v>
                  </c:pt>
                  <c:pt idx="36">
                    <c:v>-1775.916667</c:v>
                  </c:pt>
                  <c:pt idx="37">
                    <c:v>-1792.75</c:v>
                  </c:pt>
                  <c:pt idx="38">
                    <c:v>-1368.416667</c:v>
                  </c:pt>
                  <c:pt idx="39">
                    <c:v>-1771.916667</c:v>
                  </c:pt>
                  <c:pt idx="40">
                    <c:v>-1957.916667</c:v>
                  </c:pt>
                </c:lvl>
                <c:lvl>
                  <c:pt idx="0">
                    <c:v>-686</c:v>
                  </c:pt>
                  <c:pt idx="1">
                    <c:v>-733</c:v>
                  </c:pt>
                  <c:pt idx="2">
                    <c:v>-797</c:v>
                  </c:pt>
                  <c:pt idx="3">
                    <c:v>-913</c:v>
                  </c:pt>
                  <c:pt idx="4">
                    <c:v>-1035</c:v>
                  </c:pt>
                  <c:pt idx="5">
                    <c:v>-1249</c:v>
                  </c:pt>
                  <c:pt idx="6">
                    <c:v>-1251</c:v>
                  </c:pt>
                  <c:pt idx="7">
                    <c:v>-1190</c:v>
                  </c:pt>
                  <c:pt idx="8">
                    <c:v>-1007</c:v>
                  </c:pt>
                  <c:pt idx="9">
                    <c:v>-788</c:v>
                  </c:pt>
                  <c:pt idx="10">
                    <c:v>-50</c:v>
                  </c:pt>
                  <c:pt idx="11">
                    <c:v>244</c:v>
                  </c:pt>
                  <c:pt idx="12">
                    <c:v>299</c:v>
                  </c:pt>
                  <c:pt idx="13">
                    <c:v>274</c:v>
                  </c:pt>
                  <c:pt idx="14">
                    <c:v>302</c:v>
                  </c:pt>
                  <c:pt idx="15">
                    <c:v>383</c:v>
                  </c:pt>
                  <c:pt idx="16">
                    <c:v>396</c:v>
                  </c:pt>
                  <c:pt idx="17">
                    <c:v>372</c:v>
                  </c:pt>
                  <c:pt idx="18">
                    <c:v>444</c:v>
                  </c:pt>
                  <c:pt idx="19">
                    <c:v>400</c:v>
                  </c:pt>
                  <c:pt idx="20">
                    <c:v>348</c:v>
                  </c:pt>
                  <c:pt idx="21">
                    <c:v>443</c:v>
                  </c:pt>
                  <c:pt idx="22">
                    <c:v>-38</c:v>
                  </c:pt>
                  <c:pt idx="23">
                    <c:v>-130</c:v>
                  </c:pt>
                  <c:pt idx="24">
                    <c:v>-153</c:v>
                  </c:pt>
                  <c:pt idx="25">
                    <c:v>-136</c:v>
                  </c:pt>
                  <c:pt idx="26">
                    <c:v>-174</c:v>
                  </c:pt>
                  <c:pt idx="27">
                    <c:v>-193</c:v>
                  </c:pt>
                  <c:pt idx="28">
                    <c:v>-177</c:v>
                  </c:pt>
                  <c:pt idx="29">
                    <c:v>-3</c:v>
                  </c:pt>
                  <c:pt idx="30">
                    <c:v>-35</c:v>
                  </c:pt>
                  <c:pt idx="31">
                    <c:v>40.75</c:v>
                  </c:pt>
                  <c:pt idx="32">
                    <c:v>141.4166667</c:v>
                  </c:pt>
                  <c:pt idx="33">
                    <c:v>222.0833333</c:v>
                  </c:pt>
                  <c:pt idx="34">
                    <c:v>430.75</c:v>
                  </c:pt>
                  <c:pt idx="35">
                    <c:v>661.5</c:v>
                  </c:pt>
                  <c:pt idx="36">
                    <c:v>702.25</c:v>
                  </c:pt>
                  <c:pt idx="37">
                    <c:v>730.3333333</c:v>
                  </c:pt>
                  <c:pt idx="38">
                    <c:v>761.3333333</c:v>
                  </c:pt>
                  <c:pt idx="39">
                    <c:v>854.3333333</c:v>
                  </c:pt>
                  <c:pt idx="40">
                    <c:v>904.8333333</c:v>
                  </c:pt>
                </c:lvl>
                <c:lvl>
                  <c:pt idx="0">
                    <c:v>1859</c:v>
                  </c:pt>
                  <c:pt idx="1">
                    <c:v>1833</c:v>
                  </c:pt>
                  <c:pt idx="2">
                    <c:v>1130</c:v>
                  </c:pt>
                  <c:pt idx="3">
                    <c:v>1040</c:v>
                  </c:pt>
                  <c:pt idx="4">
                    <c:v>1426</c:v>
                  </c:pt>
                  <c:pt idx="5">
                    <c:v>904</c:v>
                  </c:pt>
                  <c:pt idx="6">
                    <c:v>1015</c:v>
                  </c:pt>
                  <c:pt idx="7">
                    <c:v>853</c:v>
                  </c:pt>
                  <c:pt idx="8">
                    <c:v>471</c:v>
                  </c:pt>
                  <c:pt idx="9">
                    <c:v>443</c:v>
                  </c:pt>
                  <c:pt idx="10">
                    <c:v>386</c:v>
                  </c:pt>
                  <c:pt idx="11">
                    <c:v>443</c:v>
                  </c:pt>
                  <c:pt idx="12">
                    <c:v>500</c:v>
                  </c:pt>
                  <c:pt idx="13">
                    <c:v>431</c:v>
                  </c:pt>
                  <c:pt idx="14">
                    <c:v>607</c:v>
                  </c:pt>
                  <c:pt idx="15">
                    <c:v>623</c:v>
                  </c:pt>
                  <c:pt idx="16">
                    <c:v>427</c:v>
                  </c:pt>
                  <c:pt idx="17">
                    <c:v>293</c:v>
                  </c:pt>
                  <c:pt idx="18">
                    <c:v>305</c:v>
                  </c:pt>
                  <c:pt idx="19">
                    <c:v>357</c:v>
                  </c:pt>
                  <c:pt idx="20">
                    <c:v>444</c:v>
                  </c:pt>
                  <c:pt idx="21">
                    <c:v>-13</c:v>
                  </c:pt>
                  <c:pt idx="22">
                    <c:v>170</c:v>
                  </c:pt>
                  <c:pt idx="23">
                    <c:v>362</c:v>
                  </c:pt>
                  <c:pt idx="24">
                    <c:v>248</c:v>
                  </c:pt>
                  <c:pt idx="25">
                    <c:v>329</c:v>
                  </c:pt>
                  <c:pt idx="26">
                    <c:v>559</c:v>
                  </c:pt>
                  <c:pt idx="27">
                    <c:v>416</c:v>
                  </c:pt>
                  <c:pt idx="28">
                    <c:v>216</c:v>
                  </c:pt>
                  <c:pt idx="29">
                    <c:v>567</c:v>
                  </c:pt>
                  <c:pt idx="30">
                    <c:v>518</c:v>
                  </c:pt>
                  <c:pt idx="31">
                    <c:v>619.5833333</c:v>
                  </c:pt>
                  <c:pt idx="32">
                    <c:v>775.4166667</c:v>
                  </c:pt>
                  <c:pt idx="33">
                    <c:v>987.25</c:v>
                  </c:pt>
                  <c:pt idx="34">
                    <c:v>967.5833333</c:v>
                  </c:pt>
                  <c:pt idx="35">
                    <c:v>1046.083333</c:v>
                  </c:pt>
                  <c:pt idx="36">
                    <c:v>1044.666667</c:v>
                  </c:pt>
                  <c:pt idx="37">
                    <c:v>912.3333333</c:v>
                  </c:pt>
                  <c:pt idx="38">
                    <c:v>585.3333333</c:v>
                  </c:pt>
                  <c:pt idx="39">
                    <c:v>738.0833333</c:v>
                  </c:pt>
                  <c:pt idx="40">
                    <c:v>1166.25</c:v>
                  </c:pt>
                </c:lvl>
                <c:lvl>
                  <c:pt idx="0">
                    <c:v>24244</c:v>
                  </c:pt>
                  <c:pt idx="1">
                    <c:v>24588</c:v>
                  </c:pt>
                  <c:pt idx="2">
                    <c:v>23127</c:v>
                  </c:pt>
                  <c:pt idx="3">
                    <c:v>23421</c:v>
                  </c:pt>
                  <c:pt idx="4">
                    <c:v>24021</c:v>
                  </c:pt>
                  <c:pt idx="5">
                    <c:v>25824</c:v>
                  </c:pt>
                  <c:pt idx="6">
                    <c:v>22520</c:v>
                  </c:pt>
                  <c:pt idx="7">
                    <c:v>23056</c:v>
                  </c:pt>
                  <c:pt idx="8">
                    <c:v>24181</c:v>
                  </c:pt>
                  <c:pt idx="9">
                    <c:v>27252</c:v>
                  </c:pt>
                  <c:pt idx="10">
                    <c:v>24182</c:v>
                  </c:pt>
                  <c:pt idx="11">
                    <c:v>24964</c:v>
                  </c:pt>
                  <c:pt idx="12">
                    <c:v>24404</c:v>
                  </c:pt>
                  <c:pt idx="13">
                    <c:v>24023</c:v>
                  </c:pt>
                  <c:pt idx="14">
                    <c:v>21752</c:v>
                  </c:pt>
                  <c:pt idx="15">
                    <c:v>22469</c:v>
                  </c:pt>
                  <c:pt idx="16">
                    <c:v>23509</c:v>
                  </c:pt>
                  <c:pt idx="17">
                    <c:v>23045</c:v>
                  </c:pt>
                  <c:pt idx="18">
                    <c:v>22414</c:v>
                  </c:pt>
                  <c:pt idx="19">
                    <c:v>21326</c:v>
                  </c:pt>
                  <c:pt idx="20">
                    <c:v>20413</c:v>
                  </c:pt>
                  <c:pt idx="21">
                    <c:v>21916</c:v>
                  </c:pt>
                  <c:pt idx="22">
                    <c:v>21141</c:v>
                  </c:pt>
                  <c:pt idx="23">
                    <c:v>20761</c:v>
                  </c:pt>
                  <c:pt idx="24">
                    <c:v>20612</c:v>
                  </c:pt>
                  <c:pt idx="25">
                    <c:v>20643</c:v>
                  </c:pt>
                  <c:pt idx="26">
                    <c:v>19394</c:v>
                  </c:pt>
                  <c:pt idx="27">
                    <c:v>20656</c:v>
                  </c:pt>
                  <c:pt idx="28">
                    <c:v>19789</c:v>
                  </c:pt>
                  <c:pt idx="29">
                    <c:v>19563</c:v>
                  </c:pt>
                  <c:pt idx="30">
                    <c:v>18047</c:v>
                  </c:pt>
                  <c:pt idx="31">
                    <c:v>18290</c:v>
                  </c:pt>
                  <c:pt idx="32">
                    <c:v>17829</c:v>
                  </c:pt>
                  <c:pt idx="33">
                    <c:v>18318</c:v>
                  </c:pt>
                  <c:pt idx="34">
                    <c:v>18587</c:v>
                  </c:pt>
                  <c:pt idx="35">
                    <c:v>18103</c:v>
                  </c:pt>
                  <c:pt idx="36">
                    <c:v>16472</c:v>
                  </c:pt>
                  <c:pt idx="37">
                    <c:v>15462</c:v>
                  </c:pt>
                  <c:pt idx="38">
                    <c:v>16775</c:v>
                  </c:pt>
                  <c:pt idx="39">
                    <c:v>16689</c:v>
                  </c:pt>
                  <c:pt idx="40">
                    <c:v>17427</c:v>
                  </c:pt>
                </c:lvl>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0">
                    <c:v>5</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Хөдөлмөр'!$BJ$22:$BJ$86</c15:sqref>
                  </c15:fullRef>
                </c:ext>
              </c:extLst>
              <c:f>'III.1 Хөдөлмөр'!$BJ$46:$BJ$86</c:f>
              <c:numCache>
                <c:formatCode>0</c:formatCode>
                <c:ptCount val="41"/>
                <c:pt idx="0">
                  <c:v>-805</c:v>
                </c:pt>
                <c:pt idx="1">
                  <c:v>-707.58333333333326</c:v>
                </c:pt>
                <c:pt idx="2">
                  <c:v>-852.75</c:v>
                </c:pt>
                <c:pt idx="3">
                  <c:v>-768.16666666666663</c:v>
                </c:pt>
                <c:pt idx="4">
                  <c:v>61.333333333333314</c:v>
                </c:pt>
                <c:pt idx="5">
                  <c:v>38</c:v>
                </c:pt>
                <c:pt idx="6">
                  <c:v>-94.833333333333314</c:v>
                </c:pt>
                <c:pt idx="7">
                  <c:v>204</c:v>
                </c:pt>
                <c:pt idx="8">
                  <c:v>222.75</c:v>
                </c:pt>
                <c:pt idx="9">
                  <c:v>852.16666666666663</c:v>
                </c:pt>
                <c:pt idx="10">
                  <c:v>783</c:v>
                </c:pt>
                <c:pt idx="11">
                  <c:v>706.33333333333337</c:v>
                </c:pt>
                <c:pt idx="12">
                  <c:v>847.33333333333337</c:v>
                </c:pt>
                <c:pt idx="13">
                  <c:v>743.83333333333326</c:v>
                </c:pt>
                <c:pt idx="14">
                  <c:v>824</c:v>
                </c:pt>
                <c:pt idx="15">
                  <c:v>719.41666666666663</c:v>
                </c:pt>
                <c:pt idx="16">
                  <c:v>329.5</c:v>
                </c:pt>
                <c:pt idx="17">
                  <c:v>38.166666666666657</c:v>
                </c:pt>
                <c:pt idx="18">
                  <c:v>372.91666666666669</c:v>
                </c:pt>
                <c:pt idx="19">
                  <c:v>40.333333333333343</c:v>
                </c:pt>
                <c:pt idx="20">
                  <c:v>-216.58333333333331</c:v>
                </c:pt>
                <c:pt idx="21">
                  <c:v>-699.08333333333337</c:v>
                </c:pt>
                <c:pt idx="22">
                  <c:v>-259.83333333333331</c:v>
                </c:pt>
                <c:pt idx="23">
                  <c:v>-309.75</c:v>
                </c:pt>
                <c:pt idx="24">
                  <c:v>-329.33333333333331</c:v>
                </c:pt>
                <c:pt idx="25">
                  <c:v>-234.58333333333334</c:v>
                </c:pt>
                <c:pt idx="26">
                  <c:v>-81.916666666666671</c:v>
                </c:pt>
                <c:pt idx="27">
                  <c:v>-71.750000000000014</c:v>
                </c:pt>
                <c:pt idx="28">
                  <c:v>-267.33333333333331</c:v>
                </c:pt>
                <c:pt idx="29">
                  <c:v>-58.583333333333343</c:v>
                </c:pt>
                <c:pt idx="30">
                  <c:v>-355.08333333333337</c:v>
                </c:pt>
                <c:pt idx="31" formatCode="General">
                  <c:v>-108.83333333333334</c:v>
                </c:pt>
                <c:pt idx="32" formatCode="General">
                  <c:v>98.666666666666657</c:v>
                </c:pt>
                <c:pt idx="33" formatCode="General">
                  <c:v>144.83333333333337</c:v>
                </c:pt>
                <c:pt idx="34" formatCode="General">
                  <c:v>40.583333333333314</c:v>
                </c:pt>
                <c:pt idx="35" formatCode="General">
                  <c:v>128.75</c:v>
                </c:pt>
                <c:pt idx="36" formatCode="General">
                  <c:v>-29</c:v>
                </c:pt>
                <c:pt idx="37" formatCode="General">
                  <c:v>-150.08333333333331</c:v>
                </c:pt>
                <c:pt idx="38" formatCode="General">
                  <c:v>-21.75</c:v>
                </c:pt>
                <c:pt idx="39" formatCode="General">
                  <c:v>-179.49999999999997</c:v>
                </c:pt>
                <c:pt idx="40" formatCode="General">
                  <c:v>113.16666666666666</c:v>
                </c:pt>
              </c:numCache>
            </c:numRef>
          </c:val>
          <c:smooth val="1"/>
          <c:extLst>
            <c:ext xmlns:c16="http://schemas.microsoft.com/office/drawing/2014/chart" uri="{C3380CC4-5D6E-409C-BE32-E72D297353CC}">
              <c16:uniqueId val="{00000003-0E1B-464A-BD2C-68AB033D1C6D}"/>
            </c:ext>
          </c:extLst>
        </c:ser>
        <c:dLbls>
          <c:showLegendKey val="0"/>
          <c:showVal val="0"/>
          <c:showCatName val="0"/>
          <c:showSerName val="0"/>
          <c:showPercent val="0"/>
          <c:showBubbleSize val="0"/>
        </c:dLbls>
        <c:marker val="1"/>
        <c:smooth val="0"/>
        <c:axId val="958200544"/>
        <c:axId val="958202720"/>
      </c:lineChart>
      <c:lineChart>
        <c:grouping val="standard"/>
        <c:varyColors val="0"/>
        <c:ser>
          <c:idx val="1"/>
          <c:order val="0"/>
          <c:tx>
            <c:strRef>
              <c:f>'III.1 Хөдөлмөр'!$BF$2</c:f>
              <c:strCache>
                <c:ptCount val="1"/>
                <c:pt idx="0">
                  <c:v>Бүртгэлтэй ажилгүй иргэдийн тоо</c:v>
                </c:pt>
              </c:strCache>
            </c:strRef>
          </c:tx>
          <c:spPr>
            <a:ln w="28575" cap="rnd">
              <a:solidFill>
                <a:srgbClr val="122F83"/>
              </a:solidFill>
              <a:prstDash val="sysDash"/>
              <a:round/>
            </a:ln>
            <a:effectLst/>
          </c:spPr>
          <c:marker>
            <c:symbol val="none"/>
          </c:marker>
          <c:cat>
            <c:multiLvlStrRef>
              <c:extLst>
                <c:ext xmlns:c15="http://schemas.microsoft.com/office/drawing/2012/chart" uri="{02D57815-91ED-43cb-92C2-25804820EDAC}">
                  <c15:fullRef>
                    <c15:sqref>'III.1 Хөдөлмөр'!$BD$22:$BJ$86</c15:sqref>
                  </c15:fullRef>
                </c:ext>
              </c:extLst>
              <c:f>'III.1 Хөдөлмөр'!$BD$46:$BJ$86</c:f>
              <c:multiLvlStrCache>
                <c:ptCount val="41"/>
                <c:lvl>
                  <c:pt idx="0">
                    <c:v>-805</c:v>
                  </c:pt>
                  <c:pt idx="1">
                    <c:v>-708</c:v>
                  </c:pt>
                  <c:pt idx="2">
                    <c:v>-853</c:v>
                  </c:pt>
                  <c:pt idx="3">
                    <c:v>-768</c:v>
                  </c:pt>
                  <c:pt idx="4">
                    <c:v>61</c:v>
                  </c:pt>
                  <c:pt idx="5">
                    <c:v>38</c:v>
                  </c:pt>
                  <c:pt idx="6">
                    <c:v>-95</c:v>
                  </c:pt>
                  <c:pt idx="7">
                    <c:v>204</c:v>
                  </c:pt>
                  <c:pt idx="8">
                    <c:v>223</c:v>
                  </c:pt>
                  <c:pt idx="9">
                    <c:v>852</c:v>
                  </c:pt>
                  <c:pt idx="10">
                    <c:v>783</c:v>
                  </c:pt>
                  <c:pt idx="11">
                    <c:v>706</c:v>
                  </c:pt>
                  <c:pt idx="12">
                    <c:v>847</c:v>
                  </c:pt>
                  <c:pt idx="13">
                    <c:v>744</c:v>
                  </c:pt>
                  <c:pt idx="14">
                    <c:v>824</c:v>
                  </c:pt>
                  <c:pt idx="15">
                    <c:v>719</c:v>
                  </c:pt>
                  <c:pt idx="16">
                    <c:v>330</c:v>
                  </c:pt>
                  <c:pt idx="17">
                    <c:v>38</c:v>
                  </c:pt>
                  <c:pt idx="18">
                    <c:v>373</c:v>
                  </c:pt>
                  <c:pt idx="19">
                    <c:v>40</c:v>
                  </c:pt>
                  <c:pt idx="20">
                    <c:v>-217</c:v>
                  </c:pt>
                  <c:pt idx="21">
                    <c:v>-699</c:v>
                  </c:pt>
                  <c:pt idx="22">
                    <c:v>-260</c:v>
                  </c:pt>
                  <c:pt idx="23">
                    <c:v>-310</c:v>
                  </c:pt>
                  <c:pt idx="24">
                    <c:v>-329</c:v>
                  </c:pt>
                  <c:pt idx="25">
                    <c:v>-235</c:v>
                  </c:pt>
                  <c:pt idx="26">
                    <c:v>-82</c:v>
                  </c:pt>
                  <c:pt idx="27">
                    <c:v>-72</c:v>
                  </c:pt>
                  <c:pt idx="28">
                    <c:v>-267</c:v>
                  </c:pt>
                  <c:pt idx="29">
                    <c:v>-59</c:v>
                  </c:pt>
                  <c:pt idx="30">
                    <c:v>-355</c:v>
                  </c:pt>
                  <c:pt idx="31">
                    <c:v>-108.8333333</c:v>
                  </c:pt>
                  <c:pt idx="32">
                    <c:v>98.66666667</c:v>
                  </c:pt>
                  <c:pt idx="33">
                    <c:v>144.8333333</c:v>
                  </c:pt>
                  <c:pt idx="34">
                    <c:v>40.58333333</c:v>
                  </c:pt>
                  <c:pt idx="35">
                    <c:v>128.75</c:v>
                  </c:pt>
                  <c:pt idx="36">
                    <c:v>-29</c:v>
                  </c:pt>
                  <c:pt idx="37">
                    <c:v>-150.0833333</c:v>
                  </c:pt>
                  <c:pt idx="38">
                    <c:v>-21.75</c:v>
                  </c:pt>
                  <c:pt idx="39">
                    <c:v>-179.5</c:v>
                  </c:pt>
                  <c:pt idx="40">
                    <c:v>113.1666667</c:v>
                  </c:pt>
                </c:lvl>
                <c:lvl>
                  <c:pt idx="0">
                    <c:v>-1977</c:v>
                  </c:pt>
                  <c:pt idx="1">
                    <c:v>-1807</c:v>
                  </c:pt>
                  <c:pt idx="2">
                    <c:v>-1186</c:v>
                  </c:pt>
                  <c:pt idx="3">
                    <c:v>-895</c:v>
                  </c:pt>
                  <c:pt idx="4">
                    <c:v>-329</c:v>
                  </c:pt>
                  <c:pt idx="5">
                    <c:v>383</c:v>
                  </c:pt>
                  <c:pt idx="6">
                    <c:v>141</c:v>
                  </c:pt>
                  <c:pt idx="7">
                    <c:v>541</c:v>
                  </c:pt>
                  <c:pt idx="8">
                    <c:v>758</c:v>
                  </c:pt>
                  <c:pt idx="9">
                    <c:v>1197</c:v>
                  </c:pt>
                  <c:pt idx="10">
                    <c:v>447</c:v>
                  </c:pt>
                  <c:pt idx="11">
                    <c:v>19</c:v>
                  </c:pt>
                  <c:pt idx="12">
                    <c:v>49</c:v>
                  </c:pt>
                  <c:pt idx="13">
                    <c:v>38</c:v>
                  </c:pt>
                  <c:pt idx="14">
                    <c:v>-85</c:v>
                  </c:pt>
                  <c:pt idx="15">
                    <c:v>-286</c:v>
                  </c:pt>
                  <c:pt idx="16">
                    <c:v>-493</c:v>
                  </c:pt>
                  <c:pt idx="17">
                    <c:v>-627</c:v>
                  </c:pt>
                  <c:pt idx="18">
                    <c:v>-375</c:v>
                  </c:pt>
                  <c:pt idx="19">
                    <c:v>-717</c:v>
                  </c:pt>
                  <c:pt idx="20">
                    <c:v>-1009</c:v>
                  </c:pt>
                  <c:pt idx="21">
                    <c:v>-1130</c:v>
                  </c:pt>
                  <c:pt idx="22">
                    <c:v>-392</c:v>
                  </c:pt>
                  <c:pt idx="23">
                    <c:v>-541</c:v>
                  </c:pt>
                  <c:pt idx="24">
                    <c:v>-425</c:v>
                  </c:pt>
                  <c:pt idx="25">
                    <c:v>-428</c:v>
                  </c:pt>
                  <c:pt idx="26">
                    <c:v>-466</c:v>
                  </c:pt>
                  <c:pt idx="27">
                    <c:v>-295</c:v>
                  </c:pt>
                  <c:pt idx="28">
                    <c:v>-306</c:v>
                  </c:pt>
                  <c:pt idx="29">
                    <c:v>-622</c:v>
                  </c:pt>
                  <c:pt idx="30">
                    <c:v>-839</c:v>
                  </c:pt>
                  <c:pt idx="31">
                    <c:v>-769.1666667</c:v>
                  </c:pt>
                  <c:pt idx="32">
                    <c:v>-818.1666667</c:v>
                  </c:pt>
                  <c:pt idx="33">
                    <c:v>-1064.5</c:v>
                  </c:pt>
                  <c:pt idx="34">
                    <c:v>-1357.75</c:v>
                  </c:pt>
                  <c:pt idx="35">
                    <c:v>-1578.833333</c:v>
                  </c:pt>
                  <c:pt idx="36">
                    <c:v>-1775.916667</c:v>
                  </c:pt>
                  <c:pt idx="37">
                    <c:v>-1792.75</c:v>
                  </c:pt>
                  <c:pt idx="38">
                    <c:v>-1368.416667</c:v>
                  </c:pt>
                  <c:pt idx="39">
                    <c:v>-1771.916667</c:v>
                  </c:pt>
                  <c:pt idx="40">
                    <c:v>-1957.916667</c:v>
                  </c:pt>
                </c:lvl>
                <c:lvl>
                  <c:pt idx="0">
                    <c:v>-686</c:v>
                  </c:pt>
                  <c:pt idx="1">
                    <c:v>-733</c:v>
                  </c:pt>
                  <c:pt idx="2">
                    <c:v>-797</c:v>
                  </c:pt>
                  <c:pt idx="3">
                    <c:v>-913</c:v>
                  </c:pt>
                  <c:pt idx="4">
                    <c:v>-1035</c:v>
                  </c:pt>
                  <c:pt idx="5">
                    <c:v>-1249</c:v>
                  </c:pt>
                  <c:pt idx="6">
                    <c:v>-1251</c:v>
                  </c:pt>
                  <c:pt idx="7">
                    <c:v>-1190</c:v>
                  </c:pt>
                  <c:pt idx="8">
                    <c:v>-1007</c:v>
                  </c:pt>
                  <c:pt idx="9">
                    <c:v>-788</c:v>
                  </c:pt>
                  <c:pt idx="10">
                    <c:v>-50</c:v>
                  </c:pt>
                  <c:pt idx="11">
                    <c:v>244</c:v>
                  </c:pt>
                  <c:pt idx="12">
                    <c:v>299</c:v>
                  </c:pt>
                  <c:pt idx="13">
                    <c:v>274</c:v>
                  </c:pt>
                  <c:pt idx="14">
                    <c:v>302</c:v>
                  </c:pt>
                  <c:pt idx="15">
                    <c:v>383</c:v>
                  </c:pt>
                  <c:pt idx="16">
                    <c:v>396</c:v>
                  </c:pt>
                  <c:pt idx="17">
                    <c:v>372</c:v>
                  </c:pt>
                  <c:pt idx="18">
                    <c:v>444</c:v>
                  </c:pt>
                  <c:pt idx="19">
                    <c:v>400</c:v>
                  </c:pt>
                  <c:pt idx="20">
                    <c:v>348</c:v>
                  </c:pt>
                  <c:pt idx="21">
                    <c:v>443</c:v>
                  </c:pt>
                  <c:pt idx="22">
                    <c:v>-38</c:v>
                  </c:pt>
                  <c:pt idx="23">
                    <c:v>-130</c:v>
                  </c:pt>
                  <c:pt idx="24">
                    <c:v>-153</c:v>
                  </c:pt>
                  <c:pt idx="25">
                    <c:v>-136</c:v>
                  </c:pt>
                  <c:pt idx="26">
                    <c:v>-174</c:v>
                  </c:pt>
                  <c:pt idx="27">
                    <c:v>-193</c:v>
                  </c:pt>
                  <c:pt idx="28">
                    <c:v>-177</c:v>
                  </c:pt>
                  <c:pt idx="29">
                    <c:v>-3</c:v>
                  </c:pt>
                  <c:pt idx="30">
                    <c:v>-35</c:v>
                  </c:pt>
                  <c:pt idx="31">
                    <c:v>40.75</c:v>
                  </c:pt>
                  <c:pt idx="32">
                    <c:v>141.4166667</c:v>
                  </c:pt>
                  <c:pt idx="33">
                    <c:v>222.0833333</c:v>
                  </c:pt>
                  <c:pt idx="34">
                    <c:v>430.75</c:v>
                  </c:pt>
                  <c:pt idx="35">
                    <c:v>661.5</c:v>
                  </c:pt>
                  <c:pt idx="36">
                    <c:v>702.25</c:v>
                  </c:pt>
                  <c:pt idx="37">
                    <c:v>730.3333333</c:v>
                  </c:pt>
                  <c:pt idx="38">
                    <c:v>761.3333333</c:v>
                  </c:pt>
                  <c:pt idx="39">
                    <c:v>854.3333333</c:v>
                  </c:pt>
                  <c:pt idx="40">
                    <c:v>904.8333333</c:v>
                  </c:pt>
                </c:lvl>
                <c:lvl>
                  <c:pt idx="0">
                    <c:v>1859</c:v>
                  </c:pt>
                  <c:pt idx="1">
                    <c:v>1833</c:v>
                  </c:pt>
                  <c:pt idx="2">
                    <c:v>1130</c:v>
                  </c:pt>
                  <c:pt idx="3">
                    <c:v>1040</c:v>
                  </c:pt>
                  <c:pt idx="4">
                    <c:v>1426</c:v>
                  </c:pt>
                  <c:pt idx="5">
                    <c:v>904</c:v>
                  </c:pt>
                  <c:pt idx="6">
                    <c:v>1015</c:v>
                  </c:pt>
                  <c:pt idx="7">
                    <c:v>853</c:v>
                  </c:pt>
                  <c:pt idx="8">
                    <c:v>471</c:v>
                  </c:pt>
                  <c:pt idx="9">
                    <c:v>443</c:v>
                  </c:pt>
                  <c:pt idx="10">
                    <c:v>386</c:v>
                  </c:pt>
                  <c:pt idx="11">
                    <c:v>443</c:v>
                  </c:pt>
                  <c:pt idx="12">
                    <c:v>500</c:v>
                  </c:pt>
                  <c:pt idx="13">
                    <c:v>431</c:v>
                  </c:pt>
                  <c:pt idx="14">
                    <c:v>607</c:v>
                  </c:pt>
                  <c:pt idx="15">
                    <c:v>623</c:v>
                  </c:pt>
                  <c:pt idx="16">
                    <c:v>427</c:v>
                  </c:pt>
                  <c:pt idx="17">
                    <c:v>293</c:v>
                  </c:pt>
                  <c:pt idx="18">
                    <c:v>305</c:v>
                  </c:pt>
                  <c:pt idx="19">
                    <c:v>357</c:v>
                  </c:pt>
                  <c:pt idx="20">
                    <c:v>444</c:v>
                  </c:pt>
                  <c:pt idx="21">
                    <c:v>-13</c:v>
                  </c:pt>
                  <c:pt idx="22">
                    <c:v>170</c:v>
                  </c:pt>
                  <c:pt idx="23">
                    <c:v>362</c:v>
                  </c:pt>
                  <c:pt idx="24">
                    <c:v>248</c:v>
                  </c:pt>
                  <c:pt idx="25">
                    <c:v>329</c:v>
                  </c:pt>
                  <c:pt idx="26">
                    <c:v>559</c:v>
                  </c:pt>
                  <c:pt idx="27">
                    <c:v>416</c:v>
                  </c:pt>
                  <c:pt idx="28">
                    <c:v>216</c:v>
                  </c:pt>
                  <c:pt idx="29">
                    <c:v>567</c:v>
                  </c:pt>
                  <c:pt idx="30">
                    <c:v>518</c:v>
                  </c:pt>
                  <c:pt idx="31">
                    <c:v>619.5833333</c:v>
                  </c:pt>
                  <c:pt idx="32">
                    <c:v>775.4166667</c:v>
                  </c:pt>
                  <c:pt idx="33">
                    <c:v>987.25</c:v>
                  </c:pt>
                  <c:pt idx="34">
                    <c:v>967.5833333</c:v>
                  </c:pt>
                  <c:pt idx="35">
                    <c:v>1046.083333</c:v>
                  </c:pt>
                  <c:pt idx="36">
                    <c:v>1044.666667</c:v>
                  </c:pt>
                  <c:pt idx="37">
                    <c:v>912.3333333</c:v>
                  </c:pt>
                  <c:pt idx="38">
                    <c:v>585.3333333</c:v>
                  </c:pt>
                  <c:pt idx="39">
                    <c:v>738.0833333</c:v>
                  </c:pt>
                  <c:pt idx="40">
                    <c:v>1166.25</c:v>
                  </c:pt>
                </c:lvl>
                <c:lvl>
                  <c:pt idx="0">
                    <c:v>24244</c:v>
                  </c:pt>
                  <c:pt idx="1">
                    <c:v>24588</c:v>
                  </c:pt>
                  <c:pt idx="2">
                    <c:v>23127</c:v>
                  </c:pt>
                  <c:pt idx="3">
                    <c:v>23421</c:v>
                  </c:pt>
                  <c:pt idx="4">
                    <c:v>24021</c:v>
                  </c:pt>
                  <c:pt idx="5">
                    <c:v>25824</c:v>
                  </c:pt>
                  <c:pt idx="6">
                    <c:v>22520</c:v>
                  </c:pt>
                  <c:pt idx="7">
                    <c:v>23056</c:v>
                  </c:pt>
                  <c:pt idx="8">
                    <c:v>24181</c:v>
                  </c:pt>
                  <c:pt idx="9">
                    <c:v>27252</c:v>
                  </c:pt>
                  <c:pt idx="10">
                    <c:v>24182</c:v>
                  </c:pt>
                  <c:pt idx="11">
                    <c:v>24964</c:v>
                  </c:pt>
                  <c:pt idx="12">
                    <c:v>24404</c:v>
                  </c:pt>
                  <c:pt idx="13">
                    <c:v>24023</c:v>
                  </c:pt>
                  <c:pt idx="14">
                    <c:v>21752</c:v>
                  </c:pt>
                  <c:pt idx="15">
                    <c:v>22469</c:v>
                  </c:pt>
                  <c:pt idx="16">
                    <c:v>23509</c:v>
                  </c:pt>
                  <c:pt idx="17">
                    <c:v>23045</c:v>
                  </c:pt>
                  <c:pt idx="18">
                    <c:v>22414</c:v>
                  </c:pt>
                  <c:pt idx="19">
                    <c:v>21326</c:v>
                  </c:pt>
                  <c:pt idx="20">
                    <c:v>20413</c:v>
                  </c:pt>
                  <c:pt idx="21">
                    <c:v>21916</c:v>
                  </c:pt>
                  <c:pt idx="22">
                    <c:v>21141</c:v>
                  </c:pt>
                  <c:pt idx="23">
                    <c:v>20761</c:v>
                  </c:pt>
                  <c:pt idx="24">
                    <c:v>20612</c:v>
                  </c:pt>
                  <c:pt idx="25">
                    <c:v>20643</c:v>
                  </c:pt>
                  <c:pt idx="26">
                    <c:v>19394</c:v>
                  </c:pt>
                  <c:pt idx="27">
                    <c:v>20656</c:v>
                  </c:pt>
                  <c:pt idx="28">
                    <c:v>19789</c:v>
                  </c:pt>
                  <c:pt idx="29">
                    <c:v>19563</c:v>
                  </c:pt>
                  <c:pt idx="30">
                    <c:v>18047</c:v>
                  </c:pt>
                  <c:pt idx="31">
                    <c:v>18290</c:v>
                  </c:pt>
                  <c:pt idx="32">
                    <c:v>17829</c:v>
                  </c:pt>
                  <c:pt idx="33">
                    <c:v>18318</c:v>
                  </c:pt>
                  <c:pt idx="34">
                    <c:v>18587</c:v>
                  </c:pt>
                  <c:pt idx="35">
                    <c:v>18103</c:v>
                  </c:pt>
                  <c:pt idx="36">
                    <c:v>16472</c:v>
                  </c:pt>
                  <c:pt idx="37">
                    <c:v>15462</c:v>
                  </c:pt>
                  <c:pt idx="38">
                    <c:v>16775</c:v>
                  </c:pt>
                  <c:pt idx="39">
                    <c:v>16689</c:v>
                  </c:pt>
                  <c:pt idx="40">
                    <c:v>17427</c:v>
                  </c:pt>
                </c:lvl>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0">
                    <c:v>5</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Хөдөлмөр'!$BF$22:$BF$86</c15:sqref>
                  </c15:fullRef>
                </c:ext>
              </c:extLst>
              <c:f>'III.1 Хөдөлмөр'!$BF$46:$BF$86</c:f>
              <c:numCache>
                <c:formatCode>General</c:formatCode>
                <c:ptCount val="41"/>
                <c:pt idx="0">
                  <c:v>24244</c:v>
                </c:pt>
                <c:pt idx="1">
                  <c:v>24588</c:v>
                </c:pt>
                <c:pt idx="2">
                  <c:v>23127</c:v>
                </c:pt>
                <c:pt idx="3">
                  <c:v>23421</c:v>
                </c:pt>
                <c:pt idx="4" formatCode="0">
                  <c:v>24021</c:v>
                </c:pt>
                <c:pt idx="5">
                  <c:v>25824</c:v>
                </c:pt>
                <c:pt idx="6">
                  <c:v>22520</c:v>
                </c:pt>
                <c:pt idx="7">
                  <c:v>23056</c:v>
                </c:pt>
                <c:pt idx="8">
                  <c:v>24181</c:v>
                </c:pt>
                <c:pt idx="9">
                  <c:v>27252</c:v>
                </c:pt>
                <c:pt idx="10">
                  <c:v>24182</c:v>
                </c:pt>
                <c:pt idx="11">
                  <c:v>24964</c:v>
                </c:pt>
                <c:pt idx="12">
                  <c:v>24404</c:v>
                </c:pt>
                <c:pt idx="13">
                  <c:v>24023</c:v>
                </c:pt>
                <c:pt idx="14">
                  <c:v>21752</c:v>
                </c:pt>
                <c:pt idx="15">
                  <c:v>22469</c:v>
                </c:pt>
                <c:pt idx="16">
                  <c:v>23509</c:v>
                </c:pt>
                <c:pt idx="17">
                  <c:v>23045</c:v>
                </c:pt>
                <c:pt idx="18" formatCode="0">
                  <c:v>22414</c:v>
                </c:pt>
                <c:pt idx="19" formatCode="0">
                  <c:v>21326</c:v>
                </c:pt>
                <c:pt idx="20">
                  <c:v>20413</c:v>
                </c:pt>
                <c:pt idx="21">
                  <c:v>21916</c:v>
                </c:pt>
                <c:pt idx="22">
                  <c:v>21141</c:v>
                </c:pt>
                <c:pt idx="23">
                  <c:v>20761</c:v>
                </c:pt>
                <c:pt idx="24">
                  <c:v>20612</c:v>
                </c:pt>
                <c:pt idx="25">
                  <c:v>20643</c:v>
                </c:pt>
                <c:pt idx="26">
                  <c:v>19394</c:v>
                </c:pt>
                <c:pt idx="27">
                  <c:v>20656</c:v>
                </c:pt>
                <c:pt idx="28">
                  <c:v>19789</c:v>
                </c:pt>
                <c:pt idx="29">
                  <c:v>19563</c:v>
                </c:pt>
                <c:pt idx="30">
                  <c:v>18047</c:v>
                </c:pt>
                <c:pt idx="31">
                  <c:v>18290</c:v>
                </c:pt>
                <c:pt idx="32">
                  <c:v>17829</c:v>
                </c:pt>
                <c:pt idx="33">
                  <c:v>18318</c:v>
                </c:pt>
                <c:pt idx="34">
                  <c:v>18587</c:v>
                </c:pt>
                <c:pt idx="35">
                  <c:v>18103</c:v>
                </c:pt>
                <c:pt idx="36">
                  <c:v>16472</c:v>
                </c:pt>
                <c:pt idx="37">
                  <c:v>15462</c:v>
                </c:pt>
                <c:pt idx="38">
                  <c:v>16775</c:v>
                </c:pt>
                <c:pt idx="39">
                  <c:v>16689</c:v>
                </c:pt>
                <c:pt idx="40">
                  <c:v>17427</c:v>
                </c:pt>
              </c:numCache>
            </c:numRef>
          </c:val>
          <c:smooth val="1"/>
          <c:extLst>
            <c:ext xmlns:c16="http://schemas.microsoft.com/office/drawing/2014/chart" uri="{C3380CC4-5D6E-409C-BE32-E72D297353CC}">
              <c16:uniqueId val="{00000004-0E1B-464A-BD2C-68AB033D1C6D}"/>
            </c:ext>
          </c:extLst>
        </c:ser>
        <c:dLbls>
          <c:showLegendKey val="0"/>
          <c:showVal val="0"/>
          <c:showCatName val="0"/>
          <c:showSerName val="0"/>
          <c:showPercent val="0"/>
          <c:showBubbleSize val="0"/>
        </c:dLbls>
        <c:marker val="1"/>
        <c:smooth val="0"/>
        <c:axId val="958192928"/>
        <c:axId val="958203264"/>
      </c:lineChart>
      <c:catAx>
        <c:axId val="95820054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2720"/>
        <c:crosses val="autoZero"/>
        <c:auto val="1"/>
        <c:lblAlgn val="ctr"/>
        <c:lblOffset val="100"/>
        <c:noMultiLvlLbl val="0"/>
      </c:catAx>
      <c:valAx>
        <c:axId val="958202720"/>
        <c:scaling>
          <c:orientation val="minMax"/>
          <c:max val="5000"/>
          <c:min val="-3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0544"/>
        <c:crosses val="autoZero"/>
        <c:crossBetween val="between"/>
      </c:valAx>
      <c:valAx>
        <c:axId val="958203264"/>
        <c:scaling>
          <c:orientation val="minMax"/>
          <c:max val="50000"/>
          <c:min val="-30000"/>
        </c:scaling>
        <c:delete val="0"/>
        <c:axPos val="r"/>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192928"/>
        <c:crosses val="max"/>
        <c:crossBetween val="between"/>
        <c:majorUnit val="10000"/>
      </c:valAx>
      <c:catAx>
        <c:axId val="958192928"/>
        <c:scaling>
          <c:orientation val="minMax"/>
        </c:scaling>
        <c:delete val="1"/>
        <c:axPos val="b"/>
        <c:numFmt formatCode="General" sourceLinked="1"/>
        <c:majorTickMark val="out"/>
        <c:minorTickMark val="none"/>
        <c:tickLblPos val="nextTo"/>
        <c:crossAx val="958203264"/>
        <c:crosses val="autoZero"/>
        <c:auto val="1"/>
        <c:lblAlgn val="ctr"/>
        <c:lblOffset val="100"/>
        <c:noMultiLvlLbl val="0"/>
      </c:catAx>
      <c:spPr>
        <a:noFill/>
        <a:ln>
          <a:solidFill>
            <a:schemeClr val="tx1"/>
          </a:solidFill>
        </a:ln>
        <a:effectLst/>
      </c:spPr>
    </c:plotArea>
    <c:legend>
      <c:legendPos val="t"/>
      <c:layout>
        <c:manualLayout>
          <c:xMode val="edge"/>
          <c:yMode val="edge"/>
          <c:x val="0.18194148667196416"/>
          <c:y val="2.0385260383197951E-2"/>
          <c:w val="0.74569389763779526"/>
          <c:h val="0.23007959602875724"/>
        </c:manualLayout>
      </c:layout>
      <c:overlay val="0"/>
      <c:spPr>
        <a:solidFill>
          <a:schemeClr val="bg1">
            <a:alpha val="60000"/>
          </a:schemeClr>
        </a:solid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30729716259164E-2"/>
          <c:y val="3.2416342411379022E-2"/>
          <c:w val="0.86068902266400338"/>
          <c:h val="0.8313410430717767"/>
        </c:manualLayout>
      </c:layout>
      <c:lineChart>
        <c:grouping val="standard"/>
        <c:varyColors val="0"/>
        <c:ser>
          <c:idx val="0"/>
          <c:order val="2"/>
          <c:tx>
            <c:strRef>
              <c:f>'I. Инфляц'!$F$2</c:f>
              <c:strCache>
                <c:ptCount val="1"/>
                <c:pt idx="0">
                  <c:v>Жилийн инфляц (УБ)</c:v>
                </c:pt>
              </c:strCache>
            </c:strRef>
          </c:tx>
          <c:spPr>
            <a:ln w="19050">
              <a:solidFill>
                <a:schemeClr val="tx1"/>
              </a:solidFill>
            </a:ln>
          </c:spPr>
          <c:marker>
            <c:symbol val="circle"/>
            <c:size val="5"/>
            <c:spPr>
              <a:solidFill>
                <a:schemeClr val="bg1"/>
              </a:solidFill>
              <a:ln w="0">
                <a:solidFill>
                  <a:schemeClr val="tx1"/>
                </a:solidFill>
              </a:ln>
            </c:spPr>
          </c:marker>
          <c:cat>
            <c:multiLvlStrRef>
              <c:extLst>
                <c:ext xmlns:c15="http://schemas.microsoft.com/office/drawing/2012/chart" uri="{02D57815-91ED-43cb-92C2-25804820EDAC}">
                  <c15:fullRef>
                    <c15:sqref>'I. Инфляц'!$C$3:$D$101</c15:sqref>
                  </c15:fullRef>
                </c:ext>
              </c:extLst>
              <c:f>'I. Инфляц'!$C$73:$D$101</c:f>
              <c:multiLvlStrCache>
                <c:ptCount val="29"/>
                <c:lvl>
                  <c:pt idx="2">
                    <c:v>3</c:v>
                  </c:pt>
                  <c:pt idx="5">
                    <c:v>6</c:v>
                  </c:pt>
                  <c:pt idx="8">
                    <c:v>9</c:v>
                  </c:pt>
                  <c:pt idx="11">
                    <c:v>12</c:v>
                  </c:pt>
                  <c:pt idx="14">
                    <c:v>3</c:v>
                  </c:pt>
                  <c:pt idx="17">
                    <c:v>6</c:v>
                  </c:pt>
                  <c:pt idx="20">
                    <c:v>9</c:v>
                  </c:pt>
                  <c:pt idx="23">
                    <c:v>12</c:v>
                  </c:pt>
                  <c:pt idx="26">
                    <c:v>3</c:v>
                  </c:pt>
                  <c:pt idx="28">
                    <c:v>5</c:v>
                  </c:pt>
                </c:lvl>
                <c:lvl>
                  <c:pt idx="0">
                    <c:v>2019</c:v>
                  </c:pt>
                  <c:pt idx="12">
                    <c:v>2020</c:v>
                  </c:pt>
                  <c:pt idx="24">
                    <c:v>2021</c:v>
                  </c:pt>
                </c:lvl>
              </c:multiLvlStrCache>
            </c:multiLvlStrRef>
          </c:cat>
          <c:val>
            <c:numRef>
              <c:extLst>
                <c:ext xmlns:c15="http://schemas.microsoft.com/office/drawing/2012/chart" uri="{02D57815-91ED-43cb-92C2-25804820EDAC}">
                  <c15:fullRef>
                    <c15:sqref>'I. Инфляц'!$F$3:$F$101</c15:sqref>
                  </c15:fullRef>
                </c:ext>
              </c:extLst>
              <c:f>'I. Инфляц'!$F$73:$F$101</c:f>
              <c:numCache>
                <c:formatCode>0.0%</c:formatCode>
                <c:ptCount val="29"/>
                <c:pt idx="0">
                  <c:v>8.1165183495044424E-2</c:v>
                </c:pt>
                <c:pt idx="1">
                  <c:v>7.8514381845889769E-2</c:v>
                </c:pt>
                <c:pt idx="2">
                  <c:v>7.461023273325873E-2</c:v>
                </c:pt>
                <c:pt idx="3">
                  <c:v>7.8388947719530755E-2</c:v>
                </c:pt>
                <c:pt idx="4">
                  <c:v>8.9163195546823948E-2</c:v>
                </c:pt>
                <c:pt idx="5">
                  <c:v>9.823940405821685E-2</c:v>
                </c:pt>
                <c:pt idx="6">
                  <c:v>9.0475061146852775E-2</c:v>
                </c:pt>
                <c:pt idx="7">
                  <c:v>0.10464280588263164</c:v>
                </c:pt>
                <c:pt idx="8">
                  <c:v>0.10477467571642629</c:v>
                </c:pt>
                <c:pt idx="9">
                  <c:v>8.464596387090273E-2</c:v>
                </c:pt>
                <c:pt idx="10">
                  <c:v>5.0292447594843193E-2</c:v>
                </c:pt>
                <c:pt idx="11">
                  <c:v>5.0071517419120415E-2</c:v>
                </c:pt>
                <c:pt idx="12">
                  <c:v>6.0010561954667807E-2</c:v>
                </c:pt>
                <c:pt idx="13">
                  <c:v>6.9305548140761397E-2</c:v>
                </c:pt>
                <c:pt idx="14">
                  <c:v>6.7815166993807185E-2</c:v>
                </c:pt>
                <c:pt idx="15">
                  <c:v>5.2583356316293184E-2</c:v>
                </c:pt>
                <c:pt idx="16">
                  <c:v>3.5407435733521897E-2</c:v>
                </c:pt>
                <c:pt idx="17">
                  <c:v>2.4357371289110086E-2</c:v>
                </c:pt>
                <c:pt idx="18">
                  <c:v>3.2170931843106043E-2</c:v>
                </c:pt>
                <c:pt idx="19">
                  <c:v>1.666767591800089E-2</c:v>
                </c:pt>
                <c:pt idx="20">
                  <c:v>1.3704198774220355E-2</c:v>
                </c:pt>
                <c:pt idx="21">
                  <c:v>2.5576108653907692E-2</c:v>
                </c:pt>
                <c:pt idx="22">
                  <c:v>4.3492090578117315E-2</c:v>
                </c:pt>
                <c:pt idx="23">
                  <c:v>1.8916874295377362E-2</c:v>
                </c:pt>
                <c:pt idx="24">
                  <c:v>1.3454181605691895E-2</c:v>
                </c:pt>
                <c:pt idx="25">
                  <c:v>1.9724885621910104E-2</c:v>
                </c:pt>
                <c:pt idx="26">
                  <c:v>1.9796631235458939E-2</c:v>
                </c:pt>
                <c:pt idx="27">
                  <c:v>6.0115277768128417E-2</c:v>
                </c:pt>
                <c:pt idx="28">
                  <c:v>6.6921955940681066E-2</c:v>
                </c:pt>
              </c:numCache>
            </c:numRef>
          </c:val>
          <c:smooth val="0"/>
          <c:extLst>
            <c:ext xmlns:c16="http://schemas.microsoft.com/office/drawing/2014/chart" uri="{C3380CC4-5D6E-409C-BE32-E72D297353CC}">
              <c16:uniqueId val="{00000002-2FA3-4F19-98DE-EF69B43D8DF2}"/>
            </c:ext>
          </c:extLst>
        </c:ser>
        <c:ser>
          <c:idx val="1"/>
          <c:order val="3"/>
          <c:tx>
            <c:strRef>
              <c:f>'I. Инфляц'!$P$1</c:f>
              <c:strCache>
                <c:ptCount val="1"/>
                <c:pt idx="0">
                  <c:v>Бусад</c:v>
                </c:pt>
              </c:strCache>
            </c:strRef>
          </c:tx>
          <c:spPr>
            <a:ln>
              <a:solidFill>
                <a:srgbClr val="286A6C"/>
              </a:solidFill>
            </a:ln>
          </c:spPr>
          <c:marker>
            <c:symbol val="none"/>
          </c:marker>
          <c:cat>
            <c:strLit>
              <c:ptCount val="29"/>
              <c:pt idx="0">
                <c:v>2019</c:v>
              </c:pt>
              <c:pt idx="2">
                <c:v>2019 3</c:v>
              </c:pt>
              <c:pt idx="5">
                <c:v>2019 6</c:v>
              </c:pt>
              <c:pt idx="8">
                <c:v>2019 9</c:v>
              </c:pt>
              <c:pt idx="11">
                <c:v>2019 12</c:v>
              </c:pt>
              <c:pt idx="12">
                <c:v>2020</c:v>
              </c:pt>
              <c:pt idx="14">
                <c:v>2020 3</c:v>
              </c:pt>
              <c:pt idx="17">
                <c:v>2020 6</c:v>
              </c:pt>
              <c:pt idx="20">
                <c:v>2020 9</c:v>
              </c:pt>
              <c:pt idx="23">
                <c:v>2020 12</c:v>
              </c:pt>
              <c:pt idx="24">
                <c:v>2021</c:v>
              </c:pt>
              <c:pt idx="26">
                <c:v>2021 3</c:v>
              </c:pt>
              <c:pt idx="28">
                <c:v>2021 5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 Инфляц'!$P$3:$P$101</c15:sqref>
                  </c15:fullRef>
                </c:ext>
              </c:extLst>
              <c:f>'I. Инфляц'!$P$73:$P$101</c:f>
              <c:numCache>
                <c:formatCode>General</c:formatCode>
                <c:ptCount val="29"/>
                <c:pt idx="0" formatCode="0.0%">
                  <c:v>4.8322814473230391E-2</c:v>
                </c:pt>
                <c:pt idx="1" formatCode="0.0%">
                  <c:v>5.5210569535158127E-2</c:v>
                </c:pt>
                <c:pt idx="2" formatCode="0.0%">
                  <c:v>5.9368405930522394E-2</c:v>
                </c:pt>
                <c:pt idx="3" formatCode="0.0%">
                  <c:v>6.4294599843746525E-2</c:v>
                </c:pt>
                <c:pt idx="4" formatCode="0.0%">
                  <c:v>6.5148460165063815E-2</c:v>
                </c:pt>
                <c:pt idx="5" formatCode="0.0%">
                  <c:v>7.5032027681285918E-2</c:v>
                </c:pt>
                <c:pt idx="6" formatCode="0.0%">
                  <c:v>7.5677625858506348E-2</c:v>
                </c:pt>
                <c:pt idx="7" formatCode="0.0%">
                  <c:v>8.1152951579037902E-2</c:v>
                </c:pt>
                <c:pt idx="8" formatCode="0.0%">
                  <c:v>7.4838553447170275E-2</c:v>
                </c:pt>
                <c:pt idx="9" formatCode="0.0%">
                  <c:v>6.6960180759933152E-2</c:v>
                </c:pt>
                <c:pt idx="10" formatCode="0.0%">
                  <c:v>5.6426708674869763E-2</c:v>
                </c:pt>
                <c:pt idx="11" formatCode="0.0%">
                  <c:v>5.940975024104489E-2</c:v>
                </c:pt>
                <c:pt idx="12" formatCode="0.0%">
                  <c:v>5.7169744876173212E-2</c:v>
                </c:pt>
                <c:pt idx="13" formatCode="0.0%">
                  <c:v>5.7137206583491196E-2</c:v>
                </c:pt>
                <c:pt idx="14" formatCode="0.0%">
                  <c:v>5.8682194706129787E-2</c:v>
                </c:pt>
                <c:pt idx="15" formatCode="0.0%">
                  <c:v>5.2982561313313026E-2</c:v>
                </c:pt>
                <c:pt idx="16" formatCode="0.0%">
                  <c:v>5.0592928456858921E-2</c:v>
                </c:pt>
                <c:pt idx="17" formatCode="0.0%">
                  <c:v>3.9701971019173943E-2</c:v>
                </c:pt>
                <c:pt idx="18" formatCode="0.0%">
                  <c:v>3.6199800323472475E-2</c:v>
                </c:pt>
                <c:pt idx="19" formatCode="0.0%">
                  <c:v>2.8024804587980512E-2</c:v>
                </c:pt>
                <c:pt idx="20" formatCode="0.0%">
                  <c:v>3.1892716794706955E-2</c:v>
                </c:pt>
                <c:pt idx="21" formatCode="0.0%">
                  <c:v>4.0913516228206825E-2</c:v>
                </c:pt>
                <c:pt idx="22" formatCode="0.0%">
                  <c:v>4.0816777291083683E-2</c:v>
                </c:pt>
                <c:pt idx="23" formatCode="0.0%">
                  <c:v>3.4437186507856321E-2</c:v>
                </c:pt>
                <c:pt idx="24" formatCode="0.0%">
                  <c:v>3.1478674503883308E-2</c:v>
                </c:pt>
                <c:pt idx="25" formatCode="0.0%">
                  <c:v>3.0009924783449105E-2</c:v>
                </c:pt>
                <c:pt idx="26" formatCode="0.0%">
                  <c:v>2.9571360455286078E-2</c:v>
                </c:pt>
                <c:pt idx="27" formatCode="0.0%">
                  <c:v>3.2351744841499608E-2</c:v>
                </c:pt>
                <c:pt idx="28" formatCode="0.0%">
                  <c:v>3.6287240259020859E-2</c:v>
                </c:pt>
              </c:numCache>
            </c:numRef>
          </c:val>
          <c:smooth val="0"/>
          <c:extLst>
            <c:ext xmlns:c16="http://schemas.microsoft.com/office/drawing/2014/chart" uri="{C3380CC4-5D6E-409C-BE32-E72D297353CC}">
              <c16:uniqueId val="{00000004-2F4C-446D-AD1B-4EF7E5B44330}"/>
            </c:ext>
          </c:extLst>
        </c:ser>
        <c:dLbls>
          <c:showLegendKey val="0"/>
          <c:showVal val="0"/>
          <c:showCatName val="0"/>
          <c:showSerName val="0"/>
          <c:showPercent val="0"/>
          <c:showBubbleSize val="0"/>
        </c:dLbls>
        <c:marker val="1"/>
        <c:smooth val="0"/>
        <c:axId val="489806464"/>
        <c:axId val="490152320"/>
        <c:extLst/>
      </c:lineChart>
      <c:lineChart>
        <c:grouping val="standard"/>
        <c:varyColors val="0"/>
        <c:ser>
          <c:idx val="2"/>
          <c:order val="0"/>
          <c:tx>
            <c:strRef>
              <c:f>'I. Инфляц'!$M$1</c:f>
              <c:strCache>
                <c:ptCount val="1"/>
                <c:pt idx="0">
                  <c:v>Шатахуун, хатуу түлшний үнийн өсөлт (БТ)</c:v>
                </c:pt>
              </c:strCache>
            </c:strRef>
          </c:tx>
          <c:spPr>
            <a:ln>
              <a:solidFill>
                <a:srgbClr val="122F83"/>
              </a:solidFill>
              <a:prstDash val="sysDot"/>
            </a:ln>
          </c:spPr>
          <c:marker>
            <c:symbol val="none"/>
          </c:marker>
          <c:cat>
            <c:multiLvlStrRef>
              <c:extLst>
                <c:ext xmlns:c15="http://schemas.microsoft.com/office/drawing/2012/chart" uri="{02D57815-91ED-43cb-92C2-25804820EDAC}">
                  <c15:fullRef>
                    <c15:sqref>'I. Инфляц'!$C$3:$D$101</c15:sqref>
                  </c15:fullRef>
                </c:ext>
              </c:extLst>
              <c:f>'I. Инфляц'!$C$73:$D$101</c:f>
              <c:multiLvlStrCache>
                <c:ptCount val="29"/>
                <c:lvl>
                  <c:pt idx="2">
                    <c:v>3</c:v>
                  </c:pt>
                  <c:pt idx="5">
                    <c:v>6</c:v>
                  </c:pt>
                  <c:pt idx="8">
                    <c:v>9</c:v>
                  </c:pt>
                  <c:pt idx="11">
                    <c:v>12</c:v>
                  </c:pt>
                  <c:pt idx="14">
                    <c:v>3</c:v>
                  </c:pt>
                  <c:pt idx="17">
                    <c:v>6</c:v>
                  </c:pt>
                  <c:pt idx="20">
                    <c:v>9</c:v>
                  </c:pt>
                  <c:pt idx="23">
                    <c:v>12</c:v>
                  </c:pt>
                  <c:pt idx="26">
                    <c:v>3</c:v>
                  </c:pt>
                  <c:pt idx="28">
                    <c:v>5</c:v>
                  </c:pt>
                </c:lvl>
                <c:lvl>
                  <c:pt idx="0">
                    <c:v>2019</c:v>
                  </c:pt>
                  <c:pt idx="12">
                    <c:v>2020</c:v>
                  </c:pt>
                  <c:pt idx="24">
                    <c:v>2021</c:v>
                  </c:pt>
                </c:lvl>
              </c:multiLvlStrCache>
            </c:multiLvlStrRef>
          </c:cat>
          <c:val>
            <c:numRef>
              <c:extLst>
                <c:ext xmlns:c15="http://schemas.microsoft.com/office/drawing/2012/chart" uri="{02D57815-91ED-43cb-92C2-25804820EDAC}">
                  <c15:fullRef>
                    <c15:sqref>'I. Инфляц'!$M$3:$M$101</c15:sqref>
                  </c15:fullRef>
                </c:ext>
              </c:extLst>
              <c:f>'I. Инфляц'!$M$73:$M$101</c:f>
              <c:numCache>
                <c:formatCode>General</c:formatCode>
                <c:ptCount val="29"/>
                <c:pt idx="0" formatCode="0.0%">
                  <c:v>0.20068980895282773</c:v>
                </c:pt>
                <c:pt idx="1" formatCode="0.0%">
                  <c:v>0.19395929555905744</c:v>
                </c:pt>
                <c:pt idx="2" formatCode="0.0%">
                  <c:v>0.14194900693461698</c:v>
                </c:pt>
                <c:pt idx="3" formatCode="0.0%">
                  <c:v>0.14947705774498998</c:v>
                </c:pt>
                <c:pt idx="4" formatCode="0.0%">
                  <c:v>0.16266640193157489</c:v>
                </c:pt>
                <c:pt idx="5" formatCode="0.0%">
                  <c:v>0.15429135235920532</c:v>
                </c:pt>
                <c:pt idx="6" formatCode="0.0%">
                  <c:v>0.11587831447054353</c:v>
                </c:pt>
                <c:pt idx="7" formatCode="0.0%">
                  <c:v>0.11534061977575716</c:v>
                </c:pt>
                <c:pt idx="8" formatCode="0.0%">
                  <c:v>9.9849120323000085E-2</c:v>
                </c:pt>
                <c:pt idx="9" formatCode="0.0%">
                  <c:v>2.8197631420485703E-2</c:v>
                </c:pt>
                <c:pt idx="10" formatCode="0.0%">
                  <c:v>-5.0652857084606095E-2</c:v>
                </c:pt>
                <c:pt idx="11" formatCode="0.0%">
                  <c:v>-5.0462720366727831E-2</c:v>
                </c:pt>
                <c:pt idx="12" formatCode="0.0%">
                  <c:v>2.1817615779602173E-2</c:v>
                </c:pt>
                <c:pt idx="13" formatCode="0.0%">
                  <c:v>2.3840140276151223E-2</c:v>
                </c:pt>
                <c:pt idx="14" formatCode="0.0%">
                  <c:v>1.4107164436522268E-2</c:v>
                </c:pt>
                <c:pt idx="15" formatCode="0.0%">
                  <c:v>-3.4295830715755704E-2</c:v>
                </c:pt>
                <c:pt idx="16" formatCode="0.0%">
                  <c:v>-0.10975360221934649</c:v>
                </c:pt>
                <c:pt idx="17" formatCode="0.0%">
                  <c:v>-0.10917996704932775</c:v>
                </c:pt>
                <c:pt idx="18" formatCode="0.0%">
                  <c:v>-9.2273216621947318E-2</c:v>
                </c:pt>
                <c:pt idx="19" formatCode="0.0%">
                  <c:v>-9.4992549945379978E-2</c:v>
                </c:pt>
                <c:pt idx="20" formatCode="0.0%">
                  <c:v>-8.2088432620203711E-2</c:v>
                </c:pt>
                <c:pt idx="21" formatCode="0.0%">
                  <c:v>-7.1224685735897242E-2</c:v>
                </c:pt>
                <c:pt idx="22" formatCode="0.0%">
                  <c:v>-4.7510001955496151E-2</c:v>
                </c:pt>
                <c:pt idx="23" formatCode="0.0%">
                  <c:v>-0.25175508719520856</c:v>
                </c:pt>
                <c:pt idx="24" formatCode="0.0%">
                  <c:v>-0.24135326554470327</c:v>
                </c:pt>
                <c:pt idx="25" formatCode="0.0%">
                  <c:v>-0.21807349855892744</c:v>
                </c:pt>
                <c:pt idx="26" formatCode="0.0%">
                  <c:v>-0.21043940359727142</c:v>
                </c:pt>
                <c:pt idx="27" formatCode="0.0%">
                  <c:v>4.9423449749997017E-2</c:v>
                </c:pt>
                <c:pt idx="28" formatCode="0.0%">
                  <c:v>9.9597475815797365E-2</c:v>
                </c:pt>
              </c:numCache>
            </c:numRef>
          </c:val>
          <c:smooth val="0"/>
          <c:extLst xmlns:c15="http://schemas.microsoft.com/office/drawing/2012/chart">
            <c:ext xmlns:c16="http://schemas.microsoft.com/office/drawing/2014/chart" uri="{C3380CC4-5D6E-409C-BE32-E72D297353CC}">
              <c16:uniqueId val="{00000000-2FA3-4F19-98DE-EF69B43D8DF2}"/>
            </c:ext>
          </c:extLst>
        </c:ser>
        <c:ser>
          <c:idx val="3"/>
          <c:order val="1"/>
          <c:tx>
            <c:strRef>
              <c:f>'I. Инфляц'!$O$1</c:f>
              <c:strCache>
                <c:ptCount val="1"/>
                <c:pt idx="0">
                  <c:v>Мах, сүү, хүнсний ногооны жилийн өсөлт (БТ)</c:v>
                </c:pt>
              </c:strCache>
            </c:strRef>
          </c:tx>
          <c:spPr>
            <a:ln>
              <a:solidFill>
                <a:srgbClr val="7D8CAE"/>
              </a:solidFill>
              <a:prstDash val="sysDot"/>
            </a:ln>
          </c:spPr>
          <c:marker>
            <c:symbol val="none"/>
          </c:marker>
          <c:cat>
            <c:multiLvlStrRef>
              <c:extLst>
                <c:ext xmlns:c15="http://schemas.microsoft.com/office/drawing/2012/chart" uri="{02D57815-91ED-43cb-92C2-25804820EDAC}">
                  <c15:fullRef>
                    <c15:sqref>'I. Инфляц'!$C$3:$D$101</c15:sqref>
                  </c15:fullRef>
                </c:ext>
              </c:extLst>
              <c:f>'I. Инфляц'!$C$73:$D$101</c:f>
              <c:multiLvlStrCache>
                <c:ptCount val="29"/>
                <c:lvl>
                  <c:pt idx="2">
                    <c:v>3</c:v>
                  </c:pt>
                  <c:pt idx="5">
                    <c:v>6</c:v>
                  </c:pt>
                  <c:pt idx="8">
                    <c:v>9</c:v>
                  </c:pt>
                  <c:pt idx="11">
                    <c:v>12</c:v>
                  </c:pt>
                  <c:pt idx="14">
                    <c:v>3</c:v>
                  </c:pt>
                  <c:pt idx="17">
                    <c:v>6</c:v>
                  </c:pt>
                  <c:pt idx="20">
                    <c:v>9</c:v>
                  </c:pt>
                  <c:pt idx="23">
                    <c:v>12</c:v>
                  </c:pt>
                  <c:pt idx="26">
                    <c:v>3</c:v>
                  </c:pt>
                  <c:pt idx="28">
                    <c:v>5</c:v>
                  </c:pt>
                </c:lvl>
                <c:lvl>
                  <c:pt idx="0">
                    <c:v>2019</c:v>
                  </c:pt>
                  <c:pt idx="12">
                    <c:v>2020</c:v>
                  </c:pt>
                  <c:pt idx="24">
                    <c:v>2021</c:v>
                  </c:pt>
                </c:lvl>
              </c:multiLvlStrCache>
            </c:multiLvlStrRef>
          </c:cat>
          <c:val>
            <c:numRef>
              <c:extLst>
                <c:ext xmlns:c15="http://schemas.microsoft.com/office/drawing/2012/chart" uri="{02D57815-91ED-43cb-92C2-25804820EDAC}">
                  <c15:fullRef>
                    <c15:sqref>'I. Инфляц'!$O$3:$O$101</c15:sqref>
                  </c15:fullRef>
                </c:ext>
              </c:extLst>
              <c:f>'I. Инфляц'!$O$73:$O$101</c:f>
              <c:numCache>
                <c:formatCode>General</c:formatCode>
                <c:ptCount val="29"/>
                <c:pt idx="0" formatCode="0.0%">
                  <c:v>0.17671428439166226</c:v>
                </c:pt>
                <c:pt idx="1" formatCode="0.0%">
                  <c:v>0.11985971833645803</c:v>
                </c:pt>
                <c:pt idx="2" formatCode="0.0%">
                  <c:v>9.5429148285951282E-2</c:v>
                </c:pt>
                <c:pt idx="3" formatCode="0.0%">
                  <c:v>9.0679960055660258E-2</c:v>
                </c:pt>
                <c:pt idx="4" formatCode="0.0%">
                  <c:v>0.14654670683910465</c:v>
                </c:pt>
                <c:pt idx="5" formatCode="0.0%">
                  <c:v>0.1664103574837934</c:v>
                </c:pt>
                <c:pt idx="6" formatCode="0.0%">
                  <c:v>0.14131591995737525</c:v>
                </c:pt>
                <c:pt idx="7" formatCode="0.0%">
                  <c:v>0.22062505609673244</c:v>
                </c:pt>
                <c:pt idx="8" formatCode="0.0%">
                  <c:v>0.27800694035319062</c:v>
                </c:pt>
                <c:pt idx="9" formatCode="0.0%">
                  <c:v>0.23784073125561389</c:v>
                </c:pt>
                <c:pt idx="10" formatCode="0.0%">
                  <c:v>0.117691238093107</c:v>
                </c:pt>
                <c:pt idx="11" formatCode="0.0%">
                  <c:v>9.7372237014981877E-2</c:v>
                </c:pt>
                <c:pt idx="12" formatCode="0.0%">
                  <c:v>0.11722795315885204</c:v>
                </c:pt>
                <c:pt idx="13" formatCode="0.0%">
                  <c:v>0.17537597235956293</c:v>
                </c:pt>
                <c:pt idx="14" formatCode="0.0%">
                  <c:v>0.16042344363442917</c:v>
                </c:pt>
                <c:pt idx="15" formatCode="0.0%">
                  <c:v>0.11814893155438178</c:v>
                </c:pt>
                <c:pt idx="16" formatCode="0.0%">
                  <c:v>6.5764318018834311E-2</c:v>
                </c:pt>
                <c:pt idx="17" formatCode="0.0%">
                  <c:v>4.3043927374942115E-2</c:v>
                </c:pt>
                <c:pt idx="18" formatCode="0.0%">
                  <c:v>9.201440820470963E-2</c:v>
                </c:pt>
                <c:pt idx="19" formatCode="0.0%">
                  <c:v>2.4583453422318824E-2</c:v>
                </c:pt>
                <c:pt idx="20" formatCode="0.0%">
                  <c:v>-2.1233939085748665E-2</c:v>
                </c:pt>
                <c:pt idx="21" formatCode="0.0%">
                  <c:v>-2.59479278028385E-4</c:v>
                </c:pt>
                <c:pt idx="22" formatCode="0.0%">
                  <c:v>0.10379163525327928</c:v>
                </c:pt>
                <c:pt idx="23" formatCode="0.0%">
                  <c:v>0.11782726291496126</c:v>
                </c:pt>
                <c:pt idx="24" formatCode="0.0%">
                  <c:v>8.650393322301464E-2</c:v>
                </c:pt>
                <c:pt idx="25" formatCode="0.0%">
                  <c:v>0.11316175838244358</c:v>
                </c:pt>
                <c:pt idx="26" formatCode="0.0%">
                  <c:v>0.10742369240429217</c:v>
                </c:pt>
                <c:pt idx="27" formatCode="0.0%">
                  <c:v>0.17778350641548868</c:v>
                </c:pt>
                <c:pt idx="28" formatCode="0.0%">
                  <c:v>0.16992865167647131</c:v>
                </c:pt>
              </c:numCache>
            </c:numRef>
          </c:val>
          <c:smooth val="0"/>
          <c:extLst>
            <c:ext xmlns:c16="http://schemas.microsoft.com/office/drawing/2014/chart" uri="{C3380CC4-5D6E-409C-BE32-E72D297353CC}">
              <c16:uniqueId val="{00000001-2FA3-4F19-98DE-EF69B43D8DF2}"/>
            </c:ext>
          </c:extLst>
        </c:ser>
        <c:dLbls>
          <c:showLegendKey val="0"/>
          <c:showVal val="0"/>
          <c:showCatName val="0"/>
          <c:showSerName val="0"/>
          <c:showPercent val="0"/>
          <c:showBubbleSize val="0"/>
        </c:dLbls>
        <c:marker val="1"/>
        <c:smooth val="0"/>
        <c:axId val="964593208"/>
        <c:axId val="1009807096"/>
      </c:lineChart>
      <c:catAx>
        <c:axId val="489806464"/>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152320"/>
        <c:crosses val="autoZero"/>
        <c:auto val="1"/>
        <c:lblAlgn val="ctr"/>
        <c:lblOffset val="100"/>
        <c:noMultiLvlLbl val="0"/>
      </c:catAx>
      <c:valAx>
        <c:axId val="490152320"/>
        <c:scaling>
          <c:orientation val="minMax"/>
          <c:max val="0.12000000000000001"/>
          <c:min val="0"/>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89806464"/>
        <c:crosses val="autoZero"/>
        <c:crossBetween val="between"/>
      </c:valAx>
      <c:valAx>
        <c:axId val="1009807096"/>
        <c:scaling>
          <c:orientation val="minMax"/>
          <c:max val="0.30000000000000004"/>
        </c:scaling>
        <c:delete val="0"/>
        <c:axPos val="r"/>
        <c:numFmt formatCode="General" sourceLinked="1"/>
        <c:majorTickMark val="out"/>
        <c:minorTickMark val="none"/>
        <c:tickLblPos val="nextTo"/>
        <c:crossAx val="964593208"/>
        <c:crosses val="max"/>
        <c:crossBetween val="between"/>
      </c:valAx>
      <c:catAx>
        <c:axId val="964593208"/>
        <c:scaling>
          <c:orientation val="minMax"/>
        </c:scaling>
        <c:delete val="1"/>
        <c:axPos val="b"/>
        <c:numFmt formatCode="General" sourceLinked="1"/>
        <c:majorTickMark val="out"/>
        <c:minorTickMark val="none"/>
        <c:tickLblPos val="nextTo"/>
        <c:crossAx val="1009807096"/>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28482306669635143"/>
          <c:y val="3.3541141508827449E-2"/>
          <c:w val="0.62660703800401585"/>
          <c:h val="0.13956226904649727"/>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678258967629044E-2"/>
          <c:y val="0.15173171288371562"/>
          <c:w val="0.87476757061162402"/>
          <c:h val="0.74461785550026771"/>
        </c:manualLayout>
      </c:layout>
      <c:areaChart>
        <c:grouping val="standard"/>
        <c:varyColors val="0"/>
        <c:ser>
          <c:idx val="6"/>
          <c:order val="2"/>
          <c:tx>
            <c:strRef>
              <c:f>'III.1 Хөдөлмөр'!$A$47</c:f>
              <c:strCache>
                <c:ptCount val="1"/>
                <c:pt idx="0">
                  <c:v>Max</c:v>
                </c:pt>
              </c:strCache>
            </c:strRef>
          </c:tx>
          <c:spPr>
            <a:solidFill>
              <a:srgbClr val="D4D9E4"/>
            </a:solidFill>
            <a:ln w="28575" cmpd="sng">
              <a:noFill/>
            </a:ln>
          </c:spPr>
          <c:cat>
            <c:multiLvlStrRef>
              <c:extLst>
                <c:ext xmlns:c15="http://schemas.microsoft.com/office/drawing/2012/chart" uri="{02D57815-91ED-43cb-92C2-25804820EDAC}">
                  <c15:fullRef>
                    <c15:sqref>'III.1 Хөдөлмөр'!$B$1:$AA$2</c15:sqref>
                  </c15:fullRef>
                </c:ext>
              </c:extLst>
              <c:f>'III.1 Хөдөлмөр'!$R$1:$AA$2</c:f>
              <c:multiLvlStrCache>
                <c:ptCount val="10"/>
                <c:lvl>
                  <c:pt idx="0">
                    <c:v>I</c:v>
                  </c:pt>
                  <c:pt idx="1">
                    <c:v>II</c:v>
                  </c:pt>
                  <c:pt idx="2">
                    <c:v>III</c:v>
                  </c:pt>
                  <c:pt idx="3">
                    <c:v>IV</c:v>
                  </c:pt>
                  <c:pt idx="4">
                    <c:v>I</c:v>
                  </c:pt>
                  <c:pt idx="5">
                    <c:v>II</c:v>
                  </c:pt>
                  <c:pt idx="6">
                    <c:v>III</c:v>
                  </c:pt>
                  <c:pt idx="7">
                    <c:v>IV</c:v>
                  </c:pt>
                  <c:pt idx="8">
                    <c:v>I</c:v>
                  </c:pt>
                  <c:pt idx="9">
                    <c:v>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Хөдөлмөр'!$B$47:$AD$47</c15:sqref>
                  </c15:fullRef>
                </c:ext>
              </c:extLst>
              <c:f>'III.1 Хөдөлмөр'!$R$47:$AD$47</c:f>
              <c:numCache>
                <c:formatCode>0.0</c:formatCode>
                <c:ptCount val="13"/>
                <c:pt idx="0">
                  <c:v>2442.4863999999998</c:v>
                </c:pt>
                <c:pt idx="1">
                  <c:v>2467.6999999999998</c:v>
                </c:pt>
                <c:pt idx="2">
                  <c:v>2393.6999999999998</c:v>
                </c:pt>
                <c:pt idx="3">
                  <c:v>2501.3000000000002</c:v>
                </c:pt>
                <c:pt idx="4">
                  <c:v>2825.0952000000002</c:v>
                </c:pt>
                <c:pt idx="5">
                  <c:v>2628.8</c:v>
                </c:pt>
                <c:pt idx="6">
                  <c:v>2687.5</c:v>
                </c:pt>
                <c:pt idx="7">
                  <c:v>2928.4843999999998</c:v>
                </c:pt>
                <c:pt idx="8">
                  <c:v>3163.0010000000002</c:v>
                </c:pt>
                <c:pt idx="9">
                  <c:v>2924.8</c:v>
                </c:pt>
                <c:pt idx="10" formatCode="General">
                  <c:v>2934.0273999999999</c:v>
                </c:pt>
                <c:pt idx="11" formatCode="General">
                  <c:v>3296</c:v>
                </c:pt>
                <c:pt idx="12" formatCode="General">
                  <c:v>3395.5</c:v>
                </c:pt>
              </c:numCache>
            </c:numRef>
          </c:val>
          <c:extLst>
            <c:ext xmlns:c16="http://schemas.microsoft.com/office/drawing/2014/chart" uri="{C3380CC4-5D6E-409C-BE32-E72D297353CC}">
              <c16:uniqueId val="{00000000-3D87-41D4-BD98-73F95782F56C}"/>
            </c:ext>
          </c:extLst>
        </c:ser>
        <c:ser>
          <c:idx val="0"/>
          <c:order val="3"/>
          <c:tx>
            <c:strRef>
              <c:f>'III.1 Хөдөлмөр'!$A$48</c:f>
              <c:strCache>
                <c:ptCount val="1"/>
                <c:pt idx="0">
                  <c:v>Min</c:v>
                </c:pt>
              </c:strCache>
            </c:strRef>
          </c:tx>
          <c:spPr>
            <a:solidFill>
              <a:schemeClr val="bg1"/>
            </a:solidFill>
            <a:ln w="28575">
              <a:noFill/>
            </a:ln>
          </c:spPr>
          <c:cat>
            <c:multiLvlStrRef>
              <c:extLst>
                <c:ext xmlns:c15="http://schemas.microsoft.com/office/drawing/2012/chart" uri="{02D57815-91ED-43cb-92C2-25804820EDAC}">
                  <c15:fullRef>
                    <c15:sqref>'III.1 Хөдөлмөр'!$B$1:$AA$2</c15:sqref>
                  </c15:fullRef>
                </c:ext>
              </c:extLst>
              <c:f>'III.1 Хөдөлмөр'!$R$1:$AA$2</c:f>
              <c:multiLvlStrCache>
                <c:ptCount val="10"/>
                <c:lvl>
                  <c:pt idx="0">
                    <c:v>I</c:v>
                  </c:pt>
                  <c:pt idx="1">
                    <c:v>II</c:v>
                  </c:pt>
                  <c:pt idx="2">
                    <c:v>III</c:v>
                  </c:pt>
                  <c:pt idx="3">
                    <c:v>IV</c:v>
                  </c:pt>
                  <c:pt idx="4">
                    <c:v>I</c:v>
                  </c:pt>
                  <c:pt idx="5">
                    <c:v>II</c:v>
                  </c:pt>
                  <c:pt idx="6">
                    <c:v>III</c:v>
                  </c:pt>
                  <c:pt idx="7">
                    <c:v>IV</c:v>
                  </c:pt>
                  <c:pt idx="8">
                    <c:v>I</c:v>
                  </c:pt>
                  <c:pt idx="9">
                    <c:v>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Хөдөлмөр'!$B$48:$AD$48</c15:sqref>
                  </c15:fullRef>
                </c:ext>
              </c:extLst>
              <c:f>'III.1 Хөдөлмөр'!$R$48:$AD$48</c:f>
              <c:numCache>
                <c:formatCode>0.0</c:formatCode>
                <c:ptCount val="13"/>
                <c:pt idx="0">
                  <c:v>609.09529999999995</c:v>
                </c:pt>
                <c:pt idx="1">
                  <c:v>612.6</c:v>
                </c:pt>
                <c:pt idx="2">
                  <c:v>631.6</c:v>
                </c:pt>
                <c:pt idx="3">
                  <c:v>704.2</c:v>
                </c:pt>
                <c:pt idx="4">
                  <c:v>729.87030000000004</c:v>
                </c:pt>
                <c:pt idx="5">
                  <c:v>724.5</c:v>
                </c:pt>
                <c:pt idx="6">
                  <c:v>747.9</c:v>
                </c:pt>
                <c:pt idx="7">
                  <c:v>774.553</c:v>
                </c:pt>
                <c:pt idx="8">
                  <c:v>765.10400000000004</c:v>
                </c:pt>
                <c:pt idx="9">
                  <c:v>765.3</c:v>
                </c:pt>
                <c:pt idx="10" formatCode="General">
                  <c:v>799.72889999999995</c:v>
                </c:pt>
                <c:pt idx="11" formatCode="General">
                  <c:v>745.2</c:v>
                </c:pt>
                <c:pt idx="12" formatCode="General">
                  <c:v>775.3</c:v>
                </c:pt>
              </c:numCache>
            </c:numRef>
          </c:val>
          <c:extLst>
            <c:ext xmlns:c16="http://schemas.microsoft.com/office/drawing/2014/chart" uri="{C3380CC4-5D6E-409C-BE32-E72D297353CC}">
              <c16:uniqueId val="{00000001-3D87-41D4-BD98-73F95782F56C}"/>
            </c:ext>
          </c:extLst>
        </c:ser>
        <c:dLbls>
          <c:showLegendKey val="0"/>
          <c:showVal val="0"/>
          <c:showCatName val="0"/>
          <c:showSerName val="0"/>
          <c:showPercent val="0"/>
          <c:showBubbleSize val="0"/>
        </c:dLbls>
        <c:axId val="952904960"/>
        <c:axId val="952898976"/>
      </c:areaChart>
      <c:lineChart>
        <c:grouping val="standard"/>
        <c:varyColors val="0"/>
        <c:ser>
          <c:idx val="1"/>
          <c:order val="4"/>
          <c:tx>
            <c:strRef>
              <c:f>'III.1 Хөдөлмөр'!$A$49</c:f>
              <c:strCache>
                <c:ptCount val="1"/>
                <c:pt idx="0">
                  <c:v>Дундаж цалингийн өсөлт, %</c:v>
                </c:pt>
              </c:strCache>
            </c:strRef>
          </c:tx>
          <c:spPr>
            <a:ln w="28575">
              <a:solidFill>
                <a:srgbClr val="286A6C"/>
              </a:solidFill>
              <a:prstDash val="solid"/>
            </a:ln>
          </c:spPr>
          <c:marker>
            <c:symbol val="none"/>
          </c:marker>
          <c:dPt>
            <c:idx val="108"/>
            <c:bubble3D val="0"/>
            <c:extLst>
              <c:ext xmlns:c16="http://schemas.microsoft.com/office/drawing/2014/chart" uri="{C3380CC4-5D6E-409C-BE32-E72D297353CC}">
                <c16:uniqueId val="{00000002-3D87-41D4-BD98-73F95782F56C}"/>
              </c:ext>
            </c:extLst>
          </c:dPt>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Хөдөлмөр'!$B$49:$AD$49</c15:sqref>
                  </c15:fullRef>
                </c:ext>
              </c:extLst>
              <c:f>'III.1 Хөдөлмөр'!$R$49:$AD$49</c:f>
              <c:numCache>
                <c:formatCode>0.0%</c:formatCode>
                <c:ptCount val="13"/>
                <c:pt idx="0">
                  <c:v>4.093076842873522E-2</c:v>
                </c:pt>
                <c:pt idx="1">
                  <c:v>6.1038692323608368E-2</c:v>
                </c:pt>
                <c:pt idx="2">
                  <c:v>7.9401611047180687E-2</c:v>
                </c:pt>
                <c:pt idx="3">
                  <c:v>7.8352103186062116E-2</c:v>
                </c:pt>
                <c:pt idx="4">
                  <c:v>0.15978467415503883</c:v>
                </c:pt>
                <c:pt idx="5">
                  <c:v>0.13219383775351035</c:v>
                </c:pt>
                <c:pt idx="6">
                  <c:v>0.13045163791432457</c:v>
                </c:pt>
                <c:pt idx="7">
                  <c:v>0.10927546192984017</c:v>
                </c:pt>
                <c:pt idx="8">
                  <c:v>8.7897714337632049E-2</c:v>
                </c:pt>
                <c:pt idx="9">
                  <c:v>8.6224506492544428E-2</c:v>
                </c:pt>
                <c:pt idx="10">
                  <c:v>8.8048696844992946E-2</c:v>
                </c:pt>
                <c:pt idx="11">
                  <c:v>6.8703014907686821E-2</c:v>
                </c:pt>
                <c:pt idx="12">
                  <c:v>4.3819957132650744E-2</c:v>
                </c:pt>
              </c:numCache>
            </c:numRef>
          </c:val>
          <c:smooth val="0"/>
          <c:extLst>
            <c:ext xmlns:c16="http://schemas.microsoft.com/office/drawing/2014/chart" uri="{C3380CC4-5D6E-409C-BE32-E72D297353CC}">
              <c16:uniqueId val="{00000003-3D87-41D4-BD98-73F95782F56C}"/>
            </c:ext>
          </c:extLst>
        </c:ser>
        <c:ser>
          <c:idx val="2"/>
          <c:order val="5"/>
          <c:tx>
            <c:strRef>
              <c:f>'III.1 Хөдөлмөр'!$A$50</c:f>
              <c:strCache>
                <c:ptCount val="1"/>
                <c:pt idx="0">
                  <c:v>Медиан цалингийн өсөлт, %</c:v>
                </c:pt>
              </c:strCache>
            </c:strRef>
          </c:tx>
          <c:spPr>
            <a:ln w="28575">
              <a:solidFill>
                <a:srgbClr val="7EA6A7"/>
              </a:solidFill>
            </a:ln>
          </c:spPr>
          <c:marker>
            <c:symbol val="none"/>
          </c:marker>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Хөдөлмөр'!$B$50:$AD$50</c15:sqref>
                  </c15:fullRef>
                </c:ext>
              </c:extLst>
              <c:f>'III.1 Хөдөлмөр'!$R$50:$AD$50</c:f>
              <c:numCache>
                <c:formatCode>0.00</c:formatCode>
                <c:ptCount val="13"/>
                <c:pt idx="0" formatCode="0.0%">
                  <c:v>3.0811915887850594E-2</c:v>
                </c:pt>
                <c:pt idx="1" formatCode="0.0%">
                  <c:v>3.585714285714281E-2</c:v>
                </c:pt>
                <c:pt idx="2" formatCode="0.0%">
                  <c:v>6.0509480387899828E-2</c:v>
                </c:pt>
                <c:pt idx="3" formatCode="0.0%">
                  <c:v>7.0147273450975156E-2</c:v>
                </c:pt>
                <c:pt idx="4" formatCode="0.0%">
                  <c:v>0.17271709873919816</c:v>
                </c:pt>
                <c:pt idx="5" formatCode="0.0%">
                  <c:v>0.16240104813129208</c:v>
                </c:pt>
                <c:pt idx="6" formatCode="0.0%">
                  <c:v>0.15052968039022474</c:v>
                </c:pt>
                <c:pt idx="7" formatCode="0.0%">
                  <c:v>0.12199437122630385</c:v>
                </c:pt>
                <c:pt idx="8" formatCode="0.0%">
                  <c:v>0.10795570540008037</c:v>
                </c:pt>
                <c:pt idx="9" formatCode="0.0%">
                  <c:v>0.11940696939101181</c:v>
                </c:pt>
                <c:pt idx="10" formatCode="0.0%">
                  <c:v>0.11743772241992878</c:v>
                </c:pt>
                <c:pt idx="11" formatCode="0.0%">
                  <c:v>0.10048211702747167</c:v>
                </c:pt>
                <c:pt idx="12" formatCode="0.0%">
                  <c:v>3.1085196180939967E-2</c:v>
                </c:pt>
              </c:numCache>
            </c:numRef>
          </c:val>
          <c:smooth val="0"/>
          <c:extLst>
            <c:ext xmlns:c16="http://schemas.microsoft.com/office/drawing/2014/chart" uri="{C3380CC4-5D6E-409C-BE32-E72D297353CC}">
              <c16:uniqueId val="{00000004-3D87-41D4-BD98-73F95782F56C}"/>
            </c:ext>
          </c:extLst>
        </c:ser>
        <c:ser>
          <c:idx val="7"/>
          <c:order val="6"/>
          <c:tx>
            <c:strRef>
              <c:f>'III.1 Хөдөлмөр'!$A$51</c:f>
              <c:strCache>
                <c:ptCount val="1"/>
                <c:pt idx="0">
                  <c:v>Бодит цалингийн өсөлт, %</c:v>
                </c:pt>
              </c:strCache>
            </c:strRef>
          </c:tx>
          <c:spPr>
            <a:ln w="28575">
              <a:solidFill>
                <a:srgbClr val="7EA6A7"/>
              </a:solidFill>
              <a:prstDash val="sysDash"/>
            </a:ln>
          </c:spPr>
          <c:marker>
            <c:symbol val="none"/>
          </c:marker>
          <c:dPt>
            <c:idx val="108"/>
            <c:bubble3D val="0"/>
            <c:extLst>
              <c:ext xmlns:c16="http://schemas.microsoft.com/office/drawing/2014/chart" uri="{C3380CC4-5D6E-409C-BE32-E72D297353CC}">
                <c16:uniqueId val="{00000005-3D87-41D4-BD98-73F95782F56C}"/>
              </c:ext>
            </c:extLst>
          </c:dPt>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Хөдөлмөр'!$B$51:$AD$51</c15:sqref>
                  </c15:fullRef>
                </c:ext>
              </c:extLst>
              <c:f>'III.1 Хөдөлмөр'!$R$51:$AD$51</c:f>
              <c:numCache>
                <c:formatCode>0.0%</c:formatCode>
                <c:ptCount val="13"/>
                <c:pt idx="0">
                  <c:v>3.8910505836577958E-3</c:v>
                </c:pt>
                <c:pt idx="1">
                  <c:v>-1.041666666666663E-2</c:v>
                </c:pt>
                <c:pt idx="2">
                  <c:v>2.1985343104597099E-2</c:v>
                </c:pt>
                <c:pt idx="3">
                  <c:v>-1.104972375690616E-2</c:v>
                </c:pt>
                <c:pt idx="4">
                  <c:v>5.6847545219638196E-2</c:v>
                </c:pt>
                <c:pt idx="5">
                  <c:v>4.4736842105263186E-2</c:v>
                </c:pt>
                <c:pt idx="6">
                  <c:v>3.6505867014341442E-2</c:v>
                </c:pt>
                <c:pt idx="7">
                  <c:v>5.2141527001862142E-2</c:v>
                </c:pt>
                <c:pt idx="8">
                  <c:v>3.4151589242053859E-2</c:v>
                </c:pt>
                <c:pt idx="9">
                  <c:v>6.1743073047858754E-2</c:v>
                </c:pt>
                <c:pt idx="10">
                  <c:v>6.9564779874213611E-2</c:v>
                </c:pt>
                <c:pt idx="11">
                  <c:v>5.0553392330383362E-2</c:v>
                </c:pt>
                <c:pt idx="12">
                  <c:v>1.2908777969018681E-2</c:v>
                </c:pt>
              </c:numCache>
            </c:numRef>
          </c:val>
          <c:smooth val="0"/>
          <c:extLst>
            <c:ext xmlns:c16="http://schemas.microsoft.com/office/drawing/2014/chart" uri="{C3380CC4-5D6E-409C-BE32-E72D297353CC}">
              <c16:uniqueId val="{00000006-3D87-41D4-BD98-73F95782F56C}"/>
            </c:ext>
          </c:extLst>
        </c:ser>
        <c:ser>
          <c:idx val="3"/>
          <c:order val="7"/>
          <c:tx>
            <c:strRef>
              <c:f>'III.1 Хөдөлмөр'!$A$52</c:f>
              <c:strCache>
                <c:ptCount val="1"/>
                <c:pt idx="0">
                  <c:v>Өрхийн орлогын өсөлт, %</c:v>
                </c:pt>
              </c:strCache>
            </c:strRef>
          </c:tx>
          <c:spPr>
            <a:ln w="28575">
              <a:solidFill>
                <a:srgbClr val="B99E66"/>
              </a:solidFill>
            </a:ln>
          </c:spPr>
          <c:marker>
            <c:symbol val="none"/>
          </c:marker>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Хөдөлмөр'!$B$52:$AD$52</c15:sqref>
                  </c15:fullRef>
                </c:ext>
              </c:extLst>
              <c:f>'III.1 Хөдөлмөр'!$R$52:$AD$52</c:f>
              <c:numCache>
                <c:formatCode>0.0%</c:formatCode>
                <c:ptCount val="13"/>
                <c:pt idx="0">
                  <c:v>0.15912283072487998</c:v>
                </c:pt>
                <c:pt idx="1">
                  <c:v>0.11154797153797258</c:v>
                </c:pt>
                <c:pt idx="2">
                  <c:v>0.14723586071750105</c:v>
                </c:pt>
                <c:pt idx="3">
                  <c:v>0.15445498904983301</c:v>
                </c:pt>
                <c:pt idx="4">
                  <c:v>0.1129670861525498</c:v>
                </c:pt>
                <c:pt idx="5">
                  <c:v>0.18258745757215999</c:v>
                </c:pt>
                <c:pt idx="6">
                  <c:v>0.18985359408214775</c:v>
                </c:pt>
                <c:pt idx="7">
                  <c:v>0.14410756481512288</c:v>
                </c:pt>
                <c:pt idx="8">
                  <c:v>0.19720402137177051</c:v>
                </c:pt>
                <c:pt idx="9">
                  <c:v>9.4408991135935816E-2</c:v>
                </c:pt>
                <c:pt idx="10">
                  <c:v>4.1815846292601044E-3</c:v>
                </c:pt>
                <c:pt idx="11">
                  <c:v>-3.9898042295720804E-2</c:v>
                </c:pt>
                <c:pt idx="12">
                  <c:v>-0.11268415969753631</c:v>
                </c:pt>
              </c:numCache>
            </c:numRef>
          </c:val>
          <c:smooth val="0"/>
          <c:extLst>
            <c:ext xmlns:c16="http://schemas.microsoft.com/office/drawing/2014/chart" uri="{C3380CC4-5D6E-409C-BE32-E72D297353CC}">
              <c16:uniqueId val="{00000007-3D87-41D4-BD98-73F95782F56C}"/>
            </c:ext>
          </c:extLst>
        </c:ser>
        <c:dLbls>
          <c:showLegendKey val="0"/>
          <c:showVal val="0"/>
          <c:showCatName val="0"/>
          <c:showSerName val="0"/>
          <c:showPercent val="0"/>
          <c:showBubbleSize val="0"/>
        </c:dLbls>
        <c:marker val="1"/>
        <c:smooth val="0"/>
        <c:axId val="952900064"/>
        <c:axId val="952902784"/>
      </c:lineChart>
      <c:lineChart>
        <c:grouping val="standard"/>
        <c:varyColors val="0"/>
        <c:ser>
          <c:idx val="5"/>
          <c:order val="0"/>
          <c:tx>
            <c:strRef>
              <c:f>'III.1 Хөдөлмөр'!$A$45</c:f>
              <c:strCache>
                <c:ptCount val="1"/>
                <c:pt idx="0">
                  <c:v>Дундаж цалин, мян төг</c:v>
                </c:pt>
              </c:strCache>
            </c:strRef>
          </c:tx>
          <c:spPr>
            <a:ln w="38100">
              <a:solidFill>
                <a:srgbClr val="122F83"/>
              </a:solidFill>
            </a:ln>
          </c:spPr>
          <c:marker>
            <c:symbol val="circle"/>
            <c:size val="7"/>
            <c:spPr>
              <a:solidFill>
                <a:schemeClr val="bg1"/>
              </a:solidFill>
              <a:ln w="6350">
                <a:solidFill>
                  <a:srgbClr val="122F83"/>
                </a:solidFill>
              </a:ln>
            </c:spPr>
          </c:marker>
          <c:dPt>
            <c:idx val="107"/>
            <c:bubble3D val="0"/>
            <c:extLst>
              <c:ext xmlns:c16="http://schemas.microsoft.com/office/drawing/2014/chart" uri="{C3380CC4-5D6E-409C-BE32-E72D297353CC}">
                <c16:uniqueId val="{00000008-3D87-41D4-BD98-73F95782F56C}"/>
              </c:ext>
            </c:extLst>
          </c:dPt>
          <c:dPt>
            <c:idx val="108"/>
            <c:bubble3D val="0"/>
            <c:spPr>
              <a:ln w="38100">
                <a:solidFill>
                  <a:srgbClr val="122F83"/>
                </a:solidFill>
                <a:prstDash val="solid"/>
              </a:ln>
            </c:spPr>
            <c:extLst>
              <c:ext xmlns:c16="http://schemas.microsoft.com/office/drawing/2014/chart" uri="{C3380CC4-5D6E-409C-BE32-E72D297353CC}">
                <c16:uniqueId val="{0000000A-3D87-41D4-BD98-73F95782F56C}"/>
              </c:ext>
            </c:extLst>
          </c:dPt>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Хөдөлмөр'!$B$45:$AD$45</c15:sqref>
                  </c15:fullRef>
                </c:ext>
              </c:extLst>
              <c:f>'III.1 Хөдөлмөр'!$R$45:$AD$45</c:f>
              <c:numCache>
                <c:formatCode>0.0</c:formatCode>
                <c:ptCount val="13"/>
                <c:pt idx="0">
                  <c:v>998.35670000000005</c:v>
                </c:pt>
                <c:pt idx="1">
                  <c:v>1025.5999999999999</c:v>
                </c:pt>
                <c:pt idx="2">
                  <c:v>1031.8</c:v>
                </c:pt>
                <c:pt idx="3">
                  <c:v>1120.3</c:v>
                </c:pt>
                <c:pt idx="4">
                  <c:v>1157.8788</c:v>
                </c:pt>
                <c:pt idx="5">
                  <c:v>1161.1780000000001</c:v>
                </c:pt>
                <c:pt idx="6">
                  <c:v>1166.4000000000001</c:v>
                </c:pt>
                <c:pt idx="7">
                  <c:v>1242.7212999999999</c:v>
                </c:pt>
                <c:pt idx="8" formatCode="0">
                  <c:v>1259.6537000000001</c:v>
                </c:pt>
                <c:pt idx="9" formatCode="0">
                  <c:v>1261.3</c:v>
                </c:pt>
                <c:pt idx="10" formatCode="0">
                  <c:v>1269.0999999999999</c:v>
                </c:pt>
                <c:pt idx="11" formatCode="0">
                  <c:v>1328.1</c:v>
                </c:pt>
                <c:pt idx="12" formatCode="0">
                  <c:v>1314.9</c:v>
                </c:pt>
              </c:numCache>
            </c:numRef>
          </c:val>
          <c:smooth val="0"/>
          <c:extLst>
            <c:ext xmlns:c16="http://schemas.microsoft.com/office/drawing/2014/chart" uri="{C3380CC4-5D6E-409C-BE32-E72D297353CC}">
              <c16:uniqueId val="{0000000B-3D87-41D4-BD98-73F95782F56C}"/>
            </c:ext>
          </c:extLst>
        </c:ser>
        <c:ser>
          <c:idx val="4"/>
          <c:order val="1"/>
          <c:tx>
            <c:strRef>
              <c:f>'III.1 Хөдөлмөр'!$A$46</c:f>
              <c:strCache>
                <c:ptCount val="1"/>
                <c:pt idx="0">
                  <c:v>Медиан цалин, мян төг</c:v>
                </c:pt>
              </c:strCache>
            </c:strRef>
          </c:tx>
          <c:spPr>
            <a:ln w="38100">
              <a:solidFill>
                <a:srgbClr val="7D8CAE"/>
              </a:solidFill>
            </a:ln>
          </c:spPr>
          <c:marker>
            <c:symbol val="circle"/>
            <c:size val="7"/>
            <c:spPr>
              <a:solidFill>
                <a:schemeClr val="bg1"/>
              </a:solidFill>
              <a:ln w="6350">
                <a:solidFill>
                  <a:srgbClr val="7D8CAE"/>
                </a:solidFill>
              </a:ln>
            </c:spPr>
          </c:marker>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Хөдөлмөр'!$B$46:$AD$46</c15:sqref>
                  </c15:fullRef>
                </c:ext>
              </c:extLst>
              <c:f>'III.1 Хөдөлмөр'!$R$46:$AD$46</c:f>
              <c:numCache>
                <c:formatCode>0.0</c:formatCode>
                <c:ptCount val="13"/>
                <c:pt idx="0">
                  <c:v>705.9</c:v>
                </c:pt>
                <c:pt idx="1">
                  <c:v>725.1</c:v>
                </c:pt>
                <c:pt idx="2">
                  <c:v>732.70600000000002</c:v>
                </c:pt>
                <c:pt idx="3">
                  <c:v>806.57</c:v>
                </c:pt>
                <c:pt idx="4">
                  <c:v>827.82100000000003</c:v>
                </c:pt>
                <c:pt idx="5">
                  <c:v>842.85699999999997</c:v>
                </c:pt>
                <c:pt idx="6">
                  <c:v>843</c:v>
                </c:pt>
                <c:pt idx="7">
                  <c:v>904.96699999999998</c:v>
                </c:pt>
                <c:pt idx="8" formatCode="0">
                  <c:v>917.18899999999996</c:v>
                </c:pt>
                <c:pt idx="9" formatCode="0">
                  <c:v>943.5</c:v>
                </c:pt>
                <c:pt idx="10" formatCode="General">
                  <c:v>942</c:v>
                </c:pt>
                <c:pt idx="11" formatCode="General">
                  <c:v>995.9</c:v>
                </c:pt>
                <c:pt idx="12" formatCode="General">
                  <c:v>945.7</c:v>
                </c:pt>
              </c:numCache>
            </c:numRef>
          </c:val>
          <c:smooth val="0"/>
          <c:extLst>
            <c:ext xmlns:c16="http://schemas.microsoft.com/office/drawing/2014/chart" uri="{C3380CC4-5D6E-409C-BE32-E72D297353CC}">
              <c16:uniqueId val="{0000000C-3D87-41D4-BD98-73F95782F56C}"/>
            </c:ext>
          </c:extLst>
        </c:ser>
        <c:dLbls>
          <c:showLegendKey val="0"/>
          <c:showVal val="0"/>
          <c:showCatName val="0"/>
          <c:showSerName val="0"/>
          <c:showPercent val="0"/>
          <c:showBubbleSize val="0"/>
        </c:dLbls>
        <c:marker val="1"/>
        <c:smooth val="0"/>
        <c:axId val="952904960"/>
        <c:axId val="952898976"/>
      </c:lineChart>
      <c:catAx>
        <c:axId val="952900064"/>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952902784"/>
        <c:crosses val="autoZero"/>
        <c:auto val="1"/>
        <c:lblAlgn val="ctr"/>
        <c:lblOffset val="100"/>
        <c:noMultiLvlLbl val="0"/>
      </c:catAx>
      <c:valAx>
        <c:axId val="952902784"/>
        <c:scaling>
          <c:orientation val="minMax"/>
          <c:max val="0.2"/>
          <c:min val="-0.2"/>
        </c:scaling>
        <c:delete val="0"/>
        <c:axPos val="l"/>
        <c:numFmt formatCode="0%" sourceLinked="0"/>
        <c:majorTickMark val="none"/>
        <c:minorTickMark val="none"/>
        <c:tickLblPos val="nextTo"/>
        <c:spPr>
          <a:ln>
            <a:solidFill>
              <a:schemeClr val="tx1"/>
            </a:solidFill>
          </a:ln>
        </c:spPr>
        <c:txPr>
          <a:bodyPr rot="0" vert="horz"/>
          <a:lstStyle/>
          <a:p>
            <a:pPr>
              <a:defRPr/>
            </a:pPr>
            <a:endParaRPr lang="en-US"/>
          </a:p>
        </c:txPr>
        <c:crossAx val="952900064"/>
        <c:crosses val="autoZero"/>
        <c:crossBetween val="between"/>
      </c:valAx>
      <c:catAx>
        <c:axId val="952904960"/>
        <c:scaling>
          <c:orientation val="minMax"/>
        </c:scaling>
        <c:delete val="1"/>
        <c:axPos val="b"/>
        <c:numFmt formatCode="General" sourceLinked="1"/>
        <c:majorTickMark val="out"/>
        <c:minorTickMark val="none"/>
        <c:tickLblPos val="nextTo"/>
        <c:crossAx val="952898976"/>
        <c:crossesAt val="0"/>
        <c:auto val="1"/>
        <c:lblAlgn val="ctr"/>
        <c:lblOffset val="100"/>
        <c:noMultiLvlLbl val="0"/>
      </c:catAx>
      <c:valAx>
        <c:axId val="952898976"/>
        <c:scaling>
          <c:orientation val="minMax"/>
        </c:scaling>
        <c:delete val="0"/>
        <c:axPos val="r"/>
        <c:numFmt formatCode="0" sourceLinked="0"/>
        <c:majorTickMark val="none"/>
        <c:minorTickMark val="none"/>
        <c:tickLblPos val="nextTo"/>
        <c:spPr>
          <a:ln>
            <a:solidFill>
              <a:schemeClr val="tx1"/>
            </a:solidFill>
          </a:ln>
        </c:spPr>
        <c:txPr>
          <a:bodyPr rot="0" vert="horz"/>
          <a:lstStyle/>
          <a:p>
            <a:pPr>
              <a:defRPr/>
            </a:pPr>
            <a:endParaRPr lang="en-US"/>
          </a:p>
        </c:txPr>
        <c:crossAx val="952904960"/>
        <c:crosses val="max"/>
        <c:crossBetween val="between"/>
      </c:valAx>
      <c:spPr>
        <a:ln>
          <a:solidFill>
            <a:schemeClr val="tx1"/>
          </a:solidFill>
        </a:ln>
      </c:spPr>
    </c:plotArea>
    <c:legend>
      <c:legendPos val="r"/>
      <c:legendEntry>
        <c:idx val="0"/>
        <c:delete val="1"/>
      </c:legendEntry>
      <c:legendEntry>
        <c:idx val="1"/>
        <c:delete val="1"/>
      </c:legendEntry>
      <c:layout>
        <c:manualLayout>
          <c:xMode val="edge"/>
          <c:yMode val="edge"/>
          <c:x val="0"/>
          <c:y val="9.060367454068243E-4"/>
          <c:w val="1"/>
          <c:h val="0.14298042907680014"/>
        </c:manualLayout>
      </c:layout>
      <c:overlay val="0"/>
    </c:legend>
    <c:plotVisOnly val="1"/>
    <c:dispBlanksAs val="gap"/>
    <c:showDLblsOverMax val="0"/>
  </c:chart>
  <c:spPr>
    <a:ln>
      <a:noFill/>
    </a:ln>
  </c:spPr>
  <c:txPr>
    <a:bodyPr/>
    <a:lstStyle/>
    <a:p>
      <a:pPr>
        <a:defRPr sz="1200" b="1" i="0" u="none" strike="noStrike" baseline="0">
          <a:solidFill>
            <a:sysClr val="windowText" lastClr="000000"/>
          </a:solidFill>
          <a:latin typeface="Times New Roman"/>
          <a:ea typeface="Times New Roman"/>
          <a:cs typeface="Times New Roman"/>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33814523184598E-2"/>
          <c:y val="1.9524311228514859E-2"/>
          <c:w val="0.90669557384279453"/>
          <c:h val="0.85168538078098166"/>
        </c:manualLayout>
      </c:layout>
      <c:lineChart>
        <c:grouping val="standard"/>
        <c:varyColors val="0"/>
        <c:ser>
          <c:idx val="0"/>
          <c:order val="0"/>
          <c:tx>
            <c:strRef>
              <c:f>'III.1 Хөдөлмөр'!$A$54</c:f>
              <c:strCache>
                <c:ptCount val="1"/>
                <c:pt idx="0">
                  <c:v>Хөд-н бүтээмж</c:v>
                </c:pt>
              </c:strCache>
            </c:strRef>
          </c:tx>
          <c:spPr>
            <a:ln w="50800" cap="rnd">
              <a:solidFill>
                <a:schemeClr val="tx1"/>
              </a:solidFill>
              <a:round/>
            </a:ln>
            <a:effectLst/>
          </c:spPr>
          <c:marker>
            <c:symbol val="circle"/>
            <c:size val="7"/>
            <c:spPr>
              <a:solidFill>
                <a:schemeClr val="bg1">
                  <a:alpha val="98000"/>
                </a:schemeClr>
              </a:solidFill>
              <a:ln w="9525">
                <a:solidFill>
                  <a:schemeClr val="tx1"/>
                </a:solidFill>
              </a:ln>
              <a:effectLst/>
            </c:spPr>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Хөдөлмөр'!$J$54:$AD$54</c15:sqref>
                  </c15:fullRef>
                </c:ext>
              </c:extLst>
              <c:f>'III.1 Хөдөлмөр'!$R$54:$AD$54</c:f>
              <c:numCache>
                <c:formatCode>0.0%</c:formatCode>
                <c:ptCount val="13"/>
                <c:pt idx="0">
                  <c:v>-1.0131455032857506E-2</c:v>
                </c:pt>
                <c:pt idx="1">
                  <c:v>-6.8104054089085375E-3</c:v>
                </c:pt>
                <c:pt idx="2">
                  <c:v>7.552735401064492E-3</c:v>
                </c:pt>
                <c:pt idx="3">
                  <c:v>1.7997744071597488E-2</c:v>
                </c:pt>
                <c:pt idx="4">
                  <c:v>2.8255565743562583E-2</c:v>
                </c:pt>
                <c:pt idx="5">
                  <c:v>5.2217304195166792E-2</c:v>
                </c:pt>
                <c:pt idx="6">
                  <c:v>6.3143474486252016E-2</c:v>
                </c:pt>
                <c:pt idx="7">
                  <c:v>8.2755489378082858E-2</c:v>
                </c:pt>
                <c:pt idx="8">
                  <c:v>6.2173307979221049E-2</c:v>
                </c:pt>
                <c:pt idx="9">
                  <c:v>4.1585486768985103E-2</c:v>
                </c:pt>
                <c:pt idx="10">
                  <c:v>3.1871488270411863E-2</c:v>
                </c:pt>
                <c:pt idx="11">
                  <c:v>2.5310174959521037E-2</c:v>
                </c:pt>
                <c:pt idx="12">
                  <c:v>4.3999999999999997E-2</c:v>
                </c:pt>
              </c:numCache>
            </c:numRef>
          </c:val>
          <c:smooth val="0"/>
          <c:extLst>
            <c:ext xmlns:c16="http://schemas.microsoft.com/office/drawing/2014/chart" uri="{C3380CC4-5D6E-409C-BE32-E72D297353CC}">
              <c16:uniqueId val="{00000000-1443-41C4-B0CA-183A1431F14A}"/>
            </c:ext>
          </c:extLst>
        </c:ser>
        <c:ser>
          <c:idx val="1"/>
          <c:order val="1"/>
          <c:tx>
            <c:strRef>
              <c:f>'III.1 Хөдөлмөр'!$A$55</c:f>
              <c:strCache>
                <c:ptCount val="1"/>
                <c:pt idx="0">
                  <c:v>Хөдөө аж ахуй</c:v>
                </c:pt>
              </c:strCache>
            </c:strRef>
          </c:tx>
          <c:spPr>
            <a:ln w="28575" cap="rnd">
              <a:solidFill>
                <a:srgbClr val="AF945E"/>
              </a:solidFill>
              <a:round/>
            </a:ln>
            <a:effectLst/>
          </c:spPr>
          <c:marker>
            <c:symbol val="none"/>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Хөдөлмөр'!$J$55:$AD$55</c15:sqref>
                  </c15:fullRef>
                </c:ext>
              </c:extLst>
              <c:f>'III.1 Хөдөлмөр'!$R$55:$AD$55</c:f>
              <c:numCache>
                <c:formatCode>0.0%</c:formatCode>
                <c:ptCount val="13"/>
                <c:pt idx="0">
                  <c:v>1.9303007303836939E-3</c:v>
                </c:pt>
                <c:pt idx="1">
                  <c:v>9.7878955838648363E-3</c:v>
                </c:pt>
                <c:pt idx="2">
                  <c:v>3.6788983202236336E-2</c:v>
                </c:pt>
                <c:pt idx="3">
                  <c:v>4.8673628378929745E-2</c:v>
                </c:pt>
                <c:pt idx="4">
                  <c:v>4.9021146958779571E-2</c:v>
                </c:pt>
                <c:pt idx="5">
                  <c:v>8.1325454608119907E-2</c:v>
                </c:pt>
                <c:pt idx="6">
                  <c:v>7.9196601123563415E-2</c:v>
                </c:pt>
                <c:pt idx="7">
                  <c:v>0.14961351902692077</c:v>
                </c:pt>
                <c:pt idx="8">
                  <c:v>0.15883934645403208</c:v>
                </c:pt>
                <c:pt idx="9">
                  <c:v>0.19110925125550327</c:v>
                </c:pt>
                <c:pt idx="10">
                  <c:v>0.20041553360225195</c:v>
                </c:pt>
                <c:pt idx="11">
                  <c:v>0.18553967340275768</c:v>
                </c:pt>
                <c:pt idx="12">
                  <c:v>0.159</c:v>
                </c:pt>
              </c:numCache>
            </c:numRef>
          </c:val>
          <c:smooth val="0"/>
          <c:extLst>
            <c:ext xmlns:c16="http://schemas.microsoft.com/office/drawing/2014/chart" uri="{C3380CC4-5D6E-409C-BE32-E72D297353CC}">
              <c16:uniqueId val="{00000001-1443-41C4-B0CA-183A1431F14A}"/>
            </c:ext>
          </c:extLst>
        </c:ser>
        <c:ser>
          <c:idx val="2"/>
          <c:order val="2"/>
          <c:tx>
            <c:strRef>
              <c:f>'III.1 Хөдөлмөр'!$A$56</c:f>
              <c:strCache>
                <c:ptCount val="1"/>
                <c:pt idx="0">
                  <c:v>Уул уурхай</c:v>
                </c:pt>
              </c:strCache>
            </c:strRef>
          </c:tx>
          <c:spPr>
            <a:ln w="28575" cap="rnd">
              <a:solidFill>
                <a:srgbClr val="B99E66">
                  <a:alpha val="40000"/>
                </a:srgbClr>
              </a:solidFill>
              <a:prstDash val="solid"/>
              <a:round/>
            </a:ln>
            <a:effectLst/>
          </c:spPr>
          <c:marker>
            <c:symbol val="none"/>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Хөдөлмөр'!$J$56:$AD$56</c15:sqref>
                  </c15:fullRef>
                </c:ext>
              </c:extLst>
              <c:f>'III.1 Хөдөлмөр'!$R$56:$AD$56</c:f>
              <c:numCache>
                <c:formatCode>0.0%</c:formatCode>
                <c:ptCount val="13"/>
                <c:pt idx="0">
                  <c:v>-0.1384471745971948</c:v>
                </c:pt>
                <c:pt idx="1">
                  <c:v>-0.20350348403913721</c:v>
                </c:pt>
                <c:pt idx="2">
                  <c:v>-0.1940554329628833</c:v>
                </c:pt>
                <c:pt idx="3">
                  <c:v>-0.17841313593430674</c:v>
                </c:pt>
                <c:pt idx="4">
                  <c:v>-0.13832982430905971</c:v>
                </c:pt>
                <c:pt idx="5">
                  <c:v>-9.4314148952029386E-2</c:v>
                </c:pt>
                <c:pt idx="6">
                  <c:v>-8.6319106685616376E-2</c:v>
                </c:pt>
                <c:pt idx="7">
                  <c:v>-4.2670113719997405E-2</c:v>
                </c:pt>
                <c:pt idx="8">
                  <c:v>-5.4036414243010422E-2</c:v>
                </c:pt>
                <c:pt idx="9">
                  <c:v>-5.4153457123579996E-2</c:v>
                </c:pt>
                <c:pt idx="10">
                  <c:v>-4.3375210178632106E-2</c:v>
                </c:pt>
                <c:pt idx="11">
                  <c:v>-8.2610629979582573E-3</c:v>
                </c:pt>
                <c:pt idx="12">
                  <c:v>3.6999999999999998E-2</c:v>
                </c:pt>
              </c:numCache>
            </c:numRef>
          </c:val>
          <c:smooth val="0"/>
          <c:extLst>
            <c:ext xmlns:c16="http://schemas.microsoft.com/office/drawing/2014/chart" uri="{C3380CC4-5D6E-409C-BE32-E72D297353CC}">
              <c16:uniqueId val="{00000002-1443-41C4-B0CA-183A1431F14A}"/>
            </c:ext>
          </c:extLst>
        </c:ser>
        <c:ser>
          <c:idx val="3"/>
          <c:order val="3"/>
          <c:tx>
            <c:strRef>
              <c:f>'III.1 Хөдөлмөр'!$A$57</c:f>
              <c:strCache>
                <c:ptCount val="1"/>
                <c:pt idx="0">
                  <c:v>Боловсруулах</c:v>
                </c:pt>
              </c:strCache>
            </c:strRef>
          </c:tx>
          <c:spPr>
            <a:ln w="28575" cap="rnd">
              <a:solidFill>
                <a:srgbClr val="122F83"/>
              </a:solidFill>
              <a:round/>
            </a:ln>
            <a:effectLst/>
          </c:spPr>
          <c:marker>
            <c:symbol val="none"/>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Хөдөлмөр'!$J$57:$AD$57</c15:sqref>
                  </c15:fullRef>
                </c:ext>
              </c:extLst>
              <c:f>'III.1 Хөдөлмөр'!$R$57:$AD$57</c:f>
              <c:numCache>
                <c:formatCode>0.0%</c:formatCode>
                <c:ptCount val="13"/>
                <c:pt idx="0">
                  <c:v>2.6748992796795878E-2</c:v>
                </c:pt>
                <c:pt idx="1">
                  <c:v>6.3976397347871528E-2</c:v>
                </c:pt>
                <c:pt idx="2">
                  <c:v>3.7748463641263497E-2</c:v>
                </c:pt>
                <c:pt idx="3">
                  <c:v>8.2626545112376659E-2</c:v>
                </c:pt>
                <c:pt idx="4">
                  <c:v>7.6655516005543101E-2</c:v>
                </c:pt>
                <c:pt idx="5">
                  <c:v>9.4508432608771731E-2</c:v>
                </c:pt>
                <c:pt idx="6">
                  <c:v>0.12399732268801844</c:v>
                </c:pt>
                <c:pt idx="7">
                  <c:v>0.13079597191099079</c:v>
                </c:pt>
                <c:pt idx="8">
                  <c:v>0.12681409792161946</c:v>
                </c:pt>
                <c:pt idx="9">
                  <c:v>0.10225947842148297</c:v>
                </c:pt>
                <c:pt idx="10">
                  <c:v>0.10197917111615129</c:v>
                </c:pt>
                <c:pt idx="11">
                  <c:v>0.10849283400347987</c:v>
                </c:pt>
                <c:pt idx="12">
                  <c:v>0.13</c:v>
                </c:pt>
              </c:numCache>
            </c:numRef>
          </c:val>
          <c:smooth val="0"/>
          <c:extLst>
            <c:ext xmlns:c16="http://schemas.microsoft.com/office/drawing/2014/chart" uri="{C3380CC4-5D6E-409C-BE32-E72D297353CC}">
              <c16:uniqueId val="{00000003-1443-41C4-B0CA-183A1431F14A}"/>
            </c:ext>
          </c:extLst>
        </c:ser>
        <c:ser>
          <c:idx val="5"/>
          <c:order val="4"/>
          <c:tx>
            <c:strRef>
              <c:f>'III.1 Хөдөлмөр'!$A$58</c:f>
              <c:strCache>
                <c:ptCount val="1"/>
                <c:pt idx="0">
                  <c:v>Барилга</c:v>
                </c:pt>
              </c:strCache>
            </c:strRef>
          </c:tx>
          <c:spPr>
            <a:ln w="38100" cap="rnd">
              <a:solidFill>
                <a:srgbClr val="D4D9E4"/>
              </a:solidFill>
              <a:round/>
            </a:ln>
            <a:effectLst/>
          </c:spPr>
          <c:marker>
            <c:symbol val="none"/>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Хөдөлмөр'!$J$58:$AD$58</c15:sqref>
                  </c15:fullRef>
                </c:ext>
              </c:extLst>
              <c:f>'III.1 Хөдөлмөр'!$R$58:$AD$58</c:f>
              <c:numCache>
                <c:formatCode>0.0%</c:formatCode>
                <c:ptCount val="13"/>
                <c:pt idx="0">
                  <c:v>0.11173794579085272</c:v>
                </c:pt>
                <c:pt idx="1">
                  <c:v>8.1798363678914354E-2</c:v>
                </c:pt>
                <c:pt idx="2">
                  <c:v>8.7059735253725234E-2</c:v>
                </c:pt>
                <c:pt idx="3">
                  <c:v>4.6516316300905913E-2</c:v>
                </c:pt>
                <c:pt idx="4">
                  <c:v>4.2860704543960626E-2</c:v>
                </c:pt>
                <c:pt idx="5">
                  <c:v>6.3236574089813757E-2</c:v>
                </c:pt>
                <c:pt idx="6">
                  <c:v>9.9523422870991585E-2</c:v>
                </c:pt>
                <c:pt idx="7">
                  <c:v>4.8510787306014214E-2</c:v>
                </c:pt>
                <c:pt idx="8">
                  <c:v>2.0834414760699138E-2</c:v>
                </c:pt>
                <c:pt idx="9">
                  <c:v>-3.1191745476224164E-2</c:v>
                </c:pt>
                <c:pt idx="10">
                  <c:v>-1.1678701849973772E-2</c:v>
                </c:pt>
                <c:pt idx="11">
                  <c:v>-2.6494281502046468E-2</c:v>
                </c:pt>
                <c:pt idx="12">
                  <c:v>-0.04</c:v>
                </c:pt>
              </c:numCache>
            </c:numRef>
          </c:val>
          <c:smooth val="0"/>
          <c:extLst>
            <c:ext xmlns:c16="http://schemas.microsoft.com/office/drawing/2014/chart" uri="{C3380CC4-5D6E-409C-BE32-E72D297353CC}">
              <c16:uniqueId val="{00000004-1443-41C4-B0CA-183A1431F14A}"/>
            </c:ext>
          </c:extLst>
        </c:ser>
        <c:ser>
          <c:idx val="6"/>
          <c:order val="5"/>
          <c:tx>
            <c:strRef>
              <c:f>'III.1 Хөдөлмөр'!$A$59</c:f>
              <c:strCache>
                <c:ptCount val="1"/>
                <c:pt idx="0">
                  <c:v>Худалдаа</c:v>
                </c:pt>
              </c:strCache>
            </c:strRef>
          </c:tx>
          <c:spPr>
            <a:ln w="28575" cap="rnd">
              <a:solidFill>
                <a:srgbClr val="286A6C"/>
              </a:solidFill>
              <a:round/>
            </a:ln>
            <a:effectLst/>
          </c:spPr>
          <c:marker>
            <c:symbol val="none"/>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Хөдөлмөр'!$J$59:$AD$59</c15:sqref>
                  </c15:fullRef>
                </c:ext>
              </c:extLst>
              <c:f>'III.1 Хөдөлмөр'!$R$59:$AD$59</c:f>
              <c:numCache>
                <c:formatCode>0.0%</c:formatCode>
                <c:ptCount val="13"/>
                <c:pt idx="0">
                  <c:v>-5.0843240615303209E-2</c:v>
                </c:pt>
                <c:pt idx="1">
                  <c:v>-6.2864365001405909E-2</c:v>
                </c:pt>
                <c:pt idx="2">
                  <c:v>-4.7994752775204486E-2</c:v>
                </c:pt>
                <c:pt idx="3">
                  <c:v>-5.0893236073087267E-2</c:v>
                </c:pt>
                <c:pt idx="4">
                  <c:v>-5.3150070343577216E-4</c:v>
                </c:pt>
                <c:pt idx="5">
                  <c:v>4.8931786572680824E-2</c:v>
                </c:pt>
                <c:pt idx="6">
                  <c:v>0.10005203126871454</c:v>
                </c:pt>
                <c:pt idx="7">
                  <c:v>0.15677322812975114</c:v>
                </c:pt>
                <c:pt idx="8">
                  <c:v>0.13777147910196286</c:v>
                </c:pt>
                <c:pt idx="9">
                  <c:v>0.11430489673428035</c:v>
                </c:pt>
                <c:pt idx="10">
                  <c:v>9.7858538393973626E-2</c:v>
                </c:pt>
                <c:pt idx="11">
                  <c:v>9.1529908526229331E-2</c:v>
                </c:pt>
                <c:pt idx="12">
                  <c:v>7.4999999999999997E-2</c:v>
                </c:pt>
              </c:numCache>
            </c:numRef>
          </c:val>
          <c:smooth val="0"/>
          <c:extLst>
            <c:ext xmlns:c16="http://schemas.microsoft.com/office/drawing/2014/chart" uri="{C3380CC4-5D6E-409C-BE32-E72D297353CC}">
              <c16:uniqueId val="{00000005-1443-41C4-B0CA-183A1431F14A}"/>
            </c:ext>
          </c:extLst>
        </c:ser>
        <c:ser>
          <c:idx val="7"/>
          <c:order val="6"/>
          <c:tx>
            <c:strRef>
              <c:f>'III.1 Хөдөлмөр'!$A$60</c:f>
              <c:strCache>
                <c:ptCount val="1"/>
                <c:pt idx="0">
                  <c:v>Тээвэр ба агуулах</c:v>
                </c:pt>
              </c:strCache>
            </c:strRef>
          </c:tx>
          <c:spPr>
            <a:ln w="28575" cap="rnd">
              <a:solidFill>
                <a:srgbClr val="A9C3C4"/>
              </a:solidFill>
              <a:prstDash val="solid"/>
              <a:round/>
            </a:ln>
            <a:effectLst/>
          </c:spPr>
          <c:marker>
            <c:symbol val="none"/>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Хөдөлмөр'!$J$60:$AD$60</c15:sqref>
                  </c15:fullRef>
                </c:ext>
              </c:extLst>
              <c:f>'III.1 Хөдөлмөр'!$R$60:$AD$60</c:f>
              <c:numCache>
                <c:formatCode>0.0%</c:formatCode>
                <c:ptCount val="13"/>
                <c:pt idx="0">
                  <c:v>9.7364315816654612E-2</c:v>
                </c:pt>
                <c:pt idx="1">
                  <c:v>9.2765387416267497E-2</c:v>
                </c:pt>
                <c:pt idx="2">
                  <c:v>9.0326999576494815E-2</c:v>
                </c:pt>
                <c:pt idx="3">
                  <c:v>4.8017684910181213E-2</c:v>
                </c:pt>
                <c:pt idx="4">
                  <c:v>5.9165858723850606E-2</c:v>
                </c:pt>
                <c:pt idx="5">
                  <c:v>0.10411860339170165</c:v>
                </c:pt>
                <c:pt idx="6">
                  <c:v>0.153930573997902</c:v>
                </c:pt>
                <c:pt idx="7">
                  <c:v>0.12686301168402481</c:v>
                </c:pt>
                <c:pt idx="8">
                  <c:v>7.3157158028592351E-2</c:v>
                </c:pt>
                <c:pt idx="9">
                  <c:v>2.4339283831574576E-2</c:v>
                </c:pt>
                <c:pt idx="10">
                  <c:v>-1.1075987273675869E-2</c:v>
                </c:pt>
                <c:pt idx="11">
                  <c:v>-5.7001850571378965E-2</c:v>
                </c:pt>
                <c:pt idx="12">
                  <c:v>-3.1E-2</c:v>
                </c:pt>
              </c:numCache>
            </c:numRef>
          </c:val>
          <c:smooth val="0"/>
          <c:extLst>
            <c:ext xmlns:c16="http://schemas.microsoft.com/office/drawing/2014/chart" uri="{C3380CC4-5D6E-409C-BE32-E72D297353CC}">
              <c16:uniqueId val="{00000006-1443-41C4-B0CA-183A1431F14A}"/>
            </c:ext>
          </c:extLst>
        </c:ser>
        <c:ser>
          <c:idx val="9"/>
          <c:order val="7"/>
          <c:tx>
            <c:strRef>
              <c:f>'III.1 Хөдөлмөр'!$A$61</c:f>
              <c:strCache>
                <c:ptCount val="1"/>
                <c:pt idx="0">
                  <c:v>Бусад үйлчилгээ</c:v>
                </c:pt>
              </c:strCache>
            </c:strRef>
          </c:tx>
          <c:spPr>
            <a:ln w="28575" cap="rnd">
              <a:solidFill>
                <a:srgbClr val="B2B2B2"/>
              </a:solidFill>
              <a:prstDash val="solid"/>
              <a:round/>
            </a:ln>
            <a:effectLst/>
          </c:spPr>
          <c:marker>
            <c:symbol val="none"/>
          </c:marker>
          <c:cat>
            <c:multiLvlStrRef>
              <c:extLst>
                <c:ext xmlns:c15="http://schemas.microsoft.com/office/drawing/2012/chart" uri="{02D57815-91ED-43cb-92C2-25804820EDAC}">
                  <c15:fullRef>
                    <c15:sqref>'III.1 Хөдөлмөр'!$J$1:$AD$2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Хөдөлмөр'!$J$61:$AD$61</c15:sqref>
                  </c15:fullRef>
                </c:ext>
              </c:extLst>
              <c:f>'III.1 Хөдөлмөр'!$R$61:$AD$61</c:f>
              <c:numCache>
                <c:formatCode>0.0%</c:formatCode>
                <c:ptCount val="13"/>
                <c:pt idx="0">
                  <c:v>-1.7406368101109293E-2</c:v>
                </c:pt>
                <c:pt idx="1">
                  <c:v>-1.8523201366357878E-2</c:v>
                </c:pt>
                <c:pt idx="2">
                  <c:v>-1.584073588642243E-2</c:v>
                </c:pt>
                <c:pt idx="3">
                  <c:v>-1.8874752418794882E-3</c:v>
                </c:pt>
                <c:pt idx="4">
                  <c:v>-3.0352021291029097E-3</c:v>
                </c:pt>
                <c:pt idx="5">
                  <c:v>1.5941423648522246E-3</c:v>
                </c:pt>
                <c:pt idx="6">
                  <c:v>4.5112987534741134E-3</c:v>
                </c:pt>
                <c:pt idx="7">
                  <c:v>3.3160279385191505E-3</c:v>
                </c:pt>
                <c:pt idx="8">
                  <c:v>-8.9040726113774893E-3</c:v>
                </c:pt>
                <c:pt idx="9">
                  <c:v>-9.5772247410492728E-3</c:v>
                </c:pt>
                <c:pt idx="10">
                  <c:v>-1.975801923039977E-2</c:v>
                </c:pt>
                <c:pt idx="11">
                  <c:v>-3.1989549958958086E-2</c:v>
                </c:pt>
                <c:pt idx="12">
                  <c:v>8.0000000000000002E-3</c:v>
                </c:pt>
              </c:numCache>
            </c:numRef>
          </c:val>
          <c:smooth val="0"/>
          <c:extLst>
            <c:ext xmlns:c16="http://schemas.microsoft.com/office/drawing/2014/chart" uri="{C3380CC4-5D6E-409C-BE32-E72D297353CC}">
              <c16:uniqueId val="{00000007-1443-41C4-B0CA-183A1431F14A}"/>
            </c:ext>
          </c:extLst>
        </c:ser>
        <c:dLbls>
          <c:showLegendKey val="0"/>
          <c:showVal val="0"/>
          <c:showCatName val="0"/>
          <c:showSerName val="0"/>
          <c:showPercent val="0"/>
          <c:showBubbleSize val="0"/>
        </c:dLbls>
        <c:marker val="1"/>
        <c:smooth val="0"/>
        <c:axId val="941512560"/>
        <c:axId val="941508752"/>
      </c:lineChart>
      <c:catAx>
        <c:axId val="94151256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08752"/>
        <c:crosses val="autoZero"/>
        <c:auto val="1"/>
        <c:lblAlgn val="ctr"/>
        <c:lblOffset val="100"/>
        <c:noMultiLvlLbl val="0"/>
      </c:catAx>
      <c:valAx>
        <c:axId val="941508752"/>
        <c:scaling>
          <c:orientation val="minMax"/>
          <c:max val="0.25"/>
          <c:min val="-0.25"/>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2560"/>
        <c:crosses val="autoZero"/>
        <c:crossBetween val="between"/>
        <c:majorUnit val="0.25"/>
      </c:valAx>
      <c:spPr>
        <a:noFill/>
        <a:ln>
          <a:solidFill>
            <a:schemeClr val="tx1"/>
          </a:solidFill>
        </a:ln>
        <a:effectLst/>
      </c:spPr>
    </c:plotArea>
    <c:legend>
      <c:legendPos val="b"/>
      <c:layout>
        <c:manualLayout>
          <c:xMode val="edge"/>
          <c:yMode val="edge"/>
          <c:x val="7.0499940277293574E-2"/>
          <c:y val="0.66768963096558942"/>
          <c:w val="0.41684092527915456"/>
          <c:h val="0.18063886585154257"/>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74899363229843E-2"/>
          <c:y val="0.12150853578811666"/>
          <c:w val="0.90995202083386773"/>
          <c:h val="0.74725946941253418"/>
        </c:manualLayout>
      </c:layout>
      <c:barChart>
        <c:barDir val="col"/>
        <c:grouping val="stacked"/>
        <c:varyColors val="0"/>
        <c:ser>
          <c:idx val="1"/>
          <c:order val="1"/>
          <c:tx>
            <c:strRef>
              <c:f>'III.1 Хөдөлмөр'!$A$64</c:f>
              <c:strCache>
                <c:ptCount val="1"/>
                <c:pt idx="0">
                  <c:v>Улсын дундаж цалингийн өсөлт</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Хөдөлмөр'!$B$64:$AD$64</c15:sqref>
                  </c15:fullRef>
                </c:ext>
              </c:extLst>
              <c:f>'III.1 Хөдөлмөр'!$R$64:$AD$64</c:f>
              <c:numCache>
                <c:formatCode>0.0%</c:formatCode>
                <c:ptCount val="13"/>
                <c:pt idx="0">
                  <c:v>4.093076842873522E-2</c:v>
                </c:pt>
                <c:pt idx="1">
                  <c:v>6.1038692323608368E-2</c:v>
                </c:pt>
                <c:pt idx="2">
                  <c:v>7.9401611047180687E-2</c:v>
                </c:pt>
                <c:pt idx="3">
                  <c:v>7.8352103186062116E-2</c:v>
                </c:pt>
                <c:pt idx="4">
                  <c:v>0.15978467415503883</c:v>
                </c:pt>
                <c:pt idx="5">
                  <c:v>0.13219383775351035</c:v>
                </c:pt>
                <c:pt idx="6">
                  <c:v>0.13045163791432457</c:v>
                </c:pt>
                <c:pt idx="7">
                  <c:v>0.10927546192984017</c:v>
                </c:pt>
                <c:pt idx="8">
                  <c:v>8.7937701251633582E-2</c:v>
                </c:pt>
                <c:pt idx="9">
                  <c:v>8.6224506492544428E-2</c:v>
                </c:pt>
                <c:pt idx="10">
                  <c:v>8.8048696844992946E-2</c:v>
                </c:pt>
                <c:pt idx="11">
                  <c:v>6.8703014907686821E-2</c:v>
                </c:pt>
                <c:pt idx="12">
                  <c:v>4.3819957132650744E-2</c:v>
                </c:pt>
              </c:numCache>
            </c:numRef>
          </c:val>
          <c:extLst>
            <c:ext xmlns:c16="http://schemas.microsoft.com/office/drawing/2014/chart" uri="{C3380CC4-5D6E-409C-BE32-E72D297353CC}">
              <c16:uniqueId val="{00000000-2A6B-4844-8C3B-0A80BD1BF28D}"/>
            </c:ext>
          </c:extLst>
        </c:ser>
        <c:ser>
          <c:idx val="2"/>
          <c:order val="2"/>
          <c:tx>
            <c:strRef>
              <c:f>'III.1 Хөдөлмөр'!$A$65</c:f>
              <c:strCache>
                <c:ptCount val="1"/>
                <c:pt idx="0">
                  <c:v>Бодит ДНБ-ий өсөлт</c:v>
                </c:pt>
              </c:strCache>
            </c:strRef>
          </c:tx>
          <c:spPr>
            <a:solidFill>
              <a:srgbClr val="B99E66">
                <a:alpha val="60000"/>
              </a:srgbClr>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Хөдөлмөр'!$B$65:$AD$65</c15:sqref>
                  </c15:fullRef>
                </c:ext>
              </c:extLst>
              <c:f>'III.1 Хөдөлмөр'!$R$65:$AD$65</c:f>
              <c:numCache>
                <c:formatCode>0.0%</c:formatCode>
                <c:ptCount val="13"/>
                <c:pt idx="0">
                  <c:v>6.1784682828111892E-2</c:v>
                </c:pt>
                <c:pt idx="1">
                  <c:v>6.7494946028140435E-2</c:v>
                </c:pt>
                <c:pt idx="2">
                  <c:v>6.5433794031880987E-2</c:v>
                </c:pt>
                <c:pt idx="3">
                  <c:v>9.0419030302862025E-2</c:v>
                </c:pt>
                <c:pt idx="4">
                  <c:v>8.8165096241051177E-2</c:v>
                </c:pt>
                <c:pt idx="5">
                  <c:v>7.0591467886115922E-2</c:v>
                </c:pt>
                <c:pt idx="6">
                  <c:v>5.4289293743609246E-2</c:v>
                </c:pt>
                <c:pt idx="7">
                  <c:v>9.2377357209580957E-3</c:v>
                </c:pt>
                <c:pt idx="8">
                  <c:v>-0.10679297731646853</c:v>
                </c:pt>
                <c:pt idx="9">
                  <c:v>-9.0919204166564294E-2</c:v>
                </c:pt>
                <c:pt idx="10">
                  <c:v>-3.0669256297904401E-2</c:v>
                </c:pt>
                <c:pt idx="11">
                  <c:v>-3.0315407107601722E-3</c:v>
                </c:pt>
                <c:pt idx="12" formatCode="0.00%">
                  <c:v>0.157</c:v>
                </c:pt>
              </c:numCache>
            </c:numRef>
          </c:val>
          <c:extLst>
            <c:ext xmlns:c16="http://schemas.microsoft.com/office/drawing/2014/chart" uri="{C3380CC4-5D6E-409C-BE32-E72D297353CC}">
              <c16:uniqueId val="{00000001-2A6B-4844-8C3B-0A80BD1BF28D}"/>
            </c:ext>
          </c:extLst>
        </c:ser>
        <c:ser>
          <c:idx val="3"/>
          <c:order val="3"/>
          <c:tx>
            <c:strRef>
              <c:f>'III.1 Хөдөлмөр'!$A$66</c:f>
              <c:strCache>
                <c:ptCount val="1"/>
                <c:pt idx="0">
                  <c:v>Ажиллагчдын өсөлт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Хөдөлмөр'!$B$66:$AD$66</c15:sqref>
                  </c15:fullRef>
                </c:ext>
              </c:extLst>
              <c:f>'III.1 Хөдөлмөр'!$R$66:$AD$66</c:f>
              <c:numCache>
                <c:formatCode>0.0%</c:formatCode>
                <c:ptCount val="13"/>
                <c:pt idx="0">
                  <c:v>-3.5649054284383475E-3</c:v>
                </c:pt>
                <c:pt idx="1">
                  <c:v>2.9873731089558264E-2</c:v>
                </c:pt>
                <c:pt idx="2">
                  <c:v>4.0311102116700193E-2</c:v>
                </c:pt>
                <c:pt idx="3">
                  <c:v>-8.355552187866544E-3</c:v>
                </c:pt>
                <c:pt idx="4">
                  <c:v>1.776142987384155E-4</c:v>
                </c:pt>
                <c:pt idx="5">
                  <c:v>-8.822186482563843E-2</c:v>
                </c:pt>
                <c:pt idx="6">
                  <c:v>-6.6934491810265451E-2</c:v>
                </c:pt>
                <c:pt idx="7">
                  <c:v>-5.4057926256570576E-2</c:v>
                </c:pt>
                <c:pt idx="8">
                  <c:v>2.3856450146921171E-2</c:v>
                </c:pt>
                <c:pt idx="9">
                  <c:v>1.979180828051641E-2</c:v>
                </c:pt>
                <c:pt idx="10">
                  <c:v>1.7337330063281753E-2</c:v>
                </c:pt>
                <c:pt idx="11">
                  <c:v>-5.3747373655695485E-2</c:v>
                </c:pt>
                <c:pt idx="12">
                  <c:v>-9.8737670393137744E-2</c:v>
                </c:pt>
              </c:numCache>
            </c:numRef>
          </c:val>
          <c:extLst>
            <c:ext xmlns:c16="http://schemas.microsoft.com/office/drawing/2014/chart" uri="{C3380CC4-5D6E-409C-BE32-E72D297353CC}">
              <c16:uniqueId val="{00000002-2A6B-4844-8C3B-0A80BD1BF28D}"/>
            </c:ext>
          </c:extLst>
        </c:ser>
        <c:dLbls>
          <c:showLegendKey val="0"/>
          <c:showVal val="0"/>
          <c:showCatName val="0"/>
          <c:showSerName val="0"/>
          <c:showPercent val="0"/>
          <c:showBubbleSize val="0"/>
        </c:dLbls>
        <c:gapWidth val="25"/>
        <c:overlap val="100"/>
        <c:axId val="952903328"/>
        <c:axId val="952906048"/>
      </c:barChart>
      <c:lineChart>
        <c:grouping val="standard"/>
        <c:varyColors val="0"/>
        <c:ser>
          <c:idx val="0"/>
          <c:order val="0"/>
          <c:tx>
            <c:strRef>
              <c:f>'III.1 Хөдөлмөр'!$A$63</c:f>
              <c:strCache>
                <c:ptCount val="1"/>
                <c:pt idx="0">
                  <c:v>Нэгж хөд-н зардлын өсөлт</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Хөдөлмөр'!$B$1:$AD$2</c15:sqref>
                  </c15:fullRef>
                </c:ext>
              </c:extLst>
              <c:f>'III.1 Хөдөлмөр'!$R$1:$AD$2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Хөдөлмөр'!$B$63:$AD$63</c15:sqref>
                  </c15:fullRef>
                </c:ext>
              </c:extLst>
              <c:f>'III.1 Хөдөлмөр'!$R$63:$AD$63</c:f>
              <c:numCache>
                <c:formatCode>0.0%</c:formatCode>
                <c:ptCount val="13"/>
                <c:pt idx="0">
                  <c:v>-2.3135325404155638E-2</c:v>
                </c:pt>
                <c:pt idx="1">
                  <c:v>2.3645012053194803E-2</c:v>
                </c:pt>
                <c:pt idx="2">
                  <c:v>5.3950411849127189E-2</c:v>
                </c:pt>
                <c:pt idx="3">
                  <c:v>-1.9329408058856745E-2</c:v>
                </c:pt>
                <c:pt idx="4">
                  <c:v>6.6006135009925471E-2</c:v>
                </c:pt>
                <c:pt idx="5">
                  <c:v>-3.5758523424349042E-2</c:v>
                </c:pt>
                <c:pt idx="6">
                  <c:v>4.6978269038300269E-4</c:v>
                </c:pt>
                <c:pt idx="7">
                  <c:v>3.9704928522304339E-2</c:v>
                </c:pt>
                <c:pt idx="8">
                  <c:v>0.24712899590534176</c:v>
                </c:pt>
                <c:pt idx="9">
                  <c:v>0.21851488342000236</c:v>
                </c:pt>
                <c:pt idx="10">
                  <c:v>0.14193581982445069</c:v>
                </c:pt>
                <c:pt idx="11">
                  <c:v>1.4338041706380755E-2</c:v>
                </c:pt>
                <c:pt idx="12">
                  <c:v>-0.18714754146570323</c:v>
                </c:pt>
              </c:numCache>
            </c:numRef>
          </c:val>
          <c:smooth val="0"/>
          <c:extLst>
            <c:ext xmlns:c16="http://schemas.microsoft.com/office/drawing/2014/chart" uri="{C3380CC4-5D6E-409C-BE32-E72D297353CC}">
              <c16:uniqueId val="{00000003-2A6B-4844-8C3B-0A80BD1BF28D}"/>
            </c:ext>
          </c:extLst>
        </c:ser>
        <c:dLbls>
          <c:showLegendKey val="0"/>
          <c:showVal val="0"/>
          <c:showCatName val="0"/>
          <c:showSerName val="0"/>
          <c:showPercent val="0"/>
          <c:showBubbleSize val="0"/>
        </c:dLbls>
        <c:marker val="1"/>
        <c:smooth val="0"/>
        <c:axId val="952903328"/>
        <c:axId val="952906048"/>
      </c:lineChart>
      <c:catAx>
        <c:axId val="952903328"/>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6048"/>
        <c:crosses val="autoZero"/>
        <c:auto val="1"/>
        <c:lblAlgn val="ctr"/>
        <c:lblOffset val="100"/>
        <c:noMultiLvlLbl val="0"/>
      </c:catAx>
      <c:valAx>
        <c:axId val="952906048"/>
        <c:scaling>
          <c:orientation val="minMax"/>
          <c:max val="0.30000000000000004"/>
          <c:min val="-0.2"/>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3328"/>
        <c:crosses val="autoZero"/>
        <c:crossBetween val="between"/>
        <c:majorUnit val="0.1"/>
      </c:valAx>
      <c:spPr>
        <a:noFill/>
        <a:ln>
          <a:solidFill>
            <a:schemeClr val="tx1"/>
          </a:solidFill>
        </a:ln>
        <a:effectLst/>
      </c:spPr>
    </c:plotArea>
    <c:legend>
      <c:legendPos val="b"/>
      <c:layout>
        <c:manualLayout>
          <c:xMode val="edge"/>
          <c:yMode val="edge"/>
          <c:x val="8.0724022966339751E-2"/>
          <c:y val="7.2470962743127459E-3"/>
          <c:w val="0.84905819097280943"/>
          <c:h val="0.1073318391972254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29149297514279E-2"/>
          <c:y val="3.6168169196241773E-2"/>
          <c:w val="0.8228097641369011"/>
          <c:h val="0.59407191563642658"/>
        </c:manualLayout>
      </c:layout>
      <c:barChart>
        <c:barDir val="col"/>
        <c:grouping val="stacked"/>
        <c:varyColors val="0"/>
        <c:ser>
          <c:idx val="2"/>
          <c:order val="1"/>
          <c:tx>
            <c:strRef>
              <c:f>'III.2.1 Мөнгө, зээл'!$A$4</c:f>
              <c:strCache>
                <c:ptCount val="1"/>
                <c:pt idx="0">
                  <c:v>ЗГЦЗ</c:v>
                </c:pt>
              </c:strCache>
            </c:strRef>
          </c:tx>
          <c:spPr>
            <a:solidFill>
              <a:srgbClr val="286A6C"/>
            </a:solidFill>
          </c:spPr>
          <c:invertIfNegative val="0"/>
          <c:cat>
            <c:multiLvlStrRef>
              <c:extLst>
                <c:ext xmlns:c15="http://schemas.microsoft.com/office/drawing/2012/chart" uri="{02D57815-91ED-43cb-92C2-25804820EDAC}">
                  <c15:fullRef>
                    <c15:sqref>'III.2.1 Мөнгө, зээл'!$B$1:$AI$2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зээл'!$B$4:$AI$4</c15:sqref>
                  </c15:fullRef>
                </c:ext>
              </c:extLst>
              <c:f>'III.2.1 Мөнгө, зээл'!$Z$4:$AI$4</c:f>
              <c:numCache>
                <c:formatCode>0.0%</c:formatCode>
                <c:ptCount val="10"/>
                <c:pt idx="0">
                  <c:v>-9.3097716916087092E-2</c:v>
                </c:pt>
                <c:pt idx="1">
                  <c:v>-0.10642352265599282</c:v>
                </c:pt>
                <c:pt idx="2">
                  <c:v>-0.10864189439063114</c:v>
                </c:pt>
                <c:pt idx="3">
                  <c:v>-8.9110418307115802E-2</c:v>
                </c:pt>
                <c:pt idx="4">
                  <c:v>-5.997280935686268E-2</c:v>
                </c:pt>
                <c:pt idx="5">
                  <c:v>1.8979842638695038E-2</c:v>
                </c:pt>
                <c:pt idx="6">
                  <c:v>6.9458457710663044E-2</c:v>
                </c:pt>
                <c:pt idx="7">
                  <c:v>4.3755366547775384E-2</c:v>
                </c:pt>
                <c:pt idx="8">
                  <c:v>4.0114849003461709E-3</c:v>
                </c:pt>
                <c:pt idx="9">
                  <c:v>4.4401271967004698E-2</c:v>
                </c:pt>
              </c:numCache>
            </c:numRef>
          </c:val>
          <c:extLst>
            <c:ext xmlns:c16="http://schemas.microsoft.com/office/drawing/2014/chart" uri="{C3380CC4-5D6E-409C-BE32-E72D297353CC}">
              <c16:uniqueId val="{00000001-D3B9-496F-BF84-6DC01F59A83B}"/>
            </c:ext>
          </c:extLst>
        </c:ser>
        <c:ser>
          <c:idx val="1"/>
          <c:order val="2"/>
          <c:tx>
            <c:strRef>
              <c:f>'III.2.1 Мөнгө, зээл'!$A$5</c:f>
              <c:strCache>
                <c:ptCount val="1"/>
                <c:pt idx="0">
                  <c:v>ГЦА</c:v>
                </c:pt>
              </c:strCache>
            </c:strRef>
          </c:tx>
          <c:spPr>
            <a:solidFill>
              <a:srgbClr val="93A9CF"/>
            </a:solidFill>
          </c:spPr>
          <c:invertIfNegative val="0"/>
          <c:cat>
            <c:multiLvlStrRef>
              <c:extLst>
                <c:ext xmlns:c15="http://schemas.microsoft.com/office/drawing/2012/chart" uri="{02D57815-91ED-43cb-92C2-25804820EDAC}">
                  <c15:fullRef>
                    <c15:sqref>'III.2.1 Мөнгө, зээл'!$B$1:$AI$2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зээл'!$B$5:$AI$5</c15:sqref>
                  </c15:fullRef>
                </c:ext>
              </c:extLst>
              <c:f>'III.2.1 Мөнгө, зээл'!$Z$5:$AI$5</c:f>
              <c:numCache>
                <c:formatCode>0.0%</c:formatCode>
                <c:ptCount val="10"/>
                <c:pt idx="0">
                  <c:v>0.15364501709317235</c:v>
                </c:pt>
                <c:pt idx="1">
                  <c:v>0.19162234640236733</c:v>
                </c:pt>
                <c:pt idx="2">
                  <c:v>0.2367472682687026</c:v>
                </c:pt>
                <c:pt idx="3">
                  <c:v>0.13998392965008621</c:v>
                </c:pt>
                <c:pt idx="4">
                  <c:v>8.2445360104954069E-2</c:v>
                </c:pt>
                <c:pt idx="5">
                  <c:v>3.9227294378966909E-2</c:v>
                </c:pt>
                <c:pt idx="6">
                  <c:v>5.3402491379106215E-2</c:v>
                </c:pt>
                <c:pt idx="7">
                  <c:v>0.12386793559307002</c:v>
                </c:pt>
                <c:pt idx="8">
                  <c:v>0.19113977085212311</c:v>
                </c:pt>
                <c:pt idx="9">
                  <c:v>0.20832249926957799</c:v>
                </c:pt>
              </c:numCache>
            </c:numRef>
          </c:val>
          <c:extLst>
            <c:ext xmlns:c16="http://schemas.microsoft.com/office/drawing/2014/chart" uri="{C3380CC4-5D6E-409C-BE32-E72D297353CC}">
              <c16:uniqueId val="{00000003-D3B9-496F-BF84-6DC01F59A83B}"/>
            </c:ext>
          </c:extLst>
        </c:ser>
        <c:ser>
          <c:idx val="3"/>
          <c:order val="3"/>
          <c:tx>
            <c:strRef>
              <c:f>'III.2.1 Мөнгө, зээл'!$A$6</c:f>
              <c:strCache>
                <c:ptCount val="1"/>
                <c:pt idx="0">
                  <c:v>Банк бусаас авах авлага</c:v>
                </c:pt>
              </c:strCache>
            </c:strRef>
          </c:tx>
          <c:spPr>
            <a:solidFill>
              <a:srgbClr val="D3D3CF"/>
            </a:solidFill>
          </c:spPr>
          <c:invertIfNegative val="0"/>
          <c:cat>
            <c:multiLvlStrRef>
              <c:extLst>
                <c:ext xmlns:c15="http://schemas.microsoft.com/office/drawing/2012/chart" uri="{02D57815-91ED-43cb-92C2-25804820EDAC}">
                  <c15:fullRef>
                    <c15:sqref>'III.2.1 Мөнгө, зээл'!$B$1:$AI$2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зээл'!$B$6:$AI$6</c15:sqref>
                  </c15:fullRef>
                </c:ext>
              </c:extLst>
              <c:f>'III.2.1 Мөнгө, зээл'!$Z$6:$AI$6</c:f>
              <c:numCache>
                <c:formatCode>0.0%</c:formatCode>
                <c:ptCount val="10"/>
                <c:pt idx="0">
                  <c:v>0.19997627486071631</c:v>
                </c:pt>
                <c:pt idx="1">
                  <c:v>0.13553628834186446</c:v>
                </c:pt>
                <c:pt idx="2">
                  <c:v>6.7418721238009252E-2</c:v>
                </c:pt>
                <c:pt idx="3">
                  <c:v>2.0748462441106612E-2</c:v>
                </c:pt>
                <c:pt idx="4">
                  <c:v>-1.0161014879058386E-2</c:v>
                </c:pt>
                <c:pt idx="5">
                  <c:v>-2.1190845920578148E-2</c:v>
                </c:pt>
                <c:pt idx="6">
                  <c:v>-2.0878192816861457E-2</c:v>
                </c:pt>
                <c:pt idx="7">
                  <c:v>-2.1906862292220844E-2</c:v>
                </c:pt>
                <c:pt idx="8">
                  <c:v>2.2110209949256512E-2</c:v>
                </c:pt>
                <c:pt idx="9">
                  <c:v>3.0217999759444641E-2</c:v>
                </c:pt>
              </c:numCache>
            </c:numRef>
          </c:val>
          <c:extLst>
            <c:ext xmlns:c16="http://schemas.microsoft.com/office/drawing/2014/chart" uri="{C3380CC4-5D6E-409C-BE32-E72D297353CC}">
              <c16:uniqueId val="{00000005-D3B9-496F-BF84-6DC01F59A83B}"/>
            </c:ext>
          </c:extLst>
        </c:ser>
        <c:ser>
          <c:idx val="4"/>
          <c:order val="4"/>
          <c:tx>
            <c:strRef>
              <c:f>'III.2.1 Мөнгө, зээл'!$A$7</c:f>
              <c:strCache>
                <c:ptCount val="1"/>
                <c:pt idx="0">
                  <c:v>Бусад</c:v>
                </c:pt>
              </c:strCache>
            </c:strRef>
          </c:tx>
          <c:spPr>
            <a:solidFill>
              <a:srgbClr val="B99E66"/>
            </a:solidFill>
          </c:spPr>
          <c:invertIfNegative val="0"/>
          <c:cat>
            <c:multiLvlStrRef>
              <c:extLst>
                <c:ext xmlns:c15="http://schemas.microsoft.com/office/drawing/2012/chart" uri="{02D57815-91ED-43cb-92C2-25804820EDAC}">
                  <c15:fullRef>
                    <c15:sqref>'III.2.1 Мөнгө, зээл'!$B$1:$AI$2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зээл'!$B$7:$AI$7</c15:sqref>
                  </c15:fullRef>
                </c:ext>
              </c:extLst>
              <c:f>'III.2.1 Мөнгө, зээл'!$Z$7:$AI$7</c:f>
              <c:numCache>
                <c:formatCode>0.0%</c:formatCode>
                <c:ptCount val="10"/>
                <c:pt idx="0">
                  <c:v>-3.4603008644759209E-2</c:v>
                </c:pt>
                <c:pt idx="1">
                  <c:v>-5.4295862306299167E-2</c:v>
                </c:pt>
                <c:pt idx="2">
                  <c:v>-5.5310781322182603E-2</c:v>
                </c:pt>
                <c:pt idx="3">
                  <c:v>-1.8405976230201904E-3</c:v>
                </c:pt>
                <c:pt idx="4">
                  <c:v>5.1495882102703394E-3</c:v>
                </c:pt>
                <c:pt idx="5">
                  <c:v>1.8284275181957327E-2</c:v>
                </c:pt>
                <c:pt idx="6">
                  <c:v>-4.4422810673795804E-3</c:v>
                </c:pt>
                <c:pt idx="7">
                  <c:v>1.6821111471231789E-2</c:v>
                </c:pt>
                <c:pt idx="8">
                  <c:v>1.17747712287215E-2</c:v>
                </c:pt>
                <c:pt idx="9">
                  <c:v>3.9816473009665336E-2</c:v>
                </c:pt>
              </c:numCache>
            </c:numRef>
          </c:val>
          <c:extLst>
            <c:ext xmlns:c16="http://schemas.microsoft.com/office/drawing/2014/chart" uri="{C3380CC4-5D6E-409C-BE32-E72D297353CC}">
              <c16:uniqueId val="{00000007-D3B9-496F-BF84-6DC01F59A83B}"/>
            </c:ext>
          </c:extLst>
        </c:ser>
        <c:dLbls>
          <c:showLegendKey val="0"/>
          <c:showVal val="0"/>
          <c:showCatName val="0"/>
          <c:showSerName val="0"/>
          <c:showPercent val="0"/>
          <c:showBubbleSize val="0"/>
        </c:dLbls>
        <c:gapWidth val="40"/>
        <c:overlap val="100"/>
        <c:axId val="512041344"/>
        <c:axId val="512042880"/>
      </c:barChart>
      <c:lineChart>
        <c:grouping val="standard"/>
        <c:varyColors val="0"/>
        <c:ser>
          <c:idx val="0"/>
          <c:order val="0"/>
          <c:tx>
            <c:strRef>
              <c:f>'III.2.1 Мөнгө, зээл'!$A$8</c:f>
              <c:strCache>
                <c:ptCount val="1"/>
                <c:pt idx="0">
                  <c:v>М2 мөнгө</c:v>
                </c:pt>
              </c:strCache>
            </c:strRef>
          </c:tx>
          <c:spPr>
            <a:ln w="12700">
              <a:solidFill>
                <a:srgbClr val="122F83"/>
              </a:solidFill>
            </a:ln>
          </c:spPr>
          <c:marker>
            <c:symbol val="circle"/>
            <c:size val="2"/>
            <c:spPr>
              <a:solidFill>
                <a:srgbClr val="E6E5E2"/>
              </a:solidFill>
              <a:ln w="9525" cap="flat" cmpd="sng" algn="ctr">
                <a:solidFill>
                  <a:srgbClr val="122F83"/>
                </a:solidFill>
                <a:round/>
              </a:ln>
              <a:effectLst>
                <a:outerShdw blurRad="40000" dist="20000" dir="5400000" rotWithShape="0">
                  <a:srgbClr val="000000">
                    <a:alpha val="38000"/>
                  </a:srgbClr>
                </a:outerShdw>
              </a:effectLst>
            </c:spPr>
          </c:marker>
          <c:dLbls>
            <c:dLbl>
              <c:idx val="53"/>
              <c:layout>
                <c:manualLayout>
                  <c:x val="-7.7329935926112925E-2"/>
                  <c:y val="-4.890785298376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82-4ECE-8B3F-29BF66482D85}"/>
                </c:ext>
              </c:extLst>
            </c:dLbl>
            <c:dLbl>
              <c:idx val="55"/>
              <c:layout>
                <c:manualLayout>
                  <c:x val="-8.6427575446832078E-2"/>
                  <c:y val="-6.52104706450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82-4ECE-8B3F-29BF66482D85}"/>
                </c:ext>
              </c:extLst>
            </c:dLbl>
            <c:dLbl>
              <c:idx val="57"/>
              <c:layout>
                <c:manualLayout>
                  <c:x val="-7.2781116165753432E-2"/>
                  <c:y val="-3.6024506129099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1A-4955-B9C0-9C7DB6E0E2B7}"/>
                </c:ext>
              </c:extLst>
            </c:dLbl>
            <c:dLbl>
              <c:idx val="196"/>
              <c:layout>
                <c:manualLayout>
                  <c:x val="-5.4713804713804791E-2"/>
                  <c:y val="-4.3628256338335412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8-4C5F-BE8E-075CA97E6550}"/>
                </c:ext>
              </c:extLst>
            </c:dLbl>
            <c:dLbl>
              <c:idx val="197"/>
              <c:layout>
                <c:manualLayout>
                  <c:x val="-5.4713804713804715E-2"/>
                  <c:y val="-5.998885246521124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82-4EA9-B965-F5515E984875}"/>
                </c:ext>
              </c:extLst>
            </c:dLbl>
            <c:dLbl>
              <c:idx val="199"/>
              <c:layout>
                <c:manualLayout>
                  <c:x val="-9.2592592592592587E-2"/>
                  <c:y val="-7.0895916549795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8-4C5F-BE8E-075CA97E65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зээл'!$B$8:$AI$8</c15:sqref>
                  </c15:fullRef>
                </c:ext>
              </c:extLst>
              <c:f>'III.2.1 Мөнгө, зээл'!$Z$8:$AI$8</c:f>
              <c:numCache>
                <c:formatCode>0.0%</c:formatCode>
                <c:ptCount val="10"/>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0.22903623693044728</c:v>
                </c:pt>
                <c:pt idx="9">
                  <c:v>0.32275824400569264</c:v>
                </c:pt>
              </c:numCache>
            </c:numRef>
          </c:val>
          <c:smooth val="1"/>
          <c:extLst>
            <c:ext xmlns:c16="http://schemas.microsoft.com/office/drawing/2014/chart" uri="{C3380CC4-5D6E-409C-BE32-E72D297353CC}">
              <c16:uniqueId val="{00000009-D3B9-496F-BF84-6DC01F59A83B}"/>
            </c:ext>
          </c:extLst>
        </c:ser>
        <c:dLbls>
          <c:showLegendKey val="0"/>
          <c:showVal val="0"/>
          <c:showCatName val="0"/>
          <c:showSerName val="0"/>
          <c:showPercent val="0"/>
          <c:showBubbleSize val="0"/>
        </c:dLbls>
        <c:marker val="1"/>
        <c:smooth val="0"/>
        <c:axId val="646157440"/>
        <c:axId val="646163672"/>
      </c:lineChart>
      <c:catAx>
        <c:axId val="512041344"/>
        <c:scaling>
          <c:orientation val="minMax"/>
        </c:scaling>
        <c:delete val="0"/>
        <c:axPos val="b"/>
        <c:numFmt formatCode="General" sourceLinked="1"/>
        <c:majorTickMark val="none"/>
        <c:minorTickMark val="none"/>
        <c:tickLblPos val="low"/>
        <c:spPr>
          <a:noFill/>
          <a:ln w="9525" cap="flat" cmpd="sng" algn="ctr">
            <a:solidFill>
              <a:srgbClr val="E6E5E2"/>
            </a:solidFill>
            <a:round/>
          </a:ln>
          <a:effectLst/>
        </c:spPr>
        <c:txPr>
          <a:bodyPr rot="-60000000" vert="horz"/>
          <a:lstStyle/>
          <a:p>
            <a:pPr>
              <a:defRPr sz="700"/>
            </a:pPr>
            <a:endParaRPr lang="en-US"/>
          </a:p>
        </c:txPr>
        <c:crossAx val="512042880"/>
        <c:crosses val="autoZero"/>
        <c:auto val="1"/>
        <c:lblAlgn val="ctr"/>
        <c:lblOffset val="100"/>
        <c:noMultiLvlLbl val="0"/>
      </c:catAx>
      <c:valAx>
        <c:axId val="512042880"/>
        <c:scaling>
          <c:orientation val="minMax"/>
          <c:max val="0.4"/>
          <c:min val="-0.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041344"/>
        <c:crosses val="autoZero"/>
        <c:crossBetween val="between"/>
        <c:majorUnit val="0.2"/>
      </c:valAx>
      <c:valAx>
        <c:axId val="646163672"/>
        <c:scaling>
          <c:orientation val="minMax"/>
          <c:max val="0.60000000000000009"/>
          <c:min val="-0.4"/>
        </c:scaling>
        <c:delete val="1"/>
        <c:axPos val="r"/>
        <c:numFmt formatCode="0%" sourceLinked="0"/>
        <c:majorTickMark val="out"/>
        <c:minorTickMark val="none"/>
        <c:tickLblPos val="nextTo"/>
        <c:crossAx val="646157440"/>
        <c:crosses val="max"/>
        <c:crossBetween val="between"/>
        <c:majorUnit val="0.2"/>
      </c:valAx>
      <c:catAx>
        <c:axId val="646157440"/>
        <c:scaling>
          <c:orientation val="minMax"/>
        </c:scaling>
        <c:delete val="1"/>
        <c:axPos val="b"/>
        <c:numFmt formatCode="General" sourceLinked="1"/>
        <c:majorTickMark val="out"/>
        <c:minorTickMark val="none"/>
        <c:tickLblPos val="nextTo"/>
        <c:crossAx val="646163672"/>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4236955087527172E-3"/>
          <c:y val="0.80964281638708202"/>
          <c:w val="0.99257630449124734"/>
          <c:h val="0.19035718361291795"/>
        </c:manualLayout>
      </c:layout>
      <c:overlay val="0"/>
      <c:spPr>
        <a:noFill/>
        <a:ln>
          <a:noFill/>
        </a:ln>
        <a:effectLst/>
      </c:spPr>
      <c:txPr>
        <a:bodyPr rot="0" vert="horz"/>
        <a:lstStyle/>
        <a:p>
          <a:pPr>
            <a:defRPr sz="7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11256565370273E-2"/>
          <c:y val="3.4484947453910217E-2"/>
          <c:w val="0.85884542116164764"/>
          <c:h val="0.60140012764795603"/>
        </c:manualLayout>
      </c:layout>
      <c:barChart>
        <c:barDir val="col"/>
        <c:grouping val="stacked"/>
        <c:varyColors val="0"/>
        <c:ser>
          <c:idx val="1"/>
          <c:order val="1"/>
          <c:tx>
            <c:strRef>
              <c:f>'III.2.1 Мөнгө, зээл'!$A$10</c:f>
              <c:strCache>
                <c:ptCount val="1"/>
                <c:pt idx="0">
                  <c:v>Харилцах данс, $</c:v>
                </c:pt>
              </c:strCache>
            </c:strRef>
          </c:tx>
          <c:spPr>
            <a:solidFill>
              <a:srgbClr val="AF945E"/>
            </a:solidFill>
          </c:spPr>
          <c:invertIfNegative val="0"/>
          <c:cat>
            <c:strLit>
              <c:ptCount val="10"/>
              <c:pt idx="0">
                <c:v>2019 I</c:v>
              </c:pt>
              <c:pt idx="1">
                <c:v>2019 II</c:v>
              </c:pt>
              <c:pt idx="2">
                <c:v>2019 III</c:v>
              </c:pt>
              <c:pt idx="3">
                <c:v>2019 IV</c:v>
              </c:pt>
              <c:pt idx="4">
                <c:v>2020 I</c:v>
              </c:pt>
              <c:pt idx="5">
                <c:v>2020 II</c:v>
              </c:pt>
              <c:pt idx="6">
                <c:v>2020 III</c:v>
              </c:pt>
              <c:pt idx="7">
                <c:v>2020 IV</c:v>
              </c:pt>
              <c:pt idx="8">
                <c:v>2021 I</c:v>
              </c:pt>
              <c:pt idx="9">
                <c:v>2021 4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зээл'!$B$10:$AI$10</c15:sqref>
                  </c15:fullRef>
                </c:ext>
              </c:extLst>
              <c:f>'III.2.1 Мөнгө, зээл'!$Z$10:$AI$10</c:f>
              <c:numCache>
                <c:formatCode>0.0%</c:formatCode>
                <c:ptCount val="10"/>
                <c:pt idx="0">
                  <c:v>3.9628775339373735E-3</c:v>
                </c:pt>
                <c:pt idx="1">
                  <c:v>1.2906543221504476E-3</c:v>
                </c:pt>
                <c:pt idx="2">
                  <c:v>3.6180083541029431E-2</c:v>
                </c:pt>
                <c:pt idx="3">
                  <c:v>2.9899593477879121E-3</c:v>
                </c:pt>
                <c:pt idx="4">
                  <c:v>2.9980181284826379E-2</c:v>
                </c:pt>
                <c:pt idx="5">
                  <c:v>5.3024493965183666E-3</c:v>
                </c:pt>
                <c:pt idx="6">
                  <c:v>-3.9709060895926497E-2</c:v>
                </c:pt>
                <c:pt idx="7">
                  <c:v>-1.6493285317669026E-2</c:v>
                </c:pt>
                <c:pt idx="8">
                  <c:v>-1.5526090434701616E-2</c:v>
                </c:pt>
                <c:pt idx="9">
                  <c:v>-8.9543308097010665E-3</c:v>
                </c:pt>
              </c:numCache>
            </c:numRef>
          </c:val>
          <c:extLst>
            <c:ext xmlns:c16="http://schemas.microsoft.com/office/drawing/2014/chart" uri="{C3380CC4-5D6E-409C-BE32-E72D297353CC}">
              <c16:uniqueId val="{00000000-0687-4799-AFC9-D0E0BE4D8963}"/>
            </c:ext>
          </c:extLst>
        </c:ser>
        <c:ser>
          <c:idx val="2"/>
          <c:order val="2"/>
          <c:tx>
            <c:strRef>
              <c:f>'III.2.1 Мөнгө, зээл'!$A$11</c:f>
              <c:strCache>
                <c:ptCount val="1"/>
                <c:pt idx="0">
                  <c:v>Хадгаламж, ₮</c:v>
                </c:pt>
              </c:strCache>
            </c:strRef>
          </c:tx>
          <c:spPr>
            <a:solidFill>
              <a:srgbClr val="173678"/>
            </a:solidFill>
          </c:spPr>
          <c:invertIfNegative val="0"/>
          <c:cat>
            <c:strLit>
              <c:ptCount val="10"/>
              <c:pt idx="0">
                <c:v>2019 I</c:v>
              </c:pt>
              <c:pt idx="1">
                <c:v>2019 II</c:v>
              </c:pt>
              <c:pt idx="2">
                <c:v>2019 III</c:v>
              </c:pt>
              <c:pt idx="3">
                <c:v>2019 IV</c:v>
              </c:pt>
              <c:pt idx="4">
                <c:v>2020 I</c:v>
              </c:pt>
              <c:pt idx="5">
                <c:v>2020 II</c:v>
              </c:pt>
              <c:pt idx="6">
                <c:v>2020 III</c:v>
              </c:pt>
              <c:pt idx="7">
                <c:v>2020 IV</c:v>
              </c:pt>
              <c:pt idx="8">
                <c:v>2021 I</c:v>
              </c:pt>
              <c:pt idx="9">
                <c:v>2021 4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зээл'!$B$11:$AI$11</c15:sqref>
                  </c15:fullRef>
                </c:ext>
              </c:extLst>
              <c:f>'III.2.1 Мөнгө, зээл'!$Z$11:$AI$11</c:f>
              <c:numCache>
                <c:formatCode>0.0%</c:formatCode>
                <c:ptCount val="10"/>
                <c:pt idx="0">
                  <c:v>0.14274220575268498</c:v>
                </c:pt>
                <c:pt idx="1">
                  <c:v>9.6782283269773894E-2</c:v>
                </c:pt>
                <c:pt idx="2">
                  <c:v>7.0758655342645818E-2</c:v>
                </c:pt>
                <c:pt idx="3">
                  <c:v>4.9466466194061018E-2</c:v>
                </c:pt>
                <c:pt idx="4">
                  <c:v>-2.1692904424484707E-2</c:v>
                </c:pt>
                <c:pt idx="5">
                  <c:v>5.8228651165337948E-3</c:v>
                </c:pt>
                <c:pt idx="6">
                  <c:v>4.22185297500468E-2</c:v>
                </c:pt>
                <c:pt idx="7">
                  <c:v>0.10937083538982331</c:v>
                </c:pt>
                <c:pt idx="8">
                  <c:v>0.16873503911168175</c:v>
                </c:pt>
                <c:pt idx="9">
                  <c:v>0.20704983815567227</c:v>
                </c:pt>
              </c:numCache>
            </c:numRef>
          </c:val>
          <c:extLst>
            <c:ext xmlns:c16="http://schemas.microsoft.com/office/drawing/2014/chart" uri="{C3380CC4-5D6E-409C-BE32-E72D297353CC}">
              <c16:uniqueId val="{00000001-0687-4799-AFC9-D0E0BE4D8963}"/>
            </c:ext>
          </c:extLst>
        </c:ser>
        <c:ser>
          <c:idx val="3"/>
          <c:order val="3"/>
          <c:tx>
            <c:strRef>
              <c:f>'III.2.1 Мөнгө, зээл'!$A$13</c:f>
              <c:strCache>
                <c:ptCount val="1"/>
                <c:pt idx="0">
                  <c:v>Хадгаламж, $</c:v>
                </c:pt>
              </c:strCache>
            </c:strRef>
          </c:tx>
          <c:spPr>
            <a:solidFill>
              <a:srgbClr val="D3D3CF"/>
            </a:solidFill>
          </c:spPr>
          <c:invertIfNegative val="0"/>
          <c:cat>
            <c:strLit>
              <c:ptCount val="10"/>
              <c:pt idx="0">
                <c:v>2019 I</c:v>
              </c:pt>
              <c:pt idx="1">
                <c:v>2019 II</c:v>
              </c:pt>
              <c:pt idx="2">
                <c:v>2019 III</c:v>
              </c:pt>
              <c:pt idx="3">
                <c:v>2019 IV</c:v>
              </c:pt>
              <c:pt idx="4">
                <c:v>2020 I</c:v>
              </c:pt>
              <c:pt idx="5">
                <c:v>2020 II</c:v>
              </c:pt>
              <c:pt idx="6">
                <c:v>2020 III</c:v>
              </c:pt>
              <c:pt idx="7">
                <c:v>2020 IV</c:v>
              </c:pt>
              <c:pt idx="8">
                <c:v>2021 I</c:v>
              </c:pt>
              <c:pt idx="9">
                <c:v>2021 4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зээл'!$B$13:$AI$13</c15:sqref>
                  </c15:fullRef>
                </c:ext>
              </c:extLst>
              <c:f>'III.2.1 Мөнгө, зээл'!$Z$13:$AI$13</c:f>
              <c:numCache>
                <c:formatCode>0.0%</c:formatCode>
                <c:ptCount val="10"/>
                <c:pt idx="0">
                  <c:v>2.387575488813656E-2</c:v>
                </c:pt>
                <c:pt idx="1">
                  <c:v>2.502753900866185E-2</c:v>
                </c:pt>
                <c:pt idx="2">
                  <c:v>1.2001554643150187E-2</c:v>
                </c:pt>
                <c:pt idx="3">
                  <c:v>2.383568392653454E-2</c:v>
                </c:pt>
                <c:pt idx="4">
                  <c:v>4.0068810967150127E-2</c:v>
                </c:pt>
                <c:pt idx="5">
                  <c:v>7.0267507701659571E-2</c:v>
                </c:pt>
                <c:pt idx="6">
                  <c:v>0.10696278093092064</c:v>
                </c:pt>
                <c:pt idx="7">
                  <c:v>5.5583018896831468E-2</c:v>
                </c:pt>
                <c:pt idx="8">
                  <c:v>3.3688715662900555E-2</c:v>
                </c:pt>
                <c:pt idx="9">
                  <c:v>3.6923255565620462E-2</c:v>
                </c:pt>
              </c:numCache>
            </c:numRef>
          </c:val>
          <c:extLst>
            <c:ext xmlns:c16="http://schemas.microsoft.com/office/drawing/2014/chart" uri="{C3380CC4-5D6E-409C-BE32-E72D297353CC}">
              <c16:uniqueId val="{00000002-0687-4799-AFC9-D0E0BE4D8963}"/>
            </c:ext>
          </c:extLst>
        </c:ser>
        <c:ser>
          <c:idx val="4"/>
          <c:order val="4"/>
          <c:tx>
            <c:strRef>
              <c:f>'III.2.1 Мөнгө, зээл'!$A$12</c:f>
              <c:strCache>
                <c:ptCount val="1"/>
                <c:pt idx="0">
                  <c:v>Харилцах данс, ₮</c:v>
                </c:pt>
              </c:strCache>
            </c:strRef>
          </c:tx>
          <c:spPr>
            <a:solidFill>
              <a:srgbClr val="286A6C"/>
            </a:solidFill>
          </c:spPr>
          <c:invertIfNegative val="0"/>
          <c:cat>
            <c:strLit>
              <c:ptCount val="10"/>
              <c:pt idx="0">
                <c:v>2019 I</c:v>
              </c:pt>
              <c:pt idx="1">
                <c:v>2019 II</c:v>
              </c:pt>
              <c:pt idx="2">
                <c:v>2019 III</c:v>
              </c:pt>
              <c:pt idx="3">
                <c:v>2019 IV</c:v>
              </c:pt>
              <c:pt idx="4">
                <c:v>2020 I</c:v>
              </c:pt>
              <c:pt idx="5">
                <c:v>2020 II</c:v>
              </c:pt>
              <c:pt idx="6">
                <c:v>2020 III</c:v>
              </c:pt>
              <c:pt idx="7">
                <c:v>2020 IV</c:v>
              </c:pt>
              <c:pt idx="8">
                <c:v>2021 I</c:v>
              </c:pt>
              <c:pt idx="9">
                <c:v>2021 4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зээл'!$B$12:$AI$12</c15:sqref>
                  </c15:fullRef>
                </c:ext>
              </c:extLst>
              <c:f>'III.2.1 Мөнгө, зээл'!$Z$12:$AI$12</c:f>
              <c:numCache>
                <c:formatCode>0.0%</c:formatCode>
                <c:ptCount val="10"/>
                <c:pt idx="0">
                  <c:v>5.3308339980449607E-2</c:v>
                </c:pt>
                <c:pt idx="1">
                  <c:v>4.2731152752420114E-2</c:v>
                </c:pt>
                <c:pt idx="2">
                  <c:v>2.4865445792069233E-2</c:v>
                </c:pt>
                <c:pt idx="3">
                  <c:v>-3.6351308180031625E-3</c:v>
                </c:pt>
                <c:pt idx="4">
                  <c:v>-8.2475264725284259E-3</c:v>
                </c:pt>
                <c:pt idx="5">
                  <c:v>-2.8041649492233294E-2</c:v>
                </c:pt>
                <c:pt idx="6">
                  <c:v>-1.6666926710618753E-2</c:v>
                </c:pt>
                <c:pt idx="7">
                  <c:v>7.4212459177777131E-3</c:v>
                </c:pt>
                <c:pt idx="8">
                  <c:v>3.3903659360135792E-2</c:v>
                </c:pt>
                <c:pt idx="9">
                  <c:v>7.5810232701671018E-2</c:v>
                </c:pt>
              </c:numCache>
            </c:numRef>
          </c:val>
          <c:extLst>
            <c:ext xmlns:c16="http://schemas.microsoft.com/office/drawing/2014/chart" uri="{C3380CC4-5D6E-409C-BE32-E72D297353CC}">
              <c16:uniqueId val="{00000003-0687-4799-AFC9-D0E0BE4D8963}"/>
            </c:ext>
          </c:extLst>
        </c:ser>
        <c:dLbls>
          <c:showLegendKey val="0"/>
          <c:showVal val="0"/>
          <c:showCatName val="0"/>
          <c:showSerName val="0"/>
          <c:showPercent val="0"/>
          <c:showBubbleSize val="0"/>
        </c:dLbls>
        <c:gapWidth val="50"/>
        <c:overlap val="100"/>
        <c:axId val="512134144"/>
        <c:axId val="512140032"/>
      </c:barChart>
      <c:lineChart>
        <c:grouping val="standard"/>
        <c:varyColors val="0"/>
        <c:ser>
          <c:idx val="0"/>
          <c:order val="0"/>
          <c:tx>
            <c:strRef>
              <c:f>'III.2.1 Мөнгө, зээл'!$A$15</c:f>
              <c:strCache>
                <c:ptCount val="1"/>
                <c:pt idx="0">
                  <c:v>М2 мөнгө</c:v>
                </c:pt>
              </c:strCache>
            </c:strRef>
          </c:tx>
          <c:spPr>
            <a:ln w="19050"/>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0" cap="flat" cmpd="sng" algn="ctr">
                <a:solidFill>
                  <a:schemeClr val="accent1">
                    <a:shade val="95000"/>
                  </a:schemeClr>
                </a:solidFill>
                <a:round/>
              </a:ln>
              <a:effectLst>
                <a:outerShdw blurRad="40000" dist="20000" dir="5400000" rotWithShape="0">
                  <a:srgbClr val="000000">
                    <a:alpha val="38000"/>
                  </a:srgbClr>
                </a:outerShdw>
              </a:effectLst>
            </c:spPr>
          </c:marker>
          <c:dLbls>
            <c:dLbl>
              <c:idx val="53"/>
              <c:layout>
                <c:manualLayout>
                  <c:x val="-8.2381643957057757E-2"/>
                  <c:y val="-8.7816589176017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C2-4A63-9298-B319BBC95DF8}"/>
                </c:ext>
              </c:extLst>
            </c:dLbl>
            <c:dLbl>
              <c:idx val="55"/>
              <c:layout>
                <c:manualLayout>
                  <c:x val="-0.10068867594751521"/>
                  <c:y val="-5.854439278401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C2-4A63-9298-B319BBC95DF8}"/>
                </c:ext>
              </c:extLst>
            </c:dLbl>
            <c:dLbl>
              <c:idx val="57"/>
              <c:layout>
                <c:manualLayout>
                  <c:x val="-9.15351599522863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38-4F23-992D-279767818C71}"/>
                </c:ext>
              </c:extLst>
            </c:dLbl>
            <c:dLbl>
              <c:idx val="200"/>
              <c:layout>
                <c:manualLayout>
                  <c:x val="-7.3917978091656233E-2"/>
                  <c:y val="-9.367102845441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F3-49A6-9A8E-A6EA5F091D60}"/>
                </c:ext>
              </c:extLst>
            </c:dLbl>
            <c:dLbl>
              <c:idx val="201"/>
              <c:layout>
                <c:manualLayout>
                  <c:x val="-7.3917978091656233E-2"/>
                  <c:y val="-0.122943224846424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C3-460A-9C53-2B076B561034}"/>
                </c:ext>
              </c:extLst>
            </c:dLbl>
            <c:dLbl>
              <c:idx val="203"/>
              <c:layout>
                <c:manualLayout>
                  <c:x val="-2.6088698149996318E-2"/>
                  <c:y val="-0.12294322484642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F3-49A6-9A8E-A6EA5F091D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зээл'!$B$15:$AI$15</c15:sqref>
                  </c15:fullRef>
                </c:ext>
              </c:extLst>
              <c:f>'III.2.1 Мөнгө, зээл'!$Z$15:$AI$15</c:f>
              <c:numCache>
                <c:formatCode>0.0%</c:formatCode>
                <c:ptCount val="10"/>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0.22903623693044728</c:v>
                </c:pt>
                <c:pt idx="9">
                  <c:v>0.32275824400569264</c:v>
                </c:pt>
              </c:numCache>
            </c:numRef>
          </c:val>
          <c:smooth val="1"/>
          <c:extLst>
            <c:ext xmlns:c16="http://schemas.microsoft.com/office/drawing/2014/chart" uri="{C3380CC4-5D6E-409C-BE32-E72D297353CC}">
              <c16:uniqueId val="{00000006-0687-4799-AFC9-D0E0BE4D8963}"/>
            </c:ext>
          </c:extLst>
        </c:ser>
        <c:dLbls>
          <c:showLegendKey val="0"/>
          <c:showVal val="0"/>
          <c:showCatName val="0"/>
          <c:showSerName val="0"/>
          <c:showPercent val="0"/>
          <c:showBubbleSize val="0"/>
        </c:dLbls>
        <c:marker val="1"/>
        <c:smooth val="0"/>
        <c:axId val="512134144"/>
        <c:axId val="512140032"/>
      </c:lineChart>
      <c:catAx>
        <c:axId val="51213414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a:pPr>
            <a:endParaRPr lang="en-US"/>
          </a:p>
        </c:txPr>
        <c:crossAx val="512140032"/>
        <c:crosses val="autoZero"/>
        <c:auto val="1"/>
        <c:lblAlgn val="ctr"/>
        <c:lblOffset val="100"/>
        <c:noMultiLvlLbl val="0"/>
      </c:catAx>
      <c:valAx>
        <c:axId val="512140032"/>
        <c:scaling>
          <c:orientation val="minMax"/>
          <c:max val="0.35000000000000003"/>
          <c:min val="-5.000000000000001E-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134144"/>
        <c:crosses val="autoZero"/>
        <c:crossBetween val="between"/>
        <c:majorUnit val="0.1"/>
      </c:valAx>
      <c:spPr>
        <a:noFill/>
        <a:ln w="9525">
          <a:solidFill>
            <a:schemeClr val="tx1">
              <a:lumMod val="65000"/>
              <a:lumOff val="35000"/>
            </a:schemeClr>
          </a:solidFill>
        </a:ln>
        <a:effectLst/>
      </c:spPr>
    </c:plotArea>
    <c:legend>
      <c:legendPos val="b"/>
      <c:layout>
        <c:manualLayout>
          <c:xMode val="edge"/>
          <c:yMode val="edge"/>
          <c:x val="2.5363440039964762E-2"/>
          <c:y val="0.83501719360215509"/>
          <c:w val="0.95664570230607981"/>
          <c:h val="0.160367454068241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3.7770537211750527E-2"/>
          <c:w val="0.5387507341518385"/>
          <c:h val="0.81619800902224338"/>
        </c:manualLayout>
      </c:layout>
      <c:barChart>
        <c:barDir val="col"/>
        <c:grouping val="stacked"/>
        <c:varyColors val="0"/>
        <c:ser>
          <c:idx val="1"/>
          <c:order val="0"/>
          <c:tx>
            <c:strRef>
              <c:f>'III.2.1 Мөнгө, зээл'!$A$20</c:f>
              <c:strCache>
                <c:ptCount val="1"/>
                <c:pt idx="0">
                  <c:v>Уул уурхай</c:v>
                </c:pt>
              </c:strCache>
            </c:strRef>
          </c:tx>
          <c:spPr>
            <a:solidFill>
              <a:srgbClr val="7B8BAD"/>
            </a:solidFill>
            <a:ln>
              <a:noFill/>
            </a:ln>
            <a:effectLst/>
          </c:spPr>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зээл'!$V$20:$AI$20</c15:sqref>
                  </c15:fullRef>
                </c:ext>
              </c:extLst>
              <c:f>'III.2.1 Мөнгө, зээл'!$Z$20:$AI$20</c:f>
              <c:numCache>
                <c:formatCode>0.0%</c:formatCode>
                <c:ptCount val="10"/>
                <c:pt idx="0">
                  <c:v>1.4936723953691423E-2</c:v>
                </c:pt>
                <c:pt idx="1">
                  <c:v>1.7950299250053033E-2</c:v>
                </c:pt>
                <c:pt idx="2">
                  <c:v>1.5403621986938384E-2</c:v>
                </c:pt>
                <c:pt idx="3">
                  <c:v>1.6684149085404564E-2</c:v>
                </c:pt>
                <c:pt idx="4">
                  <c:v>9.9671908974227827E-3</c:v>
                </c:pt>
                <c:pt idx="5">
                  <c:v>-2.0864654275083452E-3</c:v>
                </c:pt>
                <c:pt idx="6">
                  <c:v>1.0446584431992098E-2</c:v>
                </c:pt>
                <c:pt idx="7">
                  <c:v>1.3424092591840627E-2</c:v>
                </c:pt>
                <c:pt idx="8">
                  <c:v>1.6418595820394656E-2</c:v>
                </c:pt>
                <c:pt idx="9">
                  <c:v>1.8621376361624652E-2</c:v>
                </c:pt>
              </c:numCache>
            </c:numRef>
          </c:val>
          <c:extLst>
            <c:ext xmlns:c16="http://schemas.microsoft.com/office/drawing/2014/chart" uri="{C3380CC4-5D6E-409C-BE32-E72D297353CC}">
              <c16:uniqueId val="{00000001-9F53-40D9-BCCA-ED22488CB07D}"/>
            </c:ext>
          </c:extLst>
        </c:ser>
        <c:ser>
          <c:idx val="2"/>
          <c:order val="1"/>
          <c:tx>
            <c:strRef>
              <c:f>'III.2.1 Мөнгө, зээл'!$A$23</c:f>
              <c:strCache>
                <c:ptCount val="1"/>
                <c:pt idx="0">
                  <c:v>Барилга</c:v>
                </c:pt>
              </c:strCache>
            </c:strRef>
          </c:tx>
          <c:spPr>
            <a:solidFill>
              <a:srgbClr val="122F83"/>
            </a:solidFill>
            <a:ln>
              <a:noFill/>
            </a:ln>
            <a:effectLst/>
          </c:spPr>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зээл'!$V$23:$AI$23</c15:sqref>
                  </c15:fullRef>
                </c:ext>
              </c:extLst>
              <c:f>'III.2.1 Мөнгө, зээл'!$Z$23:$AI$23</c:f>
              <c:numCache>
                <c:formatCode>0.0%</c:formatCode>
                <c:ptCount val="10"/>
                <c:pt idx="0">
                  <c:v>1.6404911698942377E-2</c:v>
                </c:pt>
                <c:pt idx="1">
                  <c:v>1.8111422359860706E-2</c:v>
                </c:pt>
                <c:pt idx="2">
                  <c:v>9.9211933649962919E-3</c:v>
                </c:pt>
                <c:pt idx="3">
                  <c:v>6.7346297171804658E-3</c:v>
                </c:pt>
                <c:pt idx="4">
                  <c:v>6.6133225864726392E-3</c:v>
                </c:pt>
                <c:pt idx="5">
                  <c:v>4.778650650797656E-3</c:v>
                </c:pt>
                <c:pt idx="6">
                  <c:v>-4.4827241223114114E-3</c:v>
                </c:pt>
                <c:pt idx="7">
                  <c:v>-6.3530171981027259E-3</c:v>
                </c:pt>
                <c:pt idx="8">
                  <c:v>-7.5010138714238879E-3</c:v>
                </c:pt>
                <c:pt idx="9">
                  <c:v>-7.2537041611056181E-3</c:v>
                </c:pt>
              </c:numCache>
            </c:numRef>
          </c:val>
          <c:extLst>
            <c:ext xmlns:c16="http://schemas.microsoft.com/office/drawing/2014/chart" uri="{C3380CC4-5D6E-409C-BE32-E72D297353CC}">
              <c16:uniqueId val="{00000002-9F53-40D9-BCCA-ED22488CB07D}"/>
            </c:ext>
          </c:extLst>
        </c:ser>
        <c:ser>
          <c:idx val="3"/>
          <c:order val="2"/>
          <c:tx>
            <c:strRef>
              <c:f>'III.2.1 Мөнгө, зээл'!$A$24</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зээл'!$V$24:$AI$24</c15:sqref>
                  </c15:fullRef>
                </c:ext>
              </c:extLst>
              <c:f>'III.2.1 Мөнгө, зээл'!$Z$24:$AI$24</c:f>
              <c:numCache>
                <c:formatCode>0.0%</c:formatCode>
                <c:ptCount val="10"/>
                <c:pt idx="0">
                  <c:v>3.731763410208034E-2</c:v>
                </c:pt>
                <c:pt idx="1">
                  <c:v>3.1181400695833236E-2</c:v>
                </c:pt>
                <c:pt idx="2">
                  <c:v>1.7578515681317089E-2</c:v>
                </c:pt>
                <c:pt idx="3">
                  <c:v>2.821175727373329E-2</c:v>
                </c:pt>
                <c:pt idx="4">
                  <c:v>1.8679288896788045E-2</c:v>
                </c:pt>
                <c:pt idx="5">
                  <c:v>2.1219937913611576E-3</c:v>
                </c:pt>
                <c:pt idx="6">
                  <c:v>-5.1513644258861287E-3</c:v>
                </c:pt>
                <c:pt idx="7">
                  <c:v>-8.0871312274989181E-3</c:v>
                </c:pt>
                <c:pt idx="8">
                  <c:v>2.2253095996471834E-3</c:v>
                </c:pt>
                <c:pt idx="9">
                  <c:v>1.0580587428540325E-2</c:v>
                </c:pt>
              </c:numCache>
            </c:numRef>
          </c:val>
          <c:extLst>
            <c:ext xmlns:c16="http://schemas.microsoft.com/office/drawing/2014/chart" uri="{C3380CC4-5D6E-409C-BE32-E72D297353CC}">
              <c16:uniqueId val="{00000004-9F53-40D9-BCCA-ED22488CB07D}"/>
            </c:ext>
          </c:extLst>
        </c:ser>
        <c:ser>
          <c:idx val="0"/>
          <c:order val="3"/>
          <c:tx>
            <c:strRef>
              <c:f>'III.2.1 Мөнгө, зээл'!$A$25</c:f>
              <c:strCache>
                <c:ptCount val="1"/>
                <c:pt idx="0">
                  <c:v>Тээвэр, агуулах</c:v>
                </c:pt>
              </c:strCache>
            </c:strRef>
          </c:tx>
          <c:spPr>
            <a:solidFill>
              <a:srgbClr val="BFBFB7"/>
            </a:solidFill>
          </c:spPr>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зээл'!$V$25:$AI$25</c15:sqref>
                  </c15:fullRef>
                </c:ext>
              </c:extLst>
              <c:f>'III.2.1 Мөнгө, зээл'!$Z$25:$AI$25</c:f>
              <c:numCache>
                <c:formatCode>0.0%</c:formatCode>
                <c:ptCount val="10"/>
                <c:pt idx="0">
                  <c:v>1.2594871743936848E-2</c:v>
                </c:pt>
                <c:pt idx="1">
                  <c:v>1.1177229512258028E-2</c:v>
                </c:pt>
                <c:pt idx="2">
                  <c:v>7.5657541768197776E-3</c:v>
                </c:pt>
                <c:pt idx="3">
                  <c:v>1.7915848096621146E-3</c:v>
                </c:pt>
                <c:pt idx="4">
                  <c:v>1.9974097965428073E-3</c:v>
                </c:pt>
                <c:pt idx="5">
                  <c:v>4.5525291921732198E-5</c:v>
                </c:pt>
                <c:pt idx="6">
                  <c:v>-5.2182709496658786E-4</c:v>
                </c:pt>
                <c:pt idx="7">
                  <c:v>1.9690003055391286E-3</c:v>
                </c:pt>
                <c:pt idx="8">
                  <c:v>3.5272689704896566E-3</c:v>
                </c:pt>
                <c:pt idx="9">
                  <c:v>2.7957249929727772E-3</c:v>
                </c:pt>
              </c:numCache>
            </c:numRef>
          </c:val>
          <c:extLst>
            <c:ext xmlns:c16="http://schemas.microsoft.com/office/drawing/2014/chart" uri="{C3380CC4-5D6E-409C-BE32-E72D297353CC}">
              <c16:uniqueId val="{00000000-11A8-4F05-BEBC-DAA85067BA9F}"/>
            </c:ext>
          </c:extLst>
        </c:ser>
        <c:ser>
          <c:idx val="4"/>
          <c:order val="5"/>
          <c:tx>
            <c:strRef>
              <c:f>'III.2.1 Мөнгө, зээл'!$A$19</c:f>
              <c:strCache>
                <c:ptCount val="1"/>
                <c:pt idx="0">
                  <c:v>ХАА</c:v>
                </c:pt>
              </c:strCache>
            </c:strRef>
          </c:tx>
          <c:spPr>
            <a:solidFill>
              <a:schemeClr val="accent2"/>
            </a:solidFill>
          </c:spPr>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зээл'!$V$19:$AI$19</c15:sqref>
                  </c15:fullRef>
                </c:ext>
              </c:extLst>
              <c:f>'III.2.1 Мөнгө, зээл'!$Z$19:$AI$19</c:f>
              <c:numCache>
                <c:formatCode>0.0%</c:formatCode>
                <c:ptCount val="10"/>
                <c:pt idx="0">
                  <c:v>1.4757347582348716E-3</c:v>
                </c:pt>
                <c:pt idx="1">
                  <c:v>2.763169700968245E-3</c:v>
                </c:pt>
                <c:pt idx="2">
                  <c:v>3.3122335269415173E-3</c:v>
                </c:pt>
                <c:pt idx="3">
                  <c:v>3.0832029738669989E-3</c:v>
                </c:pt>
                <c:pt idx="4">
                  <c:v>3.6674118580847172E-3</c:v>
                </c:pt>
                <c:pt idx="5">
                  <c:v>-5.5452504847787985E-3</c:v>
                </c:pt>
                <c:pt idx="6">
                  <c:v>-6.6522305000196952E-3</c:v>
                </c:pt>
                <c:pt idx="7">
                  <c:v>-4.7632118841570955E-3</c:v>
                </c:pt>
                <c:pt idx="8">
                  <c:v>-7.2852042835343826E-3</c:v>
                </c:pt>
                <c:pt idx="9">
                  <c:v>-7.4731195979132296E-3</c:v>
                </c:pt>
              </c:numCache>
            </c:numRef>
          </c:val>
          <c:extLst>
            <c:ext xmlns:c16="http://schemas.microsoft.com/office/drawing/2014/chart" uri="{C3380CC4-5D6E-409C-BE32-E72D297353CC}">
              <c16:uniqueId val="{00000001-939C-4856-A9BD-88A5F909E869}"/>
            </c:ext>
          </c:extLst>
        </c:ser>
        <c:ser>
          <c:idx val="5"/>
          <c:order val="6"/>
          <c:tx>
            <c:strRef>
              <c:f>'III.2.1 Мөнгө, зээл'!$A$21</c:f>
              <c:strCache>
                <c:ptCount val="1"/>
                <c:pt idx="0">
                  <c:v>Боловсруулах</c:v>
                </c:pt>
              </c:strCache>
            </c:strRef>
          </c:tx>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зээл'!$V$21:$AI$21</c15:sqref>
                  </c15:fullRef>
                </c:ext>
              </c:extLst>
              <c:f>'III.2.1 Мөнгө, зээл'!$Z$21:$AI$21</c:f>
              <c:numCache>
                <c:formatCode>0.0%</c:formatCode>
                <c:ptCount val="10"/>
                <c:pt idx="0">
                  <c:v>5.0778261576015999E-3</c:v>
                </c:pt>
                <c:pt idx="1">
                  <c:v>-5.1475223352966488E-3</c:v>
                </c:pt>
                <c:pt idx="2">
                  <c:v>-4.5693483707138077E-3</c:v>
                </c:pt>
                <c:pt idx="3">
                  <c:v>-9.802273248398748E-4</c:v>
                </c:pt>
                <c:pt idx="4">
                  <c:v>2.0310444274926183E-4</c:v>
                </c:pt>
                <c:pt idx="5">
                  <c:v>-2.4478495615356771E-3</c:v>
                </c:pt>
                <c:pt idx="6">
                  <c:v>-1.9357838192974369E-3</c:v>
                </c:pt>
                <c:pt idx="7">
                  <c:v>-2.2451171436186053E-3</c:v>
                </c:pt>
                <c:pt idx="8">
                  <c:v>-2.5441125342842426E-3</c:v>
                </c:pt>
                <c:pt idx="9">
                  <c:v>1.9843025759757539E-3</c:v>
                </c:pt>
              </c:numCache>
            </c:numRef>
          </c:val>
          <c:extLst>
            <c:ext xmlns:c16="http://schemas.microsoft.com/office/drawing/2014/chart" uri="{C3380CC4-5D6E-409C-BE32-E72D297353CC}">
              <c16:uniqueId val="{00000002-939C-4856-A9BD-88A5F909E869}"/>
            </c:ext>
          </c:extLst>
        </c:ser>
        <c:ser>
          <c:idx val="6"/>
          <c:order val="7"/>
          <c:tx>
            <c:strRef>
              <c:f>'III.2.1 Мөнгө, зээл'!$A$22</c:f>
              <c:strCache>
                <c:ptCount val="1"/>
                <c:pt idx="0">
                  <c:v>Эрчим хүч</c:v>
                </c:pt>
              </c:strCache>
            </c:strRef>
          </c:tx>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зээл'!$V$22:$AI$22</c15:sqref>
                  </c15:fullRef>
                </c:ext>
              </c:extLst>
              <c:f>'III.2.1 Мөнгө, зээл'!$Z$22:$AI$22</c:f>
              <c:numCache>
                <c:formatCode>0.0%</c:formatCode>
                <c:ptCount val="10"/>
                <c:pt idx="0">
                  <c:v>4.2749075587577784E-3</c:v>
                </c:pt>
                <c:pt idx="1">
                  <c:v>2.4535650532899809E-3</c:v>
                </c:pt>
                <c:pt idx="2">
                  <c:v>1.2949764888113102E-3</c:v>
                </c:pt>
                <c:pt idx="3">
                  <c:v>-1.6017302745576208E-3</c:v>
                </c:pt>
                <c:pt idx="4">
                  <c:v>-2.5846397943073553E-3</c:v>
                </c:pt>
                <c:pt idx="5">
                  <c:v>-1.628393486232236E-3</c:v>
                </c:pt>
                <c:pt idx="6">
                  <c:v>-1.5909175430977474E-3</c:v>
                </c:pt>
                <c:pt idx="7">
                  <c:v>-1.0661956634029452E-3</c:v>
                </c:pt>
                <c:pt idx="8">
                  <c:v>-3.8031822356664782E-4</c:v>
                </c:pt>
                <c:pt idx="9">
                  <c:v>-1.0435936244642397E-4</c:v>
                </c:pt>
              </c:numCache>
            </c:numRef>
          </c:val>
          <c:extLst>
            <c:ext xmlns:c16="http://schemas.microsoft.com/office/drawing/2014/chart" uri="{C3380CC4-5D6E-409C-BE32-E72D297353CC}">
              <c16:uniqueId val="{00000003-939C-4856-A9BD-88A5F909E869}"/>
            </c:ext>
          </c:extLst>
        </c:ser>
        <c:ser>
          <c:idx val="7"/>
          <c:order val="8"/>
          <c:tx>
            <c:strRef>
              <c:f>'III.2.1 Мөнгө, зээл'!$A$27</c:f>
              <c:strCache>
                <c:ptCount val="1"/>
                <c:pt idx="0">
                  <c:v>Хэрэглээ</c:v>
                </c:pt>
              </c:strCache>
            </c:strRef>
          </c:tx>
          <c:spPr>
            <a:solidFill>
              <a:srgbClr val="AF945E"/>
            </a:solidFill>
          </c:spPr>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зээл'!$V$27:$AI$27</c15:sqref>
                  </c15:fullRef>
                </c:ext>
              </c:extLst>
              <c:f>'III.2.1 Мөнгө, зээл'!$Z$27:$AI$27</c:f>
              <c:numCache>
                <c:formatCode>0.0%</c:formatCode>
                <c:ptCount val="10"/>
                <c:pt idx="0">
                  <c:v>0.10583738499327787</c:v>
                </c:pt>
                <c:pt idx="1">
                  <c:v>7.0154700411449972E-2</c:v>
                </c:pt>
                <c:pt idx="2">
                  <c:v>2.9746755394226953E-2</c:v>
                </c:pt>
                <c:pt idx="3">
                  <c:v>-2.5140866253153302E-2</c:v>
                </c:pt>
                <c:pt idx="4">
                  <c:v>-5.7411971468150677E-2</c:v>
                </c:pt>
                <c:pt idx="5">
                  <c:v>-4.703942167857432E-2</c:v>
                </c:pt>
                <c:pt idx="6">
                  <c:v>-4.5552058920834103E-2</c:v>
                </c:pt>
                <c:pt idx="7">
                  <c:v>-5.2783882467622979E-2</c:v>
                </c:pt>
                <c:pt idx="8">
                  <c:v>-1.277339195932606E-2</c:v>
                </c:pt>
                <c:pt idx="9">
                  <c:v>-2.1302915054917316E-2</c:v>
                </c:pt>
              </c:numCache>
            </c:numRef>
          </c:val>
          <c:extLst>
            <c:ext xmlns:c16="http://schemas.microsoft.com/office/drawing/2014/chart" uri="{C3380CC4-5D6E-409C-BE32-E72D297353CC}">
              <c16:uniqueId val="{00000004-939C-4856-A9BD-88A5F909E869}"/>
            </c:ext>
          </c:extLst>
        </c:ser>
        <c:ser>
          <c:idx val="8"/>
          <c:order val="9"/>
          <c:tx>
            <c:strRef>
              <c:f>'III.2.1 Мөнгө, зээл'!$A$26</c:f>
              <c:strCache>
                <c:ptCount val="1"/>
                <c:pt idx="0">
                  <c:v>Үйлчилгээ</c:v>
                </c:pt>
              </c:strCache>
            </c:strRef>
          </c:tx>
          <c:spPr>
            <a:solidFill>
              <a:srgbClr val="7030A0"/>
            </a:solidFill>
          </c:spPr>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зээл'!$V$26:$AI$26</c15:sqref>
                  </c15:fullRef>
                </c:ext>
              </c:extLst>
              <c:f>'III.2.1 Мөнгө, зээл'!$Z$26:$AI$26</c:f>
              <c:numCache>
                <c:formatCode>0.0%</c:formatCode>
                <c:ptCount val="10"/>
                <c:pt idx="0">
                  <c:v>1.468466144711379E-2</c:v>
                </c:pt>
                <c:pt idx="1">
                  <c:v>2.1644948458446479E-2</c:v>
                </c:pt>
                <c:pt idx="2">
                  <c:v>2.0939311662259378E-2</c:v>
                </c:pt>
                <c:pt idx="3">
                  <c:v>1.4575263398525072E-2</c:v>
                </c:pt>
                <c:pt idx="4">
                  <c:v>3.0664605143641035E-4</c:v>
                </c:pt>
                <c:pt idx="5">
                  <c:v>-5.0873636289406167E-3</c:v>
                </c:pt>
                <c:pt idx="6">
                  <c:v>5.3003295064038385E-4</c:v>
                </c:pt>
                <c:pt idx="7">
                  <c:v>7.9553827444431326E-3</c:v>
                </c:pt>
                <c:pt idx="8">
                  <c:v>1.9489567776069111E-2</c:v>
                </c:pt>
                <c:pt idx="9">
                  <c:v>2.2664821216270253E-2</c:v>
                </c:pt>
              </c:numCache>
            </c:numRef>
          </c:val>
          <c:extLst>
            <c:ext xmlns:c16="http://schemas.microsoft.com/office/drawing/2014/chart" uri="{C3380CC4-5D6E-409C-BE32-E72D297353CC}">
              <c16:uniqueId val="{00000005-939C-4856-A9BD-88A5F909E869}"/>
            </c:ext>
          </c:extLst>
        </c:ser>
        <c:ser>
          <c:idx val="10"/>
          <c:order val="10"/>
          <c:tx>
            <c:strRef>
              <c:f>'III.2.1 Мөнгө, зээл'!$A$28</c:f>
              <c:strCache>
                <c:ptCount val="1"/>
                <c:pt idx="0">
                  <c:v>Бусад</c:v>
                </c:pt>
              </c:strCache>
            </c:strRef>
          </c:tx>
          <c:invertIfNegative val="0"/>
          <c:cat>
            <c:multiLvlStrRef>
              <c:extLst>
                <c:ext xmlns:c15="http://schemas.microsoft.com/office/drawing/2012/chart" uri="{02D57815-91ED-43cb-92C2-25804820EDAC}">
                  <c15:fullRef>
                    <c15:sqref>'III.2.1 Мөнгө, зээл'!$V$1:$AI$2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4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зээл'!$V$28:$AI$28</c15:sqref>
                  </c15:fullRef>
                </c:ext>
              </c:extLst>
              <c:f>'III.2.1 Мөнгө, зээл'!$Z$28:$AI$28</c:f>
              <c:numCache>
                <c:formatCode>0.0%</c:formatCode>
                <c:ptCount val="10"/>
                <c:pt idx="0">
                  <c:v>2.2145273454394855E-2</c:v>
                </c:pt>
                <c:pt idx="1">
                  <c:v>1.1970353241654517E-2</c:v>
                </c:pt>
                <c:pt idx="2">
                  <c:v>9.1256530968260897E-3</c:v>
                </c:pt>
                <c:pt idx="3">
                  <c:v>6.3930650724520954E-3</c:v>
                </c:pt>
                <c:pt idx="4">
                  <c:v>-9.8633045399918059E-4</c:v>
                </c:pt>
                <c:pt idx="5">
                  <c:v>9.200060068094677E-3</c:v>
                </c:pt>
                <c:pt idx="6">
                  <c:v>9.7571925976200173E-3</c:v>
                </c:pt>
                <c:pt idx="7">
                  <c:v>1.871973580060408E-3</c:v>
                </c:pt>
                <c:pt idx="8">
                  <c:v>1.6990884393708099E-2</c:v>
                </c:pt>
                <c:pt idx="9">
                  <c:v>8.3758083308939999E-3</c:v>
                </c:pt>
              </c:numCache>
            </c:numRef>
          </c:val>
          <c:extLst>
            <c:ext xmlns:c16="http://schemas.microsoft.com/office/drawing/2014/chart" uri="{C3380CC4-5D6E-409C-BE32-E72D297353CC}">
              <c16:uniqueId val="{00000006-939C-4856-A9BD-88A5F909E869}"/>
            </c:ext>
          </c:extLst>
        </c:ser>
        <c:dLbls>
          <c:showLegendKey val="0"/>
          <c:showVal val="0"/>
          <c:showCatName val="0"/>
          <c:showSerName val="0"/>
          <c:showPercent val="0"/>
          <c:showBubbleSize val="0"/>
        </c:dLbls>
        <c:gapWidth val="20"/>
        <c:overlap val="100"/>
        <c:axId val="514728704"/>
        <c:axId val="514730240"/>
      </c:barChart>
      <c:lineChart>
        <c:grouping val="standard"/>
        <c:varyColors val="0"/>
        <c:ser>
          <c:idx val="9"/>
          <c:order val="4"/>
          <c:tx>
            <c:strRef>
              <c:f>'III.2.1 Мөнгө, зээл'!$A$18</c:f>
              <c:strCache>
                <c:ptCount val="1"/>
                <c:pt idx="0">
                  <c:v>Зээлийн жилийн өсөлт</c:v>
                </c:pt>
              </c:strCache>
            </c:strRef>
          </c:tx>
          <c:spPr>
            <a:ln>
              <a:solidFill>
                <a:schemeClr val="tx1"/>
              </a:solidFill>
            </a:ln>
          </c:spPr>
          <c:marker>
            <c:symbol val="none"/>
          </c:marker>
          <c:dLbls>
            <c:dLbl>
              <c:idx val="17"/>
              <c:layout>
                <c:manualLayout>
                  <c:x val="1.2683714111081294E-2"/>
                  <c:y val="-2.8825560418828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DC-4AC7-9309-C8204335F0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зээл'!$V$1:$AH$2</c15:sqref>
                  </c15:fullRef>
                </c:ext>
              </c:extLst>
              <c:f>'III.2.1 Мөнгө, зээл'!$Z$1:$AH$2</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зээл'!$V$18:$AI$18</c15:sqref>
                  </c15:fullRef>
                </c:ext>
              </c:extLst>
              <c:f>'III.2.1 Мөнгө, зээл'!$Z$18:$AI$18</c:f>
              <c:numCache>
                <c:formatCode>0.0%</c:formatCode>
                <c:ptCount val="10"/>
                <c:pt idx="0">
                  <c:v>0.23474992986803175</c:v>
                </c:pt>
                <c:pt idx="1">
                  <c:v>0.18225956634851753</c:v>
                </c:pt>
                <c:pt idx="2">
                  <c:v>0.11031866700842298</c:v>
                </c:pt>
                <c:pt idx="3">
                  <c:v>4.9750828478273813E-2</c:v>
                </c:pt>
                <c:pt idx="4">
                  <c:v>-1.954856718696054E-2</c:v>
                </c:pt>
                <c:pt idx="5">
                  <c:v>-4.7688514465394766E-2</c:v>
                </c:pt>
                <c:pt idx="6">
                  <c:v>-4.5153096446160612E-2</c:v>
                </c:pt>
                <c:pt idx="7">
                  <c:v>-5.007810636251997E-2</c:v>
                </c:pt>
                <c:pt idx="8">
                  <c:v>2.8167585688173569E-2</c:v>
                </c:pt>
                <c:pt idx="9">
                  <c:v>2.8888522729895172E-2</c:v>
                </c:pt>
              </c:numCache>
            </c:numRef>
          </c:val>
          <c:smooth val="1"/>
          <c:extLst>
            <c:ext xmlns:c16="http://schemas.microsoft.com/office/drawing/2014/chart" uri="{C3380CC4-5D6E-409C-BE32-E72D297353CC}">
              <c16:uniqueId val="{00000010-9F53-40D9-BCCA-ED22488CB07D}"/>
            </c:ext>
          </c:extLst>
        </c:ser>
        <c:dLbls>
          <c:showLegendKey val="0"/>
          <c:showVal val="0"/>
          <c:showCatName val="0"/>
          <c:showSerName val="0"/>
          <c:showPercent val="0"/>
          <c:showBubbleSize val="0"/>
        </c:dLbls>
        <c:marker val="1"/>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sz="700" b="0"/>
            </a:pPr>
            <a:endParaRPr lang="en-US"/>
          </a:p>
        </c:txPr>
        <c:crossAx val="514730240"/>
        <c:crosses val="autoZero"/>
        <c:auto val="1"/>
        <c:lblAlgn val="ctr"/>
        <c:lblOffset val="100"/>
        <c:noMultiLvlLbl val="0"/>
      </c:catAx>
      <c:valAx>
        <c:axId val="514730240"/>
        <c:scaling>
          <c:orientation val="minMax"/>
          <c:max val="0.30000000000000004"/>
          <c:min val="-0.1"/>
        </c:scaling>
        <c:delete val="0"/>
        <c:axPos val="l"/>
        <c:numFmt formatCode="0%" sourceLinked="0"/>
        <c:majorTickMark val="none"/>
        <c:minorTickMark val="none"/>
        <c:tickLblPos val="nextTo"/>
        <c:spPr>
          <a:noFill/>
          <a:ln>
            <a:noFill/>
          </a:ln>
          <a:effectLst/>
        </c:spPr>
        <c:txPr>
          <a:bodyPr rot="-60000000" vert="horz"/>
          <a:lstStyle/>
          <a:p>
            <a:pPr>
              <a:defRPr b="0"/>
            </a:pPr>
            <a:endParaRPr lang="en-US"/>
          </a:p>
        </c:txPr>
        <c:crossAx val="514728704"/>
        <c:crosses val="autoZero"/>
        <c:crossBetween val="between"/>
        <c:majorUnit val="5.000000000000001E-2"/>
      </c:valAx>
      <c:spPr>
        <a:noFill/>
        <a:ln>
          <a:solidFill>
            <a:schemeClr val="tx1">
              <a:lumMod val="65000"/>
              <a:lumOff val="35000"/>
            </a:schemeClr>
          </a:solidFill>
        </a:ln>
        <a:effectLst/>
      </c:spPr>
    </c:plotArea>
    <c:legend>
      <c:legendPos val="r"/>
      <c:layout>
        <c:manualLayout>
          <c:xMode val="edge"/>
          <c:yMode val="edge"/>
          <c:x val="0.65342267195587544"/>
          <c:y val="1.3474928117677287E-2"/>
          <c:w val="0.34657732804412467"/>
          <c:h val="0.96642253459748173"/>
        </c:manualLayout>
      </c:layout>
      <c:overlay val="1"/>
      <c:spPr>
        <a:noFill/>
        <a:ln>
          <a:noFill/>
        </a:ln>
        <a:effectLst/>
      </c:spPr>
      <c:txPr>
        <a:bodyPr rot="0" vert="horz"/>
        <a:lstStyle/>
        <a:p>
          <a:pPr>
            <a:defRPr sz="5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9449448491333"/>
          <c:y val="2.7967171717171717E-2"/>
          <c:w val="0.87598126541988519"/>
          <c:h val="0.6009547304407663"/>
        </c:manualLayout>
      </c:layout>
      <c:lineChart>
        <c:grouping val="standard"/>
        <c:varyColors val="0"/>
        <c:ser>
          <c:idx val="0"/>
          <c:order val="0"/>
          <c:tx>
            <c:strRef>
              <c:f>'III.2.1 Мөнгө, зээл'!$A$30</c:f>
              <c:strCache>
                <c:ptCount val="1"/>
                <c:pt idx="0">
                  <c:v>Валютын зээлийн нийт зээлд эзлэх хувь</c:v>
                </c:pt>
              </c:strCache>
            </c:strRef>
          </c:tx>
          <c:spPr>
            <a:ln w="12700" cap="rnd">
              <a:solidFill>
                <a:srgbClr val="173678"/>
              </a:solidFill>
              <a:round/>
            </a:ln>
            <a:effectLst/>
          </c:spPr>
          <c:marker>
            <c:symbol val="none"/>
          </c:marker>
          <c:dLbls>
            <c:dLbl>
              <c:idx val="33"/>
              <c:layout>
                <c:manualLayout>
                  <c:x val="-9.1575091575093262E-3"/>
                  <c:y val="-4.2659598001669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D5-4F57-ADCB-4A0D502D7A5E}"/>
                </c:ext>
              </c:extLst>
            </c:dLbl>
            <c:dLbl>
              <c:idx val="103"/>
              <c:layout>
                <c:manualLayout>
                  <c:x val="0"/>
                  <c:y val="-3.6565369715716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55-480E-8836-96A42F6199A6}"/>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зээл'!$J$1:$AI$2</c15:sqref>
                  </c15:fullRef>
                </c:ext>
              </c:extLst>
              <c:f>'III.2.1 Мөнгө, зээл'!$R$1:$AI$2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4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зээл'!$J$30:$AI$30</c15:sqref>
                  </c15:fullRef>
                </c:ext>
              </c:extLst>
              <c:f>'III.2.1 Мөнгө, зээл'!$R$30:$AI$30</c:f>
              <c:numCache>
                <c:formatCode>0%</c:formatCode>
                <c:ptCount val="18"/>
                <c:pt idx="0">
                  <c:v>0.19617743776638824</c:v>
                </c:pt>
                <c:pt idx="1">
                  <c:v>0.20325414947852011</c:v>
                </c:pt>
                <c:pt idx="2">
                  <c:v>0.20359627674157468</c:v>
                </c:pt>
                <c:pt idx="3">
                  <c:v>0.21253446012609523</c:v>
                </c:pt>
                <c:pt idx="4">
                  <c:v>0.21503668286930244</c:v>
                </c:pt>
                <c:pt idx="5">
                  <c:v>0.21885970822355913</c:v>
                </c:pt>
                <c:pt idx="6">
                  <c:v>0.20366873330431989</c:v>
                </c:pt>
                <c:pt idx="7">
                  <c:v>0.16035424814534588</c:v>
                </c:pt>
                <c:pt idx="8">
                  <c:v>0.15245370744469322</c:v>
                </c:pt>
                <c:pt idx="9">
                  <c:v>0.13989264581624547</c:v>
                </c:pt>
                <c:pt idx="10">
                  <c:v>0.12686166127600781</c:v>
                </c:pt>
                <c:pt idx="11">
                  <c:v>0.11049501768601916</c:v>
                </c:pt>
                <c:pt idx="12">
                  <c:v>0.11234870191571901</c:v>
                </c:pt>
                <c:pt idx="13">
                  <c:v>9.5130463525701175E-2</c:v>
                </c:pt>
                <c:pt idx="14" formatCode="0.0%">
                  <c:v>9.0637579071920896E-2</c:v>
                </c:pt>
                <c:pt idx="15" formatCode="0.0%">
                  <c:v>9.2994415449276377E-2</c:v>
                </c:pt>
                <c:pt idx="16" formatCode="0.0%">
                  <c:v>9.2351941351835345E-2</c:v>
                </c:pt>
                <c:pt idx="17" formatCode="0.0%">
                  <c:v>0.10789368853519389</c:v>
                </c:pt>
              </c:numCache>
            </c:numRef>
          </c:val>
          <c:smooth val="1"/>
          <c:extLst>
            <c:ext xmlns:c16="http://schemas.microsoft.com/office/drawing/2014/chart" uri="{C3380CC4-5D6E-409C-BE32-E72D297353CC}">
              <c16:uniqueId val="{00000001-EF54-4F2E-BAF0-9929C673879A}"/>
            </c:ext>
          </c:extLst>
        </c:ser>
        <c:ser>
          <c:idx val="1"/>
          <c:order val="1"/>
          <c:tx>
            <c:strRef>
              <c:f>'III.2.1 Мөнгө, зээл'!$A$31</c:f>
              <c:strCache>
                <c:ptCount val="1"/>
                <c:pt idx="0">
                  <c:v>Валютын хадгаламжийн нийт хадгаламжинд эзлэх хувь</c:v>
                </c:pt>
              </c:strCache>
            </c:strRef>
          </c:tx>
          <c:spPr>
            <a:ln w="12700" cap="rnd">
              <a:solidFill>
                <a:srgbClr val="AF945E"/>
              </a:solidFill>
              <a:round/>
            </a:ln>
            <a:effectLst/>
          </c:spPr>
          <c:marker>
            <c:symbol val="none"/>
          </c:marker>
          <c:dLbls>
            <c:dLbl>
              <c:idx val="33"/>
              <c:layout>
                <c:manualLayout>
                  <c:x val="0"/>
                  <c:y val="4.2659598001668929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D5-4F57-ADCB-4A0D502D7A5E}"/>
                </c:ext>
              </c:extLst>
            </c:dLbl>
            <c:dLbl>
              <c:idx val="102"/>
              <c:layout>
                <c:manualLayout>
                  <c:x val="-7.7984945425889574E-2"/>
                  <c:y val="2.8592007731512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8-4E4D-9AAA-860CB9C5EC82}"/>
                </c:ext>
              </c:extLst>
            </c:dLbl>
            <c:dLbl>
              <c:idx val="103"/>
              <c:layout>
                <c:manualLayout>
                  <c:x val="0"/>
                  <c:y val="7.92249677173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55-480E-8836-96A42F6199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зээл'!$J$1:$AI$2</c15:sqref>
                  </c15:fullRef>
                </c:ext>
              </c:extLst>
              <c:f>'III.2.1 Мөнгө, зээл'!$R$1:$AI$2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4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зээл'!$J$31:$AI$31</c15:sqref>
                  </c15:fullRef>
                </c:ext>
              </c:extLst>
              <c:f>'III.2.1 Мөнгө, зээл'!$R$31:$AI$31</c:f>
              <c:numCache>
                <c:formatCode>0%</c:formatCode>
                <c:ptCount val="18"/>
                <c:pt idx="0">
                  <c:v>0.32159970032913626</c:v>
                </c:pt>
                <c:pt idx="1">
                  <c:v>0.28405604758745462</c:v>
                </c:pt>
                <c:pt idx="2">
                  <c:v>0.31994854336696754</c:v>
                </c:pt>
                <c:pt idx="3">
                  <c:v>0.28397966985481954</c:v>
                </c:pt>
                <c:pt idx="4">
                  <c:v>0.27480996214004416</c:v>
                </c:pt>
                <c:pt idx="5">
                  <c:v>0.27690467700980048</c:v>
                </c:pt>
                <c:pt idx="6">
                  <c:v>0.28317182139466274</c:v>
                </c:pt>
                <c:pt idx="7">
                  <c:v>0.2778838690467339</c:v>
                </c:pt>
                <c:pt idx="8">
                  <c:v>0.2554987192614751</c:v>
                </c:pt>
                <c:pt idx="9">
                  <c:v>0.26618663327965592</c:v>
                </c:pt>
                <c:pt idx="10">
                  <c:v>0.29877894901039664</c:v>
                </c:pt>
                <c:pt idx="11">
                  <c:v>0.29287724412730509</c:v>
                </c:pt>
                <c:pt idx="12">
                  <c:v>0.32061953086327211</c:v>
                </c:pt>
                <c:pt idx="13">
                  <c:v>0.32732680000983677</c:v>
                </c:pt>
                <c:pt idx="14">
                  <c:v>0.3337368721278669</c:v>
                </c:pt>
                <c:pt idx="15" formatCode="0.0%">
                  <c:v>0.28352610744224244</c:v>
                </c:pt>
                <c:pt idx="16" formatCode="0.0%">
                  <c:v>0.27288484649311168</c:v>
                </c:pt>
                <c:pt idx="17" formatCode="0.0%">
                  <c:v>0.26194274356372887</c:v>
                </c:pt>
              </c:numCache>
            </c:numRef>
          </c:val>
          <c:smooth val="1"/>
          <c:extLst>
            <c:ext xmlns:c16="http://schemas.microsoft.com/office/drawing/2014/chart" uri="{C3380CC4-5D6E-409C-BE32-E72D297353CC}">
              <c16:uniqueId val="{00000003-EF54-4F2E-BAF0-9929C673879A}"/>
            </c:ext>
          </c:extLst>
        </c:ser>
        <c:dLbls>
          <c:showLegendKey val="0"/>
          <c:showVal val="0"/>
          <c:showCatName val="0"/>
          <c:showSerName val="0"/>
          <c:showPercent val="0"/>
          <c:showBubbleSize val="0"/>
        </c:dLbls>
        <c:smooth val="0"/>
        <c:axId val="515115648"/>
        <c:axId val="515137920"/>
      </c:lineChart>
      <c:catAx>
        <c:axId val="515115648"/>
        <c:scaling>
          <c:orientation val="minMax"/>
        </c:scaling>
        <c:delete val="0"/>
        <c:axPos val="b"/>
        <c:numFmt formatCode="General" sourceLinked="1"/>
        <c:majorTickMark val="none"/>
        <c:minorTickMark val="none"/>
        <c:tickLblPos val="low"/>
        <c:spPr>
          <a:noFill/>
          <a:ln w="6350" cap="flat" cmpd="sng" algn="ctr">
            <a:solidFill>
              <a:schemeClr val="tx1">
                <a:lumMod val="50000"/>
                <a:lumOff val="50000"/>
              </a:schemeClr>
            </a:solidFill>
            <a:prstDash val="solid"/>
            <a:miter lim="800000"/>
          </a:ln>
          <a:effectLst/>
        </c:spPr>
        <c:txPr>
          <a:bodyPr rot="-60000000" vert="horz"/>
          <a:lstStyle/>
          <a:p>
            <a:pPr>
              <a:defRPr sz="700"/>
            </a:pPr>
            <a:endParaRPr lang="en-US"/>
          </a:p>
        </c:txPr>
        <c:crossAx val="515137920"/>
        <c:crosses val="autoZero"/>
        <c:auto val="1"/>
        <c:lblAlgn val="ctr"/>
        <c:lblOffset val="100"/>
        <c:noMultiLvlLbl val="0"/>
      </c:catAx>
      <c:valAx>
        <c:axId val="515137920"/>
        <c:scaling>
          <c:orientation val="minMax"/>
          <c:max val="0.35000000000000003"/>
          <c:min val="8.0000000000000016E-2"/>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515115648"/>
        <c:crosses val="autoZero"/>
        <c:crossBetween val="between"/>
        <c:majorUnit val="5.000000000000001E-2"/>
      </c:valAx>
      <c:spPr>
        <a:noFill/>
        <a:ln>
          <a:solidFill>
            <a:schemeClr val="tx1">
              <a:lumMod val="65000"/>
              <a:lumOff val="35000"/>
            </a:schemeClr>
          </a:solidFill>
        </a:ln>
        <a:effectLst/>
      </c:spPr>
    </c:plotArea>
    <c:legend>
      <c:legendPos val="b"/>
      <c:layout>
        <c:manualLayout>
          <c:xMode val="edge"/>
          <c:yMode val="edge"/>
          <c:x val="0"/>
          <c:y val="0.82290556489417388"/>
          <c:w val="1"/>
          <c:h val="0.1769591144462482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12087757484907E-2"/>
          <c:y val="3.9133544383512672E-2"/>
          <c:w val="0.84549980448860407"/>
          <c:h val="0.83492101223196147"/>
        </c:manualLayout>
      </c:layout>
      <c:barChart>
        <c:barDir val="col"/>
        <c:grouping val="clustered"/>
        <c:varyColors val="0"/>
        <c:ser>
          <c:idx val="1"/>
          <c:order val="0"/>
          <c:tx>
            <c:strRef>
              <c:f>'III.2.1 Мөнгө, зээл'!$T$32</c:f>
              <c:strCache>
                <c:ptCount val="1"/>
                <c:pt idx="0">
                  <c:v>2019.IV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зээл'!$Q$33:$Q$39</c:f>
            </c:numRef>
          </c:val>
          <c:extLst>
            <c:ext xmlns:c16="http://schemas.microsoft.com/office/drawing/2014/chart" uri="{C3380CC4-5D6E-409C-BE32-E72D297353CC}">
              <c16:uniqueId val="{00000001-2BD9-4233-A37B-4F30784A191E}"/>
            </c:ext>
          </c:extLst>
        </c:ser>
        <c:ser>
          <c:idx val="2"/>
          <c:order val="1"/>
          <c:tx>
            <c:strRef>
              <c:f>'III.2.1 Мөнгө, зээл'!$U$32</c:f>
              <c:strCache>
                <c:ptCount val="1"/>
                <c:pt idx="0">
                  <c:v>2019.XII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зээл'!$R$33:$R$39</c:f>
            </c:numRef>
          </c:val>
          <c:extLst>
            <c:ext xmlns:c16="http://schemas.microsoft.com/office/drawing/2014/chart" uri="{C3380CC4-5D6E-409C-BE32-E72D297353CC}">
              <c16:uniqueId val="{00000002-2BD9-4233-A37B-4F30784A191E}"/>
            </c:ext>
          </c:extLst>
        </c:ser>
        <c:ser>
          <c:idx val="0"/>
          <c:order val="2"/>
          <c:tx>
            <c:strRef>
              <c:f>'III.2.1 Мөнгө, зээл'!$V$32</c:f>
              <c:strCache>
                <c:ptCount val="1"/>
                <c:pt idx="0">
                  <c:v>2020.IV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зээл'!$S$33:$S$39</c:f>
            </c:numRef>
          </c:val>
          <c:extLst>
            <c:ext xmlns:c16="http://schemas.microsoft.com/office/drawing/2014/chart" uri="{C3380CC4-5D6E-409C-BE32-E72D297353CC}">
              <c16:uniqueId val="{00000000-2BD9-4233-A37B-4F30784A191E}"/>
            </c:ext>
          </c:extLst>
        </c:ser>
        <c:dLbls>
          <c:dLblPos val="outEnd"/>
          <c:showLegendKey val="0"/>
          <c:showVal val="1"/>
          <c:showCatName val="0"/>
          <c:showSerName val="0"/>
          <c:showPercent val="0"/>
          <c:showBubbleSize val="0"/>
        </c:dLbls>
        <c:gapWidth val="150"/>
        <c:axId val="515494656"/>
        <c:axId val="515496192"/>
      </c:barChart>
      <c:catAx>
        <c:axId val="515494656"/>
        <c:scaling>
          <c:orientation val="minMax"/>
        </c:scaling>
        <c:delete val="1"/>
        <c:axPos val="b"/>
        <c:numFmt formatCode="General" sourceLinked="1"/>
        <c:majorTickMark val="none"/>
        <c:minorTickMark val="none"/>
        <c:tickLblPos val="nextTo"/>
        <c:crossAx val="515496192"/>
        <c:crosses val="autoZero"/>
        <c:auto val="1"/>
        <c:lblAlgn val="ctr"/>
        <c:lblOffset val="100"/>
        <c:noMultiLvlLbl val="0"/>
      </c:catAx>
      <c:valAx>
        <c:axId val="515496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r>
                  <a:rPr lang="mn-MN" sz="1200" baseline="0"/>
                  <a:t> </a:t>
                </a:r>
                <a:r>
                  <a:rPr lang="en-US" sz="1200" baseline="0"/>
                  <a:t>%</a:t>
                </a:r>
                <a:endParaRPr lang="en-US" sz="1200"/>
              </a:p>
            </c:rich>
          </c:tx>
          <c:layout>
            <c:manualLayout>
              <c:xMode val="edge"/>
              <c:yMode val="edge"/>
              <c:x val="3.4429776037340619E-2"/>
              <c:y val="0.36870651999725035"/>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5494656"/>
        <c:crosses val="autoZero"/>
        <c:crossBetween val="between"/>
        <c:majorUnit val="5"/>
      </c:valAx>
      <c:spPr>
        <a:noFill/>
        <a:ln>
          <a:noFill/>
        </a:ln>
        <a:effectLst/>
      </c:spPr>
    </c:plotArea>
    <c:legend>
      <c:legendPos val="b"/>
      <c:layout>
        <c:manualLayout>
          <c:xMode val="edge"/>
          <c:yMode val="edge"/>
          <c:x val="0.22625816968691675"/>
          <c:y val="0.91428054273602322"/>
          <c:w val="0.57531004105134775"/>
          <c:h val="7.157012583571706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31230861196295E-2"/>
          <c:y val="0"/>
          <c:w val="0.91193655068328461"/>
          <c:h val="1"/>
        </c:manualLayout>
      </c:layout>
      <c:barChart>
        <c:barDir val="col"/>
        <c:grouping val="clustered"/>
        <c:varyColors val="0"/>
        <c:ser>
          <c:idx val="1"/>
          <c:order val="0"/>
          <c:tx>
            <c:strRef>
              <c:f>'III.2.1 Мөнгө, зээл'!$T$32</c:f>
              <c:strCache>
                <c:ptCount val="1"/>
                <c:pt idx="0">
                  <c:v>2019.IV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зээл'!$T$33:$T$39</c:f>
            </c:numRef>
          </c:val>
          <c:extLst>
            <c:ext xmlns:c16="http://schemas.microsoft.com/office/drawing/2014/chart" uri="{C3380CC4-5D6E-409C-BE32-E72D297353CC}">
              <c16:uniqueId val="{0000000F-0313-4395-AA33-275A57CD8949}"/>
            </c:ext>
          </c:extLst>
        </c:ser>
        <c:ser>
          <c:idx val="2"/>
          <c:order val="1"/>
          <c:tx>
            <c:strRef>
              <c:f>'III.2.1 Мөнгө, зээл'!$U$32</c:f>
              <c:strCache>
                <c:ptCount val="1"/>
                <c:pt idx="0">
                  <c:v>2019.XII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зээл'!$U$33:$U$39</c:f>
            </c:numRef>
          </c:val>
          <c:extLst>
            <c:ext xmlns:c16="http://schemas.microsoft.com/office/drawing/2014/chart" uri="{C3380CC4-5D6E-409C-BE32-E72D297353CC}">
              <c16:uniqueId val="{00000017-0313-4395-AA33-275A57CD8949}"/>
            </c:ext>
          </c:extLst>
        </c:ser>
        <c:ser>
          <c:idx val="0"/>
          <c:order val="2"/>
          <c:tx>
            <c:strRef>
              <c:f>'III.2.1 Мөнгө, зээл'!$V$32</c:f>
              <c:strCache>
                <c:ptCount val="1"/>
                <c:pt idx="0">
                  <c:v>2020.IV  сар</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зээл'!$V$33:$V$39</c:f>
            </c:numRef>
          </c:val>
          <c:extLst>
            <c:ext xmlns:c16="http://schemas.microsoft.com/office/drawing/2014/chart" uri="{C3380CC4-5D6E-409C-BE32-E72D297353CC}">
              <c16:uniqueId val="{00000007-0313-4395-AA33-275A57CD8949}"/>
            </c:ext>
          </c:extLst>
        </c:ser>
        <c:dLbls>
          <c:showLegendKey val="0"/>
          <c:showVal val="0"/>
          <c:showCatName val="0"/>
          <c:showSerName val="0"/>
          <c:showPercent val="0"/>
          <c:showBubbleSize val="0"/>
        </c:dLbls>
        <c:gapWidth val="150"/>
        <c:axId val="515588864"/>
        <c:axId val="515590400"/>
      </c:barChart>
      <c:catAx>
        <c:axId val="515588864"/>
        <c:scaling>
          <c:orientation val="minMax"/>
        </c:scaling>
        <c:delete val="1"/>
        <c:axPos val="b"/>
        <c:numFmt formatCode="General" sourceLinked="1"/>
        <c:majorTickMark val="out"/>
        <c:minorTickMark val="none"/>
        <c:tickLblPos val="nextTo"/>
        <c:crossAx val="515590400"/>
        <c:crosses val="autoZero"/>
        <c:auto val="1"/>
        <c:lblAlgn val="ctr"/>
        <c:lblOffset val="100"/>
        <c:noMultiLvlLbl val="0"/>
      </c:catAx>
      <c:valAx>
        <c:axId val="515590400"/>
        <c:scaling>
          <c:orientation val="minMax"/>
          <c:max val="50"/>
        </c:scaling>
        <c:delete val="1"/>
        <c:axPos val="l"/>
        <c:numFmt formatCode="#,##0" sourceLinked="0"/>
        <c:majorTickMark val="out"/>
        <c:minorTickMark val="none"/>
        <c:tickLblPos val="nextTo"/>
        <c:crossAx val="515588864"/>
        <c:crosses val="autoZero"/>
        <c:crossBetween val="between"/>
        <c:majorUnit val="5"/>
      </c:valAx>
      <c:spPr>
        <a:solidFill>
          <a:schemeClr val="bg1">
            <a:alpha val="0"/>
          </a:schemeClr>
        </a:solidFill>
        <a:ln w="25400">
          <a:noFill/>
        </a:ln>
        <a:effectLst/>
      </c:spPr>
    </c:plotArea>
    <c:plotVisOnly val="1"/>
    <c:dispBlanksAs val="gap"/>
    <c:showDLblsOverMax val="0"/>
  </c:chart>
  <c:spPr>
    <a:no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67956164352285E-2"/>
          <c:y val="6.4921623545717011E-2"/>
          <c:w val="0.90972464325920921"/>
          <c:h val="0.57605034425044699"/>
        </c:manualLayout>
      </c:layout>
      <c:barChart>
        <c:barDir val="col"/>
        <c:grouping val="clustered"/>
        <c:varyColors val="0"/>
        <c:ser>
          <c:idx val="1"/>
          <c:order val="0"/>
          <c:tx>
            <c:strRef>
              <c:f>'III.2.1 Мөнгө, зээл'!$A$76</c:f>
              <c:strCache>
                <c:ptCount val="1"/>
                <c:pt idx="0">
                  <c:v>Зээл олголт</c:v>
                </c:pt>
              </c:strCache>
            </c:strRef>
          </c:tx>
          <c:spPr>
            <a:solidFill>
              <a:srgbClr val="AF945E"/>
            </a:solidFill>
            <a:ln>
              <a:noFill/>
            </a:ln>
            <a:effectLst/>
          </c:spPr>
          <c:invertIfNegative val="0"/>
          <c:dLbls>
            <c:dLbl>
              <c:idx val="1"/>
              <c:layout>
                <c:manualLayout>
                  <c:x val="-1.7335458178207166E-2"/>
                  <c:y val="1.2077294685990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6-4575-BF09-BF1EA393686A}"/>
                </c:ext>
              </c:extLst>
            </c:dLbl>
            <c:dLbl>
              <c:idx val="4"/>
              <c:layout>
                <c:manualLayout>
                  <c:x val="-3.0337051811862505E-2"/>
                  <c:y val="3.6231884057971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46-4575-BF09-BF1EA393686A}"/>
                </c:ext>
              </c:extLst>
            </c:dLbl>
            <c:dLbl>
              <c:idx val="6"/>
              <c:layout>
                <c:manualLayout>
                  <c:x val="-1.300159363365536E-2"/>
                  <c:y val="6.038647342995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6-4575-BF09-BF1EA393686A}"/>
                </c:ext>
              </c:extLst>
            </c:dLbl>
            <c:dLbl>
              <c:idx val="9"/>
              <c:layout>
                <c:manualLayout>
                  <c:x val="-3.0337051811862505E-2"/>
                  <c:y val="2.4154589371980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85-4E77-A995-3748AD31891B}"/>
                </c:ext>
              </c:extLst>
            </c:dLbl>
            <c:dLbl>
              <c:idx val="11"/>
              <c:layout>
                <c:manualLayout>
                  <c:x val="-1.7335458178207065E-2"/>
                  <c:y val="1.8115942028985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46-4575-BF09-BF1EA393686A}"/>
                </c:ext>
              </c:extLst>
            </c:dLbl>
            <c:dLbl>
              <c:idx val="14"/>
              <c:layout>
                <c:manualLayout>
                  <c:x val="-2.6003187267310719E-2"/>
                  <c:y val="2.4154589371980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85-4E77-A995-3748AD31891B}"/>
                </c:ext>
              </c:extLst>
            </c:dLbl>
            <c:dLbl>
              <c:idx val="15"/>
              <c:layout>
                <c:manualLayout>
                  <c:x val="-1.300159363365536E-2"/>
                  <c:y val="-5.53536278609564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85-4E77-A995-3748AD31891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937843"/>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'III.2.1 Мөнгө, зээл'!$V$73:$AK$74</c:f>
              <c:multiLvlStrCache>
                <c:ptCount val="16"/>
                <c:lvl>
                  <c:pt idx="0">
                    <c:v>I</c:v>
                  </c:pt>
                  <c:pt idx="1">
                    <c:v>4 сар</c:v>
                  </c:pt>
                  <c:pt idx="2">
                    <c:v>II</c:v>
                  </c:pt>
                  <c:pt idx="3">
                    <c:v>III</c:v>
                  </c:pt>
                  <c:pt idx="4">
                    <c:v>IV</c:v>
                  </c:pt>
                  <c:pt idx="5">
                    <c:v>I</c:v>
                  </c:pt>
                  <c:pt idx="6">
                    <c:v>4 сар</c:v>
                  </c:pt>
                  <c:pt idx="7">
                    <c:v>II</c:v>
                  </c:pt>
                  <c:pt idx="8">
                    <c:v>III</c:v>
                  </c:pt>
                  <c:pt idx="9">
                    <c:v>IV</c:v>
                  </c:pt>
                  <c:pt idx="10">
                    <c:v>I</c:v>
                  </c:pt>
                  <c:pt idx="11">
                    <c:v>4 сар</c:v>
                  </c:pt>
                  <c:pt idx="12">
                    <c:v>II</c:v>
                  </c:pt>
                  <c:pt idx="13">
                    <c:v>III</c:v>
                  </c:pt>
                  <c:pt idx="14">
                    <c:v>IV</c:v>
                  </c:pt>
                  <c:pt idx="15">
                    <c:v>4 сар</c:v>
                  </c:pt>
                </c:lvl>
                <c:lvl>
                  <c:pt idx="0">
                    <c:v>2018</c:v>
                  </c:pt>
                  <c:pt idx="5">
                    <c:v>2019</c:v>
                  </c:pt>
                  <c:pt idx="10">
                    <c:v>2020</c:v>
                  </c:pt>
                  <c:pt idx="15">
                    <c:v>2021</c:v>
                  </c:pt>
                </c:lvl>
              </c:multiLvlStrCache>
            </c:multiLvlStrRef>
          </c:cat>
          <c:val>
            <c:numRef>
              <c:f>'III.2.1 Мөнгө, зээл'!$V$76:$AK$76</c:f>
              <c:numCache>
                <c:formatCode>0.0</c:formatCode>
                <c:ptCount val="16"/>
                <c:pt idx="0">
                  <c:v>3.8778188885835121</c:v>
                </c:pt>
                <c:pt idx="1">
                  <c:v>5.4</c:v>
                </c:pt>
                <c:pt idx="2">
                  <c:v>9.7175423919335895</c:v>
                </c:pt>
                <c:pt idx="3">
                  <c:v>15.029480834562126</c:v>
                </c:pt>
                <c:pt idx="4">
                  <c:v>22.138185923038005</c:v>
                </c:pt>
                <c:pt idx="5">
                  <c:v>4.247032109779397</c:v>
                </c:pt>
                <c:pt idx="6">
                  <c:v>6.2</c:v>
                </c:pt>
                <c:pt idx="7">
                  <c:v>10.211625975098945</c:v>
                </c:pt>
                <c:pt idx="8">
                  <c:v>15.3206285051394</c:v>
                </c:pt>
                <c:pt idx="9">
                  <c:v>21.038906263890841</c:v>
                </c:pt>
                <c:pt idx="10">
                  <c:v>4.1409294353756216</c:v>
                </c:pt>
                <c:pt idx="11">
                  <c:v>5.7</c:v>
                </c:pt>
                <c:pt idx="12">
                  <c:v>9.4220879424654989</c:v>
                </c:pt>
                <c:pt idx="13">
                  <c:v>14.739336450895937</c:v>
                </c:pt>
                <c:pt idx="14">
                  <c:v>19.781357345929599</c:v>
                </c:pt>
                <c:pt idx="15">
                  <c:v>7.1</c:v>
                </c:pt>
              </c:numCache>
            </c:numRef>
          </c:val>
          <c:extLst>
            <c:ext xmlns:c16="http://schemas.microsoft.com/office/drawing/2014/chart" uri="{C3380CC4-5D6E-409C-BE32-E72D297353CC}">
              <c16:uniqueId val="{00000001-51AA-4440-85FA-E9A96A16387D}"/>
            </c:ext>
          </c:extLst>
        </c:ser>
        <c:ser>
          <c:idx val="4"/>
          <c:order val="1"/>
          <c:tx>
            <c:strRef>
              <c:f>'III.2.1 Мөнгө, зээл'!$A$77</c:f>
              <c:strCache>
                <c:ptCount val="1"/>
                <c:pt idx="0">
                  <c:v>Зээлийн эргэн төлөлт</c:v>
                </c:pt>
              </c:strCache>
            </c:strRef>
          </c:tx>
          <c:spPr>
            <a:solidFill>
              <a:srgbClr val="122F83"/>
            </a:solidFill>
            <a:ln w="15875">
              <a:noFill/>
            </a:ln>
            <a:effectLst/>
          </c:spPr>
          <c:invertIfNegative val="0"/>
          <c:dLbls>
            <c:dLbl>
              <c:idx val="1"/>
              <c:layout>
                <c:manualLayout>
                  <c:x val="1.3001593633655339E-2"/>
                  <c:y val="2.41545893719807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46-4575-BF09-BF1EA393686A}"/>
                </c:ext>
              </c:extLst>
            </c:dLbl>
            <c:dLbl>
              <c:idx val="4"/>
              <c:layout>
                <c:manualLayout>
                  <c:x val="2.166932272275893E-2"/>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46-4575-BF09-BF1EA393686A}"/>
                </c:ext>
              </c:extLst>
            </c:dLbl>
            <c:dLbl>
              <c:idx val="6"/>
              <c:layout>
                <c:manualLayout>
                  <c:x val="1.300159363365528E-2"/>
                  <c:y val="1.8115942028985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6-4575-BF09-BF1EA393686A}"/>
                </c:ext>
              </c:extLst>
            </c:dLbl>
            <c:dLbl>
              <c:idx val="9"/>
              <c:layout>
                <c:manualLayout>
                  <c:x val="3.0337051811862505E-2"/>
                  <c:y val="3.019323671497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85-4E77-A995-3748AD31891B}"/>
                </c:ext>
              </c:extLst>
            </c:dLbl>
            <c:dLbl>
              <c:idx val="11"/>
              <c:layout>
                <c:manualLayout>
                  <c:x val="-7.945326546588008E-17"/>
                  <c:y val="-5.53536278609564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46-4575-BF09-BF1EA393686A}"/>
                </c:ext>
              </c:extLst>
            </c:dLbl>
            <c:dLbl>
              <c:idx val="14"/>
              <c:layout>
                <c:manualLayout>
                  <c:x val="1.7335458178207145E-2"/>
                  <c:y val="1.2077294685990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85-4E77-A995-3748AD31891B}"/>
                </c:ext>
              </c:extLst>
            </c:dLbl>
            <c:dLbl>
              <c:idx val="15"/>
              <c:layout>
                <c:manualLayout>
                  <c:x val="4.3338645445517862E-3"/>
                  <c:y val="1.811594202898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85-4E77-A995-3748AD31891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122F83"/>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'III.2.1 Мөнгө, зээл'!$V$73:$AK$74</c:f>
              <c:multiLvlStrCache>
                <c:ptCount val="16"/>
                <c:lvl>
                  <c:pt idx="0">
                    <c:v>I</c:v>
                  </c:pt>
                  <c:pt idx="1">
                    <c:v>4 сар</c:v>
                  </c:pt>
                  <c:pt idx="2">
                    <c:v>II</c:v>
                  </c:pt>
                  <c:pt idx="3">
                    <c:v>III</c:v>
                  </c:pt>
                  <c:pt idx="4">
                    <c:v>IV</c:v>
                  </c:pt>
                  <c:pt idx="5">
                    <c:v>I</c:v>
                  </c:pt>
                  <c:pt idx="6">
                    <c:v>4 сар</c:v>
                  </c:pt>
                  <c:pt idx="7">
                    <c:v>II</c:v>
                  </c:pt>
                  <c:pt idx="8">
                    <c:v>III</c:v>
                  </c:pt>
                  <c:pt idx="9">
                    <c:v>IV</c:v>
                  </c:pt>
                  <c:pt idx="10">
                    <c:v>I</c:v>
                  </c:pt>
                  <c:pt idx="11">
                    <c:v>4 сар</c:v>
                  </c:pt>
                  <c:pt idx="12">
                    <c:v>II</c:v>
                  </c:pt>
                  <c:pt idx="13">
                    <c:v>III</c:v>
                  </c:pt>
                  <c:pt idx="14">
                    <c:v>IV</c:v>
                  </c:pt>
                  <c:pt idx="15">
                    <c:v>4 сар</c:v>
                  </c:pt>
                </c:lvl>
                <c:lvl>
                  <c:pt idx="0">
                    <c:v>2018</c:v>
                  </c:pt>
                  <c:pt idx="5">
                    <c:v>2019</c:v>
                  </c:pt>
                  <c:pt idx="10">
                    <c:v>2020</c:v>
                  </c:pt>
                  <c:pt idx="15">
                    <c:v>2021</c:v>
                  </c:pt>
                </c:lvl>
              </c:multiLvlStrCache>
            </c:multiLvlStrRef>
          </c:cat>
          <c:val>
            <c:numRef>
              <c:f>'III.2.1 Мөнгө, зээл'!$V$77:$AK$77</c:f>
              <c:numCache>
                <c:formatCode>0.0</c:formatCode>
                <c:ptCount val="16"/>
                <c:pt idx="0">
                  <c:v>3.2272529980131268</c:v>
                </c:pt>
                <c:pt idx="1">
                  <c:v>4.5</c:v>
                </c:pt>
                <c:pt idx="2">
                  <c:v>7.8298298193706515</c:v>
                </c:pt>
                <c:pt idx="3">
                  <c:v>12.268671917917334</c:v>
                </c:pt>
                <c:pt idx="4">
                  <c:v>18.28346108837161</c:v>
                </c:pt>
                <c:pt idx="5">
                  <c:v>4.056561426076204</c:v>
                </c:pt>
                <c:pt idx="6">
                  <c:v>5.8</c:v>
                </c:pt>
                <c:pt idx="7">
                  <c:v>9.2789624409098259</c:v>
                </c:pt>
                <c:pt idx="8">
                  <c:v>14.299664450022926</c:v>
                </c:pt>
                <c:pt idx="9">
                  <c:v>20.021809074406733</c:v>
                </c:pt>
                <c:pt idx="10">
                  <c:v>4.9383012857996373</c:v>
                </c:pt>
                <c:pt idx="11">
                  <c:v>6.5</c:v>
                </c:pt>
                <c:pt idx="12">
                  <c:v>10.016429716042708</c:v>
                </c:pt>
                <c:pt idx="13">
                  <c:v>15.274883549324549</c:v>
                </c:pt>
                <c:pt idx="14">
                  <c:v>20.460565858806302</c:v>
                </c:pt>
                <c:pt idx="15">
                  <c:v>6.6</c:v>
                </c:pt>
              </c:numCache>
            </c:numRef>
          </c:val>
          <c:extLst>
            <c:ext xmlns:c16="http://schemas.microsoft.com/office/drawing/2014/chart" uri="{C3380CC4-5D6E-409C-BE32-E72D297353CC}">
              <c16:uniqueId val="{00000003-51AA-4440-85FA-E9A96A16387D}"/>
            </c:ext>
          </c:extLst>
        </c:ser>
        <c:dLbls>
          <c:showLegendKey val="0"/>
          <c:showVal val="0"/>
          <c:showCatName val="0"/>
          <c:showSerName val="0"/>
          <c:showPercent val="0"/>
          <c:showBubbleSize val="0"/>
        </c:dLbls>
        <c:gapWidth val="150"/>
        <c:axId val="581202888"/>
        <c:axId val="581203216"/>
        <c:extLst>
          <c:ext xmlns:c15="http://schemas.microsoft.com/office/drawing/2012/chart" uri="{02D57815-91ED-43cb-92C2-25804820EDAC}">
            <c15:filteredBarSeries>
              <c15:ser>
                <c:idx val="0"/>
                <c:order val="2"/>
                <c:tx>
                  <c:strRef>
                    <c:extLst>
                      <c:ext uri="{02D57815-91ED-43cb-92C2-25804820EDAC}">
                        <c15:formulaRef>
                          <c15:sqref>'III.2.1 Мөнгө, зээл'!$A$78</c15:sqref>
                        </c15:formulaRef>
                      </c:ext>
                    </c:extLst>
                    <c:strCache>
                      <c:ptCount val="1"/>
                      <c:pt idx="0">
                        <c:v>Зээлийн эргэн төлөлт*</c:v>
                      </c:pt>
                    </c:strCache>
                  </c:strRef>
                </c:tx>
                <c:spPr>
                  <a:solidFill>
                    <a:schemeClr val="accent1"/>
                  </a:solidFill>
                  <a:ln w="15875">
                    <a:solidFill>
                      <a:srgbClr val="122F83"/>
                    </a:solidFill>
                    <a:prstDash val="dash"/>
                  </a:ln>
                  <a:effectLst/>
                </c:spPr>
                <c:invertIfNegative val="0"/>
                <c:cat>
                  <c:multiLvlStrRef>
                    <c:extLst>
                      <c:ext uri="{02D57815-91ED-43cb-92C2-25804820EDAC}">
                        <c15:formulaRef>
                          <c15:sqref>'III.2.1 Мөнгө, зээл'!$V$73:$AK$74</c15:sqref>
                        </c15:formulaRef>
                      </c:ext>
                    </c:extLst>
                    <c:multiLvlStrCache>
                      <c:ptCount val="16"/>
                      <c:lvl>
                        <c:pt idx="0">
                          <c:v>I</c:v>
                        </c:pt>
                        <c:pt idx="1">
                          <c:v>4 сар</c:v>
                        </c:pt>
                        <c:pt idx="2">
                          <c:v>II</c:v>
                        </c:pt>
                        <c:pt idx="3">
                          <c:v>III</c:v>
                        </c:pt>
                        <c:pt idx="4">
                          <c:v>IV</c:v>
                        </c:pt>
                        <c:pt idx="5">
                          <c:v>I</c:v>
                        </c:pt>
                        <c:pt idx="6">
                          <c:v>4 сар</c:v>
                        </c:pt>
                        <c:pt idx="7">
                          <c:v>II</c:v>
                        </c:pt>
                        <c:pt idx="8">
                          <c:v>III</c:v>
                        </c:pt>
                        <c:pt idx="9">
                          <c:v>IV</c:v>
                        </c:pt>
                        <c:pt idx="10">
                          <c:v>I</c:v>
                        </c:pt>
                        <c:pt idx="11">
                          <c:v>4 сар</c:v>
                        </c:pt>
                        <c:pt idx="12">
                          <c:v>II</c:v>
                        </c:pt>
                        <c:pt idx="13">
                          <c:v>III</c:v>
                        </c:pt>
                        <c:pt idx="14">
                          <c:v>IV</c:v>
                        </c:pt>
                        <c:pt idx="15">
                          <c:v>4 сар</c:v>
                        </c:pt>
                      </c:lvl>
                      <c:lvl>
                        <c:pt idx="0">
                          <c:v>2018</c:v>
                        </c:pt>
                        <c:pt idx="5">
                          <c:v>2019</c:v>
                        </c:pt>
                        <c:pt idx="10">
                          <c:v>2020</c:v>
                        </c:pt>
                        <c:pt idx="15">
                          <c:v>2021</c:v>
                        </c:pt>
                      </c:lvl>
                    </c:multiLvlStrCache>
                  </c:multiLvlStrRef>
                </c:cat>
                <c:val>
                  <c:numRef>
                    <c:extLst>
                      <c:ext uri="{02D57815-91ED-43cb-92C2-25804820EDAC}">
                        <c15:formulaRef>
                          <c15:sqref>'III.2.1 Мөнгө, зээл'!$W$78:$AK$78</c15:sqref>
                        </c15:formulaRef>
                      </c:ext>
                    </c:extLst>
                    <c:numCache>
                      <c:formatCode>0.0</c:formatCode>
                      <c:ptCount val="15"/>
                      <c:pt idx="1">
                        <c:v>7.8298298193706515</c:v>
                      </c:pt>
                      <c:pt idx="2">
                        <c:v>12.268671917917334</c:v>
                      </c:pt>
                      <c:pt idx="3">
                        <c:v>18.28346108837161</c:v>
                      </c:pt>
                      <c:pt idx="4">
                        <c:v>4.056561426076204</c:v>
                      </c:pt>
                      <c:pt idx="6">
                        <c:v>9.2789624409098259</c:v>
                      </c:pt>
                      <c:pt idx="7">
                        <c:v>14.299664450022926</c:v>
                      </c:pt>
                      <c:pt idx="8">
                        <c:v>20.021809074406733</c:v>
                      </c:pt>
                      <c:pt idx="9">
                        <c:v>4.2583012857996376</c:v>
                      </c:pt>
                      <c:pt idx="11">
                        <c:v>9.3364297160427085</c:v>
                      </c:pt>
                      <c:pt idx="12">
                        <c:v>14.59488354932455</c:v>
                      </c:pt>
                      <c:pt idx="13">
                        <c:v>19.760565858806302</c:v>
                      </c:pt>
                    </c:numCache>
                  </c:numRef>
                </c:val>
                <c:extLst>
                  <c:ext xmlns:c16="http://schemas.microsoft.com/office/drawing/2014/chart" uri="{C3380CC4-5D6E-409C-BE32-E72D297353CC}">
                    <c16:uniqueId val="{00000004-51AA-4440-85FA-E9A96A16387D}"/>
                  </c:ext>
                </c:extLst>
              </c15:ser>
            </c15:filteredBarSeries>
          </c:ext>
        </c:extLst>
      </c:barChart>
      <c:catAx>
        <c:axId val="581202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3216"/>
        <c:crosses val="autoZero"/>
        <c:auto val="0"/>
        <c:lblAlgn val="ctr"/>
        <c:lblOffset val="100"/>
        <c:noMultiLvlLbl val="0"/>
      </c:catAx>
      <c:valAx>
        <c:axId val="581203216"/>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2888"/>
        <c:crosses val="autoZero"/>
        <c:crossBetween val="between"/>
        <c:majorUnit val="3"/>
      </c:valAx>
      <c:spPr>
        <a:noFill/>
        <a:ln>
          <a:solidFill>
            <a:schemeClr val="tx1"/>
          </a:solidFill>
        </a:ln>
        <a:effectLst/>
      </c:spPr>
    </c:plotArea>
    <c:legend>
      <c:legendPos val="b"/>
      <c:layout>
        <c:manualLayout>
          <c:xMode val="edge"/>
          <c:yMode val="edge"/>
          <c:x val="0"/>
          <c:y val="0.8913680626878161"/>
          <c:w val="0.97259849354768158"/>
          <c:h val="0.10499020502871924"/>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35039545591743E-2"/>
          <c:y val="0.21039802890151774"/>
          <c:w val="0.86621267631344279"/>
          <c:h val="0.6534539911881857"/>
        </c:manualLayout>
      </c:layout>
      <c:barChart>
        <c:barDir val="col"/>
        <c:grouping val="stacked"/>
        <c:varyColors val="0"/>
        <c:ser>
          <c:idx val="8"/>
          <c:order val="0"/>
          <c:tx>
            <c:strRef>
              <c:f>'I. Инфляц'!$V$2</c:f>
              <c:strCache>
                <c:ptCount val="1"/>
                <c:pt idx="0">
                  <c:v>Бусад дотоодын бараа</c:v>
                </c:pt>
              </c:strCache>
            </c:strRef>
          </c:tx>
          <c:spPr>
            <a:solidFill>
              <a:srgbClr val="286A6C"/>
            </a:solidFill>
          </c:spPr>
          <c:invertIfNegative val="0"/>
          <c:cat>
            <c:multiLvlStrRef>
              <c:f>'I. Инфляц'!$C$61:$D$101</c:f>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extLst/>
            </c:multiLvlStrRef>
          </c:cat>
          <c:val>
            <c:numRef>
              <c:f>'I. Инфляц'!$V$61:$V$101</c:f>
              <c:numCache>
                <c:formatCode>0.0%</c:formatCode>
                <c:ptCount val="41"/>
                <c:pt idx="0">
                  <c:v>4.9238118920206832E-3</c:v>
                </c:pt>
                <c:pt idx="1">
                  <c:v>4.8276904677842271E-3</c:v>
                </c:pt>
                <c:pt idx="2">
                  <c:v>4.1427098377685954E-3</c:v>
                </c:pt>
                <c:pt idx="3">
                  <c:v>3.8468810290394062E-3</c:v>
                </c:pt>
                <c:pt idx="4">
                  <c:v>3.6004360749396537E-3</c:v>
                </c:pt>
                <c:pt idx="5">
                  <c:v>5.049677253006337E-3</c:v>
                </c:pt>
                <c:pt idx="6">
                  <c:v>6.2020016913296311E-3</c:v>
                </c:pt>
                <c:pt idx="7">
                  <c:v>5.7908669201586788E-3</c:v>
                </c:pt>
                <c:pt idx="8">
                  <c:v>7.3295055947846348E-3</c:v>
                </c:pt>
                <c:pt idx="9">
                  <c:v>7.1398681557504791E-3</c:v>
                </c:pt>
                <c:pt idx="10">
                  <c:v>7.1592858766003249E-3</c:v>
                </c:pt>
                <c:pt idx="11">
                  <c:v>7.0159470463441453E-3</c:v>
                </c:pt>
                <c:pt idx="12">
                  <c:v>5.8416465363058181E-3</c:v>
                </c:pt>
                <c:pt idx="13">
                  <c:v>6.1579504175008452E-3</c:v>
                </c:pt>
                <c:pt idx="14">
                  <c:v>6.4013152972903099E-3</c:v>
                </c:pt>
                <c:pt idx="15">
                  <c:v>6.0742499256539913E-3</c:v>
                </c:pt>
                <c:pt idx="16">
                  <c:v>6.559673513976079E-3</c:v>
                </c:pt>
                <c:pt idx="17">
                  <c:v>1.04710665155218E-2</c:v>
                </c:pt>
                <c:pt idx="18">
                  <c:v>9.3951746361280748E-3</c:v>
                </c:pt>
                <c:pt idx="19">
                  <c:v>9.4152507560606915E-3</c:v>
                </c:pt>
                <c:pt idx="20">
                  <c:v>8.147693185167823E-3</c:v>
                </c:pt>
                <c:pt idx="21">
                  <c:v>6.9008597788802559E-3</c:v>
                </c:pt>
                <c:pt idx="22">
                  <c:v>6.5304884985378569E-3</c:v>
                </c:pt>
                <c:pt idx="23">
                  <c:v>6.5612407637345525E-3</c:v>
                </c:pt>
                <c:pt idx="24">
                  <c:v>6.8097745760062819E-3</c:v>
                </c:pt>
                <c:pt idx="25">
                  <c:v>6.7662956662424044E-3</c:v>
                </c:pt>
                <c:pt idx="26">
                  <c:v>7.3438085339600969E-3</c:v>
                </c:pt>
                <c:pt idx="27">
                  <c:v>7.20517737878039E-3</c:v>
                </c:pt>
                <c:pt idx="28">
                  <c:v>6.7933088247526252E-3</c:v>
                </c:pt>
                <c:pt idx="29">
                  <c:v>1.7286753729928066E-3</c:v>
                </c:pt>
                <c:pt idx="30">
                  <c:v>1.7313496905160613E-3</c:v>
                </c:pt>
                <c:pt idx="31">
                  <c:v>1.7707627776022898E-3</c:v>
                </c:pt>
                <c:pt idx="32">
                  <c:v>1.8025496446458385E-3</c:v>
                </c:pt>
                <c:pt idx="33">
                  <c:v>2.5818283797418794E-3</c:v>
                </c:pt>
                <c:pt idx="34">
                  <c:v>2.5401943003501761E-3</c:v>
                </c:pt>
                <c:pt idx="35">
                  <c:v>2.1819291933135154E-3</c:v>
                </c:pt>
                <c:pt idx="36">
                  <c:v>1.9149619771428837E-3</c:v>
                </c:pt>
                <c:pt idx="37">
                  <c:v>1.736552210302009E-3</c:v>
                </c:pt>
                <c:pt idx="38">
                  <c:v>1.1293585950428314E-3</c:v>
                </c:pt>
                <c:pt idx="39">
                  <c:v>1.1747099431427734E-3</c:v>
                </c:pt>
                <c:pt idx="40">
                  <c:v>1.5741368885065742E-3</c:v>
                </c:pt>
              </c:numCache>
              <c:extLst/>
            </c:numRef>
          </c:val>
          <c:extLst>
            <c:ext xmlns:c16="http://schemas.microsoft.com/office/drawing/2014/chart" uri="{C3380CC4-5D6E-409C-BE32-E72D297353CC}">
              <c16:uniqueId val="{00000000-F78F-417A-BFA6-663F0E02E27E}"/>
            </c:ext>
          </c:extLst>
        </c:ser>
        <c:ser>
          <c:idx val="6"/>
          <c:order val="1"/>
          <c:tx>
            <c:strRef>
              <c:f>'I. Инфляц'!$W$2</c:f>
              <c:strCache>
                <c:ptCount val="1"/>
                <c:pt idx="0">
                  <c:v>Импортын бараа</c:v>
                </c:pt>
              </c:strCache>
            </c:strRef>
          </c:tx>
          <c:spPr>
            <a:solidFill>
              <a:srgbClr val="7EA6A7"/>
            </a:solidFill>
          </c:spPr>
          <c:invertIfNegative val="0"/>
          <c:cat>
            <c:multiLvlStrRef>
              <c:f>'I. Инфляц'!$C$61:$D$101</c:f>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extLst/>
            </c:multiLvlStrRef>
          </c:cat>
          <c:val>
            <c:numRef>
              <c:f>'I. Инфляц'!$W$61:$W$101</c:f>
              <c:numCache>
                <c:formatCode>0.0%</c:formatCode>
                <c:ptCount val="41"/>
                <c:pt idx="0">
                  <c:v>2.8018479919849321E-2</c:v>
                </c:pt>
                <c:pt idx="1">
                  <c:v>2.793561410232848E-2</c:v>
                </c:pt>
                <c:pt idx="2">
                  <c:v>2.0550491274178954E-2</c:v>
                </c:pt>
                <c:pt idx="3">
                  <c:v>1.2327243567206776E-2</c:v>
                </c:pt>
                <c:pt idx="4">
                  <c:v>7.8437848409637651E-3</c:v>
                </c:pt>
                <c:pt idx="5">
                  <c:v>7.1644990492700979E-3</c:v>
                </c:pt>
                <c:pt idx="6">
                  <c:v>8.6731153711110485E-3</c:v>
                </c:pt>
                <c:pt idx="7">
                  <c:v>7.0132037800157455E-3</c:v>
                </c:pt>
                <c:pt idx="8">
                  <c:v>6.3084434747800273E-3</c:v>
                </c:pt>
                <c:pt idx="9">
                  <c:v>6.9767904730700164E-3</c:v>
                </c:pt>
                <c:pt idx="10">
                  <c:v>1.1696432127984829E-2</c:v>
                </c:pt>
                <c:pt idx="11">
                  <c:v>1.0370491125198557E-2</c:v>
                </c:pt>
                <c:pt idx="12">
                  <c:v>9.6345729503408018E-3</c:v>
                </c:pt>
                <c:pt idx="13">
                  <c:v>1.2943299629919179E-2</c:v>
                </c:pt>
                <c:pt idx="14">
                  <c:v>1.6576019848541217E-2</c:v>
                </c:pt>
                <c:pt idx="15">
                  <c:v>2.0188829053325301E-2</c:v>
                </c:pt>
                <c:pt idx="16">
                  <c:v>1.9767400932307496E-2</c:v>
                </c:pt>
                <c:pt idx="17">
                  <c:v>2.1422967862039431E-2</c:v>
                </c:pt>
                <c:pt idx="18">
                  <c:v>2.1612550781300928E-2</c:v>
                </c:pt>
                <c:pt idx="19">
                  <c:v>2.3723461528420722E-2</c:v>
                </c:pt>
                <c:pt idx="20">
                  <c:v>2.2196568662976476E-2</c:v>
                </c:pt>
                <c:pt idx="21">
                  <c:v>1.8723584757923149E-2</c:v>
                </c:pt>
                <c:pt idx="22">
                  <c:v>1.2643379250407644E-2</c:v>
                </c:pt>
                <c:pt idx="23">
                  <c:v>1.4746962275648383E-2</c:v>
                </c:pt>
                <c:pt idx="24">
                  <c:v>1.3739847298587035E-2</c:v>
                </c:pt>
                <c:pt idx="25">
                  <c:v>1.5180350719546999E-2</c:v>
                </c:pt>
                <c:pt idx="26">
                  <c:v>1.5888137551152228E-2</c:v>
                </c:pt>
                <c:pt idx="27">
                  <c:v>1.2507341943962649E-2</c:v>
                </c:pt>
                <c:pt idx="28">
                  <c:v>1.3436638850573486E-2</c:v>
                </c:pt>
                <c:pt idx="29">
                  <c:v>1.2124421294052072E-2</c:v>
                </c:pt>
                <c:pt idx="30">
                  <c:v>1.1291592645249496E-2</c:v>
                </c:pt>
                <c:pt idx="31">
                  <c:v>1.1391441246303305E-2</c:v>
                </c:pt>
                <c:pt idx="32">
                  <c:v>1.2917349468222266E-2</c:v>
                </c:pt>
                <c:pt idx="33">
                  <c:v>1.5695890038903908E-2</c:v>
                </c:pt>
                <c:pt idx="34">
                  <c:v>1.5927589895058273E-2</c:v>
                </c:pt>
                <c:pt idx="35">
                  <c:v>1.4177243119036313E-2</c:v>
                </c:pt>
                <c:pt idx="36">
                  <c:v>1.1879922034314266E-2</c:v>
                </c:pt>
                <c:pt idx="37">
                  <c:v>1.0156908140412087E-2</c:v>
                </c:pt>
                <c:pt idx="38">
                  <c:v>8.6764562572772159E-3</c:v>
                </c:pt>
                <c:pt idx="39">
                  <c:v>1.0393970273540616E-2</c:v>
                </c:pt>
                <c:pt idx="40">
                  <c:v>1.1454037033118524E-2</c:v>
                </c:pt>
              </c:numCache>
              <c:extLst/>
            </c:numRef>
          </c:val>
          <c:extLst>
            <c:ext xmlns:c16="http://schemas.microsoft.com/office/drawing/2014/chart" uri="{C3380CC4-5D6E-409C-BE32-E72D297353CC}">
              <c16:uniqueId val="{00000002-F78F-417A-BFA6-663F0E02E27E}"/>
            </c:ext>
          </c:extLst>
        </c:ser>
        <c:ser>
          <c:idx val="7"/>
          <c:order val="3"/>
          <c:tx>
            <c:strRef>
              <c:f>'I. Инфляц'!$X$2</c:f>
              <c:strCache>
                <c:ptCount val="1"/>
                <c:pt idx="0">
                  <c:v>Үйлчилгээ</c:v>
                </c:pt>
              </c:strCache>
            </c:strRef>
          </c:tx>
          <c:spPr>
            <a:pattFill prst="pct50">
              <a:fgClr>
                <a:srgbClr val="BFBFB7"/>
              </a:fgClr>
              <a:bgClr>
                <a:schemeClr val="bg1"/>
              </a:bgClr>
            </a:pattFill>
          </c:spPr>
          <c:invertIfNegative val="0"/>
          <c:cat>
            <c:multiLvlStrRef>
              <c:f>'I. Инфляц'!$C$61:$D$101</c:f>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extLst/>
            </c:multiLvlStrRef>
          </c:cat>
          <c:val>
            <c:numRef>
              <c:f>'I. Инфляц'!$X$61:$X$101</c:f>
              <c:numCache>
                <c:formatCode>0.0%</c:formatCode>
                <c:ptCount val="41"/>
                <c:pt idx="0">
                  <c:v>9.6756347814929283E-3</c:v>
                </c:pt>
                <c:pt idx="1">
                  <c:v>9.2268090551689465E-3</c:v>
                </c:pt>
                <c:pt idx="2">
                  <c:v>9.7797059103705425E-3</c:v>
                </c:pt>
                <c:pt idx="3">
                  <c:v>8.4526117863137473E-3</c:v>
                </c:pt>
                <c:pt idx="4">
                  <c:v>8.9909447380355986E-3</c:v>
                </c:pt>
                <c:pt idx="5">
                  <c:v>1.0833034198990101E-2</c:v>
                </c:pt>
                <c:pt idx="6">
                  <c:v>1.1545882567640098E-2</c:v>
                </c:pt>
                <c:pt idx="7">
                  <c:v>9.9055654057890272E-3</c:v>
                </c:pt>
                <c:pt idx="8">
                  <c:v>1.090704684835319E-2</c:v>
                </c:pt>
                <c:pt idx="9">
                  <c:v>1.0923510948517689E-2</c:v>
                </c:pt>
                <c:pt idx="10">
                  <c:v>1.3264364731986495E-2</c:v>
                </c:pt>
                <c:pt idx="11">
                  <c:v>1.2938612638571292E-2</c:v>
                </c:pt>
                <c:pt idx="12">
                  <c:v>1.2668683676839251E-2</c:v>
                </c:pt>
                <c:pt idx="13">
                  <c:v>1.3114144614799646E-2</c:v>
                </c:pt>
                <c:pt idx="14">
                  <c:v>1.3723143308357296E-2</c:v>
                </c:pt>
                <c:pt idx="15">
                  <c:v>1.3830398664372325E-2</c:v>
                </c:pt>
                <c:pt idx="16">
                  <c:v>1.4584811722773877E-2</c:v>
                </c:pt>
                <c:pt idx="17">
                  <c:v>1.3097198907111326E-2</c:v>
                </c:pt>
                <c:pt idx="18">
                  <c:v>1.2915498264448756E-2</c:v>
                </c:pt>
                <c:pt idx="19">
                  <c:v>1.1387673898643251E-2</c:v>
                </c:pt>
                <c:pt idx="20">
                  <c:v>9.1821888184248513E-3</c:v>
                </c:pt>
                <c:pt idx="21">
                  <c:v>7.2771766072143116E-3</c:v>
                </c:pt>
                <c:pt idx="22">
                  <c:v>5.3799108403481174E-3</c:v>
                </c:pt>
                <c:pt idx="23">
                  <c:v>6.1663841122319915E-3</c:v>
                </c:pt>
                <c:pt idx="24">
                  <c:v>5.9144522150688791E-3</c:v>
                </c:pt>
                <c:pt idx="25">
                  <c:v>6.0455388234629181E-3</c:v>
                </c:pt>
                <c:pt idx="26">
                  <c:v>5.915306608983162E-3</c:v>
                </c:pt>
                <c:pt idx="27">
                  <c:v>5.9500513955518036E-3</c:v>
                </c:pt>
                <c:pt idx="28">
                  <c:v>5.4679433264295738E-3</c:v>
                </c:pt>
                <c:pt idx="29">
                  <c:v>5.8504247590415587E-3</c:v>
                </c:pt>
                <c:pt idx="30">
                  <c:v>5.6250950966149089E-3</c:v>
                </c:pt>
                <c:pt idx="31">
                  <c:v>4.4490462443232725E-3</c:v>
                </c:pt>
                <c:pt idx="32">
                  <c:v>4.958843027608289E-3</c:v>
                </c:pt>
                <c:pt idx="33">
                  <c:v>6.8956343133892047E-3</c:v>
                </c:pt>
                <c:pt idx="34">
                  <c:v>6.9163614736307034E-3</c:v>
                </c:pt>
                <c:pt idx="35">
                  <c:v>5.0633839481431502E-3</c:v>
                </c:pt>
                <c:pt idx="36">
                  <c:v>4.9357705277440914E-3</c:v>
                </c:pt>
                <c:pt idx="37">
                  <c:v>4.7349129355728006E-3</c:v>
                </c:pt>
                <c:pt idx="38">
                  <c:v>6.5665002317776234E-3</c:v>
                </c:pt>
                <c:pt idx="39">
                  <c:v>6.1568734324243994E-3</c:v>
                </c:pt>
                <c:pt idx="40">
                  <c:v>7.0798348113414048E-3</c:v>
                </c:pt>
              </c:numCache>
              <c:extLst/>
            </c:numRef>
          </c:val>
          <c:extLst>
            <c:ext xmlns:c16="http://schemas.microsoft.com/office/drawing/2014/chart" uri="{C3380CC4-5D6E-409C-BE32-E72D297353CC}">
              <c16:uniqueId val="{00000001-F78F-417A-BFA6-663F0E02E27E}"/>
            </c:ext>
          </c:extLst>
        </c:ser>
        <c:ser>
          <c:idx val="4"/>
          <c:order val="4"/>
          <c:tx>
            <c:strRef>
              <c:f>'I. Инфляц'!$Y$2</c:f>
              <c:strCache>
                <c:ptCount val="1"/>
                <c:pt idx="0">
                  <c:v>Хатуу түлш</c:v>
                </c:pt>
              </c:strCache>
            </c:strRef>
          </c:tx>
          <c:spPr>
            <a:solidFill>
              <a:srgbClr val="BFBFB7"/>
            </a:solidFill>
          </c:spPr>
          <c:invertIfNegative val="0"/>
          <c:cat>
            <c:multiLvlStrRef>
              <c:f>'I. Инфляц'!$C$91:$D$101</c:f>
              <c:multiLvlStrCache>
                <c:ptCount val="11"/>
                <c:lvl>
                  <c:pt idx="2">
                    <c:v>9</c:v>
                  </c:pt>
                  <c:pt idx="5">
                    <c:v>12</c:v>
                  </c:pt>
                  <c:pt idx="8">
                    <c:v>3</c:v>
                  </c:pt>
                  <c:pt idx="10">
                    <c:v>5</c:v>
                  </c:pt>
                </c:lvl>
                <c:lvl>
                  <c:pt idx="6">
                    <c:v>2021</c:v>
                  </c:pt>
                </c:lvl>
              </c:multiLvlStrCache>
            </c:multiLvlStrRef>
          </c:cat>
          <c:val>
            <c:numRef>
              <c:f>'I. Инфляц'!$Y$61:$Y$101</c:f>
              <c:numCache>
                <c:formatCode>0.0%</c:formatCode>
                <c:ptCount val="41"/>
                <c:pt idx="0">
                  <c:v>1.3715094065223896E-2</c:v>
                </c:pt>
                <c:pt idx="1">
                  <c:v>1.4664083243198383E-2</c:v>
                </c:pt>
                <c:pt idx="2">
                  <c:v>1.8507008013988586E-2</c:v>
                </c:pt>
                <c:pt idx="3">
                  <c:v>1.6770467359833559E-2</c:v>
                </c:pt>
                <c:pt idx="4">
                  <c:v>1.5978744365752386E-2</c:v>
                </c:pt>
                <c:pt idx="5">
                  <c:v>1.6548930639099107E-2</c:v>
                </c:pt>
                <c:pt idx="6">
                  <c:v>1.6174965235207936E-2</c:v>
                </c:pt>
                <c:pt idx="7">
                  <c:v>1.4118537918571933E-2</c:v>
                </c:pt>
                <c:pt idx="8">
                  <c:v>1.2890019022854068E-2</c:v>
                </c:pt>
                <c:pt idx="9">
                  <c:v>1.4771390316380563E-2</c:v>
                </c:pt>
                <c:pt idx="10">
                  <c:v>2.1869169410157759E-2</c:v>
                </c:pt>
                <c:pt idx="11">
                  <c:v>2.3622609509578799E-2</c:v>
                </c:pt>
                <c:pt idx="12">
                  <c:v>1.3032320419919318E-2</c:v>
                </c:pt>
                <c:pt idx="13">
                  <c:v>1.2940771059632161E-2</c:v>
                </c:pt>
                <c:pt idx="14">
                  <c:v>9.0071891894211529E-3</c:v>
                </c:pt>
                <c:pt idx="15">
                  <c:v>8.6510672154717777E-3</c:v>
                </c:pt>
                <c:pt idx="16">
                  <c:v>9.2510363787258951E-3</c:v>
                </c:pt>
                <c:pt idx="17">
                  <c:v>8.7513488340443604E-3</c:v>
                </c:pt>
                <c:pt idx="18">
                  <c:v>9.0433426729238844E-3</c:v>
                </c:pt>
                <c:pt idx="19">
                  <c:v>9.1243871636336304E-3</c:v>
                </c:pt>
                <c:pt idx="20">
                  <c:v>8.1161357491901127E-3</c:v>
                </c:pt>
                <c:pt idx="21">
                  <c:v>3.7761334247106391E-3</c:v>
                </c:pt>
                <c:pt idx="22">
                  <c:v>-2.7917956998147705E-3</c:v>
                </c:pt>
                <c:pt idx="23">
                  <c:v>-4.4361923102737713E-3</c:v>
                </c:pt>
                <c:pt idx="24">
                  <c:v>-3.8511689131815092E-4</c:v>
                </c:pt>
                <c:pt idx="25">
                  <c:v>-3.8335142599661383E-4</c:v>
                </c:pt>
                <c:pt idx="26">
                  <c:v>-3.8025562299674384E-4</c:v>
                </c:pt>
                <c:pt idx="27">
                  <c:v>1.1722677167885162E-3</c:v>
                </c:pt>
                <c:pt idx="28">
                  <c:v>1.1547029739084247E-3</c:v>
                </c:pt>
                <c:pt idx="29">
                  <c:v>1.1374134477479007E-3</c:v>
                </c:pt>
                <c:pt idx="30">
                  <c:v>1.1375843103931854E-3</c:v>
                </c:pt>
                <c:pt idx="31">
                  <c:v>1.1330581011271719E-3</c:v>
                </c:pt>
                <c:pt idx="32">
                  <c:v>2.7161846241521696E-3</c:v>
                </c:pt>
                <c:pt idx="33">
                  <c:v>2.7332335512704089E-3</c:v>
                </c:pt>
                <c:pt idx="34">
                  <c:v>5.3020700336801549E-3</c:v>
                </c:pt>
                <c:pt idx="35">
                  <c:v>-1.5945591897044583E-2</c:v>
                </c:pt>
                <c:pt idx="36">
                  <c:v>-1.4461309298392263E-2</c:v>
                </c:pt>
                <c:pt idx="37">
                  <c:v>-1.263432883699951E-2</c:v>
                </c:pt>
                <c:pt idx="38">
                  <c:v>-1.2549790413309649E-2</c:v>
                </c:pt>
                <c:pt idx="39">
                  <c:v>8.0342789576085868E-3</c:v>
                </c:pt>
                <c:pt idx="40">
                  <c:v>5.5187765176186957E-3</c:v>
                </c:pt>
              </c:numCache>
              <c:extLst/>
            </c:numRef>
          </c:val>
          <c:extLst>
            <c:ext xmlns:c16="http://schemas.microsoft.com/office/drawing/2014/chart" uri="{C3380CC4-5D6E-409C-BE32-E72D297353CC}">
              <c16:uniqueId val="{00000002-E908-4CF8-892C-EFE590863F60}"/>
            </c:ext>
          </c:extLst>
        </c:ser>
        <c:ser>
          <c:idx val="3"/>
          <c:order val="5"/>
          <c:tx>
            <c:strRef>
              <c:f>'I. Инфляц'!$U$2</c:f>
              <c:strCache>
                <c:ptCount val="1"/>
                <c:pt idx="0">
                  <c:v>Төрийн зохицуулалттай </c:v>
                </c:pt>
              </c:strCache>
            </c:strRef>
          </c:tx>
          <c:spPr>
            <a:solidFill>
              <a:srgbClr val="BEAE8E"/>
            </a:solidFill>
          </c:spPr>
          <c:invertIfNegative val="0"/>
          <c:cat>
            <c:multiLvlStrRef>
              <c:f>'I. Инфляц'!$C$61:$D$101</c:f>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extLst/>
            </c:multiLvlStrRef>
          </c:cat>
          <c:val>
            <c:numRef>
              <c:f>'I. Инфляц'!$U$61:$U$101</c:f>
              <c:numCache>
                <c:formatCode>0.0%</c:formatCode>
                <c:ptCount val="41"/>
                <c:pt idx="0">
                  <c:v>4.3207073246206004E-3</c:v>
                </c:pt>
                <c:pt idx="1">
                  <c:v>3.0019527866717161E-3</c:v>
                </c:pt>
                <c:pt idx="2">
                  <c:v>3.8354268459710335E-3</c:v>
                </c:pt>
                <c:pt idx="3">
                  <c:v>3.7777144308937406E-3</c:v>
                </c:pt>
                <c:pt idx="4">
                  <c:v>4.8219921344261601E-3</c:v>
                </c:pt>
                <c:pt idx="5">
                  <c:v>4.2763254783899848E-3</c:v>
                </c:pt>
                <c:pt idx="6">
                  <c:v>4.3627512322472924E-3</c:v>
                </c:pt>
                <c:pt idx="7">
                  <c:v>3.5659737330622399E-3</c:v>
                </c:pt>
                <c:pt idx="8">
                  <c:v>3.5617005048347822E-3</c:v>
                </c:pt>
                <c:pt idx="9">
                  <c:v>3.2977908849390392E-3</c:v>
                </c:pt>
                <c:pt idx="10">
                  <c:v>3.3000731461116121E-3</c:v>
                </c:pt>
                <c:pt idx="11">
                  <c:v>3.2893944245311678E-3</c:v>
                </c:pt>
                <c:pt idx="12">
                  <c:v>3.2344021155037957E-3</c:v>
                </c:pt>
                <c:pt idx="13">
                  <c:v>4.0390274422565271E-3</c:v>
                </c:pt>
                <c:pt idx="14">
                  <c:v>3.1741204532282838E-3</c:v>
                </c:pt>
                <c:pt idx="15">
                  <c:v>3.609125580755088E-3</c:v>
                </c:pt>
                <c:pt idx="16">
                  <c:v>3.5865589319706427E-3</c:v>
                </c:pt>
                <c:pt idx="17">
                  <c:v>5.4810541733836806E-3</c:v>
                </c:pt>
                <c:pt idx="18">
                  <c:v>6.2748046869526789E-3</c:v>
                </c:pt>
                <c:pt idx="19">
                  <c:v>8.1023317405438111E-3</c:v>
                </c:pt>
                <c:pt idx="20">
                  <c:v>8.118201993830015E-3</c:v>
                </c:pt>
                <c:pt idx="21">
                  <c:v>8.02031828993564E-3</c:v>
                </c:pt>
                <c:pt idx="22">
                  <c:v>7.8441909749260696E-3</c:v>
                </c:pt>
                <c:pt idx="23">
                  <c:v>7.7924363757210175E-3</c:v>
                </c:pt>
                <c:pt idx="24">
                  <c:v>7.7719544556753206E-3</c:v>
                </c:pt>
                <c:pt idx="25">
                  <c:v>6.9952383327699357E-3</c:v>
                </c:pt>
                <c:pt idx="26">
                  <c:v>6.9387473995248207E-3</c:v>
                </c:pt>
                <c:pt idx="27">
                  <c:v>6.4532670833992653E-3</c:v>
                </c:pt>
                <c:pt idx="28">
                  <c:v>5.4402256303854868E-3</c:v>
                </c:pt>
                <c:pt idx="29">
                  <c:v>4.0968996509979077E-3</c:v>
                </c:pt>
                <c:pt idx="30">
                  <c:v>3.2640464327501817E-3</c:v>
                </c:pt>
                <c:pt idx="31">
                  <c:v>4.8457591408617873E-5</c:v>
                </c:pt>
                <c:pt idx="32">
                  <c:v>2.4231093210594505E-5</c:v>
                </c:pt>
                <c:pt idx="33">
                  <c:v>2.4383186753304858E-5</c:v>
                </c:pt>
                <c:pt idx="34">
                  <c:v>2.4627752564970983E-5</c:v>
                </c:pt>
                <c:pt idx="35">
                  <c:v>2.4470136922586206E-5</c:v>
                </c:pt>
                <c:pt idx="36">
                  <c:v>2.417698090215523E-5</c:v>
                </c:pt>
                <c:pt idx="37">
                  <c:v>-4.8498386587583803E-7</c:v>
                </c:pt>
                <c:pt idx="38">
                  <c:v>-4.8173875708809689E-7</c:v>
                </c:pt>
                <c:pt idx="39">
                  <c:v>0</c:v>
                </c:pt>
                <c:pt idx="40">
                  <c:v>0</c:v>
                </c:pt>
              </c:numCache>
              <c:extLst/>
            </c:numRef>
          </c:val>
          <c:extLst>
            <c:ext xmlns:c16="http://schemas.microsoft.com/office/drawing/2014/chart" uri="{C3380CC4-5D6E-409C-BE32-E72D297353CC}">
              <c16:uniqueId val="{00000003-F78F-417A-BFA6-663F0E02E27E}"/>
            </c:ext>
          </c:extLst>
        </c:ser>
        <c:ser>
          <c:idx val="2"/>
          <c:order val="6"/>
          <c:tx>
            <c:v>Шатахуун</c:v>
          </c:tx>
          <c:spPr>
            <a:solidFill>
              <a:srgbClr val="937843"/>
            </a:solidFill>
          </c:spPr>
          <c:invertIfNegative val="0"/>
          <c:cat>
            <c:multiLvlStrRef>
              <c:f>'I. Инфляц'!$C$61:$D$101</c:f>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extLst/>
            </c:multiLvlStrRef>
          </c:cat>
          <c:val>
            <c:numRef>
              <c:f>'I. Инфляц'!$T$61:$T$101</c:f>
              <c:numCache>
                <c:formatCode>0.0%</c:formatCode>
                <c:ptCount val="41"/>
                <c:pt idx="0">
                  <c:v>5.0822914881439299E-3</c:v>
                </c:pt>
                <c:pt idx="1">
                  <c:v>4.0379898134523442E-3</c:v>
                </c:pt>
                <c:pt idx="2">
                  <c:v>3.7816722680577069E-3</c:v>
                </c:pt>
                <c:pt idx="3">
                  <c:v>3.7247687085882578E-3</c:v>
                </c:pt>
                <c:pt idx="4">
                  <c:v>5.150715271489803E-3</c:v>
                </c:pt>
                <c:pt idx="5">
                  <c:v>5.2129786218018843E-3</c:v>
                </c:pt>
                <c:pt idx="6">
                  <c:v>8.3598591342987204E-3</c:v>
                </c:pt>
                <c:pt idx="7">
                  <c:v>8.7151892854519571E-3</c:v>
                </c:pt>
                <c:pt idx="8">
                  <c:v>9.0737239739047577E-3</c:v>
                </c:pt>
                <c:pt idx="9">
                  <c:v>1.2234145908415487E-2</c:v>
                </c:pt>
                <c:pt idx="10">
                  <c:v>1.4959368977124845E-2</c:v>
                </c:pt>
                <c:pt idx="11">
                  <c:v>1.3248686343690403E-2</c:v>
                </c:pt>
                <c:pt idx="12">
                  <c:v>6.5557211479415458E-3</c:v>
                </c:pt>
                <c:pt idx="13">
                  <c:v>5.925985117162913E-3</c:v>
                </c:pt>
                <c:pt idx="14">
                  <c:v>5.2684718546244713E-3</c:v>
                </c:pt>
                <c:pt idx="15">
                  <c:v>6.0900648083444583E-3</c:v>
                </c:pt>
                <c:pt idx="16">
                  <c:v>6.824688660097957E-3</c:v>
                </c:pt>
                <c:pt idx="17">
                  <c:v>6.4653638885899551E-3</c:v>
                </c:pt>
                <c:pt idx="18">
                  <c:v>2.5999335954597171E-3</c:v>
                </c:pt>
                <c:pt idx="19">
                  <c:v>2.618652510377505E-3</c:v>
                </c:pt>
                <c:pt idx="20">
                  <c:v>2.2413434309596705E-3</c:v>
                </c:pt>
                <c:pt idx="21">
                  <c:v>-6.8248306057112993E-4</c:v>
                </c:pt>
                <c:pt idx="22">
                  <c:v>-3.0978453900874173E-3</c:v>
                </c:pt>
                <c:pt idx="23">
                  <c:v>-1.3999648538963543E-3</c:v>
                </c:pt>
                <c:pt idx="24">
                  <c:v>2.7500113272391782E-3</c:v>
                </c:pt>
                <c:pt idx="25">
                  <c:v>2.950547415360267E-3</c:v>
                </c:pt>
                <c:pt idx="26">
                  <c:v>1.8879014750047024E-3</c:v>
                </c:pt>
                <c:pt idx="27">
                  <c:v>-4.777410761999122E-3</c:v>
                </c:pt>
                <c:pt idx="28">
                  <c:v>-1.2733239157595035E-2</c:v>
                </c:pt>
                <c:pt idx="29">
                  <c:v>-1.2454656293745293E-2</c:v>
                </c:pt>
                <c:pt idx="30">
                  <c:v>-1.0625040711270272E-2</c:v>
                </c:pt>
                <c:pt idx="31">
                  <c:v>-1.0898084999451557E-2</c:v>
                </c:pt>
                <c:pt idx="32">
                  <c:v>-1.1193360442197013E-2</c:v>
                </c:pt>
                <c:pt idx="33">
                  <c:v>-1.0140837186926228E-2</c:v>
                </c:pt>
                <c:pt idx="34">
                  <c:v>-1.0295336428007423E-2</c:v>
                </c:pt>
                <c:pt idx="35">
                  <c:v>-1.0383005060125147E-2</c:v>
                </c:pt>
                <c:pt idx="36">
                  <c:v>-1.0757283100205012E-2</c:v>
                </c:pt>
                <c:pt idx="37">
                  <c:v>-9.8501819280260947E-3</c:v>
                </c:pt>
                <c:pt idx="38">
                  <c:v>-8.8088909385579603E-3</c:v>
                </c:pt>
                <c:pt idx="39">
                  <c:v>-3.2677543636777918E-3</c:v>
                </c:pt>
                <c:pt idx="40">
                  <c:v>3.5152664428255865E-3</c:v>
                </c:pt>
              </c:numCache>
              <c:extLst/>
            </c:numRef>
          </c:val>
          <c:extLst>
            <c:ext xmlns:c16="http://schemas.microsoft.com/office/drawing/2014/chart" uri="{C3380CC4-5D6E-409C-BE32-E72D297353CC}">
              <c16:uniqueId val="{00000005-F78F-417A-BFA6-663F0E02E27E}"/>
            </c:ext>
          </c:extLst>
        </c:ser>
        <c:ser>
          <c:idx val="1"/>
          <c:order val="7"/>
          <c:tx>
            <c:strRef>
              <c:f>'I. Инфляц'!$S$2</c:f>
              <c:strCache>
                <c:ptCount val="1"/>
                <c:pt idx="0">
                  <c:v>Махнаас бусад хүнс</c:v>
                </c:pt>
              </c:strCache>
            </c:strRef>
          </c:tx>
          <c:spPr>
            <a:solidFill>
              <a:srgbClr val="122F83"/>
            </a:solidFill>
          </c:spPr>
          <c:invertIfNegative val="0"/>
          <c:cat>
            <c:multiLvlStrRef>
              <c:f>'I. Инфляц'!$C$61:$D$101</c:f>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extLst/>
            </c:multiLvlStrRef>
          </c:cat>
          <c:val>
            <c:numRef>
              <c:f>'I. Инфляц'!$S$61:$S$101</c:f>
              <c:numCache>
                <c:formatCode>0.0%</c:formatCode>
                <c:ptCount val="41"/>
                <c:pt idx="0">
                  <c:v>1.8202858987781328E-2</c:v>
                </c:pt>
                <c:pt idx="1">
                  <c:v>1.8443561289409407E-2</c:v>
                </c:pt>
                <c:pt idx="2">
                  <c:v>1.5803958987466331E-2</c:v>
                </c:pt>
                <c:pt idx="3">
                  <c:v>1.5620523846076373E-2</c:v>
                </c:pt>
                <c:pt idx="4">
                  <c:v>1.6857292403032572E-2</c:v>
                </c:pt>
                <c:pt idx="5">
                  <c:v>2.2031750341925976E-2</c:v>
                </c:pt>
                <c:pt idx="6">
                  <c:v>2.1462255396071727E-2</c:v>
                </c:pt>
                <c:pt idx="7">
                  <c:v>8.0991844482527671E-3</c:v>
                </c:pt>
                <c:pt idx="8">
                  <c:v>4.7818272596637946E-3</c:v>
                </c:pt>
                <c:pt idx="9">
                  <c:v>4.9642028307231856E-3</c:v>
                </c:pt>
                <c:pt idx="10">
                  <c:v>7.7149208356160201E-3</c:v>
                </c:pt>
                <c:pt idx="11">
                  <c:v>9.4184882136252208E-3</c:v>
                </c:pt>
                <c:pt idx="12">
                  <c:v>9.146694530654054E-3</c:v>
                </c:pt>
                <c:pt idx="13">
                  <c:v>7.1459358645017089E-3</c:v>
                </c:pt>
                <c:pt idx="14">
                  <c:v>5.9200153509472078E-3</c:v>
                </c:pt>
                <c:pt idx="15">
                  <c:v>5.8412018114380087E-3</c:v>
                </c:pt>
                <c:pt idx="16">
                  <c:v>4.8794174016074318E-3</c:v>
                </c:pt>
                <c:pt idx="17">
                  <c:v>2.9643262752809961E-3</c:v>
                </c:pt>
                <c:pt idx="18">
                  <c:v>1.1304390382285462E-3</c:v>
                </c:pt>
                <c:pt idx="19">
                  <c:v>1.0416337591351067E-2</c:v>
                </c:pt>
                <c:pt idx="20">
                  <c:v>1.2610993928955592E-2</c:v>
                </c:pt>
                <c:pt idx="21">
                  <c:v>1.1438596406994659E-2</c:v>
                </c:pt>
                <c:pt idx="22">
                  <c:v>7.2356672506093045E-3</c:v>
                </c:pt>
                <c:pt idx="23">
                  <c:v>8.7922300654659242E-3</c:v>
                </c:pt>
                <c:pt idx="24">
                  <c:v>7.4238542088276996E-3</c:v>
                </c:pt>
                <c:pt idx="25">
                  <c:v>8.604771121912316E-3</c:v>
                </c:pt>
                <c:pt idx="26">
                  <c:v>9.4025417318319444E-3</c:v>
                </c:pt>
                <c:pt idx="27">
                  <c:v>8.4805731676032819E-3</c:v>
                </c:pt>
                <c:pt idx="28">
                  <c:v>7.842229988641522E-3</c:v>
                </c:pt>
                <c:pt idx="29">
                  <c:v>7.344910314809854E-3</c:v>
                </c:pt>
                <c:pt idx="30">
                  <c:v>1.3320970776489445E-2</c:v>
                </c:pt>
                <c:pt idx="31">
                  <c:v>5.8590858294000547E-3</c:v>
                </c:pt>
                <c:pt idx="32">
                  <c:v>4.9978232137584686E-3</c:v>
                </c:pt>
                <c:pt idx="33">
                  <c:v>1.0553414251513458E-2</c:v>
                </c:pt>
                <c:pt idx="34">
                  <c:v>1.4979100856034154E-2</c:v>
                </c:pt>
                <c:pt idx="35">
                  <c:v>1.2968957750908061E-2</c:v>
                </c:pt>
                <c:pt idx="36">
                  <c:v>1.3993093584491708E-2</c:v>
                </c:pt>
                <c:pt idx="37">
                  <c:v>1.6794144446929959E-2</c:v>
                </c:pt>
                <c:pt idx="38">
                  <c:v>1.5944083661878536E-2</c:v>
                </c:pt>
                <c:pt idx="39">
                  <c:v>1.6487856973979427E-2</c:v>
                </c:pt>
                <c:pt idx="40">
                  <c:v>1.8003701846692623E-2</c:v>
                </c:pt>
              </c:numCache>
              <c:extLst/>
            </c:numRef>
          </c:val>
          <c:extLst xmlns:c15="http://schemas.microsoft.com/office/drawing/2012/chart">
            <c:ext xmlns:c16="http://schemas.microsoft.com/office/drawing/2014/chart" uri="{C3380CC4-5D6E-409C-BE32-E72D297353CC}">
              <c16:uniqueId val="{00000004-F78F-417A-BFA6-663F0E02E27E}"/>
            </c:ext>
          </c:extLst>
        </c:ser>
        <c:ser>
          <c:idx val="0"/>
          <c:order val="8"/>
          <c:tx>
            <c:v>Мах</c:v>
          </c:tx>
          <c:spPr>
            <a:solidFill>
              <a:srgbClr val="7D8CAE"/>
            </a:solidFill>
            <a:ln>
              <a:noFill/>
            </a:ln>
          </c:spPr>
          <c:invertIfNegative val="0"/>
          <c:cat>
            <c:multiLvlStrRef>
              <c:f>'I. Инфляц'!$C$61:$D$101</c:f>
              <c:multiLvlStrCache>
                <c:ptCount val="41"/>
                <c:lvl>
                  <c:pt idx="2">
                    <c:v>3</c:v>
                  </c:pt>
                  <c:pt idx="5">
                    <c:v>6</c:v>
                  </c:pt>
                  <c:pt idx="8">
                    <c:v>9</c:v>
                  </c:pt>
                  <c:pt idx="11">
                    <c:v>12</c:v>
                  </c:pt>
                  <c:pt idx="14">
                    <c:v>3</c:v>
                  </c:pt>
                  <c:pt idx="17">
                    <c:v>6</c:v>
                  </c:pt>
                  <c:pt idx="20">
                    <c:v>9</c:v>
                  </c:pt>
                  <c:pt idx="23">
                    <c:v>12</c:v>
                  </c:pt>
                  <c:pt idx="26">
                    <c:v>3</c:v>
                  </c:pt>
                  <c:pt idx="29">
                    <c:v>6</c:v>
                  </c:pt>
                  <c:pt idx="32">
                    <c:v>9</c:v>
                  </c:pt>
                  <c:pt idx="35">
                    <c:v>12</c:v>
                  </c:pt>
                  <c:pt idx="38">
                    <c:v>3</c:v>
                  </c:pt>
                  <c:pt idx="40">
                    <c:v>5</c:v>
                  </c:pt>
                </c:lvl>
                <c:lvl>
                  <c:pt idx="0">
                    <c:v>2018</c:v>
                  </c:pt>
                  <c:pt idx="12">
                    <c:v>2019</c:v>
                  </c:pt>
                  <c:pt idx="24">
                    <c:v>2020</c:v>
                  </c:pt>
                  <c:pt idx="36">
                    <c:v>2021</c:v>
                  </c:pt>
                </c:lvl>
              </c:multiLvlStrCache>
              <c:extLst/>
            </c:multiLvlStrRef>
          </c:cat>
          <c:val>
            <c:numRef>
              <c:f>'I. Инфляц'!$R$61:$R$101</c:f>
              <c:numCache>
                <c:formatCode>0.0%</c:formatCode>
                <c:ptCount val="41"/>
                <c:pt idx="0">
                  <c:v>-3.6804813534450339E-3</c:v>
                </c:pt>
                <c:pt idx="1">
                  <c:v>-7.7870702565795992E-4</c:v>
                </c:pt>
                <c:pt idx="2">
                  <c:v>5.1470411365883326E-4</c:v>
                </c:pt>
                <c:pt idx="3">
                  <c:v>2.389526234228384E-3</c:v>
                </c:pt>
                <c:pt idx="4">
                  <c:v>2.4712468314201015E-3</c:v>
                </c:pt>
                <c:pt idx="5">
                  <c:v>8.4569690856012136E-3</c:v>
                </c:pt>
                <c:pt idx="6">
                  <c:v>1.0942189839150396E-2</c:v>
                </c:pt>
                <c:pt idx="7">
                  <c:v>7.252780277262093E-3</c:v>
                </c:pt>
                <c:pt idx="8">
                  <c:v>4.3951683466837265E-3</c:v>
                </c:pt>
                <c:pt idx="9">
                  <c:v>7.8671218863450073E-3</c:v>
                </c:pt>
                <c:pt idx="10">
                  <c:v>1.2951003146322672E-2</c:v>
                </c:pt>
                <c:pt idx="11">
                  <c:v>1.6753170167707169E-2</c:v>
                </c:pt>
                <c:pt idx="12">
                  <c:v>2.1051060155056558E-2</c:v>
                </c:pt>
                <c:pt idx="13">
                  <c:v>1.6247267700116714E-2</c:v>
                </c:pt>
                <c:pt idx="14">
                  <c:v>1.4551471173162026E-2</c:v>
                </c:pt>
                <c:pt idx="15">
                  <c:v>1.4107935975164519E-2</c:v>
                </c:pt>
                <c:pt idx="16">
                  <c:v>2.3723283374313855E-2</c:v>
                </c:pt>
                <c:pt idx="17">
                  <c:v>2.9586077602245263E-2</c:v>
                </c:pt>
                <c:pt idx="18">
                  <c:v>2.7503317471410101E-2</c:v>
                </c:pt>
                <c:pt idx="19">
                  <c:v>2.9854710693600864E-2</c:v>
                </c:pt>
                <c:pt idx="20">
                  <c:v>3.4161549946921173E-2</c:v>
                </c:pt>
                <c:pt idx="21">
                  <c:v>2.9191777665814551E-2</c:v>
                </c:pt>
                <c:pt idx="22">
                  <c:v>1.6548451869917047E-2</c:v>
                </c:pt>
                <c:pt idx="23">
                  <c:v>1.1864765951014608E-2</c:v>
                </c:pt>
                <c:pt idx="24">
                  <c:v>1.5985784764581346E-2</c:v>
                </c:pt>
                <c:pt idx="25">
                  <c:v>2.3160668189126783E-2</c:v>
                </c:pt>
                <c:pt idx="26">
                  <c:v>2.0808264973636723E-2</c:v>
                </c:pt>
                <c:pt idx="27">
                  <c:v>1.5588448411471103E-2</c:v>
                </c:pt>
                <c:pt idx="28">
                  <c:v>7.9930694471231321E-3</c:v>
                </c:pt>
                <c:pt idx="29">
                  <c:v>4.5292827432132678E-3</c:v>
                </c:pt>
                <c:pt idx="30">
                  <c:v>6.4253336023626676E-3</c:v>
                </c:pt>
                <c:pt idx="31">
                  <c:v>2.9139091272874468E-3</c:v>
                </c:pt>
                <c:pt idx="32">
                  <c:v>-2.5194218551804061E-3</c:v>
                </c:pt>
                <c:pt idx="33">
                  <c:v>-2.7674378807383288E-3</c:v>
                </c:pt>
                <c:pt idx="34">
                  <c:v>8.0974826948061723E-3</c:v>
                </c:pt>
                <c:pt idx="35">
                  <c:v>1.0813921535347732E-2</c:v>
                </c:pt>
                <c:pt idx="36">
                  <c:v>5.9248488996939816E-3</c:v>
                </c:pt>
                <c:pt idx="37">
                  <c:v>8.7737934268166794E-3</c:v>
                </c:pt>
                <c:pt idx="38">
                  <c:v>8.8394758728821757E-3</c:v>
                </c:pt>
                <c:pt idx="39">
                  <c:v>2.1135342551110152E-2</c:v>
                </c:pt>
                <c:pt idx="40">
                  <c:v>1.9776202400577945E-2</c:v>
                </c:pt>
              </c:numCache>
              <c:extLst/>
            </c:numRef>
          </c:val>
          <c:extLst>
            <c:ext xmlns:c16="http://schemas.microsoft.com/office/drawing/2014/chart" uri="{C3380CC4-5D6E-409C-BE32-E72D297353CC}">
              <c16:uniqueId val="{00000006-F78F-417A-BFA6-663F0E02E27E}"/>
            </c:ext>
          </c:extLst>
        </c:ser>
        <c:dLbls>
          <c:showLegendKey val="0"/>
          <c:showVal val="0"/>
          <c:showCatName val="0"/>
          <c:showSerName val="0"/>
          <c:showPercent val="0"/>
          <c:showBubbleSize val="0"/>
        </c:dLbls>
        <c:gapWidth val="100"/>
        <c:overlap val="100"/>
        <c:axId val="490496768"/>
        <c:axId val="490498688"/>
      </c:barChart>
      <c:lineChart>
        <c:grouping val="standard"/>
        <c:varyColors val="0"/>
        <c:ser>
          <c:idx val="5"/>
          <c:order val="2"/>
          <c:tx>
            <c:strRef>
              <c:f>'I. Инфляц'!$F$2</c:f>
              <c:strCache>
                <c:ptCount val="1"/>
                <c:pt idx="0">
                  <c:v>Жилийн инфляц (УБ)</c:v>
                </c:pt>
              </c:strCache>
            </c:strRef>
          </c:tx>
          <c:spPr>
            <a:ln w="19050">
              <a:solidFill>
                <a:sysClr val="windowText" lastClr="000000"/>
              </a:solidFill>
            </a:ln>
          </c:spPr>
          <c:marker>
            <c:symbol val="circle"/>
            <c:size val="5"/>
            <c:spPr>
              <a:solidFill>
                <a:schemeClr val="bg1"/>
              </a:solidFill>
              <a:ln>
                <a:solidFill>
                  <a:sysClr val="windowText" lastClr="000000"/>
                </a:solidFill>
              </a:ln>
            </c:spPr>
          </c:marker>
          <c:cat>
            <c:multiLvlStrRef>
              <c:f>'I. Инфляц'!$C$91:$D$101</c:f>
              <c:multiLvlStrCache>
                <c:ptCount val="11"/>
                <c:lvl>
                  <c:pt idx="2">
                    <c:v>9</c:v>
                  </c:pt>
                  <c:pt idx="5">
                    <c:v>12</c:v>
                  </c:pt>
                  <c:pt idx="8">
                    <c:v>3</c:v>
                  </c:pt>
                  <c:pt idx="10">
                    <c:v>5</c:v>
                  </c:pt>
                </c:lvl>
                <c:lvl>
                  <c:pt idx="6">
                    <c:v>2021</c:v>
                  </c:pt>
                </c:lvl>
              </c:multiLvlStrCache>
            </c:multiLvlStrRef>
          </c:cat>
          <c:val>
            <c:numRef>
              <c:f>'I. Инфляц'!$F$61:$F$101</c:f>
              <c:numCache>
                <c:formatCode>0.0%</c:formatCode>
                <c:ptCount val="41"/>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numCache>
              <c:extLst/>
            </c:numRef>
          </c:val>
          <c:smooth val="1"/>
          <c:extLst>
            <c:ext xmlns:c16="http://schemas.microsoft.com/office/drawing/2014/chart" uri="{C3380CC4-5D6E-409C-BE32-E72D297353CC}">
              <c16:uniqueId val="{00000007-F78F-417A-BFA6-663F0E02E27E}"/>
            </c:ext>
          </c:extLst>
        </c:ser>
        <c:dLbls>
          <c:showLegendKey val="0"/>
          <c:showVal val="0"/>
          <c:showCatName val="0"/>
          <c:showSerName val="0"/>
          <c:showPercent val="0"/>
          <c:showBubbleSize val="0"/>
        </c:dLbls>
        <c:marker val="1"/>
        <c:smooth val="0"/>
        <c:axId val="490496768"/>
        <c:axId val="490498688"/>
      </c:lineChart>
      <c:catAx>
        <c:axId val="490496768"/>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498688"/>
        <c:crosses val="autoZero"/>
        <c:auto val="1"/>
        <c:lblAlgn val="ctr"/>
        <c:lblOffset val="100"/>
        <c:tickMarkSkip val="1"/>
        <c:noMultiLvlLbl val="0"/>
      </c:catAx>
      <c:valAx>
        <c:axId val="490498688"/>
        <c:scaling>
          <c:orientation val="minMax"/>
          <c:max val="0.12000000000000001"/>
          <c:min val="-4.0000000000000008E-2"/>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90496768"/>
        <c:crosses val="autoZero"/>
        <c:crossBetween val="between"/>
        <c:majorUnit val="2.0000000000000004E-2"/>
      </c:valAx>
      <c:spPr>
        <a:ln w="3175">
          <a:solidFill>
            <a:schemeClr val="bg1">
              <a:lumMod val="75000"/>
            </a:schemeClr>
          </a:solidFill>
        </a:ln>
      </c:spPr>
    </c:plotArea>
    <c:legend>
      <c:legendPos val="b"/>
      <c:layout>
        <c:manualLayout>
          <c:xMode val="edge"/>
          <c:yMode val="edge"/>
          <c:x val="6.2483265400829088E-2"/>
          <c:y val="2.2417473952767927E-4"/>
          <c:w val="0.89369650874878226"/>
          <c:h val="0.1985080246519421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74769695880852E-2"/>
          <c:y val="2.3414736201453078E-2"/>
          <c:w val="0.86846087598425192"/>
          <c:h val="0.62721955951158281"/>
        </c:manualLayout>
      </c:layout>
      <c:barChart>
        <c:barDir val="col"/>
        <c:grouping val="clustered"/>
        <c:varyColors val="0"/>
        <c:ser>
          <c:idx val="0"/>
          <c:order val="0"/>
          <c:tx>
            <c:strRef>
              <c:f>'III.2.1 Мөнгө, зээл'!$U$41</c:f>
              <c:strCache>
                <c:ptCount val="1"/>
                <c:pt idx="0">
                  <c:v>2020.4 сар</c:v>
                </c:pt>
              </c:strCache>
            </c:strRef>
          </c:tx>
          <c:spPr>
            <a:solidFill>
              <a:srgbClr val="122F83"/>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зээл'!$U$42:$U$48</c:f>
              <c:numCache>
                <c:formatCode>0%</c:formatCode>
                <c:ptCount val="7"/>
                <c:pt idx="0">
                  <c:v>7.1857332054173745E-2</c:v>
                </c:pt>
                <c:pt idx="1">
                  <c:v>7.1337463541924551E-2</c:v>
                </c:pt>
                <c:pt idx="2">
                  <c:v>7.9365521377874934E-2</c:v>
                </c:pt>
                <c:pt idx="3">
                  <c:v>0.14270150592199951</c:v>
                </c:pt>
                <c:pt idx="4">
                  <c:v>0.24902070117656125</c:v>
                </c:pt>
                <c:pt idx="5">
                  <c:v>0.2247654308355983</c:v>
                </c:pt>
                <c:pt idx="6">
                  <c:v>0.16095204509186767</c:v>
                </c:pt>
              </c:numCache>
            </c:numRef>
          </c:val>
          <c:extLst>
            <c:ext xmlns:c16="http://schemas.microsoft.com/office/drawing/2014/chart" uri="{C3380CC4-5D6E-409C-BE32-E72D297353CC}">
              <c16:uniqueId val="{00000000-BE7F-4697-A616-B84727F91724}"/>
            </c:ext>
          </c:extLst>
        </c:ser>
        <c:ser>
          <c:idx val="1"/>
          <c:order val="1"/>
          <c:tx>
            <c:strRef>
              <c:f>'III.2.1 Мөнгө, зээл'!$V$41</c:f>
              <c:strCache>
                <c:ptCount val="1"/>
                <c:pt idx="0">
                  <c:v>2020.09 сар</c:v>
                </c:pt>
              </c:strCache>
            </c:strRef>
          </c:tx>
          <c:spPr>
            <a:solidFill>
              <a:srgbClr val="286A6C"/>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зээл'!$V$42:$V$48</c:f>
              <c:numCache>
                <c:formatCode>0%</c:formatCode>
                <c:ptCount val="7"/>
                <c:pt idx="0">
                  <c:v>8.038420919690327E-2</c:v>
                </c:pt>
                <c:pt idx="1">
                  <c:v>6.7934975873834777E-2</c:v>
                </c:pt>
                <c:pt idx="2">
                  <c:v>7.9445115728900756E-2</c:v>
                </c:pt>
                <c:pt idx="3">
                  <c:v>0.13441127254591817</c:v>
                </c:pt>
                <c:pt idx="4">
                  <c:v>0.25410508736803988</c:v>
                </c:pt>
                <c:pt idx="5">
                  <c:v>0.22344137212820606</c:v>
                </c:pt>
                <c:pt idx="6">
                  <c:v>0.16027796715819717</c:v>
                </c:pt>
              </c:numCache>
            </c:numRef>
          </c:val>
          <c:extLst>
            <c:ext xmlns:c16="http://schemas.microsoft.com/office/drawing/2014/chart" uri="{C3380CC4-5D6E-409C-BE32-E72D297353CC}">
              <c16:uniqueId val="{00000001-BE7F-4697-A616-B84727F91724}"/>
            </c:ext>
          </c:extLst>
        </c:ser>
        <c:ser>
          <c:idx val="2"/>
          <c:order val="2"/>
          <c:tx>
            <c:strRef>
              <c:f>'III.2.1 Мөнгө, зээл'!$W$41</c:f>
              <c:strCache>
                <c:ptCount val="1"/>
                <c:pt idx="0">
                  <c:v>2021.04  сар</c:v>
                </c:pt>
              </c:strCache>
            </c:strRef>
          </c:tx>
          <c:spPr>
            <a:solidFill>
              <a:srgbClr val="D0BC99"/>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зээл'!$W$42:$W$48</c:f>
              <c:numCache>
                <c:formatCode>0%</c:formatCode>
                <c:ptCount val="7"/>
                <c:pt idx="0">
                  <c:v>8.576960748655782E-2</c:v>
                </c:pt>
                <c:pt idx="1">
                  <c:v>7.1418800408210303E-2</c:v>
                </c:pt>
                <c:pt idx="2">
                  <c:v>7.1584010525541295E-2</c:v>
                </c:pt>
                <c:pt idx="3">
                  <c:v>0.14836489598793431</c:v>
                </c:pt>
                <c:pt idx="4">
                  <c:v>0.2613950288921591</c:v>
                </c:pt>
                <c:pt idx="5">
                  <c:v>0.20209545339911994</c:v>
                </c:pt>
                <c:pt idx="6">
                  <c:v>0.1593722033004773</c:v>
                </c:pt>
              </c:numCache>
            </c:numRef>
          </c:val>
          <c:extLst>
            <c:ext xmlns:c16="http://schemas.microsoft.com/office/drawing/2014/chart" uri="{C3380CC4-5D6E-409C-BE32-E72D297353CC}">
              <c16:uniqueId val="{00000002-BE7F-4697-A616-B84727F91724}"/>
            </c:ext>
          </c:extLst>
        </c:ser>
        <c:dLbls>
          <c:showLegendKey val="0"/>
          <c:showVal val="0"/>
          <c:showCatName val="0"/>
          <c:showSerName val="0"/>
          <c:showPercent val="0"/>
          <c:showBubbleSize val="0"/>
        </c:dLbls>
        <c:gapWidth val="219"/>
        <c:axId val="513297024"/>
        <c:axId val="513307008"/>
      </c:barChart>
      <c:catAx>
        <c:axId val="5132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513307008"/>
        <c:crosses val="autoZero"/>
        <c:auto val="1"/>
        <c:lblAlgn val="ctr"/>
        <c:lblOffset val="100"/>
        <c:noMultiLvlLbl val="0"/>
      </c:catAx>
      <c:valAx>
        <c:axId val="513307008"/>
        <c:scaling>
          <c:orientation val="minMax"/>
        </c:scaling>
        <c:delete val="0"/>
        <c:axPos val="l"/>
        <c:numFmt formatCode="0%" sourceLinked="1"/>
        <c:majorTickMark val="none"/>
        <c:minorTickMark val="none"/>
        <c:tickLblPos val="nextTo"/>
        <c:spPr>
          <a:ln w="9525">
            <a:noFill/>
          </a:ln>
        </c:spPr>
        <c:txPr>
          <a:bodyPr rot="0" vert="horz"/>
          <a:lstStyle/>
          <a:p>
            <a:pPr>
              <a:defRPr sz="800"/>
            </a:pPr>
            <a:endParaRPr lang="en-US"/>
          </a:p>
        </c:txPr>
        <c:crossAx val="513297024"/>
        <c:crosses val="autoZero"/>
        <c:crossBetween val="between"/>
      </c:valAx>
      <c:spPr>
        <a:noFill/>
        <a:ln w="9525">
          <a:solidFill>
            <a:schemeClr val="tx1">
              <a:lumMod val="65000"/>
              <a:lumOff val="35000"/>
            </a:schemeClr>
          </a:solidFill>
        </a:ln>
      </c:spPr>
    </c:plotArea>
    <c:legend>
      <c:legendPos val="b"/>
      <c:layout>
        <c:manualLayout>
          <c:xMode val="edge"/>
          <c:yMode val="edge"/>
          <c:x val="0.10879811898512685"/>
          <c:y val="6.6655730533683288E-2"/>
          <c:w val="0.44840084293729193"/>
          <c:h val="0.21199338689183916"/>
        </c:manualLayout>
      </c:layout>
      <c:overlay val="0"/>
      <c:spPr>
        <a:noFill/>
        <a:ln w="25400">
          <a:noFill/>
        </a:ln>
      </c:spPr>
      <c:txPr>
        <a:bodyPr/>
        <a:lstStyle/>
        <a:p>
          <a:pPr>
            <a:defRPr sz="8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125540479011E-2"/>
          <c:y val="2.7967171717171717E-2"/>
          <c:w val="0.83900688089664466"/>
          <c:h val="0.56440989473035175"/>
        </c:manualLayout>
      </c:layout>
      <c:barChart>
        <c:barDir val="col"/>
        <c:grouping val="stacked"/>
        <c:varyColors val="0"/>
        <c:ser>
          <c:idx val="1"/>
          <c:order val="1"/>
          <c:tx>
            <c:strRef>
              <c:f>'III.2.1 Мөнгө, зээл'!$A$61</c:f>
              <c:strCache>
                <c:ptCount val="1"/>
                <c:pt idx="0">
                  <c:v>ХАА</c:v>
                </c:pt>
              </c:strCache>
            </c:strRef>
          </c:tx>
          <c:spPr>
            <a:solidFill>
              <a:schemeClr val="accent2"/>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зээл'!$V$61:$AI$61</c:f>
              <c:numCache>
                <c:formatCode>0.0%</c:formatCode>
                <c:ptCount val="14"/>
                <c:pt idx="0">
                  <c:v>-1.2785996747071596E-2</c:v>
                </c:pt>
                <c:pt idx="1">
                  <c:v>-5.0202275661979942E-3</c:v>
                </c:pt>
                <c:pt idx="2">
                  <c:v>-3.8593735484064987E-2</c:v>
                </c:pt>
                <c:pt idx="3">
                  <c:v>-3.4908550891142871E-2</c:v>
                </c:pt>
                <c:pt idx="4">
                  <c:v>1.622841331684755E-3</c:v>
                </c:pt>
                <c:pt idx="5">
                  <c:v>7.6083679974130018E-4</c:v>
                </c:pt>
                <c:pt idx="6">
                  <c:v>-1.2129112312737459E-3</c:v>
                </c:pt>
                <c:pt idx="7">
                  <c:v>-5.0708109697002093E-3</c:v>
                </c:pt>
                <c:pt idx="8">
                  <c:v>-3.5719863279216283E-3</c:v>
                </c:pt>
                <c:pt idx="9">
                  <c:v>-4.6401626369667083E-3</c:v>
                </c:pt>
                <c:pt idx="10">
                  <c:v>4.577587557730918E-3</c:v>
                </c:pt>
                <c:pt idx="11">
                  <c:v>3.1931420341769468E-3</c:v>
                </c:pt>
                <c:pt idx="12">
                  <c:v>-7.1046062187220867E-4</c:v>
                </c:pt>
                <c:pt idx="13">
                  <c:v>-1.0867438334679273E-3</c:v>
                </c:pt>
              </c:numCache>
            </c:numRef>
          </c:val>
          <c:extLst>
            <c:ext xmlns:c16="http://schemas.microsoft.com/office/drawing/2014/chart" uri="{C3380CC4-5D6E-409C-BE32-E72D297353CC}">
              <c16:uniqueId val="{00000000-CD25-42BE-AFCC-000184EA7ACE}"/>
            </c:ext>
          </c:extLst>
        </c:ser>
        <c:ser>
          <c:idx val="2"/>
          <c:order val="2"/>
          <c:tx>
            <c:strRef>
              <c:f>'III.2.1 Мөнгө, зээл'!$A$62</c:f>
              <c:strCache>
                <c:ptCount val="1"/>
                <c:pt idx="0">
                  <c:v>Уул уурхай</c:v>
                </c:pt>
              </c:strCache>
            </c:strRef>
          </c:tx>
          <c:spPr>
            <a:solidFill>
              <a:srgbClr val="286A6C"/>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зээл'!$V$62:$AI$62</c:f>
              <c:numCache>
                <c:formatCode>0.0%</c:formatCode>
                <c:ptCount val="14"/>
                <c:pt idx="0">
                  <c:v>-9.9897723624374449E-2</c:v>
                </c:pt>
                <c:pt idx="1">
                  <c:v>1.2534440714424675E-2</c:v>
                </c:pt>
                <c:pt idx="2">
                  <c:v>-6.0617982634878338E-2</c:v>
                </c:pt>
                <c:pt idx="3">
                  <c:v>-0.17881189310193796</c:v>
                </c:pt>
                <c:pt idx="4">
                  <c:v>-0.21513277933226646</c:v>
                </c:pt>
                <c:pt idx="5">
                  <c:v>-0.21951074015654159</c:v>
                </c:pt>
                <c:pt idx="6">
                  <c:v>-6.5453936258410644E-2</c:v>
                </c:pt>
                <c:pt idx="7">
                  <c:v>5.0418855947301583E-2</c:v>
                </c:pt>
                <c:pt idx="8">
                  <c:v>0.12495663081321118</c:v>
                </c:pt>
                <c:pt idx="9">
                  <c:v>8.2678433383943845E-2</c:v>
                </c:pt>
                <c:pt idx="10">
                  <c:v>0.1217808968149246</c:v>
                </c:pt>
                <c:pt idx="11">
                  <c:v>0.16727763741145132</c:v>
                </c:pt>
                <c:pt idx="12">
                  <c:v>-1.9538979030431114E-2</c:v>
                </c:pt>
                <c:pt idx="13">
                  <c:v>-4.6676355745036924E-2</c:v>
                </c:pt>
              </c:numCache>
            </c:numRef>
          </c:val>
          <c:extLst>
            <c:ext xmlns:c16="http://schemas.microsoft.com/office/drawing/2014/chart" uri="{C3380CC4-5D6E-409C-BE32-E72D297353CC}">
              <c16:uniqueId val="{00000001-CD25-42BE-AFCC-000184EA7ACE}"/>
            </c:ext>
          </c:extLst>
        </c:ser>
        <c:ser>
          <c:idx val="3"/>
          <c:order val="3"/>
          <c:tx>
            <c:strRef>
              <c:f>'III.2.1 Мөнгө, зээл'!$A$63</c:f>
              <c:strCache>
                <c:ptCount val="1"/>
                <c:pt idx="0">
                  <c:v>Боловсруулах</c:v>
                </c:pt>
              </c:strCache>
            </c:strRef>
          </c:tx>
          <c:spPr>
            <a:solidFill>
              <a:srgbClr val="B99E66"/>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зээл'!$V$63:$AI$63</c:f>
              <c:numCache>
                <c:formatCode>0.0%</c:formatCode>
                <c:ptCount val="14"/>
                <c:pt idx="0">
                  <c:v>-1.1436203688043841E-2</c:v>
                </c:pt>
                <c:pt idx="1">
                  <c:v>-4.5159212638300125E-3</c:v>
                </c:pt>
                <c:pt idx="2">
                  <c:v>-1.5514792930410939E-2</c:v>
                </c:pt>
                <c:pt idx="3">
                  <c:v>-8.5775174990442613E-2</c:v>
                </c:pt>
                <c:pt idx="4">
                  <c:v>-3.4217091615949005E-2</c:v>
                </c:pt>
                <c:pt idx="5">
                  <c:v>-9.6417550107456854E-2</c:v>
                </c:pt>
                <c:pt idx="6">
                  <c:v>-4.1114774033251034E-2</c:v>
                </c:pt>
                <c:pt idx="7">
                  <c:v>-1.4458152374774628E-2</c:v>
                </c:pt>
                <c:pt idx="8">
                  <c:v>6.1278671715407504E-2</c:v>
                </c:pt>
                <c:pt idx="9">
                  <c:v>5.078387598945161E-2</c:v>
                </c:pt>
                <c:pt idx="10">
                  <c:v>8.3363027578763557E-2</c:v>
                </c:pt>
                <c:pt idx="11">
                  <c:v>3.8021146954549098E-2</c:v>
                </c:pt>
                <c:pt idx="12">
                  <c:v>-6.0896103438115223E-3</c:v>
                </c:pt>
                <c:pt idx="13">
                  <c:v>4.6850229514244768E-4</c:v>
                </c:pt>
              </c:numCache>
            </c:numRef>
          </c:val>
          <c:extLst>
            <c:ext xmlns:c16="http://schemas.microsoft.com/office/drawing/2014/chart" uri="{C3380CC4-5D6E-409C-BE32-E72D297353CC}">
              <c16:uniqueId val="{00000002-CD25-42BE-AFCC-000184EA7ACE}"/>
            </c:ext>
          </c:extLst>
        </c:ser>
        <c:ser>
          <c:idx val="4"/>
          <c:order val="4"/>
          <c:tx>
            <c:strRef>
              <c:f>'III.2.1 Мөнгө, зээл'!$A$64</c:f>
              <c:strCache>
                <c:ptCount val="1"/>
                <c:pt idx="0">
                  <c:v>Эрчим хүч</c:v>
                </c:pt>
              </c:strCache>
            </c:strRef>
          </c:tx>
          <c:spPr>
            <a:solidFill>
              <a:srgbClr val="7D8CAE"/>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зээл'!$V$64:$AI$64</c:f>
              <c:numCache>
                <c:formatCode>0.0%</c:formatCode>
                <c:ptCount val="14"/>
                <c:pt idx="0">
                  <c:v>-6.4195785370436608E-3</c:v>
                </c:pt>
                <c:pt idx="1">
                  <c:v>-8.8390338983012733E-3</c:v>
                </c:pt>
                <c:pt idx="2">
                  <c:v>-2.6240953176458566E-3</c:v>
                </c:pt>
                <c:pt idx="3">
                  <c:v>-8.9521055433919793E-4</c:v>
                </c:pt>
                <c:pt idx="4">
                  <c:v>-2.4067699142905803E-3</c:v>
                </c:pt>
                <c:pt idx="5">
                  <c:v>-5.9029558360015508E-4</c:v>
                </c:pt>
                <c:pt idx="6">
                  <c:v>1.2315722388886469E-3</c:v>
                </c:pt>
                <c:pt idx="7">
                  <c:v>2.3658951849896202E-3</c:v>
                </c:pt>
                <c:pt idx="8">
                  <c:v>1.804966050879332E-4</c:v>
                </c:pt>
                <c:pt idx="9">
                  <c:v>5.6063753725026858E-4</c:v>
                </c:pt>
                <c:pt idx="10">
                  <c:v>-7.4114570255459135E-4</c:v>
                </c:pt>
                <c:pt idx="11">
                  <c:v>-9.4669936436393026E-5</c:v>
                </c:pt>
                <c:pt idx="12">
                  <c:v>1.5187291837881112E-3</c:v>
                </c:pt>
                <c:pt idx="13">
                  <c:v>4.1939042680320228E-3</c:v>
                </c:pt>
              </c:numCache>
            </c:numRef>
          </c:val>
          <c:extLst>
            <c:ext xmlns:c16="http://schemas.microsoft.com/office/drawing/2014/chart" uri="{C3380CC4-5D6E-409C-BE32-E72D297353CC}">
              <c16:uniqueId val="{00000003-CD25-42BE-AFCC-000184EA7ACE}"/>
            </c:ext>
          </c:extLst>
        </c:ser>
        <c:ser>
          <c:idx val="5"/>
          <c:order val="5"/>
          <c:tx>
            <c:strRef>
              <c:f>'III.2.1 Мөнгө, зээл'!$A$65</c:f>
              <c:strCache>
                <c:ptCount val="1"/>
                <c:pt idx="0">
                  <c:v>Барилга</c:v>
                </c:pt>
              </c:strCache>
            </c:strRef>
          </c:tx>
          <c:spPr>
            <a:solidFill>
              <a:srgbClr val="122F83"/>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зээл'!$V$65:$AI$65</c:f>
              <c:numCache>
                <c:formatCode>0.0%</c:formatCode>
                <c:ptCount val="14"/>
                <c:pt idx="0">
                  <c:v>0.12849570931318752</c:v>
                </c:pt>
                <c:pt idx="1">
                  <c:v>6.8318610702562677E-2</c:v>
                </c:pt>
                <c:pt idx="2">
                  <c:v>2.2891215017929279E-2</c:v>
                </c:pt>
                <c:pt idx="3">
                  <c:v>0.11393342538004132</c:v>
                </c:pt>
                <c:pt idx="4">
                  <c:v>2.7483741143285667E-2</c:v>
                </c:pt>
                <c:pt idx="5">
                  <c:v>2.2255667348171138E-2</c:v>
                </c:pt>
                <c:pt idx="6">
                  <c:v>3.3431793107238525E-2</c:v>
                </c:pt>
                <c:pt idx="7">
                  <c:v>-0.15197586244334596</c:v>
                </c:pt>
                <c:pt idx="8">
                  <c:v>-4.1328540612561984E-2</c:v>
                </c:pt>
                <c:pt idx="9">
                  <c:v>4.7259337912257039E-2</c:v>
                </c:pt>
                <c:pt idx="10">
                  <c:v>-1.6435797830238352E-2</c:v>
                </c:pt>
                <c:pt idx="11">
                  <c:v>-8.193541124888095E-3</c:v>
                </c:pt>
                <c:pt idx="12">
                  <c:v>-3.1349388875655207E-2</c:v>
                </c:pt>
                <c:pt idx="13">
                  <c:v>-4.2640855973153237E-2</c:v>
                </c:pt>
              </c:numCache>
            </c:numRef>
          </c:val>
          <c:extLst>
            <c:ext xmlns:c16="http://schemas.microsoft.com/office/drawing/2014/chart" uri="{C3380CC4-5D6E-409C-BE32-E72D297353CC}">
              <c16:uniqueId val="{00000004-CD25-42BE-AFCC-000184EA7ACE}"/>
            </c:ext>
          </c:extLst>
        </c:ser>
        <c:ser>
          <c:idx val="6"/>
          <c:order val="6"/>
          <c:tx>
            <c:strRef>
              <c:f>'III.2.1 Мөнгө, зээл'!$A$66</c:f>
              <c:strCache>
                <c:ptCount val="1"/>
                <c:pt idx="0">
                  <c:v>Худалдаа</c:v>
                </c:pt>
              </c:strCache>
            </c:strRef>
          </c:tx>
          <c:spPr>
            <a:solidFill>
              <a:srgbClr val="D4D9E4"/>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зээл'!$V$66:$AI$66</c:f>
              <c:numCache>
                <c:formatCode>0.0%</c:formatCode>
                <c:ptCount val="14"/>
                <c:pt idx="0">
                  <c:v>-2.5548025648864624E-2</c:v>
                </c:pt>
                <c:pt idx="1">
                  <c:v>-1.9752079285283951E-2</c:v>
                </c:pt>
                <c:pt idx="2">
                  <c:v>2.5865048872012887E-2</c:v>
                </c:pt>
                <c:pt idx="3">
                  <c:v>1.8915387473275754E-2</c:v>
                </c:pt>
                <c:pt idx="4">
                  <c:v>1.2367656667076617E-2</c:v>
                </c:pt>
                <c:pt idx="5">
                  <c:v>1.2623350458044219E-2</c:v>
                </c:pt>
                <c:pt idx="6">
                  <c:v>8.2335265043481362E-2</c:v>
                </c:pt>
                <c:pt idx="7">
                  <c:v>7.0991460134566295E-2</c:v>
                </c:pt>
                <c:pt idx="8">
                  <c:v>0.13482787251757425</c:v>
                </c:pt>
                <c:pt idx="9">
                  <c:v>0.12652013019974709</c:v>
                </c:pt>
                <c:pt idx="10">
                  <c:v>-1.5286077289449883E-2</c:v>
                </c:pt>
                <c:pt idx="11">
                  <c:v>0.10826505239832394</c:v>
                </c:pt>
                <c:pt idx="12">
                  <c:v>8.3773208941252814E-3</c:v>
                </c:pt>
                <c:pt idx="13">
                  <c:v>-1.4191485383047656E-2</c:v>
                </c:pt>
              </c:numCache>
            </c:numRef>
          </c:val>
          <c:extLst>
            <c:ext xmlns:c16="http://schemas.microsoft.com/office/drawing/2014/chart" uri="{C3380CC4-5D6E-409C-BE32-E72D297353CC}">
              <c16:uniqueId val="{00000005-CD25-42BE-AFCC-000184EA7ACE}"/>
            </c:ext>
          </c:extLst>
        </c:ser>
        <c:ser>
          <c:idx val="7"/>
          <c:order val="7"/>
          <c:tx>
            <c:strRef>
              <c:f>'III.2.1 Мөнгө, зээл'!$A$68</c:f>
              <c:strCache>
                <c:ptCount val="1"/>
                <c:pt idx="0">
                  <c:v>Үйлчилгээ</c:v>
                </c:pt>
              </c:strCache>
            </c:strRef>
          </c:tx>
          <c:spPr>
            <a:solidFill>
              <a:srgbClr val="A9C3C4"/>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зээл'!$V$68:$AI$68</c:f>
              <c:numCache>
                <c:formatCode>0.0%</c:formatCode>
                <c:ptCount val="14"/>
                <c:pt idx="0">
                  <c:v>-4.6467470269973096E-2</c:v>
                </c:pt>
                <c:pt idx="1">
                  <c:v>-2.9877132470234883E-2</c:v>
                </c:pt>
                <c:pt idx="2">
                  <c:v>0.2499272531524282</c:v>
                </c:pt>
                <c:pt idx="3">
                  <c:v>0.19023798370602438</c:v>
                </c:pt>
                <c:pt idx="4">
                  <c:v>0.15160051576342762</c:v>
                </c:pt>
                <c:pt idx="5">
                  <c:v>0.15885767660442957</c:v>
                </c:pt>
                <c:pt idx="6">
                  <c:v>-7.7181761696505313E-2</c:v>
                </c:pt>
                <c:pt idx="7">
                  <c:v>-4.8560082700390313E-2</c:v>
                </c:pt>
                <c:pt idx="8">
                  <c:v>-6.7271397930601055E-3</c:v>
                </c:pt>
                <c:pt idx="9">
                  <c:v>1.5368567441463529E-2</c:v>
                </c:pt>
                <c:pt idx="10">
                  <c:v>8.1412166250048011E-3</c:v>
                </c:pt>
                <c:pt idx="11">
                  <c:v>0.19611249267635003</c:v>
                </c:pt>
                <c:pt idx="12">
                  <c:v>0.11791437830050872</c:v>
                </c:pt>
                <c:pt idx="13">
                  <c:v>9.1984742532052161E-2</c:v>
                </c:pt>
              </c:numCache>
            </c:numRef>
          </c:val>
          <c:extLst>
            <c:ext xmlns:c16="http://schemas.microsoft.com/office/drawing/2014/chart" uri="{C3380CC4-5D6E-409C-BE32-E72D297353CC}">
              <c16:uniqueId val="{00000006-CD25-42BE-AFCC-000184EA7ACE}"/>
            </c:ext>
          </c:extLst>
        </c:ser>
        <c:ser>
          <c:idx val="8"/>
          <c:order val="8"/>
          <c:tx>
            <c:strRef>
              <c:f>'III.2.1 Мөнгө, зээл'!$A$67</c:f>
              <c:strCache>
                <c:ptCount val="1"/>
                <c:pt idx="0">
                  <c:v>Тээвэр, агуулах</c:v>
                </c:pt>
              </c:strCache>
            </c:strRef>
          </c:tx>
          <c:spPr>
            <a:solidFill>
              <a:srgbClr val="BFBFB7"/>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зээл'!$V$67:$AI$67</c:f>
              <c:numCache>
                <c:formatCode>0.0%</c:formatCode>
                <c:ptCount val="14"/>
                <c:pt idx="0">
                  <c:v>2.0489580299037761E-3</c:v>
                </c:pt>
                <c:pt idx="1">
                  <c:v>7.0640591164543177E-3</c:v>
                </c:pt>
                <c:pt idx="2">
                  <c:v>4.2483826587039093E-3</c:v>
                </c:pt>
                <c:pt idx="3">
                  <c:v>1.0899067063430266E-2</c:v>
                </c:pt>
                <c:pt idx="4">
                  <c:v>9.0886047614662166E-3</c:v>
                </c:pt>
                <c:pt idx="5">
                  <c:v>-1.0273844801377975E-2</c:v>
                </c:pt>
                <c:pt idx="6">
                  <c:v>1.0322743540590188E-2</c:v>
                </c:pt>
                <c:pt idx="7">
                  <c:v>-1.1505890793290527E-2</c:v>
                </c:pt>
                <c:pt idx="8">
                  <c:v>-4.8881382199481502E-3</c:v>
                </c:pt>
                <c:pt idx="9">
                  <c:v>9.6670797658278563E-3</c:v>
                </c:pt>
                <c:pt idx="10">
                  <c:v>-8.3202705576137879E-3</c:v>
                </c:pt>
                <c:pt idx="11">
                  <c:v>2.5496060043635756E-2</c:v>
                </c:pt>
                <c:pt idx="12">
                  <c:v>1.4904464480305359E-2</c:v>
                </c:pt>
                <c:pt idx="13">
                  <c:v>4.357594915538319E-3</c:v>
                </c:pt>
              </c:numCache>
            </c:numRef>
          </c:val>
          <c:extLst>
            <c:ext xmlns:c16="http://schemas.microsoft.com/office/drawing/2014/chart" uri="{C3380CC4-5D6E-409C-BE32-E72D297353CC}">
              <c16:uniqueId val="{00000001-1303-49DC-83AC-0DAD59029D01}"/>
            </c:ext>
          </c:extLst>
        </c:ser>
        <c:ser>
          <c:idx val="9"/>
          <c:order val="9"/>
          <c:tx>
            <c:strRef>
              <c:f>'III.2.1 Мөнгө, зээл'!$A$69</c:f>
              <c:strCache>
                <c:ptCount val="1"/>
                <c:pt idx="0">
                  <c:v>Хэрэглээ</c:v>
                </c:pt>
              </c:strCache>
            </c:strRef>
          </c:tx>
          <c:spPr>
            <a:solidFill>
              <a:schemeClr val="accent4">
                <a:lumMod val="60000"/>
              </a:schemeClr>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зээл'!$V$69:$AI$69</c:f>
              <c:numCache>
                <c:formatCode>0.0%</c:formatCode>
                <c:ptCount val="14"/>
                <c:pt idx="0">
                  <c:v>1.9046048053074204E-2</c:v>
                </c:pt>
                <c:pt idx="1">
                  <c:v>1.9049774465559027E-2</c:v>
                </c:pt>
                <c:pt idx="2">
                  <c:v>1.8619955929577849E-2</c:v>
                </c:pt>
                <c:pt idx="3">
                  <c:v>2.4463132263721796E-2</c:v>
                </c:pt>
                <c:pt idx="4">
                  <c:v>5.6497302988584262E-2</c:v>
                </c:pt>
                <c:pt idx="5">
                  <c:v>6.5383442838061273E-2</c:v>
                </c:pt>
                <c:pt idx="6">
                  <c:v>6.1571022822213467E-2</c:v>
                </c:pt>
                <c:pt idx="7">
                  <c:v>6.0188960401231194E-2</c:v>
                </c:pt>
                <c:pt idx="8">
                  <c:v>-2.9419968196587178E-2</c:v>
                </c:pt>
                <c:pt idx="9">
                  <c:v>-2.7692508354566589E-2</c:v>
                </c:pt>
                <c:pt idx="10">
                  <c:v>-5.6322213239253877E-2</c:v>
                </c:pt>
                <c:pt idx="11">
                  <c:v>-7.2265907333910154E-2</c:v>
                </c:pt>
                <c:pt idx="12">
                  <c:v>-2.4638301471980779E-2</c:v>
                </c:pt>
                <c:pt idx="13">
                  <c:v>-2.4761301268055855E-2</c:v>
                </c:pt>
              </c:numCache>
            </c:numRef>
          </c:val>
          <c:extLst>
            <c:ext xmlns:c16="http://schemas.microsoft.com/office/drawing/2014/chart" uri="{C3380CC4-5D6E-409C-BE32-E72D297353CC}">
              <c16:uniqueId val="{00000001-A648-445D-B309-4632C6105741}"/>
            </c:ext>
          </c:extLst>
        </c:ser>
        <c:ser>
          <c:idx val="10"/>
          <c:order val="10"/>
          <c:tx>
            <c:strRef>
              <c:f>'III.2.1 Мөнгө, зээл'!$A$70</c:f>
              <c:strCache>
                <c:ptCount val="1"/>
                <c:pt idx="0">
                  <c:v>Бусад</c:v>
                </c:pt>
              </c:strCache>
            </c:strRef>
          </c:tx>
          <c:spPr>
            <a:solidFill>
              <a:schemeClr val="accent5">
                <a:lumMod val="60000"/>
              </a:schemeClr>
            </a:solidFill>
            <a:ln>
              <a:noFill/>
            </a:ln>
            <a:effectLst/>
          </c:spPr>
          <c:invertIfNegative val="0"/>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зээл'!$V$70:$AI$70</c:f>
              <c:numCache>
                <c:formatCode>0.0%</c:formatCode>
                <c:ptCount val="14"/>
                <c:pt idx="0">
                  <c:v>-6.6435270609560204E-3</c:v>
                </c:pt>
                <c:pt idx="1">
                  <c:v>3.1094657059530773E-3</c:v>
                </c:pt>
                <c:pt idx="2">
                  <c:v>-5.2053586977687969E-3</c:v>
                </c:pt>
                <c:pt idx="3">
                  <c:v>-2.884155366961063E-2</c:v>
                </c:pt>
                <c:pt idx="4">
                  <c:v>-3.0142107354628279E-2</c:v>
                </c:pt>
                <c:pt idx="5">
                  <c:v>-2.7741257915915914E-2</c:v>
                </c:pt>
                <c:pt idx="6">
                  <c:v>-1.0197182101139278E-2</c:v>
                </c:pt>
                <c:pt idx="7">
                  <c:v>1.4829885602093687E-2</c:v>
                </c:pt>
                <c:pt idx="8">
                  <c:v>2.1717382825552044E-2</c:v>
                </c:pt>
                <c:pt idx="9">
                  <c:v>3.9329058030114772E-2</c:v>
                </c:pt>
                <c:pt idx="10">
                  <c:v>4.3641371055011043E-2</c:v>
                </c:pt>
                <c:pt idx="11">
                  <c:v>9.2297649522617597E-2</c:v>
                </c:pt>
                <c:pt idx="12">
                  <c:v>5.6857842421952291E-2</c:v>
                </c:pt>
                <c:pt idx="13">
                  <c:v>1.2565354380012314E-2</c:v>
                </c:pt>
              </c:numCache>
            </c:numRef>
          </c:val>
          <c:extLst>
            <c:ext xmlns:c16="http://schemas.microsoft.com/office/drawing/2014/chart" uri="{C3380CC4-5D6E-409C-BE32-E72D297353CC}">
              <c16:uniqueId val="{00000002-A648-445D-B309-4632C6105741}"/>
            </c:ext>
          </c:extLst>
        </c:ser>
        <c:dLbls>
          <c:showLegendKey val="0"/>
          <c:showVal val="0"/>
          <c:showCatName val="0"/>
          <c:showSerName val="0"/>
          <c:showPercent val="0"/>
          <c:showBubbleSize val="0"/>
        </c:dLbls>
        <c:gapWidth val="30"/>
        <c:overlap val="100"/>
        <c:axId val="192742896"/>
        <c:axId val="192755952"/>
      </c:barChart>
      <c:lineChart>
        <c:grouping val="stacked"/>
        <c:varyColors val="0"/>
        <c:ser>
          <c:idx val="0"/>
          <c:order val="0"/>
          <c:tx>
            <c:strRef>
              <c:f>'III.2.1 Мөнгө, зээл'!$A$60</c:f>
              <c:strCache>
                <c:ptCount val="1"/>
                <c:pt idx="0">
                  <c:v>Хугацаа хэтэрсэн зээл</c:v>
                </c:pt>
              </c:strCache>
            </c:strRef>
          </c:tx>
          <c:spPr>
            <a:ln w="12700" cap="rnd">
              <a:solidFill>
                <a:sysClr val="windowText" lastClr="000000"/>
              </a:solidFill>
              <a:round/>
            </a:ln>
            <a:effectLst/>
          </c:spPr>
          <c:marker>
            <c:symbol val="none"/>
          </c:marker>
          <c:cat>
            <c:multiLvlStrRef>
              <c:f>'III.2.1 Мөнгө, зээл'!$V$1:$AI$2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2018</c:v>
                  </c:pt>
                  <c:pt idx="4">
                    <c:v>2019</c:v>
                  </c:pt>
                  <c:pt idx="8">
                    <c:v>2020</c:v>
                  </c:pt>
                  <c:pt idx="12">
                    <c:v>2021</c:v>
                  </c:pt>
                </c:lvl>
              </c:multiLvlStrCache>
            </c:multiLvlStrRef>
          </c:cat>
          <c:val>
            <c:numRef>
              <c:f>'III.2.1 Мөнгө, зээл'!$V$60:$AI$60</c:f>
              <c:numCache>
                <c:formatCode>0.0%</c:formatCode>
                <c:ptCount val="14"/>
                <c:pt idx="0">
                  <c:v>-5.9607810180161702E-2</c:v>
                </c:pt>
                <c:pt idx="1">
                  <c:v>4.2071956221105822E-2</c:v>
                </c:pt>
                <c:pt idx="2">
                  <c:v>0.19899589056588307</c:v>
                </c:pt>
                <c:pt idx="3">
                  <c:v>2.9216612679020537E-2</c:v>
                </c:pt>
                <c:pt idx="4">
                  <c:v>-2.3238085561609112E-2</c:v>
                </c:pt>
                <c:pt idx="5">
                  <c:v>-9.465271451644508E-2</c:v>
                </c:pt>
                <c:pt idx="6">
                  <c:v>-6.268168568167809E-3</c:v>
                </c:pt>
                <c:pt idx="7">
                  <c:v>-3.2775742011319386E-2</c:v>
                </c:pt>
                <c:pt idx="8">
                  <c:v>0.25702528132675395</c:v>
                </c:pt>
                <c:pt idx="9">
                  <c:v>0.3398344492685228</c:v>
                </c:pt>
                <c:pt idx="10">
                  <c:v>0.16439859501232457</c:v>
                </c:pt>
                <c:pt idx="11">
                  <c:v>0.55010906264587045</c:v>
                </c:pt>
                <c:pt idx="12">
                  <c:v>0.11724599493692889</c:v>
                </c:pt>
                <c:pt idx="13">
                  <c:v>-1.5786643811984247E-2</c:v>
                </c:pt>
              </c:numCache>
            </c:numRef>
          </c:val>
          <c:smooth val="1"/>
          <c:extLst>
            <c:ext xmlns:c16="http://schemas.microsoft.com/office/drawing/2014/chart" uri="{C3380CC4-5D6E-409C-BE32-E72D297353CC}">
              <c16:uniqueId val="{00000008-CD25-42BE-AFCC-000184EA7ACE}"/>
            </c:ext>
          </c:extLst>
        </c:ser>
        <c:dLbls>
          <c:showLegendKey val="0"/>
          <c:showVal val="0"/>
          <c:showCatName val="0"/>
          <c:showSerName val="0"/>
          <c:showPercent val="0"/>
          <c:showBubbleSize val="0"/>
        </c:dLbls>
        <c:marker val="1"/>
        <c:smooth val="0"/>
        <c:axId val="192742896"/>
        <c:axId val="192755952"/>
      </c:lineChart>
      <c:catAx>
        <c:axId val="19274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55952"/>
        <c:crosses val="autoZero"/>
        <c:auto val="1"/>
        <c:lblAlgn val="ctr"/>
        <c:lblOffset val="100"/>
        <c:noMultiLvlLbl val="0"/>
      </c:catAx>
      <c:valAx>
        <c:axId val="192755952"/>
        <c:scaling>
          <c:orientation val="minMax"/>
          <c:max val="0.65000000000000013"/>
          <c:min val="-0.4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42896"/>
        <c:crosses val="autoZero"/>
        <c:crossBetween val="between"/>
        <c:majorUnit val="0.2"/>
      </c:valAx>
      <c:spPr>
        <a:noFill/>
        <a:ln>
          <a:solidFill>
            <a:schemeClr val="tx1">
              <a:lumMod val="65000"/>
              <a:lumOff val="35000"/>
            </a:schemeClr>
          </a:solidFill>
        </a:ln>
        <a:effectLst/>
      </c:spPr>
    </c:plotArea>
    <c:legend>
      <c:legendPos val="b"/>
      <c:layout>
        <c:manualLayout>
          <c:xMode val="edge"/>
          <c:yMode val="edge"/>
          <c:x val="0"/>
          <c:y val="0.80385647816750183"/>
          <c:w val="1"/>
          <c:h val="0.19614351200794916"/>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10307499767757E-2"/>
          <c:y val="3.2582199551948979E-2"/>
          <c:w val="0.92508910298094693"/>
          <c:h val="0.8613873467029004"/>
        </c:manualLayout>
      </c:layout>
      <c:areaChart>
        <c:grouping val="standard"/>
        <c:varyColors val="0"/>
        <c:ser>
          <c:idx val="4"/>
          <c:order val="0"/>
          <c:tx>
            <c:strRef>
              <c:f>'III.2.2 Хүү'!$A$4:$A$5</c:f>
              <c:strCache>
                <c:ptCount val="1"/>
                <c:pt idx="0">
                  <c:v>Хүүний коридор</c:v>
                </c:pt>
              </c:strCache>
            </c:strRef>
          </c:tx>
          <c:spPr>
            <a:solidFill>
              <a:srgbClr val="D4D9E4"/>
            </a:solidFill>
            <a:ln w="25400">
              <a:noFill/>
            </a:ln>
          </c:spPr>
          <c:val>
            <c:numRef>
              <c:f>'III.2.2 Хүү'!$DF$4:$GC$4</c:f>
              <c:numCache>
                <c:formatCode>0.00</c:formatCode>
                <c:ptCount val="76"/>
                <c:pt idx="0">
                  <c:v>15</c:v>
                </c:pt>
                <c:pt idx="1">
                  <c:v>15</c:v>
                </c:pt>
                <c:pt idx="2">
                  <c:v>15</c:v>
                </c:pt>
                <c:pt idx="3">
                  <c:v>15</c:v>
                </c:pt>
                <c:pt idx="4">
                  <c:v>15</c:v>
                </c:pt>
                <c:pt idx="5">
                  <c:v>15</c:v>
                </c:pt>
                <c:pt idx="6">
                  <c:v>15</c:v>
                </c:pt>
                <c:pt idx="7">
                  <c:v>15</c:v>
                </c:pt>
                <c:pt idx="8">
                  <c:v>15</c:v>
                </c:pt>
                <c:pt idx="9">
                  <c:v>15</c:v>
                </c:pt>
                <c:pt idx="10">
                  <c:v>15</c:v>
                </c:pt>
                <c:pt idx="11">
                  <c:v>15</c:v>
                </c:pt>
                <c:pt idx="12">
                  <c:v>14</c:v>
                </c:pt>
                <c:pt idx="13">
                  <c:v>14</c:v>
                </c:pt>
                <c:pt idx="14">
                  <c:v>14</c:v>
                </c:pt>
                <c:pt idx="15">
                  <c:v>14</c:v>
                </c:pt>
                <c:pt idx="16">
                  <c:v>12.5</c:v>
                </c:pt>
                <c:pt idx="17">
                  <c:v>12.5</c:v>
                </c:pt>
                <c:pt idx="18">
                  <c:v>12.5</c:v>
                </c:pt>
                <c:pt idx="19">
                  <c:v>18</c:v>
                </c:pt>
                <c:pt idx="20">
                  <c:v>18</c:v>
                </c:pt>
                <c:pt idx="21">
                  <c:v>18</c:v>
                </c:pt>
                <c:pt idx="22">
                  <c:v>18</c:v>
                </c:pt>
                <c:pt idx="23">
                  <c:v>17</c:v>
                </c:pt>
                <c:pt idx="24">
                  <c:v>17</c:v>
                </c:pt>
                <c:pt idx="25">
                  <c:v>17</c:v>
                </c:pt>
                <c:pt idx="26">
                  <c:v>17</c:v>
                </c:pt>
                <c:pt idx="27">
                  <c:v>17</c:v>
                </c:pt>
                <c:pt idx="28">
                  <c:v>17</c:v>
                </c:pt>
                <c:pt idx="29">
                  <c:v>14</c:v>
                </c:pt>
                <c:pt idx="30">
                  <c:v>14</c:v>
                </c:pt>
                <c:pt idx="31">
                  <c:v>14</c:v>
                </c:pt>
                <c:pt idx="32">
                  <c:v>14</c:v>
                </c:pt>
                <c:pt idx="33">
                  <c:v>14</c:v>
                </c:pt>
                <c:pt idx="34">
                  <c:v>14</c:v>
                </c:pt>
                <c:pt idx="35">
                  <c:v>13</c:v>
                </c:pt>
                <c:pt idx="36">
                  <c:v>13</c:v>
                </c:pt>
                <c:pt idx="37">
                  <c:v>13</c:v>
                </c:pt>
                <c:pt idx="38">
                  <c:v>12</c:v>
                </c:pt>
                <c:pt idx="39">
                  <c:v>12</c:v>
                </c:pt>
                <c:pt idx="40">
                  <c:v>12</c:v>
                </c:pt>
                <c:pt idx="41">
                  <c:v>12</c:v>
                </c:pt>
                <c:pt idx="42">
                  <c:v>12</c:v>
                </c:pt>
                <c:pt idx="43">
                  <c:v>12</c:v>
                </c:pt>
                <c:pt idx="44">
                  <c:v>12</c:v>
                </c:pt>
                <c:pt idx="45">
                  <c:v>12</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pt idx="62">
                  <c:v>11</c:v>
                </c:pt>
                <c:pt idx="63">
                  <c:v>10</c:v>
                </c:pt>
                <c:pt idx="64">
                  <c:v>10</c:v>
                </c:pt>
                <c:pt idx="65">
                  <c:v>10</c:v>
                </c:pt>
                <c:pt idx="66">
                  <c:v>10</c:v>
                </c:pt>
                <c:pt idx="67">
                  <c:v>10</c:v>
                </c:pt>
                <c:pt idx="68">
                  <c:v>9</c:v>
                </c:pt>
                <c:pt idx="69">
                  <c:v>9</c:v>
                </c:pt>
                <c:pt idx="70">
                  <c:v>7</c:v>
                </c:pt>
                <c:pt idx="71">
                  <c:v>7</c:v>
                </c:pt>
                <c:pt idx="72">
                  <c:v>7</c:v>
                </c:pt>
                <c:pt idx="73">
                  <c:v>7</c:v>
                </c:pt>
                <c:pt idx="74">
                  <c:v>7</c:v>
                </c:pt>
                <c:pt idx="75">
                  <c:v>7</c:v>
                </c:pt>
              </c:numCache>
            </c:numRef>
          </c:val>
          <c:extLst>
            <c:ext xmlns:c16="http://schemas.microsoft.com/office/drawing/2014/chart" uri="{C3380CC4-5D6E-409C-BE32-E72D297353CC}">
              <c16:uniqueId val="{00000000-61BC-4013-A69F-72AE99055124}"/>
            </c:ext>
          </c:extLst>
        </c:ser>
        <c:ser>
          <c:idx val="7"/>
          <c:order val="1"/>
          <c:spPr>
            <a:solidFill>
              <a:schemeClr val="bg1"/>
            </a:solidFill>
            <a:ln w="25400">
              <a:noFill/>
            </a:ln>
          </c:spPr>
          <c:val>
            <c:numRef>
              <c:f>'III.2.2 Хүү'!$DF$5:$GC$5</c:f>
              <c:numCache>
                <c:formatCode>0.00</c:formatCode>
                <c:ptCount val="76"/>
                <c:pt idx="0">
                  <c:v>11</c:v>
                </c:pt>
                <c:pt idx="1">
                  <c:v>11</c:v>
                </c:pt>
                <c:pt idx="2">
                  <c:v>11</c:v>
                </c:pt>
                <c:pt idx="3">
                  <c:v>11</c:v>
                </c:pt>
                <c:pt idx="4">
                  <c:v>11</c:v>
                </c:pt>
                <c:pt idx="5">
                  <c:v>11</c:v>
                </c:pt>
                <c:pt idx="6">
                  <c:v>11</c:v>
                </c:pt>
                <c:pt idx="7">
                  <c:v>11</c:v>
                </c:pt>
                <c:pt idx="8">
                  <c:v>11</c:v>
                </c:pt>
                <c:pt idx="9">
                  <c:v>11</c:v>
                </c:pt>
                <c:pt idx="10">
                  <c:v>11</c:v>
                </c:pt>
                <c:pt idx="11">
                  <c:v>11</c:v>
                </c:pt>
                <c:pt idx="12">
                  <c:v>10</c:v>
                </c:pt>
                <c:pt idx="13">
                  <c:v>10</c:v>
                </c:pt>
                <c:pt idx="14">
                  <c:v>10</c:v>
                </c:pt>
                <c:pt idx="15">
                  <c:v>10</c:v>
                </c:pt>
                <c:pt idx="16">
                  <c:v>8.5</c:v>
                </c:pt>
                <c:pt idx="17">
                  <c:v>8.5</c:v>
                </c:pt>
                <c:pt idx="18">
                  <c:v>8.5</c:v>
                </c:pt>
                <c:pt idx="19">
                  <c:v>14</c:v>
                </c:pt>
                <c:pt idx="20">
                  <c:v>14</c:v>
                </c:pt>
                <c:pt idx="21">
                  <c:v>14</c:v>
                </c:pt>
                <c:pt idx="22">
                  <c:v>14</c:v>
                </c:pt>
                <c:pt idx="23">
                  <c:v>13</c:v>
                </c:pt>
                <c:pt idx="24">
                  <c:v>13</c:v>
                </c:pt>
                <c:pt idx="25">
                  <c:v>13</c:v>
                </c:pt>
                <c:pt idx="26">
                  <c:v>13</c:v>
                </c:pt>
                <c:pt idx="27">
                  <c:v>13</c:v>
                </c:pt>
                <c:pt idx="28">
                  <c:v>13</c:v>
                </c:pt>
                <c:pt idx="29">
                  <c:v>10</c:v>
                </c:pt>
                <c:pt idx="30">
                  <c:v>10</c:v>
                </c:pt>
                <c:pt idx="31">
                  <c:v>10</c:v>
                </c:pt>
                <c:pt idx="32">
                  <c:v>10</c:v>
                </c:pt>
                <c:pt idx="33">
                  <c:v>10</c:v>
                </c:pt>
                <c:pt idx="34">
                  <c:v>10</c:v>
                </c:pt>
                <c:pt idx="35">
                  <c:v>9</c:v>
                </c:pt>
                <c:pt idx="36">
                  <c:v>9</c:v>
                </c:pt>
                <c:pt idx="37">
                  <c:v>9</c:v>
                </c:pt>
                <c:pt idx="38">
                  <c:v>8</c:v>
                </c:pt>
                <c:pt idx="39">
                  <c:v>8</c:v>
                </c:pt>
                <c:pt idx="40">
                  <c:v>8</c:v>
                </c:pt>
                <c:pt idx="41">
                  <c:v>8</c:v>
                </c:pt>
                <c:pt idx="42">
                  <c:v>8</c:v>
                </c:pt>
                <c:pt idx="43">
                  <c:v>8</c:v>
                </c:pt>
                <c:pt idx="44">
                  <c:v>8</c:v>
                </c:pt>
                <c:pt idx="45">
                  <c:v>8</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8</c:v>
                </c:pt>
                <c:pt idx="64">
                  <c:v>8</c:v>
                </c:pt>
                <c:pt idx="65">
                  <c:v>8</c:v>
                </c:pt>
                <c:pt idx="66">
                  <c:v>8</c:v>
                </c:pt>
                <c:pt idx="67">
                  <c:v>8</c:v>
                </c:pt>
                <c:pt idx="68">
                  <c:v>7</c:v>
                </c:pt>
                <c:pt idx="69">
                  <c:v>7</c:v>
                </c:pt>
                <c:pt idx="70">
                  <c:v>5</c:v>
                </c:pt>
                <c:pt idx="71">
                  <c:v>5</c:v>
                </c:pt>
                <c:pt idx="72">
                  <c:v>5</c:v>
                </c:pt>
                <c:pt idx="73">
                  <c:v>5</c:v>
                </c:pt>
                <c:pt idx="74">
                  <c:v>5</c:v>
                </c:pt>
                <c:pt idx="75">
                  <c:v>5</c:v>
                </c:pt>
              </c:numCache>
            </c:numRef>
          </c:val>
          <c:extLst>
            <c:ext xmlns:c16="http://schemas.microsoft.com/office/drawing/2014/chart" uri="{C3380CC4-5D6E-409C-BE32-E72D297353CC}">
              <c16:uniqueId val="{00000001-61BC-4013-A69F-72AE99055124}"/>
            </c:ext>
          </c:extLst>
        </c:ser>
        <c:dLbls>
          <c:showLegendKey val="0"/>
          <c:showVal val="0"/>
          <c:showCatName val="0"/>
          <c:showSerName val="0"/>
          <c:showPercent val="0"/>
          <c:showBubbleSize val="0"/>
        </c:dLbls>
        <c:axId val="514521728"/>
        <c:axId val="514520192"/>
      </c:areaChart>
      <c:lineChart>
        <c:grouping val="standard"/>
        <c:varyColors val="0"/>
        <c:ser>
          <c:idx val="5"/>
          <c:order val="2"/>
          <c:tx>
            <c:strRef>
              <c:f>'III.2.2 Хүү'!$A$6</c:f>
              <c:strCache>
                <c:ptCount val="1"/>
                <c:pt idx="0">
                  <c:v>Банк хоорондын ж.дундаж хүү</c:v>
                </c:pt>
              </c:strCache>
            </c:strRef>
          </c:tx>
          <c:spPr>
            <a:ln w="19050">
              <a:solidFill>
                <a:schemeClr val="tx1"/>
              </a:solidFill>
            </a:ln>
          </c:spPr>
          <c:marker>
            <c:symbol val="none"/>
          </c:marker>
          <c:cat>
            <c:multiLvlStrRef>
              <c:f>'III.2.2 Хүү'!$DF$1:$GC$2</c:f>
              <c:multiLvlStrCache>
                <c:ptCount val="76"/>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5">
                    <c:v>4</c:v>
                  </c:pt>
                </c:lvl>
                <c:lvl>
                  <c:pt idx="0">
                    <c:v>2015</c:v>
                  </c:pt>
                  <c:pt idx="12">
                    <c:v>2016</c:v>
                  </c:pt>
                  <c:pt idx="24">
                    <c:v>2017</c:v>
                  </c:pt>
                  <c:pt idx="36">
                    <c:v>2018</c:v>
                  </c:pt>
                  <c:pt idx="48">
                    <c:v>2019</c:v>
                  </c:pt>
                  <c:pt idx="60">
                    <c:v>2020</c:v>
                  </c:pt>
                  <c:pt idx="72">
                    <c:v>2021</c:v>
                  </c:pt>
                </c:lvl>
              </c:multiLvlStrCache>
            </c:multiLvlStrRef>
          </c:cat>
          <c:val>
            <c:numRef>
              <c:f>'III.2.2 Хүү'!$DF$6:$GC$6</c:f>
              <c:numCache>
                <c:formatCode>0.00</c:formatCode>
                <c:ptCount val="76"/>
                <c:pt idx="0">
                  <c:v>12.579000000000001</c:v>
                </c:pt>
                <c:pt idx="1">
                  <c:v>13.082000000000001</c:v>
                </c:pt>
                <c:pt idx="2">
                  <c:v>13.183</c:v>
                </c:pt>
                <c:pt idx="3">
                  <c:v>13.84</c:v>
                </c:pt>
                <c:pt idx="4">
                  <c:v>13.57</c:v>
                </c:pt>
                <c:pt idx="5">
                  <c:v>13.24</c:v>
                </c:pt>
                <c:pt idx="6">
                  <c:v>13.34</c:v>
                </c:pt>
                <c:pt idx="7">
                  <c:v>13.74</c:v>
                </c:pt>
                <c:pt idx="8">
                  <c:v>13.1</c:v>
                </c:pt>
                <c:pt idx="9">
                  <c:v>13.41</c:v>
                </c:pt>
                <c:pt idx="10">
                  <c:v>11.78</c:v>
                </c:pt>
                <c:pt idx="11">
                  <c:v>11.84</c:v>
                </c:pt>
                <c:pt idx="12">
                  <c:v>11.8</c:v>
                </c:pt>
                <c:pt idx="13">
                  <c:v>11.42</c:v>
                </c:pt>
                <c:pt idx="14">
                  <c:v>12.55</c:v>
                </c:pt>
                <c:pt idx="15">
                  <c:v>12.67</c:v>
                </c:pt>
                <c:pt idx="16">
                  <c:v>12.29</c:v>
                </c:pt>
                <c:pt idx="17">
                  <c:v>11.33</c:v>
                </c:pt>
                <c:pt idx="18">
                  <c:v>10.91</c:v>
                </c:pt>
                <c:pt idx="19">
                  <c:v>13.69</c:v>
                </c:pt>
                <c:pt idx="20">
                  <c:v>15.87</c:v>
                </c:pt>
                <c:pt idx="21">
                  <c:v>15.51</c:v>
                </c:pt>
                <c:pt idx="22">
                  <c:v>15.96</c:v>
                </c:pt>
                <c:pt idx="23">
                  <c:v>15.51</c:v>
                </c:pt>
                <c:pt idx="24">
                  <c:v>14.54</c:v>
                </c:pt>
                <c:pt idx="25">
                  <c:v>14.85</c:v>
                </c:pt>
                <c:pt idx="26">
                  <c:v>14.97</c:v>
                </c:pt>
                <c:pt idx="27">
                  <c:v>14.99</c:v>
                </c:pt>
                <c:pt idx="28">
                  <c:v>14.7</c:v>
                </c:pt>
                <c:pt idx="29">
                  <c:v>13.1</c:v>
                </c:pt>
                <c:pt idx="30">
                  <c:v>12.27</c:v>
                </c:pt>
                <c:pt idx="31">
                  <c:v>12.17</c:v>
                </c:pt>
                <c:pt idx="32">
                  <c:v>12.05</c:v>
                </c:pt>
                <c:pt idx="33">
                  <c:v>12.05</c:v>
                </c:pt>
                <c:pt idx="34">
                  <c:v>11.96</c:v>
                </c:pt>
                <c:pt idx="35">
                  <c:v>11.66</c:v>
                </c:pt>
                <c:pt idx="36">
                  <c:v>10.76</c:v>
                </c:pt>
                <c:pt idx="37">
                  <c:v>10.98</c:v>
                </c:pt>
                <c:pt idx="38">
                  <c:v>10.66</c:v>
                </c:pt>
                <c:pt idx="39">
                  <c:v>9.9499999999999993</c:v>
                </c:pt>
                <c:pt idx="40">
                  <c:v>9.9600000000000009</c:v>
                </c:pt>
                <c:pt idx="41">
                  <c:v>10.050000000000001</c:v>
                </c:pt>
                <c:pt idx="42">
                  <c:v>9.76</c:v>
                </c:pt>
                <c:pt idx="43">
                  <c:v>9.99</c:v>
                </c:pt>
                <c:pt idx="44">
                  <c:v>10.039996462494083</c:v>
                </c:pt>
                <c:pt idx="45">
                  <c:v>10.039999999999999</c:v>
                </c:pt>
                <c:pt idx="46">
                  <c:v>10.18</c:v>
                </c:pt>
                <c:pt idx="47">
                  <c:v>10.8</c:v>
                </c:pt>
                <c:pt idx="48">
                  <c:v>11.120320850040809</c:v>
                </c:pt>
                <c:pt idx="49">
                  <c:v>11.01</c:v>
                </c:pt>
                <c:pt idx="50">
                  <c:v>10.94</c:v>
                </c:pt>
                <c:pt idx="51">
                  <c:v>11.02</c:v>
                </c:pt>
                <c:pt idx="52">
                  <c:v>11.03</c:v>
                </c:pt>
                <c:pt idx="53">
                  <c:v>11.13</c:v>
                </c:pt>
                <c:pt idx="54">
                  <c:v>10.99</c:v>
                </c:pt>
                <c:pt idx="55">
                  <c:v>11.260126744303591</c:v>
                </c:pt>
                <c:pt idx="56">
                  <c:v>11.12</c:v>
                </c:pt>
                <c:pt idx="57">
                  <c:v>11.064393423142832</c:v>
                </c:pt>
                <c:pt idx="58">
                  <c:v>11.200810519915644</c:v>
                </c:pt>
                <c:pt idx="59">
                  <c:v>11.019156654702048</c:v>
                </c:pt>
                <c:pt idx="60">
                  <c:v>10.858213967164311</c:v>
                </c:pt>
                <c:pt idx="61">
                  <c:v>10.950667764785241</c:v>
                </c:pt>
                <c:pt idx="62">
                  <c:v>10.175598952373024</c:v>
                </c:pt>
                <c:pt idx="63">
                  <c:v>9.8692556253068808</c:v>
                </c:pt>
                <c:pt idx="64">
                  <c:v>8.9320650494937208</c:v>
                </c:pt>
                <c:pt idx="65">
                  <c:v>8.9544414350355286</c:v>
                </c:pt>
                <c:pt idx="66">
                  <c:v>8.8548521800368079</c:v>
                </c:pt>
                <c:pt idx="67">
                  <c:v>8.731248292792495</c:v>
                </c:pt>
                <c:pt idx="68">
                  <c:v>8.2151625462051534</c:v>
                </c:pt>
                <c:pt idx="69">
                  <c:v>7.6655274594852774</c:v>
                </c:pt>
                <c:pt idx="70">
                  <c:v>7.1704660942070646</c:v>
                </c:pt>
                <c:pt idx="71">
                  <c:v>5.64611438157627</c:v>
                </c:pt>
                <c:pt idx="72">
                  <c:v>6.2787936492099865</c:v>
                </c:pt>
                <c:pt idx="73">
                  <c:v>6.2503526010591193</c:v>
                </c:pt>
                <c:pt idx="74">
                  <c:v>6.0611722319211401</c:v>
                </c:pt>
                <c:pt idx="75">
                  <c:v>6.050100195322905</c:v>
                </c:pt>
              </c:numCache>
            </c:numRef>
          </c:val>
          <c:smooth val="0"/>
          <c:extLst>
            <c:ext xmlns:c16="http://schemas.microsoft.com/office/drawing/2014/chart" uri="{C3380CC4-5D6E-409C-BE32-E72D297353CC}">
              <c16:uniqueId val="{00000002-61BC-4013-A69F-72AE99055124}"/>
            </c:ext>
          </c:extLst>
        </c:ser>
        <c:ser>
          <c:idx val="1"/>
          <c:order val="3"/>
          <c:tx>
            <c:strRef>
              <c:f>'III.2.2 Хүү'!$A$7</c:f>
              <c:strCache>
                <c:ptCount val="1"/>
                <c:pt idx="0">
                  <c:v>Банк хоорондын хадгаламжийн хүү</c:v>
                </c:pt>
              </c:strCache>
            </c:strRef>
          </c:tx>
          <c:spPr>
            <a:ln w="19050">
              <a:solidFill>
                <a:srgbClr val="286A6C"/>
              </a:solidFill>
              <a:prstDash val="sysDash"/>
            </a:ln>
          </c:spPr>
          <c:marker>
            <c:symbol val="none"/>
          </c:marker>
          <c:cat>
            <c:multiLvlStrRef>
              <c:f>'III.2.2 Хүү'!$DF$1:$GC$2</c:f>
              <c:multiLvlStrCache>
                <c:ptCount val="76"/>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5">
                    <c:v>4</c:v>
                  </c:pt>
                </c:lvl>
                <c:lvl>
                  <c:pt idx="0">
                    <c:v>2015</c:v>
                  </c:pt>
                  <c:pt idx="12">
                    <c:v>2016</c:v>
                  </c:pt>
                  <c:pt idx="24">
                    <c:v>2017</c:v>
                  </c:pt>
                  <c:pt idx="36">
                    <c:v>2018</c:v>
                  </c:pt>
                  <c:pt idx="48">
                    <c:v>2019</c:v>
                  </c:pt>
                  <c:pt idx="60">
                    <c:v>2020</c:v>
                  </c:pt>
                  <c:pt idx="72">
                    <c:v>2021</c:v>
                  </c:pt>
                </c:lvl>
              </c:multiLvlStrCache>
            </c:multiLvlStrRef>
          </c:cat>
          <c:val>
            <c:numRef>
              <c:f>'III.2.2 Хүү'!$DF$7:$GC$7</c:f>
              <c:numCache>
                <c:formatCode>0.00</c:formatCode>
                <c:ptCount val="76"/>
                <c:pt idx="0">
                  <c:v>14.7</c:v>
                </c:pt>
                <c:pt idx="1">
                  <c:v>12.94</c:v>
                </c:pt>
                <c:pt idx="2">
                  <c:v>12.99</c:v>
                </c:pt>
                <c:pt idx="3">
                  <c:v>14.52</c:v>
                </c:pt>
                <c:pt idx="4">
                  <c:v>14.51</c:v>
                </c:pt>
                <c:pt idx="5">
                  <c:v>13.68</c:v>
                </c:pt>
                <c:pt idx="6">
                  <c:v>13.73</c:v>
                </c:pt>
                <c:pt idx="7">
                  <c:v>13.59</c:v>
                </c:pt>
                <c:pt idx="8">
                  <c:v>11.92</c:v>
                </c:pt>
                <c:pt idx="9">
                  <c:v>13.88</c:v>
                </c:pt>
                <c:pt idx="10">
                  <c:v>13</c:v>
                </c:pt>
                <c:pt idx="11">
                  <c:v>13</c:v>
                </c:pt>
                <c:pt idx="12">
                  <c:v>13</c:v>
                </c:pt>
                <c:pt idx="13">
                  <c:v>12.63</c:v>
                </c:pt>
                <c:pt idx="14">
                  <c:v>13.34</c:v>
                </c:pt>
                <c:pt idx="15">
                  <c:v>13.98</c:v>
                </c:pt>
                <c:pt idx="16">
                  <c:v>10.5</c:v>
                </c:pt>
                <c:pt idx="17">
                  <c:v>11.88</c:v>
                </c:pt>
                <c:pt idx="18">
                  <c:v>11.23</c:v>
                </c:pt>
                <c:pt idx="19">
                  <c:v>15.53</c:v>
                </c:pt>
                <c:pt idx="20">
                  <c:v>15.98</c:v>
                </c:pt>
                <c:pt idx="21">
                  <c:v>14.67</c:v>
                </c:pt>
                <c:pt idx="22">
                  <c:v>15.5</c:v>
                </c:pt>
                <c:pt idx="23">
                  <c:v>14.81</c:v>
                </c:pt>
                <c:pt idx="24">
                  <c:v>15.73</c:v>
                </c:pt>
                <c:pt idx="25">
                  <c:v>15.18</c:v>
                </c:pt>
                <c:pt idx="26">
                  <c:v>14.08</c:v>
                </c:pt>
                <c:pt idx="27">
                  <c:v>14.55</c:v>
                </c:pt>
                <c:pt idx="28">
                  <c:v>14</c:v>
                </c:pt>
                <c:pt idx="29">
                  <c:v>13.5</c:v>
                </c:pt>
                <c:pt idx="30">
                  <c:v>12</c:v>
                </c:pt>
                <c:pt idx="31">
                  <c:v>12.77</c:v>
                </c:pt>
                <c:pt idx="32">
                  <c:v>12.45</c:v>
                </c:pt>
                <c:pt idx="33">
                  <c:v>12.8</c:v>
                </c:pt>
                <c:pt idx="34">
                  <c:v>12.33</c:v>
                </c:pt>
                <c:pt idx="35">
                  <c:v>12.22</c:v>
                </c:pt>
                <c:pt idx="36">
                  <c:v>11.44</c:v>
                </c:pt>
                <c:pt idx="37">
                  <c:v>11.06</c:v>
                </c:pt>
                <c:pt idx="38">
                  <c:v>9.82</c:v>
                </c:pt>
                <c:pt idx="39">
                  <c:v>9.57</c:v>
                </c:pt>
                <c:pt idx="40">
                  <c:v>9.81</c:v>
                </c:pt>
                <c:pt idx="41">
                  <c:v>10.97</c:v>
                </c:pt>
                <c:pt idx="42">
                  <c:v>10.07</c:v>
                </c:pt>
                <c:pt idx="43">
                  <c:v>10.14</c:v>
                </c:pt>
                <c:pt idx="44">
                  <c:v>10.097796981038742</c:v>
                </c:pt>
                <c:pt idx="45">
                  <c:v>10.51</c:v>
                </c:pt>
                <c:pt idx="46">
                  <c:v>10.79</c:v>
                </c:pt>
                <c:pt idx="47">
                  <c:v>11.13</c:v>
                </c:pt>
                <c:pt idx="48">
                  <c:v>10.003376737414108</c:v>
                </c:pt>
                <c:pt idx="49">
                  <c:v>10.81</c:v>
                </c:pt>
                <c:pt idx="50">
                  <c:v>10.31</c:v>
                </c:pt>
                <c:pt idx="51">
                  <c:v>11.25</c:v>
                </c:pt>
                <c:pt idx="52">
                  <c:v>11.2</c:v>
                </c:pt>
                <c:pt idx="53">
                  <c:v>11.15</c:v>
                </c:pt>
                <c:pt idx="54">
                  <c:v>10.7</c:v>
                </c:pt>
                <c:pt idx="55">
                  <c:v>11.375891121192481</c:v>
                </c:pt>
                <c:pt idx="56">
                  <c:v>11.94</c:v>
                </c:pt>
                <c:pt idx="57">
                  <c:v>10.803274083636975</c:v>
                </c:pt>
                <c:pt idx="58">
                  <c:v>12.126075499550911</c:v>
                </c:pt>
                <c:pt idx="59">
                  <c:v>11.602145238980512</c:v>
                </c:pt>
                <c:pt idx="60">
                  <c:v>12.111111111111111</c:v>
                </c:pt>
                <c:pt idx="61">
                  <c:v>11.914566967388948</c:v>
                </c:pt>
                <c:pt idx="62">
                  <c:v>11.476154315378007</c:v>
                </c:pt>
                <c:pt idx="63">
                  <c:v>11.819725635006799</c:v>
                </c:pt>
                <c:pt idx="64">
                  <c:v>9.9685948837008631</c:v>
                </c:pt>
                <c:pt idx="65">
                  <c:v>10.077769613667851</c:v>
                </c:pt>
                <c:pt idx="66">
                  <c:v>10.2980353558626</c:v>
                </c:pt>
                <c:pt idx="67">
                  <c:v>9.5811428023136056</c:v>
                </c:pt>
                <c:pt idx="68">
                  <c:v>9.0207945076217442</c:v>
                </c:pt>
                <c:pt idx="69">
                  <c:v>8.271460382079356</c:v>
                </c:pt>
                <c:pt idx="70">
                  <c:v>6.8856304985337244</c:v>
                </c:pt>
                <c:pt idx="71">
                  <c:v>6.1084507042253522</c:v>
                </c:pt>
                <c:pt idx="72">
                  <c:v>6.9569447980201273</c:v>
                </c:pt>
                <c:pt idx="73">
                  <c:v>6.6458522080983089</c:v>
                </c:pt>
                <c:pt idx="74">
                  <c:v>6.4487446341497181</c:v>
                </c:pt>
                <c:pt idx="75">
                  <c:v>6.4826546003016583</c:v>
                </c:pt>
              </c:numCache>
            </c:numRef>
          </c:val>
          <c:smooth val="0"/>
          <c:extLst xmlns:c15="http://schemas.microsoft.com/office/drawing/2012/chart">
            <c:ext xmlns:c16="http://schemas.microsoft.com/office/drawing/2014/chart" uri="{C3380CC4-5D6E-409C-BE32-E72D297353CC}">
              <c16:uniqueId val="{00000003-61BC-4013-A69F-72AE99055124}"/>
            </c:ext>
          </c:extLst>
        </c:ser>
        <c:ser>
          <c:idx val="0"/>
          <c:order val="4"/>
          <c:tx>
            <c:strRef>
              <c:f>'III.2.2 Хүү'!$A$8</c:f>
              <c:strCache>
                <c:ptCount val="1"/>
                <c:pt idx="0">
                  <c:v>Банк хоорондын репо хэлцлийн хүү</c:v>
                </c:pt>
              </c:strCache>
            </c:strRef>
          </c:tx>
          <c:spPr>
            <a:ln w="19050">
              <a:solidFill>
                <a:schemeClr val="bg2"/>
              </a:solidFill>
            </a:ln>
          </c:spPr>
          <c:marker>
            <c:symbol val="none"/>
          </c:marker>
          <c:cat>
            <c:multiLvlStrRef>
              <c:f>'III.2.2 Хүү'!$DF$1:$GC$2</c:f>
              <c:multiLvlStrCache>
                <c:ptCount val="76"/>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5">
                    <c:v>4</c:v>
                  </c:pt>
                </c:lvl>
                <c:lvl>
                  <c:pt idx="0">
                    <c:v>2015</c:v>
                  </c:pt>
                  <c:pt idx="12">
                    <c:v>2016</c:v>
                  </c:pt>
                  <c:pt idx="24">
                    <c:v>2017</c:v>
                  </c:pt>
                  <c:pt idx="36">
                    <c:v>2018</c:v>
                  </c:pt>
                  <c:pt idx="48">
                    <c:v>2019</c:v>
                  </c:pt>
                  <c:pt idx="60">
                    <c:v>2020</c:v>
                  </c:pt>
                  <c:pt idx="72">
                    <c:v>2021</c:v>
                  </c:pt>
                </c:lvl>
              </c:multiLvlStrCache>
            </c:multiLvlStrRef>
          </c:cat>
          <c:val>
            <c:numRef>
              <c:f>'III.2.2 Хүү'!$DF$8:$GC$8</c:f>
              <c:numCache>
                <c:formatCode>0.00</c:formatCode>
                <c:ptCount val="76"/>
                <c:pt idx="0">
                  <c:v>12.59</c:v>
                </c:pt>
                <c:pt idx="1">
                  <c:v>13.08</c:v>
                </c:pt>
                <c:pt idx="2">
                  <c:v>13.01</c:v>
                </c:pt>
                <c:pt idx="3">
                  <c:v>13.01</c:v>
                </c:pt>
                <c:pt idx="4">
                  <c:v>13</c:v>
                </c:pt>
                <c:pt idx="5">
                  <c:v>13.07</c:v>
                </c:pt>
                <c:pt idx="6">
                  <c:v>13.23</c:v>
                </c:pt>
                <c:pt idx="7">
                  <c:v>13.06</c:v>
                </c:pt>
                <c:pt idx="8">
                  <c:v>13.12</c:v>
                </c:pt>
                <c:pt idx="9">
                  <c:v>13.34</c:v>
                </c:pt>
                <c:pt idx="10">
                  <c:v>13.22</c:v>
                </c:pt>
                <c:pt idx="11">
                  <c:v>13.34</c:v>
                </c:pt>
                <c:pt idx="12">
                  <c:v>12.93</c:v>
                </c:pt>
                <c:pt idx="13">
                  <c:v>12.94</c:v>
                </c:pt>
                <c:pt idx="14">
                  <c:v>13.11</c:v>
                </c:pt>
                <c:pt idx="15">
                  <c:v>12.7</c:v>
                </c:pt>
                <c:pt idx="16">
                  <c:v>11.76</c:v>
                </c:pt>
                <c:pt idx="17">
                  <c:v>11.03</c:v>
                </c:pt>
                <c:pt idx="18">
                  <c:v>10.85</c:v>
                </c:pt>
                <c:pt idx="19">
                  <c:v>13.8</c:v>
                </c:pt>
                <c:pt idx="20">
                  <c:v>15.52</c:v>
                </c:pt>
                <c:pt idx="21">
                  <c:v>15.85</c:v>
                </c:pt>
                <c:pt idx="22">
                  <c:v>15.56</c:v>
                </c:pt>
                <c:pt idx="23">
                  <c:v>15.57</c:v>
                </c:pt>
                <c:pt idx="24">
                  <c:v>14.84</c:v>
                </c:pt>
                <c:pt idx="25">
                  <c:v>14.37</c:v>
                </c:pt>
                <c:pt idx="26">
                  <c:v>14.33</c:v>
                </c:pt>
                <c:pt idx="27">
                  <c:v>14.4</c:v>
                </c:pt>
                <c:pt idx="28">
                  <c:v>14.5</c:v>
                </c:pt>
                <c:pt idx="29">
                  <c:v>13</c:v>
                </c:pt>
                <c:pt idx="30">
                  <c:v>11.78</c:v>
                </c:pt>
                <c:pt idx="31">
                  <c:v>12.01</c:v>
                </c:pt>
                <c:pt idx="32">
                  <c:v>12.303867403314918</c:v>
                </c:pt>
                <c:pt idx="33">
                  <c:v>12.23</c:v>
                </c:pt>
                <c:pt idx="34">
                  <c:v>12.14</c:v>
                </c:pt>
                <c:pt idx="35">
                  <c:v>11.58</c:v>
                </c:pt>
                <c:pt idx="36">
                  <c:v>11.06</c:v>
                </c:pt>
                <c:pt idx="37">
                  <c:v>11.18</c:v>
                </c:pt>
                <c:pt idx="38">
                  <c:v>10.68</c:v>
                </c:pt>
                <c:pt idx="39">
                  <c:v>10.02</c:v>
                </c:pt>
                <c:pt idx="40">
                  <c:v>9.9499999999999993</c:v>
                </c:pt>
                <c:pt idx="41">
                  <c:v>10.02</c:v>
                </c:pt>
                <c:pt idx="42">
                  <c:v>10.039999999999999</c:v>
                </c:pt>
                <c:pt idx="43">
                  <c:v>10</c:v>
                </c:pt>
                <c:pt idx="44">
                  <c:v>10.076060406251244</c:v>
                </c:pt>
                <c:pt idx="45">
                  <c:v>9.9700000000000006</c:v>
                </c:pt>
                <c:pt idx="46">
                  <c:v>10.199999999999999</c:v>
                </c:pt>
                <c:pt idx="47">
                  <c:v>10.54</c:v>
                </c:pt>
                <c:pt idx="48">
                  <c:v>11.160305539755239</c:v>
                </c:pt>
                <c:pt idx="49">
                  <c:v>11.14</c:v>
                </c:pt>
                <c:pt idx="50">
                  <c:v>11.09</c:v>
                </c:pt>
                <c:pt idx="51">
                  <c:v>11.06</c:v>
                </c:pt>
                <c:pt idx="52">
                  <c:v>11.02</c:v>
                </c:pt>
                <c:pt idx="53">
                  <c:v>11.11</c:v>
                </c:pt>
                <c:pt idx="54">
                  <c:v>10.97</c:v>
                </c:pt>
                <c:pt idx="55">
                  <c:v>11.096007637488499</c:v>
                </c:pt>
                <c:pt idx="56">
                  <c:v>11.1</c:v>
                </c:pt>
                <c:pt idx="57">
                  <c:v>11.09987540215131</c:v>
                </c:pt>
                <c:pt idx="58">
                  <c:v>11.132581925189397</c:v>
                </c:pt>
                <c:pt idx="59">
                  <c:v>10.915288067229953</c:v>
                </c:pt>
                <c:pt idx="60">
                  <c:v>10.633386169924517</c:v>
                </c:pt>
                <c:pt idx="61">
                  <c:v>11</c:v>
                </c:pt>
                <c:pt idx="62">
                  <c:v>9.9206489873458708</c:v>
                </c:pt>
                <c:pt idx="63">
                  <c:v>9.7143006601642892</c:v>
                </c:pt>
                <c:pt idx="64">
                  <c:v>8.9161692919003723</c:v>
                </c:pt>
                <c:pt idx="65">
                  <c:v>8.8796367724952621</c:v>
                </c:pt>
                <c:pt idx="66">
                  <c:v>8.8284497288187236</c:v>
                </c:pt>
                <c:pt idx="67">
                  <c:v>8.6659325441727582</c:v>
                </c:pt>
                <c:pt idx="68">
                  <c:v>8.7013999782512759</c:v>
                </c:pt>
                <c:pt idx="69">
                  <c:v>7.8759725854732556</c:v>
                </c:pt>
                <c:pt idx="70">
                  <c:v>6.9890261241427147</c:v>
                </c:pt>
                <c:pt idx="71">
                  <c:v>5.4060638735777324</c:v>
                </c:pt>
                <c:pt idx="72">
                  <c:v>6.0225823175024358</c:v>
                </c:pt>
                <c:pt idx="73">
                  <c:v>6</c:v>
                </c:pt>
                <c:pt idx="74">
                  <c:v>6</c:v>
                </c:pt>
                <c:pt idx="75">
                  <c:v>6</c:v>
                </c:pt>
              </c:numCache>
            </c:numRef>
          </c:val>
          <c:smooth val="0"/>
          <c:extLst xmlns:c15="http://schemas.microsoft.com/office/drawing/2012/chart">
            <c:ext xmlns:c16="http://schemas.microsoft.com/office/drawing/2014/chart" uri="{C3380CC4-5D6E-409C-BE32-E72D297353CC}">
              <c16:uniqueId val="{00000004-61BC-4013-A69F-72AE99055124}"/>
            </c:ext>
          </c:extLst>
        </c:ser>
        <c:ser>
          <c:idx val="6"/>
          <c:order val="5"/>
          <c:tx>
            <c:v>Бодлогын хүү</c:v>
          </c:tx>
          <c:spPr>
            <a:ln w="19050">
              <a:solidFill>
                <a:schemeClr val="accent1">
                  <a:lumMod val="75000"/>
                </a:schemeClr>
              </a:solidFill>
            </a:ln>
          </c:spPr>
          <c:marker>
            <c:symbol val="none"/>
          </c:marker>
          <c:cat>
            <c:multiLvlStrRef>
              <c:f>'III.2.2 Хүү'!$DF$1:$GC$2</c:f>
              <c:multiLvlStrCache>
                <c:ptCount val="76"/>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5">
                    <c:v>4</c:v>
                  </c:pt>
                </c:lvl>
                <c:lvl>
                  <c:pt idx="0">
                    <c:v>2015</c:v>
                  </c:pt>
                  <c:pt idx="12">
                    <c:v>2016</c:v>
                  </c:pt>
                  <c:pt idx="24">
                    <c:v>2017</c:v>
                  </c:pt>
                  <c:pt idx="36">
                    <c:v>2018</c:v>
                  </c:pt>
                  <c:pt idx="48">
                    <c:v>2019</c:v>
                  </c:pt>
                  <c:pt idx="60">
                    <c:v>2020</c:v>
                  </c:pt>
                  <c:pt idx="72">
                    <c:v>2021</c:v>
                  </c:pt>
                </c:lvl>
              </c:multiLvlStrCache>
            </c:multiLvlStrRef>
          </c:cat>
          <c:val>
            <c:numRef>
              <c:f>'III.2.2 Хүү'!$DF$18:$GC$18</c:f>
              <c:numCache>
                <c:formatCode>0.0</c:formatCode>
                <c:ptCount val="76"/>
                <c:pt idx="0">
                  <c:v>13</c:v>
                </c:pt>
                <c:pt idx="1">
                  <c:v>13</c:v>
                </c:pt>
                <c:pt idx="2">
                  <c:v>13</c:v>
                </c:pt>
                <c:pt idx="3">
                  <c:v>13</c:v>
                </c:pt>
                <c:pt idx="4">
                  <c:v>13</c:v>
                </c:pt>
                <c:pt idx="5">
                  <c:v>13</c:v>
                </c:pt>
                <c:pt idx="6">
                  <c:v>13</c:v>
                </c:pt>
                <c:pt idx="7">
                  <c:v>13</c:v>
                </c:pt>
                <c:pt idx="8">
                  <c:v>13</c:v>
                </c:pt>
                <c:pt idx="9">
                  <c:v>13</c:v>
                </c:pt>
                <c:pt idx="10">
                  <c:v>13</c:v>
                </c:pt>
                <c:pt idx="11">
                  <c:v>13</c:v>
                </c:pt>
                <c:pt idx="12">
                  <c:v>12</c:v>
                </c:pt>
                <c:pt idx="13">
                  <c:v>12</c:v>
                </c:pt>
                <c:pt idx="14">
                  <c:v>12</c:v>
                </c:pt>
                <c:pt idx="15">
                  <c:v>12</c:v>
                </c:pt>
                <c:pt idx="16">
                  <c:v>10.5</c:v>
                </c:pt>
                <c:pt idx="17">
                  <c:v>10.5</c:v>
                </c:pt>
                <c:pt idx="18">
                  <c:v>10.5</c:v>
                </c:pt>
                <c:pt idx="19">
                  <c:v>15</c:v>
                </c:pt>
                <c:pt idx="20">
                  <c:v>15</c:v>
                </c:pt>
                <c:pt idx="21">
                  <c:v>15</c:v>
                </c:pt>
                <c:pt idx="22">
                  <c:v>15</c:v>
                </c:pt>
                <c:pt idx="23">
                  <c:v>14</c:v>
                </c:pt>
                <c:pt idx="24">
                  <c:v>14</c:v>
                </c:pt>
                <c:pt idx="25">
                  <c:v>14</c:v>
                </c:pt>
                <c:pt idx="26">
                  <c:v>14</c:v>
                </c:pt>
                <c:pt idx="27">
                  <c:v>14</c:v>
                </c:pt>
                <c:pt idx="28">
                  <c:v>14</c:v>
                </c:pt>
                <c:pt idx="29">
                  <c:v>12</c:v>
                </c:pt>
                <c:pt idx="30">
                  <c:v>12</c:v>
                </c:pt>
                <c:pt idx="31">
                  <c:v>12</c:v>
                </c:pt>
                <c:pt idx="32">
                  <c:v>12</c:v>
                </c:pt>
                <c:pt idx="33">
                  <c:v>12</c:v>
                </c:pt>
                <c:pt idx="34">
                  <c:v>12</c:v>
                </c:pt>
                <c:pt idx="35">
                  <c:v>11</c:v>
                </c:pt>
                <c:pt idx="36">
                  <c:v>11</c:v>
                </c:pt>
                <c:pt idx="37">
                  <c:v>11</c:v>
                </c:pt>
                <c:pt idx="38">
                  <c:v>10</c:v>
                </c:pt>
                <c:pt idx="39">
                  <c:v>10</c:v>
                </c:pt>
                <c:pt idx="40">
                  <c:v>10</c:v>
                </c:pt>
                <c:pt idx="41">
                  <c:v>10</c:v>
                </c:pt>
                <c:pt idx="42">
                  <c:v>10</c:v>
                </c:pt>
                <c:pt idx="43">
                  <c:v>10</c:v>
                </c:pt>
                <c:pt idx="44">
                  <c:v>10</c:v>
                </c:pt>
                <c:pt idx="45">
                  <c:v>10</c:v>
                </c:pt>
                <c:pt idx="46">
                  <c:v>11</c:v>
                </c:pt>
                <c:pt idx="47">
                  <c:v>11</c:v>
                </c:pt>
                <c:pt idx="48">
                  <c:v>11</c:v>
                </c:pt>
                <c:pt idx="49">
                  <c:v>11</c:v>
                </c:pt>
                <c:pt idx="50">
                  <c:v>11</c:v>
                </c:pt>
                <c:pt idx="51">
                  <c:v>11</c:v>
                </c:pt>
                <c:pt idx="52">
                  <c:v>11</c:v>
                </c:pt>
                <c:pt idx="53">
                  <c:v>11</c:v>
                </c:pt>
                <c:pt idx="54">
                  <c:v>11</c:v>
                </c:pt>
                <c:pt idx="55">
                  <c:v>11</c:v>
                </c:pt>
                <c:pt idx="56">
                  <c:v>11</c:v>
                </c:pt>
                <c:pt idx="57">
                  <c:v>11</c:v>
                </c:pt>
                <c:pt idx="58">
                  <c:v>11</c:v>
                </c:pt>
                <c:pt idx="59">
                  <c:v>11</c:v>
                </c:pt>
                <c:pt idx="60">
                  <c:v>11</c:v>
                </c:pt>
                <c:pt idx="61">
                  <c:v>11</c:v>
                </c:pt>
                <c:pt idx="62">
                  <c:v>10</c:v>
                </c:pt>
                <c:pt idx="63">
                  <c:v>9</c:v>
                </c:pt>
                <c:pt idx="64">
                  <c:v>9</c:v>
                </c:pt>
                <c:pt idx="65">
                  <c:v>9</c:v>
                </c:pt>
                <c:pt idx="66">
                  <c:v>9</c:v>
                </c:pt>
                <c:pt idx="67">
                  <c:v>9</c:v>
                </c:pt>
                <c:pt idx="68">
                  <c:v>8</c:v>
                </c:pt>
                <c:pt idx="69">
                  <c:v>8</c:v>
                </c:pt>
                <c:pt idx="70">
                  <c:v>6</c:v>
                </c:pt>
                <c:pt idx="71">
                  <c:v>6</c:v>
                </c:pt>
                <c:pt idx="72">
                  <c:v>6</c:v>
                </c:pt>
                <c:pt idx="73">
                  <c:v>6</c:v>
                </c:pt>
                <c:pt idx="74">
                  <c:v>6</c:v>
                </c:pt>
                <c:pt idx="75">
                  <c:v>6</c:v>
                </c:pt>
              </c:numCache>
            </c:numRef>
          </c:val>
          <c:smooth val="0"/>
          <c:extLst>
            <c:ext xmlns:c16="http://schemas.microsoft.com/office/drawing/2014/chart" uri="{C3380CC4-5D6E-409C-BE32-E72D297353CC}">
              <c16:uniqueId val="{00000005-61BC-4013-A69F-72AE99055124}"/>
            </c:ext>
          </c:extLst>
        </c:ser>
        <c:dLbls>
          <c:showLegendKey val="0"/>
          <c:showVal val="0"/>
          <c:showCatName val="0"/>
          <c:showSerName val="0"/>
          <c:showPercent val="0"/>
          <c:showBubbleSize val="0"/>
        </c:dLbls>
        <c:marker val="1"/>
        <c:smooth val="0"/>
        <c:axId val="514521728"/>
        <c:axId val="514520192"/>
        <c:extLst/>
      </c:lineChart>
      <c:lineChart>
        <c:grouping val="standard"/>
        <c:varyColors val="0"/>
        <c:dLbls>
          <c:showLegendKey val="0"/>
          <c:showVal val="0"/>
          <c:showCatName val="0"/>
          <c:showSerName val="0"/>
          <c:showPercent val="0"/>
          <c:showBubbleSize val="0"/>
        </c:dLbls>
        <c:marker val="1"/>
        <c:smooth val="0"/>
        <c:axId val="514541440"/>
        <c:axId val="514539904"/>
        <c:extLst>
          <c:ext xmlns:c15="http://schemas.microsoft.com/office/drawing/2012/chart" uri="{02D57815-91ED-43cb-92C2-25804820EDAC}">
            <c15:filteredLineSeries>
              <c15:ser>
                <c:idx val="9"/>
                <c:order val="6"/>
                <c:tx>
                  <c:v>ЗГҮЦ хүү, 12 долоо хоног</c:v>
                </c:tx>
                <c:marker>
                  <c:symbol val="none"/>
                </c:marker>
                <c:cat>
                  <c:strLit>
                    <c:ptCount val="2"/>
                    <c:pt idx="0">
                      <c:v>2013 2013 2013 2013 2013 2013 6 6 6 9 9 9 2014 9.209999084 10.59999847 10.60999298 9.269996643 9.049995422 9.329994202 11.16999817 15.11999512 15.62999725 15.79999542 15.95999908 2015 14.83999634 15.53999329 15.18999481 14.96999359 14.66999817 14.40999603 14.25 14 13.77599335 13.87099457 13.79999542 2016 13.55999756 13.63499451 14.5 13.18999481 13.18999481 13.18999481 13.18999481 16 15.69999695 16.71998596 16.97999573 2017 17.625 17.22399902 16.875 16.875 14 11.59999847 11.59999847 11.81999969 11.79499817 11.79499817 11.79499817</c:v>
                    </c:pt>
                    <c:pt idx="1">
                      <c:v>2013 2013 3 2013 2013 6 6 6 9 9 9 12 2014 9.209999084 3 10.60999298 9.269996643 6 9.329994202 11.16999817 9 15.62999725 15.79999542 12 2015 14.83999634 3 15.18999481 14.96999359 6 14.40999603 14.25 9 13.77599335 13.87099457 12 2016 13.55999756 3 14.5 13.18999481 6 13.18999481 13.18999481 9 15.69999695 16.71998596 12 2017 17.625 3 16.875 16.875 6 11.59999847 11.59999847 9 11.79499817 11.79499817 12</c:v>
                    </c:pt>
                  </c:strLit>
                </c:cat>
                <c:val>
                  <c:numLit>
                    <c:formatCode>General</c:formatCode>
                    <c:ptCount val="45"/>
                    <c:pt idx="0">
                      <c:v>9.2100000000000009</c:v>
                    </c:pt>
                    <c:pt idx="1">
                      <c:v>10.6</c:v>
                    </c:pt>
                    <c:pt idx="2">
                      <c:v>10.61</c:v>
                    </c:pt>
                    <c:pt idx="3">
                      <c:v>9.27</c:v>
                    </c:pt>
                    <c:pt idx="4">
                      <c:v>9.0500000000000007</c:v>
                    </c:pt>
                    <c:pt idx="5">
                      <c:v>9.33</c:v>
                    </c:pt>
                    <c:pt idx="6">
                      <c:v>11.17</c:v>
                    </c:pt>
                    <c:pt idx="7">
                      <c:v>15.12</c:v>
                    </c:pt>
                    <c:pt idx="8">
                      <c:v>15.63</c:v>
                    </c:pt>
                    <c:pt idx="9">
                      <c:v>15.8</c:v>
                    </c:pt>
                    <c:pt idx="10">
                      <c:v>15.96</c:v>
                    </c:pt>
                    <c:pt idx="11">
                      <c:v>14.69</c:v>
                    </c:pt>
                    <c:pt idx="12">
                      <c:v>14.84</c:v>
                    </c:pt>
                    <c:pt idx="13">
                      <c:v>15.54</c:v>
                    </c:pt>
                    <c:pt idx="14">
                      <c:v>15.19</c:v>
                    </c:pt>
                    <c:pt idx="15">
                      <c:v>14.97</c:v>
                    </c:pt>
                    <c:pt idx="16">
                      <c:v>14.67</c:v>
                    </c:pt>
                    <c:pt idx="17">
                      <c:v>14.41</c:v>
                    </c:pt>
                    <c:pt idx="18">
                      <c:v>14.25</c:v>
                    </c:pt>
                    <c:pt idx="19">
                      <c:v>14</c:v>
                    </c:pt>
                    <c:pt idx="20">
                      <c:v>13.776</c:v>
                    </c:pt>
                    <c:pt idx="21">
                      <c:v>13.871</c:v>
                    </c:pt>
                    <c:pt idx="22">
                      <c:v>13.8</c:v>
                    </c:pt>
                    <c:pt idx="23">
                      <c:v>14.872999999999999</c:v>
                    </c:pt>
                    <c:pt idx="24">
                      <c:v>13.56</c:v>
                    </c:pt>
                    <c:pt idx="25">
                      <c:v>13.635</c:v>
                    </c:pt>
                    <c:pt idx="26">
                      <c:v>14.5</c:v>
                    </c:pt>
                    <c:pt idx="27">
                      <c:v>13.19</c:v>
                    </c:pt>
                    <c:pt idx="28">
                      <c:v>13.19</c:v>
                    </c:pt>
                    <c:pt idx="29">
                      <c:v>13.19</c:v>
                    </c:pt>
                    <c:pt idx="30">
                      <c:v>13.19</c:v>
                    </c:pt>
                    <c:pt idx="31">
                      <c:v>16</c:v>
                    </c:pt>
                    <c:pt idx="32">
                      <c:v>15.7</c:v>
                    </c:pt>
                    <c:pt idx="33">
                      <c:v>16.72</c:v>
                    </c:pt>
                    <c:pt idx="34">
                      <c:v>16.98</c:v>
                    </c:pt>
                    <c:pt idx="35">
                      <c:v>17.625</c:v>
                    </c:pt>
                    <c:pt idx="36">
                      <c:v>17.625</c:v>
                    </c:pt>
                    <c:pt idx="37">
                      <c:v>17.224</c:v>
                    </c:pt>
                    <c:pt idx="38">
                      <c:v>16.875</c:v>
                    </c:pt>
                    <c:pt idx="39">
                      <c:v>16.875</c:v>
                    </c:pt>
                    <c:pt idx="40">
                      <c:v>14</c:v>
                    </c:pt>
                    <c:pt idx="41">
                      <c:v>11.6</c:v>
                    </c:pt>
                    <c:pt idx="42">
                      <c:v>11.6</c:v>
                    </c:pt>
                    <c:pt idx="43">
                      <c:v>11.82</c:v>
                    </c:pt>
                    <c:pt idx="44">
                      <c:v>11.795</c:v>
                    </c:pt>
                  </c:numLit>
                </c:val>
                <c:smooth val="0"/>
                <c:extLst>
                  <c:ext xmlns:c16="http://schemas.microsoft.com/office/drawing/2014/chart" uri="{C3380CC4-5D6E-409C-BE32-E72D297353CC}">
                    <c16:uniqueId val="{00000006-61BC-4013-A69F-72AE99055124}"/>
                  </c:ext>
                </c:extLst>
              </c15:ser>
            </c15:filteredLineSeries>
          </c:ext>
        </c:extLst>
      </c:lineChart>
      <c:valAx>
        <c:axId val="514520192"/>
        <c:scaling>
          <c:orientation val="minMax"/>
          <c:max val="20"/>
          <c:min val="6"/>
        </c:scaling>
        <c:delete val="1"/>
        <c:axPos val="r"/>
        <c:numFmt formatCode="0" sourceLinked="0"/>
        <c:majorTickMark val="out"/>
        <c:minorTickMark val="none"/>
        <c:tickLblPos val="nextTo"/>
        <c:crossAx val="514521728"/>
        <c:crosses val="max"/>
        <c:crossBetween val="between"/>
        <c:majorUnit val="2"/>
      </c:valAx>
      <c:catAx>
        <c:axId val="514521728"/>
        <c:scaling>
          <c:orientation val="minMax"/>
        </c:scaling>
        <c:delete val="0"/>
        <c:axPos val="b"/>
        <c:numFmt formatCode="General" sourceLinked="0"/>
        <c:majorTickMark val="none"/>
        <c:minorTickMark val="none"/>
        <c:tickLblPos val="nextTo"/>
        <c:spPr>
          <a:ln>
            <a:noFill/>
          </a:ln>
        </c:spPr>
        <c:crossAx val="514520192"/>
        <c:crosses val="autoZero"/>
        <c:auto val="1"/>
        <c:lblAlgn val="ctr"/>
        <c:lblOffset val="100"/>
        <c:noMultiLvlLbl val="0"/>
      </c:catAx>
      <c:valAx>
        <c:axId val="514539904"/>
        <c:scaling>
          <c:orientation val="minMax"/>
          <c:max val="20"/>
          <c:min val="4"/>
        </c:scaling>
        <c:delete val="0"/>
        <c:axPos val="l"/>
        <c:numFmt formatCode="0" sourceLinked="0"/>
        <c:majorTickMark val="out"/>
        <c:minorTickMark val="none"/>
        <c:tickLblPos val="nextTo"/>
        <c:spPr>
          <a:ln>
            <a:solidFill>
              <a:schemeClr val="tx1">
                <a:lumMod val="50000"/>
                <a:lumOff val="50000"/>
              </a:schemeClr>
            </a:solidFill>
          </a:ln>
        </c:spPr>
        <c:crossAx val="514541440"/>
        <c:crosses val="autoZero"/>
        <c:crossBetween val="between"/>
        <c:majorUnit val="2"/>
      </c:valAx>
      <c:catAx>
        <c:axId val="514541440"/>
        <c:scaling>
          <c:orientation val="minMax"/>
        </c:scaling>
        <c:delete val="1"/>
        <c:axPos val="b"/>
        <c:numFmt formatCode="General" sourceLinked="1"/>
        <c:majorTickMark val="out"/>
        <c:minorTickMark val="none"/>
        <c:tickLblPos val="nextTo"/>
        <c:crossAx val="514539904"/>
        <c:crossesAt val="0"/>
        <c:auto val="1"/>
        <c:lblAlgn val="ctr"/>
        <c:lblOffset val="100"/>
        <c:noMultiLvlLbl val="0"/>
      </c:catAx>
      <c:spPr>
        <a:ln w="12700">
          <a:solidFill>
            <a:schemeClr val="bg1">
              <a:lumMod val="65000"/>
            </a:schemeClr>
          </a:solidFill>
        </a:ln>
      </c:spPr>
    </c:plotArea>
    <c:legend>
      <c:legendPos val="t"/>
      <c:legendEntry>
        <c:idx val="1"/>
        <c:delete val="1"/>
      </c:legendEntry>
      <c:layout>
        <c:manualLayout>
          <c:xMode val="edge"/>
          <c:yMode val="edge"/>
          <c:x val="0.37686890241115728"/>
          <c:y val="7.1964385050259386E-2"/>
          <c:w val="0.5717073539590859"/>
          <c:h val="0.22642368516016739"/>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530071932512808E-2"/>
          <c:y val="3.2970803434672333E-2"/>
          <c:w val="0.92737666539254071"/>
          <c:h val="0.847592679905671"/>
        </c:manualLayout>
      </c:layout>
      <c:areaChart>
        <c:grouping val="standard"/>
        <c:varyColors val="0"/>
        <c:ser>
          <c:idx val="4"/>
          <c:order val="5"/>
          <c:tx>
            <c:strRef>
              <c:f>'III.2.2 Хүү'!$A$11:$A$12</c:f>
              <c:strCache>
                <c:ptCount val="1"/>
                <c:pt idx="0">
                  <c:v>Зөрүү</c:v>
                </c:pt>
              </c:strCache>
              <c:extLst xmlns:c15="http://schemas.microsoft.com/office/drawing/2012/chart"/>
            </c:strRef>
          </c:tx>
          <c:spPr>
            <a:solidFill>
              <a:schemeClr val="accent1">
                <a:lumMod val="20000"/>
                <a:lumOff val="80000"/>
              </a:schemeClr>
            </a:solidFill>
          </c:spPr>
          <c:cat>
            <c:strLit>
              <c:ptCount val="64"/>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6">
                <c:v>2020 9</c:v>
              </c:pt>
              <c:pt idx="59">
                <c:v>2020 12</c:v>
              </c:pt>
              <c:pt idx="60">
                <c:v>2021</c:v>
              </c:pt>
              <c:pt idx="63">
                <c:v>2021 4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Хүү'!$DF$11:$GC$11</c15:sqref>
                  </c15:fullRef>
                </c:ext>
              </c:extLst>
              <c:f>'III.2.2 Хүү'!$DR$11:$GC$11</c:f>
              <c:numCache>
                <c:formatCode>0.00</c:formatCode>
                <c:ptCount val="64"/>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c:v>
                </c:pt>
                <c:pt idx="58">
                  <c:v>15.534351173279067</c:v>
                </c:pt>
                <c:pt idx="59">
                  <c:v>14.365900843535345</c:v>
                </c:pt>
                <c:pt idx="60">
                  <c:v>15.2</c:v>
                </c:pt>
                <c:pt idx="61">
                  <c:v>15.184842524449488</c:v>
                </c:pt>
                <c:pt idx="62">
                  <c:v>13.357981422153109</c:v>
                </c:pt>
                <c:pt idx="63">
                  <c:v>11.926263821119569</c:v>
                </c:pt>
              </c:numCache>
            </c:numRef>
          </c:val>
          <c:extLst xmlns:c15="http://schemas.microsoft.com/office/drawing/2012/chart">
            <c:ext xmlns:c16="http://schemas.microsoft.com/office/drawing/2014/chart" uri="{C3380CC4-5D6E-409C-BE32-E72D297353CC}">
              <c16:uniqueId val="{00000000-41C3-42E6-BEEF-E880337418F9}"/>
            </c:ext>
          </c:extLst>
        </c:ser>
        <c:ser>
          <c:idx val="7"/>
          <c:order val="6"/>
          <c:tx>
            <c:v/>
          </c:tx>
          <c:spPr>
            <a:solidFill>
              <a:schemeClr val="bg1"/>
            </a:solidFill>
            <a:ln w="25400">
              <a:noFill/>
            </a:ln>
          </c:spPr>
          <c:cat>
            <c:strLit>
              <c:ptCount val="64"/>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6">
                <c:v>2020 9</c:v>
              </c:pt>
              <c:pt idx="59">
                <c:v>2020 12</c:v>
              </c:pt>
              <c:pt idx="60">
                <c:v>2021</c:v>
              </c:pt>
              <c:pt idx="63">
                <c:v>2021 4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Хүү'!$DF$12:$GC$12</c15:sqref>
                  </c15:fullRef>
                </c:ext>
              </c:extLst>
              <c:f>'III.2.2 Хүү'!$DR$12:$GC$12</c:f>
              <c:numCache>
                <c:formatCode>0.00</c:formatCode>
                <c:ptCount val="64"/>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pt idx="58">
                  <c:v>10.159678825543265</c:v>
                </c:pt>
                <c:pt idx="59">
                  <c:v>8.3617912585665106</c:v>
                </c:pt>
                <c:pt idx="60">
                  <c:v>7.9</c:v>
                </c:pt>
                <c:pt idx="61">
                  <c:v>7.1306092437107811</c:v>
                </c:pt>
                <c:pt idx="62">
                  <c:v>6.8939208358318371</c:v>
                </c:pt>
                <c:pt idx="63">
                  <c:v>5.9086629651508913</c:v>
                </c:pt>
              </c:numCache>
            </c:numRef>
          </c:val>
          <c:extLst xmlns:c15="http://schemas.microsoft.com/office/drawing/2012/chart">
            <c:ext xmlns:c16="http://schemas.microsoft.com/office/drawing/2014/chart" uri="{C3380CC4-5D6E-409C-BE32-E72D297353CC}">
              <c16:uniqueId val="{00000001-41C3-42E6-BEEF-E880337418F9}"/>
            </c:ext>
          </c:extLst>
        </c:ser>
        <c:dLbls>
          <c:showLegendKey val="0"/>
          <c:showVal val="0"/>
          <c:showCatName val="0"/>
          <c:showSerName val="0"/>
          <c:showPercent val="0"/>
          <c:showBubbleSize val="0"/>
        </c:dLbls>
        <c:axId val="516069632"/>
        <c:axId val="516068096"/>
      </c:areaChart>
      <c:lineChart>
        <c:grouping val="standard"/>
        <c:varyColors val="0"/>
        <c:ser>
          <c:idx val="6"/>
          <c:order val="0"/>
          <c:tx>
            <c:strRef>
              <c:f>'III.2.2 Хүү'!$A$9</c:f>
              <c:strCache>
                <c:ptCount val="1"/>
                <c:pt idx="0">
                  <c:v>Бодлогын хүү </c:v>
                </c:pt>
              </c:strCache>
            </c:strRef>
          </c:tx>
          <c:spPr>
            <a:ln w="15875">
              <a:solidFill>
                <a:schemeClr val="tx1"/>
              </a:solidFill>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3">
                    <c:v>4</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Хүү'!$DF$9:$GC$9</c15:sqref>
                  </c15:fullRef>
                </c:ext>
              </c:extLst>
              <c:f>'III.2.2 Хүү'!$DR$9:$GC$9</c:f>
              <c:numCache>
                <c:formatCode>0.00</c:formatCode>
                <c:ptCount val="64"/>
                <c:pt idx="0">
                  <c:v>12</c:v>
                </c:pt>
                <c:pt idx="1">
                  <c:v>12</c:v>
                </c:pt>
                <c:pt idx="2">
                  <c:v>12</c:v>
                </c:pt>
                <c:pt idx="3">
                  <c:v>12</c:v>
                </c:pt>
                <c:pt idx="4">
                  <c:v>10.5</c:v>
                </c:pt>
                <c:pt idx="5">
                  <c:v>10.5</c:v>
                </c:pt>
                <c:pt idx="6">
                  <c:v>10.5</c:v>
                </c:pt>
                <c:pt idx="7">
                  <c:v>15</c:v>
                </c:pt>
                <c:pt idx="8">
                  <c:v>15</c:v>
                </c:pt>
                <c:pt idx="9">
                  <c:v>15</c:v>
                </c:pt>
                <c:pt idx="10">
                  <c:v>15</c:v>
                </c:pt>
                <c:pt idx="11">
                  <c:v>14</c:v>
                </c:pt>
                <c:pt idx="12">
                  <c:v>14</c:v>
                </c:pt>
                <c:pt idx="13">
                  <c:v>14</c:v>
                </c:pt>
                <c:pt idx="14">
                  <c:v>14</c:v>
                </c:pt>
                <c:pt idx="15">
                  <c:v>14</c:v>
                </c:pt>
                <c:pt idx="16">
                  <c:v>14</c:v>
                </c:pt>
                <c:pt idx="17">
                  <c:v>12</c:v>
                </c:pt>
                <c:pt idx="18">
                  <c:v>12</c:v>
                </c:pt>
                <c:pt idx="19">
                  <c:v>12</c:v>
                </c:pt>
                <c:pt idx="20">
                  <c:v>12</c:v>
                </c:pt>
                <c:pt idx="21">
                  <c:v>12</c:v>
                </c:pt>
                <c:pt idx="22">
                  <c:v>12</c:v>
                </c:pt>
                <c:pt idx="23">
                  <c:v>11</c:v>
                </c:pt>
                <c:pt idx="24">
                  <c:v>11</c:v>
                </c:pt>
                <c:pt idx="25">
                  <c:v>11</c:v>
                </c:pt>
                <c:pt idx="26">
                  <c:v>10</c:v>
                </c:pt>
                <c:pt idx="27">
                  <c:v>10</c:v>
                </c:pt>
                <c:pt idx="28">
                  <c:v>10</c:v>
                </c:pt>
                <c:pt idx="29">
                  <c:v>10</c:v>
                </c:pt>
                <c:pt idx="30">
                  <c:v>10</c:v>
                </c:pt>
                <c:pt idx="31">
                  <c:v>10</c:v>
                </c:pt>
                <c:pt idx="32">
                  <c:v>10</c:v>
                </c:pt>
                <c:pt idx="33">
                  <c:v>10</c:v>
                </c:pt>
                <c:pt idx="34">
                  <c:v>11</c:v>
                </c:pt>
                <c:pt idx="35">
                  <c:v>11</c:v>
                </c:pt>
                <c:pt idx="36">
                  <c:v>11</c:v>
                </c:pt>
                <c:pt idx="37">
                  <c:v>11</c:v>
                </c:pt>
                <c:pt idx="38">
                  <c:v>11</c:v>
                </c:pt>
                <c:pt idx="39">
                  <c:v>11</c:v>
                </c:pt>
                <c:pt idx="40">
                  <c:v>11</c:v>
                </c:pt>
                <c:pt idx="41">
                  <c:v>11</c:v>
                </c:pt>
                <c:pt idx="42">
                  <c:v>11</c:v>
                </c:pt>
                <c:pt idx="43">
                  <c:v>11</c:v>
                </c:pt>
                <c:pt idx="44">
                  <c:v>11</c:v>
                </c:pt>
                <c:pt idx="45">
                  <c:v>11</c:v>
                </c:pt>
                <c:pt idx="46">
                  <c:v>11</c:v>
                </c:pt>
                <c:pt idx="47">
                  <c:v>11</c:v>
                </c:pt>
                <c:pt idx="48">
                  <c:v>11</c:v>
                </c:pt>
                <c:pt idx="49">
                  <c:v>11</c:v>
                </c:pt>
                <c:pt idx="50">
                  <c:v>10</c:v>
                </c:pt>
                <c:pt idx="51">
                  <c:v>9</c:v>
                </c:pt>
                <c:pt idx="52">
                  <c:v>9</c:v>
                </c:pt>
                <c:pt idx="53">
                  <c:v>9</c:v>
                </c:pt>
                <c:pt idx="54">
                  <c:v>9</c:v>
                </c:pt>
                <c:pt idx="55">
                  <c:v>9</c:v>
                </c:pt>
                <c:pt idx="56">
                  <c:v>8</c:v>
                </c:pt>
                <c:pt idx="57">
                  <c:v>8</c:v>
                </c:pt>
                <c:pt idx="58">
                  <c:v>6</c:v>
                </c:pt>
                <c:pt idx="59">
                  <c:v>6</c:v>
                </c:pt>
                <c:pt idx="60">
                  <c:v>6</c:v>
                </c:pt>
                <c:pt idx="61">
                  <c:v>6</c:v>
                </c:pt>
                <c:pt idx="62">
                  <c:v>6</c:v>
                </c:pt>
                <c:pt idx="63">
                  <c:v>6</c:v>
                </c:pt>
              </c:numCache>
            </c:numRef>
          </c:val>
          <c:smooth val="0"/>
          <c:extLst>
            <c:ext xmlns:c16="http://schemas.microsoft.com/office/drawing/2014/chart" uri="{C3380CC4-5D6E-409C-BE32-E72D297353CC}">
              <c16:uniqueId val="{00000002-41C3-42E6-BEEF-E880337418F9}"/>
            </c:ext>
          </c:extLst>
        </c:ser>
        <c:ser>
          <c:idx val="1"/>
          <c:order val="1"/>
          <c:tx>
            <c:strRef>
              <c:f>'III.2.2 Хүү'!$A$13</c:f>
              <c:strCache>
                <c:ptCount val="1"/>
                <c:pt idx="0">
                  <c:v>Зээлийн хүү, ₮</c:v>
                </c:pt>
              </c:strCache>
              <c:extLst xmlns:c15="http://schemas.microsoft.com/office/drawing/2012/chart"/>
            </c:strRef>
          </c:tx>
          <c:spPr>
            <a:ln w="15875">
              <a:solidFill>
                <a:srgbClr val="AF945E"/>
              </a:solidFill>
              <a:prstDash val="sysDash"/>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3">
                    <c:v>4</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Хүү'!$DF$13:$GC$13</c15:sqref>
                  </c15:fullRef>
                </c:ext>
              </c:extLst>
              <c:f>'III.2.2 Хүү'!$DR$13:$GC$13</c:f>
              <c:numCache>
                <c:formatCode>0.00</c:formatCode>
                <c:ptCount val="64"/>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c:v>
                </c:pt>
                <c:pt idx="58">
                  <c:v>15.534351173279067</c:v>
                </c:pt>
                <c:pt idx="59">
                  <c:v>14.365900843535345</c:v>
                </c:pt>
                <c:pt idx="60">
                  <c:v>15.2</c:v>
                </c:pt>
                <c:pt idx="61">
                  <c:v>15.184842524449488</c:v>
                </c:pt>
                <c:pt idx="62">
                  <c:v>13.357981422153109</c:v>
                </c:pt>
                <c:pt idx="63">
                  <c:v>11.926263821119569</c:v>
                </c:pt>
              </c:numCache>
            </c:numRef>
          </c:val>
          <c:smooth val="1"/>
          <c:extLst xmlns:c15="http://schemas.microsoft.com/office/drawing/2012/chart">
            <c:ext xmlns:c16="http://schemas.microsoft.com/office/drawing/2014/chart" uri="{C3380CC4-5D6E-409C-BE32-E72D297353CC}">
              <c16:uniqueId val="{00000003-41C3-42E6-BEEF-E880337418F9}"/>
            </c:ext>
          </c:extLst>
        </c:ser>
        <c:ser>
          <c:idx val="2"/>
          <c:order val="2"/>
          <c:tx>
            <c:strRef>
              <c:f>'III.2.2 Хүү'!$A$17</c:f>
              <c:strCache>
                <c:ptCount val="1"/>
                <c:pt idx="0">
                  <c:v>Зээлийн хүү,  ₮ (-хөнгөлттэй зээл)</c:v>
                </c:pt>
              </c:strCache>
            </c:strRef>
          </c:tx>
          <c:spPr>
            <a:ln w="15875">
              <a:solidFill>
                <a:srgbClr val="AF945E"/>
              </a:solidFill>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3">
                    <c:v>4</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Хүү'!$DF$17:$GC$17</c15:sqref>
                  </c15:fullRef>
                </c:ext>
              </c:extLst>
              <c:f>'III.2.2 Хүү'!$DR$17:$GC$17</c:f>
              <c:numCache>
                <c:formatCode>0.0</c:formatCode>
                <c:ptCount val="64"/>
                <c:pt idx="0">
                  <c:v>19.673765726725399</c:v>
                </c:pt>
                <c:pt idx="1">
                  <c:v>20.13040558907953</c:v>
                </c:pt>
                <c:pt idx="2">
                  <c:v>19.707915254181373</c:v>
                </c:pt>
                <c:pt idx="3">
                  <c:v>20.048386191563132</c:v>
                </c:pt>
                <c:pt idx="4">
                  <c:v>19.083203617581809</c:v>
                </c:pt>
                <c:pt idx="5">
                  <c:v>19.146014890964715</c:v>
                </c:pt>
                <c:pt idx="6">
                  <c:v>19.155074244205171</c:v>
                </c:pt>
                <c:pt idx="7">
                  <c:v>19.383461238119072</c:v>
                </c:pt>
                <c:pt idx="8">
                  <c:v>20.087753008122206</c:v>
                </c:pt>
                <c:pt idx="9">
                  <c:v>20.222260175996151</c:v>
                </c:pt>
                <c:pt idx="10">
                  <c:v>20.59879802858055</c:v>
                </c:pt>
                <c:pt idx="11">
                  <c:v>19.661344491891935</c:v>
                </c:pt>
                <c:pt idx="12">
                  <c:v>20.175628587870754</c:v>
                </c:pt>
                <c:pt idx="13">
                  <c:v>20.090415869255903</c:v>
                </c:pt>
                <c:pt idx="14">
                  <c:v>20.158505221238251</c:v>
                </c:pt>
                <c:pt idx="15">
                  <c:v>20.01557222211795</c:v>
                </c:pt>
                <c:pt idx="16">
                  <c:v>20.358658626289209</c:v>
                </c:pt>
                <c:pt idx="17">
                  <c:v>20.285123533898851</c:v>
                </c:pt>
                <c:pt idx="18">
                  <c:v>20.051382053697175</c:v>
                </c:pt>
                <c:pt idx="19">
                  <c:v>20.108407282721377</c:v>
                </c:pt>
                <c:pt idx="20">
                  <c:v>20.023937638929102</c:v>
                </c:pt>
                <c:pt idx="21">
                  <c:v>20.073105793221615</c:v>
                </c:pt>
                <c:pt idx="22">
                  <c:v>19.756096718759103</c:v>
                </c:pt>
                <c:pt idx="23">
                  <c:v>18.986233184642803</c:v>
                </c:pt>
                <c:pt idx="24">
                  <c:v>19.417674961701923</c:v>
                </c:pt>
                <c:pt idx="25">
                  <c:v>19.087221235829073</c:v>
                </c:pt>
                <c:pt idx="26">
                  <c:v>19.121843935778777</c:v>
                </c:pt>
                <c:pt idx="27">
                  <c:v>19.266637175603769</c:v>
                </c:pt>
                <c:pt idx="28">
                  <c:v>18.698109746382819</c:v>
                </c:pt>
                <c:pt idx="29">
                  <c:v>17.997649174563996</c:v>
                </c:pt>
                <c:pt idx="30">
                  <c:v>17.762615042550827</c:v>
                </c:pt>
                <c:pt idx="31">
                  <c:v>18.127382193239296</c:v>
                </c:pt>
                <c:pt idx="32">
                  <c:v>17.7</c:v>
                </c:pt>
                <c:pt idx="33">
                  <c:v>17.601164147558602</c:v>
                </c:pt>
                <c:pt idx="34">
                  <c:v>17.198006857783447</c:v>
                </c:pt>
                <c:pt idx="35">
                  <c:v>16.899999999999999</c:v>
                </c:pt>
                <c:pt idx="36">
                  <c:v>17.2</c:v>
                </c:pt>
                <c:pt idx="37">
                  <c:v>17.071080657285087</c:v>
                </c:pt>
                <c:pt idx="38">
                  <c:v>17.100000000000001</c:v>
                </c:pt>
                <c:pt idx="39">
                  <c:v>17.450155957984872</c:v>
                </c:pt>
                <c:pt idx="40">
                  <c:v>17.3</c:v>
                </c:pt>
                <c:pt idx="41">
                  <c:v>17.015681066628002</c:v>
                </c:pt>
                <c:pt idx="42">
                  <c:v>17.130116140843366</c:v>
                </c:pt>
                <c:pt idx="43">
                  <c:v>17.04647330634889</c:v>
                </c:pt>
                <c:pt idx="44">
                  <c:v>16.877694490653603</c:v>
                </c:pt>
                <c:pt idx="45">
                  <c:v>16.820307313670405</c:v>
                </c:pt>
                <c:pt idx="46">
                  <c:v>16.986852518585557</c:v>
                </c:pt>
                <c:pt idx="47">
                  <c:v>16.891787392077848</c:v>
                </c:pt>
                <c:pt idx="48">
                  <c:v>16.938143791691971</c:v>
                </c:pt>
                <c:pt idx="49">
                  <c:v>16.779121317259271</c:v>
                </c:pt>
                <c:pt idx="50">
                  <c:v>16.556159902755645</c:v>
                </c:pt>
                <c:pt idx="51">
                  <c:v>16.588044763785145</c:v>
                </c:pt>
                <c:pt idx="52">
                  <c:v>16.333113138243267</c:v>
                </c:pt>
                <c:pt idx="53">
                  <c:v>16.315709765219534</c:v>
                </c:pt>
                <c:pt idx="54">
                  <c:v>15.755058792263256</c:v>
                </c:pt>
                <c:pt idx="55">
                  <c:v>16.484005758280244</c:v>
                </c:pt>
                <c:pt idx="56">
                  <c:v>16.420120668353359</c:v>
                </c:pt>
                <c:pt idx="57">
                  <c:v>15.957460540753372</c:v>
                </c:pt>
                <c:pt idx="58">
                  <c:v>15.794724913523055</c:v>
                </c:pt>
                <c:pt idx="59">
                  <c:v>14.751736564685746</c:v>
                </c:pt>
                <c:pt idx="60">
                  <c:v>15.430643313700557</c:v>
                </c:pt>
                <c:pt idx="61">
                  <c:v>15.396286419668524</c:v>
                </c:pt>
                <c:pt idx="62">
                  <c:v>15.363993713423952</c:v>
                </c:pt>
                <c:pt idx="63">
                  <c:v>14.969481858072873</c:v>
                </c:pt>
              </c:numCache>
            </c:numRef>
          </c:val>
          <c:smooth val="1"/>
          <c:extLst>
            <c:ext xmlns:c16="http://schemas.microsoft.com/office/drawing/2014/chart" uri="{C3380CC4-5D6E-409C-BE32-E72D297353CC}">
              <c16:uniqueId val="{00000006-41C3-42E6-BEEF-E880337418F9}"/>
            </c:ext>
          </c:extLst>
        </c:ser>
        <c:ser>
          <c:idx val="3"/>
          <c:order val="4"/>
          <c:tx>
            <c:strRef>
              <c:f>'III.2.2 Хүү'!$A$14</c:f>
              <c:strCache>
                <c:ptCount val="1"/>
                <c:pt idx="0">
                  <c:v>Зээлийн хүү, $</c:v>
                </c:pt>
              </c:strCache>
              <c:extLst xmlns:c15="http://schemas.microsoft.com/office/drawing/2012/chart"/>
            </c:strRef>
          </c:tx>
          <c:spPr>
            <a:ln w="15875">
              <a:solidFill>
                <a:srgbClr val="122F83"/>
              </a:solidFill>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3">
                    <c:v>4</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Хүү'!$DF$14:$GC$14</c15:sqref>
                  </c15:fullRef>
                </c:ext>
              </c:extLst>
              <c:f>'III.2.2 Хүү'!$DR$14:$GC$14</c:f>
              <c:numCache>
                <c:formatCode>0.0</c:formatCode>
                <c:ptCount val="64"/>
                <c:pt idx="0">
                  <c:v>12.263641827328097</c:v>
                </c:pt>
                <c:pt idx="1">
                  <c:v>12.578475153146986</c:v>
                </c:pt>
                <c:pt idx="2">
                  <c:v>12.355389570709438</c:v>
                </c:pt>
                <c:pt idx="3">
                  <c:v>11.199670430106782</c:v>
                </c:pt>
                <c:pt idx="4">
                  <c:v>11.673477767815623</c:v>
                </c:pt>
                <c:pt idx="5">
                  <c:v>10.708762240773746</c:v>
                </c:pt>
                <c:pt idx="6">
                  <c:v>13.163566716614593</c:v>
                </c:pt>
                <c:pt idx="7">
                  <c:v>13.333745399132138</c:v>
                </c:pt>
                <c:pt idx="8">
                  <c:v>12.521307073547701</c:v>
                </c:pt>
                <c:pt idx="9">
                  <c:v>12.518867049673171</c:v>
                </c:pt>
                <c:pt idx="10">
                  <c:v>12.814290214008086</c:v>
                </c:pt>
                <c:pt idx="11">
                  <c:v>12.958629114579347</c:v>
                </c:pt>
                <c:pt idx="12">
                  <c:v>12.274172153940974</c:v>
                </c:pt>
                <c:pt idx="13">
                  <c:v>11.433270577170136</c:v>
                </c:pt>
                <c:pt idx="14">
                  <c:v>11.128324778736413</c:v>
                </c:pt>
                <c:pt idx="15">
                  <c:v>13.0532971492831</c:v>
                </c:pt>
                <c:pt idx="16">
                  <c:v>12.056902079015117</c:v>
                </c:pt>
                <c:pt idx="17">
                  <c:v>12.540076389655855</c:v>
                </c:pt>
                <c:pt idx="18">
                  <c:v>11.746129181736404</c:v>
                </c:pt>
                <c:pt idx="19">
                  <c:v>11.654915289228294</c:v>
                </c:pt>
                <c:pt idx="20">
                  <c:v>11.573309141263563</c:v>
                </c:pt>
                <c:pt idx="21">
                  <c:v>9.7669872921283964</c:v>
                </c:pt>
                <c:pt idx="22">
                  <c:v>11.765048638147617</c:v>
                </c:pt>
                <c:pt idx="23">
                  <c:v>11.619881970790066</c:v>
                </c:pt>
                <c:pt idx="24">
                  <c:v>10.809663006763818</c:v>
                </c:pt>
                <c:pt idx="25">
                  <c:v>11.484796351557694</c:v>
                </c:pt>
                <c:pt idx="26">
                  <c:v>11.307896238235086</c:v>
                </c:pt>
                <c:pt idx="27">
                  <c:v>10.244654759161508</c:v>
                </c:pt>
                <c:pt idx="28">
                  <c:v>10.112164514536666</c:v>
                </c:pt>
                <c:pt idx="29">
                  <c:v>10.177364199194724</c:v>
                </c:pt>
                <c:pt idx="30">
                  <c:v>10.435388920460165</c:v>
                </c:pt>
                <c:pt idx="31">
                  <c:v>10.207485369103184</c:v>
                </c:pt>
                <c:pt idx="32">
                  <c:v>9.8000000000000007</c:v>
                </c:pt>
                <c:pt idx="33">
                  <c:v>10.020766445157252</c:v>
                </c:pt>
                <c:pt idx="34">
                  <c:v>10.502462911637945</c:v>
                </c:pt>
                <c:pt idx="35">
                  <c:v>8.8000000000000007</c:v>
                </c:pt>
                <c:pt idx="36">
                  <c:v>9.6</c:v>
                </c:pt>
                <c:pt idx="37">
                  <c:v>11.062696573777206</c:v>
                </c:pt>
                <c:pt idx="38">
                  <c:v>10.3</c:v>
                </c:pt>
                <c:pt idx="39">
                  <c:v>9.4524404553225363</c:v>
                </c:pt>
                <c:pt idx="40">
                  <c:v>10.1</c:v>
                </c:pt>
                <c:pt idx="41">
                  <c:v>10.865401550359826</c:v>
                </c:pt>
                <c:pt idx="42">
                  <c:v>9.8184029355660094</c:v>
                </c:pt>
                <c:pt idx="43">
                  <c:v>10.384636386725104</c:v>
                </c:pt>
                <c:pt idx="44">
                  <c:v>9.8628914249801305</c:v>
                </c:pt>
                <c:pt idx="45">
                  <c:v>8.9000784455969164</c:v>
                </c:pt>
                <c:pt idx="46">
                  <c:v>10.658827995015994</c:v>
                </c:pt>
                <c:pt idx="47">
                  <c:v>8.696774706359335</c:v>
                </c:pt>
                <c:pt idx="48">
                  <c:v>9.913061926797246</c:v>
                </c:pt>
                <c:pt idx="49">
                  <c:v>10.320735838110934</c:v>
                </c:pt>
                <c:pt idx="50">
                  <c:v>10.492194030865184</c:v>
                </c:pt>
                <c:pt idx="51">
                  <c:v>10.588125276588791</c:v>
                </c:pt>
                <c:pt idx="52">
                  <c:v>10.733145773493012</c:v>
                </c:pt>
                <c:pt idx="53">
                  <c:v>10.343462752269675</c:v>
                </c:pt>
                <c:pt idx="54">
                  <c:v>10.627210060470091</c:v>
                </c:pt>
                <c:pt idx="55">
                  <c:v>11.2317009861244</c:v>
                </c:pt>
                <c:pt idx="56">
                  <c:v>10.954506039350871</c:v>
                </c:pt>
                <c:pt idx="57">
                  <c:v>10.093749301667238</c:v>
                </c:pt>
                <c:pt idx="58">
                  <c:v>10.225175841044795</c:v>
                </c:pt>
                <c:pt idx="59">
                  <c:v>9.8308559992486284</c:v>
                </c:pt>
                <c:pt idx="60">
                  <c:v>9.0307374527103494</c:v>
                </c:pt>
                <c:pt idx="61">
                  <c:v>9.330484128384553</c:v>
                </c:pt>
                <c:pt idx="62">
                  <c:v>8.5756415856966459</c:v>
                </c:pt>
                <c:pt idx="63">
                  <c:v>8.8717765898711303</c:v>
                </c:pt>
              </c:numCache>
            </c:numRef>
          </c:val>
          <c:smooth val="1"/>
          <c:extLst xmlns:c15="http://schemas.microsoft.com/office/drawing/2012/chart">
            <c:ext xmlns:c16="http://schemas.microsoft.com/office/drawing/2014/chart" uri="{C3380CC4-5D6E-409C-BE32-E72D297353CC}">
              <c16:uniqueId val="{00000005-41C3-42E6-BEEF-E880337418F9}"/>
            </c:ext>
          </c:extLst>
        </c:ser>
        <c:dLbls>
          <c:showLegendKey val="0"/>
          <c:showVal val="0"/>
          <c:showCatName val="0"/>
          <c:showSerName val="0"/>
          <c:showPercent val="0"/>
          <c:showBubbleSize val="0"/>
        </c:dLbls>
        <c:marker val="1"/>
        <c:smooth val="0"/>
        <c:axId val="516069632"/>
        <c:axId val="516068096"/>
      </c:lineChart>
      <c:lineChart>
        <c:grouping val="standard"/>
        <c:varyColors val="0"/>
        <c:ser>
          <c:idx val="0"/>
          <c:order val="3"/>
          <c:tx>
            <c:strRef>
              <c:f>'III.2.2 Хүү'!$A$15</c:f>
              <c:strCache>
                <c:ptCount val="1"/>
                <c:pt idx="0">
                  <c:v>Хадгаламжийн хүү,  ₮</c:v>
                </c:pt>
              </c:strCache>
            </c:strRef>
          </c:tx>
          <c:spPr>
            <a:ln w="15875">
              <a:solidFill>
                <a:srgbClr val="286A6C"/>
              </a:solidFill>
              <a:prstDash val="solid"/>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3">
                    <c:v>4</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Хүү'!$DF$15:$GC$15</c15:sqref>
                  </c15:fullRef>
                </c:ext>
              </c:extLst>
              <c:f>'III.2.2 Хүү'!$DR$15:$GC$15</c:f>
              <c:numCache>
                <c:formatCode>0.00</c:formatCode>
                <c:ptCount val="64"/>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pt idx="58">
                  <c:v>10.159678825543265</c:v>
                </c:pt>
                <c:pt idx="59">
                  <c:v>8.3617912585665106</c:v>
                </c:pt>
                <c:pt idx="60">
                  <c:v>7.9</c:v>
                </c:pt>
                <c:pt idx="61">
                  <c:v>7.1306092437107811</c:v>
                </c:pt>
                <c:pt idx="62">
                  <c:v>6.8939208358318371</c:v>
                </c:pt>
                <c:pt idx="63">
                  <c:v>5.9086629651508913</c:v>
                </c:pt>
              </c:numCache>
            </c:numRef>
          </c:val>
          <c:smooth val="1"/>
          <c:extLst>
            <c:ext xmlns:c16="http://schemas.microsoft.com/office/drawing/2014/chart" uri="{C3380CC4-5D6E-409C-BE32-E72D297353CC}">
              <c16:uniqueId val="{00000004-41C3-42E6-BEEF-E880337418F9}"/>
            </c:ext>
          </c:extLst>
        </c:ser>
        <c:ser>
          <c:idx val="5"/>
          <c:order val="7"/>
          <c:tx>
            <c:strRef>
              <c:f>'III.2.2 Хүү'!$A$16</c:f>
              <c:strCache>
                <c:ptCount val="1"/>
                <c:pt idx="0">
                  <c:v>Хадгаламжийн хүү,  $</c:v>
                </c:pt>
              </c:strCache>
            </c:strRef>
          </c:tx>
          <c:spPr>
            <a:ln w="12700">
              <a:solidFill>
                <a:schemeClr val="tx1"/>
              </a:solidFill>
              <a:prstDash val="lgDash"/>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3">
                    <c:v>4</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Хүү'!$DF$16:$GC$16</c15:sqref>
                  </c15:fullRef>
                </c:ext>
              </c:extLst>
              <c:f>'III.2.2 Хүү'!$DR$16:$GC$16</c:f>
              <c:numCache>
                <c:formatCode>0.00</c:formatCode>
                <c:ptCount val="64"/>
                <c:pt idx="0">
                  <c:v>7.1</c:v>
                </c:pt>
                <c:pt idx="1">
                  <c:v>6.7</c:v>
                </c:pt>
                <c:pt idx="2">
                  <c:v>6.4938568924236737</c:v>
                </c:pt>
                <c:pt idx="3">
                  <c:v>6.9427359389463872</c:v>
                </c:pt>
                <c:pt idx="4">
                  <c:v>6.6636231036854481</c:v>
                </c:pt>
                <c:pt idx="5">
                  <c:v>5.83601507050696</c:v>
                </c:pt>
                <c:pt idx="6">
                  <c:v>6.5140855583188086</c:v>
                </c:pt>
                <c:pt idx="7">
                  <c:v>6.6880912047483028</c:v>
                </c:pt>
                <c:pt idx="8">
                  <c:v>5.8146656458344648</c:v>
                </c:pt>
                <c:pt idx="9">
                  <c:v>5.3830419321614746</c:v>
                </c:pt>
                <c:pt idx="10">
                  <c:v>4.6568250879522326</c:v>
                </c:pt>
                <c:pt idx="11">
                  <c:v>5.2856369530807825</c:v>
                </c:pt>
                <c:pt idx="12">
                  <c:v>5.6626322148600492</c:v>
                </c:pt>
                <c:pt idx="13">
                  <c:v>4.1934596249538236</c:v>
                </c:pt>
                <c:pt idx="14">
                  <c:v>5.4707610462971843</c:v>
                </c:pt>
                <c:pt idx="15">
                  <c:v>4.341008651683083</c:v>
                </c:pt>
                <c:pt idx="16">
                  <c:v>7.0970733516592395</c:v>
                </c:pt>
                <c:pt idx="17">
                  <c:v>4.2520531700384838</c:v>
                </c:pt>
                <c:pt idx="18">
                  <c:v>5.2656570722726039</c:v>
                </c:pt>
                <c:pt idx="19">
                  <c:v>5.1707373172837192</c:v>
                </c:pt>
                <c:pt idx="20">
                  <c:v>5.1021201100000004</c:v>
                </c:pt>
                <c:pt idx="21">
                  <c:v>5.2845463243965085</c:v>
                </c:pt>
                <c:pt idx="22">
                  <c:v>5.3594490492370204</c:v>
                </c:pt>
                <c:pt idx="23">
                  <c:v>5.2845463243965085</c:v>
                </c:pt>
                <c:pt idx="24">
                  <c:v>6.1664852116444742</c:v>
                </c:pt>
                <c:pt idx="25">
                  <c:v>5.5160921229853113</c:v>
                </c:pt>
                <c:pt idx="26">
                  <c:v>4.9538500085789998</c:v>
                </c:pt>
                <c:pt idx="27">
                  <c:v>3.8721150691338329</c:v>
                </c:pt>
                <c:pt idx="28">
                  <c:v>5.9665837631048477</c:v>
                </c:pt>
                <c:pt idx="29">
                  <c:v>5.554255426318413</c:v>
                </c:pt>
                <c:pt idx="30">
                  <c:v>5.6475891325228895</c:v>
                </c:pt>
                <c:pt idx="31">
                  <c:v>5.0369484986094051</c:v>
                </c:pt>
                <c:pt idx="32">
                  <c:v>4.9000000000000004</c:v>
                </c:pt>
                <c:pt idx="33">
                  <c:v>4.782630954150771</c:v>
                </c:pt>
                <c:pt idx="34">
                  <c:v>4.1375099617854394</c:v>
                </c:pt>
                <c:pt idx="35">
                  <c:v>4.5</c:v>
                </c:pt>
                <c:pt idx="36">
                  <c:v>4.5999999999999996</c:v>
                </c:pt>
                <c:pt idx="37">
                  <c:v>4.4744301039768573</c:v>
                </c:pt>
                <c:pt idx="38">
                  <c:v>4.2047387465059591</c:v>
                </c:pt>
                <c:pt idx="39">
                  <c:v>4.3868335021431726</c:v>
                </c:pt>
                <c:pt idx="40">
                  <c:v>6.3</c:v>
                </c:pt>
                <c:pt idx="41">
                  <c:v>3.9121474709175095</c:v>
                </c:pt>
                <c:pt idx="42">
                  <c:v>4.8040419684308384</c:v>
                </c:pt>
                <c:pt idx="43">
                  <c:v>4.8700848441002247</c:v>
                </c:pt>
                <c:pt idx="44">
                  <c:v>5.771598643601032</c:v>
                </c:pt>
                <c:pt idx="45">
                  <c:v>4.1909908228639665</c:v>
                </c:pt>
                <c:pt idx="46">
                  <c:v>4.3134187098058607</c:v>
                </c:pt>
                <c:pt idx="47">
                  <c:v>4.4696035325962873</c:v>
                </c:pt>
                <c:pt idx="48">
                  <c:v>3.567534702839533</c:v>
                </c:pt>
                <c:pt idx="49">
                  <c:v>3.7648411086244438</c:v>
                </c:pt>
                <c:pt idx="50">
                  <c:v>5.4092254525200154</c:v>
                </c:pt>
                <c:pt idx="51">
                  <c:v>5.3170103522944654</c:v>
                </c:pt>
                <c:pt idx="52">
                  <c:v>3.4881411351937963</c:v>
                </c:pt>
                <c:pt idx="53">
                  <c:v>3.2738059661514054</c:v>
                </c:pt>
                <c:pt idx="54">
                  <c:v>3.2479914005917698</c:v>
                </c:pt>
                <c:pt idx="55">
                  <c:v>3.3249492681564661</c:v>
                </c:pt>
                <c:pt idx="56">
                  <c:v>2.9968384633452292</c:v>
                </c:pt>
                <c:pt idx="57">
                  <c:v>3.3803827861077469</c:v>
                </c:pt>
                <c:pt idx="58">
                  <c:v>2.6998634940563839</c:v>
                </c:pt>
                <c:pt idx="59">
                  <c:v>3.7032771309423036</c:v>
                </c:pt>
                <c:pt idx="60">
                  <c:v>2</c:v>
                </c:pt>
                <c:pt idx="61">
                  <c:v>2.2930710406354797</c:v>
                </c:pt>
                <c:pt idx="62">
                  <c:v>2.2456539953285786</c:v>
                </c:pt>
                <c:pt idx="63">
                  <c:v>2.693977781261919</c:v>
                </c:pt>
              </c:numCache>
            </c:numRef>
          </c:val>
          <c:smooth val="1"/>
          <c:extLst>
            <c:ext xmlns:c16="http://schemas.microsoft.com/office/drawing/2014/chart" uri="{C3380CC4-5D6E-409C-BE32-E72D297353CC}">
              <c16:uniqueId val="{00000001-DE76-49A1-873F-0101B289C661}"/>
            </c:ext>
          </c:extLst>
        </c:ser>
        <c:dLbls>
          <c:showLegendKey val="0"/>
          <c:showVal val="0"/>
          <c:showCatName val="0"/>
          <c:showSerName val="0"/>
          <c:showPercent val="0"/>
          <c:showBubbleSize val="0"/>
        </c:dLbls>
        <c:marker val="1"/>
        <c:smooth val="0"/>
        <c:axId val="1495575663"/>
        <c:axId val="1495573583"/>
      </c:lineChart>
      <c:valAx>
        <c:axId val="516068096"/>
        <c:scaling>
          <c:orientation val="minMax"/>
          <c:max val="22"/>
          <c:min val="2"/>
        </c:scaling>
        <c:delete val="0"/>
        <c:axPos val="r"/>
        <c:numFmt formatCode="0" sourceLinked="0"/>
        <c:majorTickMark val="in"/>
        <c:minorTickMark val="none"/>
        <c:tickLblPos val="nextTo"/>
        <c:spPr>
          <a:ln/>
        </c:spPr>
        <c:txPr>
          <a:bodyPr rot="0"/>
          <a:lstStyle/>
          <a:p>
            <a:pPr>
              <a:defRPr/>
            </a:pPr>
            <a:endParaRPr lang="en-US"/>
          </a:p>
        </c:txPr>
        <c:crossAx val="516069632"/>
        <c:crosses val="max"/>
        <c:crossBetween val="between"/>
        <c:majorUnit val="2"/>
      </c:valAx>
      <c:catAx>
        <c:axId val="516069632"/>
        <c:scaling>
          <c:orientation val="minMax"/>
        </c:scaling>
        <c:delete val="0"/>
        <c:axPos val="b"/>
        <c:numFmt formatCode="General" sourceLinked="0"/>
        <c:majorTickMark val="none"/>
        <c:minorTickMark val="none"/>
        <c:tickLblPos val="low"/>
        <c:spPr>
          <a:ln>
            <a:noFill/>
          </a:ln>
        </c:spPr>
        <c:txPr>
          <a:bodyPr rot="0" vert="horz" anchor="b" anchorCtr="0"/>
          <a:lstStyle/>
          <a:p>
            <a:pPr>
              <a:defRPr/>
            </a:pPr>
            <a:endParaRPr lang="en-US"/>
          </a:p>
        </c:txPr>
        <c:crossAx val="516068096"/>
        <c:crosses val="autoZero"/>
        <c:auto val="1"/>
        <c:lblAlgn val="ctr"/>
        <c:lblOffset val="100"/>
        <c:noMultiLvlLbl val="0"/>
      </c:catAx>
      <c:valAx>
        <c:axId val="1495573583"/>
        <c:scaling>
          <c:orientation val="minMax"/>
          <c:max val="22"/>
          <c:min val="2"/>
        </c:scaling>
        <c:delete val="0"/>
        <c:axPos val="l"/>
        <c:numFmt formatCode="0" sourceLinked="0"/>
        <c:majorTickMark val="out"/>
        <c:minorTickMark val="none"/>
        <c:tickLblPos val="nextTo"/>
        <c:crossAx val="1495575663"/>
        <c:crosses val="autoZero"/>
        <c:crossBetween val="between"/>
      </c:valAx>
      <c:catAx>
        <c:axId val="1495575663"/>
        <c:scaling>
          <c:orientation val="minMax"/>
        </c:scaling>
        <c:delete val="1"/>
        <c:axPos val="b"/>
        <c:numFmt formatCode="General" sourceLinked="1"/>
        <c:majorTickMark val="out"/>
        <c:minorTickMark val="none"/>
        <c:tickLblPos val="nextTo"/>
        <c:crossAx val="1495573583"/>
        <c:crosses val="autoZero"/>
        <c:auto val="1"/>
        <c:lblAlgn val="ctr"/>
        <c:lblOffset val="100"/>
        <c:noMultiLvlLbl val="0"/>
      </c:catAx>
      <c:spPr>
        <a:noFill/>
        <a:ln w="12700">
          <a:solidFill>
            <a:schemeClr val="bg1">
              <a:lumMod val="65000"/>
            </a:schemeClr>
          </a:solidFill>
        </a:ln>
      </c:spPr>
    </c:plotArea>
    <c:legend>
      <c:legendPos val="t"/>
      <c:layout>
        <c:manualLayout>
          <c:xMode val="edge"/>
          <c:yMode val="edge"/>
          <c:x val="0.31621381027614121"/>
          <c:y val="2.5248837256164461E-2"/>
          <c:w val="0.62800441766869164"/>
          <c:h val="0.1831085249969534"/>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27577878017503E-2"/>
          <c:y val="1.3453441657621133E-2"/>
          <c:w val="0.88671535288858117"/>
          <c:h val="0.95519789935144317"/>
        </c:manualLayout>
      </c:layout>
      <c:barChart>
        <c:barDir val="col"/>
        <c:grouping val="clustered"/>
        <c:varyColors val="0"/>
        <c:ser>
          <c:idx val="1"/>
          <c:order val="0"/>
          <c:tx>
            <c:strRef>
              <c:f>'III.2.3 Ханш'!$A$6</c:f>
              <c:strCache>
                <c:ptCount val="1"/>
                <c:pt idx="0">
                  <c:v>Ханшийн өдрийн өөрчлөлт</c:v>
                </c:pt>
              </c:strCache>
            </c:strRef>
          </c:tx>
          <c:spPr>
            <a:solidFill>
              <a:srgbClr val="7EA6A7"/>
            </a:solidFill>
            <a:ln>
              <a:noFill/>
            </a:ln>
          </c:spPr>
          <c:invertIfNegative val="1"/>
          <c:cat>
            <c:multiLvlStrRef>
              <c:f>'III.2.3 Ханш'!$SD$3:$BIL$4</c:f>
              <c:multiLvlStrCache>
                <c:ptCount val="1091"/>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45">
                    <c:v>.</c:v>
                  </c:pt>
                  <c:pt idx="1046">
                    <c:v>3</c:v>
                  </c:pt>
                  <c:pt idx="1090">
                    <c:v>5</c:v>
                  </c:pt>
                </c:lvl>
                <c:lvl>
                  <c:pt idx="0">
                    <c:v>2017</c:v>
                  </c:pt>
                  <c:pt idx="250">
                    <c:v>2018</c:v>
                  </c:pt>
                  <c:pt idx="507">
                    <c:v>2019</c:v>
                  </c:pt>
                  <c:pt idx="758">
                    <c:v>2020</c:v>
                  </c:pt>
                  <c:pt idx="1007">
                    <c:v>2021</c:v>
                  </c:pt>
                </c:lvl>
              </c:multiLvlStrCache>
            </c:multiLvlStrRef>
          </c:cat>
          <c:val>
            <c:numRef>
              <c:f>'III.2.3 Ханш'!$SD$6:$BIL$6</c:f>
              <c:numCache>
                <c:formatCode>0.0%</c:formatCode>
                <c:ptCount val="1101"/>
                <c:pt idx="0">
                  <c:v>-4.0168224524461671E-5</c:v>
                </c:pt>
                <c:pt idx="1">
                  <c:v>8.2348168054546811E-4</c:v>
                </c:pt>
                <c:pt idx="2">
                  <c:v>6.1007914974231525E-4</c:v>
                </c:pt>
                <c:pt idx="3">
                  <c:v>1.6534767654585725E-3</c:v>
                </c:pt>
                <c:pt idx="4">
                  <c:v>3.835945454848666E-4</c:v>
                </c:pt>
                <c:pt idx="5">
                  <c:v>2.5219368474993509E-4</c:v>
                </c:pt>
                <c:pt idx="6">
                  <c:v>-3.6018585590213981E-5</c:v>
                </c:pt>
                <c:pt idx="7">
                  <c:v>5.2028719853325356E-5</c:v>
                </c:pt>
                <c:pt idx="8">
                  <c:v>-4.3621810905458691E-4</c:v>
                </c:pt>
                <c:pt idx="9">
                  <c:v>-2.4823234547532991E-4</c:v>
                </c:pt>
                <c:pt idx="10">
                  <c:v>-7.0483452407643643E-4</c:v>
                </c:pt>
                <c:pt idx="11">
                  <c:v>4.0075662850469485E-6</c:v>
                </c:pt>
                <c:pt idx="12">
                  <c:v>-1.7873674001819273E-3</c:v>
                </c:pt>
                <c:pt idx="13">
                  <c:v>1.7664794466101252E-3</c:v>
                </c:pt>
                <c:pt idx="14">
                  <c:v>-1.3625998404956929E-3</c:v>
                </c:pt>
                <c:pt idx="15">
                  <c:v>-9.5913445138706699E-4</c:v>
                </c:pt>
                <c:pt idx="16">
                  <c:v>-6.2262998907391953E-4</c:v>
                </c:pt>
                <c:pt idx="17">
                  <c:v>-1.455048253741098E-3</c:v>
                </c:pt>
                <c:pt idx="18">
                  <c:v>-1.7550427288499648E-3</c:v>
                </c:pt>
                <c:pt idx="19">
                  <c:v>-2.1855631857607971E-3</c:v>
                </c:pt>
                <c:pt idx="20">
                  <c:v>-3.5805357871722121E-3</c:v>
                </c:pt>
                <c:pt idx="21">
                  <c:v>-9.733820565129836E-4</c:v>
                </c:pt>
                <c:pt idx="22">
                  <c:v>-1.5386301725782703E-3</c:v>
                </c:pt>
                <c:pt idx="23">
                  <c:v>1.5003415411638521E-3</c:v>
                </c:pt>
                <c:pt idx="24">
                  <c:v>3.195121654155475E-3</c:v>
                </c:pt>
                <c:pt idx="25">
                  <c:v>1.2950222581948889E-3</c:v>
                </c:pt>
                <c:pt idx="26">
                  <c:v>7.8005011720971851E-4</c:v>
                </c:pt>
                <c:pt idx="27">
                  <c:v>6.9867090984732094E-4</c:v>
                </c:pt>
                <c:pt idx="28">
                  <c:v>6.2553978029411539E-4</c:v>
                </c:pt>
                <c:pt idx="29">
                  <c:v>9.115071730776414E-4</c:v>
                </c:pt>
                <c:pt idx="30">
                  <c:v>7.7367256726312839E-4</c:v>
                </c:pt>
                <c:pt idx="31">
                  <c:v>6.3214942885081449E-4</c:v>
                </c:pt>
                <c:pt idx="32">
                  <c:v>8.8525487292656635E-5</c:v>
                </c:pt>
                <c:pt idx="33">
                  <c:v>-1.1265882883101375E-3</c:v>
                </c:pt>
                <c:pt idx="34">
                  <c:v>3.2627347356384284E-4</c:v>
                </c:pt>
                <c:pt idx="35">
                  <c:v>-1.1274910505387759E-4</c:v>
                </c:pt>
                <c:pt idx="36">
                  <c:v>-3.3023104091245425E-4</c:v>
                </c:pt>
                <c:pt idx="37">
                  <c:v>-9.8699185026718261E-4</c:v>
                </c:pt>
                <c:pt idx="38">
                  <c:v>-1.5404219627073168E-3</c:v>
                </c:pt>
                <c:pt idx="39">
                  <c:v>-9.6525876204545114E-4</c:v>
                </c:pt>
                <c:pt idx="40">
                  <c:v>-1.1319396999551756E-3</c:v>
                </c:pt>
                <c:pt idx="41">
                  <c:v>4.0472229980714758E-6</c:v>
                </c:pt>
                <c:pt idx="42">
                  <c:v>-2.3878519046161006E-4</c:v>
                </c:pt>
                <c:pt idx="43">
                  <c:v>-6.8818945450854763E-4</c:v>
                </c:pt>
                <c:pt idx="44">
                  <c:v>-6.7651050211670061E-4</c:v>
                </c:pt>
                <c:pt idx="45">
                  <c:v>-1.1674665974834575E-3</c:v>
                </c:pt>
                <c:pt idx="46">
                  <c:v>-1.0876623376622208E-3</c:v>
                </c:pt>
                <c:pt idx="47">
                  <c:v>-1.0238408658768128E-3</c:v>
                </c:pt>
                <c:pt idx="48">
                  <c:v>-1.708150317227819E-4</c:v>
                </c:pt>
                <c:pt idx="49">
                  <c:v>-5.125326434481936E-4</c:v>
                </c:pt>
                <c:pt idx="50">
                  <c:v>-8.7907794491104418E-4</c:v>
                </c:pt>
                <c:pt idx="51">
                  <c:v>8.798514028740545E-4</c:v>
                </c:pt>
                <c:pt idx="52">
                  <c:v>3.9884091945041611E-4</c:v>
                </c:pt>
                <c:pt idx="53">
                  <c:v>-2.1154550262392213E-4</c:v>
                </c:pt>
                <c:pt idx="54">
                  <c:v>7.3242783551297208E-4</c:v>
                </c:pt>
                <c:pt idx="55">
                  <c:v>7.7255243191354239E-5</c:v>
                </c:pt>
                <c:pt idx="56">
                  <c:v>-1.5856430189031823E-4</c:v>
                </c:pt>
                <c:pt idx="57">
                  <c:v>-1.3419107182066625E-4</c:v>
                </c:pt>
                <c:pt idx="58">
                  <c:v>-1.1468776053845664E-3</c:v>
                </c:pt>
                <c:pt idx="59">
                  <c:v>-8.9575453068579947E-4</c:v>
                </c:pt>
                <c:pt idx="60">
                  <c:v>-5.664614093070508E-4</c:v>
                </c:pt>
                <c:pt idx="61">
                  <c:v>-2.0347082905188829E-3</c:v>
                </c:pt>
                <c:pt idx="62">
                  <c:v>-1.6629553208440395E-3</c:v>
                </c:pt>
                <c:pt idx="63">
                  <c:v>-7.4896250276257348E-4</c:v>
                </c:pt>
                <c:pt idx="64">
                  <c:v>-1.6546865720545867E-3</c:v>
                </c:pt>
                <c:pt idx="65">
                  <c:v>-9.2717568338185341E-4</c:v>
                </c:pt>
                <c:pt idx="66">
                  <c:v>-2.6691304794168591E-3</c:v>
                </c:pt>
                <c:pt idx="67">
                  <c:v>-3.0756562017497657E-3</c:v>
                </c:pt>
                <c:pt idx="68">
                  <c:v>-6.6906760060803094E-4</c:v>
                </c:pt>
                <c:pt idx="69">
                  <c:v>-3.6327417901688142E-3</c:v>
                </c:pt>
                <c:pt idx="70">
                  <c:v>-8.7935060787180941E-4</c:v>
                </c:pt>
                <c:pt idx="71">
                  <c:v>-8.0954852101700059E-4</c:v>
                </c:pt>
                <c:pt idx="72">
                  <c:v>-7.9358484294511644E-4</c:v>
                </c:pt>
                <c:pt idx="73">
                  <c:v>2.7610410455365386E-3</c:v>
                </c:pt>
                <c:pt idx="74">
                  <c:v>1.8453015305635034E-3</c:v>
                </c:pt>
                <c:pt idx="75">
                  <c:v>2.5248553382064554E-3</c:v>
                </c:pt>
                <c:pt idx="76">
                  <c:v>2.0643413925225396E-4</c:v>
                </c:pt>
                <c:pt idx="77">
                  <c:v>-7.0173121217931289E-5</c:v>
                </c:pt>
                <c:pt idx="78">
                  <c:v>3.0960902572241267E-4</c:v>
                </c:pt>
                <c:pt idx="79">
                  <c:v>-1.0936132983375701E-3</c:v>
                </c:pt>
                <c:pt idx="80">
                  <c:v>2.4788164477707042E-5</c:v>
                </c:pt>
                <c:pt idx="81">
                  <c:v>-4.7509470909745666E-4</c:v>
                </c:pt>
                <c:pt idx="82">
                  <c:v>-1.6532888047549044E-4</c:v>
                </c:pt>
                <c:pt idx="83">
                  <c:v>-1.4468669130474066E-4</c:v>
                </c:pt>
                <c:pt idx="84">
                  <c:v>-5.5815799592329185E-4</c:v>
                </c:pt>
                <c:pt idx="85">
                  <c:v>-5.3778564691486785E-4</c:v>
                </c:pt>
                <c:pt idx="86">
                  <c:v>-6.7880232779526928E-4</c:v>
                </c:pt>
                <c:pt idx="87">
                  <c:v>-5.384405106079182E-5</c:v>
                </c:pt>
                <c:pt idx="88">
                  <c:v>-4.3077560318938168E-4</c:v>
                </c:pt>
                <c:pt idx="89">
                  <c:v>-6.8788045797918418E-4</c:v>
                </c:pt>
                <c:pt idx="90">
                  <c:v>2.0733553108831515E-5</c:v>
                </c:pt>
                <c:pt idx="91">
                  <c:v>7.0492619008266644E-5</c:v>
                </c:pt>
                <c:pt idx="92">
                  <c:v>1.2729240350448645E-3</c:v>
                </c:pt>
                <c:pt idx="93">
                  <c:v>1.5570389756669467E-3</c:v>
                </c:pt>
                <c:pt idx="94">
                  <c:v>-9.5096336723776709E-5</c:v>
                </c:pt>
                <c:pt idx="95">
                  <c:v>-2.0675082803567335E-5</c:v>
                </c:pt>
                <c:pt idx="96">
                  <c:v>-5.3756326706233537E-5</c:v>
                </c:pt>
                <c:pt idx="97">
                  <c:v>-4.0939711106247056E-4</c:v>
                </c:pt>
                <c:pt idx="98">
                  <c:v>-2.8545424458037427E-4</c:v>
                </c:pt>
                <c:pt idx="99">
                  <c:v>-2.2635950192634313E-3</c:v>
                </c:pt>
                <c:pt idx="100">
                  <c:v>-1.1322914592872824E-3</c:v>
                </c:pt>
                <c:pt idx="101">
                  <c:v>-1.5861745373312308E-3</c:v>
                </c:pt>
                <c:pt idx="102">
                  <c:v>7.65235039447143E-4</c:v>
                </c:pt>
                <c:pt idx="103">
                  <c:v>-1.6539709848607531E-3</c:v>
                </c:pt>
                <c:pt idx="104">
                  <c:v>-1.8232147688721501E-3</c:v>
                </c:pt>
                <c:pt idx="105">
                  <c:v>-1.1593139196902635E-3</c:v>
                </c:pt>
                <c:pt idx="106">
                  <c:v>-2.2252931917717822E-3</c:v>
                </c:pt>
                <c:pt idx="107">
                  <c:v>-9.7076816215180273E-4</c:v>
                </c:pt>
                <c:pt idx="108">
                  <c:v>-1.6167268401786616E-3</c:v>
                </c:pt>
                <c:pt idx="109">
                  <c:v>-2.4038461538461453E-3</c:v>
                </c:pt>
                <c:pt idx="110">
                  <c:v>-9.8824617843096263E-4</c:v>
                </c:pt>
                <c:pt idx="111">
                  <c:v>-3.3254756693046339E-4</c:v>
                </c:pt>
                <c:pt idx="112">
                  <c:v>-1.1158787439837781E-3</c:v>
                </c:pt>
                <c:pt idx="113">
                  <c:v>-9.3164036152704188E-4</c:v>
                </c:pt>
                <c:pt idx="114">
                  <c:v>-6.8777822316912207E-4</c:v>
                </c:pt>
                <c:pt idx="115">
                  <c:v>-1.4820632346981277E-3</c:v>
                </c:pt>
                <c:pt idx="116">
                  <c:v>-1.3235735640495516E-3</c:v>
                </c:pt>
                <c:pt idx="117">
                  <c:v>-1.0204600115171214E-3</c:v>
                </c:pt>
                <c:pt idx="118">
                  <c:v>-3.0941774362414076E-4</c:v>
                </c:pt>
                <c:pt idx="119">
                  <c:v>-1.2846930728330763E-3</c:v>
                </c:pt>
                <c:pt idx="120">
                  <c:v>2.381649833793853E-3</c:v>
                </c:pt>
                <c:pt idx="121">
                  <c:v>-3.2781053059564025E-3</c:v>
                </c:pt>
                <c:pt idx="122">
                  <c:v>-1.3427495772039277E-3</c:v>
                </c:pt>
                <c:pt idx="123">
                  <c:v>-4.297470024081651E-4</c:v>
                </c:pt>
                <c:pt idx="124">
                  <c:v>2.8094550934132378E-4</c:v>
                </c:pt>
                <c:pt idx="125">
                  <c:v>1.021333095022392E-3</c:v>
                </c:pt>
                <c:pt idx="126">
                  <c:v>2.8568149064520654E-3</c:v>
                </c:pt>
                <c:pt idx="127">
                  <c:v>5.2480086816815152E-3</c:v>
                </c:pt>
                <c:pt idx="128">
                  <c:v>6.6248624213007812E-3</c:v>
                </c:pt>
                <c:pt idx="129">
                  <c:v>6.4765319972519553E-3</c:v>
                </c:pt>
                <c:pt idx="130">
                  <c:v>7.3672030434446256E-4</c:v>
                </c:pt>
                <c:pt idx="131">
                  <c:v>2.7658662984391125E-3</c:v>
                </c:pt>
                <c:pt idx="132">
                  <c:v>2.949032750439784E-3</c:v>
                </c:pt>
                <c:pt idx="133">
                  <c:v>3.1843577729340211E-4</c:v>
                </c:pt>
                <c:pt idx="134">
                  <c:v>1.5089877792660022E-3</c:v>
                </c:pt>
                <c:pt idx="135">
                  <c:v>7.6367704304258766E-4</c:v>
                </c:pt>
                <c:pt idx="136">
                  <c:v>1.4024435516457601E-4</c:v>
                </c:pt>
                <c:pt idx="137">
                  <c:v>2.4003167428279237E-3</c:v>
                </c:pt>
                <c:pt idx="138">
                  <c:v>2.9006377288625096E-3</c:v>
                </c:pt>
                <c:pt idx="139">
                  <c:v>1.6738118192447526E-3</c:v>
                </c:pt>
                <c:pt idx="140">
                  <c:v>1.3597473818718342E-3</c:v>
                </c:pt>
                <c:pt idx="141">
                  <c:v>1.8691588785046953E-3</c:v>
                </c:pt>
                <c:pt idx="142">
                  <c:v>2.5678500277606098E-3</c:v>
                </c:pt>
                <c:pt idx="143">
                  <c:v>6.2301236659201287E-4</c:v>
                </c:pt>
                <c:pt idx="144">
                  <c:v>-4.7612459000390128E-4</c:v>
                </c:pt>
                <c:pt idx="145">
                  <c:v>-2.2759010980510919E-3</c:v>
                </c:pt>
                <c:pt idx="146">
                  <c:v>-9.875213214830536E-4</c:v>
                </c:pt>
                <c:pt idx="147">
                  <c:v>-2.6550552251469739E-4</c:v>
                </c:pt>
                <c:pt idx="148">
                  <c:v>-1.6302282728161144E-3</c:v>
                </c:pt>
                <c:pt idx="149">
                  <c:v>-5.9749869041381132E-4</c:v>
                </c:pt>
                <c:pt idx="150">
                  <c:v>-4.3405976921118139E-4</c:v>
                </c:pt>
                <c:pt idx="151">
                  <c:v>1.6796394920115532E-4</c:v>
                </c:pt>
                <c:pt idx="152">
                  <c:v>1.138686250977905E-3</c:v>
                </c:pt>
                <c:pt idx="153">
                  <c:v>2.9048478227955421E-4</c:v>
                </c:pt>
                <c:pt idx="154">
                  <c:v>-1.9632704814098734E-4</c:v>
                </c:pt>
                <c:pt idx="155">
                  <c:v>-1.6363800001584217E-5</c:v>
                </c:pt>
                <c:pt idx="156">
                  <c:v>-4.6228491478417233E-4</c:v>
                </c:pt>
                <c:pt idx="157">
                  <c:v>-1.1132712575462334E-3</c:v>
                </c:pt>
                <c:pt idx="158">
                  <c:v>-1.8438617841221028E-4</c:v>
                </c:pt>
                <c:pt idx="159">
                  <c:v>-1.4015933903807065E-3</c:v>
                </c:pt>
                <c:pt idx="160">
                  <c:v>-7.8796385215829101E-4</c:v>
                </c:pt>
                <c:pt idx="161">
                  <c:v>-4.4768640594050613E-4</c:v>
                </c:pt>
                <c:pt idx="162">
                  <c:v>-9.8617303227666042E-4</c:v>
                </c:pt>
                <c:pt idx="163">
                  <c:v>-4.9357326478138841E-4</c:v>
                </c:pt>
                <c:pt idx="164">
                  <c:v>4.5678072467625341E-4</c:v>
                </c:pt>
                <c:pt idx="165">
                  <c:v>8.2676582372220864E-4</c:v>
                </c:pt>
                <c:pt idx="166">
                  <c:v>8.9595055010538438E-4</c:v>
                </c:pt>
                <c:pt idx="167">
                  <c:v>8.1302482189427039E-4</c:v>
                </c:pt>
                <c:pt idx="168">
                  <c:v>5.5798763400938256E-4</c:v>
                </c:pt>
                <c:pt idx="169">
                  <c:v>1.1604590989424679E-3</c:v>
                </c:pt>
                <c:pt idx="170">
                  <c:v>2.158491431567322E-3</c:v>
                </c:pt>
                <c:pt idx="171">
                  <c:v>2.0148848082588433E-3</c:v>
                </c:pt>
                <c:pt idx="172">
                  <c:v>0</c:v>
                </c:pt>
                <c:pt idx="173">
                  <c:v>1.1991581420389696E-3</c:v>
                </c:pt>
                <c:pt idx="174">
                  <c:v>8.6366339941190695E-4</c:v>
                </c:pt>
                <c:pt idx="175">
                  <c:v>1.5345289362498349E-3</c:v>
                </c:pt>
                <c:pt idx="176">
                  <c:v>1.8207311373472645E-3</c:v>
                </c:pt>
                <c:pt idx="177">
                  <c:v>1.3062721346188688E-3</c:v>
                </c:pt>
                <c:pt idx="178">
                  <c:v>-5.6315203079104759E-4</c:v>
                </c:pt>
                <c:pt idx="179">
                  <c:v>-7.0535012120676033E-4</c:v>
                </c:pt>
                <c:pt idx="180">
                  <c:v>2.4339585902510841E-4</c:v>
                </c:pt>
                <c:pt idx="181">
                  <c:v>3.7311616890800536E-4</c:v>
                </c:pt>
                <c:pt idx="182">
                  <c:v>-1.1432556027631824E-3</c:v>
                </c:pt>
                <c:pt idx="183">
                  <c:v>-3.2469904457310683E-4</c:v>
                </c:pt>
                <c:pt idx="184">
                  <c:v>1.6240225414332343E-4</c:v>
                </c:pt>
                <c:pt idx="185">
                  <c:v>4.0999910693262365E-4</c:v>
                </c:pt>
                <c:pt idx="186">
                  <c:v>3.4490734165726344E-4</c:v>
                </c:pt>
                <c:pt idx="187">
                  <c:v>-8.7616822429914532E-4</c:v>
                </c:pt>
                <c:pt idx="188">
                  <c:v>-6.0898372795548106E-5</c:v>
                </c:pt>
                <c:pt idx="189">
                  <c:v>-2.1924749387935982E-4</c:v>
                </c:pt>
                <c:pt idx="190">
                  <c:v>-1.047745519669574E-3</c:v>
                </c:pt>
                <c:pt idx="191">
                  <c:v>3.3741894830985331E-4</c:v>
                </c:pt>
                <c:pt idx="192">
                  <c:v>1.5442885706384857E-4</c:v>
                </c:pt>
                <c:pt idx="193">
                  <c:v>-2.3567080851338851E-4</c:v>
                </c:pt>
                <c:pt idx="194">
                  <c:v>1.2192742879557628E-5</c:v>
                </c:pt>
                <c:pt idx="195">
                  <c:v>2.8449386509254992E-5</c:v>
                </c:pt>
                <c:pt idx="196">
                  <c:v>-1.2639296426046887E-3</c:v>
                </c:pt>
                <c:pt idx="197">
                  <c:v>-2.2787663735468477E-4</c:v>
                </c:pt>
                <c:pt idx="198">
                  <c:v>4.0701531600628726E-6</c:v>
                </c:pt>
                <c:pt idx="199">
                  <c:v>-4.3957475212863528E-4</c:v>
                </c:pt>
                <c:pt idx="200">
                  <c:v>-2.8503485569153497E-5</c:v>
                </c:pt>
                <c:pt idx="201">
                  <c:v>-2.565386823685234E-4</c:v>
                </c:pt>
                <c:pt idx="202">
                  <c:v>1.7106967423452524E-4</c:v>
                </c:pt>
                <c:pt idx="203">
                  <c:v>1.9547475932180092E-4</c:v>
                </c:pt>
                <c:pt idx="204">
                  <c:v>4.0715949252145833E-6</c:v>
                </c:pt>
                <c:pt idx="205">
                  <c:v>6.5145253557385985E-5</c:v>
                </c:pt>
                <c:pt idx="206">
                  <c:v>-4.0713131207459341E-6</c:v>
                </c:pt>
                <c:pt idx="207">
                  <c:v>-1.2213989088682986E-5</c:v>
                </c:pt>
                <c:pt idx="208">
                  <c:v>2.0356897120210604E-5</c:v>
                </c:pt>
                <c:pt idx="209">
                  <c:v>-1.465666756234052E-4</c:v>
                </c:pt>
                <c:pt idx="210">
                  <c:v>-1.7509141400584571E-4</c:v>
                </c:pt>
                <c:pt idx="211">
                  <c:v>-4.3169628130301785E-4</c:v>
                </c:pt>
                <c:pt idx="212">
                  <c:v>3.381723212065868E-4</c:v>
                </c:pt>
                <c:pt idx="213">
                  <c:v>-4.5617464972302901E-4</c:v>
                </c:pt>
                <c:pt idx="214">
                  <c:v>-1.1817055678708943E-4</c:v>
                </c:pt>
                <c:pt idx="215">
                  <c:v>-3.9530685184951952E-4</c:v>
                </c:pt>
                <c:pt idx="216">
                  <c:v>-2.0792394060720198E-4</c:v>
                </c:pt>
                <c:pt idx="217">
                  <c:v>-5.7496809130974658E-4</c:v>
                </c:pt>
                <c:pt idx="218">
                  <c:v>-2.1869517320168841E-3</c:v>
                </c:pt>
                <c:pt idx="219">
                  <c:v>-5.2749086091419262E-4</c:v>
                </c:pt>
                <c:pt idx="220">
                  <c:v>2.904776516314822E-4</c:v>
                </c:pt>
                <c:pt idx="221">
                  <c:v>2.8630325240497356E-4</c:v>
                </c:pt>
                <c:pt idx="222">
                  <c:v>-5.6835373682351253E-4</c:v>
                </c:pt>
                <c:pt idx="223">
                  <c:v>-1.0637122740109195E-4</c:v>
                </c:pt>
                <c:pt idx="224">
                  <c:v>1.0638254344286224E-4</c:v>
                </c:pt>
                <c:pt idx="225">
                  <c:v>-6.545921686218481E-5</c:v>
                </c:pt>
                <c:pt idx="226">
                  <c:v>2.0048197503386156E-4</c:v>
                </c:pt>
                <c:pt idx="227">
                  <c:v>-1.1453816575301978E-4</c:v>
                </c:pt>
                <c:pt idx="228">
                  <c:v>2.4546704195937963E-5</c:v>
                </c:pt>
                <c:pt idx="229">
                  <c:v>-3.3137237254432517E-4</c:v>
                </c:pt>
                <c:pt idx="230">
                  <c:v>6.1385595665264248E-5</c:v>
                </c:pt>
                <c:pt idx="231">
                  <c:v>-6.1381827705297987E-4</c:v>
                </c:pt>
                <c:pt idx="232">
                  <c:v>-2.2929957170114701E-4</c:v>
                </c:pt>
                <c:pt idx="233">
                  <c:v>-3.645061146924089E-4</c:v>
                </c:pt>
                <c:pt idx="234">
                  <c:v>-4.6296865333483872E-4</c:v>
                </c:pt>
                <c:pt idx="235">
                  <c:v>-6.0664688232692221E-4</c:v>
                </c:pt>
                <c:pt idx="236">
                  <c:v>-3.0760901663551277E-4</c:v>
                </c:pt>
                <c:pt idx="237">
                  <c:v>-9.4362458511243474E-5</c:v>
                </c:pt>
                <c:pt idx="238">
                  <c:v>-3.7338235173434153E-4</c:v>
                </c:pt>
                <c:pt idx="239">
                  <c:v>8.2092707294201261E-6</c:v>
                </c:pt>
                <c:pt idx="240">
                  <c:v>-8.4965254546875979E-4</c:v>
                </c:pt>
                <c:pt idx="241">
                  <c:v>-3.4672297491596948E-3</c:v>
                </c:pt>
                <c:pt idx="242">
                  <c:v>1.0017396466290851E-3</c:v>
                </c:pt>
                <c:pt idx="243">
                  <c:v>-4.612451147141261E-4</c:v>
                </c:pt>
                <c:pt idx="244">
                  <c:v>-3.3785314924461574E-4</c:v>
                </c:pt>
                <c:pt idx="245">
                  <c:v>5.7701739707427535E-5</c:v>
                </c:pt>
                <c:pt idx="246">
                  <c:v>3.132199422193338E-4</c:v>
                </c:pt>
                <c:pt idx="247">
                  <c:v>-1.565609331032336E-4</c:v>
                </c:pt>
                <c:pt idx="248">
                  <c:v>2.5136085116561624E-4</c:v>
                </c:pt>
                <c:pt idx="249">
                  <c:v>-1.1123012276503808E-4</c:v>
                </c:pt>
                <c:pt idx="250">
                  <c:v>4.53210170036078E-4</c:v>
                </c:pt>
                <c:pt idx="251">
                  <c:v>-8.2364520659350404E-6</c:v>
                </c:pt>
                <c:pt idx="252">
                  <c:v>2.8827819669619004E-4</c:v>
                </c:pt>
                <c:pt idx="253">
                  <c:v>5.9285852501744785E-4</c:v>
                </c:pt>
                <c:pt idx="254">
                  <c:v>9.4225111609436141E-4</c:v>
                </c:pt>
                <c:pt idx="255">
                  <c:v>-1.315443304392705E-4</c:v>
                </c:pt>
                <c:pt idx="256">
                  <c:v>0</c:v>
                </c:pt>
                <c:pt idx="257">
                  <c:v>5.5091435337439876E-4</c:v>
                </c:pt>
                <c:pt idx="258">
                  <c:v>4.1090374169883148E-6</c:v>
                </c:pt>
                <c:pt idx="259">
                  <c:v>-3.7802988901536327E-4</c:v>
                </c:pt>
                <c:pt idx="260">
                  <c:v>-5.0971123214460512E-4</c:v>
                </c:pt>
                <c:pt idx="261">
                  <c:v>-7.3205538944942639E-4</c:v>
                </c:pt>
                <c:pt idx="262">
                  <c:v>-2.0784202359933612E-3</c:v>
                </c:pt>
                <c:pt idx="263">
                  <c:v>-7.8360855865500234E-4</c:v>
                </c:pt>
                <c:pt idx="264">
                  <c:v>2.4352190458887257E-4</c:v>
                </c:pt>
                <c:pt idx="265">
                  <c:v>-4.4153389701107049E-4</c:v>
                </c:pt>
                <c:pt idx="266">
                  <c:v>-5.0778186021549487E-4</c:v>
                </c:pt>
                <c:pt idx="267">
                  <c:v>-3.6347565332683907E-4</c:v>
                </c:pt>
                <c:pt idx="268">
                  <c:v>-4.5450976989491743E-5</c:v>
                </c:pt>
                <c:pt idx="269">
                  <c:v>-9.7104227959399214E-4</c:v>
                </c:pt>
                <c:pt idx="270">
                  <c:v>5.0460555976061805E-4</c:v>
                </c:pt>
                <c:pt idx="271">
                  <c:v>5.7876351309493757E-5</c:v>
                </c:pt>
                <c:pt idx="272">
                  <c:v>-5.7046244662251056E-4</c:v>
                </c:pt>
                <c:pt idx="273">
                  <c:v>-5.5010733297211623E-4</c:v>
                </c:pt>
                <c:pt idx="274">
                  <c:v>-3.9315008401008544E-4</c:v>
                </c:pt>
                <c:pt idx="275">
                  <c:v>-2.4426292626977819E-4</c:v>
                </c:pt>
                <c:pt idx="276">
                  <c:v>-7.9508373225556372E-4</c:v>
                </c:pt>
                <c:pt idx="277">
                  <c:v>-9.3248014853375416E-4</c:v>
                </c:pt>
                <c:pt idx="278">
                  <c:v>-4.2726710831442194E-4</c:v>
                </c:pt>
                <c:pt idx="279">
                  <c:v>-1.7803489317905763E-3</c:v>
                </c:pt>
                <c:pt idx="280">
                  <c:v>-1.3677843141330914E-3</c:v>
                </c:pt>
                <c:pt idx="281">
                  <c:v>-8.0347701556160445E-4</c:v>
                </c:pt>
                <c:pt idx="282">
                  <c:v>-1.6122699207842262E-3</c:v>
                </c:pt>
                <c:pt idx="283">
                  <c:v>-1.7124291035253147E-4</c:v>
                </c:pt>
                <c:pt idx="284">
                  <c:v>7.4295135338187102E-4</c:v>
                </c:pt>
                <c:pt idx="285">
                  <c:v>2.4190554839575995E-4</c:v>
                </c:pt>
                <c:pt idx="286">
                  <c:v>2.0848883125479389E-5</c:v>
                </c:pt>
                <c:pt idx="287">
                  <c:v>3.7527207225052095E-5</c:v>
                </c:pt>
                <c:pt idx="288">
                  <c:v>-2.7518919256985797E-4</c:v>
                </c:pt>
                <c:pt idx="289">
                  <c:v>-7.340398466858522E-4</c:v>
                </c:pt>
                <c:pt idx="290">
                  <c:v>-2.6294591244302445E-4</c:v>
                </c:pt>
                <c:pt idx="291">
                  <c:v>-4.4670813676794818E-4</c:v>
                </c:pt>
                <c:pt idx="292">
                  <c:v>-1.7542174310736236E-4</c:v>
                </c:pt>
                <c:pt idx="293">
                  <c:v>-2.5064645899242066E-5</c:v>
                </c:pt>
                <c:pt idx="294">
                  <c:v>5.4308093994759332E-5</c:v>
                </c:pt>
                <c:pt idx="295">
                  <c:v>1.670927531871591E-5</c:v>
                </c:pt>
                <c:pt idx="296">
                  <c:v>1.086084748027627E-4</c:v>
                </c:pt>
                <c:pt idx="297">
                  <c:v>2.4643092833454006E-4</c:v>
                </c:pt>
                <c:pt idx="298">
                  <c:v>5.8460729005282985E-5</c:v>
                </c:pt>
                <c:pt idx="299">
                  <c:v>5.469934152013689E-4</c:v>
                </c:pt>
                <c:pt idx="300">
                  <c:v>-3.4220564055043035E-4</c:v>
                </c:pt>
                <c:pt idx="301">
                  <c:v>2.9222676797058256E-5</c:v>
                </c:pt>
                <c:pt idx="302">
                  <c:v>7.1802193306536033E-4</c:v>
                </c:pt>
                <c:pt idx="303">
                  <c:v>4.9641455203808249E-4</c:v>
                </c:pt>
                <c:pt idx="304">
                  <c:v>1.6677924265628974E-5</c:v>
                </c:pt>
                <c:pt idx="305">
                  <c:v>1.1257411128995365E-4</c:v>
                </c:pt>
                <c:pt idx="306">
                  <c:v>-7.3373382971553269E-4</c:v>
                </c:pt>
                <c:pt idx="307">
                  <c:v>-2.419761945487986E-4</c:v>
                </c:pt>
                <c:pt idx="308">
                  <c:v>-4.6737746990210827E-4</c:v>
                </c:pt>
                <c:pt idx="309">
                  <c:v>-2.2962304246365584E-4</c:v>
                </c:pt>
                <c:pt idx="310">
                  <c:v>-2.7143501428150696E-4</c:v>
                </c:pt>
                <c:pt idx="311">
                  <c:v>-7.93640848276711E-5</c:v>
                </c:pt>
                <c:pt idx="312">
                  <c:v>-4.4698058349768033E-4</c:v>
                </c:pt>
                <c:pt idx="313">
                  <c:v>-1.3373621367707145E-4</c:v>
                </c:pt>
                <c:pt idx="314">
                  <c:v>-3.3856506928042762E-4</c:v>
                </c:pt>
                <c:pt idx="315">
                  <c:v>-3.5540465956407363E-4</c:v>
                </c:pt>
                <c:pt idx="316">
                  <c:v>1.463951246241102E-4</c:v>
                </c:pt>
                <c:pt idx="317">
                  <c:v>1.84012646687437E-4</c:v>
                </c:pt>
                <c:pt idx="318">
                  <c:v>-5.0176034253501811E-5</c:v>
                </c:pt>
                <c:pt idx="319">
                  <c:v>-4.1815460012362138E-6</c:v>
                </c:pt>
                <c:pt idx="320">
                  <c:v>5.4778481674322421E-4</c:v>
                </c:pt>
                <c:pt idx="321">
                  <c:v>7.1047660442191685E-5</c:v>
                </c:pt>
                <c:pt idx="322">
                  <c:v>4.1789772371103595E-4</c:v>
                </c:pt>
                <c:pt idx="323">
                  <c:v>1.1487386849240444E-3</c:v>
                </c:pt>
                <c:pt idx="324">
                  <c:v>-1.0472820735349941E-3</c:v>
                </c:pt>
                <c:pt idx="325">
                  <c:v>-8.3536256824112698E-6</c:v>
                </c:pt>
                <c:pt idx="326">
                  <c:v>-2.6314140718008971E-4</c:v>
                </c:pt>
                <c:pt idx="327">
                  <c:v>6.0162438584177025E-4</c:v>
                </c:pt>
                <c:pt idx="328">
                  <c:v>3.9249089755144517E-4</c:v>
                </c:pt>
                <c:pt idx="329">
                  <c:v>4.8833423765604067E-4</c:v>
                </c:pt>
                <c:pt idx="330">
                  <c:v>3.1288197674661511E-4</c:v>
                </c:pt>
                <c:pt idx="331">
                  <c:v>3.419772960437939E-4</c:v>
                </c:pt>
                <c:pt idx="332">
                  <c:v>1.2548777640664088E-3</c:v>
                </c:pt>
                <c:pt idx="333">
                  <c:v>5.038202902172273E-4</c:v>
                </c:pt>
                <c:pt idx="334">
                  <c:v>-2.9964292551387661E-4</c:v>
                </c:pt>
                <c:pt idx="335">
                  <c:v>2.206365990327086E-4</c:v>
                </c:pt>
                <c:pt idx="336">
                  <c:v>-1.9977774725621344E-4</c:v>
                </c:pt>
                <c:pt idx="337">
                  <c:v>1.7067759003230876E-4</c:v>
                </c:pt>
                <c:pt idx="338">
                  <c:v>-2.081078831266403E-4</c:v>
                </c:pt>
                <c:pt idx="339">
                  <c:v>3.4969401773454756E-4</c:v>
                </c:pt>
                <c:pt idx="340">
                  <c:v>-3.6621804955605519E-4</c:v>
                </c:pt>
                <c:pt idx="341">
                  <c:v>-8.7424960242499239E-5</c:v>
                </c:pt>
                <c:pt idx="342">
                  <c:v>-1.6237483606384995E-4</c:v>
                </c:pt>
                <c:pt idx="343">
                  <c:v>-4.0392094809005297E-4</c:v>
                </c:pt>
                <c:pt idx="344">
                  <c:v>2.1245662343938321E-4</c:v>
                </c:pt>
                <c:pt idx="345">
                  <c:v>1.2494793835915452E-4</c:v>
                </c:pt>
                <c:pt idx="346">
                  <c:v>1.1452130096198943E-3</c:v>
                </c:pt>
                <c:pt idx="347">
                  <c:v>6.6554356190584585E-4</c:v>
                </c:pt>
                <c:pt idx="348">
                  <c:v>1.1223577827190745E-4</c:v>
                </c:pt>
                <c:pt idx="349">
                  <c:v>1.0349471304116342E-3</c:v>
                </c:pt>
                <c:pt idx="350">
                  <c:v>1.0546377070348445E-3</c:v>
                </c:pt>
                <c:pt idx="351">
                  <c:v>2.3227358510147234E-4</c:v>
                </c:pt>
                <c:pt idx="352">
                  <c:v>-2.8612777886061203E-4</c:v>
                </c:pt>
                <c:pt idx="353">
                  <c:v>-1.8251051509443617E-4</c:v>
                </c:pt>
                <c:pt idx="354">
                  <c:v>-1.2861042657175137E-4</c:v>
                </c:pt>
                <c:pt idx="355">
                  <c:v>-4.2737347877874754E-4</c:v>
                </c:pt>
                <c:pt idx="356">
                  <c:v>3.1547836482581637E-4</c:v>
                </c:pt>
                <c:pt idx="357">
                  <c:v>-2.9048053780456051E-5</c:v>
                </c:pt>
                <c:pt idx="358">
                  <c:v>9.1296535296381265E-5</c:v>
                </c:pt>
                <c:pt idx="359">
                  <c:v>5.4772920600010266E-4</c:v>
                </c:pt>
                <c:pt idx="360">
                  <c:v>3.1933379505399984E-4</c:v>
                </c:pt>
                <c:pt idx="361">
                  <c:v>3.1508598530716192E-4</c:v>
                </c:pt>
                <c:pt idx="362">
                  <c:v>6.1753978779832686E-4</c:v>
                </c:pt>
                <c:pt idx="363">
                  <c:v>6.6272071706396929E-5</c:v>
                </c:pt>
                <c:pt idx="364">
                  <c:v>3.7275570005546044E-5</c:v>
                </c:pt>
                <c:pt idx="365">
                  <c:v>2.774855666090037E-4</c:v>
                </c:pt>
                <c:pt idx="366">
                  <c:v>1.4201663623452099E-3</c:v>
                </c:pt>
                <c:pt idx="367">
                  <c:v>2.0755465881652224E-3</c:v>
                </c:pt>
                <c:pt idx="368">
                  <c:v>1.1882854855880254E-3</c:v>
                </c:pt>
                <c:pt idx="369">
                  <c:v>6.053887428189908E-3</c:v>
                </c:pt>
                <c:pt idx="370">
                  <c:v>3.9938883267860437E-3</c:v>
                </c:pt>
                <c:pt idx="371">
                  <c:v>1.252560200409647E-3</c:v>
                </c:pt>
                <c:pt idx="372">
                  <c:v>2.7913041706566499E-3</c:v>
                </c:pt>
                <c:pt idx="373">
                  <c:v>1.5075785281808418E-3</c:v>
                </c:pt>
                <c:pt idx="374">
                  <c:v>-6.8976430348088869E-5</c:v>
                </c:pt>
                <c:pt idx="375">
                  <c:v>-4.6663745110453458E-4</c:v>
                </c:pt>
                <c:pt idx="376">
                  <c:v>-1.9080173264207634E-4</c:v>
                </c:pt>
                <c:pt idx="377">
                  <c:v>-1.6241544246065054E-5</c:v>
                </c:pt>
                <c:pt idx="378">
                  <c:v>2.436271205707996E-5</c:v>
                </c:pt>
                <c:pt idx="379">
                  <c:v>1.2587094573746072E-4</c:v>
                </c:pt>
                <c:pt idx="380">
                  <c:v>1.2585510423646085E-4</c:v>
                </c:pt>
                <c:pt idx="381">
                  <c:v>-6.1316354256213401E-5</c:v>
                </c:pt>
                <c:pt idx="382">
                  <c:v>-4.4228968502424415E-5</c:v>
                </c:pt>
                <c:pt idx="383">
                  <c:v>-6.2520298798307561E-4</c:v>
                </c:pt>
                <c:pt idx="384">
                  <c:v>-2.4373796543741832E-5</c:v>
                </c:pt>
                <c:pt idx="385">
                  <c:v>-1.7468313292157145E-4</c:v>
                </c:pt>
                <c:pt idx="386">
                  <c:v>1.2189324589462203E-5</c:v>
                </c:pt>
                <c:pt idx="387">
                  <c:v>3.2504469364758037E-5</c:v>
                </c:pt>
                <c:pt idx="388">
                  <c:v>1.5439121107707621E-4</c:v>
                </c:pt>
                <c:pt idx="389">
                  <c:v>6.4184330898653386E-4</c:v>
                </c:pt>
                <c:pt idx="390">
                  <c:v>-8.9313262207402211E-5</c:v>
                </c:pt>
                <c:pt idx="391">
                  <c:v>7.3893025635207721E-4</c:v>
                </c:pt>
                <c:pt idx="392">
                  <c:v>-3.2050761915580761E-4</c:v>
                </c:pt>
                <c:pt idx="393">
                  <c:v>1.582760090095281E-4</c:v>
                </c:pt>
                <c:pt idx="394">
                  <c:v>-3.3679050818846701E-4</c:v>
                </c:pt>
                <c:pt idx="395">
                  <c:v>-1.4612702497562857E-4</c:v>
                </c:pt>
                <c:pt idx="396">
                  <c:v>-3.0041611691866699E-4</c:v>
                </c:pt>
                <c:pt idx="397">
                  <c:v>-7.8781405963834761E-4</c:v>
                </c:pt>
                <c:pt idx="398">
                  <c:v>-1.2354860865572137E-3</c:v>
                </c:pt>
                <c:pt idx="399">
                  <c:v>-4.3946564233210417E-4</c:v>
                </c:pt>
                <c:pt idx="400">
                  <c:v>-1.6283661381244485E-4</c:v>
                </c:pt>
                <c:pt idx="401">
                  <c:v>-2.239368091041527E-4</c:v>
                </c:pt>
                <c:pt idx="402">
                  <c:v>8.1449806556666005E-5</c:v>
                </c:pt>
                <c:pt idx="403">
                  <c:v>1.1809260088768703E-4</c:v>
                </c:pt>
                <c:pt idx="404">
                  <c:v>0</c:v>
                </c:pt>
                <c:pt idx="405">
                  <c:v>0</c:v>
                </c:pt>
                <c:pt idx="406">
                  <c:v>9.0798415302995039E-4</c:v>
                </c:pt>
                <c:pt idx="407">
                  <c:v>1.7085533434757494E-4</c:v>
                </c:pt>
                <c:pt idx="408">
                  <c:v>5.8162236032943682E-4</c:v>
                </c:pt>
                <c:pt idx="409">
                  <c:v>1.4796326933785853E-3</c:v>
                </c:pt>
                <c:pt idx="410">
                  <c:v>3.4500813813309605E-4</c:v>
                </c:pt>
                <c:pt idx="411">
                  <c:v>0</c:v>
                </c:pt>
                <c:pt idx="412">
                  <c:v>0</c:v>
                </c:pt>
                <c:pt idx="413">
                  <c:v>1.2984062063818858E-3</c:v>
                </c:pt>
                <c:pt idx="414">
                  <c:v>4.7816643433717942E-4</c:v>
                </c:pt>
                <c:pt idx="415">
                  <c:v>-2.2681798666635E-4</c:v>
                </c:pt>
                <c:pt idx="416">
                  <c:v>3.970215282897982E-4</c:v>
                </c:pt>
                <c:pt idx="417">
                  <c:v>1.7413418861567109E-4</c:v>
                </c:pt>
                <c:pt idx="418">
                  <c:v>9.6769360957815742E-4</c:v>
                </c:pt>
                <c:pt idx="419">
                  <c:v>2.2247570969757824E-4</c:v>
                </c:pt>
                <c:pt idx="420">
                  <c:v>3.7205841317100585E-4</c:v>
                </c:pt>
                <c:pt idx="421">
                  <c:v>-8.8937400198219052E-5</c:v>
                </c:pt>
                <c:pt idx="422">
                  <c:v>-1.7789062152562263E-4</c:v>
                </c:pt>
                <c:pt idx="423">
                  <c:v>1.8196596023445366E-4</c:v>
                </c:pt>
                <c:pt idx="424">
                  <c:v>1.5767514069464639E-4</c:v>
                </c:pt>
                <c:pt idx="425">
                  <c:v>6.8315122704465381E-4</c:v>
                </c:pt>
                <c:pt idx="426">
                  <c:v>2.9084798345380136E-4</c:v>
                </c:pt>
                <c:pt idx="427">
                  <c:v>1.3003586082125373E-3</c:v>
                </c:pt>
                <c:pt idx="428">
                  <c:v>5.4447339340013556E-4</c:v>
                </c:pt>
                <c:pt idx="429">
                  <c:v>1.2415299841583849E-3</c:v>
                </c:pt>
                <c:pt idx="430">
                  <c:v>1.3044055896196394E-3</c:v>
                </c:pt>
                <c:pt idx="431">
                  <c:v>2.5008745019359235E-3</c:v>
                </c:pt>
                <c:pt idx="432">
                  <c:v>1.7245874024907071E-3</c:v>
                </c:pt>
                <c:pt idx="433">
                  <c:v>1.2691930414590047E-3</c:v>
                </c:pt>
                <c:pt idx="434">
                  <c:v>1.0356603034202827E-3</c:v>
                </c:pt>
                <c:pt idx="435">
                  <c:v>3.1197446682724728E-3</c:v>
                </c:pt>
                <c:pt idx="436">
                  <c:v>1.5928512834399999E-3</c:v>
                </c:pt>
                <c:pt idx="437">
                  <c:v>2.4053561915062804E-3</c:v>
                </c:pt>
                <c:pt idx="438">
                  <c:v>7.2582468359194685E-4</c:v>
                </c:pt>
                <c:pt idx="439">
                  <c:v>4.3002655463517669E-3</c:v>
                </c:pt>
                <c:pt idx="440">
                  <c:v>1.7482586475661144E-3</c:v>
                </c:pt>
                <c:pt idx="441">
                  <c:v>2.7222086527627365E-3</c:v>
                </c:pt>
                <c:pt idx="442">
                  <c:v>2.6873165729641713E-3</c:v>
                </c:pt>
                <c:pt idx="443">
                  <c:v>-8.1892380090364814E-4</c:v>
                </c:pt>
                <c:pt idx="444">
                  <c:v>5.631284215149579E-3</c:v>
                </c:pt>
                <c:pt idx="445">
                  <c:v>1.1152706286070568E-3</c:v>
                </c:pt>
                <c:pt idx="446">
                  <c:v>3.1940668261087879E-4</c:v>
                </c:pt>
                <c:pt idx="447">
                  <c:v>-3.6213825114472797E-4</c:v>
                </c:pt>
                <c:pt idx="448">
                  <c:v>-3.1942036889165415E-4</c:v>
                </c:pt>
                <c:pt idx="449">
                  <c:v>-1.3248491035844356E-4</c:v>
                </c:pt>
                <c:pt idx="450">
                  <c:v>-4.3647870802299149E-4</c:v>
                </c:pt>
                <c:pt idx="451">
                  <c:v>-4.2887163871851985E-4</c:v>
                </c:pt>
                <c:pt idx="452">
                  <c:v>2.7303541269452225E-5</c:v>
                </c:pt>
                <c:pt idx="453">
                  <c:v>3.1593235147275855E-4</c:v>
                </c:pt>
                <c:pt idx="454">
                  <c:v>9.747918819336121E-5</c:v>
                </c:pt>
                <c:pt idx="455">
                  <c:v>0</c:v>
                </c:pt>
                <c:pt idx="456">
                  <c:v>-7.7975749541892014E-4</c:v>
                </c:pt>
                <c:pt idx="457">
                  <c:v>5.2284521440548737E-4</c:v>
                </c:pt>
                <c:pt idx="458">
                  <c:v>-1.7549059370414177E-4</c:v>
                </c:pt>
                <c:pt idx="459">
                  <c:v>-3.9004754678328979E-6</c:v>
                </c:pt>
                <c:pt idx="460">
                  <c:v>-4.2905397499071185E-5</c:v>
                </c:pt>
                <c:pt idx="461">
                  <c:v>-3.9006580411227176E-6</c:v>
                </c:pt>
                <c:pt idx="462">
                  <c:v>1.0921885117376462E-4</c:v>
                </c:pt>
                <c:pt idx="463">
                  <c:v>8.1905192789166748E-5</c:v>
                </c:pt>
                <c:pt idx="464">
                  <c:v>1.5599711405345218E-4</c:v>
                </c:pt>
                <c:pt idx="465">
                  <c:v>-4.2892515256132135E-5</c:v>
                </c:pt>
                <c:pt idx="466">
                  <c:v>1.7547690723884735E-4</c:v>
                </c:pt>
                <c:pt idx="467">
                  <c:v>3.3139822760430704E-4</c:v>
                </c:pt>
                <c:pt idx="468">
                  <c:v>6.2360176791287358E-5</c:v>
                </c:pt>
                <c:pt idx="469">
                  <c:v>-6.6253556257112045E-5</c:v>
                </c:pt>
                <c:pt idx="470">
                  <c:v>4.5211304385106565E-4</c:v>
                </c:pt>
                <c:pt idx="471">
                  <c:v>1.0908141759102818E-4</c:v>
                </c:pt>
                <c:pt idx="472">
                  <c:v>5.84301000712939E-4</c:v>
                </c:pt>
                <c:pt idx="473">
                  <c:v>7.0075175090611452E-5</c:v>
                </c:pt>
                <c:pt idx="474">
                  <c:v>3.0363781458642158E-4</c:v>
                </c:pt>
                <c:pt idx="475">
                  <c:v>1.1168923152360399E-3</c:v>
                </c:pt>
                <c:pt idx="476">
                  <c:v>8.3576287657916026E-4</c:v>
                </c:pt>
                <c:pt idx="477">
                  <c:v>1.0020779523429724E-3</c:v>
                </c:pt>
                <c:pt idx="478">
                  <c:v>1.3813280149617135E-3</c:v>
                </c:pt>
                <c:pt idx="479">
                  <c:v>2.1466295204182195E-3</c:v>
                </c:pt>
                <c:pt idx="480">
                  <c:v>1.6819199406108432E-3</c:v>
                </c:pt>
                <c:pt idx="481">
                  <c:v>2.3970540553059916E-3</c:v>
                </c:pt>
                <c:pt idx="482">
                  <c:v>2.4490833265946588E-3</c:v>
                </c:pt>
                <c:pt idx="483">
                  <c:v>9.9491020839348465E-4</c:v>
                </c:pt>
                <c:pt idx="484">
                  <c:v>5.027169741810722E-3</c:v>
                </c:pt>
                <c:pt idx="485">
                  <c:v>3.0928543609245462E-3</c:v>
                </c:pt>
                <c:pt idx="486">
                  <c:v>2.0898044947927907E-3</c:v>
                </c:pt>
                <c:pt idx="487">
                  <c:v>2.5374829536604082E-3</c:v>
                </c:pt>
                <c:pt idx="488">
                  <c:v>-1.9020843358429351E-3</c:v>
                </c:pt>
                <c:pt idx="489">
                  <c:v>-4.8971410566434059E-4</c:v>
                </c:pt>
                <c:pt idx="490">
                  <c:v>6.0769493714141198E-4</c:v>
                </c:pt>
                <c:pt idx="491">
                  <c:v>-3.7957866767857062E-5</c:v>
                </c:pt>
                <c:pt idx="492">
                  <c:v>-5.3143030671054525E-5</c:v>
                </c:pt>
                <c:pt idx="493">
                  <c:v>2.1637955251185836E-4</c:v>
                </c:pt>
                <c:pt idx="494">
                  <c:v>6.4520291631842142E-5</c:v>
                </c:pt>
                <c:pt idx="495">
                  <c:v>-3.7950664137920143E-6</c:v>
                </c:pt>
                <c:pt idx="496">
                  <c:v>3.3776219264591845E-4</c:v>
                </c:pt>
                <c:pt idx="497">
                  <c:v>3.4144194728136235E-4</c:v>
                </c:pt>
                <c:pt idx="498">
                  <c:v>-4.171754943538275E-5</c:v>
                </c:pt>
                <c:pt idx="499">
                  <c:v>3.6409562061234801E-4</c:v>
                </c:pt>
                <c:pt idx="500">
                  <c:v>1.5165129301686342E-4</c:v>
                </c:pt>
                <c:pt idx="501">
                  <c:v>6.936994651312034E-4</c:v>
                </c:pt>
                <c:pt idx="502">
                  <c:v>8.1443712924178513E-4</c:v>
                </c:pt>
                <c:pt idx="503">
                  <c:v>-2.5737979795692478E-4</c:v>
                </c:pt>
                <c:pt idx="504">
                  <c:v>5.6032377627945884E-4</c:v>
                </c:pt>
                <c:pt idx="505">
                  <c:v>4.1622364074678231E-5</c:v>
                </c:pt>
                <c:pt idx="506">
                  <c:v>2.913444220786765E-4</c:v>
                </c:pt>
                <c:pt idx="507">
                  <c:v>1.6378622304429324E-3</c:v>
                </c:pt>
                <c:pt idx="508">
                  <c:v>1.975060611324686E-3</c:v>
                </c:pt>
                <c:pt idx="509">
                  <c:v>-1.0176199001223907E-3</c:v>
                </c:pt>
                <c:pt idx="510">
                  <c:v>2.7994189885116594E-3</c:v>
                </c:pt>
                <c:pt idx="511">
                  <c:v>2.2611240909415908E-3</c:v>
                </c:pt>
                <c:pt idx="512">
                  <c:v>8.9340010060134922E-4</c:v>
                </c:pt>
                <c:pt idx="513">
                  <c:v>1.3501552678540918E-4</c:v>
                </c:pt>
                <c:pt idx="514">
                  <c:v>-2.1749565008699623E-4</c:v>
                </c:pt>
                <c:pt idx="515">
                  <c:v>-1.5378037162339098E-4</c:v>
                </c:pt>
                <c:pt idx="516">
                  <c:v>-1.0766281656431342E-3</c:v>
                </c:pt>
                <c:pt idx="517">
                  <c:v>-1.028968853037826E-3</c:v>
                </c:pt>
                <c:pt idx="518">
                  <c:v>-1.5638392252980138E-3</c:v>
                </c:pt>
                <c:pt idx="519">
                  <c:v>-2.0369282669918665E-3</c:v>
                </c:pt>
                <c:pt idx="520">
                  <c:v>-6.3383071438016803E-4</c:v>
                </c:pt>
                <c:pt idx="521">
                  <c:v>-9.7022503935628723E-4</c:v>
                </c:pt>
                <c:pt idx="522">
                  <c:v>-2.2635377697163284E-3</c:v>
                </c:pt>
                <c:pt idx="523">
                  <c:v>-1.6323840761122144E-3</c:v>
                </c:pt>
                <c:pt idx="524">
                  <c:v>-1.2443095599393716E-3</c:v>
                </c:pt>
                <c:pt idx="525">
                  <c:v>-4.0642377465116564E-4</c:v>
                </c:pt>
                <c:pt idx="526">
                  <c:v>-4.3698820131854443E-4</c:v>
                </c:pt>
                <c:pt idx="527">
                  <c:v>-3.0792624976239136E-4</c:v>
                </c:pt>
                <c:pt idx="528">
                  <c:v>-3.7647023033138272E-4</c:v>
                </c:pt>
                <c:pt idx="529">
                  <c:v>4.0324114581369308E-4</c:v>
                </c:pt>
                <c:pt idx="530">
                  <c:v>2.4336821611092851E-4</c:v>
                </c:pt>
                <c:pt idx="531">
                  <c:v>2.0149026763971456E-4</c:v>
                </c:pt>
                <c:pt idx="532">
                  <c:v>1.9764874017935696E-4</c:v>
                </c:pt>
                <c:pt idx="533">
                  <c:v>4.9402420718713813E-5</c:v>
                </c:pt>
                <c:pt idx="534">
                  <c:v>3.6099985560023029E-4</c:v>
                </c:pt>
                <c:pt idx="535">
                  <c:v>-3.7986271762546764E-6</c:v>
                </c:pt>
                <c:pt idx="536">
                  <c:v>7.2174190509421976E-5</c:v>
                </c:pt>
                <c:pt idx="537">
                  <c:v>4.1022368585985625E-4</c:v>
                </c:pt>
                <c:pt idx="538">
                  <c:v>4.4802357059592346E-4</c:v>
                </c:pt>
                <c:pt idx="539">
                  <c:v>1.0626306940886288E-4</c:v>
                </c:pt>
                <c:pt idx="540">
                  <c:v>-5.3125889384220137E-5</c:v>
                </c:pt>
                <c:pt idx="541">
                  <c:v>6.830834386417628E-5</c:v>
                </c:pt>
                <c:pt idx="542">
                  <c:v>-3.0736655168883686E-4</c:v>
                </c:pt>
                <c:pt idx="543">
                  <c:v>5.0104764507619137E-4</c:v>
                </c:pt>
                <c:pt idx="544">
                  <c:v>-1.289930950755247E-4</c:v>
                </c:pt>
                <c:pt idx="545">
                  <c:v>-4.9327252168551716E-5</c:v>
                </c:pt>
                <c:pt idx="546">
                  <c:v>3.7945911897097062E-6</c:v>
                </c:pt>
                <c:pt idx="547">
                  <c:v>-2.0870172349685134E-4</c:v>
                </c:pt>
                <c:pt idx="548">
                  <c:v>3.7953688909464489E-6</c:v>
                </c:pt>
                <c:pt idx="549">
                  <c:v>-1.3663276149999959E-4</c:v>
                </c:pt>
                <c:pt idx="550">
                  <c:v>6.4529843154526034E-5</c:v>
                </c:pt>
                <c:pt idx="551">
                  <c:v>-1.1766447405880953E-4</c:v>
                </c:pt>
                <c:pt idx="552">
                  <c:v>-5.6941122878939598E-4</c:v>
                </c:pt>
                <c:pt idx="553">
                  <c:v>-2.6587663324306732E-5</c:v>
                </c:pt>
                <c:pt idx="554">
                  <c:v>-6.5711257895795239E-4</c:v>
                </c:pt>
                <c:pt idx="555">
                  <c:v>2.2805017103766367E-4</c:v>
                </c:pt>
                <c:pt idx="556">
                  <c:v>-2.279981760144878E-5</c:v>
                </c:pt>
                <c:pt idx="557">
                  <c:v>1.4060208091071225E-4</c:v>
                </c:pt>
                <c:pt idx="558">
                  <c:v>-1.8997610100646156E-4</c:v>
                </c:pt>
                <c:pt idx="559">
                  <c:v>-6.0803903610517906E-5</c:v>
                </c:pt>
                <c:pt idx="560">
                  <c:v>-1.482185273158354E-4</c:v>
                </c:pt>
                <c:pt idx="561">
                  <c:v>1.9385296062868207E-4</c:v>
                </c:pt>
                <c:pt idx="562">
                  <c:v>-7.6006034879116946E-5</c:v>
                </c:pt>
                <c:pt idx="563">
                  <c:v>4.1806496729579479E-5</c:v>
                </c:pt>
                <c:pt idx="564">
                  <c:v>9.5010793226046886E-5</c:v>
                </c:pt>
                <c:pt idx="565">
                  <c:v>-7.6001413625848002E-6</c:v>
                </c:pt>
                <c:pt idx="566">
                  <c:v>-3.0400796500962279E-5</c:v>
                </c:pt>
                <c:pt idx="567">
                  <c:v>2.4701398099136185E-4</c:v>
                </c:pt>
                <c:pt idx="568">
                  <c:v>-3.0394212941819987E-5</c:v>
                </c:pt>
                <c:pt idx="569">
                  <c:v>-1.8996960486350467E-5</c:v>
                </c:pt>
                <c:pt idx="570">
                  <c:v>-1.4058017819484903E-4</c:v>
                </c:pt>
                <c:pt idx="571">
                  <c:v>-1.063999574398844E-4</c:v>
                </c:pt>
                <c:pt idx="572">
                  <c:v>1.292136966517532E-4</c:v>
                </c:pt>
                <c:pt idx="573">
                  <c:v>-2.2799471052215026E-5</c:v>
                </c:pt>
                <c:pt idx="574">
                  <c:v>1.3299994680004978E-4</c:v>
                </c:pt>
                <c:pt idx="575">
                  <c:v>-6.0791890361788781E-5</c:v>
                </c:pt>
                <c:pt idx="576">
                  <c:v>1.5578868974097659E-4</c:v>
                </c:pt>
                <c:pt idx="577">
                  <c:v>4.5589587338268345E-4</c:v>
                </c:pt>
                <c:pt idx="578">
                  <c:v>6.6454518527514495E-4</c:v>
                </c:pt>
                <c:pt idx="579">
                  <c:v>4.8194965713266313E-4</c:v>
                </c:pt>
                <c:pt idx="580">
                  <c:v>-1.7448035199518763E-4</c:v>
                </c:pt>
                <c:pt idx="581">
                  <c:v>4.4765814092873057E-4</c:v>
                </c:pt>
                <c:pt idx="582">
                  <c:v>4.5883387938361331E-4</c:v>
                </c:pt>
                <c:pt idx="583">
                  <c:v>-1.4024022771974565E-4</c:v>
                </c:pt>
                <c:pt idx="584">
                  <c:v>7.6953403387447494E-4</c:v>
                </c:pt>
                <c:pt idx="585">
                  <c:v>-1.8181887052581835E-4</c:v>
                </c:pt>
                <c:pt idx="586">
                  <c:v>1.1024773537511301E-3</c:v>
                </c:pt>
                <c:pt idx="587">
                  <c:v>1.3623875084212145E-4</c:v>
                </c:pt>
                <c:pt idx="588">
                  <c:v>1.0973293274507689E-4</c:v>
                </c:pt>
                <c:pt idx="589">
                  <c:v>-4.5401748724138713E-5</c:v>
                </c:pt>
                <c:pt idx="590">
                  <c:v>-5.1836016572381904E-4</c:v>
                </c:pt>
                <c:pt idx="591">
                  <c:v>5.299858418061909E-5</c:v>
                </c:pt>
                <c:pt idx="592">
                  <c:v>1.9305603924713033E-4</c:v>
                </c:pt>
                <c:pt idx="593">
                  <c:v>2.0058813956391752E-4</c:v>
                </c:pt>
                <c:pt idx="594">
                  <c:v>-1.248694546611695E-4</c:v>
                </c:pt>
                <c:pt idx="595">
                  <c:v>-1.5894460780407904E-4</c:v>
                </c:pt>
                <c:pt idx="596">
                  <c:v>2.6116479498550227E-4</c:v>
                </c:pt>
                <c:pt idx="597">
                  <c:v>1.9676845650273833E-4</c:v>
                </c:pt>
                <c:pt idx="598">
                  <c:v>3.1022767684873997E-4</c:v>
                </c:pt>
                <c:pt idx="599">
                  <c:v>4.4250465197204214E-4</c:v>
                </c:pt>
                <c:pt idx="600">
                  <c:v>3.7804181898604128E-4</c:v>
                </c:pt>
                <c:pt idx="601">
                  <c:v>3.6656198865547829E-4</c:v>
                </c:pt>
                <c:pt idx="602">
                  <c:v>2.1910108115075211E-4</c:v>
                </c:pt>
                <c:pt idx="603">
                  <c:v>-2.4926730519392315E-4</c:v>
                </c:pt>
                <c:pt idx="604">
                  <c:v>9.0665256318400722E-5</c:v>
                </c:pt>
                <c:pt idx="605">
                  <c:v>-2.6441635755158899E-5</c:v>
                </c:pt>
                <c:pt idx="606">
                  <c:v>1.5865400960235476E-4</c:v>
                </c:pt>
                <c:pt idx="607">
                  <c:v>5.2876280833391576E-5</c:v>
                </c:pt>
                <c:pt idx="608">
                  <c:v>1.7372716526353749E-4</c:v>
                </c:pt>
                <c:pt idx="609">
                  <c:v>1.6614494636169042E-4</c:v>
                </c:pt>
                <c:pt idx="610">
                  <c:v>2.3407444322365301E-4</c:v>
                </c:pt>
                <c:pt idx="611">
                  <c:v>3.5857851925946704E-4</c:v>
                </c:pt>
                <c:pt idx="612">
                  <c:v>2.1506999207621114E-4</c:v>
                </c:pt>
                <c:pt idx="613">
                  <c:v>6.4129889432607001E-5</c:v>
                </c:pt>
                <c:pt idx="614">
                  <c:v>2.5650310821401234E-4</c:v>
                </c:pt>
                <c:pt idx="615">
                  <c:v>1.5461662618987404E-4</c:v>
                </c:pt>
                <c:pt idx="616">
                  <c:v>-9.8034410078051692E-5</c:v>
                </c:pt>
                <c:pt idx="617">
                  <c:v>2.1117173918772103E-4</c:v>
                </c:pt>
                <c:pt idx="618">
                  <c:v>2.6767907164382265E-4</c:v>
                </c:pt>
                <c:pt idx="619">
                  <c:v>2.7514567644382204E-4</c:v>
                </c:pt>
                <c:pt idx="620">
                  <c:v>2.0347643253049164E-4</c:v>
                </c:pt>
                <c:pt idx="621">
                  <c:v>2.9385061087028319E-4</c:v>
                </c:pt>
                <c:pt idx="622">
                  <c:v>3.2389395862453263E-4</c:v>
                </c:pt>
                <c:pt idx="623">
                  <c:v>1.8824946819373523E-5</c:v>
                </c:pt>
                <c:pt idx="624">
                  <c:v>3.0119347916190975E-5</c:v>
                </c:pt>
                <c:pt idx="625">
                  <c:v>3.1624362806748074E-4</c:v>
                </c:pt>
                <c:pt idx="626">
                  <c:v>1.0914483142765441E-4</c:v>
                </c:pt>
                <c:pt idx="627">
                  <c:v>-9.0316899420739283E-5</c:v>
                </c:pt>
                <c:pt idx="628">
                  <c:v>1.6559593838327835E-4</c:v>
                </c:pt>
                <c:pt idx="629">
                  <c:v>-1.5051683719180531E-5</c:v>
                </c:pt>
                <c:pt idx="630">
                  <c:v>1.0912634949789002E-4</c:v>
                </c:pt>
                <c:pt idx="631">
                  <c:v>6.0201071579113474E-5</c:v>
                </c:pt>
                <c:pt idx="632">
                  <c:v>1.2039489525639269E-4</c:v>
                </c:pt>
                <c:pt idx="633">
                  <c:v>-4.8904538341054682E-5</c:v>
                </c:pt>
                <c:pt idx="634">
                  <c:v>2.0315186354213921E-4</c:v>
                </c:pt>
                <c:pt idx="635">
                  <c:v>-2.256784458276595E-5</c:v>
                </c:pt>
                <c:pt idx="636">
                  <c:v>1.8054683121504489E-4</c:v>
                </c:pt>
                <c:pt idx="637">
                  <c:v>1.0153925996680968E-4</c:v>
                </c:pt>
                <c:pt idx="638">
                  <c:v>6.016530417318755E-5</c:v>
                </c:pt>
                <c:pt idx="639">
                  <c:v>4.4745252867084417E-4</c:v>
                </c:pt>
                <c:pt idx="640">
                  <c:v>2.2550541400878643E-5</c:v>
                </c:pt>
                <c:pt idx="641">
                  <c:v>5.0737573992298834E-4</c:v>
                </c:pt>
                <c:pt idx="642">
                  <c:v>-1.2771871830496995E-4</c:v>
                </c:pt>
                <c:pt idx="643">
                  <c:v>4.2828805001193793E-4</c:v>
                </c:pt>
                <c:pt idx="644">
                  <c:v>2.553606969843969E-4</c:v>
                </c:pt>
                <c:pt idx="645">
                  <c:v>3.3789110895909857E-5</c:v>
                </c:pt>
                <c:pt idx="646">
                  <c:v>1.6143140854518734E-4</c:v>
                </c:pt>
                <c:pt idx="647">
                  <c:v>4.5794076798921779E-4</c:v>
                </c:pt>
                <c:pt idx="648">
                  <c:v>-1.0505305179120406E-4</c:v>
                </c:pt>
                <c:pt idx="649">
                  <c:v>2.1763275598107867E-4</c:v>
                </c:pt>
                <c:pt idx="650">
                  <c:v>1.4255595321177594E-4</c:v>
                </c:pt>
                <c:pt idx="651">
                  <c:v>1.8754688672162345E-4</c:v>
                </c:pt>
                <c:pt idx="652">
                  <c:v>1.8376148509280377E-4</c:v>
                </c:pt>
                <c:pt idx="653">
                  <c:v>-7.4615952815715314E-4</c:v>
                </c:pt>
                <c:pt idx="654">
                  <c:v>7.9549718574112305E-4</c:v>
                </c:pt>
                <c:pt idx="655">
                  <c:v>-4.4242478778599992E-4</c:v>
                </c:pt>
                <c:pt idx="656">
                  <c:v>5.4014719010941903E-4</c:v>
                </c:pt>
                <c:pt idx="657">
                  <c:v>5.5485157720314149E-4</c:v>
                </c:pt>
                <c:pt idx="658">
                  <c:v>1.0903531845056769E-3</c:v>
                </c:pt>
                <c:pt idx="659">
                  <c:v>0</c:v>
                </c:pt>
                <c:pt idx="660">
                  <c:v>1.7965618297988151E-4</c:v>
                </c:pt>
                <c:pt idx="661">
                  <c:v>1.8710824211787269E-5</c:v>
                </c:pt>
                <c:pt idx="662">
                  <c:v>2.13299405006806E-4</c:v>
                </c:pt>
                <c:pt idx="663">
                  <c:v>-5.2378155316112895E-5</c:v>
                </c:pt>
                <c:pt idx="664">
                  <c:v>3.7414927807066789E-6</c:v>
                </c:pt>
                <c:pt idx="665">
                  <c:v>1.6088358762922361E-4</c:v>
                </c:pt>
                <c:pt idx="666">
                  <c:v>-1.3093069277292368E-4</c:v>
                </c:pt>
                <c:pt idx="667">
                  <c:v>-4.7515358310701306E-4</c:v>
                </c:pt>
                <c:pt idx="668">
                  <c:v>1.796709775223615E-4</c:v>
                </c:pt>
                <c:pt idx="669">
                  <c:v>1.3472902624589445E-4</c:v>
                </c:pt>
                <c:pt idx="670">
                  <c:v>-1.8709843997322118E-4</c:v>
                </c:pt>
                <c:pt idx="671">
                  <c:v>-2.9941352375995045E-5</c:v>
                </c:pt>
                <c:pt idx="672">
                  <c:v>7.1112841107723312E-5</c:v>
                </c:pt>
                <c:pt idx="673">
                  <c:v>-7.110778443120136E-5</c:v>
                </c:pt>
                <c:pt idx="674">
                  <c:v>-1.0479787110595495E-4</c:v>
                </c:pt>
                <c:pt idx="675">
                  <c:v>3.368856048768798E-5</c:v>
                </c:pt>
                <c:pt idx="676">
                  <c:v>6.3631803924213415E-5</c:v>
                </c:pt>
                <c:pt idx="677">
                  <c:v>-7.8598991687273134E-5</c:v>
                </c:pt>
                <c:pt idx="678">
                  <c:v>-3.7431033320656226E-6</c:v>
                </c:pt>
                <c:pt idx="679">
                  <c:v>-1.1977975497556859E-4</c:v>
                </c:pt>
                <c:pt idx="680">
                  <c:v>-4.8666354702908698E-5</c:v>
                </c:pt>
                <c:pt idx="681">
                  <c:v>-1.7595615322407721E-4</c:v>
                </c:pt>
                <c:pt idx="682">
                  <c:v>8.2376949431806068E-5</c:v>
                </c:pt>
                <c:pt idx="683">
                  <c:v>-1.3478754113815938E-4</c:v>
                </c:pt>
                <c:pt idx="684">
                  <c:v>-3.5199269053476367E-4</c:v>
                </c:pt>
                <c:pt idx="685">
                  <c:v>-2.0602568953054234E-4</c:v>
                </c:pt>
                <c:pt idx="686">
                  <c:v>-2.0606814486223701E-4</c:v>
                </c:pt>
                <c:pt idx="687">
                  <c:v>-2.098580834710706E-4</c:v>
                </c:pt>
                <c:pt idx="688">
                  <c:v>-1.7991611411183328E-4</c:v>
                </c:pt>
                <c:pt idx="689">
                  <c:v>-2.8866736896560052E-4</c:v>
                </c:pt>
                <c:pt idx="690">
                  <c:v>2.9625074062678003E-4</c:v>
                </c:pt>
                <c:pt idx="691">
                  <c:v>8.9973570263746083E-5</c:v>
                </c:pt>
                <c:pt idx="692">
                  <c:v>-1.8742807447735821E-5</c:v>
                </c:pt>
                <c:pt idx="693">
                  <c:v>-1.6119116522461674E-4</c:v>
                </c:pt>
                <c:pt idx="694">
                  <c:v>-4.8740069210961856E-5</c:v>
                </c:pt>
                <c:pt idx="695">
                  <c:v>2.0996745504442416E-4</c:v>
                </c:pt>
                <c:pt idx="696">
                  <c:v>-1.5369390172581543E-4</c:v>
                </c:pt>
                <c:pt idx="697">
                  <c:v>1.7621277505108779E-4</c:v>
                </c:pt>
                <c:pt idx="698">
                  <c:v>2.2866139370991689E-4</c:v>
                </c:pt>
                <c:pt idx="699">
                  <c:v>3.0356292934485829E-4</c:v>
                </c:pt>
                <c:pt idx="700">
                  <c:v>-2.9972425368618438E-5</c:v>
                </c:pt>
                <c:pt idx="701">
                  <c:v>5.2078650001496918E-4</c:v>
                </c:pt>
                <c:pt idx="702">
                  <c:v>-1.7600161771691436E-4</c:v>
                </c:pt>
                <c:pt idx="703">
                  <c:v>2.1348634436479941E-4</c:v>
                </c:pt>
                <c:pt idx="704">
                  <c:v>4.0066953001827166E-4</c:v>
                </c:pt>
                <c:pt idx="705">
                  <c:v>1.130408743823974E-3</c:v>
                </c:pt>
                <c:pt idx="706">
                  <c:v>5.6082733248086214E-4</c:v>
                </c:pt>
                <c:pt idx="707">
                  <c:v>1.087395184072637E-3</c:v>
                </c:pt>
                <c:pt idx="708">
                  <c:v>1.552800827165024E-3</c:v>
                </c:pt>
                <c:pt idx="709">
                  <c:v>4.3232122958114516E-4</c:v>
                </c:pt>
                <c:pt idx="710">
                  <c:v>-2.4586957736505433E-4</c:v>
                </c:pt>
                <c:pt idx="711">
                  <c:v>1.1588521774124061E-3</c:v>
                </c:pt>
                <c:pt idx="712">
                  <c:v>-3.089176715797004E-4</c:v>
                </c:pt>
                <c:pt idx="713">
                  <c:v>1.6083575021315077E-3</c:v>
                </c:pt>
                <c:pt idx="714">
                  <c:v>7.9545327827101886E-4</c:v>
                </c:pt>
                <c:pt idx="715">
                  <c:v>2.005623173118698E-3</c:v>
                </c:pt>
                <c:pt idx="716">
                  <c:v>1.2380320479794538E-3</c:v>
                </c:pt>
                <c:pt idx="717">
                  <c:v>-2.2212596763604431E-5</c:v>
                </c:pt>
                <c:pt idx="718">
                  <c:v>4.4426180348078326E-4</c:v>
                </c:pt>
                <c:pt idx="719">
                  <c:v>3.4415000499565807E-4</c:v>
                </c:pt>
                <c:pt idx="720">
                  <c:v>5.5488968792927196E-5</c:v>
                </c:pt>
                <c:pt idx="721">
                  <c:v>8.1379305242768041E-5</c:v>
                </c:pt>
                <c:pt idx="722">
                  <c:v>-2.7370811618543378E-4</c:v>
                </c:pt>
                <c:pt idx="723">
                  <c:v>-1.9978763314554282E-4</c:v>
                </c:pt>
                <c:pt idx="724">
                  <c:v>2.7383776222755785E-4</c:v>
                </c:pt>
                <c:pt idx="725">
                  <c:v>-1.2208340886488145E-4</c:v>
                </c:pt>
                <c:pt idx="726">
                  <c:v>1.2949821292473906E-4</c:v>
                </c:pt>
                <c:pt idx="727">
                  <c:v>-3.6994698659809089E-5</c:v>
                </c:pt>
                <c:pt idx="728">
                  <c:v>2.1087758371285403E-4</c:v>
                </c:pt>
                <c:pt idx="729">
                  <c:v>7.8785009395021532E-4</c:v>
                </c:pt>
                <c:pt idx="730">
                  <c:v>-2.2914672412577275E-4</c:v>
                </c:pt>
                <c:pt idx="731">
                  <c:v>1.201447652001697E-3</c:v>
                </c:pt>
                <c:pt idx="732">
                  <c:v>-6.0554144266566912E-4</c:v>
                </c:pt>
                <c:pt idx="733">
                  <c:v>1.4150176600116193E-3</c:v>
                </c:pt>
                <c:pt idx="734">
                  <c:v>1.3355420197673773E-3</c:v>
                </c:pt>
                <c:pt idx="735">
                  <c:v>4.0160198664018765E-4</c:v>
                </c:pt>
                <c:pt idx="736">
                  <c:v>6.8502736426512278E-4</c:v>
                </c:pt>
                <c:pt idx="737">
                  <c:v>8.4649697469352247E-4</c:v>
                </c:pt>
                <c:pt idx="738">
                  <c:v>4.7069552618594912E-4</c:v>
                </c:pt>
                <c:pt idx="739">
                  <c:v>-5.1458102078072443E-5</c:v>
                </c:pt>
                <c:pt idx="740">
                  <c:v>4.4109214414889131E-4</c:v>
                </c:pt>
                <c:pt idx="741">
                  <c:v>2.314712755169257E-4</c:v>
                </c:pt>
                <c:pt idx="742">
                  <c:v>4.5916212096175357E-4</c:v>
                </c:pt>
                <c:pt idx="743">
                  <c:v>8.0775444265102081E-5</c:v>
                </c:pt>
                <c:pt idx="744">
                  <c:v>8.0768920119433929E-5</c:v>
                </c:pt>
                <c:pt idx="745">
                  <c:v>7.6357175371866148E-4</c:v>
                </c:pt>
                <c:pt idx="746">
                  <c:v>4.1450853227309459E-4</c:v>
                </c:pt>
                <c:pt idx="747">
                  <c:v>6.9300577504805005E-4</c:v>
                </c:pt>
                <c:pt idx="748">
                  <c:v>3.700799519263942E-4</c:v>
                </c:pt>
                <c:pt idx="749">
                  <c:v>2.7837298316923942E-4</c:v>
                </c:pt>
                <c:pt idx="750">
                  <c:v>2.9660442856038749E-4</c:v>
                </c:pt>
                <c:pt idx="751">
                  <c:v>2.5990950756304976E-4</c:v>
                </c:pt>
                <c:pt idx="752">
                  <c:v>1.0613263651770843E-4</c:v>
                </c:pt>
                <c:pt idx="753">
                  <c:v>1.9394595860533492E-4</c:v>
                </c:pt>
                <c:pt idx="754">
                  <c:v>1.097594438870253E-5</c:v>
                </c:pt>
                <c:pt idx="755">
                  <c:v>9.146519932090591E-5</c:v>
                </c:pt>
                <c:pt idx="756">
                  <c:v>-3.6582733682344326E-6</c:v>
                </c:pt>
                <c:pt idx="757">
                  <c:v>2.9632122684297713E-4</c:v>
                </c:pt>
                <c:pt idx="758">
                  <c:v>2.1577497961122738E-4</c:v>
                </c:pt>
                <c:pt idx="759">
                  <c:v>3.5101575183182909E-4</c:v>
                </c:pt>
                <c:pt idx="760">
                  <c:v>3.2165153442398342E-4</c:v>
                </c:pt>
                <c:pt idx="761">
                  <c:v>3.8001140034205072E-4</c:v>
                </c:pt>
                <c:pt idx="762">
                  <c:v>-1.3514500694000731E-4</c:v>
                </c:pt>
                <c:pt idx="763">
                  <c:v>4.7855104970717655E-4</c:v>
                </c:pt>
                <c:pt idx="764">
                  <c:v>6.5723653943194904E-5</c:v>
                </c:pt>
                <c:pt idx="765">
                  <c:v>9.4927927796351064E-4</c:v>
                </c:pt>
                <c:pt idx="766">
                  <c:v>4.7783711225890535E-4</c:v>
                </c:pt>
                <c:pt idx="767">
                  <c:v>-1.640641235511886E-4</c:v>
                </c:pt>
                <c:pt idx="768">
                  <c:v>5.9802069735037655E-4</c:v>
                </c:pt>
                <c:pt idx="769">
                  <c:v>8.01743427526036E-4</c:v>
                </c:pt>
                <c:pt idx="770">
                  <c:v>6.263154445020902E-4</c:v>
                </c:pt>
                <c:pt idx="771">
                  <c:v>1.3828540652283117E-4</c:v>
                </c:pt>
                <c:pt idx="772">
                  <c:v>1.0551900797572955E-4</c:v>
                </c:pt>
                <c:pt idx="773">
                  <c:v>2.2920676269078122E-4</c:v>
                </c:pt>
                <c:pt idx="774">
                  <c:v>4.7285795347074E-5</c:v>
                </c:pt>
                <c:pt idx="775">
                  <c:v>3.5280809785520617E-4</c:v>
                </c:pt>
                <c:pt idx="776">
                  <c:v>1.6725204883760725E-4</c:v>
                </c:pt>
                <c:pt idx="777">
                  <c:v>1.4177693761818766E-4</c:v>
                </c:pt>
                <c:pt idx="778">
                  <c:v>1.5266121205725902E-4</c:v>
                </c:pt>
                <c:pt idx="779">
                  <c:v>-1.4536943825582682E-5</c:v>
                </c:pt>
                <c:pt idx="780">
                  <c:v>2.7257165908922687E-4</c:v>
                </c:pt>
                <c:pt idx="781">
                  <c:v>1.1989884897101177E-4</c:v>
                </c:pt>
                <c:pt idx="782">
                  <c:v>1.1625161208272949E-4</c:v>
                </c:pt>
                <c:pt idx="783">
                  <c:v>3.6324406005161514E-4</c:v>
                </c:pt>
                <c:pt idx="784">
                  <c:v>-1.4524486468658893E-5</c:v>
                </c:pt>
                <c:pt idx="785">
                  <c:v>8.3517010236233702E-5</c:v>
                </c:pt>
                <c:pt idx="786">
                  <c:v>-3.6308711185428777E-6</c:v>
                </c:pt>
                <c:pt idx="787">
                  <c:v>4.1028992611158444E-4</c:v>
                </c:pt>
                <c:pt idx="788" formatCode="0.00%">
                  <c:v>1.0162306553218592E-4</c:v>
                </c:pt>
                <c:pt idx="789" formatCode="0.00%">
                  <c:v>2.540318483357229E-4</c:v>
                </c:pt>
                <c:pt idx="790" formatCode="0.00%">
                  <c:v>3.736947893158149E-4</c:v>
                </c:pt>
                <c:pt idx="791" formatCode="0.00%">
                  <c:v>3.9894243985938438E-4</c:v>
                </c:pt>
                <c:pt idx="792" formatCode="0.00%">
                  <c:v>2.0301697729463442E-4</c:v>
                </c:pt>
                <c:pt idx="793" formatCode="0.00%">
                  <c:v>2.5371971220944367E-4</c:v>
                </c:pt>
                <c:pt idx="794" formatCode="0.00%">
                  <c:v>4.4933234286959056E-4</c:v>
                </c:pt>
                <c:pt idx="795" formatCode="0.00%">
                  <c:v>2.8976163483518391E-4</c:v>
                </c:pt>
                <c:pt idx="796" formatCode="0.00%">
                  <c:v>3.6933906412373041E-4</c:v>
                </c:pt>
                <c:pt idx="797" formatCode="0.00%">
                  <c:v>1.9907988894973805E-4</c:v>
                </c:pt>
                <c:pt idx="798" formatCode="0.00%">
                  <c:v>3.3294007802364689E-4</c:v>
                </c:pt>
                <c:pt idx="799" formatCode="0.00%">
                  <c:v>-1.772677611442397E-4</c:v>
                </c:pt>
                <c:pt idx="800" formatCode="0.00%">
                  <c:v>2.0986434802749976E-4</c:v>
                </c:pt>
                <c:pt idx="801" formatCode="0.00%">
                  <c:v>3.2558324621012602E-5</c:v>
                </c:pt>
                <c:pt idx="802" formatCode="0.00%">
                  <c:v>2.3513579996814471E-4</c:v>
                </c:pt>
                <c:pt idx="803" formatCode="0.00%">
                  <c:v>5.967428689226395E-4</c:v>
                </c:pt>
                <c:pt idx="804" formatCode="0.00%">
                  <c:v>-4.6988065031339232E-5</c:v>
                </c:pt>
                <c:pt idx="805" formatCode="0.00%">
                  <c:v>5.7834182170424242E-5</c:v>
                </c:pt>
                <c:pt idx="806" formatCode="0.00%">
                  <c:v>2.9999746990072573E-4</c:v>
                </c:pt>
                <c:pt idx="807" formatCode="0.00%">
                  <c:v>1.8789385442552486E-4</c:v>
                </c:pt>
                <c:pt idx="808" formatCode="0.00%">
                  <c:v>3.0346382277723905E-4</c:v>
                </c:pt>
                <c:pt idx="809" formatCode="0.00%">
                  <c:v>1.0473548871736682E-4</c:v>
                </c:pt>
                <c:pt idx="810" formatCode="0.00%">
                  <c:v>2.0222665997393641E-4</c:v>
                </c:pt>
                <c:pt idx="811" formatCode="0.00%">
                  <c:v>3.7187740321265039E-4</c:v>
                </c:pt>
                <c:pt idx="812" formatCode="0.00%">
                  <c:v>2.3459267493386449E-4</c:v>
                </c:pt>
                <c:pt idx="813" formatCode="0.00%">
                  <c:v>2.7783691334004601E-4</c:v>
                </c:pt>
                <c:pt idx="814" formatCode="0.00%">
                  <c:v>2.9579608827723369E-4</c:v>
                </c:pt>
                <c:pt idx="815" formatCode="0.00%">
                  <c:v>4.6520014424800138E-4</c:v>
                </c:pt>
                <c:pt idx="816" formatCode="0.00%">
                  <c:v>4.1091594606190718E-4</c:v>
                </c:pt>
                <c:pt idx="817" formatCode="0.00%">
                  <c:v>1.6574008351866176E-4</c:v>
                </c:pt>
                <c:pt idx="818" formatCode="0.00%">
                  <c:v>6.6645292140532497E-4</c:v>
                </c:pt>
                <c:pt idx="819" formatCode="0.00%">
                  <c:v>-2.7360372101048469E-4</c:v>
                </c:pt>
                <c:pt idx="820" formatCode="0.00%">
                  <c:v>7.3100994605668213E-4</c:v>
                </c:pt>
                <c:pt idx="821" formatCode="0.00%">
                  <c:v>2.7707708860358338E-4</c:v>
                </c:pt>
                <c:pt idx="822" formatCode="0.00%">
                  <c:v>3.129744080465624E-4</c:v>
                </c:pt>
                <c:pt idx="823" formatCode="0.00%">
                  <c:v>1.5823638357947978E-4</c:v>
                </c:pt>
                <c:pt idx="824" formatCode="0.00%">
                  <c:v>3.5957124724372846E-5</c:v>
                </c:pt>
                <c:pt idx="825" formatCode="0.00%">
                  <c:v>8.2698413269133297E-5</c:v>
                </c:pt>
                <c:pt idx="826" formatCode="0.00%">
                  <c:v>1.8695486478126355E-4</c:v>
                </c:pt>
                <c:pt idx="827" formatCode="0.00%">
                  <c:v>-1.2581148407220244E-4</c:v>
                </c:pt>
                <c:pt idx="828" formatCode="0.00%">
                  <c:v>3.1277075341806793E-4</c:v>
                </c:pt>
                <c:pt idx="829" formatCode="0.00%">
                  <c:v>-1.8688498666641351E-4</c:v>
                </c:pt>
                <c:pt idx="830" formatCode="0.00%">
                  <c:v>2.4443374048321864E-4</c:v>
                </c:pt>
                <c:pt idx="831" formatCode="0.00%">
                  <c:v>3.7734221704721627E-4</c:v>
                </c:pt>
                <c:pt idx="832" formatCode="0.00%">
                  <c:v>8.9809496096826535E-5</c:v>
                </c:pt>
                <c:pt idx="833" formatCode="0.00%">
                  <c:v>3.0891692290002659E-4</c:v>
                </c:pt>
                <c:pt idx="834" formatCode="0.00%">
                  <c:v>-7.1818958768843366E-5</c:v>
                </c:pt>
                <c:pt idx="835" formatCode="0.00%">
                  <c:v>1.9392511617555286E-4</c:v>
                </c:pt>
                <c:pt idx="836" formatCode="0.00%">
                  <c:v>1.7952547825594856E-4</c:v>
                </c:pt>
                <c:pt idx="837" formatCode="0.00%">
                  <c:v>2.8359934233668227E-4</c:v>
                </c:pt>
                <c:pt idx="838" formatCode="0.00%">
                  <c:v>3.1222971493805041E-4</c:v>
                </c:pt>
                <c:pt idx="839" formatCode="0.00%">
                  <c:v>4.2335179816865853E-4</c:v>
                </c:pt>
                <c:pt idx="840" formatCode="0.00%">
                  <c:v>1.6137939938176693E-4</c:v>
                </c:pt>
                <c:pt idx="841" formatCode="0.00%">
                  <c:v>7.1712604565732363E-6</c:v>
                </c:pt>
                <c:pt idx="842" formatCode="0.00%">
                  <c:v>2.1513627089975174E-4</c:v>
                </c:pt>
                <c:pt idx="843" formatCode="0.00%">
                  <c:v>4.0150132818062012E-4</c:v>
                </c:pt>
                <c:pt idx="844" formatCode="0.00%">
                  <c:v>-1.4333578198633123E-4</c:v>
                </c:pt>
                <c:pt idx="845" formatCode="0.00%">
                  <c:v>4.730758892572684E-4</c:v>
                </c:pt>
                <c:pt idx="846" formatCode="0.00%">
                  <c:v>-2.865770874471707E-5</c:v>
                </c:pt>
                <c:pt idx="847" formatCode="0.00%">
                  <c:v>3.6181394165857306E-4</c:v>
                </c:pt>
                <c:pt idx="848" formatCode="0.00%">
                  <c:v>3.1871083258727673E-4</c:v>
                </c:pt>
                <c:pt idx="849" formatCode="0.00%">
                  <c:v>4.4748495555579915E-4</c:v>
                </c:pt>
                <c:pt idx="850" formatCode="0.00%">
                  <c:v>3.470930066127309E-4</c:v>
                </c:pt>
                <c:pt idx="851" formatCode="0.00%">
                  <c:v>4.2566738565108508E-4</c:v>
                </c:pt>
                <c:pt idx="852" formatCode="0.00%">
                  <c:v>5.1129862700216577E-4</c:v>
                </c:pt>
                <c:pt idx="853" formatCode="0.00%">
                  <c:v>5.8965846267100552E-4</c:v>
                </c:pt>
                <c:pt idx="854" formatCode="0.00%">
                  <c:v>-9.2861122619636305E-5</c:v>
                </c:pt>
                <c:pt idx="855" formatCode="0.00%">
                  <c:v>7.6796136618551003E-4</c:v>
                </c:pt>
                <c:pt idx="856" formatCode="0.00%">
                  <c:v>-2.0344282364370692E-4</c:v>
                </c:pt>
                <c:pt idx="857" formatCode="0.00%">
                  <c:v>8.4963587034136978E-4</c:v>
                </c:pt>
                <c:pt idx="858" formatCode="0.00%">
                  <c:v>6.5273685787459179E-4</c:v>
                </c:pt>
                <c:pt idx="859" formatCode="0.00%">
                  <c:v>-2.3882427167509768E-4</c:v>
                </c:pt>
                <c:pt idx="860" formatCode="0.00%">
                  <c:v>7.915172172823226E-4</c:v>
                </c:pt>
                <c:pt idx="861" formatCode="0.00%">
                  <c:v>-3.5269473024202025E-4</c:v>
                </c:pt>
                <c:pt idx="862" formatCode="0.00%">
                  <c:v>1.0014362234807006E-3</c:v>
                </c:pt>
                <c:pt idx="863" formatCode="0.00%">
                  <c:v>-4.2367148726496495E-4</c:v>
                </c:pt>
                <c:pt idx="864" formatCode="0.00%">
                  <c:v>7.3016359226230065E-4</c:v>
                </c:pt>
                <c:pt idx="865" formatCode="0.00%">
                  <c:v>-2.3846471434063599E-4</c:v>
                </c:pt>
                <c:pt idx="866" formatCode="0.00%">
                  <c:v>7.0132468484906951E-4</c:v>
                </c:pt>
                <c:pt idx="867" formatCode="0.00%">
                  <c:v>2.6681465986477804E-4</c:v>
                </c:pt>
                <c:pt idx="868" formatCode="0.00%">
                  <c:v>5.7972251564009092E-4</c:v>
                </c:pt>
                <c:pt idx="869" formatCode="0.00%">
                  <c:v>-3.5545192157426797E-5</c:v>
                </c:pt>
                <c:pt idx="870" formatCode="0.00%">
                  <c:v>1.347210669624177E-3</c:v>
                </c:pt>
                <c:pt idx="871" formatCode="0.00%">
                  <c:v>2.1299178916645012E-4</c:v>
                </c:pt>
                <c:pt idx="872" formatCode="0.00%">
                  <c:v>5.5720983386620127E-4</c:v>
                </c:pt>
                <c:pt idx="873" formatCode="0.00%">
                  <c:v>2.4120488936518747E-4</c:v>
                </c:pt>
                <c:pt idx="874" formatCode="0.00%">
                  <c:v>-1.0284198506305131E-4</c:v>
                </c:pt>
                <c:pt idx="875" formatCode="0.00%">
                  <c:v>1.2058576307727442E-4</c:v>
                </c:pt>
                <c:pt idx="876" formatCode="0.00%">
                  <c:v>2.4114244780881755E-4</c:v>
                </c:pt>
                <c:pt idx="877" formatCode="0.00%">
                  <c:v>9.0406617055283078E-4</c:v>
                </c:pt>
                <c:pt idx="878" formatCode="0.00%">
                  <c:v>-7.2968396891404108E-4</c:v>
                </c:pt>
                <c:pt idx="879" formatCode="0.00%">
                  <c:v>6.7350092872242584E-4</c:v>
                </c:pt>
                <c:pt idx="880" formatCode="0.00%">
                  <c:v>3.2235439145855693E-4</c:v>
                </c:pt>
                <c:pt idx="881" formatCode="0.00%">
                  <c:v>9.5612789450028046E-5</c:v>
                </c:pt>
                <c:pt idx="882" formatCode="0.00%">
                  <c:v>8.6397371253754685E-4</c:v>
                </c:pt>
                <c:pt idx="883" formatCode="0.00%">
                  <c:v>-1.6273968725677435E-4</c:v>
                </c:pt>
                <c:pt idx="884" formatCode="0.00%">
                  <c:v>6.9706383972500952E-4</c:v>
                </c:pt>
                <c:pt idx="885" formatCode="0.00%">
                  <c:v>7.9912026052730845E-4</c:v>
                </c:pt>
                <c:pt idx="886" formatCode="0.00%">
                  <c:v>-2.3671816758941144E-4</c:v>
                </c:pt>
                <c:pt idx="887" formatCode="0.00%">
                  <c:v>1.0389793971092853E-3</c:v>
                </c:pt>
                <c:pt idx="888" formatCode="0.00%">
                  <c:v>-1.4827157704477845E-4</c:v>
                </c:pt>
                <c:pt idx="889" formatCode="0.00%">
                  <c:v>9.3919257684804691E-4</c:v>
                </c:pt>
                <c:pt idx="890" formatCode="0.00%">
                  <c:v>-1.3404447454568036E-4</c:v>
                </c:pt>
                <c:pt idx="891" formatCode="0.00%">
                  <c:v>1.6757805609455279E-3</c:v>
                </c:pt>
                <c:pt idx="892" formatCode="0.00%">
                  <c:v>6.9736726248126324E-4</c:v>
                </c:pt>
                <c:pt idx="893" formatCode="0.00%">
                  <c:v>2.4637216980094578E-5</c:v>
                </c:pt>
                <c:pt idx="894" formatCode="0.00%">
                  <c:v>2.7100271002700183E-4</c:v>
                </c:pt>
                <c:pt idx="895" formatCode="0.00%">
                  <c:v>1.4074248698925373E-5</c:v>
                </c:pt>
                <c:pt idx="896" formatCode="0.00%">
                  <c:v>6.4036930308808415E-4</c:v>
                </c:pt>
                <c:pt idx="897" formatCode="0.00%">
                  <c:v>2.2855696166934614E-4</c:v>
                </c:pt>
                <c:pt idx="898" formatCode="0.00%">
                  <c:v>-5.6247319463631484E-5</c:v>
                </c:pt>
                <c:pt idx="899" formatCode="0.00%">
                  <c:v>3.0234634828896212E-4</c:v>
                </c:pt>
                <c:pt idx="900" formatCode="0.00%">
                  <c:v>-2.0384637012893503E-4</c:v>
                </c:pt>
                <c:pt idx="901" formatCode="0.00%">
                  <c:v>3.8668400885866205E-4</c:v>
                </c:pt>
                <c:pt idx="902" formatCode="0.00%">
                  <c:v>1.1244641225660601E-4</c:v>
                </c:pt>
                <c:pt idx="903" formatCode="0.00%">
                  <c:v>-1.05406658889029E-5</c:v>
                </c:pt>
                <c:pt idx="904" formatCode="0.00%">
                  <c:v>8.0812623634463066E-5</c:v>
                </c:pt>
                <c:pt idx="905" formatCode="0.00%">
                  <c:v>0</c:v>
                </c:pt>
                <c:pt idx="906" formatCode="0.00%">
                  <c:v>-2.4593158885921618E-5</c:v>
                </c:pt>
                <c:pt idx="907" formatCode="0.00%">
                  <c:v>4.1809398331138503E-4</c:v>
                </c:pt>
                <c:pt idx="908" formatCode="0.00%">
                  <c:v>-1.0535779507270249E-5</c:v>
                </c:pt>
                <c:pt idx="909" formatCode="0.00%">
                  <c:v>3.6524420438222016E-4</c:v>
                </c:pt>
                <c:pt idx="910" formatCode="0.00%">
                  <c:v>-1.6149133739407073E-4</c:v>
                </c:pt>
                <c:pt idx="911" formatCode="0.00%">
                  <c:v>1.8258491076172945E-4</c:v>
                </c:pt>
                <c:pt idx="912" formatCode="0.00%">
                  <c:v>4.8797441469394798E-4</c:v>
                </c:pt>
                <c:pt idx="913" formatCode="0.00%">
                  <c:v>-1.9298922769228621E-4</c:v>
                </c:pt>
                <c:pt idx="914" formatCode="0.00%">
                  <c:v>2.9480407812321197E-4</c:v>
                </c:pt>
                <c:pt idx="915" formatCode="0.00%">
                  <c:v>2.4559766191023513E-4</c:v>
                </c:pt>
                <c:pt idx="916" formatCode="0.00%">
                  <c:v>1.8239918060669602E-4</c:v>
                </c:pt>
                <c:pt idx="917" formatCode="0.00%">
                  <c:v>1.0521110608441298E-4</c:v>
                </c:pt>
                <c:pt idx="918" formatCode="0.00%">
                  <c:v>1.4377338509174997E-4</c:v>
                </c:pt>
                <c:pt idx="919" formatCode="0.00%">
                  <c:v>3.6814720278255386E-4</c:v>
                </c:pt>
                <c:pt idx="920" formatCode="0.00%">
                  <c:v>-1.1916569990577663E-4</c:v>
                </c:pt>
                <c:pt idx="921" formatCode="0.00%">
                  <c:v>3.8558203608429764E-5</c:v>
                </c:pt>
                <c:pt idx="922" formatCode="0.00%">
                  <c:v>1.121649947073422E-4</c:v>
                </c:pt>
                <c:pt idx="923" formatCode="0.00%">
                  <c:v>3.8552392701562965E-5</c:v>
                </c:pt>
                <c:pt idx="924" formatCode="0.00%">
                  <c:v>2.1027767166614808E-5</c:v>
                </c:pt>
                <c:pt idx="925" formatCode="0.00%">
                  <c:v>-1.0513662504374466E-5</c:v>
                </c:pt>
                <c:pt idx="926" formatCode="0.00%">
                  <c:v>9.462395738424334E-5</c:v>
                </c:pt>
                <c:pt idx="927" formatCode="0.00%">
                  <c:v>6.3076669691852771E-5</c:v>
                </c:pt>
                <c:pt idx="928" formatCode="0.00%">
                  <c:v>1.261453825533998E-4</c:v>
                </c:pt>
                <c:pt idx="929" formatCode="0.00%">
                  <c:v>1.6817262920398868E-4</c:v>
                </c:pt>
                <c:pt idx="930" formatCode="0.00%">
                  <c:v>2.8024058654319006E-5</c:v>
                </c:pt>
                <c:pt idx="931" formatCode="0.00%">
                  <c:v>-2.7672982411897085E-4</c:v>
                </c:pt>
                <c:pt idx="932" formatCode="0.00%">
                  <c:v>1.7519393969123165E-4</c:v>
                </c:pt>
                <c:pt idx="933" formatCode="0.00%">
                  <c:v>-4.5542445559321187E-5</c:v>
                </c:pt>
                <c:pt idx="934" formatCode="0.00%">
                  <c:v>8.0578765743410941E-5</c:v>
                </c:pt>
                <c:pt idx="935" formatCode="0.00%">
                  <c:v>-8.0572273329138078E-5</c:v>
                </c:pt>
                <c:pt idx="936" formatCode="0.00%">
                  <c:v>5.2551368963094092E-5</c:v>
                </c:pt>
                <c:pt idx="937" formatCode="0.00%">
                  <c:v>-1.4012961989773309E-5</c:v>
                </c:pt>
                <c:pt idx="938" formatCode="0.00%">
                  <c:v>2.0669408574658377E-4</c:v>
                </c:pt>
                <c:pt idx="939" formatCode="0.00%">
                  <c:v>-2.0314880650085243E-4</c:v>
                </c:pt>
                <c:pt idx="940" formatCode="0.00%">
                  <c:v>-2.9077201722205182E-4</c:v>
                </c:pt>
                <c:pt idx="941" formatCode="0.00%">
                  <c:v>2.6632651630897897E-4</c:v>
                </c:pt>
                <c:pt idx="942" formatCode="0.00%">
                  <c:v>-1.1561098654711E-4</c:v>
                </c:pt>
                <c:pt idx="943" formatCode="0.00%">
                  <c:v>2.2774493968258369E-4</c:v>
                </c:pt>
                <c:pt idx="944" formatCode="0.00%">
                  <c:v>7.0059410379741394E-6</c:v>
                </c:pt>
                <c:pt idx="945" formatCode="0.00%">
                  <c:v>6.3053027596238209E-5</c:v>
                </c:pt>
                <c:pt idx="946" formatCode="0.00%">
                  <c:v>-7.7059952643288021E-5</c:v>
                </c:pt>
                <c:pt idx="947" formatCode="0.00%">
                  <c:v>-4.2035940729268084E-5</c:v>
                </c:pt>
                <c:pt idx="948" formatCode="0.00%">
                  <c:v>1.0509426956017975E-5</c:v>
                </c:pt>
                <c:pt idx="949" formatCode="0.00%">
                  <c:v>1.0859627059378596E-4</c:v>
                </c:pt>
                <c:pt idx="950" formatCode="0.00%">
                  <c:v>-7.0054502402938645E-5</c:v>
                </c:pt>
                <c:pt idx="951" formatCode="0.00%">
                  <c:v>-9.4580204012983948E-5</c:v>
                </c:pt>
                <c:pt idx="952" formatCode="0.00%">
                  <c:v>-5.2549527929990347E-5</c:v>
                </c:pt>
                <c:pt idx="953" formatCode="0.00%">
                  <c:v>-2.8027887748316438E-4</c:v>
                </c:pt>
                <c:pt idx="954" formatCode="0.00%">
                  <c:v>-1.0513404590906106E-5</c:v>
                </c:pt>
                <c:pt idx="955" formatCode="0.00%">
                  <c:v>-2.4881985792724048E-4</c:v>
                </c:pt>
                <c:pt idx="956" formatCode="0.00%">
                  <c:v>1.3670971269919008E-4</c:v>
                </c:pt>
                <c:pt idx="957" formatCode="0.00%">
                  <c:v>-1.0514694285268522E-4</c:v>
                </c:pt>
                <c:pt idx="958" formatCode="0.00%">
                  <c:v>1.051579998945229E-5</c:v>
                </c:pt>
                <c:pt idx="959" formatCode="0.00%">
                  <c:v>-1.927876391576433E-4</c:v>
                </c:pt>
                <c:pt idx="960" formatCode="0.00%">
                  <c:v>1.6828347351105499E-4</c:v>
                </c:pt>
                <c:pt idx="961" formatCode="0.00%">
                  <c:v>1.4021263245789228E-5</c:v>
                </c:pt>
                <c:pt idx="962" formatCode="0.00%">
                  <c:v>-4.907373328422171E-5</c:v>
                </c:pt>
                <c:pt idx="963" formatCode="0.00%">
                  <c:v>-1.0516316064379527E-4</c:v>
                </c:pt>
                <c:pt idx="964" formatCode="0.00%">
                  <c:v>-1.472439095361322E-4</c:v>
                </c:pt>
                <c:pt idx="965" formatCode="0.00%">
                  <c:v>-1.0518970964124019E-4</c:v>
                </c:pt>
                <c:pt idx="966" formatCode="0.00%">
                  <c:v>-1.4728108595252198E-4</c:v>
                </c:pt>
                <c:pt idx="967" formatCode="0.00%">
                  <c:v>-1.5080998993421968E-4</c:v>
                </c:pt>
                <c:pt idx="968" formatCode="0.00%">
                  <c:v>-9.4708927894981976E-5</c:v>
                </c:pt>
                <c:pt idx="969" formatCode="0.00%">
                  <c:v>-2.595972033664351E-4</c:v>
                </c:pt>
                <c:pt idx="970" formatCode="0.00%">
                  <c:v>1.3685026826149027E-4</c:v>
                </c:pt>
                <c:pt idx="971" formatCode="0.00%">
                  <c:v>-3.1576509883390891E-5</c:v>
                </c:pt>
                <c:pt idx="972" formatCode="0.00%">
                  <c:v>7.7189461533233583E-5</c:v>
                </c:pt>
                <c:pt idx="973" formatCode="0.00%">
                  <c:v>-1.6138368972229422E-4</c:v>
                </c:pt>
                <c:pt idx="974" formatCode="0.00%">
                  <c:v>-1.4386520181475237E-4</c:v>
                </c:pt>
                <c:pt idx="975" formatCode="0.00%">
                  <c:v>8.7735306090852561E-5</c:v>
                </c:pt>
                <c:pt idx="976" formatCode="0.00%">
                  <c:v>6.6672983054516521E-5</c:v>
                </c:pt>
                <c:pt idx="977" formatCode="0.00%">
                  <c:v>-1.7544352122200735E-5</c:v>
                </c:pt>
                <c:pt idx="978" formatCode="0.00%">
                  <c:v>-9.4741163632061642E-5</c:v>
                </c:pt>
                <c:pt idx="979" formatCode="0.00%">
                  <c:v>4.9129702414330012E-5</c:v>
                </c:pt>
                <c:pt idx="980" formatCode="0.00%">
                  <c:v>-2.807273646016073E-4</c:v>
                </c:pt>
                <c:pt idx="981" formatCode="0.00%">
                  <c:v>2.2815503310003038E-4</c:v>
                </c:pt>
                <c:pt idx="982" formatCode="0.00%">
                  <c:v>0</c:v>
                </c:pt>
                <c:pt idx="983" formatCode="0.00%">
                  <c:v>-2.8074214185158652E-5</c:v>
                </c:pt>
                <c:pt idx="984" formatCode="0.00%">
                  <c:v>5.2640629441436104E-5</c:v>
                </c:pt>
                <c:pt idx="985" formatCode="0.00%">
                  <c:v>-8.0711383112386237E-5</c:v>
                </c:pt>
                <c:pt idx="986" formatCode="0.00%">
                  <c:v>9.124631943935313E-5</c:v>
                </c:pt>
                <c:pt idx="987" formatCode="0.00%">
                  <c:v>-8.0710533426398001E-5</c:v>
                </c:pt>
                <c:pt idx="988" formatCode="0.00%">
                  <c:v>-7.0188737515075594E-5</c:v>
                </c:pt>
                <c:pt idx="989" formatCode="0.00%">
                  <c:v>2.4567782511919489E-5</c:v>
                </c:pt>
                <c:pt idx="990" formatCode="0.00%">
                  <c:v>1.4038387971870847E-5</c:v>
                </c:pt>
                <c:pt idx="991" formatCode="0.00%">
                  <c:v>4.9133668144296649E-5</c:v>
                </c:pt>
                <c:pt idx="992" formatCode="0.00%">
                  <c:v>1.754687648052311E-4</c:v>
                </c:pt>
                <c:pt idx="993" formatCode="0.00%">
                  <c:v>-1.2631534626195151E-4</c:v>
                </c:pt>
                <c:pt idx="994" formatCode="0.00%">
                  <c:v>-3.1582825961162797E-5</c:v>
                </c:pt>
                <c:pt idx="995" formatCode="0.00%">
                  <c:v>1.2633529387007236E-4</c:v>
                </c:pt>
                <c:pt idx="996" formatCode="0.00%">
                  <c:v>-5.9650797215371476E-5</c:v>
                </c:pt>
                <c:pt idx="997" formatCode="0.00%">
                  <c:v>-2.1054478463011783E-5</c:v>
                </c:pt>
                <c:pt idx="998" formatCode="0.00%">
                  <c:v>2.8073229017877566E-5</c:v>
                </c:pt>
                <c:pt idx="999" formatCode="0.00%">
                  <c:v>-1.0527165350193712E-4</c:v>
                </c:pt>
                <c:pt idx="1000" formatCode="0.00%">
                  <c:v>7.0188491193112768E-5</c:v>
                </c:pt>
                <c:pt idx="1001" formatCode="0.00%">
                  <c:v>-2.1405987359945922E-4</c:v>
                </c:pt>
                <c:pt idx="1002" formatCode="0.00%">
                  <c:v>8.4238310179562959E-5</c:v>
                </c:pt>
                <c:pt idx="1003" formatCode="0.00%">
                  <c:v>-3.5096339452422853E-6</c:v>
                </c:pt>
                <c:pt idx="1004" formatCode="0.00%">
                  <c:v>6.6683278992396566E-5</c:v>
                </c:pt>
                <c:pt idx="1005" formatCode="0.00%">
                  <c:v>1.0528236731088825E-5</c:v>
                </c:pt>
                <c:pt idx="1006" formatCode="0.00%">
                  <c:v>1.3335626125177136E-4</c:v>
                </c:pt>
                <c:pt idx="1007" formatCode="0.00%">
                  <c:v>4.9124703058733843E-5</c:v>
                </c:pt>
                <c:pt idx="1008" formatCode="0.00%">
                  <c:v>-7.3683434911209211E-5</c:v>
                </c:pt>
                <c:pt idx="1009" formatCode="0.00%">
                  <c:v>7.3688864559828815E-5</c:v>
                </c:pt>
                <c:pt idx="1010" formatCode="0.00%">
                  <c:v>-6.6665964919665477E-5</c:v>
                </c:pt>
                <c:pt idx="1011" formatCode="0.00%">
                  <c:v>2.1053813547444733E-5</c:v>
                </c:pt>
                <c:pt idx="1012" formatCode="0.00%">
                  <c:v>-6.6669005929997915E-5</c:v>
                </c:pt>
                <c:pt idx="1013" formatCode="0.00%">
                  <c:v>2.807303199259259E-5</c:v>
                </c:pt>
                <c:pt idx="1014" formatCode="0.00%">
                  <c:v>7.0180609799130877E-6</c:v>
                </c:pt>
                <c:pt idx="1015" formatCode="0.00%">
                  <c:v>0</c:v>
                </c:pt>
                <c:pt idx="1016" formatCode="0.00%">
                  <c:v>3.8599064499100777E-5</c:v>
                </c:pt>
                <c:pt idx="1017" formatCode="0.00%">
                  <c:v>-2.4562092971081029E-5</c:v>
                </c:pt>
                <c:pt idx="1018" formatCode="0.00%">
                  <c:v>4.5616435952799961E-5</c:v>
                </c:pt>
                <c:pt idx="1019" formatCode="0.00%">
                  <c:v>-2.8070372423694145E-5</c:v>
                </c:pt>
                <c:pt idx="1020" formatCode="0.00%">
                  <c:v>-1.1579353661528291E-4</c:v>
                </c:pt>
                <c:pt idx="1021" formatCode="0.00%">
                  <c:v>-3.5093014033815706E-5</c:v>
                </c:pt>
                <c:pt idx="1022" formatCode="0.00%">
                  <c:v>1.4037698238711371E-5</c:v>
                </c:pt>
                <c:pt idx="1023" formatCode="0.00%">
                  <c:v>1.4037501184338552E-5</c:v>
                </c:pt>
                <c:pt idx="1024" formatCode="0.00%">
                  <c:v>9.826112895017225E-5</c:v>
                </c:pt>
                <c:pt idx="1025" formatCode="0.00%">
                  <c:v>1.052694371250773E-5</c:v>
                </c:pt>
                <c:pt idx="1026" formatCode="0.00%">
                  <c:v>9.1232551774345083E-5</c:v>
                </c:pt>
                <c:pt idx="1027" formatCode="0.00%">
                  <c:v>2.456036938802697E-5</c:v>
                </c:pt>
                <c:pt idx="1028" formatCode="0.00%">
                  <c:v>-3.8593918300189323E-5</c:v>
                </c:pt>
                <c:pt idx="1029" formatCode="0.00%">
                  <c:v>-2.1052040644509162E-5</c:v>
                </c:pt>
                <c:pt idx="1030" formatCode="0.00%">
                  <c:v>-1.2631490305337056E-4</c:v>
                </c:pt>
                <c:pt idx="1031" formatCode="0.00%">
                  <c:v>2.1055143420545264E-5</c:v>
                </c:pt>
                <c:pt idx="1032" formatCode="0.00%">
                  <c:v>-4.2109400221757021E-5</c:v>
                </c:pt>
                <c:pt idx="1033" formatCode="0.00%">
                  <c:v>-9.1240875912279584E-5</c:v>
                </c:pt>
                <c:pt idx="1034" formatCode="0.00%">
                  <c:v>1.474025563814596E-4</c:v>
                </c:pt>
                <c:pt idx="1035" formatCode="0.00%">
                  <c:v>-1.2632642748866552E-4</c:v>
                </c:pt>
                <c:pt idx="1036" formatCode="0.00%">
                  <c:v>1.4388994174208136E-4</c:v>
                </c:pt>
                <c:pt idx="1037" formatCode="0.00%">
                  <c:v>-5.614409381671237E-5</c:v>
                </c:pt>
                <c:pt idx="1038" formatCode="0.00%">
                  <c:v>1.193128980749858E-4</c:v>
                </c:pt>
                <c:pt idx="1039" formatCode="0.00%">
                  <c:v>7.017568482758918E-6</c:v>
                </c:pt>
                <c:pt idx="1040" formatCode="0.00%">
                  <c:v>-7.0175192369292816E-6</c:v>
                </c:pt>
                <c:pt idx="1041" formatCode="0.00%">
                  <c:v>-1.0526352724038457E-4</c:v>
                </c:pt>
                <c:pt idx="1042" formatCode="0.00%">
                  <c:v>-3.1582382645223284E-5</c:v>
                </c:pt>
                <c:pt idx="1043" formatCode="0.00%">
                  <c:v>-9.8259404828660024E-5</c:v>
                </c:pt>
                <c:pt idx="1044" formatCode="0.00%">
                  <c:v>5.9663358274786304E-5</c:v>
                </c:pt>
                <c:pt idx="1045" formatCode="0.00%">
                  <c:v>-7.7206798409501509E-5</c:v>
                </c:pt>
                <c:pt idx="1046" formatCode="0.00%">
                  <c:v>1.544255195191635E-4</c:v>
                </c:pt>
                <c:pt idx="1047" formatCode="0.00%">
                  <c:v>5.6146063985407224E-5</c:v>
                </c:pt>
                <c:pt idx="1048" formatCode="0.00%">
                  <c:v>-2.1755378315502227E-4</c:v>
                </c:pt>
                <c:pt idx="1049" formatCode="0.00%">
                  <c:v>7.0193910678195692E-5</c:v>
                </c:pt>
                <c:pt idx="1050" formatCode="0.00%">
                  <c:v>-3.8603941111325923E-5</c:v>
                </c:pt>
                <c:pt idx="1051" formatCode="0.00%">
                  <c:v>7.3701278190840824E-5</c:v>
                </c:pt>
                <c:pt idx="1052" formatCode="0.00%">
                  <c:v>-2.4565282237598574E-5</c:v>
                </c:pt>
                <c:pt idx="1053" formatCode="0.00%">
                  <c:v>-3.5094122436962749E-6</c:v>
                </c:pt>
                <c:pt idx="1054" formatCode="0.00%">
                  <c:v>1.1230158590902484E-4</c:v>
                </c:pt>
                <c:pt idx="1055" formatCode="0.00%">
                  <c:v>-1.2632509763876865E-4</c:v>
                </c:pt>
                <c:pt idx="1056" formatCode="0.00%">
                  <c:v>1.8600211270336509E-4</c:v>
                </c:pt>
                <c:pt idx="1057" formatCode="0.00%">
                  <c:v>-2.1052927058562432E-5</c:v>
                </c:pt>
                <c:pt idx="1058" formatCode="0.00%">
                  <c:v>-3.5088950489425841E-5</c:v>
                </c:pt>
                <c:pt idx="1059" formatCode="0.00%">
                  <c:v>-9.8252508948015738E-5</c:v>
                </c:pt>
                <c:pt idx="1060" formatCode="0.00%">
                  <c:v>7.3696622589158878E-5</c:v>
                </c:pt>
                <c:pt idx="1061" formatCode="0.00%">
                  <c:v>-5.9654774312023484E-5</c:v>
                </c:pt>
                <c:pt idx="1062" formatCode="0.00%">
                  <c:v>1.0527941155835663E-4</c:v>
                </c:pt>
                <c:pt idx="1063" formatCode="0.00%">
                  <c:v>-1.8597404784803651E-4</c:v>
                </c:pt>
                <c:pt idx="1064" formatCode="0.00%">
                  <c:v>1.6846065566289425E-4</c:v>
                </c:pt>
                <c:pt idx="1065" formatCode="0.00%">
                  <c:v>-7.0180117270890463E-6</c:v>
                </c:pt>
                <c:pt idx="1066" formatCode="0.00%">
                  <c:v>-5.6144487839415724E-5</c:v>
                </c:pt>
                <c:pt idx="1067" formatCode="0.00%">
                  <c:v>6.3166095247479959E-5</c:v>
                </c:pt>
                <c:pt idx="1068" formatCode="0.00%">
                  <c:v>-4.9126082089623324E-5</c:v>
                </c:pt>
                <c:pt idx="1069" formatCode="0.00%">
                  <c:v>7.018356511445667E-5</c:v>
                </c:pt>
                <c:pt idx="1070" formatCode="0.00%">
                  <c:v>-3.8598251849930598E-5</c:v>
                </c:pt>
                <c:pt idx="1071" formatCode="0.00%">
                  <c:v>-9.474482061666567E-5</c:v>
                </c:pt>
                <c:pt idx="1072" formatCode="0.00%">
                  <c:v>1.6494179660231367E-4</c:v>
                </c:pt>
                <c:pt idx="1073" formatCode="0.00%">
                  <c:v>-9.8246992940365097E-5</c:v>
                </c:pt>
                <c:pt idx="1074" formatCode="0.00%">
                  <c:v>5.6146655063038509E-5</c:v>
                </c:pt>
                <c:pt idx="1075" formatCode="0.00%">
                  <c:v>-3.508968924648137E-6</c:v>
                </c:pt>
                <c:pt idx="1076" formatCode="0.00%">
                  <c:v>5.6143699799671154E-5</c:v>
                </c:pt>
                <c:pt idx="1077" formatCode="0.00%">
                  <c:v>-3.1579058171971042E-5</c:v>
                </c:pt>
                <c:pt idx="1078" formatCode="0.00%">
                  <c:v>5.6142320783214572E-5</c:v>
                </c:pt>
                <c:pt idx="1079" formatCode="0.00%">
                  <c:v>-1.4034792249928429E-5</c:v>
                </c:pt>
                <c:pt idx="1080" formatCode="0.00%">
                  <c:v>1.0526241921104962E-4</c:v>
                </c:pt>
                <c:pt idx="1081" formatCode="0.00%">
                  <c:v>-1.0875971820700769E-4</c:v>
                </c:pt>
                <c:pt idx="1082" formatCode="0.00%">
                  <c:v>-1.4035038473747541E-5</c:v>
                </c:pt>
                <c:pt idx="1083" formatCode="0.00%">
                  <c:v>1.0877307480439136E-4</c:v>
                </c:pt>
                <c:pt idx="1084" formatCode="0.00%">
                  <c:v>-9.8235962782688979E-5</c:v>
                </c:pt>
                <c:pt idx="1085" formatCode="0.00%">
                  <c:v>-1.2982456140342435E-4</c:v>
                </c:pt>
                <c:pt idx="1086" formatCode="0.00%">
                  <c:v>2.1055365082567334E-5</c:v>
                </c:pt>
                <c:pt idx="1087" formatCode="0.00%">
                  <c:v>3.8600689899581653E-5</c:v>
                </c:pt>
                <c:pt idx="1088" formatCode="0.00%">
                  <c:v>-1.0527054530196089E-5</c:v>
                </c:pt>
                <c:pt idx="1089" formatCode="0.00%">
                  <c:v>8.421732280150529E-5</c:v>
                </c:pt>
                <c:pt idx="1090" formatCode="0.00%">
                  <c:v>-1.4035038473747541E-5</c:v>
                </c:pt>
                <c:pt idx="1091" formatCode="0.00%">
                  <c:v>-6.6667368428308116E-5</c:v>
                </c:pt>
                <c:pt idx="1092" formatCode="0.00%">
                  <c:v>-1.4036171213316351E-5</c:v>
                </c:pt>
                <c:pt idx="1093" formatCode="0.00%">
                  <c:v>8.4218209380537701E-5</c:v>
                </c:pt>
                <c:pt idx="1094" formatCode="0.00%">
                  <c:v>2.8070372423583123E-5</c:v>
                </c:pt>
                <c:pt idx="1095" formatCode="0.00%">
                  <c:v>-1.9297839343723755E-4</c:v>
                </c:pt>
                <c:pt idx="1096" formatCode="0.00%">
                  <c:v>6.3168755329856552E-5</c:v>
                </c:pt>
                <c:pt idx="1097" formatCode="0.00%">
                  <c:v>4.2109843526816348E-5</c:v>
                </c:pt>
                <c:pt idx="1098" formatCode="0.00%">
                  <c:v>1.5790526385983661E-4</c:v>
                </c:pt>
                <c:pt idx="1099" formatCode="0.00%">
                  <c:v>-1.7191414116612957E-4</c:v>
                </c:pt>
                <c:pt idx="1100" formatCode="0.00%">
                  <c:v>-1.0527165350215917E-5</c:v>
                </c:pt>
              </c:numCache>
            </c:numRef>
          </c:val>
          <c:extLst>
            <c:ext xmlns:c14="http://schemas.microsoft.com/office/drawing/2007/8/2/chart" uri="{6F2FDCE9-48DA-4B69-8628-5D25D57E5C99}">
              <c14:invertSolidFillFmt>
                <c14:spPr xmlns:c14="http://schemas.microsoft.com/office/drawing/2007/8/2/chart">
                  <a:solidFill>
                    <a:srgbClr val="AF945E"/>
                  </a:solidFill>
                  <a:ln>
                    <a:noFill/>
                  </a:ln>
                </c14:spPr>
              </c14:invertSolidFillFmt>
            </c:ext>
            <c:ext xmlns:c16="http://schemas.microsoft.com/office/drawing/2014/chart" uri="{C3380CC4-5D6E-409C-BE32-E72D297353CC}">
              <c16:uniqueId val="{00000000-E8A2-4138-917E-1127D9120385}"/>
            </c:ext>
          </c:extLst>
        </c:ser>
        <c:dLbls>
          <c:showLegendKey val="0"/>
          <c:showVal val="0"/>
          <c:showCatName val="0"/>
          <c:showSerName val="0"/>
          <c:showPercent val="0"/>
          <c:showBubbleSize val="0"/>
        </c:dLbls>
        <c:gapWidth val="151"/>
        <c:axId val="515907584"/>
        <c:axId val="515909120"/>
      </c:barChart>
      <c:lineChart>
        <c:grouping val="standard"/>
        <c:varyColors val="0"/>
        <c:ser>
          <c:idx val="2"/>
          <c:order val="1"/>
          <c:tx>
            <c:strRef>
              <c:f>'III.2.3 Ханш'!$A$7</c:f>
              <c:strCache>
                <c:ptCount val="1"/>
                <c:pt idx="0">
                  <c:v>Захын дундаж ханш /баруун/</c:v>
                </c:pt>
              </c:strCache>
            </c:strRef>
          </c:tx>
          <c:spPr>
            <a:ln w="19050">
              <a:solidFill>
                <a:srgbClr val="FF0000"/>
              </a:solidFill>
            </a:ln>
          </c:spPr>
          <c:marker>
            <c:symbol val="none"/>
          </c:marker>
          <c:cat>
            <c:multiLvlStrRef>
              <c:f>'III.2.3 Ханш'!$SD$3:$BIL$4</c:f>
              <c:multiLvlStrCache>
                <c:ptCount val="1091"/>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45">
                    <c:v>.</c:v>
                  </c:pt>
                  <c:pt idx="1046">
                    <c:v>3</c:v>
                  </c:pt>
                  <c:pt idx="1090">
                    <c:v>5</c:v>
                  </c:pt>
                </c:lvl>
                <c:lvl>
                  <c:pt idx="0">
                    <c:v>2017</c:v>
                  </c:pt>
                  <c:pt idx="250">
                    <c:v>2018</c:v>
                  </c:pt>
                  <c:pt idx="507">
                    <c:v>2019</c:v>
                  </c:pt>
                  <c:pt idx="758">
                    <c:v>2020</c:v>
                  </c:pt>
                  <c:pt idx="1007">
                    <c:v>2021</c:v>
                  </c:pt>
                </c:lvl>
              </c:multiLvlStrCache>
            </c:multiLvlStrRef>
          </c:cat>
          <c:val>
            <c:numRef>
              <c:f>'III.2.3 Ханш'!$SD$7:$BIL$7</c:f>
              <c:numCache>
                <c:formatCode>_-* #,##0_₮_-;\-* #,##0_₮_-;_-* "-"??_₮_-;_-@_-</c:formatCode>
                <c:ptCount val="1101"/>
                <c:pt idx="0">
                  <c:v>2494.5</c:v>
                </c:pt>
                <c:pt idx="1">
                  <c:v>2497</c:v>
                </c:pt>
                <c:pt idx="2">
                  <c:v>2497.5</c:v>
                </c:pt>
                <c:pt idx="3">
                  <c:v>2505.5</c:v>
                </c:pt>
                <c:pt idx="4">
                  <c:v>2497.5</c:v>
                </c:pt>
                <c:pt idx="5">
                  <c:v>2501.5</c:v>
                </c:pt>
                <c:pt idx="6">
                  <c:v>2499.5</c:v>
                </c:pt>
                <c:pt idx="7">
                  <c:v>2497</c:v>
                </c:pt>
                <c:pt idx="8">
                  <c:v>2497</c:v>
                </c:pt>
                <c:pt idx="9">
                  <c:v>2497.5</c:v>
                </c:pt>
                <c:pt idx="10">
                  <c:v>2495</c:v>
                </c:pt>
                <c:pt idx="11">
                  <c:v>2493.5</c:v>
                </c:pt>
                <c:pt idx="12">
                  <c:v>2493.5</c:v>
                </c:pt>
                <c:pt idx="13">
                  <c:v>2490</c:v>
                </c:pt>
                <c:pt idx="14">
                  <c:v>2489</c:v>
                </c:pt>
                <c:pt idx="15">
                  <c:v>2486</c:v>
                </c:pt>
                <c:pt idx="16">
                  <c:v>2483.5</c:v>
                </c:pt>
                <c:pt idx="17">
                  <c:v>2477.5</c:v>
                </c:pt>
                <c:pt idx="18">
                  <c:v>2479</c:v>
                </c:pt>
                <c:pt idx="19">
                  <c:v>2465</c:v>
                </c:pt>
                <c:pt idx="20">
                  <c:v>2456.5</c:v>
                </c:pt>
                <c:pt idx="21">
                  <c:v>2452.5</c:v>
                </c:pt>
                <c:pt idx="22">
                  <c:v>2466.5</c:v>
                </c:pt>
                <c:pt idx="23">
                  <c:v>2472.5</c:v>
                </c:pt>
                <c:pt idx="24">
                  <c:v>2479.5</c:v>
                </c:pt>
                <c:pt idx="25">
                  <c:v>2478.5</c:v>
                </c:pt>
                <c:pt idx="26">
                  <c:v>2479</c:v>
                </c:pt>
                <c:pt idx="27">
                  <c:v>2480</c:v>
                </c:pt>
                <c:pt idx="28">
                  <c:v>2483.5</c:v>
                </c:pt>
                <c:pt idx="29">
                  <c:v>2486.5</c:v>
                </c:pt>
                <c:pt idx="30">
                  <c:v>2486.5</c:v>
                </c:pt>
                <c:pt idx="31">
                  <c:v>2485.5</c:v>
                </c:pt>
                <c:pt idx="32">
                  <c:v>2486.5</c:v>
                </c:pt>
                <c:pt idx="33">
                  <c:v>2482.5</c:v>
                </c:pt>
                <c:pt idx="34">
                  <c:v>2483.5</c:v>
                </c:pt>
                <c:pt idx="35">
                  <c:v>2483.5</c:v>
                </c:pt>
                <c:pt idx="36">
                  <c:v>2480.5</c:v>
                </c:pt>
                <c:pt idx="37">
                  <c:v>2477.5</c:v>
                </c:pt>
                <c:pt idx="38">
                  <c:v>2472.5</c:v>
                </c:pt>
                <c:pt idx="39">
                  <c:v>2469.5</c:v>
                </c:pt>
                <c:pt idx="40">
                  <c:v>2474.5</c:v>
                </c:pt>
                <c:pt idx="41">
                  <c:v>2472</c:v>
                </c:pt>
                <c:pt idx="42">
                  <c:v>2469.5</c:v>
                </c:pt>
                <c:pt idx="43">
                  <c:v>2467.5</c:v>
                </c:pt>
                <c:pt idx="44">
                  <c:v>2465.5</c:v>
                </c:pt>
                <c:pt idx="45">
                  <c:v>2459.5</c:v>
                </c:pt>
                <c:pt idx="46">
                  <c:v>2461.5</c:v>
                </c:pt>
                <c:pt idx="47">
                  <c:v>2456.5</c:v>
                </c:pt>
                <c:pt idx="48">
                  <c:v>2455.5</c:v>
                </c:pt>
                <c:pt idx="49">
                  <c:v>2455.5</c:v>
                </c:pt>
                <c:pt idx="50">
                  <c:v>2459</c:v>
                </c:pt>
                <c:pt idx="51">
                  <c:v>2459</c:v>
                </c:pt>
                <c:pt idx="52">
                  <c:v>2460.5</c:v>
                </c:pt>
                <c:pt idx="53">
                  <c:v>2461</c:v>
                </c:pt>
                <c:pt idx="54">
                  <c:v>2459.5</c:v>
                </c:pt>
                <c:pt idx="55">
                  <c:v>2459.5</c:v>
                </c:pt>
                <c:pt idx="56">
                  <c:v>2459</c:v>
                </c:pt>
                <c:pt idx="57">
                  <c:v>2455.5</c:v>
                </c:pt>
                <c:pt idx="58">
                  <c:v>2454.5</c:v>
                </c:pt>
                <c:pt idx="59">
                  <c:v>2451.5</c:v>
                </c:pt>
                <c:pt idx="60">
                  <c:v>2449.5</c:v>
                </c:pt>
                <c:pt idx="61">
                  <c:v>2443</c:v>
                </c:pt>
                <c:pt idx="62">
                  <c:v>2443</c:v>
                </c:pt>
                <c:pt idx="63">
                  <c:v>2437.5</c:v>
                </c:pt>
                <c:pt idx="64">
                  <c:v>2437.5</c:v>
                </c:pt>
                <c:pt idx="65">
                  <c:v>2431.5</c:v>
                </c:pt>
                <c:pt idx="66">
                  <c:v>2425.5</c:v>
                </c:pt>
                <c:pt idx="67">
                  <c:v>2417.5</c:v>
                </c:pt>
                <c:pt idx="68">
                  <c:v>2412.5</c:v>
                </c:pt>
                <c:pt idx="69">
                  <c:v>2409.5</c:v>
                </c:pt>
                <c:pt idx="70">
                  <c:v>2407.5</c:v>
                </c:pt>
                <c:pt idx="71">
                  <c:v>2406.5</c:v>
                </c:pt>
                <c:pt idx="72">
                  <c:v>2407</c:v>
                </c:pt>
                <c:pt idx="73">
                  <c:v>2412</c:v>
                </c:pt>
                <c:pt idx="74">
                  <c:v>2425.5</c:v>
                </c:pt>
                <c:pt idx="75">
                  <c:v>2424.5</c:v>
                </c:pt>
                <c:pt idx="76">
                  <c:v>2424</c:v>
                </c:pt>
                <c:pt idx="77">
                  <c:v>2424.5</c:v>
                </c:pt>
                <c:pt idx="78">
                  <c:v>2421.5</c:v>
                </c:pt>
                <c:pt idx="79">
                  <c:v>2422.5</c:v>
                </c:pt>
                <c:pt idx="80">
                  <c:v>2421.5</c:v>
                </c:pt>
                <c:pt idx="81">
                  <c:v>2418.5</c:v>
                </c:pt>
                <c:pt idx="82">
                  <c:v>2420</c:v>
                </c:pt>
                <c:pt idx="83">
                  <c:v>2419.5</c:v>
                </c:pt>
                <c:pt idx="84">
                  <c:v>2418.5</c:v>
                </c:pt>
                <c:pt idx="85">
                  <c:v>2416.5</c:v>
                </c:pt>
                <c:pt idx="86">
                  <c:v>2411.5</c:v>
                </c:pt>
                <c:pt idx="87">
                  <c:v>2412.5</c:v>
                </c:pt>
                <c:pt idx="88">
                  <c:v>2412.5</c:v>
                </c:pt>
                <c:pt idx="89">
                  <c:v>2412.5</c:v>
                </c:pt>
                <c:pt idx="90">
                  <c:v>2412.5</c:v>
                </c:pt>
                <c:pt idx="91">
                  <c:v>2413.5</c:v>
                </c:pt>
                <c:pt idx="92">
                  <c:v>2422.5</c:v>
                </c:pt>
                <c:pt idx="93">
                  <c:v>2421.5</c:v>
                </c:pt>
                <c:pt idx="94">
                  <c:v>2420</c:v>
                </c:pt>
                <c:pt idx="95">
                  <c:v>2419.5</c:v>
                </c:pt>
                <c:pt idx="96">
                  <c:v>2418.5</c:v>
                </c:pt>
                <c:pt idx="97">
                  <c:v>2416.5</c:v>
                </c:pt>
                <c:pt idx="98">
                  <c:v>2412</c:v>
                </c:pt>
                <c:pt idx="99">
                  <c:v>2412.5</c:v>
                </c:pt>
                <c:pt idx="100">
                  <c:v>2409</c:v>
                </c:pt>
                <c:pt idx="101">
                  <c:v>2404.5</c:v>
                </c:pt>
                <c:pt idx="102">
                  <c:v>2400.5</c:v>
                </c:pt>
                <c:pt idx="103">
                  <c:v>2399.5</c:v>
                </c:pt>
                <c:pt idx="104">
                  <c:v>2392.5</c:v>
                </c:pt>
                <c:pt idx="105">
                  <c:v>2392</c:v>
                </c:pt>
                <c:pt idx="106">
                  <c:v>2389.5</c:v>
                </c:pt>
                <c:pt idx="107">
                  <c:v>2381.5</c:v>
                </c:pt>
                <c:pt idx="108">
                  <c:v>2377.5</c:v>
                </c:pt>
                <c:pt idx="109">
                  <c:v>2375</c:v>
                </c:pt>
                <c:pt idx="110">
                  <c:v>2374.5</c:v>
                </c:pt>
                <c:pt idx="111">
                  <c:v>2372.5</c:v>
                </c:pt>
                <c:pt idx="112">
                  <c:v>2371.5</c:v>
                </c:pt>
                <c:pt idx="113">
                  <c:v>2371.5</c:v>
                </c:pt>
                <c:pt idx="114">
                  <c:v>2365.5</c:v>
                </c:pt>
                <c:pt idx="115">
                  <c:v>2363</c:v>
                </c:pt>
                <c:pt idx="116">
                  <c:v>2362</c:v>
                </c:pt>
                <c:pt idx="117">
                  <c:v>2360</c:v>
                </c:pt>
                <c:pt idx="118">
                  <c:v>2362</c:v>
                </c:pt>
                <c:pt idx="119">
                  <c:v>2363.5</c:v>
                </c:pt>
                <c:pt idx="120">
                  <c:v>2371.5</c:v>
                </c:pt>
                <c:pt idx="121">
                  <c:v>2354.5</c:v>
                </c:pt>
                <c:pt idx="122">
                  <c:v>2351.5</c:v>
                </c:pt>
                <c:pt idx="123">
                  <c:v>2351.5</c:v>
                </c:pt>
                <c:pt idx="124">
                  <c:v>2355.5</c:v>
                </c:pt>
                <c:pt idx="125">
                  <c:v>2360</c:v>
                </c:pt>
                <c:pt idx="126">
                  <c:v>2373.5</c:v>
                </c:pt>
                <c:pt idx="127">
                  <c:v>2397.5</c:v>
                </c:pt>
                <c:pt idx="128">
                  <c:v>2410</c:v>
                </c:pt>
                <c:pt idx="129">
                  <c:v>2405</c:v>
                </c:pt>
                <c:pt idx="130">
                  <c:v>2410</c:v>
                </c:pt>
                <c:pt idx="131">
                  <c:v>2418.5</c:v>
                </c:pt>
                <c:pt idx="132">
                  <c:v>2420</c:v>
                </c:pt>
                <c:pt idx="133">
                  <c:v>2424.5</c:v>
                </c:pt>
                <c:pt idx="134">
                  <c:v>2426.5</c:v>
                </c:pt>
                <c:pt idx="135">
                  <c:v>2427.5</c:v>
                </c:pt>
                <c:pt idx="136">
                  <c:v>2431.5</c:v>
                </c:pt>
                <c:pt idx="137">
                  <c:v>2439.5</c:v>
                </c:pt>
                <c:pt idx="138">
                  <c:v>2444.5</c:v>
                </c:pt>
                <c:pt idx="139">
                  <c:v>2448</c:v>
                </c:pt>
                <c:pt idx="140">
                  <c:v>2450</c:v>
                </c:pt>
                <c:pt idx="141">
                  <c:v>2457.5</c:v>
                </c:pt>
                <c:pt idx="142">
                  <c:v>2466.5</c:v>
                </c:pt>
                <c:pt idx="143">
                  <c:v>2462.5</c:v>
                </c:pt>
                <c:pt idx="144">
                  <c:v>2447.5</c:v>
                </c:pt>
                <c:pt idx="145">
                  <c:v>2449.5</c:v>
                </c:pt>
                <c:pt idx="146">
                  <c:v>2452</c:v>
                </c:pt>
                <c:pt idx="147">
                  <c:v>2444</c:v>
                </c:pt>
                <c:pt idx="148">
                  <c:v>2440</c:v>
                </c:pt>
                <c:pt idx="149">
                  <c:v>2445</c:v>
                </c:pt>
                <c:pt idx="150">
                  <c:v>2441.5</c:v>
                </c:pt>
                <c:pt idx="151">
                  <c:v>2443.5</c:v>
                </c:pt>
                <c:pt idx="152">
                  <c:v>2446.5</c:v>
                </c:pt>
                <c:pt idx="153">
                  <c:v>2447.5</c:v>
                </c:pt>
                <c:pt idx="154">
                  <c:v>2445.5</c:v>
                </c:pt>
                <c:pt idx="155">
                  <c:v>2444.5</c:v>
                </c:pt>
                <c:pt idx="156">
                  <c:v>2444.5</c:v>
                </c:pt>
                <c:pt idx="157">
                  <c:v>2442.5</c:v>
                </c:pt>
                <c:pt idx="158">
                  <c:v>2437.5</c:v>
                </c:pt>
                <c:pt idx="159">
                  <c:v>2437</c:v>
                </c:pt>
                <c:pt idx="160">
                  <c:v>2434.5</c:v>
                </c:pt>
                <c:pt idx="161">
                  <c:v>2430.5</c:v>
                </c:pt>
                <c:pt idx="162">
                  <c:v>2429.5</c:v>
                </c:pt>
                <c:pt idx="163">
                  <c:v>2432.5</c:v>
                </c:pt>
                <c:pt idx="164">
                  <c:v>2434.5</c:v>
                </c:pt>
                <c:pt idx="165">
                  <c:v>2438</c:v>
                </c:pt>
                <c:pt idx="166">
                  <c:v>2438.5</c:v>
                </c:pt>
                <c:pt idx="167">
                  <c:v>2442</c:v>
                </c:pt>
                <c:pt idx="168">
                  <c:v>2442.5</c:v>
                </c:pt>
                <c:pt idx="169">
                  <c:v>2447.5</c:v>
                </c:pt>
                <c:pt idx="170">
                  <c:v>2452.5</c:v>
                </c:pt>
                <c:pt idx="171">
                  <c:v>2458</c:v>
                </c:pt>
                <c:pt idx="172">
                  <c:v>2458</c:v>
                </c:pt>
                <c:pt idx="173">
                  <c:v>2460</c:v>
                </c:pt>
                <c:pt idx="174">
                  <c:v>2461.5</c:v>
                </c:pt>
                <c:pt idx="175">
                  <c:v>2478.5</c:v>
                </c:pt>
                <c:pt idx="176">
                  <c:v>2480.5</c:v>
                </c:pt>
                <c:pt idx="177">
                  <c:v>2468.5</c:v>
                </c:pt>
                <c:pt idx="178">
                  <c:v>2465</c:v>
                </c:pt>
                <c:pt idx="179">
                  <c:v>2468.5</c:v>
                </c:pt>
                <c:pt idx="180">
                  <c:v>2471.5</c:v>
                </c:pt>
                <c:pt idx="181">
                  <c:v>2469.5</c:v>
                </c:pt>
                <c:pt idx="182">
                  <c:v>2462.5</c:v>
                </c:pt>
                <c:pt idx="183">
                  <c:v>2463.5</c:v>
                </c:pt>
                <c:pt idx="184">
                  <c:v>2464.5</c:v>
                </c:pt>
                <c:pt idx="185">
                  <c:v>2465.5</c:v>
                </c:pt>
                <c:pt idx="186">
                  <c:v>2467.5</c:v>
                </c:pt>
                <c:pt idx="187">
                  <c:v>2464.5</c:v>
                </c:pt>
                <c:pt idx="188">
                  <c:v>2464.5</c:v>
                </c:pt>
                <c:pt idx="189">
                  <c:v>2464</c:v>
                </c:pt>
                <c:pt idx="190">
                  <c:v>2462.5</c:v>
                </c:pt>
                <c:pt idx="191">
                  <c:v>2462.5</c:v>
                </c:pt>
                <c:pt idx="192">
                  <c:v>2462.5</c:v>
                </c:pt>
                <c:pt idx="193">
                  <c:v>2463.5</c:v>
                </c:pt>
                <c:pt idx="194">
                  <c:v>2462</c:v>
                </c:pt>
                <c:pt idx="195">
                  <c:v>2461.5</c:v>
                </c:pt>
                <c:pt idx="196">
                  <c:v>2460</c:v>
                </c:pt>
                <c:pt idx="197">
                  <c:v>2457.5</c:v>
                </c:pt>
                <c:pt idx="198">
                  <c:v>2458.5</c:v>
                </c:pt>
                <c:pt idx="199">
                  <c:v>2458</c:v>
                </c:pt>
                <c:pt idx="200">
                  <c:v>2455.5</c:v>
                </c:pt>
                <c:pt idx="201">
                  <c:v>2456.5</c:v>
                </c:pt>
                <c:pt idx="202">
                  <c:v>2458.5</c:v>
                </c:pt>
                <c:pt idx="203">
                  <c:v>2456.5</c:v>
                </c:pt>
                <c:pt idx="204">
                  <c:v>2457.5</c:v>
                </c:pt>
                <c:pt idx="205">
                  <c:v>2456.5</c:v>
                </c:pt>
                <c:pt idx="206">
                  <c:v>2456.5</c:v>
                </c:pt>
                <c:pt idx="207">
                  <c:v>2457.5</c:v>
                </c:pt>
                <c:pt idx="208">
                  <c:v>2456.5</c:v>
                </c:pt>
                <c:pt idx="209">
                  <c:v>2457.5</c:v>
                </c:pt>
                <c:pt idx="210">
                  <c:v>2457.5</c:v>
                </c:pt>
                <c:pt idx="211">
                  <c:v>2457</c:v>
                </c:pt>
                <c:pt idx="212">
                  <c:v>2456.5</c:v>
                </c:pt>
                <c:pt idx="213">
                  <c:v>2454</c:v>
                </c:pt>
                <c:pt idx="214">
                  <c:v>2454.5</c:v>
                </c:pt>
                <c:pt idx="215">
                  <c:v>2452.5</c:v>
                </c:pt>
                <c:pt idx="216">
                  <c:v>2452.5</c:v>
                </c:pt>
                <c:pt idx="217">
                  <c:v>2452.5</c:v>
                </c:pt>
                <c:pt idx="218">
                  <c:v>2447</c:v>
                </c:pt>
                <c:pt idx="219">
                  <c:v>2448.5</c:v>
                </c:pt>
                <c:pt idx="220">
                  <c:v>2446</c:v>
                </c:pt>
                <c:pt idx="221">
                  <c:v>2445.5</c:v>
                </c:pt>
                <c:pt idx="222">
                  <c:v>2443.5</c:v>
                </c:pt>
                <c:pt idx="223">
                  <c:v>2443.5</c:v>
                </c:pt>
                <c:pt idx="224">
                  <c:v>2444.5</c:v>
                </c:pt>
                <c:pt idx="225">
                  <c:v>2445.5</c:v>
                </c:pt>
                <c:pt idx="226">
                  <c:v>2445</c:v>
                </c:pt>
                <c:pt idx="227">
                  <c:v>2446.5</c:v>
                </c:pt>
                <c:pt idx="228">
                  <c:v>2446.5</c:v>
                </c:pt>
                <c:pt idx="229">
                  <c:v>2445.5</c:v>
                </c:pt>
                <c:pt idx="230">
                  <c:v>2445.5</c:v>
                </c:pt>
                <c:pt idx="231">
                  <c:v>2443.5</c:v>
                </c:pt>
                <c:pt idx="232">
                  <c:v>2443.5</c:v>
                </c:pt>
                <c:pt idx="233">
                  <c:v>2441</c:v>
                </c:pt>
                <c:pt idx="234">
                  <c:v>2438.5</c:v>
                </c:pt>
                <c:pt idx="235">
                  <c:v>2438.5</c:v>
                </c:pt>
                <c:pt idx="236">
                  <c:v>2437.5</c:v>
                </c:pt>
                <c:pt idx="237">
                  <c:v>2437.5</c:v>
                </c:pt>
                <c:pt idx="238">
                  <c:v>2437.5</c:v>
                </c:pt>
                <c:pt idx="239">
                  <c:v>2435.5</c:v>
                </c:pt>
                <c:pt idx="240">
                  <c:v>2430.5</c:v>
                </c:pt>
                <c:pt idx="241">
                  <c:v>2428.5</c:v>
                </c:pt>
                <c:pt idx="242">
                  <c:v>2427.5</c:v>
                </c:pt>
                <c:pt idx="243">
                  <c:v>2428</c:v>
                </c:pt>
                <c:pt idx="244">
                  <c:v>2427.5</c:v>
                </c:pt>
                <c:pt idx="245">
                  <c:v>2427.5</c:v>
                </c:pt>
                <c:pt idx="246">
                  <c:v>2429.5</c:v>
                </c:pt>
                <c:pt idx="247">
                  <c:v>2428.5</c:v>
                </c:pt>
                <c:pt idx="248">
                  <c:v>2428.5</c:v>
                </c:pt>
                <c:pt idx="249">
                  <c:v>2428.5</c:v>
                </c:pt>
                <c:pt idx="250">
                  <c:v>2430.5</c:v>
                </c:pt>
                <c:pt idx="251">
                  <c:v>2429.5</c:v>
                </c:pt>
                <c:pt idx="252">
                  <c:v>2431.5</c:v>
                </c:pt>
                <c:pt idx="253">
                  <c:v>2434.5</c:v>
                </c:pt>
                <c:pt idx="254">
                  <c:v>2438</c:v>
                </c:pt>
                <c:pt idx="255">
                  <c:v>2437</c:v>
                </c:pt>
                <c:pt idx="256">
                  <c:v>2437</c:v>
                </c:pt>
                <c:pt idx="257">
                  <c:v>2437.5</c:v>
                </c:pt>
                <c:pt idx="258">
                  <c:v>2436.5</c:v>
                </c:pt>
                <c:pt idx="259">
                  <c:v>2434</c:v>
                </c:pt>
                <c:pt idx="260">
                  <c:v>2434</c:v>
                </c:pt>
                <c:pt idx="261">
                  <c:v>2427.5</c:v>
                </c:pt>
                <c:pt idx="262">
                  <c:v>2427.5</c:v>
                </c:pt>
                <c:pt idx="263">
                  <c:v>2424</c:v>
                </c:pt>
                <c:pt idx="264">
                  <c:v>2419.5</c:v>
                </c:pt>
                <c:pt idx="265">
                  <c:v>2421.5</c:v>
                </c:pt>
                <c:pt idx="266">
                  <c:v>2420.5</c:v>
                </c:pt>
                <c:pt idx="267">
                  <c:v>2421.5</c:v>
                </c:pt>
                <c:pt idx="268">
                  <c:v>2420.5</c:v>
                </c:pt>
                <c:pt idx="269">
                  <c:v>2419</c:v>
                </c:pt>
                <c:pt idx="270">
                  <c:v>2420.5</c:v>
                </c:pt>
                <c:pt idx="271">
                  <c:v>2419</c:v>
                </c:pt>
                <c:pt idx="272">
                  <c:v>2419</c:v>
                </c:pt>
                <c:pt idx="273">
                  <c:v>2416.5</c:v>
                </c:pt>
                <c:pt idx="274">
                  <c:v>2415.5</c:v>
                </c:pt>
                <c:pt idx="275">
                  <c:v>2413.5</c:v>
                </c:pt>
                <c:pt idx="276">
                  <c:v>2413.5</c:v>
                </c:pt>
                <c:pt idx="277">
                  <c:v>2410</c:v>
                </c:pt>
                <c:pt idx="278">
                  <c:v>2408</c:v>
                </c:pt>
                <c:pt idx="279">
                  <c:v>2403.5</c:v>
                </c:pt>
                <c:pt idx="280">
                  <c:v>2400.5</c:v>
                </c:pt>
                <c:pt idx="281">
                  <c:v>2397.5</c:v>
                </c:pt>
                <c:pt idx="282">
                  <c:v>2392.5</c:v>
                </c:pt>
                <c:pt idx="283">
                  <c:v>2392.5</c:v>
                </c:pt>
                <c:pt idx="284">
                  <c:v>2400</c:v>
                </c:pt>
                <c:pt idx="285">
                  <c:v>2397.5</c:v>
                </c:pt>
                <c:pt idx="286">
                  <c:v>2400.5</c:v>
                </c:pt>
                <c:pt idx="287">
                  <c:v>2400</c:v>
                </c:pt>
                <c:pt idx="288">
                  <c:v>2398.5</c:v>
                </c:pt>
                <c:pt idx="289">
                  <c:v>2396</c:v>
                </c:pt>
                <c:pt idx="290">
                  <c:v>2394.5</c:v>
                </c:pt>
                <c:pt idx="291">
                  <c:v>2393.5</c:v>
                </c:pt>
                <c:pt idx="292">
                  <c:v>2395</c:v>
                </c:pt>
                <c:pt idx="293">
                  <c:v>2395.5</c:v>
                </c:pt>
                <c:pt idx="294">
                  <c:v>2395.5</c:v>
                </c:pt>
                <c:pt idx="295">
                  <c:v>2395.5</c:v>
                </c:pt>
                <c:pt idx="296">
                  <c:v>2395.5</c:v>
                </c:pt>
                <c:pt idx="297">
                  <c:v>2396</c:v>
                </c:pt>
                <c:pt idx="298">
                  <c:v>2396.5</c:v>
                </c:pt>
                <c:pt idx="299">
                  <c:v>2395.5</c:v>
                </c:pt>
                <c:pt idx="300">
                  <c:v>2396.5</c:v>
                </c:pt>
                <c:pt idx="301">
                  <c:v>2396.5</c:v>
                </c:pt>
                <c:pt idx="302">
                  <c:v>2398.5</c:v>
                </c:pt>
                <c:pt idx="303">
                  <c:v>2400.5</c:v>
                </c:pt>
                <c:pt idx="304">
                  <c:v>2400.5</c:v>
                </c:pt>
                <c:pt idx="305">
                  <c:v>2399</c:v>
                </c:pt>
                <c:pt idx="306">
                  <c:v>2398.5</c:v>
                </c:pt>
                <c:pt idx="307">
                  <c:v>2396.5</c:v>
                </c:pt>
                <c:pt idx="308">
                  <c:v>2395.5</c:v>
                </c:pt>
                <c:pt idx="309">
                  <c:v>2395.5</c:v>
                </c:pt>
                <c:pt idx="310">
                  <c:v>2393.5</c:v>
                </c:pt>
                <c:pt idx="311">
                  <c:v>2393.5</c:v>
                </c:pt>
                <c:pt idx="312">
                  <c:v>2391.5</c:v>
                </c:pt>
                <c:pt idx="313">
                  <c:v>2391.5</c:v>
                </c:pt>
                <c:pt idx="314">
                  <c:v>2392.5</c:v>
                </c:pt>
                <c:pt idx="315">
                  <c:v>2390.5</c:v>
                </c:pt>
                <c:pt idx="316">
                  <c:v>2392.5</c:v>
                </c:pt>
                <c:pt idx="317">
                  <c:v>2392.5</c:v>
                </c:pt>
                <c:pt idx="318">
                  <c:v>2392.5</c:v>
                </c:pt>
                <c:pt idx="319">
                  <c:v>2392.5</c:v>
                </c:pt>
                <c:pt idx="320">
                  <c:v>2394</c:v>
                </c:pt>
                <c:pt idx="321">
                  <c:v>2394</c:v>
                </c:pt>
                <c:pt idx="322">
                  <c:v>2397.5</c:v>
                </c:pt>
                <c:pt idx="323">
                  <c:v>2394.5</c:v>
                </c:pt>
                <c:pt idx="324">
                  <c:v>2395</c:v>
                </c:pt>
                <c:pt idx="325">
                  <c:v>2395</c:v>
                </c:pt>
                <c:pt idx="326">
                  <c:v>2395</c:v>
                </c:pt>
                <c:pt idx="327">
                  <c:v>2397</c:v>
                </c:pt>
                <c:pt idx="328">
                  <c:v>2397</c:v>
                </c:pt>
                <c:pt idx="329">
                  <c:v>2398.5</c:v>
                </c:pt>
                <c:pt idx="330">
                  <c:v>2398.5</c:v>
                </c:pt>
                <c:pt idx="331">
                  <c:v>2402.5</c:v>
                </c:pt>
                <c:pt idx="332">
                  <c:v>2403.5</c:v>
                </c:pt>
                <c:pt idx="333">
                  <c:v>2402</c:v>
                </c:pt>
                <c:pt idx="334">
                  <c:v>2404</c:v>
                </c:pt>
                <c:pt idx="335">
                  <c:v>2404</c:v>
                </c:pt>
                <c:pt idx="336">
                  <c:v>2403.5</c:v>
                </c:pt>
                <c:pt idx="337">
                  <c:v>2404.5</c:v>
                </c:pt>
                <c:pt idx="338">
                  <c:v>2405</c:v>
                </c:pt>
                <c:pt idx="339">
                  <c:v>2402.5</c:v>
                </c:pt>
                <c:pt idx="340">
                  <c:v>2401.5</c:v>
                </c:pt>
                <c:pt idx="341">
                  <c:v>2404.5</c:v>
                </c:pt>
                <c:pt idx="342">
                  <c:v>2402</c:v>
                </c:pt>
                <c:pt idx="343">
                  <c:v>2401</c:v>
                </c:pt>
                <c:pt idx="344">
                  <c:v>2403</c:v>
                </c:pt>
                <c:pt idx="345">
                  <c:v>2404.5</c:v>
                </c:pt>
                <c:pt idx="346">
                  <c:v>2406.5</c:v>
                </c:pt>
                <c:pt idx="347">
                  <c:v>2407.5</c:v>
                </c:pt>
                <c:pt idx="348">
                  <c:v>2408.5</c:v>
                </c:pt>
                <c:pt idx="349">
                  <c:v>2413</c:v>
                </c:pt>
                <c:pt idx="350">
                  <c:v>2414.5</c:v>
                </c:pt>
                <c:pt idx="351">
                  <c:v>2414</c:v>
                </c:pt>
                <c:pt idx="352">
                  <c:v>2413</c:v>
                </c:pt>
                <c:pt idx="353">
                  <c:v>2411.5</c:v>
                </c:pt>
                <c:pt idx="354">
                  <c:v>2409.5</c:v>
                </c:pt>
                <c:pt idx="355">
                  <c:v>2409.5</c:v>
                </c:pt>
                <c:pt idx="356">
                  <c:v>2410</c:v>
                </c:pt>
                <c:pt idx="357">
                  <c:v>2412</c:v>
                </c:pt>
                <c:pt idx="358">
                  <c:v>2411.5</c:v>
                </c:pt>
                <c:pt idx="359">
                  <c:v>2412.5</c:v>
                </c:pt>
                <c:pt idx="360">
                  <c:v>2412.5</c:v>
                </c:pt>
                <c:pt idx="361">
                  <c:v>2414.5</c:v>
                </c:pt>
                <c:pt idx="362">
                  <c:v>2415.5</c:v>
                </c:pt>
                <c:pt idx="363">
                  <c:v>2415.5</c:v>
                </c:pt>
                <c:pt idx="364">
                  <c:v>2416.5</c:v>
                </c:pt>
                <c:pt idx="365">
                  <c:v>2418.5</c:v>
                </c:pt>
                <c:pt idx="366">
                  <c:v>2424</c:v>
                </c:pt>
                <c:pt idx="367">
                  <c:v>2427</c:v>
                </c:pt>
                <c:pt idx="368">
                  <c:v>2437.5</c:v>
                </c:pt>
                <c:pt idx="369">
                  <c:v>2447.5</c:v>
                </c:pt>
                <c:pt idx="370">
                  <c:v>2467.5</c:v>
                </c:pt>
                <c:pt idx="371">
                  <c:v>2465</c:v>
                </c:pt>
                <c:pt idx="372">
                  <c:v>2470.5</c:v>
                </c:pt>
                <c:pt idx="373">
                  <c:v>2467.5</c:v>
                </c:pt>
                <c:pt idx="374">
                  <c:v>2465.5</c:v>
                </c:pt>
                <c:pt idx="375">
                  <c:v>2465</c:v>
                </c:pt>
                <c:pt idx="376">
                  <c:v>2462.5</c:v>
                </c:pt>
                <c:pt idx="377">
                  <c:v>2463.5</c:v>
                </c:pt>
                <c:pt idx="378">
                  <c:v>2463.5</c:v>
                </c:pt>
                <c:pt idx="379">
                  <c:v>2464.5</c:v>
                </c:pt>
                <c:pt idx="380">
                  <c:v>2463.5</c:v>
                </c:pt>
                <c:pt idx="381">
                  <c:v>2464.5</c:v>
                </c:pt>
                <c:pt idx="382">
                  <c:v>2464.5</c:v>
                </c:pt>
                <c:pt idx="383">
                  <c:v>2464.5</c:v>
                </c:pt>
                <c:pt idx="384">
                  <c:v>2460</c:v>
                </c:pt>
                <c:pt idx="385">
                  <c:v>2462.5</c:v>
                </c:pt>
                <c:pt idx="386">
                  <c:v>2462.5</c:v>
                </c:pt>
                <c:pt idx="387">
                  <c:v>2460</c:v>
                </c:pt>
                <c:pt idx="388">
                  <c:v>2463.5</c:v>
                </c:pt>
                <c:pt idx="389">
                  <c:v>2467.5</c:v>
                </c:pt>
                <c:pt idx="390">
                  <c:v>2466.5</c:v>
                </c:pt>
                <c:pt idx="391">
                  <c:v>2466.5</c:v>
                </c:pt>
                <c:pt idx="392">
                  <c:v>2466.5</c:v>
                </c:pt>
                <c:pt idx="393">
                  <c:v>2465.5</c:v>
                </c:pt>
                <c:pt idx="394">
                  <c:v>2465</c:v>
                </c:pt>
                <c:pt idx="395">
                  <c:v>2463.5</c:v>
                </c:pt>
                <c:pt idx="396">
                  <c:v>2463</c:v>
                </c:pt>
                <c:pt idx="397">
                  <c:v>2460</c:v>
                </c:pt>
                <c:pt idx="398">
                  <c:v>2457.5</c:v>
                </c:pt>
                <c:pt idx="399">
                  <c:v>2455</c:v>
                </c:pt>
                <c:pt idx="400">
                  <c:v>2456.5</c:v>
                </c:pt>
                <c:pt idx="401">
                  <c:v>2455</c:v>
                </c:pt>
                <c:pt idx="402">
                  <c:v>2455.5</c:v>
                </c:pt>
                <c:pt idx="403">
                  <c:v>2458</c:v>
                </c:pt>
                <c:pt idx="404">
                  <c:v>2460</c:v>
                </c:pt>
                <c:pt idx="405">
                  <c:v>2460.5</c:v>
                </c:pt>
                <c:pt idx="406">
                  <c:v>2467.5</c:v>
                </c:pt>
                <c:pt idx="407">
                  <c:v>2466</c:v>
                </c:pt>
                <c:pt idx="408">
                  <c:v>2468.5</c:v>
                </c:pt>
                <c:pt idx="409">
                  <c:v>2468.5</c:v>
                </c:pt>
                <c:pt idx="410">
                  <c:v>2471.5</c:v>
                </c:pt>
                <c:pt idx="411">
                  <c:v>2471.5</c:v>
                </c:pt>
                <c:pt idx="412">
                  <c:v>2470.5</c:v>
                </c:pt>
                <c:pt idx="413">
                  <c:v>2474.5</c:v>
                </c:pt>
                <c:pt idx="414">
                  <c:v>2472.5</c:v>
                </c:pt>
                <c:pt idx="415">
                  <c:v>2476.5</c:v>
                </c:pt>
                <c:pt idx="416">
                  <c:v>2473.5</c:v>
                </c:pt>
                <c:pt idx="417">
                  <c:v>2474.5</c:v>
                </c:pt>
                <c:pt idx="418">
                  <c:v>2473.5</c:v>
                </c:pt>
                <c:pt idx="419">
                  <c:v>2474.5</c:v>
                </c:pt>
                <c:pt idx="420">
                  <c:v>2476.5</c:v>
                </c:pt>
                <c:pt idx="421">
                  <c:v>2477.5</c:v>
                </c:pt>
                <c:pt idx="422">
                  <c:v>2479.5</c:v>
                </c:pt>
                <c:pt idx="423">
                  <c:v>2481.5</c:v>
                </c:pt>
                <c:pt idx="424">
                  <c:v>2484.5</c:v>
                </c:pt>
                <c:pt idx="425">
                  <c:v>2488.5</c:v>
                </c:pt>
                <c:pt idx="426">
                  <c:v>2494.5</c:v>
                </c:pt>
                <c:pt idx="427">
                  <c:v>2497.5</c:v>
                </c:pt>
                <c:pt idx="428">
                  <c:v>2497</c:v>
                </c:pt>
                <c:pt idx="429">
                  <c:v>2503.5</c:v>
                </c:pt>
                <c:pt idx="430">
                  <c:v>2506.5</c:v>
                </c:pt>
                <c:pt idx="431">
                  <c:v>2517.5</c:v>
                </c:pt>
                <c:pt idx="432">
                  <c:v>2525</c:v>
                </c:pt>
                <c:pt idx="433">
                  <c:v>2530</c:v>
                </c:pt>
                <c:pt idx="434">
                  <c:v>2528.5</c:v>
                </c:pt>
                <c:pt idx="435">
                  <c:v>2541.5</c:v>
                </c:pt>
                <c:pt idx="436">
                  <c:v>2547</c:v>
                </c:pt>
                <c:pt idx="437">
                  <c:v>2555.5</c:v>
                </c:pt>
                <c:pt idx="438">
                  <c:v>2563.5</c:v>
                </c:pt>
                <c:pt idx="439">
                  <c:v>2569</c:v>
                </c:pt>
                <c:pt idx="440">
                  <c:v>2570.5</c:v>
                </c:pt>
                <c:pt idx="441">
                  <c:v>2574.5</c:v>
                </c:pt>
                <c:pt idx="442">
                  <c:v>2567.5</c:v>
                </c:pt>
                <c:pt idx="443">
                  <c:v>2566.5</c:v>
                </c:pt>
                <c:pt idx="444">
                  <c:v>2566.5</c:v>
                </c:pt>
                <c:pt idx="445">
                  <c:v>2566.5</c:v>
                </c:pt>
                <c:pt idx="446">
                  <c:v>2566.5</c:v>
                </c:pt>
                <c:pt idx="447">
                  <c:v>2564.5</c:v>
                </c:pt>
                <c:pt idx="448">
                  <c:v>2565</c:v>
                </c:pt>
                <c:pt idx="449">
                  <c:v>2566</c:v>
                </c:pt>
                <c:pt idx="450">
                  <c:v>2566.5</c:v>
                </c:pt>
                <c:pt idx="451">
                  <c:v>2566</c:v>
                </c:pt>
                <c:pt idx="452">
                  <c:v>2564.5</c:v>
                </c:pt>
                <c:pt idx="453">
                  <c:v>2563.5</c:v>
                </c:pt>
                <c:pt idx="454">
                  <c:v>2564.5</c:v>
                </c:pt>
                <c:pt idx="455">
                  <c:v>2565</c:v>
                </c:pt>
                <c:pt idx="456">
                  <c:v>2565</c:v>
                </c:pt>
                <c:pt idx="457">
                  <c:v>2566.5</c:v>
                </c:pt>
                <c:pt idx="458">
                  <c:v>2566</c:v>
                </c:pt>
                <c:pt idx="459">
                  <c:v>2566.5</c:v>
                </c:pt>
                <c:pt idx="460">
                  <c:v>2566.5</c:v>
                </c:pt>
                <c:pt idx="461">
                  <c:v>2566.5</c:v>
                </c:pt>
                <c:pt idx="462">
                  <c:v>2566.5</c:v>
                </c:pt>
                <c:pt idx="463">
                  <c:v>2566.5</c:v>
                </c:pt>
                <c:pt idx="464">
                  <c:v>2566.5</c:v>
                </c:pt>
                <c:pt idx="465">
                  <c:v>2567.5</c:v>
                </c:pt>
                <c:pt idx="466">
                  <c:v>2566.5</c:v>
                </c:pt>
                <c:pt idx="467">
                  <c:v>2566.5</c:v>
                </c:pt>
                <c:pt idx="468">
                  <c:v>2566.5</c:v>
                </c:pt>
                <c:pt idx="469">
                  <c:v>2567.5</c:v>
                </c:pt>
                <c:pt idx="470">
                  <c:v>2567.5</c:v>
                </c:pt>
                <c:pt idx="471">
                  <c:v>2571.5</c:v>
                </c:pt>
                <c:pt idx="472">
                  <c:v>2571.5</c:v>
                </c:pt>
                <c:pt idx="473">
                  <c:v>2571</c:v>
                </c:pt>
                <c:pt idx="474">
                  <c:v>2571</c:v>
                </c:pt>
                <c:pt idx="475">
                  <c:v>2575</c:v>
                </c:pt>
                <c:pt idx="476">
                  <c:v>2576.5</c:v>
                </c:pt>
                <c:pt idx="477">
                  <c:v>2580.5</c:v>
                </c:pt>
                <c:pt idx="478">
                  <c:v>2586</c:v>
                </c:pt>
                <c:pt idx="479">
                  <c:v>2590.5</c:v>
                </c:pt>
                <c:pt idx="480">
                  <c:v>2596.5</c:v>
                </c:pt>
                <c:pt idx="481">
                  <c:v>2604.5</c:v>
                </c:pt>
                <c:pt idx="482">
                  <c:v>2610.5</c:v>
                </c:pt>
                <c:pt idx="483">
                  <c:v>2619.5</c:v>
                </c:pt>
                <c:pt idx="484">
                  <c:v>2637.5</c:v>
                </c:pt>
                <c:pt idx="485">
                  <c:v>2655</c:v>
                </c:pt>
                <c:pt idx="486">
                  <c:v>2644</c:v>
                </c:pt>
                <c:pt idx="487">
                  <c:v>2665</c:v>
                </c:pt>
                <c:pt idx="488">
                  <c:v>2635</c:v>
                </c:pt>
                <c:pt idx="489">
                  <c:v>2642.5</c:v>
                </c:pt>
                <c:pt idx="490">
                  <c:v>2637.5</c:v>
                </c:pt>
                <c:pt idx="491">
                  <c:v>2638.5</c:v>
                </c:pt>
                <c:pt idx="492">
                  <c:v>2635.5</c:v>
                </c:pt>
                <c:pt idx="493">
                  <c:v>2636.5</c:v>
                </c:pt>
                <c:pt idx="494">
                  <c:v>2637.5</c:v>
                </c:pt>
                <c:pt idx="495">
                  <c:v>2635.5</c:v>
                </c:pt>
                <c:pt idx="496">
                  <c:v>2637.5</c:v>
                </c:pt>
                <c:pt idx="497">
                  <c:v>2640</c:v>
                </c:pt>
                <c:pt idx="498">
                  <c:v>2642.5</c:v>
                </c:pt>
                <c:pt idx="499">
                  <c:v>2642.5</c:v>
                </c:pt>
                <c:pt idx="500">
                  <c:v>2644</c:v>
                </c:pt>
                <c:pt idx="501">
                  <c:v>2645</c:v>
                </c:pt>
                <c:pt idx="502">
                  <c:v>2644</c:v>
                </c:pt>
                <c:pt idx="503">
                  <c:v>2648</c:v>
                </c:pt>
                <c:pt idx="504">
                  <c:v>2647.5</c:v>
                </c:pt>
                <c:pt idx="505">
                  <c:v>2648</c:v>
                </c:pt>
                <c:pt idx="506">
                  <c:v>2652.5</c:v>
                </c:pt>
                <c:pt idx="507">
                  <c:v>2659</c:v>
                </c:pt>
                <c:pt idx="508">
                  <c:v>2662.5</c:v>
                </c:pt>
                <c:pt idx="509">
                  <c:v>2666.5</c:v>
                </c:pt>
                <c:pt idx="510">
                  <c:v>2667.5</c:v>
                </c:pt>
                <c:pt idx="511">
                  <c:v>2668</c:v>
                </c:pt>
                <c:pt idx="512">
                  <c:v>2670.5</c:v>
                </c:pt>
                <c:pt idx="513">
                  <c:v>2667.5</c:v>
                </c:pt>
                <c:pt idx="514">
                  <c:v>2664.5</c:v>
                </c:pt>
                <c:pt idx="515">
                  <c:v>2665.5</c:v>
                </c:pt>
                <c:pt idx="516">
                  <c:v>2662</c:v>
                </c:pt>
                <c:pt idx="517">
                  <c:v>2655.5</c:v>
                </c:pt>
                <c:pt idx="518">
                  <c:v>2652.5</c:v>
                </c:pt>
                <c:pt idx="519">
                  <c:v>2649.5</c:v>
                </c:pt>
                <c:pt idx="520">
                  <c:v>2647.5</c:v>
                </c:pt>
                <c:pt idx="521">
                  <c:v>2643.5</c:v>
                </c:pt>
                <c:pt idx="522">
                  <c:v>2642.5</c:v>
                </c:pt>
                <c:pt idx="523">
                  <c:v>2632.5</c:v>
                </c:pt>
                <c:pt idx="524">
                  <c:v>2630</c:v>
                </c:pt>
                <c:pt idx="525">
                  <c:v>2631.5</c:v>
                </c:pt>
                <c:pt idx="526">
                  <c:v>2631.5</c:v>
                </c:pt>
                <c:pt idx="527">
                  <c:v>2630.5</c:v>
                </c:pt>
                <c:pt idx="528">
                  <c:v>2630</c:v>
                </c:pt>
                <c:pt idx="529">
                  <c:v>2632.5</c:v>
                </c:pt>
                <c:pt idx="530" formatCode="General">
                  <c:v>2632.5</c:v>
                </c:pt>
                <c:pt idx="531" formatCode="General">
                  <c:v>2632.5</c:v>
                </c:pt>
                <c:pt idx="532" formatCode="General">
                  <c:v>2635.5</c:v>
                </c:pt>
                <c:pt idx="533" formatCode="_-* #,##0.00_₮_-;\-* #,##0.00_₮_-;_-* &quot;-&quot;??_₮_-;_-@_-">
                  <c:v>2634.5</c:v>
                </c:pt>
                <c:pt idx="534" formatCode="_-* #,##0.00_₮_-;\-* #,##0.00_₮_-;_-* &quot;-&quot;??_₮_-;_-@_-">
                  <c:v>2632</c:v>
                </c:pt>
                <c:pt idx="535" formatCode="_-* #,##0.00_₮_-;\-* #,##0.00_₮_-;_-* &quot;-&quot;??_₮_-;_-@_-">
                  <c:v>2633</c:v>
                </c:pt>
                <c:pt idx="536" formatCode="_-* #,##0.00_₮_-;\-* #,##0.00_₮_-;_-* &quot;-&quot;??_₮_-;_-@_-">
                  <c:v>2635</c:v>
                </c:pt>
                <c:pt idx="537" formatCode="_-* #,##0.00_₮_-;\-* #,##0.00_₮_-;_-* &quot;-&quot;??_₮_-;_-@_-">
                  <c:v>2639</c:v>
                </c:pt>
                <c:pt idx="538" formatCode="_-* #,##0.00_₮_-;\-* #,##0.00_₮_-;_-* &quot;-&quot;??_₮_-;_-@_-">
                  <c:v>2637.5</c:v>
                </c:pt>
                <c:pt idx="539" formatCode="_-* #,##0.00_₮_-;\-* #,##0.00_₮_-;_-* &quot;-&quot;??_₮_-;_-@_-">
                  <c:v>2637.5</c:v>
                </c:pt>
                <c:pt idx="540" formatCode="_-* #,##0.00_₮_-;\-* #,##0.00_₮_-;_-* &quot;-&quot;??_₮_-;_-@_-">
                  <c:v>2637.5</c:v>
                </c:pt>
                <c:pt idx="541" formatCode="_-* #,##0.00_₮_-;\-* #,##0.00_₮_-;_-* &quot;-&quot;??_₮_-;_-@_-">
                  <c:v>2637.5</c:v>
                </c:pt>
                <c:pt idx="542" formatCode="_-* #,##0.00_₮_-;\-* #,##0.00_₮_-;_-* &quot;-&quot;??_₮_-;_-@_-">
                  <c:v>2637.5</c:v>
                </c:pt>
                <c:pt idx="543" formatCode="_-* #,##0.00_₮_-;\-* #,##0.00_₮_-;_-* &quot;-&quot;??_₮_-;_-@_-">
                  <c:v>2639.5</c:v>
                </c:pt>
                <c:pt idx="544" formatCode="_-* #,##0.00_₮_-;\-* #,##0.00_₮_-;_-* &quot;-&quot;??_₮_-;_-@_-">
                  <c:v>2638.5</c:v>
                </c:pt>
                <c:pt idx="545" formatCode="_-* #,##0.00_₮_-;\-* #,##0.00_₮_-;_-* &quot;-&quot;??_₮_-;_-@_-">
                  <c:v>2636.5</c:v>
                </c:pt>
                <c:pt idx="546" formatCode="_-* #,##0.00_₮_-;\-* #,##0.00_₮_-;_-* &quot;-&quot;??_₮_-;_-@_-">
                  <c:v>2636.5</c:v>
                </c:pt>
                <c:pt idx="547" formatCode="_-* #,##0.00_₮_-;\-* #,##0.00_₮_-;_-* &quot;-&quot;??_₮_-;_-@_-">
                  <c:v>2635.5</c:v>
                </c:pt>
                <c:pt idx="548" formatCode="_-* #,##0.00_₮_-;\-* #,##0.00_₮_-;_-* &quot;-&quot;??_₮_-;_-@_-">
                  <c:v>2634.5</c:v>
                </c:pt>
                <c:pt idx="549" formatCode="_-* #,##0.00_₮_-;\-* #,##0.00_₮_-;_-* &quot;-&quot;??_₮_-;_-@_-">
                  <c:v>2634.5</c:v>
                </c:pt>
                <c:pt idx="550" formatCode="_-* #,##0.00_₮_-;\-* #,##0.00_₮_-;_-* &quot;-&quot;??_₮_-;_-@_-">
                  <c:v>2634.5</c:v>
                </c:pt>
                <c:pt idx="551" formatCode="_-* #,##0.00_₮_-;\-* #,##0.00_₮_-;_-* &quot;-&quot;??_₮_-;_-@_-">
                  <c:v>2634.5</c:v>
                </c:pt>
                <c:pt idx="552" formatCode="_-* #,##0.00_₮_-;\-* #,##0.00_₮_-;_-* &quot;-&quot;??_₮_-;_-@_-">
                  <c:v>2633.5</c:v>
                </c:pt>
                <c:pt idx="553" formatCode="_-* #,##0.00_₮_-;\-* #,##0.00_₮_-;_-* &quot;-&quot;??_₮_-;_-@_-">
                  <c:v>2632.5</c:v>
                </c:pt>
                <c:pt idx="554" formatCode="_-* #,##0.00_₮_-;\-* #,##0.00_₮_-;_-* &quot;-&quot;??_₮_-;_-@_-">
                  <c:v>2632</c:v>
                </c:pt>
                <c:pt idx="555" formatCode="_-* #,##0.00_₮_-;\-* #,##0.00_₮_-;_-* &quot;-&quot;??_₮_-;_-@_-">
                  <c:v>2631.5</c:v>
                </c:pt>
                <c:pt idx="556" formatCode="_-* #,##0.00_₮_-;\-* #,##0.00_₮_-;_-* &quot;-&quot;??_₮_-;_-@_-">
                  <c:v>2632.5</c:v>
                </c:pt>
                <c:pt idx="557" formatCode="_-* #,##0.00_₮_-;\-* #,##0.00_₮_-;_-* &quot;-&quot;??_₮_-;_-@_-">
                  <c:v>2633</c:v>
                </c:pt>
                <c:pt idx="558" formatCode="_-* #,##0.00_₮_-;\-* #,##0.00_₮_-;_-* &quot;-&quot;??_₮_-;_-@_-">
                  <c:v>2631.5</c:v>
                </c:pt>
                <c:pt idx="559" formatCode="_-* #,##0.00_₮_-;\-* #,##0.00_₮_-;_-* &quot;-&quot;??_₮_-;_-@_-">
                  <c:v>2631.5</c:v>
                </c:pt>
                <c:pt idx="560" formatCode="_-* #,##0.00_₮_-;\-* #,##0.00_₮_-;_-* &quot;-&quot;??_₮_-;_-@_-">
                  <c:v>2630.5</c:v>
                </c:pt>
                <c:pt idx="561" formatCode="_-* #,##0.00_₮_-;\-* #,##0.00_₮_-;_-* &quot;-&quot;??_₮_-;_-@_-">
                  <c:v>2631</c:v>
                </c:pt>
                <c:pt idx="562" formatCode="_-* #,##0.00_₮_-;\-* #,##0.00_₮_-;_-* &quot;-&quot;??_₮_-;_-@_-">
                  <c:v>2632</c:v>
                </c:pt>
                <c:pt idx="563" formatCode="_-* #,##0.00_₮_-;\-* #,##0.00_₮_-;_-* &quot;-&quot;??_₮_-;_-@_-">
                  <c:v>2632</c:v>
                </c:pt>
                <c:pt idx="564" formatCode="_-* #,##0.00_₮_-;\-* #,##0.00_₮_-;_-* &quot;-&quot;??_₮_-;_-@_-">
                  <c:v>2632.5</c:v>
                </c:pt>
                <c:pt idx="565" formatCode="_-* #,##0.00_₮_-;\-* #,##0.00_₮_-;_-* &quot;-&quot;??_₮_-;_-@_-">
                  <c:v>2633.5</c:v>
                </c:pt>
                <c:pt idx="566" formatCode="_-* #,##0.00_₮_-;\-* #,##0.00_₮_-;_-* &quot;-&quot;??_₮_-;_-@_-">
                  <c:v>2632.5</c:v>
                </c:pt>
                <c:pt idx="567" formatCode="_-* #,##0.00_₮_-;\-* #,##0.00_₮_-;_-* &quot;-&quot;??_₮_-;_-@_-">
                  <c:v>2633</c:v>
                </c:pt>
                <c:pt idx="568" formatCode="_-* #,##0.00_₮_-;\-* #,##0.00_₮_-;_-* &quot;-&quot;??_₮_-;_-@_-">
                  <c:v>2632.5</c:v>
                </c:pt>
                <c:pt idx="569" formatCode="_-* #,##0.00_₮_-;\-* #,##0.00_₮_-;_-* &quot;-&quot;??_₮_-;_-@_-">
                  <c:v>2633</c:v>
                </c:pt>
                <c:pt idx="570" formatCode="_-* #,##0.00_₮_-;\-* #,##0.00_₮_-;_-* &quot;-&quot;??_₮_-;_-@_-">
                  <c:v>2632</c:v>
                </c:pt>
                <c:pt idx="571" formatCode="_-* #,##0.00_₮_-;\-* #,##0.00_₮_-;_-* &quot;-&quot;??_₮_-;_-@_-">
                  <c:v>2633</c:v>
                </c:pt>
                <c:pt idx="572" formatCode="_-* #,##0.00_₮_-;\-* #,##0.00_₮_-;_-* &quot;-&quot;??_₮_-;_-@_-">
                  <c:v>2633.5</c:v>
                </c:pt>
                <c:pt idx="573" formatCode="_-* #,##0.00_₮_-;\-* #,##0.00_₮_-;_-* &quot;-&quot;??_₮_-;_-@_-">
                  <c:v>2633.5</c:v>
                </c:pt>
                <c:pt idx="574" formatCode="_-* #,##0.00_₮_-;\-* #,##0.00_₮_-;_-* &quot;-&quot;??_₮_-;_-@_-">
                  <c:v>2634</c:v>
                </c:pt>
                <c:pt idx="575" formatCode="_-* #,##0.00_₮_-;\-* #,##0.00_₮_-;_-* &quot;-&quot;??_₮_-;_-@_-">
                  <c:v>2634</c:v>
                </c:pt>
                <c:pt idx="576" formatCode="_-* #,##0.00_₮_-;\-* #,##0.00_₮_-;_-* &quot;-&quot;??_₮_-;_-@_-">
                  <c:v>2634</c:v>
                </c:pt>
                <c:pt idx="577" formatCode="_-* #,##0.00_₮_-;\-* #,##0.00_₮_-;_-* &quot;-&quot;??_₮_-;_-@_-">
                  <c:v>2635</c:v>
                </c:pt>
                <c:pt idx="578" formatCode="_-* #,##0.00_₮_-;\-* #,##0.00_₮_-;_-* &quot;-&quot;??_₮_-;_-@_-">
                  <c:v>2638.5</c:v>
                </c:pt>
                <c:pt idx="579" formatCode="_-* #,##0.00_₮_-;\-* #,##0.00_₮_-;_-* &quot;-&quot;??_₮_-;_-@_-">
                  <c:v>2638.5</c:v>
                </c:pt>
                <c:pt idx="580" formatCode="_-* #,##0.00_₮_-;\-* #,##0.00_₮_-;_-* &quot;-&quot;??_₮_-;_-@_-">
                  <c:v>2639</c:v>
                </c:pt>
                <c:pt idx="581" formatCode="_-* #,##0.00_₮_-;\-* #,##0.00_₮_-;_-* &quot;-&quot;??_₮_-;_-@_-">
                  <c:v>2639.5</c:v>
                </c:pt>
                <c:pt idx="582" formatCode="_-* #,##0.00_₮_-;\-* #,##0.00_₮_-;_-* &quot;-&quot;??_₮_-;_-@_-">
                  <c:v>2641</c:v>
                </c:pt>
                <c:pt idx="583" formatCode="_-* #,##0.00_₮_-;\-* #,##0.00_₮_-;_-* &quot;-&quot;??_₮_-;_-@_-">
                  <c:v>2642.5</c:v>
                </c:pt>
                <c:pt idx="584" formatCode="_-* #,##0.00_₮_-;\-* #,##0.00_₮_-;_-* &quot;-&quot;??_₮_-;_-@_-">
                  <c:v>2643</c:v>
                </c:pt>
                <c:pt idx="585" formatCode="_-* #,##0.00_₮_-;\-* #,##0.00_₮_-;_-* &quot;-&quot;??_₮_-;_-@_-">
                  <c:v>2643.5</c:v>
                </c:pt>
                <c:pt idx="586" formatCode="_-* #,##0.00_₮_-;\-* #,##0.00_₮_-;_-* &quot;-&quot;??_₮_-;_-@_-">
                  <c:v>2644.5</c:v>
                </c:pt>
                <c:pt idx="587" formatCode="_-* #,##0.00_₮_-;\-* #,##0.00_₮_-;_-* &quot;-&quot;??_₮_-;_-@_-">
                  <c:v>2644.5</c:v>
                </c:pt>
                <c:pt idx="588" formatCode="_-* #,##0.00_₮_-;\-* #,##0.00_₮_-;_-* &quot;-&quot;??_₮_-;_-@_-">
                  <c:v>2644.5</c:v>
                </c:pt>
                <c:pt idx="589" formatCode="_-* #,##0.00_₮_-;\-* #,##0.00_₮_-;_-* &quot;-&quot;??_₮_-;_-@_-">
                  <c:v>2644</c:v>
                </c:pt>
                <c:pt idx="590" formatCode="_-* #,##0.00_₮_-;\-* #,##0.00_₮_-;_-* &quot;-&quot;??_₮_-;_-@_-">
                  <c:v>2645</c:v>
                </c:pt>
                <c:pt idx="591" formatCode="_-* #,##0.00_₮_-;\-* #,##0.00_₮_-;_-* &quot;-&quot;??_₮_-;_-@_-">
                  <c:v>2643.5</c:v>
                </c:pt>
                <c:pt idx="592" formatCode="_-* #,##0.00_₮_-;\-* #,##0.00_₮_-;_-* &quot;-&quot;??_₮_-;_-@_-">
                  <c:v>2644.5</c:v>
                </c:pt>
                <c:pt idx="593" formatCode="_-* #,##0.00_₮_-;\-* #,##0.00_₮_-;_-* &quot;-&quot;??_₮_-;_-@_-">
                  <c:v>2644.5</c:v>
                </c:pt>
                <c:pt idx="594" formatCode="_-* #,##0.00_₮_-;\-* #,##0.00_₮_-;_-* &quot;-&quot;??_₮_-;_-@_-">
                  <c:v>2644.5</c:v>
                </c:pt>
                <c:pt idx="595" formatCode="_-* #,##0.00_₮_-;\-* #,##0.00_₮_-;_-* &quot;-&quot;??_₮_-;_-@_-">
                  <c:v>2644.5</c:v>
                </c:pt>
                <c:pt idx="596" formatCode="_-* #,##0.00_₮_-;\-* #,##0.00_₮_-;_-* &quot;-&quot;??_₮_-;_-@_-">
                  <c:v>2644.5</c:v>
                </c:pt>
                <c:pt idx="597" formatCode="_-* #,##0.00_₮_-;\-* #,##0.00_₮_-;_-* &quot;-&quot;??_₮_-;_-@_-">
                  <c:v>2644.5</c:v>
                </c:pt>
                <c:pt idx="598" formatCode="_-* #,##0.00_₮_-;\-* #,##0.00_₮_-;_-* &quot;-&quot;??_₮_-;_-@_-">
                  <c:v>2646.5</c:v>
                </c:pt>
                <c:pt idx="599" formatCode="_-* #,##0.00_₮_-;\-* #,##0.00_₮_-;_-* &quot;-&quot;??_₮_-;_-@_-">
                  <c:v>2647</c:v>
                </c:pt>
                <c:pt idx="600" formatCode="_-* #,##0.00_₮_-;\-* #,##0.00_₮_-;_-* &quot;-&quot;??_₮_-;_-@_-">
                  <c:v>2648.5</c:v>
                </c:pt>
                <c:pt idx="601" formatCode="_-* #,##0.00_₮_-;\-* #,##0.00_₮_-;_-* &quot;-&quot;??_₮_-;_-@_-">
                  <c:v>2648.5</c:v>
                </c:pt>
                <c:pt idx="602" formatCode="_-* #,##0.00_₮_-;\-* #,##0.00_₮_-;_-* &quot;-&quot;??_₮_-;_-@_-">
                  <c:v>2647.5</c:v>
                </c:pt>
                <c:pt idx="603" formatCode="_-* #,##0.00_₮_-;\-* #,##0.00_₮_-;_-* &quot;-&quot;??_₮_-;_-@_-">
                  <c:v>2648.5</c:v>
                </c:pt>
                <c:pt idx="604" formatCode="_-* #,##0.00_₮_-;\-* #,##0.00_₮_-;_-* &quot;-&quot;??_₮_-;_-@_-">
                  <c:v>2648.5</c:v>
                </c:pt>
                <c:pt idx="605" formatCode="_-* #,##0.00_₮_-;\-* #,##0.00_₮_-;_-* &quot;-&quot;??_₮_-;_-@_-">
                  <c:v>2649</c:v>
                </c:pt>
                <c:pt idx="606" formatCode="_-* #,##0.00_₮_-;\-* #,##0.00_₮_-;_-* &quot;-&quot;??_₮_-;_-@_-">
                  <c:v>2650</c:v>
                </c:pt>
                <c:pt idx="607" formatCode="_-* #,##0.00_₮_-;\-* #,##0.00_₮_-;_-* &quot;-&quot;??_₮_-;_-@_-">
                  <c:v>2651</c:v>
                </c:pt>
                <c:pt idx="608" formatCode="_-* #,##0.00_₮_-;\-* #,##0.00_₮_-;_-* &quot;-&quot;??_₮_-;_-@_-">
                  <c:v>2651.5</c:v>
                </c:pt>
                <c:pt idx="609" formatCode="_-* #,##0.00_₮_-;\-* #,##0.00_₮_-;_-* &quot;-&quot;??_₮_-;_-@_-">
                  <c:v>2651.5</c:v>
                </c:pt>
                <c:pt idx="610" formatCode="_-* #,##0.00_₮_-;\-* #,##0.00_₮_-;_-* &quot;-&quot;??_₮_-;_-@_-">
                  <c:v>2651.5</c:v>
                </c:pt>
                <c:pt idx="611" formatCode="_-* #,##0.00_₮_-;\-* #,##0.00_₮_-;_-* &quot;-&quot;??_₮_-;_-@_-">
                  <c:v>2654.5</c:v>
                </c:pt>
                <c:pt idx="612" formatCode="_-* #,##0.00_₮_-;\-* #,##0.00_₮_-;_-* &quot;-&quot;??_₮_-;_-@_-">
                  <c:v>2654.5</c:v>
                </c:pt>
                <c:pt idx="613" formatCode="_-* #,##0.00_₮_-;\-* #,##0.00_₮_-;_-* &quot;-&quot;??_₮_-;_-@_-">
                  <c:v>2653.5</c:v>
                </c:pt>
                <c:pt idx="614" formatCode="_-* #,##0.00_₮_-;\-* #,##0.00_₮_-;_-* &quot;-&quot;??_₮_-;_-@_-">
                  <c:v>2653.5</c:v>
                </c:pt>
                <c:pt idx="615" formatCode="_-* #,##0.00_₮_-;\-* #,##0.00_₮_-;_-* &quot;-&quot;??_₮_-;_-@_-">
                  <c:v>2654.5</c:v>
                </c:pt>
                <c:pt idx="616" formatCode="_-* #,##0.00_₮_-;\-* #,##0.00_₮_-;_-* &quot;-&quot;??_₮_-;_-@_-">
                  <c:v>2654.5</c:v>
                </c:pt>
                <c:pt idx="617" formatCode="_-* #,##0.00_₮_-;\-* #,##0.00_₮_-;_-* &quot;-&quot;??_₮_-;_-@_-">
                  <c:v>2654.5</c:v>
                </c:pt>
                <c:pt idx="618" formatCode="_-* #,##0.00_₮_-;\-* #,##0.00_₮_-;_-* &quot;-&quot;??_₮_-;_-@_-">
                  <c:v>2654.5</c:v>
                </c:pt>
                <c:pt idx="619" formatCode="_-* #,##0.00_₮_-;\-* #,##0.00_₮_-;_-* &quot;-&quot;??_₮_-;_-@_-">
                  <c:v>2655</c:v>
                </c:pt>
                <c:pt idx="620" formatCode="_-* #,##0.00_₮_-;\-* #,##0.00_₮_-;_-* &quot;-&quot;??_₮_-;_-@_-">
                  <c:v>2655.5</c:v>
                </c:pt>
                <c:pt idx="621" formatCode="_-* #,##0.00_₮_-;\-* #,##0.00_₮_-;_-* &quot;-&quot;??_₮_-;_-@_-">
                  <c:v>2657.5</c:v>
                </c:pt>
                <c:pt idx="622" formatCode="_-* #,##0.00_₮_-;\-* #,##0.00_₮_-;_-* &quot;-&quot;??_₮_-;_-@_-">
                  <c:v>2657.5</c:v>
                </c:pt>
                <c:pt idx="623" formatCode="_-* #,##0.00_₮_-;\-* #,##0.00_₮_-;_-* &quot;-&quot;??_₮_-;_-@_-">
                  <c:v>2657.5</c:v>
                </c:pt>
                <c:pt idx="624" formatCode="_-* #,##0.00_₮_-;\-* #,##0.00_₮_-;_-* &quot;-&quot;??_₮_-;_-@_-">
                  <c:v>2657</c:v>
                </c:pt>
                <c:pt idx="625" formatCode="_-* #,##0.00_₮_-;\-* #,##0.00_₮_-;_-* &quot;-&quot;??_₮_-;_-@_-">
                  <c:v>2657.5</c:v>
                </c:pt>
                <c:pt idx="626" formatCode="_-* #,##0.00_₮_-;\-* #,##0.00_₮_-;_-* &quot;-&quot;??_₮_-;_-@_-">
                  <c:v>2658.5</c:v>
                </c:pt>
                <c:pt idx="627" formatCode="_-* #,##0.00_₮_-;\-* #,##0.00_₮_-;_-* &quot;-&quot;??_₮_-;_-@_-">
                  <c:v>2659</c:v>
                </c:pt>
                <c:pt idx="628" formatCode="_-* #,##0.00_₮_-;\-* #,##0.00_₮_-;_-* &quot;-&quot;??_₮_-;_-@_-">
                  <c:v>2659</c:v>
                </c:pt>
                <c:pt idx="629" formatCode="_-* #,##0.00_₮_-;\-* #,##0.00_₮_-;_-* &quot;-&quot;??_₮_-;_-@_-">
                  <c:v>2660.5</c:v>
                </c:pt>
                <c:pt idx="630" formatCode="_-* #,##0.00_₮_-;\-* #,##0.00_₮_-;_-* &quot;-&quot;??_₮_-;_-@_-">
                  <c:v>2659.5</c:v>
                </c:pt>
                <c:pt idx="631" formatCode="_-* #,##0.00_₮_-;\-* #,##0.00_₮_-;_-* &quot;-&quot;??_₮_-;_-@_-">
                  <c:v>2659.5</c:v>
                </c:pt>
                <c:pt idx="632" formatCode="_-* #,##0.00_₮_-;\-* #,##0.00_₮_-;_-* &quot;-&quot;??_₮_-;_-@_-">
                  <c:v>2660</c:v>
                </c:pt>
                <c:pt idx="633" formatCode="_-* #,##0.00_₮_-;\-* #,##0.00_₮_-;_-* &quot;-&quot;??_₮_-;_-@_-">
                  <c:v>2660</c:v>
                </c:pt>
                <c:pt idx="634" formatCode="_-* #,##0.00_₮_-;\-* #,##0.00_₮_-;_-* &quot;-&quot;??_₮_-;_-@_-">
                  <c:v>2660</c:v>
                </c:pt>
                <c:pt idx="635" formatCode="_-* #,##0.00_₮_-;\-* #,##0.00_₮_-;_-* &quot;-&quot;??_₮_-;_-@_-">
                  <c:v>2660</c:v>
                </c:pt>
                <c:pt idx="636" formatCode="_-* #,##0.00_₮_-;\-* #,##0.00_₮_-;_-* &quot;-&quot;??_₮_-;_-@_-">
                  <c:v>2659.5</c:v>
                </c:pt>
                <c:pt idx="637" formatCode="_-* #,##0.00_₮_-;\-* #,##0.00_₮_-;_-* &quot;-&quot;??_₮_-;_-@_-">
                  <c:v>2660</c:v>
                </c:pt>
                <c:pt idx="638" formatCode="_-* #,##0.00_₮_-;\-* #,##0.00_₮_-;_-* &quot;-&quot;??_₮_-;_-@_-">
                  <c:v>2661</c:v>
                </c:pt>
                <c:pt idx="639" formatCode="_-* #,##0.00_₮_-;\-* #,##0.00_₮_-;_-* &quot;-&quot;??_₮_-;_-@_-">
                  <c:v>2661.5</c:v>
                </c:pt>
                <c:pt idx="640" formatCode="_-* #,##0.00_₮_-;\-* #,##0.00_₮_-;_-* &quot;-&quot;??_₮_-;_-@_-">
                  <c:v>2662</c:v>
                </c:pt>
                <c:pt idx="641" formatCode="_-* #,##0.00_₮_-;\-* #,##0.00_₮_-;_-* &quot;-&quot;??_₮_-;_-@_-">
                  <c:v>2664.5</c:v>
                </c:pt>
                <c:pt idx="642" formatCode="_-* #,##0.00_₮_-;\-* #,##0.00_₮_-;_-* &quot;-&quot;??_₮_-;_-@_-">
                  <c:v>2663.5</c:v>
                </c:pt>
                <c:pt idx="643" formatCode="_-* #,##0.00_₮_-;\-* #,##0.00_₮_-;_-* &quot;-&quot;??_₮_-;_-@_-">
                  <c:v>2664</c:v>
                </c:pt>
                <c:pt idx="644" formatCode="_-* #,##0.00_₮_-;\-* #,##0.00_₮_-;_-* &quot;-&quot;??_₮_-;_-@_-">
                  <c:v>2665.5</c:v>
                </c:pt>
                <c:pt idx="645" formatCode="_-* #,##0.00_₮_-;\-* #,##0.00_₮_-;_-* &quot;-&quot;??_₮_-;_-@_-">
                  <c:v>2665.5</c:v>
                </c:pt>
                <c:pt idx="646" formatCode="_-* #,##0.00_₮_-;\-* #,##0.00_₮_-;_-* &quot;-&quot;??_₮_-;_-@_-">
                  <c:v>2666.5</c:v>
                </c:pt>
                <c:pt idx="647" formatCode="_-* #,##0.00_₮_-;\-* #,##0.00_₮_-;_-* &quot;-&quot;??_₮_-;_-@_-">
                  <c:v>2667</c:v>
                </c:pt>
                <c:pt idx="648" formatCode="_-* #,##0.00_₮_-;\-* #,##0.00_₮_-;_-* &quot;-&quot;??_₮_-;_-@_-">
                  <c:v>2668</c:v>
                </c:pt>
                <c:pt idx="649" formatCode="_-* #,##0.00_₮_-;\-* #,##0.00_₮_-;_-* &quot;-&quot;??_₮_-;_-@_-">
                  <c:v>2666.5</c:v>
                </c:pt>
                <c:pt idx="650" formatCode="_-* #,##0.00_₮_-;\-* #,##0.00_₮_-;_-* &quot;-&quot;??_₮_-;_-@_-">
                  <c:v>2665</c:v>
                </c:pt>
                <c:pt idx="651" formatCode="_-* #,##0.00_₮_-;\-* #,##0.00_₮_-;_-* &quot;-&quot;??_₮_-;_-@_-">
                  <c:v>2666.5</c:v>
                </c:pt>
                <c:pt idx="652" formatCode="_-* #,##0.00_₮_-;\-* #,##0.00_₮_-;_-* &quot;-&quot;??_₮_-;_-@_-">
                  <c:v>2667.5</c:v>
                </c:pt>
                <c:pt idx="653" formatCode="_-* #,##0.00_₮_-;\-* #,##0.00_₮_-;_-* &quot;-&quot;??_₮_-;_-@_-">
                  <c:v>2669.5</c:v>
                </c:pt>
                <c:pt idx="654" formatCode="_-* #,##0.00_₮_-;\-* #,##0.00_₮_-;_-* &quot;-&quot;??_₮_-;_-@_-">
                  <c:v>2668.5</c:v>
                </c:pt>
                <c:pt idx="655" formatCode="_-* #,##0.00_₮_-;\-* #,##0.00_₮_-;_-* &quot;-&quot;??_₮_-;_-@_-">
                  <c:v>2668.5</c:v>
                </c:pt>
                <c:pt idx="656" formatCode="_-* #,##0.00_₮_-;\-* #,##0.00_₮_-;_-* &quot;-&quot;??_₮_-;_-@_-">
                  <c:v>2669</c:v>
                </c:pt>
                <c:pt idx="657" formatCode="_-* #,##0.00_₮_-;\-* #,##0.00_₮_-;_-* &quot;-&quot;??_₮_-;_-@_-">
                  <c:v>2670</c:v>
                </c:pt>
                <c:pt idx="658" formatCode="_-* #,##0.00_₮_-;\-* #,##0.00_₮_-;_-* &quot;-&quot;??_₮_-;_-@_-">
                  <c:v>2672.5</c:v>
                </c:pt>
                <c:pt idx="659" formatCode="_-* #,##0.00_₮_-;\-* #,##0.00_₮_-;_-* &quot;-&quot;??_₮_-;_-@_-">
                  <c:v>2673.5</c:v>
                </c:pt>
                <c:pt idx="660" formatCode="_-* #,##0.00_₮_-;\-* #,##0.00_₮_-;_-* &quot;-&quot;??_₮_-;_-@_-">
                  <c:v>2673.5</c:v>
                </c:pt>
                <c:pt idx="661" formatCode="_-* #,##0.00_₮_-;\-* #,##0.00_₮_-;_-* &quot;-&quot;??_₮_-;_-@_-">
                  <c:v>2673.5</c:v>
                </c:pt>
                <c:pt idx="662" formatCode="_-* #,##0.00_₮_-;\-* #,##0.00_₮_-;_-* &quot;-&quot;??_₮_-;_-@_-">
                  <c:v>2674.5</c:v>
                </c:pt>
                <c:pt idx="663" formatCode="_-* #,##0.00_₮_-;\-* #,##0.00_₮_-;_-* &quot;-&quot;??_₮_-;_-@_-">
                  <c:v>2673.5</c:v>
                </c:pt>
                <c:pt idx="664" formatCode="_-* #,##0.00_₮_-;\-* #,##0.00_₮_-;_-* &quot;-&quot;??_₮_-;_-@_-">
                  <c:v>2673.5</c:v>
                </c:pt>
                <c:pt idx="665" formatCode="_-* #,##0.00_₮_-;\-* #,##0.00_₮_-;_-* &quot;-&quot;??_₮_-;_-@_-">
                  <c:v>2674.5</c:v>
                </c:pt>
                <c:pt idx="666" formatCode="_-* #,##0.00_₮_-;\-* #,##0.00_₮_-;_-* &quot;-&quot;??_₮_-;_-@_-">
                  <c:v>2674.5</c:v>
                </c:pt>
                <c:pt idx="667" formatCode="_-* #,##0.00_₮_-;\-* #,##0.00_₮_-;_-* &quot;-&quot;??_₮_-;_-@_-">
                  <c:v>2673.5</c:v>
                </c:pt>
                <c:pt idx="668" formatCode="_-* #,##0.00_₮_-;\-* #,##0.00_₮_-;_-* &quot;-&quot;??_₮_-;_-@_-">
                  <c:v>2672.5</c:v>
                </c:pt>
                <c:pt idx="669" formatCode="_-* #,##0.00_₮_-;\-* #,##0.00_₮_-;_-* &quot;-&quot;??_₮_-;_-@_-">
                  <c:v>2674</c:v>
                </c:pt>
                <c:pt idx="670" formatCode="_-* #,##0.00_₮_-;\-* #,##0.00_₮_-;_-* &quot;-&quot;??_₮_-;_-@_-">
                  <c:v>2673.5</c:v>
                </c:pt>
                <c:pt idx="671" formatCode="_-* #,##0.00_₮_-;\-* #,##0.00_₮_-;_-* &quot;-&quot;??_₮_-;_-@_-">
                  <c:v>2672.5</c:v>
                </c:pt>
                <c:pt idx="672" formatCode="_-* #,##0.00_₮_-;\-* #,##0.00_₮_-;_-* &quot;-&quot;??_₮_-;_-@_-">
                  <c:v>2672.5</c:v>
                </c:pt>
                <c:pt idx="673" formatCode="_-* #,##0.00_₮_-;\-* #,##0.00_₮_-;_-* &quot;-&quot;??_₮_-;_-@_-">
                  <c:v>2672</c:v>
                </c:pt>
                <c:pt idx="674" formatCode="_-* #,##0.00_₮_-;\-* #,##0.00_₮_-;_-* &quot;-&quot;??_₮_-;_-@_-">
                  <c:v>2673.5</c:v>
                </c:pt>
                <c:pt idx="675" formatCode="_-* #,##0.00_₮_-;\-* #,##0.00_₮_-;_-* &quot;-&quot;??_₮_-;_-@_-">
                  <c:v>2673.5</c:v>
                </c:pt>
                <c:pt idx="676" formatCode="_-* #,##0.00_₮_-;\-* #,##0.00_₮_-;_-* &quot;-&quot;??_₮_-;_-@_-">
                  <c:v>2674</c:v>
                </c:pt>
                <c:pt idx="677" formatCode="_-* #,##0.00_₮_-;\-* #,##0.00_₮_-;_-* &quot;-&quot;??_₮_-;_-@_-">
                  <c:v>2673.5</c:v>
                </c:pt>
                <c:pt idx="678" formatCode="_-* #,##0.00_₮_-;\-* #,##0.00_₮_-;_-* &quot;-&quot;??_₮_-;_-@_-">
                  <c:v>2672</c:v>
                </c:pt>
                <c:pt idx="679" formatCode="_-* #,##0.00_₮_-;\-* #,##0.00_₮_-;_-* &quot;-&quot;??_₮_-;_-@_-">
                  <c:v>2672.5</c:v>
                </c:pt>
                <c:pt idx="680" formatCode="_-* #,##0.00_₮_-;\-* #,##0.00_₮_-;_-* &quot;-&quot;??_₮_-;_-@_-">
                  <c:v>2671.5</c:v>
                </c:pt>
                <c:pt idx="681" formatCode="_-* #,##0.00_₮_-;\-* #,##0.00_₮_-;_-* &quot;-&quot;??_₮_-;_-@_-">
                  <c:v>2670</c:v>
                </c:pt>
                <c:pt idx="682" formatCode="_-* #,##0.00_₮_-;\-* #,##0.00_₮_-;_-* &quot;-&quot;??_₮_-;_-@_-">
                  <c:v>2670</c:v>
                </c:pt>
                <c:pt idx="683" formatCode="_-* #,##0.00_₮_-;\-* #,##0.00_₮_-;_-* &quot;-&quot;??_₮_-;_-@_-">
                  <c:v>2670</c:v>
                </c:pt>
                <c:pt idx="684" formatCode="_-* #,##0.00_₮_-;\-* #,##0.00_₮_-;_-* &quot;-&quot;??_₮_-;_-@_-">
                  <c:v>2670</c:v>
                </c:pt>
                <c:pt idx="685" formatCode="_-* #,##0.00_₮_-;\-* #,##0.00_₮_-;_-* &quot;-&quot;??_₮_-;_-@_-">
                  <c:v>2669.5</c:v>
                </c:pt>
                <c:pt idx="686" formatCode="_-* #,##0.00_₮_-;\-* #,##0.00_₮_-;_-* &quot;-&quot;??_₮_-;_-@_-">
                  <c:v>2670</c:v>
                </c:pt>
                <c:pt idx="687" formatCode="_-* #,##0.00_₮_-;\-* #,##0.00_₮_-;_-* &quot;-&quot;??_₮_-;_-@_-">
                  <c:v>2669.5</c:v>
                </c:pt>
                <c:pt idx="688" formatCode="_-* #,##0.00_₮_-;\-* #,##0.00_₮_-;_-* &quot;-&quot;??_₮_-;_-@_-">
                  <c:v>2667.5</c:v>
                </c:pt>
                <c:pt idx="689" formatCode="_-* #,##0.00_₮_-;\-* #,##0.00_₮_-;_-* &quot;-&quot;??_₮_-;_-@_-">
                  <c:v>2668.5</c:v>
                </c:pt>
                <c:pt idx="690" formatCode="_-* #,##0.00_₮_-;\-* #,##0.00_₮_-;_-* &quot;-&quot;??_₮_-;_-@_-">
                  <c:v>2668.5</c:v>
                </c:pt>
                <c:pt idx="691" formatCode="_-* #,##0.00_₮_-;\-* #,##0.00_₮_-;_-* &quot;-&quot;??_₮_-;_-@_-">
                  <c:v>2668.5</c:v>
                </c:pt>
                <c:pt idx="692" formatCode="_-* #,##0.00_₮_-;\-* #,##0.00_₮_-;_-* &quot;-&quot;??_₮_-;_-@_-">
                  <c:v>2669</c:v>
                </c:pt>
                <c:pt idx="693" formatCode="_-* #,##0.00_₮_-;\-* #,##0.00_₮_-;_-* &quot;-&quot;??_₮_-;_-@_-">
                  <c:v>2669</c:v>
                </c:pt>
                <c:pt idx="694" formatCode="_-* #,##0.00_₮_-;\-* #,##0.00_₮_-;_-* &quot;-&quot;??_₮_-;_-@_-">
                  <c:v>2669.5</c:v>
                </c:pt>
                <c:pt idx="695" formatCode="_-* #,##0.00_₮_-;\-* #,##0.00_₮_-;_-* &quot;-&quot;??_₮_-;_-@_-">
                  <c:v>2669</c:v>
                </c:pt>
                <c:pt idx="696" formatCode="_-* #,##0.00_₮_-;\-* #,##0.00_₮_-;_-* &quot;-&quot;??_₮_-;_-@_-">
                  <c:v>2669</c:v>
                </c:pt>
                <c:pt idx="697" formatCode="_-* #,##0.00_₮_-;\-* #,##0.00_₮_-;_-* &quot;-&quot;??_₮_-;_-@_-">
                  <c:v>2669</c:v>
                </c:pt>
                <c:pt idx="698" formatCode="_-* #,##0.00_₮_-;\-* #,##0.00_₮_-;_-* &quot;-&quot;??_₮_-;_-@_-">
                  <c:v>2669</c:v>
                </c:pt>
                <c:pt idx="699" formatCode="_-* #,##0.00_₮_-;\-* #,##0.00_₮_-;_-* &quot;-&quot;??_₮_-;_-@_-">
                  <c:v>2671.5</c:v>
                </c:pt>
                <c:pt idx="700" formatCode="_-* #,##0.00_₮_-;\-* #,##0.00_₮_-;_-* &quot;-&quot;??_₮_-;_-@_-">
                  <c:v>2671.5</c:v>
                </c:pt>
                <c:pt idx="701" formatCode="_-* #,##0.00_₮_-;\-* #,##0.00_₮_-;_-* &quot;-&quot;??_₮_-;_-@_-">
                  <c:v>2673</c:v>
                </c:pt>
                <c:pt idx="702" formatCode="_-* #,##0.00_₮_-;\-* #,##0.00_₮_-;_-* &quot;-&quot;??_₮_-;_-@_-">
                  <c:v>2674</c:v>
                </c:pt>
                <c:pt idx="703" formatCode="_-* #,##0.00_₮_-;\-* #,##0.00_₮_-;_-* &quot;-&quot;??_₮_-;_-@_-">
                  <c:v>2674.5</c:v>
                </c:pt>
                <c:pt idx="704" formatCode="_-* #,##0.00_₮_-;\-* #,##0.00_₮_-;_-* &quot;-&quot;??_₮_-;_-@_-">
                  <c:v>2674.5</c:v>
                </c:pt>
                <c:pt idx="705" formatCode="_-* #,##0.00_₮_-;\-* #,##0.00_₮_-;_-* &quot;-&quot;??_₮_-;_-@_-">
                  <c:v>2677.5</c:v>
                </c:pt>
                <c:pt idx="706" formatCode="_-* #,##0.00_₮_-;\-* #,##0.00_₮_-;_-* &quot;-&quot;??_₮_-;_-@_-">
                  <c:v>2683</c:v>
                </c:pt>
                <c:pt idx="707" formatCode="_-* #,##0.00_₮_-;\-* #,##0.00_₮_-;_-* &quot;-&quot;??_₮_-;_-@_-">
                  <c:v>2690</c:v>
                </c:pt>
                <c:pt idx="708" formatCode="_-* #,##0.00_₮_-;\-* #,##0.00_₮_-;_-* &quot;-&quot;??_₮_-;_-@_-">
                  <c:v>2715</c:v>
                </c:pt>
                <c:pt idx="709" formatCode="_-* #,##0.00_₮_-;\-* #,##0.00_₮_-;_-* &quot;-&quot;??_₮_-;_-@_-">
                  <c:v>2702.5</c:v>
                </c:pt>
                <c:pt idx="710" formatCode="_-* #,##0.00_₮_-;\-* #,##0.00_₮_-;_-* &quot;-&quot;??_₮_-;_-@_-">
                  <c:v>2705</c:v>
                </c:pt>
                <c:pt idx="711" formatCode="_-* #,##0.00_₮_-;\-* #,##0.00_₮_-;_-* &quot;-&quot;??_₮_-;_-@_-">
                  <c:v>2692.5</c:v>
                </c:pt>
                <c:pt idx="712" formatCode="_-* #,##0.00_₮_-;\-* #,##0.00_₮_-;_-* &quot;-&quot;??_₮_-;_-@_-">
                  <c:v>2696</c:v>
                </c:pt>
                <c:pt idx="713" formatCode="_-* #,##0.00_₮_-;\-* #,##0.00_₮_-;_-* &quot;-&quot;??_₮_-;_-@_-">
                  <c:v>2697.5</c:v>
                </c:pt>
                <c:pt idx="714" formatCode="_-* #,##0.00_₮_-;\-* #,##0.00_₮_-;_-* &quot;-&quot;??_₮_-;_-@_-">
                  <c:v>2705</c:v>
                </c:pt>
                <c:pt idx="715" formatCode="_-* #,##0.00_₮_-;\-* #,##0.00_₮_-;_-* &quot;-&quot;??_₮_-;_-@_-">
                  <c:v>2705</c:v>
                </c:pt>
                <c:pt idx="716" formatCode="_-* #,##0.00_₮_-;\-* #,##0.00_₮_-;_-* &quot;-&quot;??_₮_-;_-@_-">
                  <c:v>2702.5</c:v>
                </c:pt>
                <c:pt idx="717" formatCode="_-* #,##0.00_₮_-;\-* #,##0.00_₮_-;_-* &quot;-&quot;??_₮_-;_-@_-">
                  <c:v>2705.5</c:v>
                </c:pt>
                <c:pt idx="718" formatCode="_-* #,##0.00_₮_-;\-* #,##0.00_₮_-;_-* &quot;-&quot;??_₮_-;_-@_-">
                  <c:v>2705.5</c:v>
                </c:pt>
                <c:pt idx="719" formatCode="_-* #,##0.00_₮_-;\-* #,##0.00_₮_-;_-* &quot;-&quot;??_₮_-;_-@_-">
                  <c:v>2705</c:v>
                </c:pt>
                <c:pt idx="720" formatCode="_-* #,##0.00_₮_-;\-* #,##0.00_₮_-;_-* &quot;-&quot;??_₮_-;_-@_-">
                  <c:v>2706</c:v>
                </c:pt>
                <c:pt idx="721" formatCode="_-* #,##0.00_₮_-;\-* #,##0.00_₮_-;_-* &quot;-&quot;??_₮_-;_-@_-">
                  <c:v>2707.5</c:v>
                </c:pt>
                <c:pt idx="722" formatCode="_-* #,##0.00_₮_-;\-* #,##0.00_₮_-;_-* &quot;-&quot;??_₮_-;_-@_-">
                  <c:v>2705</c:v>
                </c:pt>
                <c:pt idx="723" formatCode="_-* #,##0.00_₮_-;\-* #,##0.00_₮_-;_-* &quot;-&quot;??_₮_-;_-@_-">
                  <c:v>2705.5</c:v>
                </c:pt>
                <c:pt idx="724" formatCode="_-* #,##0.00_₮_-;\-* #,##0.00_₮_-;_-* &quot;-&quot;??_₮_-;_-@_-">
                  <c:v>2706</c:v>
                </c:pt>
                <c:pt idx="725" formatCode="_-* #,##0.00_₮_-;\-* #,##0.00_₮_-;_-* &quot;-&quot;??_₮_-;_-@_-">
                  <c:v>2705.5</c:v>
                </c:pt>
                <c:pt idx="726" formatCode="_-* #,##0.00_₮_-;\-* #,##0.00_₮_-;_-* &quot;-&quot;??_₮_-;_-@_-">
                  <c:v>2705.5</c:v>
                </c:pt>
                <c:pt idx="727" formatCode="_-* #,##0.00_₮_-;\-* #,##0.00_₮_-;_-* &quot;-&quot;??_₮_-;_-@_-">
                  <c:v>2706.5</c:v>
                </c:pt>
                <c:pt idx="728" formatCode="_-* #,##0.00_₮_-;\-* #,##0.00_₮_-;_-* &quot;-&quot;??_₮_-;_-@_-">
                  <c:v>2708</c:v>
                </c:pt>
                <c:pt idx="729" formatCode="_-* #,##0.00_₮_-;\-* #,##0.00_₮_-;_-* &quot;-&quot;??_₮_-;_-@_-">
                  <c:v>2708.5</c:v>
                </c:pt>
                <c:pt idx="730" formatCode="_-* #,##0.00_₮_-;\-* #,##0.00_₮_-;_-* &quot;-&quot;??_₮_-;_-@_-">
                  <c:v>2709.5</c:v>
                </c:pt>
                <c:pt idx="731" formatCode="_-* #,##0.00_₮_-;\-* #,##0.00_₮_-;_-* &quot;-&quot;??_₮_-;_-@_-">
                  <c:v>2710.5</c:v>
                </c:pt>
                <c:pt idx="732" formatCode="_-* #,##0.00_₮_-;\-* #,##0.00_₮_-;_-* &quot;-&quot;??_₮_-;_-@_-">
                  <c:v>2711.5</c:v>
                </c:pt>
                <c:pt idx="733" formatCode="_-* #,##0.00_₮_-;\-* #,##0.00_₮_-;_-* &quot;-&quot;??_₮_-;_-@_-">
                  <c:v>2716.5</c:v>
                </c:pt>
                <c:pt idx="734" formatCode="_-* #,##0.00_₮_-;\-* #,##0.00_₮_-;_-* &quot;-&quot;??_₮_-;_-@_-">
                  <c:v>2717</c:v>
                </c:pt>
                <c:pt idx="735" formatCode="_-* #,##0.00_₮_-;\-* #,##0.00_₮_-;_-* &quot;-&quot;??_₮_-;_-@_-">
                  <c:v>2718.5</c:v>
                </c:pt>
                <c:pt idx="736" formatCode="_-* #,##0.00_₮_-;\-* #,##0.00_₮_-;_-* &quot;-&quot;??_₮_-;_-@_-">
                  <c:v>2721.5</c:v>
                </c:pt>
                <c:pt idx="737" formatCode="_-* #,##0.00_₮_-;\-* #,##0.00_₮_-;_-* &quot;-&quot;??_₮_-;_-@_-">
                  <c:v>2722.5</c:v>
                </c:pt>
                <c:pt idx="738" formatCode="_-* #,##0.00_₮_-;\-* #,##0.00_₮_-;_-* &quot;-&quot;??_₮_-;_-@_-">
                  <c:v>2723</c:v>
                </c:pt>
                <c:pt idx="739" formatCode="_-* #,##0.00_₮_-;\-* #,##0.00_₮_-;_-* &quot;-&quot;??_₮_-;_-@_-">
                  <c:v>2724</c:v>
                </c:pt>
                <c:pt idx="740" formatCode="_-* #,##0.00_₮_-;\-* #,##0.00_₮_-;_-* &quot;-&quot;??_₮_-;_-@_-">
                  <c:v>2724.5</c:v>
                </c:pt>
                <c:pt idx="741" formatCode="_-* #,##0.00_₮_-;\-* #,##0.00_₮_-;_-* &quot;-&quot;??_₮_-;_-@_-">
                  <c:v>2723.5</c:v>
                </c:pt>
                <c:pt idx="742" formatCode="_-* #,##0.00_₮_-;\-* #,##0.00_₮_-;_-* &quot;-&quot;??_₮_-;_-@_-">
                  <c:v>2725</c:v>
                </c:pt>
                <c:pt idx="743" formatCode="_-* #,##0.00_₮_-;\-* #,##0.00_₮_-;_-* &quot;-&quot;??_₮_-;_-@_-">
                  <c:v>2726.5</c:v>
                </c:pt>
                <c:pt idx="744" formatCode="_-* #,##0.00_₮_-;\-* #,##0.00_₮_-;_-* &quot;-&quot;??_₮_-;_-@_-">
                  <c:v>2726.5</c:v>
                </c:pt>
                <c:pt idx="745" formatCode="_-* #,##0.00_₮_-;\-* #,##0.00_₮_-;_-* &quot;-&quot;??_₮_-;_-@_-">
                  <c:v>2728.5</c:v>
                </c:pt>
                <c:pt idx="746" formatCode="_-* #,##0.00_₮_-;\-* #,##0.00_₮_-;_-* &quot;-&quot;??_₮_-;_-@_-">
                  <c:v>2730.5</c:v>
                </c:pt>
                <c:pt idx="747" formatCode="_-* #,##0.00_₮_-;\-* #,##0.00_₮_-;_-* &quot;-&quot;??_₮_-;_-@_-">
                  <c:v>2732</c:v>
                </c:pt>
                <c:pt idx="748" formatCode="_-* #,##0.00_₮_-;\-* #,##0.00_₮_-;_-* &quot;-&quot;??_₮_-;_-@_-">
                  <c:v>2733</c:v>
                </c:pt>
                <c:pt idx="749" formatCode="_-* #,##0.00_₮_-;\-* #,##0.00_₮_-;_-* &quot;-&quot;??_₮_-;_-@_-">
                  <c:v>2733.5</c:v>
                </c:pt>
                <c:pt idx="750" formatCode="_-* #,##0.00_₮_-;\-* #,##0.00_₮_-;_-* &quot;-&quot;??_₮_-;_-@_-">
                  <c:v>2734</c:v>
                </c:pt>
                <c:pt idx="751" formatCode="_-* #,##0.00_₮_-;\-* #,##0.00_₮_-;_-* &quot;-&quot;??_₮_-;_-@_-">
                  <c:v>2736</c:v>
                </c:pt>
                <c:pt idx="752" formatCode="_-* #,##0.00_₮_-;\-* #,##0.00_₮_-;_-* &quot;-&quot;??_₮_-;_-@_-">
                  <c:v>2736</c:v>
                </c:pt>
                <c:pt idx="753" formatCode="_-* #,##0.00_₮_-;\-* #,##0.00_₮_-;_-* &quot;-&quot;??_₮_-;_-@_-">
                  <c:v>2735.5</c:v>
                </c:pt>
                <c:pt idx="754" formatCode="_-* #,##0.00_₮_-;\-* #,##0.00_₮_-;_-* &quot;-&quot;??_₮_-;_-@_-">
                  <c:v>2736</c:v>
                </c:pt>
                <c:pt idx="755" formatCode="_-* #,##0.00_₮_-;\-* #,##0.00_₮_-;_-* &quot;-&quot;??_₮_-;_-@_-">
                  <c:v>2734.5</c:v>
                </c:pt>
                <c:pt idx="756" formatCode="_-* #,##0.00_₮_-;\-* #,##0.00_₮_-;_-* &quot;-&quot;??_₮_-;_-@_-">
                  <c:v>2734.5</c:v>
                </c:pt>
                <c:pt idx="757" formatCode="_-* #,##0.00_₮_-;\-* #,##0.00_₮_-;_-* &quot;-&quot;??_₮_-;_-@_-">
                  <c:v>2734.5</c:v>
                </c:pt>
                <c:pt idx="758" formatCode="_-* #,##0.00_₮_-;\-* #,##0.00_₮_-;_-* &quot;-&quot;??_₮_-;_-@_-">
                  <c:v>2738</c:v>
                </c:pt>
                <c:pt idx="759" formatCode="_-* #,##0.00_₮_-;\-* #,##0.00_₮_-;_-* &quot;-&quot;??_₮_-;_-@_-">
                  <c:v>2738</c:v>
                </c:pt>
                <c:pt idx="760" formatCode="_-* #,##0.00_₮_-;\-* #,##0.00_₮_-;_-* &quot;-&quot;??_₮_-;_-@_-">
                  <c:v>2740</c:v>
                </c:pt>
                <c:pt idx="761" formatCode="_-* #,##0.00_₮_-;\-* #,##0.00_₮_-;_-* &quot;-&quot;??_₮_-;_-@_-">
                  <c:v>2741.5</c:v>
                </c:pt>
                <c:pt idx="762" formatCode="_-* #,##0.00_₮_-;\-* #,##0.00_₮_-;_-* &quot;-&quot;??_₮_-;_-@_-">
                  <c:v>2741.5</c:v>
                </c:pt>
                <c:pt idx="763" formatCode="_-* #,##0.00_₮_-;\-* #,##0.00_₮_-;_-* &quot;-&quot;??_₮_-;_-@_-">
                  <c:v>2742</c:v>
                </c:pt>
                <c:pt idx="764" formatCode="_-* #,##0.00_₮_-;\-* #,##0.00_₮_-;_-* &quot;-&quot;??_₮_-;_-@_-">
                  <c:v>2741.5</c:v>
                </c:pt>
                <c:pt idx="765" formatCode="_-* #,##0.00_₮_-;\-* #,##0.00_₮_-;_-* &quot;-&quot;??_₮_-;_-@_-">
                  <c:v>2746</c:v>
                </c:pt>
                <c:pt idx="766" formatCode="_-* #,##0.00_₮_-;\-* #,##0.00_₮_-;_-* &quot;-&quot;??_₮_-;_-@_-">
                  <c:v>2745.5</c:v>
                </c:pt>
                <c:pt idx="767" formatCode="_-* #,##0.00_₮_-;\-* #,##0.00_₮_-;_-* &quot;-&quot;??_₮_-;_-@_-">
                  <c:v>2746</c:v>
                </c:pt>
                <c:pt idx="768" formatCode="_-* #,##0.00_₮_-;\-* #,##0.00_₮_-;_-* &quot;-&quot;??_₮_-;_-@_-">
                  <c:v>2747.5</c:v>
                </c:pt>
                <c:pt idx="769" formatCode="_-* #,##0.00_₮_-;\-* #,##0.00_₮_-;_-* &quot;-&quot;??_₮_-;_-@_-">
                  <c:v>2749.5</c:v>
                </c:pt>
                <c:pt idx="770" formatCode="_-* #,##0.00_₮_-;\-* #,##0.00_₮_-;_-* &quot;-&quot;??_₮_-;_-@_-">
                  <c:v>2750</c:v>
                </c:pt>
                <c:pt idx="771" formatCode="_-* #,##0.00_₮_-;\-* #,##0.00_₮_-;_-* &quot;-&quot;??_₮_-;_-@_-">
                  <c:v>2751</c:v>
                </c:pt>
                <c:pt idx="772" formatCode="_-* #,##0.00_₮_-;\-* #,##0.00_₮_-;_-* &quot;-&quot;??_₮_-;_-@_-">
                  <c:v>2752</c:v>
                </c:pt>
                <c:pt idx="773" formatCode="_-* #,##0.00_₮_-;\-* #,##0.00_₮_-;_-* &quot;-&quot;??_₮_-;_-@_-">
                  <c:v>2750.5</c:v>
                </c:pt>
                <c:pt idx="774" formatCode="_-* #,##0.00_₮_-;\-* #,##0.00_₮_-;_-* &quot;-&quot;??_₮_-;_-@_-">
                  <c:v>2750.5</c:v>
                </c:pt>
                <c:pt idx="775" formatCode="_-* #,##0.00_₮_-;\-* #,##0.00_₮_-;_-* &quot;-&quot;??_₮_-;_-@_-">
                  <c:v>2752</c:v>
                </c:pt>
                <c:pt idx="776" formatCode="_-* #,##0.00_₮_-;\-* #,##0.00_₮_-;_-* &quot;-&quot;??_₮_-;_-@_-">
                  <c:v>2752.5</c:v>
                </c:pt>
                <c:pt idx="777" formatCode="_-* #,##0.00_₮_-;\-* #,##0.00_₮_-;_-* &quot;-&quot;??_₮_-;_-@_-">
                  <c:v>2752.5</c:v>
                </c:pt>
                <c:pt idx="778" formatCode="_-* #,##0.00_₮_-;\-* #,##0.00_₮_-;_-* &quot;-&quot;??_₮_-;_-@_-">
                  <c:v>2753</c:v>
                </c:pt>
                <c:pt idx="779" formatCode="_-* #,##0.00_₮_-;\-* #,##0.00_₮_-;_-* &quot;-&quot;??_₮_-;_-@_-">
                  <c:v>2754</c:v>
                </c:pt>
                <c:pt idx="780" formatCode="_-* #,##0.00_₮_-;\-* #,##0.00_₮_-;_-* &quot;-&quot;??_₮_-;_-@_-">
                  <c:v>2755.5</c:v>
                </c:pt>
                <c:pt idx="781" formatCode="_-* #,##0.00_₮_-;\-* #,##0.00_₮_-;_-* &quot;-&quot;??_₮_-;_-@_-">
                  <c:v>2755.5</c:v>
                </c:pt>
                <c:pt idx="782" formatCode="_-* #,##0.00_₮_-;\-* #,##0.00_₮_-;_-* &quot;-&quot;??_₮_-;_-@_-">
                  <c:v>2756.5</c:v>
                </c:pt>
                <c:pt idx="783" formatCode="_-* #,##0.00_₮_-;\-* #,##0.00_₮_-;_-* &quot;-&quot;??_₮_-;_-@_-">
                  <c:v>2756.5</c:v>
                </c:pt>
                <c:pt idx="784" formatCode="_-* #,##0.00_₮_-;\-* #,##0.00_₮_-;_-* &quot;-&quot;??_₮_-;_-@_-">
                  <c:v>2755.5</c:v>
                </c:pt>
                <c:pt idx="785" formatCode="_-* #,##0.00_₮_-;\-* #,##0.00_₮_-;_-* &quot;-&quot;??_₮_-;_-@_-">
                  <c:v>2756.5</c:v>
                </c:pt>
                <c:pt idx="786" formatCode="_-* #,##0.00_₮_-;\-* #,##0.00_₮_-;_-* &quot;-&quot;??_₮_-;_-@_-">
                  <c:v>2757.5</c:v>
                </c:pt>
                <c:pt idx="787" formatCode="_-* #,##0.00_₮_-;\-* #,##0.00_₮_-;_-* &quot;-&quot;??_₮_-;_-@_-">
                  <c:v>2758</c:v>
                </c:pt>
                <c:pt idx="788" formatCode="_-* #,##0.00_₮_-;\-* #,##0.00_₮_-;_-* &quot;-&quot;??_₮_-;_-@_-">
                  <c:v>2758</c:v>
                </c:pt>
                <c:pt idx="789" formatCode="_-* #,##0.0_₮_-;\-* #,##0.0_₮_-;_-* &quot;-&quot;??_₮_-;_-@_-">
                  <c:v>2759.5</c:v>
                </c:pt>
                <c:pt idx="790" formatCode="_-* #,##0.0_₮_-;\-* #,##0.0_₮_-;_-* &quot;-&quot;??_₮_-;_-@_-">
                  <c:v>2761</c:v>
                </c:pt>
                <c:pt idx="791" formatCode="_-* #,##0.0_₮_-;\-* #,##0.0_₮_-;_-* &quot;-&quot;??_₮_-;_-@_-">
                  <c:v>2761.5</c:v>
                </c:pt>
                <c:pt idx="792" formatCode="_-* #,##0.0_₮_-;\-* #,##0.0_₮_-;_-* &quot;-&quot;??_₮_-;_-@_-">
                  <c:v>2761.5</c:v>
                </c:pt>
                <c:pt idx="793" formatCode="_-* #,##0.0_₮_-;\-* #,##0.0_₮_-;_-* &quot;-&quot;??_₮_-;_-@_-">
                  <c:v>2762</c:v>
                </c:pt>
                <c:pt idx="794" formatCode="_-* #,##0.0_₮_-;\-* #,##0.0_₮_-;_-* &quot;-&quot;??_₮_-;_-@_-">
                  <c:v>2763.5</c:v>
                </c:pt>
                <c:pt idx="795" formatCode="_-* #,##0.0_₮_-;\-* #,##0.0_₮_-;_-* &quot;-&quot;??_₮_-;_-@_-">
                  <c:v>2765</c:v>
                </c:pt>
                <c:pt idx="796" formatCode="_-* #,##0.0_₮_-;\-* #,##0.0_₮_-;_-* &quot;-&quot;??_₮_-;_-@_-">
                  <c:v>2766.5</c:v>
                </c:pt>
                <c:pt idx="797" formatCode="_-* #,##0.0_₮_-;\-* #,##0.0_₮_-;_-* &quot;-&quot;??_₮_-;_-@_-">
                  <c:v>2768</c:v>
                </c:pt>
                <c:pt idx="798" formatCode="_-* #,##0.0_₮_-;\-* #,##0.0_₮_-;_-* &quot;-&quot;??_₮_-;_-@_-">
                  <c:v>2768</c:v>
                </c:pt>
                <c:pt idx="799" formatCode="_-* #,##0.0_₮_-;\-* #,##0.0_₮_-;_-* &quot;-&quot;??_₮_-;_-@_-">
                  <c:v>2768</c:v>
                </c:pt>
                <c:pt idx="800" formatCode="_-* #,##0.0_₮_-;\-* #,##0.0_₮_-;_-* &quot;-&quot;??_₮_-;_-@_-">
                  <c:v>2768.5</c:v>
                </c:pt>
                <c:pt idx="801" formatCode="_-* #,##0.0_₮_-;\-* #,##0.0_₮_-;_-* &quot;-&quot;??_₮_-;_-@_-">
                  <c:v>2768.5</c:v>
                </c:pt>
                <c:pt idx="802" formatCode="_-* #,##0.0_₮_-;\-* #,##0.0_₮_-;_-* &quot;-&quot;??_₮_-;_-@_-">
                  <c:v>2768.5</c:v>
                </c:pt>
                <c:pt idx="803" formatCode="_-* #,##0.0_₮_-;\-* #,##0.0_₮_-;_-* &quot;-&quot;??_₮_-;_-@_-">
                  <c:v>2768.5</c:v>
                </c:pt>
                <c:pt idx="804" formatCode="_-* #,##0.0_₮_-;\-* #,##0.0_₮_-;_-* &quot;-&quot;??_₮_-;_-@_-">
                  <c:v>2769.5</c:v>
                </c:pt>
                <c:pt idx="805" formatCode="_-* #,##0.0_₮_-;\-* #,##0.0_₮_-;_-* &quot;-&quot;??_₮_-;_-@_-">
                  <c:v>2768.5</c:v>
                </c:pt>
                <c:pt idx="806" formatCode="_-* #,##0.0_₮_-;\-* #,##0.0_₮_-;_-* &quot;-&quot;??_₮_-;_-@_-">
                  <c:v>2769.5</c:v>
                </c:pt>
                <c:pt idx="807" formatCode="_-* #,##0.0_₮_-;\-* #,##0.0_₮_-;_-* &quot;-&quot;??_₮_-;_-@_-">
                  <c:v>2769.5</c:v>
                </c:pt>
                <c:pt idx="808" formatCode="_-* #,##0.0_₮_-;\-* #,##0.0_₮_-;_-* &quot;-&quot;??_₮_-;_-@_-">
                  <c:v>2770.5</c:v>
                </c:pt>
                <c:pt idx="809" formatCode="_-* #,##0.0_₮_-;\-* #,##0.0_₮_-;_-* &quot;-&quot;??_₮_-;_-@_-">
                  <c:v>2771</c:v>
                </c:pt>
                <c:pt idx="810" formatCode="_-* #,##0.0_₮_-;\-* #,##0.0_₮_-;_-* &quot;-&quot;??_₮_-;_-@_-">
                  <c:v>2770.5</c:v>
                </c:pt>
                <c:pt idx="811" formatCode="_-* #,##0.0_₮_-;\-* #,##0.0_₮_-;_-* &quot;-&quot;??_₮_-;_-@_-">
                  <c:v>2772.5</c:v>
                </c:pt>
                <c:pt idx="812" formatCode="_-* #,##0.0_₮_-;\-* #,##0.0_₮_-;_-* &quot;-&quot;??_₮_-;_-@_-">
                  <c:v>2772.5</c:v>
                </c:pt>
                <c:pt idx="813" formatCode="_-* #,##0.0_₮_-;\-* #,##0.0_₮_-;_-* &quot;-&quot;??_₮_-;_-@_-">
                  <c:v>2773.5</c:v>
                </c:pt>
                <c:pt idx="814" formatCode="_-* #,##0.0_₮_-;\-* #,##0.0_₮_-;_-* &quot;-&quot;??_₮_-;_-@_-">
                  <c:v>2775.5</c:v>
                </c:pt>
                <c:pt idx="815" formatCode="_-* #,##0.0_₮_-;\-* #,##0.0_₮_-;_-* &quot;-&quot;??_₮_-;_-@_-">
                  <c:v>2776.5</c:v>
                </c:pt>
                <c:pt idx="816" formatCode="_-* #,##0.0_₮_-;\-* #,##0.0_₮_-;_-* &quot;-&quot;??_₮_-;_-@_-">
                  <c:v>2778.5</c:v>
                </c:pt>
                <c:pt idx="817" formatCode="_-* #,##0.0_₮_-;\-* #,##0.0_₮_-;_-* &quot;-&quot;??_₮_-;_-@_-">
                  <c:v>2779.5</c:v>
                </c:pt>
                <c:pt idx="818" formatCode="_-* #,##0.00_₮_-;\-* #,##0.00_₮_-;_-* &quot;-&quot;??_₮_-;_-@_-">
                  <c:v>2781.5</c:v>
                </c:pt>
                <c:pt idx="819" formatCode="_-* #,##0.00_₮_-;\-* #,##0.00_₮_-;_-* &quot;-&quot;??_₮_-;_-@_-">
                  <c:v>2783.5</c:v>
                </c:pt>
                <c:pt idx="820" formatCode="_-* #,##0.00_₮_-;\-* #,##0.00_₮_-;_-* &quot;-&quot;??_₮_-;_-@_-">
                  <c:v>2783</c:v>
                </c:pt>
                <c:pt idx="821" formatCode="_-* #,##0.00_₮_-;\-* #,##0.00_₮_-;_-* &quot;-&quot;??_₮_-;_-@_-">
                  <c:v>2782</c:v>
                </c:pt>
                <c:pt idx="822" formatCode="_-* #,##0.00_₮_-;\-* #,##0.00_₮_-;_-* &quot;-&quot;??_₮_-;_-@_-">
                  <c:v>2782.5</c:v>
                </c:pt>
                <c:pt idx="823" formatCode="_-* #,##0.00_₮_-;\-* #,##0.00_₮_-;_-* &quot;-&quot;??_₮_-;_-@_-">
                  <c:v>2783.5</c:v>
                </c:pt>
                <c:pt idx="824" formatCode="_-* #,##0.00_₮_-;\-* #,##0.00_₮_-;_-* &quot;-&quot;??_₮_-;_-@_-">
                  <c:v>2784</c:v>
                </c:pt>
                <c:pt idx="825" formatCode="_-* #,##0.00_₮_-;\-* #,##0.00_₮_-;_-* &quot;-&quot;??_₮_-;_-@_-">
                  <c:v>2783.5</c:v>
                </c:pt>
                <c:pt idx="826" formatCode="_-* #,##0.00_₮_-;\-* #,##0.00_₮_-;_-* &quot;-&quot;??_₮_-;_-@_-">
                  <c:v>2784.5</c:v>
                </c:pt>
                <c:pt idx="827" formatCode="_-* #,##0.00_₮_-;\-* #,##0.00_₮_-;_-* &quot;-&quot;??_₮_-;_-@_-">
                  <c:v>2784.5</c:v>
                </c:pt>
                <c:pt idx="828" formatCode="_-* #,##0.00_₮_-;\-* #,##0.00_₮_-;_-* &quot;-&quot;??_₮_-;_-@_-">
                  <c:v>2785.5</c:v>
                </c:pt>
                <c:pt idx="829" formatCode="_-* #,##0.00_₮_-;\-* #,##0.00_₮_-;_-* &quot;-&quot;??_₮_-;_-@_-">
                  <c:v>2786</c:v>
                </c:pt>
                <c:pt idx="830" formatCode="_-* #,##0.00_₮_-;\-* #,##0.00_₮_-;_-* &quot;-&quot;??_₮_-;_-@_-">
                  <c:v>2785.5</c:v>
                </c:pt>
                <c:pt idx="831" formatCode="_-* #,##0.00_₮_-;\-* #,##0.00_₮_-;_-* &quot;-&quot;??_₮_-;_-@_-">
                  <c:v>2786</c:v>
                </c:pt>
                <c:pt idx="832" formatCode="_-* #,##0.00_₮_-;\-* #,##0.00_₮_-;_-* &quot;-&quot;??_₮_-;_-@_-">
                  <c:v>2787.5</c:v>
                </c:pt>
                <c:pt idx="833" formatCode="_-* #,##0.00_₮_-;\-* #,##0.00_₮_-;_-* &quot;-&quot;??_₮_-;_-@_-">
                  <c:v>2788.5</c:v>
                </c:pt>
                <c:pt idx="834" formatCode="_-* #,##0.00_₮_-;\-* #,##0.00_₮_-;_-* &quot;-&quot;??_₮_-;_-@_-">
                  <c:v>2789</c:v>
                </c:pt>
                <c:pt idx="835" formatCode="_-* #,##0.00_₮_-;\-* #,##0.00_₮_-;_-* &quot;-&quot;??_₮_-;_-@_-">
                  <c:v>2789</c:v>
                </c:pt>
                <c:pt idx="836" formatCode="_-* #,##0.00_₮_-;\-* #,##0.00_₮_-;_-* &quot;-&quot;??_₮_-;_-@_-">
                  <c:v>2790.5</c:v>
                </c:pt>
                <c:pt idx="837" formatCode="_-* #,##0.00_₮_-;\-* #,##0.00_₮_-;_-* &quot;-&quot;??_₮_-;_-@_-">
                  <c:v>2791</c:v>
                </c:pt>
                <c:pt idx="838" formatCode="_-* #,##0.00_₮_-;\-* #,##0.00_₮_-;_-* &quot;-&quot;??_₮_-;_-@_-">
                  <c:v>2791</c:v>
                </c:pt>
                <c:pt idx="839" formatCode="_-* #,##0.00_₮_-;\-* #,##0.00_₮_-;_-* &quot;-&quot;??_₮_-;_-@_-">
                  <c:v>2791</c:v>
                </c:pt>
                <c:pt idx="840" formatCode="_-* #,##0.00_₮_-;\-* #,##0.00_₮_-;_-* &quot;-&quot;??_₮_-;_-@_-">
                  <c:v>2791.5</c:v>
                </c:pt>
                <c:pt idx="841" formatCode="_-* #,##0.00_₮_-;\-* #,##0.00_₮_-;_-* &quot;-&quot;??_₮_-;_-@_-">
                  <c:v>2789.3383450624101</c:v>
                </c:pt>
                <c:pt idx="842" formatCode="_-* #,##0.00_₮_-;\-* #,##0.00_₮_-;_-* &quot;-&quot;??_₮_-;_-@_-">
                  <c:v>2789.2613700752372</c:v>
                </c:pt>
                <c:pt idx="843" formatCode="_-* #,##0.00_₮_-;\-* #,##0.00_₮_-;_-* &quot;-&quot;??_₮_-;_-@_-">
                  <c:v>2790.6357857177863</c:v>
                </c:pt>
                <c:pt idx="844" formatCode="_-* #,##0.00_₮_-;\-* #,##0.00_₮_-;_-* &quot;-&quot;??_₮_-;_-@_-">
                  <c:v>2790.8931519892503</c:v>
                </c:pt>
                <c:pt idx="845" formatCode="_-* #,##0.00_₮_-;\-* #,##0.00_₮_-;_-* &quot;-&quot;??_₮_-;_-@_-">
                  <c:v>2790.1269897281104</c:v>
                </c:pt>
                <c:pt idx="846" formatCode="_-* #,##0.00_₮_-;\-* #,##0.00_₮_-;_-* &quot;-&quot;??_₮_-;_-@_-">
                  <c:v>2792.004447983144</c:v>
                </c:pt>
                <c:pt idx="847" formatCode="_-* #,##0.00_₮_-;\-* #,##0.00_₮_-;_-* &quot;-&quot;??_₮_-;_-@_-">
                  <c:v>2792.4336950934885</c:v>
                </c:pt>
                <c:pt idx="848" formatCode="_-* #,##0.00_₮_-;\-* #,##0.00_₮_-;_-* &quot;-&quot;??_₮_-;_-@_-">
                  <c:v>2793.5815007514811</c:v>
                </c:pt>
                <c:pt idx="849" formatCode="_-* #,##0.00_₮_-;\-* #,##0.00_₮_-;_-* &quot;-&quot;??_₮_-;_-@_-">
                  <c:v>2794.2521174975554</c:v>
                </c:pt>
                <c:pt idx="850" formatCode="_-* #,##0.00_₮_-;\-* #,##0.00_₮_-;_-* &quot;-&quot;??_₮_-;_-@_-">
                  <c:v>2795.8702179175466</c:v>
                </c:pt>
                <c:pt idx="851" formatCode="_-* #,##0.00_₮_-;\-* #,##0.00_₮_-;_-* &quot;-&quot;??_₮_-;_-@_-">
                  <c:v>2795.8973517695686</c:v>
                </c:pt>
                <c:pt idx="852" formatCode="_-* #,##0.00_₮_-;\-* #,##0.00_₮_-;_-* &quot;-&quot;??_₮_-;_-@_-">
                  <c:v>2797.7868596130206</c:v>
                </c:pt>
                <c:pt idx="853" formatCode="_-* #,##0.00_₮_-;\-* #,##0.00_₮_-;_-* &quot;-&quot;??_₮_-;_-@_-">
                  <c:v>2799.1388498308979</c:v>
                </c:pt>
                <c:pt idx="854" formatCode="_-* #,##0.00_₮_-;\-* #,##0.00_₮_-;_-* &quot;-&quot;??_₮_-;_-@_-">
                  <c:v>2800.2073359625015</c:v>
                </c:pt>
                <c:pt idx="855" formatCode="_-* #,##0.00_₮_-;\-* #,##0.00_₮_-;_-* &quot;-&quot;??_₮_-;_-@_-">
                  <c:v>2800.535654384742</c:v>
                </c:pt>
                <c:pt idx="856" formatCode="_-* #,##0.00_₮_-;\-* #,##0.00_₮_-;_-* &quot;-&quot;??_₮_-;_-@_-">
                  <c:v>2801.7515867938901</c:v>
                </c:pt>
                <c:pt idx="857" formatCode="_-* #,##0.00_₮_-;\-* #,##0.00_₮_-;_-* &quot;-&quot;??_₮_-;_-@_-">
                  <c:v>2802.9710615043268</c:v>
                </c:pt>
                <c:pt idx="858" formatCode="_-* #,##0.00_₮_-;\-* #,##0.00_₮_-;_-* &quot;-&quot;??_₮_-;_-@_-">
                  <c:v>2809</c:v>
                </c:pt>
                <c:pt idx="859" formatCode="_-* #,##0.00_₮_-;\-* #,##0.00_₮_-;_-* &quot;-&quot;??_₮_-;_-@_-">
                  <c:v>2811</c:v>
                </c:pt>
                <c:pt idx="860" formatCode="_-* #,##0.00_₮_-;\-* #,##0.00_₮_-;_-* &quot;-&quot;??_₮_-;_-@_-">
                  <c:v>2811</c:v>
                </c:pt>
                <c:pt idx="861" formatCode="_-* #,##0.00_₮_-;\-* #,##0.00_₮_-;_-* &quot;-&quot;??_₮_-;_-@_-">
                  <c:v>2813</c:v>
                </c:pt>
                <c:pt idx="862" formatCode="_-* #,##0.00_₮_-;\-* #,##0.00_₮_-;_-* &quot;-&quot;??_₮_-;_-@_-">
                  <c:v>2812.5</c:v>
                </c:pt>
                <c:pt idx="863" formatCode="_-* #,##0.00_₮_-;\-* #,##0.00_₮_-;_-* &quot;-&quot;??_₮_-;_-@_-">
                  <c:v>2812</c:v>
                </c:pt>
                <c:pt idx="864" formatCode="_-* #,##0.00_₮_-;\-* #,##0.00_₮_-;_-* &quot;-&quot;??_₮_-;_-@_-">
                  <c:v>2812</c:v>
                </c:pt>
                <c:pt idx="865" formatCode="_-* #,##0.00_₮_-;\-* #,##0.00_₮_-;_-* &quot;-&quot;??_₮_-;_-@_-">
                  <c:v>2813.5</c:v>
                </c:pt>
                <c:pt idx="866" formatCode="_-* #,##0.00_₮_-;\-* #,##0.00_₮_-;_-* &quot;-&quot;??_₮_-;_-@_-">
                  <c:v>2814.5</c:v>
                </c:pt>
                <c:pt idx="867" formatCode="_-* #,##0.00_₮_-;\-* #,##0.00_₮_-;_-* &quot;-&quot;??_₮_-;_-@_-">
                  <c:v>2817.5</c:v>
                </c:pt>
                <c:pt idx="868" formatCode="_-* #,##0.00_₮_-;\-* #,##0.00_₮_-;_-* &quot;-&quot;??_₮_-;_-@_-">
                  <c:v>2818</c:v>
                </c:pt>
                <c:pt idx="869" formatCode="_-* #,##0.00_₮_-;\-* #,##0.00_₮_-;_-* &quot;-&quot;??_₮_-;_-@_-">
                  <c:v>2819</c:v>
                </c:pt>
                <c:pt idx="870" formatCode="_-* #,##0.00_₮_-;\-* #,##0.00_₮_-;_-* &quot;-&quot;??_₮_-;_-@_-">
                  <c:v>2821.5</c:v>
                </c:pt>
                <c:pt idx="871" formatCode="_-* #,##0.00_₮_-;\-* #,##0.00_₮_-;_-* &quot;-&quot;??_₮_-;_-@_-">
                  <c:v>2822.5</c:v>
                </c:pt>
                <c:pt idx="872" formatCode="_-* #,##0.00_₮_-;\-* #,##0.00_₮_-;_-* &quot;-&quot;??_₮_-;_-@_-">
                  <c:v>2823</c:v>
                </c:pt>
                <c:pt idx="873" formatCode="_-* #,##0.00_₮_-;\-* #,##0.00_₮_-;_-* &quot;-&quot;??_₮_-;_-@_-">
                  <c:v>2823.5</c:v>
                </c:pt>
                <c:pt idx="874" formatCode="_-* #,##0.00_₮_-;\-* #,##0.00_₮_-;_-* &quot;-&quot;??_₮_-;_-@_-">
                  <c:v>2823.5</c:v>
                </c:pt>
                <c:pt idx="875" formatCode="_-* #,##0.00_₮_-;\-* #,##0.00_₮_-;_-* &quot;-&quot;??_₮_-;_-@_-">
                  <c:v>2824</c:v>
                </c:pt>
                <c:pt idx="876" formatCode="_-* #,##0.00_₮_-;\-* #,##0.00_₮_-;_-* &quot;-&quot;??_₮_-;_-@_-">
                  <c:v>2825</c:v>
                </c:pt>
                <c:pt idx="877" formatCode="_-* #,##0.00_₮_-;\-* #,##0.00_₮_-;_-* &quot;-&quot;??_₮_-;_-@_-">
                  <c:v>2824.5</c:v>
                </c:pt>
                <c:pt idx="878" formatCode="_-* #,##0.00_₮_-;\-* #,##0.00_₮_-;_-* &quot;-&quot;??_₮_-;_-@_-">
                  <c:v>2826</c:v>
                </c:pt>
                <c:pt idx="879" formatCode="_-* #,##0.00_₮_-;\-* #,##0.00_₮_-;_-* &quot;-&quot;??_₮_-;_-@_-">
                  <c:v>2827.5</c:v>
                </c:pt>
                <c:pt idx="880" formatCode="_-* #,##0.00_₮_-;\-* #,##0.00_₮_-;_-* &quot;-&quot;??_₮_-;_-@_-">
                  <c:v>2829</c:v>
                </c:pt>
                <c:pt idx="881" formatCode="_-* #,##0.00_₮_-;\-* #,##0.00_₮_-;_-* &quot;-&quot;??_₮_-;_-@_-">
                  <c:v>2830.5</c:v>
                </c:pt>
                <c:pt idx="882" formatCode="_-* #,##0.00_₮_-;\-* #,##0.00_₮_-;_-* &quot;-&quot;??_₮_-;_-@_-">
                  <c:v>2831.5</c:v>
                </c:pt>
                <c:pt idx="883" formatCode="_-* #,##0.00_₮_-;\-* #,##0.00_₮_-;_-* &quot;-&quot;??_₮_-;_-@_-">
                  <c:v>2832.5</c:v>
                </c:pt>
                <c:pt idx="884" formatCode="_-* #,##0.00_₮_-;\-* #,##0.00_₮_-;_-* &quot;-&quot;??_₮_-;_-@_-">
                  <c:v>2834</c:v>
                </c:pt>
                <c:pt idx="885" formatCode="_-* #,##0.00_₮_-;\-* #,##0.00_₮_-;_-* &quot;-&quot;??_₮_-;_-@_-">
                  <c:v>2834</c:v>
                </c:pt>
                <c:pt idx="886" formatCode="_-* #,##0.00_₮_-;\-* #,##0.00_₮_-;_-* &quot;-&quot;??_₮_-;_-@_-">
                  <c:v>2836.5</c:v>
                </c:pt>
                <c:pt idx="887" formatCode="_-* #,##0.00_₮_-;\-* #,##0.00_₮_-;_-* &quot;-&quot;??_₮_-;_-@_-">
                  <c:v>2836.5</c:v>
                </c:pt>
                <c:pt idx="888" formatCode="_-* #,##0.00_₮_-;\-* #,##0.00_₮_-;_-* &quot;-&quot;??_₮_-;_-@_-">
                  <c:v>2837.5</c:v>
                </c:pt>
                <c:pt idx="889" formatCode="_-* #,##0.00_₮_-;\-* #,##0.00_₮_-;_-* &quot;-&quot;??_₮_-;_-@_-">
                  <c:v>2841.5</c:v>
                </c:pt>
                <c:pt idx="890" formatCode="_-* #,##0.00_₮_-;\-* #,##0.00_₮_-;_-* &quot;-&quot;??_₮_-;_-@_-">
                  <c:v>2842</c:v>
                </c:pt>
                <c:pt idx="891" formatCode="_-* #,##0.00_₮_-;\-* #,##0.00_₮_-;_-* &quot;-&quot;??_₮_-;_-@_-">
                  <c:v>2843</c:v>
                </c:pt>
                <c:pt idx="892" formatCode="_-* #,##0.00_₮_-;\-* #,##0.00_₮_-;_-* &quot;-&quot;??_₮_-;_-@_-">
                  <c:v>2845</c:v>
                </c:pt>
                <c:pt idx="893" formatCode="_-* #,##0.00_₮_-;\-* #,##0.00_₮_-;_-* &quot;-&quot;??_₮_-;_-@_-">
                  <c:v>2845</c:v>
                </c:pt>
                <c:pt idx="894" formatCode="_-* #,##0.00_₮_-;\-* #,##0.00_₮_-;_-* &quot;-&quot;??_₮_-;_-@_-">
                  <c:v>2845</c:v>
                </c:pt>
                <c:pt idx="895" formatCode="_-* #,##0.00_₮_-;\-* #,##0.00_₮_-;_-* &quot;-&quot;??_₮_-;_-@_-">
                  <c:v>2846.5</c:v>
                </c:pt>
                <c:pt idx="896" formatCode="_-* #,##0.00_₮_-;\-* #,##0.00_₮_-;_-* &quot;-&quot;??_₮_-;_-@_-">
                  <c:v>2847</c:v>
                </c:pt>
                <c:pt idx="897" formatCode="_-* #,##0.00_₮_-;\-* #,##0.00_₮_-;_-* &quot;-&quot;??_₮_-;_-@_-">
                  <c:v>2847.5</c:v>
                </c:pt>
                <c:pt idx="898" formatCode="_-* #,##0.00_₮_-;\-* #,##0.00_₮_-;_-* &quot;-&quot;??_₮_-;_-@_-">
                  <c:v>2848</c:v>
                </c:pt>
                <c:pt idx="899" formatCode="_-* #,##0.00_₮_-;\-* #,##0.00_₮_-;_-* &quot;-&quot;??_₮_-;_-@_-">
                  <c:v>2848</c:v>
                </c:pt>
                <c:pt idx="900" formatCode="_-* #,##0.00_₮_-;\-* #,##0.00_₮_-;_-* &quot;-&quot;??_₮_-;_-@_-">
                  <c:v>2848.5</c:v>
                </c:pt>
                <c:pt idx="901" formatCode="_-* #,##0.00_₮_-;\-* #,##0.00_₮_-;_-* &quot;-&quot;??_₮_-;_-@_-">
                  <c:v>2849.5</c:v>
                </c:pt>
                <c:pt idx="902" formatCode="_-* #,##0.00_₮_-;\-* #,##0.00_₮_-;_-* &quot;-&quot;??_₮_-;_-@_-">
                  <c:v>2849.5</c:v>
                </c:pt>
                <c:pt idx="903" formatCode="_-* #,##0.00_₮_-;\-* #,##0.00_₮_-;_-* &quot;-&quot;??_₮_-;_-@_-">
                  <c:v>2850.75</c:v>
                </c:pt>
                <c:pt idx="904" formatCode="_-* #,##0.00_₮_-;\-* #,##0.00_₮_-;_-* &quot;-&quot;??_₮_-;_-@_-">
                  <c:v>2849.5</c:v>
                </c:pt>
                <c:pt idx="905" formatCode="_-* #,##0.00_₮_-;\-* #,##0.00_₮_-;_-* &quot;-&quot;??_₮_-;_-@_-">
                  <c:v>2849.5</c:v>
                </c:pt>
                <c:pt idx="906" formatCode="_-* #,##0.00_₮_-;\-* #,##0.00_₮_-;_-* &quot;-&quot;??_₮_-;_-@_-">
                  <c:v>2850</c:v>
                </c:pt>
                <c:pt idx="907" formatCode="_-* #,##0.00_₮_-;\-* #,##0.00_₮_-;_-* &quot;-&quot;??_₮_-;_-@_-">
                  <c:v>2850</c:v>
                </c:pt>
                <c:pt idx="908" formatCode="_-* #,##0.00_₮_-;\-* #,##0.00_₮_-;_-* &quot;-&quot;??_₮_-;_-@_-">
                  <c:v>2850</c:v>
                </c:pt>
                <c:pt idx="909" formatCode="_-* #,##0.00_₮_-;\-* #,##0.00_₮_-;_-* &quot;-&quot;??_₮_-;_-@_-">
                  <c:v>2851.5</c:v>
                </c:pt>
                <c:pt idx="910" formatCode="_-* #,##0.00_₮_-;\-* #,##0.00_₮_-;_-* &quot;-&quot;??_₮_-;_-@_-">
                  <c:v>2851</c:v>
                </c:pt>
                <c:pt idx="911" formatCode="_-* #,##0.00_₮_-;\-* #,##0.00_₮_-;_-* &quot;-&quot;??_₮_-;_-@_-">
                  <c:v>2851.5</c:v>
                </c:pt>
                <c:pt idx="912" formatCode="_-* #,##0.00_₮_-;\-* #,##0.00_₮_-;_-* &quot;-&quot;??_₮_-;_-@_-">
                  <c:v>2852</c:v>
                </c:pt>
                <c:pt idx="913" formatCode="_-* #,##0.00_₮_-;\-* #,##0.00_₮_-;_-* &quot;-&quot;??_₮_-;_-@_-">
                  <c:v>2853</c:v>
                </c:pt>
                <c:pt idx="914" formatCode="_-* #,##0.00_₮_-;\-* #,##0.00_₮_-;_-* &quot;-&quot;??_₮_-;_-@_-">
                  <c:v>2853</c:v>
                </c:pt>
                <c:pt idx="915" formatCode="_-* #,##0.00_₮_-;\-* #,##0.00_₮_-;_-* &quot;-&quot;??_₮_-;_-@_-">
                  <c:v>2853</c:v>
                </c:pt>
                <c:pt idx="916" formatCode="_-* #,##0.00_₮_-;\-* #,##0.00_₮_-;_-* &quot;-&quot;??_₮_-;_-@_-">
                  <c:v>2853.5</c:v>
                </c:pt>
                <c:pt idx="917" formatCode="General">
                  <c:v>2853.5</c:v>
                </c:pt>
                <c:pt idx="918" formatCode="General">
                  <c:v>2854.5</c:v>
                </c:pt>
                <c:pt idx="919" formatCode="General">
                  <c:v>2853.5</c:v>
                </c:pt>
                <c:pt idx="920" formatCode="General">
                  <c:v>2853.5</c:v>
                </c:pt>
                <c:pt idx="921" formatCode="General">
                  <c:v>2854.5</c:v>
                </c:pt>
                <c:pt idx="922" formatCode="General">
                  <c:v>2854</c:v>
                </c:pt>
                <c:pt idx="923" formatCode="General">
                  <c:v>2853.75</c:v>
                </c:pt>
                <c:pt idx="924" formatCode="General">
                  <c:v>2854</c:v>
                </c:pt>
                <c:pt idx="925" formatCode="General">
                  <c:v>2854</c:v>
                </c:pt>
                <c:pt idx="926" formatCode="General">
                  <c:v>2854.5</c:v>
                </c:pt>
                <c:pt idx="927" formatCode="General">
                  <c:v>2854.5</c:v>
                </c:pt>
                <c:pt idx="928" formatCode="General">
                  <c:v>2855</c:v>
                </c:pt>
                <c:pt idx="929" formatCode="General">
                  <c:v>2854</c:v>
                </c:pt>
                <c:pt idx="930" formatCode="General">
                  <c:v>2854</c:v>
                </c:pt>
                <c:pt idx="931" formatCode="General">
                  <c:v>2854.5</c:v>
                </c:pt>
                <c:pt idx="932" formatCode="General">
                  <c:v>2854.5</c:v>
                </c:pt>
                <c:pt idx="933" formatCode="General">
                  <c:v>2854</c:v>
                </c:pt>
                <c:pt idx="934" formatCode="General">
                  <c:v>2854.5</c:v>
                </c:pt>
                <c:pt idx="935" formatCode="General">
                  <c:v>2854.5</c:v>
                </c:pt>
                <c:pt idx="936" formatCode="General">
                  <c:v>2854.5</c:v>
                </c:pt>
                <c:pt idx="937" formatCode="General">
                  <c:v>2855</c:v>
                </c:pt>
                <c:pt idx="938" formatCode="General">
                  <c:v>2855</c:v>
                </c:pt>
                <c:pt idx="939" formatCode="General">
                  <c:v>2856</c:v>
                </c:pt>
                <c:pt idx="940" formatCode="General">
                  <c:v>2855</c:v>
                </c:pt>
                <c:pt idx="941" formatCode="General">
                  <c:v>2854</c:v>
                </c:pt>
                <c:pt idx="942" formatCode="General">
                  <c:v>2854.5</c:v>
                </c:pt>
                <c:pt idx="943" formatCode="General">
                  <c:v>2854.5</c:v>
                </c:pt>
                <c:pt idx="944" formatCode="General">
                  <c:v>2854.5</c:v>
                </c:pt>
                <c:pt idx="945" formatCode="General">
                  <c:v>2854.5</c:v>
                </c:pt>
                <c:pt idx="946" formatCode="General">
                  <c:v>2853.5</c:v>
                </c:pt>
                <c:pt idx="947" formatCode="General">
                  <c:v>2854</c:v>
                </c:pt>
                <c:pt idx="948" formatCode="General">
                  <c:v>2854</c:v>
                </c:pt>
                <c:pt idx="949" formatCode="General">
                  <c:v>2854</c:v>
                </c:pt>
                <c:pt idx="950" formatCode="General">
                  <c:v>2854</c:v>
                </c:pt>
                <c:pt idx="951" formatCode="General">
                  <c:v>2854.5</c:v>
                </c:pt>
                <c:pt idx="952" formatCode="General">
                  <c:v>2854.5</c:v>
                </c:pt>
                <c:pt idx="953" formatCode="General">
                  <c:v>2854.5</c:v>
                </c:pt>
                <c:pt idx="954" formatCode="General">
                  <c:v>2854.5</c:v>
                </c:pt>
                <c:pt idx="955" formatCode="General">
                  <c:v>2853.5</c:v>
                </c:pt>
                <c:pt idx="956" formatCode="General">
                  <c:v>2853.5</c:v>
                </c:pt>
                <c:pt idx="957" formatCode="General">
                  <c:v>2853</c:v>
                </c:pt>
                <c:pt idx="958" formatCode="General">
                  <c:v>2852.5</c:v>
                </c:pt>
                <c:pt idx="959" formatCode="General">
                  <c:v>2851.5</c:v>
                </c:pt>
                <c:pt idx="960" formatCode="General">
                  <c:v>2851.5</c:v>
                </c:pt>
                <c:pt idx="961" formatCode="General">
                  <c:v>2851.5</c:v>
                </c:pt>
                <c:pt idx="962" formatCode="General">
                  <c:v>2852.5</c:v>
                </c:pt>
                <c:pt idx="963" formatCode="General">
                  <c:v>2852.5</c:v>
                </c:pt>
                <c:pt idx="964" formatCode="General">
                  <c:v>2851.5</c:v>
                </c:pt>
                <c:pt idx="965" formatCode="General">
                  <c:v>2850</c:v>
                </c:pt>
                <c:pt idx="966" formatCode="General">
                  <c:v>2851.5</c:v>
                </c:pt>
                <c:pt idx="967" formatCode="General">
                  <c:v>2851.5</c:v>
                </c:pt>
                <c:pt idx="968" formatCode="General">
                  <c:v>2850.5</c:v>
                </c:pt>
                <c:pt idx="969" formatCode="General">
                  <c:v>2849</c:v>
                </c:pt>
                <c:pt idx="970" formatCode="General">
                  <c:v>2848.5</c:v>
                </c:pt>
                <c:pt idx="971" formatCode="General">
                  <c:v>2850.5</c:v>
                </c:pt>
                <c:pt idx="972" formatCode="General">
                  <c:v>2851.5</c:v>
                </c:pt>
                <c:pt idx="973" formatCode="General">
                  <c:v>2851.5</c:v>
                </c:pt>
                <c:pt idx="974" formatCode="General">
                  <c:v>2851.5</c:v>
                </c:pt>
                <c:pt idx="975" formatCode="General">
                  <c:v>2851.5</c:v>
                </c:pt>
                <c:pt idx="976" formatCode="General">
                  <c:v>2851.5</c:v>
                </c:pt>
                <c:pt idx="977" formatCode="General">
                  <c:v>2851.5</c:v>
                </c:pt>
                <c:pt idx="978" formatCode="General">
                  <c:v>2851.5</c:v>
                </c:pt>
                <c:pt idx="979" formatCode="General">
                  <c:v>2851.5</c:v>
                </c:pt>
                <c:pt idx="980" formatCode="General">
                  <c:v>2851.5</c:v>
                </c:pt>
                <c:pt idx="981" formatCode="General">
                  <c:v>2851.5</c:v>
                </c:pt>
                <c:pt idx="982" formatCode="General">
                  <c:v>2851.5</c:v>
                </c:pt>
                <c:pt idx="983" formatCode="General">
                  <c:v>2851.5</c:v>
                </c:pt>
                <c:pt idx="984" formatCode="General">
                  <c:v>2851.5</c:v>
                </c:pt>
                <c:pt idx="985" formatCode="#,##0.00">
                  <c:v>2851.5</c:v>
                </c:pt>
                <c:pt idx="986" formatCode="#,##0.00">
                  <c:v>2851.5</c:v>
                </c:pt>
                <c:pt idx="987" formatCode="#,##0.00">
                  <c:v>2851.5</c:v>
                </c:pt>
                <c:pt idx="988" formatCode="#,##0.00">
                  <c:v>2851.5</c:v>
                </c:pt>
                <c:pt idx="989" formatCode="#,##0.00">
                  <c:v>2851.5</c:v>
                </c:pt>
                <c:pt idx="990" formatCode="#,##0.00">
                  <c:v>2851.5</c:v>
                </c:pt>
                <c:pt idx="991" formatCode="#,##0.00">
                  <c:v>2851.5</c:v>
                </c:pt>
                <c:pt idx="992" formatCode="#,##0.00">
                  <c:v>2851.5</c:v>
                </c:pt>
                <c:pt idx="993" formatCode="#,##0.00">
                  <c:v>2851.5</c:v>
                </c:pt>
                <c:pt idx="994" formatCode="#,##0.00">
                  <c:v>2852.5</c:v>
                </c:pt>
                <c:pt idx="995" formatCode="#,##0.00">
                  <c:v>2851.5</c:v>
                </c:pt>
                <c:pt idx="996" formatCode="#,##0.00">
                  <c:v>2850</c:v>
                </c:pt>
                <c:pt idx="997" formatCode="#,##0.00">
                  <c:v>2850</c:v>
                </c:pt>
                <c:pt idx="998" formatCode="#,##0.00">
                  <c:v>2850.5</c:v>
                </c:pt>
                <c:pt idx="999" formatCode="#,##0.00">
                  <c:v>2850.5</c:v>
                </c:pt>
                <c:pt idx="1000" formatCode="#,##0.00">
                  <c:v>2850.5</c:v>
                </c:pt>
                <c:pt idx="1001" formatCode="#,##0.00">
                  <c:v>2850.5</c:v>
                </c:pt>
                <c:pt idx="1002" formatCode="#,##0.00">
                  <c:v>2850.5</c:v>
                </c:pt>
                <c:pt idx="1003" formatCode="#,##0.00">
                  <c:v>2850.5</c:v>
                </c:pt>
                <c:pt idx="1004" formatCode="#,##0.00">
                  <c:v>2850.5</c:v>
                </c:pt>
                <c:pt idx="1005" formatCode="#,##0.00">
                  <c:v>2850.5</c:v>
                </c:pt>
                <c:pt idx="1006" formatCode="#,##0.00">
                  <c:v>2850.5</c:v>
                </c:pt>
                <c:pt idx="1007" formatCode="#,##0.00">
                  <c:v>2850.5</c:v>
                </c:pt>
                <c:pt idx="1008" formatCode="#,##0.00">
                  <c:v>2850.5</c:v>
                </c:pt>
                <c:pt idx="1009" formatCode="#,##0.00">
                  <c:v>2850.5</c:v>
                </c:pt>
                <c:pt idx="1010" formatCode="#,##0.00">
                  <c:v>2850.5</c:v>
                </c:pt>
                <c:pt idx="1011" formatCode="#,##0.00">
                  <c:v>2850.5</c:v>
                </c:pt>
                <c:pt idx="1012" formatCode="#,##0.00">
                  <c:v>2850</c:v>
                </c:pt>
                <c:pt idx="1013" formatCode="#,##0.00">
                  <c:v>2850</c:v>
                </c:pt>
                <c:pt idx="1014" formatCode="#,##0.00">
                  <c:v>2851</c:v>
                </c:pt>
                <c:pt idx="1015" formatCode="#,##0.00">
                  <c:v>2851</c:v>
                </c:pt>
                <c:pt idx="1016" formatCode="#,##0.00">
                  <c:v>2851.5</c:v>
                </c:pt>
                <c:pt idx="1017" formatCode="#,##0.00">
                  <c:v>2851.5</c:v>
                </c:pt>
                <c:pt idx="1018" formatCode="#,##0.00">
                  <c:v>2851</c:v>
                </c:pt>
                <c:pt idx="1019" formatCode="#,##0.00">
                  <c:v>2850</c:v>
                </c:pt>
                <c:pt idx="1020" formatCode="#,##0.00">
                  <c:v>2850.5</c:v>
                </c:pt>
                <c:pt idx="1021" formatCode="#,##0.00">
                  <c:v>2850.5</c:v>
                </c:pt>
                <c:pt idx="1022" formatCode="#,##0.00">
                  <c:v>2849</c:v>
                </c:pt>
                <c:pt idx="1023" formatCode="#,##0.00">
                  <c:v>2848.5</c:v>
                </c:pt>
                <c:pt idx="1024" formatCode="#,##0.00">
                  <c:v>2849</c:v>
                </c:pt>
                <c:pt idx="1025" formatCode="#,##0.00">
                  <c:v>2849</c:v>
                </c:pt>
                <c:pt idx="1026" formatCode="#,##0.00">
                  <c:v>2849</c:v>
                </c:pt>
                <c:pt idx="1027" formatCode="#,##0.00">
                  <c:v>2849.5</c:v>
                </c:pt>
                <c:pt idx="1028" formatCode="#,##0.00">
                  <c:v>2849.5</c:v>
                </c:pt>
                <c:pt idx="1029" formatCode="#,##0.00">
                  <c:v>2850</c:v>
                </c:pt>
                <c:pt idx="1030" formatCode="#,##0.00">
                  <c:v>2850</c:v>
                </c:pt>
                <c:pt idx="1031" formatCode="#,##0.00">
                  <c:v>2849.5</c:v>
                </c:pt>
                <c:pt idx="1032" formatCode="#,##0.00">
                  <c:v>2849.5</c:v>
                </c:pt>
                <c:pt idx="1033" formatCode="#,##0.00">
                  <c:v>2849.5</c:v>
                </c:pt>
                <c:pt idx="1034" formatCode="#,##0.00">
                  <c:v>2849.5</c:v>
                </c:pt>
                <c:pt idx="1035" formatCode="#,##0.00">
                  <c:v>2849.5</c:v>
                </c:pt>
                <c:pt idx="1036" formatCode="#,##0.00">
                  <c:v>2849.5</c:v>
                </c:pt>
                <c:pt idx="1037" formatCode="#,##0.00">
                  <c:v>2849.5</c:v>
                </c:pt>
                <c:pt idx="1038" formatCode="#,##0.00">
                  <c:v>2849.5</c:v>
                </c:pt>
                <c:pt idx="1039" formatCode="General">
                  <c:v>2849.5</c:v>
                </c:pt>
                <c:pt idx="1040" formatCode="General">
                  <c:v>2849.5</c:v>
                </c:pt>
                <c:pt idx="1041" formatCode="General">
                  <c:v>2849.5</c:v>
                </c:pt>
                <c:pt idx="1042" formatCode="General">
                  <c:v>2849.5</c:v>
                </c:pt>
                <c:pt idx="1043" formatCode="General">
                  <c:v>2849.5</c:v>
                </c:pt>
                <c:pt idx="1044" formatCode="General">
                  <c:v>2849.5</c:v>
                </c:pt>
                <c:pt idx="1045" formatCode="General">
                  <c:v>2849.5</c:v>
                </c:pt>
                <c:pt idx="1046" formatCode="General">
                  <c:v>2849</c:v>
                </c:pt>
                <c:pt idx="1047" formatCode="General">
                  <c:v>2849.5</c:v>
                </c:pt>
                <c:pt idx="1048" formatCode="General">
                  <c:v>2849.5</c:v>
                </c:pt>
                <c:pt idx="1049" formatCode="General">
                  <c:v>2849.5</c:v>
                </c:pt>
                <c:pt idx="1050" formatCode="General">
                  <c:v>2848.5</c:v>
                </c:pt>
                <c:pt idx="1051" formatCode="General">
                  <c:v>2848.5</c:v>
                </c:pt>
                <c:pt idx="1052" formatCode="General">
                  <c:v>2849.5</c:v>
                </c:pt>
                <c:pt idx="1053" formatCode="General">
                  <c:v>2849.5</c:v>
                </c:pt>
                <c:pt idx="1054" formatCode="General">
                  <c:v>2849</c:v>
                </c:pt>
                <c:pt idx="1055" formatCode="General">
                  <c:v>2849</c:v>
                </c:pt>
                <c:pt idx="1056" formatCode="General">
                  <c:v>2849</c:v>
                </c:pt>
                <c:pt idx="1057" formatCode="General">
                  <c:v>2849</c:v>
                </c:pt>
                <c:pt idx="1058" formatCode="General">
                  <c:v>2849</c:v>
                </c:pt>
                <c:pt idx="1059" formatCode="General">
                  <c:v>2849</c:v>
                </c:pt>
                <c:pt idx="1060" formatCode="General">
                  <c:v>2849.5</c:v>
                </c:pt>
                <c:pt idx="1061" formatCode="General">
                  <c:v>2849.5</c:v>
                </c:pt>
                <c:pt idx="1062" formatCode="General">
                  <c:v>2849.5</c:v>
                </c:pt>
                <c:pt idx="1063" formatCode="General">
                  <c:v>2849.5</c:v>
                </c:pt>
                <c:pt idx="1064" formatCode="General">
                  <c:v>2850.5</c:v>
                </c:pt>
                <c:pt idx="1065" formatCode="General">
                  <c:v>2850</c:v>
                </c:pt>
                <c:pt idx="1066" formatCode="General">
                  <c:v>2849.5</c:v>
                </c:pt>
                <c:pt idx="1067" formatCode="General">
                  <c:v>2849.5</c:v>
                </c:pt>
                <c:pt idx="1068" formatCode="General">
                  <c:v>2849.5</c:v>
                </c:pt>
                <c:pt idx="1069" formatCode="General">
                  <c:v>2849.5</c:v>
                </c:pt>
                <c:pt idx="1070" formatCode="General">
                  <c:v>2849.5</c:v>
                </c:pt>
                <c:pt idx="1071" formatCode="General">
                  <c:v>2849.5</c:v>
                </c:pt>
                <c:pt idx="1072" formatCode="General">
                  <c:v>2849.5</c:v>
                </c:pt>
                <c:pt idx="1073" formatCode="General">
                  <c:v>2851</c:v>
                </c:pt>
                <c:pt idx="1074" formatCode="General">
                  <c:v>2850</c:v>
                </c:pt>
                <c:pt idx="1075" formatCode="General">
                  <c:v>2850</c:v>
                </c:pt>
                <c:pt idx="1076" formatCode="General">
                  <c:v>2850</c:v>
                </c:pt>
                <c:pt idx="1077" formatCode="General">
                  <c:v>2850</c:v>
                </c:pt>
                <c:pt idx="1078" formatCode="General">
                  <c:v>2850</c:v>
                </c:pt>
                <c:pt idx="1079" formatCode="General">
                  <c:v>2850</c:v>
                </c:pt>
                <c:pt idx="1080" formatCode="General">
                  <c:v>2850</c:v>
                </c:pt>
                <c:pt idx="1081" formatCode="General">
                  <c:v>2850</c:v>
                </c:pt>
                <c:pt idx="1082" formatCode="General">
                  <c:v>2850</c:v>
                </c:pt>
                <c:pt idx="1083" formatCode="General">
                  <c:v>2850</c:v>
                </c:pt>
                <c:pt idx="1084" formatCode="General">
                  <c:v>2850</c:v>
                </c:pt>
                <c:pt idx="1085" formatCode="General">
                  <c:v>2850</c:v>
                </c:pt>
                <c:pt idx="1086" formatCode="General">
                  <c:v>2850</c:v>
                </c:pt>
                <c:pt idx="1087" formatCode="General">
                  <c:v>2850</c:v>
                </c:pt>
                <c:pt idx="1088" formatCode="General">
                  <c:v>2850</c:v>
                </c:pt>
                <c:pt idx="1089" formatCode="General">
                  <c:v>2850</c:v>
                </c:pt>
                <c:pt idx="1090" formatCode="General">
                  <c:v>2850</c:v>
                </c:pt>
                <c:pt idx="1091" formatCode="General">
                  <c:v>2850</c:v>
                </c:pt>
                <c:pt idx="1092" formatCode="General">
                  <c:v>2850</c:v>
                </c:pt>
                <c:pt idx="1093" formatCode="General">
                  <c:v>2850</c:v>
                </c:pt>
                <c:pt idx="1094" formatCode="General">
                  <c:v>2850</c:v>
                </c:pt>
                <c:pt idx="1095" formatCode="General">
                  <c:v>2850</c:v>
                </c:pt>
                <c:pt idx="1096" formatCode="General">
                  <c:v>2851.5</c:v>
                </c:pt>
                <c:pt idx="1097" formatCode="General">
                  <c:v>2851.5</c:v>
                </c:pt>
                <c:pt idx="1098" formatCode="General">
                  <c:v>2851.5</c:v>
                </c:pt>
                <c:pt idx="1099" formatCode="General">
                  <c:v>2851.5</c:v>
                </c:pt>
                <c:pt idx="1100" formatCode="General">
                  <c:v>2851.5</c:v>
                </c:pt>
              </c:numCache>
            </c:numRef>
          </c:val>
          <c:smooth val="0"/>
          <c:extLst>
            <c:ext xmlns:c16="http://schemas.microsoft.com/office/drawing/2014/chart" uri="{C3380CC4-5D6E-409C-BE32-E72D297353CC}">
              <c16:uniqueId val="{00000001-E8A2-4138-917E-1127D9120385}"/>
            </c:ext>
          </c:extLst>
        </c:ser>
        <c:ser>
          <c:idx val="0"/>
          <c:order val="2"/>
          <c:tx>
            <c:strRef>
              <c:f>'III.2.3 Ханш'!$A$5</c:f>
              <c:strCache>
                <c:ptCount val="1"/>
                <c:pt idx="0">
                  <c:v>Төгрөгийн ам.доллартай харьцах албан ханш /баруун/</c:v>
                </c:pt>
              </c:strCache>
            </c:strRef>
          </c:tx>
          <c:spPr>
            <a:ln w="22225">
              <a:solidFill>
                <a:srgbClr val="122F83"/>
              </a:solidFill>
            </a:ln>
          </c:spPr>
          <c:marker>
            <c:symbol val="none"/>
          </c:marker>
          <c:cat>
            <c:multiLvlStrRef>
              <c:f>'III.2.3 Ханш'!$SD$3:$BIL$4</c:f>
              <c:multiLvlStrCache>
                <c:ptCount val="1091"/>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45">
                    <c:v>.</c:v>
                  </c:pt>
                  <c:pt idx="1046">
                    <c:v>3</c:v>
                  </c:pt>
                  <c:pt idx="1090">
                    <c:v>5</c:v>
                  </c:pt>
                </c:lvl>
                <c:lvl>
                  <c:pt idx="0">
                    <c:v>2017</c:v>
                  </c:pt>
                  <c:pt idx="250">
                    <c:v>2018</c:v>
                  </c:pt>
                  <c:pt idx="507">
                    <c:v>2019</c:v>
                  </c:pt>
                  <c:pt idx="758">
                    <c:v>2020</c:v>
                  </c:pt>
                  <c:pt idx="1007">
                    <c:v>2021</c:v>
                  </c:pt>
                </c:lvl>
              </c:multiLvlStrCache>
            </c:multiLvlStrRef>
          </c:cat>
          <c:val>
            <c:numRef>
              <c:f>'III.2.3 Ханш'!$SD$5:$BIL$5</c:f>
              <c:numCache>
                <c:formatCode>_-* #,##0.0_-;\-* #,##0.0_-;_-* "-"??_-;_-@_-</c:formatCode>
                <c:ptCount val="1101"/>
                <c:pt idx="0">
                  <c:v>2489.4299999999998</c:v>
                </c:pt>
                <c:pt idx="1">
                  <c:v>2491.48</c:v>
                </c:pt>
                <c:pt idx="2">
                  <c:v>2493</c:v>
                </c:pt>
                <c:pt idx="3">
                  <c:v>2497.122117576288</c:v>
                </c:pt>
                <c:pt idx="4">
                  <c:v>2498.08</c:v>
                </c:pt>
                <c:pt idx="5">
                  <c:v>2498.71</c:v>
                </c:pt>
                <c:pt idx="6">
                  <c:v>2498.62</c:v>
                </c:pt>
                <c:pt idx="7">
                  <c:v>2498.75</c:v>
                </c:pt>
                <c:pt idx="8">
                  <c:v>2497.66</c:v>
                </c:pt>
                <c:pt idx="9">
                  <c:v>2497.04</c:v>
                </c:pt>
                <c:pt idx="10">
                  <c:v>2495.2800000000002</c:v>
                </c:pt>
                <c:pt idx="11">
                  <c:v>2495.29</c:v>
                </c:pt>
                <c:pt idx="12">
                  <c:v>2490.83</c:v>
                </c:pt>
                <c:pt idx="13">
                  <c:v>2495.23</c:v>
                </c:pt>
                <c:pt idx="14">
                  <c:v>2491.83</c:v>
                </c:pt>
                <c:pt idx="15">
                  <c:v>2489.44</c:v>
                </c:pt>
                <c:pt idx="16">
                  <c:v>2487.89</c:v>
                </c:pt>
                <c:pt idx="17">
                  <c:v>2484.27</c:v>
                </c:pt>
                <c:pt idx="18">
                  <c:v>2479.91</c:v>
                </c:pt>
                <c:pt idx="19">
                  <c:v>2474.4899999999998</c:v>
                </c:pt>
                <c:pt idx="20">
                  <c:v>2465.63</c:v>
                </c:pt>
                <c:pt idx="21">
                  <c:v>2463.23</c:v>
                </c:pt>
                <c:pt idx="22">
                  <c:v>2459.44</c:v>
                </c:pt>
                <c:pt idx="23">
                  <c:v>2463.13</c:v>
                </c:pt>
                <c:pt idx="24">
                  <c:v>2471</c:v>
                </c:pt>
                <c:pt idx="25">
                  <c:v>2474.1999999999998</c:v>
                </c:pt>
                <c:pt idx="26">
                  <c:v>2476.13</c:v>
                </c:pt>
                <c:pt idx="27">
                  <c:v>2477.86</c:v>
                </c:pt>
                <c:pt idx="28">
                  <c:v>2479.41</c:v>
                </c:pt>
                <c:pt idx="29">
                  <c:v>2481.67</c:v>
                </c:pt>
                <c:pt idx="30">
                  <c:v>2483.59</c:v>
                </c:pt>
                <c:pt idx="31">
                  <c:v>2485.16</c:v>
                </c:pt>
                <c:pt idx="32">
                  <c:v>2485.38</c:v>
                </c:pt>
                <c:pt idx="33">
                  <c:v>2482.58</c:v>
                </c:pt>
                <c:pt idx="34">
                  <c:v>2483.39</c:v>
                </c:pt>
                <c:pt idx="35">
                  <c:v>2483.11</c:v>
                </c:pt>
                <c:pt idx="36">
                  <c:v>2482.29</c:v>
                </c:pt>
                <c:pt idx="37">
                  <c:v>2479.84</c:v>
                </c:pt>
                <c:pt idx="38">
                  <c:v>2476.02</c:v>
                </c:pt>
                <c:pt idx="39">
                  <c:v>2473.63</c:v>
                </c:pt>
                <c:pt idx="40">
                  <c:v>2470.83</c:v>
                </c:pt>
                <c:pt idx="41">
                  <c:v>2470.84</c:v>
                </c:pt>
                <c:pt idx="42">
                  <c:v>2470.25</c:v>
                </c:pt>
                <c:pt idx="43">
                  <c:v>2468.5500000000002</c:v>
                </c:pt>
                <c:pt idx="44">
                  <c:v>2466.88</c:v>
                </c:pt>
                <c:pt idx="45">
                  <c:v>2464</c:v>
                </c:pt>
                <c:pt idx="46">
                  <c:v>2461.3200000000002</c:v>
                </c:pt>
                <c:pt idx="47">
                  <c:v>2458.8000000000002</c:v>
                </c:pt>
                <c:pt idx="48">
                  <c:v>2458.38</c:v>
                </c:pt>
                <c:pt idx="49">
                  <c:v>2457.12</c:v>
                </c:pt>
                <c:pt idx="50">
                  <c:v>2454.96</c:v>
                </c:pt>
                <c:pt idx="51">
                  <c:v>2457.12</c:v>
                </c:pt>
                <c:pt idx="52">
                  <c:v>2458.1</c:v>
                </c:pt>
                <c:pt idx="53">
                  <c:v>2457.58</c:v>
                </c:pt>
                <c:pt idx="54">
                  <c:v>2459.38</c:v>
                </c:pt>
                <c:pt idx="55">
                  <c:v>2459.5700000000002</c:v>
                </c:pt>
                <c:pt idx="56">
                  <c:v>2459.1799999999998</c:v>
                </c:pt>
                <c:pt idx="57">
                  <c:v>2458.85</c:v>
                </c:pt>
                <c:pt idx="58">
                  <c:v>2456.0300000000002</c:v>
                </c:pt>
                <c:pt idx="59">
                  <c:v>2453.83</c:v>
                </c:pt>
                <c:pt idx="60">
                  <c:v>2452.44</c:v>
                </c:pt>
                <c:pt idx="61">
                  <c:v>2447.4499999999998</c:v>
                </c:pt>
                <c:pt idx="62">
                  <c:v>2443.38</c:v>
                </c:pt>
                <c:pt idx="63">
                  <c:v>2441.5500000000002</c:v>
                </c:pt>
                <c:pt idx="64">
                  <c:v>2437.5100000000002</c:v>
                </c:pt>
                <c:pt idx="65">
                  <c:v>2435.25</c:v>
                </c:pt>
                <c:pt idx="66">
                  <c:v>2428.75</c:v>
                </c:pt>
                <c:pt idx="67">
                  <c:v>2421.2800000000002</c:v>
                </c:pt>
                <c:pt idx="68">
                  <c:v>2419.66</c:v>
                </c:pt>
                <c:pt idx="69">
                  <c:v>2410.87</c:v>
                </c:pt>
                <c:pt idx="70">
                  <c:v>2408.75</c:v>
                </c:pt>
                <c:pt idx="71">
                  <c:v>2406.8000000000002</c:v>
                </c:pt>
                <c:pt idx="72">
                  <c:v>2404.89</c:v>
                </c:pt>
                <c:pt idx="73">
                  <c:v>2411.5300000000002</c:v>
                </c:pt>
                <c:pt idx="74">
                  <c:v>2415.98</c:v>
                </c:pt>
                <c:pt idx="75">
                  <c:v>2422.08</c:v>
                </c:pt>
                <c:pt idx="76">
                  <c:v>2422.58</c:v>
                </c:pt>
                <c:pt idx="77">
                  <c:v>2422.41</c:v>
                </c:pt>
                <c:pt idx="78">
                  <c:v>2423.16</c:v>
                </c:pt>
                <c:pt idx="79">
                  <c:v>2420.5100000000002</c:v>
                </c:pt>
                <c:pt idx="80">
                  <c:v>2420.5700000000002</c:v>
                </c:pt>
                <c:pt idx="81">
                  <c:v>2419.42</c:v>
                </c:pt>
                <c:pt idx="82">
                  <c:v>2419.02</c:v>
                </c:pt>
                <c:pt idx="83">
                  <c:v>2418.67</c:v>
                </c:pt>
                <c:pt idx="84">
                  <c:v>2417.3200000000002</c:v>
                </c:pt>
                <c:pt idx="85">
                  <c:v>2416.02</c:v>
                </c:pt>
                <c:pt idx="86">
                  <c:v>2414.38</c:v>
                </c:pt>
                <c:pt idx="87">
                  <c:v>2414.25</c:v>
                </c:pt>
                <c:pt idx="88">
                  <c:v>2413.21</c:v>
                </c:pt>
                <c:pt idx="89">
                  <c:v>2411.5500000000002</c:v>
                </c:pt>
                <c:pt idx="90">
                  <c:v>2411.6</c:v>
                </c:pt>
                <c:pt idx="91">
                  <c:v>2411.77</c:v>
                </c:pt>
                <c:pt idx="92">
                  <c:v>2414.84</c:v>
                </c:pt>
                <c:pt idx="93">
                  <c:v>2418.6</c:v>
                </c:pt>
                <c:pt idx="94">
                  <c:v>2418.37</c:v>
                </c:pt>
                <c:pt idx="95">
                  <c:v>2418.3200000000002</c:v>
                </c:pt>
                <c:pt idx="96">
                  <c:v>2418.19</c:v>
                </c:pt>
                <c:pt idx="97">
                  <c:v>2417.1999999999998</c:v>
                </c:pt>
                <c:pt idx="98">
                  <c:v>2416.5100000000002</c:v>
                </c:pt>
                <c:pt idx="99">
                  <c:v>2411.04</c:v>
                </c:pt>
                <c:pt idx="100">
                  <c:v>2408.31</c:v>
                </c:pt>
                <c:pt idx="101">
                  <c:v>2404.4899999999998</c:v>
                </c:pt>
                <c:pt idx="102">
                  <c:v>2406.33</c:v>
                </c:pt>
                <c:pt idx="103">
                  <c:v>2402.35</c:v>
                </c:pt>
                <c:pt idx="104">
                  <c:v>2397.9699999999998</c:v>
                </c:pt>
                <c:pt idx="105">
                  <c:v>2395.19</c:v>
                </c:pt>
                <c:pt idx="106">
                  <c:v>2389.86</c:v>
                </c:pt>
                <c:pt idx="107">
                  <c:v>2387.54</c:v>
                </c:pt>
                <c:pt idx="108">
                  <c:v>2383.6799999999998</c:v>
                </c:pt>
                <c:pt idx="109">
                  <c:v>2377.9499999999998</c:v>
                </c:pt>
                <c:pt idx="110">
                  <c:v>2375.6</c:v>
                </c:pt>
                <c:pt idx="111">
                  <c:v>2374.81</c:v>
                </c:pt>
                <c:pt idx="112">
                  <c:v>2372.16</c:v>
                </c:pt>
                <c:pt idx="113">
                  <c:v>2369.9499999999998</c:v>
                </c:pt>
                <c:pt idx="114">
                  <c:v>2368.3200000000002</c:v>
                </c:pt>
                <c:pt idx="115">
                  <c:v>2364.81</c:v>
                </c:pt>
                <c:pt idx="116">
                  <c:v>2361.6799999999998</c:v>
                </c:pt>
                <c:pt idx="117">
                  <c:v>2359.27</c:v>
                </c:pt>
                <c:pt idx="118">
                  <c:v>2358.54</c:v>
                </c:pt>
                <c:pt idx="119">
                  <c:v>2355.5100000000002</c:v>
                </c:pt>
                <c:pt idx="120">
                  <c:v>2361.12</c:v>
                </c:pt>
                <c:pt idx="121">
                  <c:v>2353.38</c:v>
                </c:pt>
                <c:pt idx="122">
                  <c:v>2350.2199999999998</c:v>
                </c:pt>
                <c:pt idx="123">
                  <c:v>2349.21</c:v>
                </c:pt>
                <c:pt idx="124">
                  <c:v>2349.87</c:v>
                </c:pt>
                <c:pt idx="125">
                  <c:v>2352.27</c:v>
                </c:pt>
                <c:pt idx="126">
                  <c:v>2358.9899999999998</c:v>
                </c:pt>
                <c:pt idx="127">
                  <c:v>2371.37</c:v>
                </c:pt>
                <c:pt idx="128">
                  <c:v>2387.08</c:v>
                </c:pt>
                <c:pt idx="129">
                  <c:v>2402.54</c:v>
                </c:pt>
                <c:pt idx="130">
                  <c:v>2404.31</c:v>
                </c:pt>
                <c:pt idx="131">
                  <c:v>2410.96</c:v>
                </c:pt>
                <c:pt idx="132">
                  <c:v>2418.0700000000002</c:v>
                </c:pt>
                <c:pt idx="133">
                  <c:v>2418.84</c:v>
                </c:pt>
                <c:pt idx="134">
                  <c:v>2422.4899999999998</c:v>
                </c:pt>
                <c:pt idx="135">
                  <c:v>2424.34</c:v>
                </c:pt>
                <c:pt idx="136">
                  <c:v>2424.6799999999998</c:v>
                </c:pt>
                <c:pt idx="137">
                  <c:v>2430.5</c:v>
                </c:pt>
                <c:pt idx="138">
                  <c:v>2437.5500000000002</c:v>
                </c:pt>
                <c:pt idx="139">
                  <c:v>2441.63</c:v>
                </c:pt>
                <c:pt idx="140">
                  <c:v>2444.9499999999998</c:v>
                </c:pt>
                <c:pt idx="141">
                  <c:v>2449.52</c:v>
                </c:pt>
                <c:pt idx="142">
                  <c:v>2455.81</c:v>
                </c:pt>
                <c:pt idx="143">
                  <c:v>2457.34</c:v>
                </c:pt>
                <c:pt idx="144">
                  <c:v>2456.17</c:v>
                </c:pt>
                <c:pt idx="145">
                  <c:v>2450.58</c:v>
                </c:pt>
                <c:pt idx="146">
                  <c:v>2448.16</c:v>
                </c:pt>
                <c:pt idx="147">
                  <c:v>2447.5100000000002</c:v>
                </c:pt>
                <c:pt idx="148">
                  <c:v>2443.52</c:v>
                </c:pt>
                <c:pt idx="149">
                  <c:v>2442.06</c:v>
                </c:pt>
                <c:pt idx="150">
                  <c:v>2441</c:v>
                </c:pt>
                <c:pt idx="151">
                  <c:v>2441.41</c:v>
                </c:pt>
                <c:pt idx="152">
                  <c:v>2444.19</c:v>
                </c:pt>
                <c:pt idx="153">
                  <c:v>2444.9</c:v>
                </c:pt>
                <c:pt idx="154">
                  <c:v>2444.42</c:v>
                </c:pt>
                <c:pt idx="155">
                  <c:v>2444.38</c:v>
                </c:pt>
                <c:pt idx="156">
                  <c:v>2443.25</c:v>
                </c:pt>
                <c:pt idx="157">
                  <c:v>2440.5300000000002</c:v>
                </c:pt>
                <c:pt idx="158">
                  <c:v>2440.08</c:v>
                </c:pt>
                <c:pt idx="159">
                  <c:v>2436.66</c:v>
                </c:pt>
                <c:pt idx="160">
                  <c:v>2434.7399999999998</c:v>
                </c:pt>
                <c:pt idx="161">
                  <c:v>2433.65</c:v>
                </c:pt>
                <c:pt idx="162">
                  <c:v>2431.25</c:v>
                </c:pt>
                <c:pt idx="163">
                  <c:v>2430.0500000000002</c:v>
                </c:pt>
                <c:pt idx="164">
                  <c:v>2431.16</c:v>
                </c:pt>
                <c:pt idx="165">
                  <c:v>2433.17</c:v>
                </c:pt>
                <c:pt idx="166">
                  <c:v>2435.35</c:v>
                </c:pt>
                <c:pt idx="167">
                  <c:v>2437.33</c:v>
                </c:pt>
                <c:pt idx="168">
                  <c:v>2438.69</c:v>
                </c:pt>
                <c:pt idx="169">
                  <c:v>2441.52</c:v>
                </c:pt>
                <c:pt idx="170">
                  <c:v>2446.79</c:v>
                </c:pt>
                <c:pt idx="171">
                  <c:v>2451.7199999999998</c:v>
                </c:pt>
                <c:pt idx="172">
                  <c:v>2451.7199999999998</c:v>
                </c:pt>
                <c:pt idx="173">
                  <c:v>2454.66</c:v>
                </c:pt>
                <c:pt idx="174">
                  <c:v>2456.7800000000002</c:v>
                </c:pt>
                <c:pt idx="175">
                  <c:v>2460.5500000000002</c:v>
                </c:pt>
                <c:pt idx="176">
                  <c:v>2465.0300000000002</c:v>
                </c:pt>
                <c:pt idx="177">
                  <c:v>2468.25</c:v>
                </c:pt>
                <c:pt idx="178">
                  <c:v>2466.86</c:v>
                </c:pt>
                <c:pt idx="179">
                  <c:v>2465.12</c:v>
                </c:pt>
                <c:pt idx="180">
                  <c:v>2465.7199999999998</c:v>
                </c:pt>
                <c:pt idx="181">
                  <c:v>2466.64</c:v>
                </c:pt>
                <c:pt idx="182">
                  <c:v>2463.8200000000002</c:v>
                </c:pt>
                <c:pt idx="183">
                  <c:v>2463.02</c:v>
                </c:pt>
                <c:pt idx="184">
                  <c:v>2463.42</c:v>
                </c:pt>
                <c:pt idx="185">
                  <c:v>2464.4299999999998</c:v>
                </c:pt>
                <c:pt idx="186">
                  <c:v>2465.2800000000002</c:v>
                </c:pt>
                <c:pt idx="187">
                  <c:v>2463.12</c:v>
                </c:pt>
                <c:pt idx="188">
                  <c:v>2462.9699999999998</c:v>
                </c:pt>
                <c:pt idx="189">
                  <c:v>2462.4299999999998</c:v>
                </c:pt>
                <c:pt idx="190">
                  <c:v>2459.85</c:v>
                </c:pt>
                <c:pt idx="191">
                  <c:v>2460.6799999999998</c:v>
                </c:pt>
                <c:pt idx="192">
                  <c:v>2461.06</c:v>
                </c:pt>
                <c:pt idx="193">
                  <c:v>2460.48</c:v>
                </c:pt>
                <c:pt idx="194">
                  <c:v>2460.5100000000002</c:v>
                </c:pt>
                <c:pt idx="195">
                  <c:v>2460.58</c:v>
                </c:pt>
                <c:pt idx="196">
                  <c:v>2457.4699999999998</c:v>
                </c:pt>
                <c:pt idx="197">
                  <c:v>2456.91</c:v>
                </c:pt>
                <c:pt idx="198">
                  <c:v>2456.92</c:v>
                </c:pt>
                <c:pt idx="199">
                  <c:v>2455.84</c:v>
                </c:pt>
                <c:pt idx="200">
                  <c:v>2455.77</c:v>
                </c:pt>
                <c:pt idx="201">
                  <c:v>2455.14</c:v>
                </c:pt>
                <c:pt idx="202">
                  <c:v>2455.56</c:v>
                </c:pt>
                <c:pt idx="203">
                  <c:v>2456.04</c:v>
                </c:pt>
                <c:pt idx="204">
                  <c:v>2456.0500000000002</c:v>
                </c:pt>
                <c:pt idx="205">
                  <c:v>2456.21</c:v>
                </c:pt>
                <c:pt idx="206">
                  <c:v>2456.1999999999998</c:v>
                </c:pt>
                <c:pt idx="207">
                  <c:v>2456.17</c:v>
                </c:pt>
                <c:pt idx="208">
                  <c:v>2456.2199999999998</c:v>
                </c:pt>
                <c:pt idx="209">
                  <c:v>2455.86</c:v>
                </c:pt>
                <c:pt idx="210">
                  <c:v>2455.4299999999998</c:v>
                </c:pt>
                <c:pt idx="211">
                  <c:v>2454.37</c:v>
                </c:pt>
                <c:pt idx="212">
                  <c:v>2455.1999999999998</c:v>
                </c:pt>
                <c:pt idx="213">
                  <c:v>2454.08</c:v>
                </c:pt>
                <c:pt idx="214">
                  <c:v>2453.79</c:v>
                </c:pt>
                <c:pt idx="215">
                  <c:v>2452.8200000000002</c:v>
                </c:pt>
                <c:pt idx="216">
                  <c:v>2452.31</c:v>
                </c:pt>
                <c:pt idx="217">
                  <c:v>2450.9</c:v>
                </c:pt>
                <c:pt idx="218">
                  <c:v>2445.54</c:v>
                </c:pt>
                <c:pt idx="219">
                  <c:v>2444.25</c:v>
                </c:pt>
                <c:pt idx="220">
                  <c:v>2444.96</c:v>
                </c:pt>
                <c:pt idx="221">
                  <c:v>2445.66</c:v>
                </c:pt>
                <c:pt idx="222">
                  <c:v>2444.27</c:v>
                </c:pt>
                <c:pt idx="223">
                  <c:v>2444.0100000000002</c:v>
                </c:pt>
                <c:pt idx="224">
                  <c:v>2444.27</c:v>
                </c:pt>
                <c:pt idx="225">
                  <c:v>2444.11</c:v>
                </c:pt>
                <c:pt idx="226">
                  <c:v>2444.6</c:v>
                </c:pt>
                <c:pt idx="227">
                  <c:v>2444.3200000000002</c:v>
                </c:pt>
                <c:pt idx="228">
                  <c:v>2444.38</c:v>
                </c:pt>
                <c:pt idx="229">
                  <c:v>2443.5700000000002</c:v>
                </c:pt>
                <c:pt idx="230">
                  <c:v>2443.7199999999998</c:v>
                </c:pt>
                <c:pt idx="231">
                  <c:v>2442.2199999999998</c:v>
                </c:pt>
                <c:pt idx="232">
                  <c:v>2441.66</c:v>
                </c:pt>
                <c:pt idx="233">
                  <c:v>2440.77</c:v>
                </c:pt>
                <c:pt idx="234">
                  <c:v>2439.64</c:v>
                </c:pt>
                <c:pt idx="235">
                  <c:v>2438.16</c:v>
                </c:pt>
                <c:pt idx="236">
                  <c:v>2437.41</c:v>
                </c:pt>
                <c:pt idx="237">
                  <c:v>2437.1799999999998</c:v>
                </c:pt>
                <c:pt idx="238">
                  <c:v>2436.27</c:v>
                </c:pt>
                <c:pt idx="239">
                  <c:v>2436.29</c:v>
                </c:pt>
                <c:pt idx="240">
                  <c:v>2434.2199999999998</c:v>
                </c:pt>
                <c:pt idx="241">
                  <c:v>2425.7800000000002</c:v>
                </c:pt>
                <c:pt idx="242">
                  <c:v>2428.21</c:v>
                </c:pt>
                <c:pt idx="243">
                  <c:v>2427.09</c:v>
                </c:pt>
                <c:pt idx="244">
                  <c:v>2426.27</c:v>
                </c:pt>
                <c:pt idx="245">
                  <c:v>2426.41</c:v>
                </c:pt>
                <c:pt idx="246">
                  <c:v>2427.17</c:v>
                </c:pt>
                <c:pt idx="247">
                  <c:v>2426.79</c:v>
                </c:pt>
                <c:pt idx="248">
                  <c:v>2427.4</c:v>
                </c:pt>
                <c:pt idx="249">
                  <c:v>2427.13</c:v>
                </c:pt>
                <c:pt idx="250">
                  <c:v>2428.23</c:v>
                </c:pt>
                <c:pt idx="251">
                  <c:v>2428.21</c:v>
                </c:pt>
                <c:pt idx="252">
                  <c:v>2428.91</c:v>
                </c:pt>
                <c:pt idx="253">
                  <c:v>2430.35</c:v>
                </c:pt>
                <c:pt idx="254">
                  <c:v>2432.64</c:v>
                </c:pt>
                <c:pt idx="255">
                  <c:v>2432.3200000000002</c:v>
                </c:pt>
                <c:pt idx="256">
                  <c:v>2432.3200000000002</c:v>
                </c:pt>
                <c:pt idx="257">
                  <c:v>2433.66</c:v>
                </c:pt>
                <c:pt idx="258">
                  <c:v>2433.67</c:v>
                </c:pt>
                <c:pt idx="259">
                  <c:v>2432.75</c:v>
                </c:pt>
                <c:pt idx="260">
                  <c:v>2431.5100000000002</c:v>
                </c:pt>
                <c:pt idx="261">
                  <c:v>2429.73</c:v>
                </c:pt>
                <c:pt idx="262">
                  <c:v>2424.6799999999998</c:v>
                </c:pt>
                <c:pt idx="263">
                  <c:v>2422.7800000000002</c:v>
                </c:pt>
                <c:pt idx="264">
                  <c:v>2423.37</c:v>
                </c:pt>
                <c:pt idx="265">
                  <c:v>2422.3000000000002</c:v>
                </c:pt>
                <c:pt idx="266">
                  <c:v>2421.0700000000002</c:v>
                </c:pt>
                <c:pt idx="267">
                  <c:v>2420.19</c:v>
                </c:pt>
                <c:pt idx="268">
                  <c:v>2420.08</c:v>
                </c:pt>
                <c:pt idx="269">
                  <c:v>2417.73</c:v>
                </c:pt>
                <c:pt idx="270">
                  <c:v>2418.9499999999998</c:v>
                </c:pt>
                <c:pt idx="271">
                  <c:v>2419.09</c:v>
                </c:pt>
                <c:pt idx="272">
                  <c:v>2417.71</c:v>
                </c:pt>
                <c:pt idx="273">
                  <c:v>2416.38</c:v>
                </c:pt>
                <c:pt idx="274">
                  <c:v>2415.4299999999998</c:v>
                </c:pt>
                <c:pt idx="275">
                  <c:v>2414.84</c:v>
                </c:pt>
                <c:pt idx="276">
                  <c:v>2412.92</c:v>
                </c:pt>
                <c:pt idx="277">
                  <c:v>2410.67</c:v>
                </c:pt>
                <c:pt idx="278">
                  <c:v>2409.64</c:v>
                </c:pt>
                <c:pt idx="279">
                  <c:v>2405.35</c:v>
                </c:pt>
                <c:pt idx="280">
                  <c:v>2402.06</c:v>
                </c:pt>
                <c:pt idx="281">
                  <c:v>2400.13</c:v>
                </c:pt>
                <c:pt idx="282">
                  <c:v>2396.2603425950283</c:v>
                </c:pt>
                <c:pt idx="283">
                  <c:v>2395.85</c:v>
                </c:pt>
                <c:pt idx="284">
                  <c:v>2397.63</c:v>
                </c:pt>
                <c:pt idx="285">
                  <c:v>2398.21</c:v>
                </c:pt>
                <c:pt idx="286">
                  <c:v>2398.2600000000002</c:v>
                </c:pt>
                <c:pt idx="287">
                  <c:v>2398.35</c:v>
                </c:pt>
                <c:pt idx="288">
                  <c:v>2397.69</c:v>
                </c:pt>
                <c:pt idx="289">
                  <c:v>2395.9299999999998</c:v>
                </c:pt>
                <c:pt idx="290">
                  <c:v>2395.3000000000002</c:v>
                </c:pt>
                <c:pt idx="291">
                  <c:v>2394.23</c:v>
                </c:pt>
                <c:pt idx="292">
                  <c:v>2393.81</c:v>
                </c:pt>
                <c:pt idx="293">
                  <c:v>2393.75</c:v>
                </c:pt>
                <c:pt idx="294">
                  <c:v>2393.88</c:v>
                </c:pt>
                <c:pt idx="295">
                  <c:v>2393.92</c:v>
                </c:pt>
                <c:pt idx="296">
                  <c:v>2394.1799999999998</c:v>
                </c:pt>
                <c:pt idx="297">
                  <c:v>2394.77</c:v>
                </c:pt>
                <c:pt idx="298">
                  <c:v>2394.91</c:v>
                </c:pt>
                <c:pt idx="299">
                  <c:v>2396.2199999999998</c:v>
                </c:pt>
                <c:pt idx="300">
                  <c:v>2395.4</c:v>
                </c:pt>
                <c:pt idx="301">
                  <c:v>2395.4699999999998</c:v>
                </c:pt>
                <c:pt idx="302">
                  <c:v>2397.19</c:v>
                </c:pt>
                <c:pt idx="303">
                  <c:v>2398.38</c:v>
                </c:pt>
                <c:pt idx="304">
                  <c:v>2398.42</c:v>
                </c:pt>
                <c:pt idx="305">
                  <c:v>2398.69</c:v>
                </c:pt>
                <c:pt idx="306">
                  <c:v>2396.9299999999998</c:v>
                </c:pt>
                <c:pt idx="307">
                  <c:v>2396.35</c:v>
                </c:pt>
                <c:pt idx="308">
                  <c:v>2395.23</c:v>
                </c:pt>
                <c:pt idx="309">
                  <c:v>2394.6799999999998</c:v>
                </c:pt>
                <c:pt idx="310">
                  <c:v>2394.0300000000002</c:v>
                </c:pt>
                <c:pt idx="311">
                  <c:v>2393.84</c:v>
                </c:pt>
                <c:pt idx="312">
                  <c:v>2392.77</c:v>
                </c:pt>
                <c:pt idx="313">
                  <c:v>2392.4499999999998</c:v>
                </c:pt>
                <c:pt idx="314">
                  <c:v>2391.64</c:v>
                </c:pt>
                <c:pt idx="315">
                  <c:v>2390.79</c:v>
                </c:pt>
                <c:pt idx="316">
                  <c:v>2391.14</c:v>
                </c:pt>
                <c:pt idx="317">
                  <c:v>2391.58</c:v>
                </c:pt>
                <c:pt idx="318">
                  <c:v>2391.46</c:v>
                </c:pt>
                <c:pt idx="319">
                  <c:v>2391.4499999999998</c:v>
                </c:pt>
                <c:pt idx="320">
                  <c:v>2392.7600000000002</c:v>
                </c:pt>
                <c:pt idx="321">
                  <c:v>2392.9299999999998</c:v>
                </c:pt>
                <c:pt idx="322">
                  <c:v>2393.9299999999998</c:v>
                </c:pt>
                <c:pt idx="323">
                  <c:v>2396.6799999999998</c:v>
                </c:pt>
                <c:pt idx="324">
                  <c:v>2394.17</c:v>
                </c:pt>
                <c:pt idx="325">
                  <c:v>2394.15</c:v>
                </c:pt>
                <c:pt idx="326">
                  <c:v>2393.52</c:v>
                </c:pt>
                <c:pt idx="327">
                  <c:v>2394.96</c:v>
                </c:pt>
                <c:pt idx="328">
                  <c:v>2395.9</c:v>
                </c:pt>
                <c:pt idx="329">
                  <c:v>2397.0700000000002</c:v>
                </c:pt>
                <c:pt idx="330">
                  <c:v>2397.8200000000002</c:v>
                </c:pt>
                <c:pt idx="331">
                  <c:v>2398.64</c:v>
                </c:pt>
                <c:pt idx="332">
                  <c:v>2401.65</c:v>
                </c:pt>
                <c:pt idx="333">
                  <c:v>2402.86</c:v>
                </c:pt>
                <c:pt idx="334">
                  <c:v>2402.14</c:v>
                </c:pt>
                <c:pt idx="335">
                  <c:v>2402.67</c:v>
                </c:pt>
                <c:pt idx="336">
                  <c:v>2402.19</c:v>
                </c:pt>
                <c:pt idx="337">
                  <c:v>2402.6</c:v>
                </c:pt>
                <c:pt idx="338">
                  <c:v>2402.1</c:v>
                </c:pt>
                <c:pt idx="339">
                  <c:v>2402.94</c:v>
                </c:pt>
                <c:pt idx="340">
                  <c:v>2402.06</c:v>
                </c:pt>
                <c:pt idx="341">
                  <c:v>2401.85</c:v>
                </c:pt>
                <c:pt idx="342">
                  <c:v>2401.46</c:v>
                </c:pt>
                <c:pt idx="343">
                  <c:v>2400.4899999999998</c:v>
                </c:pt>
                <c:pt idx="344">
                  <c:v>2401</c:v>
                </c:pt>
                <c:pt idx="345">
                  <c:v>2401.3000000000002</c:v>
                </c:pt>
                <c:pt idx="346">
                  <c:v>2404.0500000000002</c:v>
                </c:pt>
                <c:pt idx="347">
                  <c:v>2405.65</c:v>
                </c:pt>
                <c:pt idx="348">
                  <c:v>2405.92</c:v>
                </c:pt>
                <c:pt idx="349">
                  <c:v>2408.41</c:v>
                </c:pt>
                <c:pt idx="350">
                  <c:v>2410.9499999999998</c:v>
                </c:pt>
                <c:pt idx="351">
                  <c:v>2411.5100000000002</c:v>
                </c:pt>
                <c:pt idx="352">
                  <c:v>2410.8200000000002</c:v>
                </c:pt>
                <c:pt idx="353">
                  <c:v>2410.38</c:v>
                </c:pt>
                <c:pt idx="354">
                  <c:v>2410.0700000000002</c:v>
                </c:pt>
                <c:pt idx="355">
                  <c:v>2409.04</c:v>
                </c:pt>
                <c:pt idx="356">
                  <c:v>2409.8000000000002</c:v>
                </c:pt>
                <c:pt idx="357">
                  <c:v>2409.73</c:v>
                </c:pt>
                <c:pt idx="358">
                  <c:v>2409.9499999999998</c:v>
                </c:pt>
                <c:pt idx="359">
                  <c:v>2411.27</c:v>
                </c:pt>
                <c:pt idx="360">
                  <c:v>2412.04</c:v>
                </c:pt>
                <c:pt idx="361">
                  <c:v>2412.8000000000002</c:v>
                </c:pt>
                <c:pt idx="362">
                  <c:v>2414.29</c:v>
                </c:pt>
                <c:pt idx="363">
                  <c:v>2414.4499999999998</c:v>
                </c:pt>
                <c:pt idx="364">
                  <c:v>2414.54</c:v>
                </c:pt>
                <c:pt idx="365">
                  <c:v>2415.21</c:v>
                </c:pt>
                <c:pt idx="366">
                  <c:v>2418.64</c:v>
                </c:pt>
                <c:pt idx="367">
                  <c:v>2423.66</c:v>
                </c:pt>
                <c:pt idx="368">
                  <c:v>2426.54</c:v>
                </c:pt>
                <c:pt idx="369">
                  <c:v>2441.23</c:v>
                </c:pt>
                <c:pt idx="370">
                  <c:v>2450.98</c:v>
                </c:pt>
                <c:pt idx="371">
                  <c:v>2454.0500000000002</c:v>
                </c:pt>
                <c:pt idx="372">
                  <c:v>2460.9</c:v>
                </c:pt>
                <c:pt idx="373">
                  <c:v>2464.61</c:v>
                </c:pt>
                <c:pt idx="374">
                  <c:v>2464.44</c:v>
                </c:pt>
                <c:pt idx="375">
                  <c:v>2463.29</c:v>
                </c:pt>
                <c:pt idx="376">
                  <c:v>2462.8200000000002</c:v>
                </c:pt>
                <c:pt idx="377">
                  <c:v>2462.7800000000002</c:v>
                </c:pt>
                <c:pt idx="378">
                  <c:v>2462.84</c:v>
                </c:pt>
                <c:pt idx="379">
                  <c:v>2463.15</c:v>
                </c:pt>
                <c:pt idx="380">
                  <c:v>2463.46</c:v>
                </c:pt>
                <c:pt idx="381">
                  <c:v>2463.3089496139442</c:v>
                </c:pt>
                <c:pt idx="382">
                  <c:v>2463.1999999999998</c:v>
                </c:pt>
                <c:pt idx="383">
                  <c:v>2461.66</c:v>
                </c:pt>
                <c:pt idx="384">
                  <c:v>2461.6</c:v>
                </c:pt>
                <c:pt idx="385">
                  <c:v>2461.17</c:v>
                </c:pt>
                <c:pt idx="386">
                  <c:v>2461.1999999999998</c:v>
                </c:pt>
                <c:pt idx="387">
                  <c:v>2461.2800000000002</c:v>
                </c:pt>
                <c:pt idx="388">
                  <c:v>2461.66</c:v>
                </c:pt>
                <c:pt idx="389">
                  <c:v>2463.2399999999998</c:v>
                </c:pt>
                <c:pt idx="390">
                  <c:v>2463.02</c:v>
                </c:pt>
                <c:pt idx="391">
                  <c:v>2464.84</c:v>
                </c:pt>
                <c:pt idx="392">
                  <c:v>2464.0500000000002</c:v>
                </c:pt>
                <c:pt idx="393">
                  <c:v>2464.44</c:v>
                </c:pt>
                <c:pt idx="394">
                  <c:v>2463.61</c:v>
                </c:pt>
                <c:pt idx="395">
                  <c:v>2463.25</c:v>
                </c:pt>
                <c:pt idx="396">
                  <c:v>2462.5100000000002</c:v>
                </c:pt>
                <c:pt idx="397">
                  <c:v>2460.5700000000002</c:v>
                </c:pt>
                <c:pt idx="398">
                  <c:v>2457.5300000000002</c:v>
                </c:pt>
                <c:pt idx="399">
                  <c:v>2456.4499999999998</c:v>
                </c:pt>
                <c:pt idx="400">
                  <c:v>2456.0500000000002</c:v>
                </c:pt>
                <c:pt idx="401">
                  <c:v>2455.5</c:v>
                </c:pt>
                <c:pt idx="402">
                  <c:v>2455.6999999999998</c:v>
                </c:pt>
                <c:pt idx="403">
                  <c:v>2455.9899999999998</c:v>
                </c:pt>
                <c:pt idx="404">
                  <c:v>2455.9899999999998</c:v>
                </c:pt>
                <c:pt idx="405">
                  <c:v>2455.9899999999998</c:v>
                </c:pt>
                <c:pt idx="406">
                  <c:v>2458.2199999999998</c:v>
                </c:pt>
                <c:pt idx="407">
                  <c:v>2458.64</c:v>
                </c:pt>
                <c:pt idx="408">
                  <c:v>2460.0700000000002</c:v>
                </c:pt>
                <c:pt idx="409">
                  <c:v>2463.71</c:v>
                </c:pt>
                <c:pt idx="410">
                  <c:v>2464.56</c:v>
                </c:pt>
                <c:pt idx="411">
                  <c:v>2464.56</c:v>
                </c:pt>
                <c:pt idx="412">
                  <c:v>2464.56</c:v>
                </c:pt>
                <c:pt idx="413">
                  <c:v>2467.7600000000002</c:v>
                </c:pt>
                <c:pt idx="414">
                  <c:v>2468.94</c:v>
                </c:pt>
                <c:pt idx="415" formatCode="_-* #,##0.0_₮_-;\-* #,##0.0_₮_-;_-* &quot;-&quot;??_₮_-;_-@_-">
                  <c:v>2468.38</c:v>
                </c:pt>
                <c:pt idx="416" formatCode="_-* #,##0.0_₮_-;\-* #,##0.0_₮_-;_-* &quot;-&quot;??_₮_-;_-@_-">
                  <c:v>2469.36</c:v>
                </c:pt>
                <c:pt idx="417" formatCode="_-* #,##0.0_₮_-;\-* #,##0.0_₮_-;_-* &quot;-&quot;??_₮_-;_-@_-">
                  <c:v>2469.79</c:v>
                </c:pt>
                <c:pt idx="418" formatCode="_-* #,##0.0_₮_-;\-* #,##0.0_₮_-;_-* &quot;-&quot;??_₮_-;_-@_-">
                  <c:v>2472.1799999999998</c:v>
                </c:pt>
                <c:pt idx="419" formatCode="_-* #,##0.0_₮_-;\-* #,##0.0_₮_-;_-* &quot;-&quot;??_₮_-;_-@_-">
                  <c:v>2472.73</c:v>
                </c:pt>
                <c:pt idx="420" formatCode="_-* #,##0.0_₮_-;\-* #,##0.0_₮_-;_-* &quot;-&quot;??_₮_-;_-@_-">
                  <c:v>2473.65</c:v>
                </c:pt>
                <c:pt idx="421" formatCode="_-* #,##0.0_₮_-;\-* #,##0.0_₮_-;_-* &quot;-&quot;??_₮_-;_-@_-">
                  <c:v>2473.4299999999998</c:v>
                </c:pt>
                <c:pt idx="422" formatCode="_-* #,##0.0_₮_-;\-* #,##0.0_₮_-;_-* &quot;-&quot;??_₮_-;_-@_-">
                  <c:v>2472.9899999999998</c:v>
                </c:pt>
                <c:pt idx="423" formatCode="_-* #,##0.0_₮_-;\-* #,##0.0_₮_-;_-* &quot;-&quot;??_₮_-;_-@_-">
                  <c:v>2473.44</c:v>
                </c:pt>
                <c:pt idx="424" formatCode="_-* #,##0.0_₮_-;\-* #,##0.0_₮_-;_-* &quot;-&quot;??_₮_-;_-@_-">
                  <c:v>2473.83</c:v>
                </c:pt>
                <c:pt idx="425" formatCode="_-* #,##0.0_₮_-;\-* #,##0.0_₮_-;_-* &quot;-&quot;??_₮_-;_-@_-">
                  <c:v>2475.52</c:v>
                </c:pt>
                <c:pt idx="426" formatCode="_-* #,##0.0_₮_-;\-* #,##0.0_₮_-;_-* &quot;-&quot;??_₮_-;_-@_-">
                  <c:v>2476.2399999999998</c:v>
                </c:pt>
                <c:pt idx="427" formatCode="_-* #,##0.0_₮_-;\-* #,##0.0_₮_-;_-* &quot;-&quot;??_₮_-;_-@_-">
                  <c:v>2479.46</c:v>
                </c:pt>
                <c:pt idx="428" formatCode="_-* #,##0.0_₮_-;\-* #,##0.0_₮_-;_-* &quot;-&quot;??_₮_-;_-@_-">
                  <c:v>2480.81</c:v>
                </c:pt>
                <c:pt idx="429" formatCode="_-* #,##0.0_₮_-;\-* #,##0.0_₮_-;_-* &quot;-&quot;??_₮_-;_-@_-">
                  <c:v>2483.89</c:v>
                </c:pt>
                <c:pt idx="430" formatCode="_-* #,##0.0_₮_-;\-* #,##0.0_₮_-;_-* &quot;-&quot;??_₮_-;_-@_-">
                  <c:v>2487.13</c:v>
                </c:pt>
                <c:pt idx="431" formatCode="_-* #,##0.0_₮_-;\-* #,##0.0_₮_-;_-* &quot;-&quot;??_₮_-;_-@_-">
                  <c:v>2493.35</c:v>
                </c:pt>
                <c:pt idx="432" formatCode="_-* #,##0.0_₮_-;\-* #,##0.0_₮_-;_-* &quot;-&quot;??_₮_-;_-@_-">
                  <c:v>2497.65</c:v>
                </c:pt>
                <c:pt idx="433" formatCode="_-* #,##0.0_₮_-;\-* #,##0.0_₮_-;_-* &quot;-&quot;??_₮_-;_-@_-">
                  <c:v>2500.8200000000002</c:v>
                </c:pt>
                <c:pt idx="434" formatCode="_-* #,##0.0_₮_-;\-* #,##0.0_₮_-;_-* &quot;-&quot;??_₮_-;_-@_-">
                  <c:v>2503.41</c:v>
                </c:pt>
                <c:pt idx="435" formatCode="_-* #,##0.0_₮_-;\-* #,##0.0_₮_-;_-* &quot;-&quot;??_₮_-;_-@_-">
                  <c:v>2511.2199999999998</c:v>
                </c:pt>
                <c:pt idx="436" formatCode="_-* #,##0.0_₮_-;\-* #,##0.0_₮_-;_-* &quot;-&quot;??_₮_-;_-@_-">
                  <c:v>2515.2199999999998</c:v>
                </c:pt>
                <c:pt idx="437" formatCode="_-* #,##0.0_₮_-;\-* #,##0.0_₮_-;_-* &quot;-&quot;??_₮_-;_-@_-">
                  <c:v>2521.27</c:v>
                </c:pt>
                <c:pt idx="438" formatCode="_-* #,##0.0_₮_-;\-* #,##0.0_₮_-;_-* &quot;-&quot;??_₮_-;_-@_-">
                  <c:v>2523.1</c:v>
                </c:pt>
                <c:pt idx="439" formatCode="_-* #,##0.0_₮_-;\-* #,##0.0_₮_-;_-* &quot;-&quot;??_₮_-;_-@_-">
                  <c:v>2533.9499999999998</c:v>
                </c:pt>
                <c:pt idx="440" formatCode="_-* #,##0.0_₮_-;\-* #,##0.0_₮_-;_-* &quot;-&quot;??_₮_-;_-@_-">
                  <c:v>2538.38</c:v>
                </c:pt>
                <c:pt idx="441" formatCode="_-* #,##0.0_₮_-;\-* #,##0.0_₮_-;_-* &quot;-&quot;??_₮_-;_-@_-">
                  <c:v>2545.29</c:v>
                </c:pt>
                <c:pt idx="442" formatCode="_-* #,##0.0_₮_-;\-* #,##0.0_₮_-;_-* &quot;-&quot;??_₮_-;_-@_-">
                  <c:v>2552.13</c:v>
                </c:pt>
                <c:pt idx="443" formatCode="_-* #,##0.0_₮_-;\-* #,##0.0_₮_-;_-* &quot;-&quot;??_₮_-;_-@_-">
                  <c:v>2550.04</c:v>
                </c:pt>
                <c:pt idx="444" formatCode="_-* #,##0.0_₮_-;\-* #,##0.0_₮_-;_-* &quot;-&quot;??_₮_-;_-@_-">
                  <c:v>2564.4</c:v>
                </c:pt>
                <c:pt idx="445" formatCode="_-* #,##0.0_₮_-;\-* #,##0.0_₮_-;_-* &quot;-&quot;??_₮_-;_-@_-">
                  <c:v>2567.2600000000002</c:v>
                </c:pt>
                <c:pt idx="446" formatCode="_-* #,##0.0_₮_-;\-* #,##0.0_₮_-;_-* &quot;-&quot;??_₮_-;_-@_-">
                  <c:v>2568.08</c:v>
                </c:pt>
                <c:pt idx="447" formatCode="_-* #,##0.0_₮_-;\-* #,##0.0_₮_-;_-* &quot;-&quot;??_₮_-;_-@_-">
                  <c:v>2567.15</c:v>
                </c:pt>
                <c:pt idx="448" formatCode="_-* #,##0.0_₮_-;\-* #,##0.0_₮_-;_-* &quot;-&quot;??_₮_-;_-@_-">
                  <c:v>2566.33</c:v>
                </c:pt>
                <c:pt idx="449" formatCode="_-* #,##0.0_₮_-;\-* #,##0.0_₮_-;_-* &quot;-&quot;??_₮_-;_-@_-">
                  <c:v>2565.9899999999998</c:v>
                </c:pt>
                <c:pt idx="450" formatCode="_-* #,##0.0_₮_-;\-* #,##0.0_₮_-;_-* &quot;-&quot;??_₮_-;_-@_-">
                  <c:v>2564.87</c:v>
                </c:pt>
                <c:pt idx="451" formatCode="_-* #,##0.0_₮_-;\-* #,##0.0_₮_-;_-* &quot;-&quot;??_₮_-;_-@_-">
                  <c:v>2563.77</c:v>
                </c:pt>
                <c:pt idx="452" formatCode="_-* #,##0.0_₮_-;\-* #,##0.0_₮_-;_-* &quot;-&quot;??_₮_-;_-@_-">
                  <c:v>2563.84</c:v>
                </c:pt>
                <c:pt idx="453" formatCode="_-* #,##0.0_₮_-;\-* #,##0.0_₮_-;_-* &quot;-&quot;??_₮_-;_-@_-">
                  <c:v>2564.65</c:v>
                </c:pt>
                <c:pt idx="454" formatCode="_-* #,##0.0_₮_-;\-* #,##0.0_₮_-;_-* &quot;-&quot;??_₮_-;_-@_-">
                  <c:v>2564.9</c:v>
                </c:pt>
                <c:pt idx="455" formatCode="_-* #,##0.0_₮_-;\-* #,##0.0_₮_-;_-* &quot;-&quot;??_₮_-;_-@_-">
                  <c:v>2564.9</c:v>
                </c:pt>
                <c:pt idx="456" formatCode="_-* #,##0.0_₮_-;\-* #,##0.0_₮_-;_-* &quot;-&quot;??_₮_-;_-@_-">
                  <c:v>2562.9</c:v>
                </c:pt>
                <c:pt idx="457" formatCode="_-* #,##0.0_₮_-;\-* #,##0.0_₮_-;_-* &quot;-&quot;??_₮_-;_-@_-">
                  <c:v>2564.2399999999998</c:v>
                </c:pt>
                <c:pt idx="458" formatCode="_-* #,##0.0_₮_-;\-* #,##0.0_₮_-;_-* &quot;-&quot;??_₮_-;_-@_-">
                  <c:v>2563.79</c:v>
                </c:pt>
                <c:pt idx="459" formatCode="_-* #,##0.0_₮_-;\-* #,##0.0_₮_-;_-* &quot;-&quot;??_₮_-;_-@_-">
                  <c:v>2563.7800000000002</c:v>
                </c:pt>
                <c:pt idx="460" formatCode="_-* #,##0.0_₮_-;\-* #,##0.0_₮_-;_-* &quot;-&quot;??_₮_-;_-@_-">
                  <c:v>2563.67</c:v>
                </c:pt>
                <c:pt idx="461" formatCode="_-* #,##0.0_₮_-;\-* #,##0.0_₮_-;_-* &quot;-&quot;??_₮_-;_-@_-">
                  <c:v>2563.66</c:v>
                </c:pt>
                <c:pt idx="462" formatCode="_-* #,##0.0_₮_-;\-* #,##0.0_₮_-;_-* &quot;-&quot;??_₮_-;_-@_-">
                  <c:v>2563.94</c:v>
                </c:pt>
                <c:pt idx="463" formatCode="_-* #,##0.0_₮_-;\-* #,##0.0_₮_-;_-* &quot;-&quot;??_₮_-;_-@_-">
                  <c:v>2564.15</c:v>
                </c:pt>
                <c:pt idx="464" formatCode="_-* #,##0.0_₮_-;\-* #,##0.0_₮_-;_-* &quot;-&quot;??_₮_-;_-@_-">
                  <c:v>2564.5500000000002</c:v>
                </c:pt>
                <c:pt idx="465" formatCode="_-* #,##0.0_₮_-;\-* #,##0.0_₮_-;_-* &quot;-&quot;??_₮_-;_-@_-">
                  <c:v>2564.44</c:v>
                </c:pt>
                <c:pt idx="466" formatCode="_-* #,##0.0_₮_-;\-* #,##0.0_₮_-;_-* &quot;-&quot;??_₮_-;_-@_-">
                  <c:v>2564.89</c:v>
                </c:pt>
                <c:pt idx="467" formatCode="_-* #,##0.0_₮_-;\-* #,##0.0_₮_-;_-* &quot;-&quot;??_₮_-;_-@_-">
                  <c:v>2565.7399999999998</c:v>
                </c:pt>
                <c:pt idx="468" formatCode="_-* #,##0.0_₮_-;\-* #,##0.0_₮_-;_-* &quot;-&quot;??_₮_-;_-@_-">
                  <c:v>2565.9</c:v>
                </c:pt>
                <c:pt idx="469" formatCode="_-* #,##0.0_₮_-;\-* #,##0.0_₮_-;_-* &quot;-&quot;??_₮_-;_-@_-">
                  <c:v>2565.73</c:v>
                </c:pt>
                <c:pt idx="470" formatCode="_-* #,##0.0_₮_-;\-* #,##0.0_₮_-;_-* &quot;-&quot;??_₮_-;_-@_-">
                  <c:v>2566.89</c:v>
                </c:pt>
                <c:pt idx="471" formatCode="_-* #,##0.0_₮_-;\-* #,##0.0_₮_-;_-* &quot;-&quot;??_₮_-;_-@_-">
                  <c:v>2567.17</c:v>
                </c:pt>
                <c:pt idx="472" formatCode="_-* #,##0.0_₮_-;\-* #,##0.0_₮_-;_-* &quot;-&quot;??_₮_-;_-@_-">
                  <c:v>2568.67</c:v>
                </c:pt>
                <c:pt idx="473" formatCode="_-* #,##0.0_₮_-;\-* #,##0.0_₮_-;_-* &quot;-&quot;??_₮_-;_-@_-">
                  <c:v>2568.85</c:v>
                </c:pt>
                <c:pt idx="474" formatCode="_-* #,##0.0_₮_-;\-* #,##0.0_₮_-;_-* &quot;-&quot;??_₮_-;_-@_-">
                  <c:v>2569.63</c:v>
                </c:pt>
                <c:pt idx="475" formatCode="_-* #,##0.0_₮_-;\-* #,##0.0_₮_-;_-* &quot;-&quot;??_₮_-;_-@_-">
                  <c:v>2572.5</c:v>
                </c:pt>
                <c:pt idx="476" formatCode="_-* #,##0.0_₮_-;\-* #,##0.0_₮_-;_-* &quot;-&quot;??_₮_-;_-@_-">
                  <c:v>2574.65</c:v>
                </c:pt>
                <c:pt idx="477" formatCode="_-* #,##0.0_₮_-;\-* #,##0.0_₮_-;_-* &quot;-&quot;??_₮_-;_-@_-">
                  <c:v>2577.23</c:v>
                </c:pt>
                <c:pt idx="478" formatCode="_-* #,##0.0_₮_-;\-* #,##0.0_₮_-;_-* &quot;-&quot;??_₮_-;_-@_-">
                  <c:v>2580.79</c:v>
                </c:pt>
                <c:pt idx="479" formatCode="_-* #,##0.0_₮_-;\-* #,##0.0_₮_-;_-* &quot;-&quot;??_₮_-;_-@_-">
                  <c:v>2586.33</c:v>
                </c:pt>
                <c:pt idx="480" formatCode="_-* #,##0.0_₮_-;\-* #,##0.0_₮_-;_-* &quot;-&quot;??_₮_-;_-@_-">
                  <c:v>2590.6799999999998</c:v>
                </c:pt>
                <c:pt idx="481" formatCode="_-* #,##0.0_₮_-;\-* #,##0.0_₮_-;_-* &quot;-&quot;??_₮_-;_-@_-">
                  <c:v>2596.89</c:v>
                </c:pt>
                <c:pt idx="482" formatCode="_-* #,##0.0_₮_-;\-* #,##0.0_₮_-;_-* &quot;-&quot;??_₮_-;_-@_-">
                  <c:v>2603.25</c:v>
                </c:pt>
                <c:pt idx="483" formatCode="_-* #,##0_₮_-;\-* #,##0_₮_-;_-* &quot;-&quot;??_₮_-;_-@_-">
                  <c:v>2605.84</c:v>
                </c:pt>
                <c:pt idx="484" formatCode="_-* #,##0_₮_-;\-* #,##0_₮_-;_-* &quot;-&quot;??_₮_-;_-@_-">
                  <c:v>2618.94</c:v>
                </c:pt>
                <c:pt idx="485" formatCode="_-* #,##0_₮_-;\-* #,##0_₮_-;_-* &quot;-&quot;??_₮_-;_-@_-">
                  <c:v>2627.04</c:v>
                </c:pt>
                <c:pt idx="486" formatCode="_-* #,##0_₮_-;\-* #,##0_₮_-;_-* &quot;-&quot;??_₮_-;_-@_-">
                  <c:v>2632.53</c:v>
                </c:pt>
                <c:pt idx="487" formatCode="_-* #,##0_₮_-;\-* #,##0_₮_-;_-* &quot;-&quot;??_₮_-;_-@_-">
                  <c:v>2639.21</c:v>
                </c:pt>
                <c:pt idx="488" formatCode="_-* #,##0_₮_-;\-* #,##0_₮_-;_-* &quot;-&quot;??_₮_-;_-@_-">
                  <c:v>2634.19</c:v>
                </c:pt>
                <c:pt idx="489" formatCode="_-* #,##0_₮_-;\-* #,##0_₮_-;_-* &quot;-&quot;??_₮_-;_-@_-">
                  <c:v>2632.9</c:v>
                </c:pt>
                <c:pt idx="490" formatCode="_-* #,##0_₮_-;\-* #,##0_₮_-;_-* &quot;-&quot;??_₮_-;_-@_-">
                  <c:v>2634.5</c:v>
                </c:pt>
                <c:pt idx="491" formatCode="_-* #,##0_₮_-;\-* #,##0_₮_-;_-* &quot;-&quot;??_₮_-;_-@_-">
                  <c:v>2634.4</c:v>
                </c:pt>
                <c:pt idx="492" formatCode="_-* #,##0_₮_-;\-* #,##0_₮_-;_-* &quot;-&quot;??_₮_-;_-@_-">
                  <c:v>2634.26</c:v>
                </c:pt>
                <c:pt idx="493" formatCode="_-* #,##0_₮_-;\-* #,##0_₮_-;_-* &quot;-&quot;??_₮_-;_-@_-">
                  <c:v>2634.83</c:v>
                </c:pt>
                <c:pt idx="494" formatCode="_-* #,##0_₮_-;\-* #,##0_₮_-;_-* &quot;-&quot;??_₮_-;_-@_-">
                  <c:v>2635</c:v>
                </c:pt>
                <c:pt idx="495" formatCode="_-* #,##0_₮_-;\-* #,##0_₮_-;_-* &quot;-&quot;??_₮_-;_-@_-">
                  <c:v>2634.99</c:v>
                </c:pt>
                <c:pt idx="496" formatCode="_-* #,##0_₮_-;\-* #,##0_₮_-;_-* &quot;-&quot;??_₮_-;_-@_-">
                  <c:v>2635.88</c:v>
                </c:pt>
                <c:pt idx="497" formatCode="_-* #,##0_₮_-;\-* #,##0_₮_-;_-* &quot;-&quot;??_₮_-;_-@_-">
                  <c:v>2636.78</c:v>
                </c:pt>
                <c:pt idx="498" formatCode="_-* #,##0_₮_-;\-* #,##0_₮_-;_-* &quot;-&quot;??_₮_-;_-@_-">
                  <c:v>2636.67</c:v>
                </c:pt>
                <c:pt idx="499" formatCode="_-* #,##0_₮_-;\-* #,##0_₮_-;_-* &quot;-&quot;??_₮_-;_-@_-">
                  <c:v>2637.63</c:v>
                </c:pt>
                <c:pt idx="500" formatCode="_-* #,##0_₮_-;\-* #,##0_₮_-;_-* &quot;-&quot;??_₮_-;_-@_-">
                  <c:v>2638.03</c:v>
                </c:pt>
                <c:pt idx="501" formatCode="_-* #,##0_₮_-;\-* #,##0_₮_-;_-* &quot;-&quot;??_₮_-;_-@_-">
                  <c:v>2639.86</c:v>
                </c:pt>
                <c:pt idx="502" formatCode="_-* #,##0_₮_-;\-* #,##0_₮_-;_-* &quot;-&quot;??_₮_-;_-@_-">
                  <c:v>2642.01</c:v>
                </c:pt>
                <c:pt idx="503" formatCode="_-* #,##0_₮_-;\-* #,##0_₮_-;_-* &quot;-&quot;??_₮_-;_-@_-">
                  <c:v>2641.33</c:v>
                </c:pt>
                <c:pt idx="504" formatCode="_-* #,##0_₮_-;\-* #,##0_₮_-;_-* &quot;-&quot;??_₮_-;_-@_-">
                  <c:v>2642.81</c:v>
                </c:pt>
                <c:pt idx="505" formatCode="_-* #,##0_₮_-;\-* #,##0_₮_-;_-* &quot;-&quot;??_₮_-;_-@_-">
                  <c:v>2642.92</c:v>
                </c:pt>
                <c:pt idx="506" formatCode="_-* #,##0_₮_-;\-* #,##0_₮_-;_-* &quot;-&quot;??_₮_-;_-@_-">
                  <c:v>2643.69</c:v>
                </c:pt>
                <c:pt idx="507" formatCode="_-* #,##0_₮_-;\-* #,##0_₮_-;_-* &quot;-&quot;??_₮_-;_-@_-">
                  <c:v>2648.02</c:v>
                </c:pt>
                <c:pt idx="508" formatCode="_-* #,##0_₮_-;\-* #,##0_₮_-;_-* &quot;-&quot;??_₮_-;_-@_-">
                  <c:v>2653.25</c:v>
                </c:pt>
                <c:pt idx="509" formatCode="_-* #,##0_₮_-;\-* #,##0_₮_-;_-* &quot;-&quot;??_₮_-;_-@_-">
                  <c:v>2650.55</c:v>
                </c:pt>
                <c:pt idx="510" formatCode="_-* #,##0_₮_-;\-* #,##0_₮_-;_-* &quot;-&quot;??_₮_-;_-@_-">
                  <c:v>2657.97</c:v>
                </c:pt>
                <c:pt idx="511" formatCode="_-* #,##0_₮_-;\-* #,##0_₮_-;_-* &quot;-&quot;??_₮_-;_-@_-">
                  <c:v>2663.98</c:v>
                </c:pt>
                <c:pt idx="512" formatCode="_-* #,##0_₮_-;\-* #,##0_₮_-;_-* &quot;-&quot;??_₮_-;_-@_-">
                  <c:v>2666.36</c:v>
                </c:pt>
                <c:pt idx="513" formatCode="_-* #,##0_₮_-;\-* #,##0_₮_-;_-* &quot;-&quot;??_₮_-;_-@_-">
                  <c:v>2666.72</c:v>
                </c:pt>
                <c:pt idx="514" formatCode="_-* #,##0_₮_-;\-* #,##0_₮_-;_-* &quot;-&quot;??_₮_-;_-@_-">
                  <c:v>2666.14</c:v>
                </c:pt>
                <c:pt idx="515" formatCode="_-* #,##0_₮_-;\-* #,##0_₮_-;_-* &quot;-&quot;??_₮_-;_-@_-">
                  <c:v>2665.73</c:v>
                </c:pt>
                <c:pt idx="516" formatCode="_-* #,##0_₮_-;\-* #,##0_₮_-;_-* &quot;-&quot;??_₮_-;_-@_-">
                  <c:v>2662.86</c:v>
                </c:pt>
                <c:pt idx="517" formatCode="_-* #,##0_₮_-;\-* #,##0_₮_-;_-* &quot;-&quot;??_₮_-;_-@_-">
                  <c:v>2660.12</c:v>
                </c:pt>
                <c:pt idx="518" formatCode="_-* #,##0_₮_-;\-* #,##0_₮_-;_-* &quot;-&quot;??_₮_-;_-@_-">
                  <c:v>2655.96</c:v>
                </c:pt>
                <c:pt idx="519" formatCode="_-* #,##0_₮_-;\-* #,##0_₮_-;_-* &quot;-&quot;??_₮_-;_-@_-">
                  <c:v>2650.55</c:v>
                </c:pt>
                <c:pt idx="520" formatCode="_-* #,##0_₮_-;\-* #,##0_₮_-;_-* &quot;-&quot;??_₮_-;_-@_-">
                  <c:v>2648.87</c:v>
                </c:pt>
                <c:pt idx="521" formatCode="_-* #,##0_₮_-;\-* #,##0_₮_-;_-* &quot;-&quot;??_₮_-;_-@_-">
                  <c:v>2646.3</c:v>
                </c:pt>
                <c:pt idx="522" formatCode="_-* #,##0_₮_-;\-* #,##0_₮_-;_-* &quot;-&quot;??_₮_-;_-@_-">
                  <c:v>2640.31</c:v>
                </c:pt>
                <c:pt idx="523" formatCode="_-* #,##0_₮_-;\-* #,##0_₮_-;_-* &quot;-&quot;??_₮_-;_-@_-">
                  <c:v>2636</c:v>
                </c:pt>
                <c:pt idx="524" formatCode="_-* #,##0_₮_-;\-* #,##0_₮_-;_-* &quot;-&quot;??_₮_-;_-@_-">
                  <c:v>2632.72</c:v>
                </c:pt>
                <c:pt idx="525" formatCode="_-* #,##0_₮_-;\-* #,##0_₮_-;_-* &quot;-&quot;??_₮_-;_-@_-">
                  <c:v>2631.65</c:v>
                </c:pt>
                <c:pt idx="526" formatCode="_-* #,##0_₮_-;\-* #,##0_₮_-;_-* &quot;-&quot;??_₮_-;_-@_-">
                  <c:v>2630.5</c:v>
                </c:pt>
                <c:pt idx="527" formatCode="_-* #,##0_₮_-;\-* #,##0_₮_-;_-* &quot;-&quot;??_₮_-;_-@_-">
                  <c:v>2629.69</c:v>
                </c:pt>
                <c:pt idx="528" formatCode="_-* #,##0_₮_-;\-* #,##0_₮_-;_-* &quot;-&quot;??_₮_-;_-@_-">
                  <c:v>2628.7</c:v>
                </c:pt>
                <c:pt idx="529" formatCode="_-* #,##0_₮_-;\-* #,##0_₮_-;_-* &quot;-&quot;??_₮_-;_-@_-">
                  <c:v>2629.76</c:v>
                </c:pt>
                <c:pt idx="530" formatCode="_-* #,##0_₮_-;\-* #,##0_₮_-;_-* &quot;-&quot;??_₮_-;_-@_-">
                  <c:v>2630.4</c:v>
                </c:pt>
                <c:pt idx="531" formatCode="_-* #,##0_₮_-;\-* #,##0_₮_-;_-* &quot;-&quot;??_₮_-;_-@_-">
                  <c:v>2630.93</c:v>
                </c:pt>
                <c:pt idx="532" formatCode="_-* #,##0_₮_-;\-* #,##0_₮_-;_-* &quot;-&quot;??_₮_-;_-@_-">
                  <c:v>2631.45</c:v>
                </c:pt>
                <c:pt idx="533" formatCode="_-* #,##0.0_₮_-;\-* #,##0.0_₮_-;_-* &quot;-&quot;??_₮_-;_-@_-">
                  <c:v>2631.58</c:v>
                </c:pt>
                <c:pt idx="534" formatCode="_-* #,##0.0_₮_-;\-* #,##0.0_₮_-;_-* &quot;-&quot;??_₮_-;_-@_-">
                  <c:v>2632.53</c:v>
                </c:pt>
                <c:pt idx="535" formatCode="_-* #,##0.0_₮_-;\-* #,##0.0_₮_-;_-* &quot;-&quot;??_₮_-;_-@_-">
                  <c:v>2632.52</c:v>
                </c:pt>
                <c:pt idx="536" formatCode="_-* #,##0.0_₮_-;\-* #,##0.0_₮_-;_-* &quot;-&quot;??_₮_-;_-@_-">
                  <c:v>2632.71</c:v>
                </c:pt>
                <c:pt idx="537" formatCode="_-* #,##0.0_₮_-;\-* #,##0.0_₮_-;_-* &quot;-&quot;??_₮_-;_-@_-">
                  <c:v>2633.79</c:v>
                </c:pt>
                <c:pt idx="538" formatCode="_-* #,##0.0_₮_-;\-* #,##0.0_₮_-;_-* &quot;-&quot;??_₮_-;_-@_-">
                  <c:v>2634.97</c:v>
                </c:pt>
                <c:pt idx="539" formatCode="_-* #,##0.0_₮_-;\-* #,##0.0_₮_-;_-* &quot;-&quot;??_₮_-;_-@_-">
                  <c:v>2635.25</c:v>
                </c:pt>
                <c:pt idx="540" formatCode="_-* #,##0.0_₮_-;\-* #,##0.0_₮_-;_-* &quot;-&quot;??_₮_-;_-@_-">
                  <c:v>2635.11</c:v>
                </c:pt>
                <c:pt idx="541" formatCode="_-* #,##0.0_₮_-;\-* #,##0.0_₮_-;_-* &quot;-&quot;??_₮_-;_-@_-">
                  <c:v>2635.29</c:v>
                </c:pt>
                <c:pt idx="542" formatCode="_-* #,##0.0_₮_-;\-* #,##0.0_₮_-;_-* &quot;-&quot;??_₮_-;_-@_-">
                  <c:v>2634.48</c:v>
                </c:pt>
                <c:pt idx="543" formatCode="_-* #,##0.0_₮_-;\-* #,##0.0_₮_-;_-* &quot;-&quot;??_₮_-;_-@_-">
                  <c:v>2635.8</c:v>
                </c:pt>
                <c:pt idx="544" formatCode="_-* #,##0.0_₮_-;\-* #,##0.0_₮_-;_-* &quot;-&quot;??_₮_-;_-@_-">
                  <c:v>2635.46</c:v>
                </c:pt>
                <c:pt idx="545" formatCode="_-* #,##0.0_₮_-;\-* #,##0.0_₮_-;_-* &quot;-&quot;??_₮_-;_-@_-">
                  <c:v>2635.33</c:v>
                </c:pt>
                <c:pt idx="546" formatCode="_-* #,##0.0_₮_-;\-* #,##0.0_₮_-;_-* &quot;-&quot;??_₮_-;_-@_-">
                  <c:v>2635.34</c:v>
                </c:pt>
                <c:pt idx="547" formatCode="_-* #,##0.0_₮_-;\-* #,##0.0_₮_-;_-* &quot;-&quot;??_₮_-;_-@_-">
                  <c:v>2634.79</c:v>
                </c:pt>
                <c:pt idx="548" formatCode="_-* #,##0.0_₮_-;\-* #,##0.0_₮_-;_-* &quot;-&quot;??_₮_-;_-@_-">
                  <c:v>2634.8</c:v>
                </c:pt>
                <c:pt idx="549" formatCode="_-* #,##0.0_₮_-;\-* #,##0.0_₮_-;_-* &quot;-&quot;??_₮_-;_-@_-">
                  <c:v>2634.44</c:v>
                </c:pt>
                <c:pt idx="550" formatCode="_-* #,##0.0_₮_-;\-* #,##0.0_₮_-;_-* &quot;-&quot;??_₮_-;_-@_-">
                  <c:v>2634.61</c:v>
                </c:pt>
                <c:pt idx="551" formatCode="_-* #,##0.0_₮_-;\-* #,##0.0_₮_-;_-* &quot;-&quot;??_₮_-;_-@_-">
                  <c:v>2634.3</c:v>
                </c:pt>
                <c:pt idx="552" formatCode="_-* #,##0.0_₮_-;\-* #,##0.0_₮_-;_-* &quot;-&quot;??_₮_-;_-@_-">
                  <c:v>2632.8</c:v>
                </c:pt>
                <c:pt idx="553" formatCode="_-* #,##0.0_₮_-;\-* #,##0.0_₮_-;_-* &quot;-&quot;??_₮_-;_-@_-">
                  <c:v>2632.73</c:v>
                </c:pt>
                <c:pt idx="554" formatCode="_-* #,##0.0_₮_-;\-* #,##0.0_₮_-;_-* &quot;-&quot;??_₮_-;_-@_-">
                  <c:v>2631</c:v>
                </c:pt>
                <c:pt idx="555" formatCode="_-* #,##0.0_₮_-;\-* #,##0.0_₮_-;_-* &quot;-&quot;??_₮_-;_-@_-">
                  <c:v>2631.6</c:v>
                </c:pt>
                <c:pt idx="556" formatCode="_-* #,##0.0_₮_-;\-* #,##0.0_₮_-;_-* &quot;-&quot;??_₮_-;_-@_-">
                  <c:v>2631.54</c:v>
                </c:pt>
                <c:pt idx="557" formatCode="_-* #,##0.0_₮_-;\-* #,##0.0_₮_-;_-* &quot;-&quot;??_₮_-;_-@_-">
                  <c:v>2631.91</c:v>
                </c:pt>
                <c:pt idx="558" formatCode="_-* #,##0.0_₮_-;\-* #,##0.0_₮_-;_-* &quot;-&quot;??_₮_-;_-@_-">
                  <c:v>2631.41</c:v>
                </c:pt>
                <c:pt idx="559" formatCode="_-* #,##0.0_₮_-;\-* #,##0.0_₮_-;_-* &quot;-&quot;??_₮_-;_-@_-">
                  <c:v>2631.25</c:v>
                </c:pt>
                <c:pt idx="560" formatCode="_-* #,##0.0_₮_-;\-* #,##0.0_₮_-;_-* &quot;-&quot;??_₮_-;_-@_-">
                  <c:v>2630.86</c:v>
                </c:pt>
                <c:pt idx="561" formatCode="_-* #,##0.0_₮_-;\-* #,##0.0_₮_-;_-* &quot;-&quot;??_₮_-;_-@_-">
                  <c:v>2631.37</c:v>
                </c:pt>
                <c:pt idx="562" formatCode="_-* #,##0.0_₮_-;\-* #,##0.0_₮_-;_-* &quot;-&quot;??_₮_-;_-@_-">
                  <c:v>2631.17</c:v>
                </c:pt>
                <c:pt idx="563" formatCode="_-* #,##0.0_₮_-;\-* #,##0.0_₮_-;_-* &quot;-&quot;??_₮_-;_-@_-">
                  <c:v>2631.28</c:v>
                </c:pt>
                <c:pt idx="564" formatCode="_-* #,##0.0_₮_-;\-* #,##0.0_₮_-;_-* &quot;-&quot;??_₮_-;_-@_-">
                  <c:v>2631.53</c:v>
                </c:pt>
                <c:pt idx="565" formatCode="_-* #,##0.0_₮_-;\-* #,##0.0_₮_-;_-* &quot;-&quot;??_₮_-;_-@_-">
                  <c:v>2631.51</c:v>
                </c:pt>
                <c:pt idx="566" formatCode="_-* #,##0.0_₮_-;\-* #,##0.0_₮_-;_-* &quot;-&quot;??_₮_-;_-@_-">
                  <c:v>2631.43</c:v>
                </c:pt>
                <c:pt idx="567" formatCode="_-* #,##0.0_₮_-;\-* #,##0.0_₮_-;_-* &quot;-&quot;??_₮_-;_-@_-">
                  <c:v>2632.08</c:v>
                </c:pt>
                <c:pt idx="568" formatCode="_-* #,##0.0_₮_-;\-* #,##0.0_₮_-;_-* &quot;-&quot;??_₮_-;_-@_-">
                  <c:v>2632</c:v>
                </c:pt>
                <c:pt idx="569" formatCode="_-* #,##0.0_₮_-;\-* #,##0.0_₮_-;_-* &quot;-&quot;??_₮_-;_-@_-">
                  <c:v>2631.95</c:v>
                </c:pt>
                <c:pt idx="570" formatCode="_-* #,##0.0_₮_-;\-* #,##0.0_₮_-;_-* &quot;-&quot;??_₮_-;_-@_-">
                  <c:v>2631.58</c:v>
                </c:pt>
                <c:pt idx="571" formatCode="_-* #,##0.0_₮_-;\-* #,##0.0_₮_-;_-* &quot;-&quot;??_₮_-;_-@_-">
                  <c:v>2631.3</c:v>
                </c:pt>
                <c:pt idx="572" formatCode="_-* #,##0.0_₮_-;\-* #,##0.0_₮_-;_-* &quot;-&quot;??_₮_-;_-@_-">
                  <c:v>2631.64</c:v>
                </c:pt>
                <c:pt idx="573" formatCode="_-* #,##0.0_₮_-;\-* #,##0.0_₮_-;_-* &quot;-&quot;??_₮_-;_-@_-">
                  <c:v>2631.58</c:v>
                </c:pt>
                <c:pt idx="574" formatCode="_-* #,##0.0_₮_-;\-* #,##0.0_₮_-;_-* &quot;-&quot;??_₮_-;_-@_-">
                  <c:v>2631.93</c:v>
                </c:pt>
                <c:pt idx="575" formatCode="_-* #,##0.0_₮_-;\-* #,##0.0_₮_-;_-* &quot;-&quot;??_₮_-;_-@_-">
                  <c:v>2631.77</c:v>
                </c:pt>
                <c:pt idx="576" formatCode="_-* #,##0.0_₮_-;\-* #,##0.0_₮_-;_-* &quot;-&quot;??_₮_-;_-@_-">
                  <c:v>2632.18</c:v>
                </c:pt>
                <c:pt idx="577" formatCode="_-* #,##0.0_₮_-;\-* #,##0.0_₮_-;_-* &quot;-&quot;??_₮_-;_-@_-">
                  <c:v>2633.38</c:v>
                </c:pt>
                <c:pt idx="578" formatCode="_-* #,##0.0_₮_-;\-* #,##0.0_₮_-;_-* &quot;-&quot;??_₮_-;_-@_-">
                  <c:v>2635.13</c:v>
                </c:pt>
                <c:pt idx="579" formatCode="_-* #,##0.0_₮_-;\-* #,##0.0_₮_-;_-* &quot;-&quot;??_₮_-;_-@_-">
                  <c:v>2636.4</c:v>
                </c:pt>
                <c:pt idx="580" formatCode="_-* #,##0.0_₮_-;\-* #,##0.0_₮_-;_-* &quot;-&quot;??_₮_-;_-@_-">
                  <c:v>2635.94</c:v>
                </c:pt>
                <c:pt idx="581" formatCode="_-* #,##0.0_₮_-;\-* #,##0.0_₮_-;_-* &quot;-&quot;??_₮_-;_-@_-">
                  <c:v>2637.12</c:v>
                </c:pt>
                <c:pt idx="582" formatCode="_-* #,##0.0_₮_-;\-* #,##0.0_₮_-;_-* &quot;-&quot;??_₮_-;_-@_-">
                  <c:v>2638.33</c:v>
                </c:pt>
                <c:pt idx="583" formatCode="_-* #,##0.0_₮_-;\-* #,##0.0_₮_-;_-* &quot;-&quot;??_₮_-;_-@_-">
                  <c:v>2637.96</c:v>
                </c:pt>
                <c:pt idx="584" formatCode="_-* #,##0.0_₮_-;\-* #,##0.0_₮_-;_-* &quot;-&quot;??_₮_-;_-@_-">
                  <c:v>2639.99</c:v>
                </c:pt>
                <c:pt idx="585" formatCode="_-* #,##0.0_₮_-;\-* #,##0.0_₮_-;_-* &quot;-&quot;??_₮_-;_-@_-">
                  <c:v>2639.51</c:v>
                </c:pt>
                <c:pt idx="586" formatCode="_-* #,##0.0_₮_-;\-* #,##0.0_₮_-;_-* &quot;-&quot;??_₮_-;_-@_-">
                  <c:v>2642.42</c:v>
                </c:pt>
                <c:pt idx="587" formatCode="_-* #,##0.0_₮_-;\-* #,##0.0_₮_-;_-* &quot;-&quot;??_₮_-;_-@_-">
                  <c:v>2642.78</c:v>
                </c:pt>
                <c:pt idx="588" formatCode="_-* #,##0.0_₮_-;\-* #,##0.0_₮_-;_-* &quot;-&quot;??_₮_-;_-@_-">
                  <c:v>2643.07</c:v>
                </c:pt>
                <c:pt idx="589" formatCode="_-* #,##0.0_₮_-;\-* #,##0.0_₮_-;_-* &quot;-&quot;??_₮_-;_-@_-">
                  <c:v>2642.95</c:v>
                </c:pt>
                <c:pt idx="590" formatCode="_-* #,##0.0_₮_-;\-* #,##0.0_₮_-;_-* &quot;-&quot;??_₮_-;_-@_-">
                  <c:v>2641.58</c:v>
                </c:pt>
                <c:pt idx="591" formatCode="_-* #,##0.0_₮_-;\-* #,##0.0_₮_-;_-* &quot;-&quot;??_₮_-;_-@_-">
                  <c:v>2641.72</c:v>
                </c:pt>
                <c:pt idx="592" formatCode="_-* #,##0.0_₮_-;\-* #,##0.0_₮_-;_-* &quot;-&quot;??_₮_-;_-@_-">
                  <c:v>2642.23</c:v>
                </c:pt>
                <c:pt idx="593" formatCode="_-* #,##0.0_₮_-;\-* #,##0.0_₮_-;_-* &quot;-&quot;??_₮_-;_-@_-">
                  <c:v>2642.76</c:v>
                </c:pt>
                <c:pt idx="594" formatCode="_-* #,##0.0_₮_-;\-* #,##0.0_₮_-;_-* &quot;-&quot;??_₮_-;_-@_-">
                  <c:v>2642.43</c:v>
                </c:pt>
                <c:pt idx="595" formatCode="_-* #,##0.0_₮_-;\-* #,##0.0_₮_-;_-* &quot;-&quot;??_₮_-;_-@_-">
                  <c:v>2642.01</c:v>
                </c:pt>
                <c:pt idx="596" formatCode="_-* #,##0.0_₮_-;\-* #,##0.0_₮_-;_-* &quot;-&quot;??_₮_-;_-@_-">
                  <c:v>2642.7</c:v>
                </c:pt>
                <c:pt idx="597" formatCode="_-* #,##0.0_₮_-;\-* #,##0.0_₮_-;_-* &quot;-&quot;??_₮_-;_-@_-">
                  <c:v>2643.22</c:v>
                </c:pt>
                <c:pt idx="598" formatCode="_-* #,##0.0_₮_-;\-* #,##0.0_₮_-;_-* &quot;-&quot;??_₮_-;_-@_-">
                  <c:v>2644.04</c:v>
                </c:pt>
                <c:pt idx="599" formatCode="_-* #,##0.0_₮_-;\-* #,##0.0_₮_-;_-* &quot;-&quot;??_₮_-;_-@_-">
                  <c:v>2645.21</c:v>
                </c:pt>
                <c:pt idx="600" formatCode="_-* #,##0.0_₮_-;\-* #,##0.0_₮_-;_-* &quot;-&quot;??_₮_-;_-@_-">
                  <c:v>2646.21</c:v>
                </c:pt>
                <c:pt idx="601" formatCode="_-* #,##0.0_₮_-;\-* #,##0.0_₮_-;_-* &quot;-&quot;??_₮_-;_-@_-">
                  <c:v>2647.18</c:v>
                </c:pt>
                <c:pt idx="602" formatCode="_-* #,##0.0_₮_-;\-* #,##0.0_₮_-;_-* &quot;-&quot;??_₮_-;_-@_-">
                  <c:v>2647.76</c:v>
                </c:pt>
                <c:pt idx="603" formatCode="_-* #,##0.0_₮_-;\-* #,##0.0_₮_-;_-* &quot;-&quot;??_₮_-;_-@_-">
                  <c:v>2647.1</c:v>
                </c:pt>
                <c:pt idx="604" formatCode="_-* #,##0.0_₮_-;\-* #,##0.0_₮_-;_-* &quot;-&quot;??_₮_-;_-@_-">
                  <c:v>2647.34</c:v>
                </c:pt>
                <c:pt idx="605" formatCode="_-* #,##0.0_₮_-;\-* #,##0.0_₮_-;_-* &quot;-&quot;??_₮_-;_-@_-">
                  <c:v>2647.27</c:v>
                </c:pt>
                <c:pt idx="606" formatCode="_-* #,##0.0_₮_-;\-* #,##0.0_₮_-;_-* &quot;-&quot;??_₮_-;_-@_-">
                  <c:v>2647.69</c:v>
                </c:pt>
                <c:pt idx="607" formatCode="_-* #,##0.0_₮_-;\-* #,##0.0_₮_-;_-* &quot;-&quot;??_₮_-;_-@_-">
                  <c:v>2647.83</c:v>
                </c:pt>
                <c:pt idx="608" formatCode="_-* #,##0.0_₮_-;\-* #,##0.0_₮_-;_-* &quot;-&quot;??_₮_-;_-@_-">
                  <c:v>2648.29</c:v>
                </c:pt>
                <c:pt idx="609" formatCode="_-* #,##0.00_₮_-;\-* #,##0.00_₮_-;_-* &quot;-&quot;??_₮_-;_-@_-">
                  <c:v>2648.73</c:v>
                </c:pt>
                <c:pt idx="610" formatCode="_-* #,##0.00_₮_-;\-* #,##0.00_₮_-;_-* &quot;-&quot;??_₮_-;_-@_-">
                  <c:v>2649.35</c:v>
                </c:pt>
                <c:pt idx="611" formatCode="_-* #,##0.00_₮_-;\-* #,##0.00_₮_-;_-* &quot;-&quot;??_₮_-;_-@_-">
                  <c:v>2650.3</c:v>
                </c:pt>
                <c:pt idx="612" formatCode="_-* #,##0.00_₮_-;\-* #,##0.00_₮_-;_-* &quot;-&quot;??_₮_-;_-@_-">
                  <c:v>2650.87</c:v>
                </c:pt>
                <c:pt idx="613" formatCode="_-* #,##0.00_₮_-;\-* #,##0.00_₮_-;_-* &quot;-&quot;??_₮_-;_-@_-">
                  <c:v>2651.04</c:v>
                </c:pt>
                <c:pt idx="614" formatCode="_-* #,##0.00_₮_-;\-* #,##0.00_₮_-;_-* &quot;-&quot;??_₮_-;_-@_-">
                  <c:v>2651.72</c:v>
                </c:pt>
                <c:pt idx="615" formatCode="_-* #,##0.00_₮_-;\-* #,##0.00_₮_-;_-* &quot;-&quot;??_₮_-;_-@_-">
                  <c:v>2652.13</c:v>
                </c:pt>
                <c:pt idx="616" formatCode="_-* #,##0.00_₮_-;\-* #,##0.00_₮_-;_-* &quot;-&quot;??_₮_-;_-@_-">
                  <c:v>2651.87</c:v>
                </c:pt>
                <c:pt idx="617" formatCode="_-* #,##0.00_₮_-;\-* #,##0.00_₮_-;_-* &quot;-&quot;??_₮_-;_-@_-">
                  <c:v>2652.43</c:v>
                </c:pt>
                <c:pt idx="618" formatCode="_-* #,##0.00_₮_-;\-* #,##0.00_₮_-;_-* &quot;-&quot;??_₮_-;_-@_-">
                  <c:v>2653.14</c:v>
                </c:pt>
                <c:pt idx="619" formatCode="_-* #,##0.00_₮_-;\-* #,##0.00_₮_-;_-* &quot;-&quot;??_₮_-;_-@_-">
                  <c:v>2653.87</c:v>
                </c:pt>
                <c:pt idx="620" formatCode="_-* #,##0.00_₮_-;\-* #,##0.00_₮_-;_-* &quot;-&quot;??_₮_-;_-@_-">
                  <c:v>2654.41</c:v>
                </c:pt>
                <c:pt idx="621" formatCode="_-* #,##0.00_₮_-;\-* #,##0.00_₮_-;_-* &quot;-&quot;??_₮_-;_-@_-">
                  <c:v>2655.19</c:v>
                </c:pt>
                <c:pt idx="622" formatCode="_-* #,##0.00_₮_-;\-* #,##0.00_₮_-;_-* &quot;-&quot;??_₮_-;_-@_-">
                  <c:v>2656.05</c:v>
                </c:pt>
                <c:pt idx="623" formatCode="_-* #,##0.00_₮_-;\-* #,##0.00_₮_-;_-* &quot;-&quot;??_₮_-;_-@_-">
                  <c:v>2656.1</c:v>
                </c:pt>
                <c:pt idx="624" formatCode="_-* #,##0.00_₮_-;\-* #,##0.00_₮_-;_-* &quot;-&quot;??_₮_-;_-@_-">
                  <c:v>2656.18</c:v>
                </c:pt>
                <c:pt idx="625" formatCode="_-* #,##0.00_₮_-;\-* #,##0.00_₮_-;_-* &quot;-&quot;??_₮_-;_-@_-">
                  <c:v>2657.02</c:v>
                </c:pt>
                <c:pt idx="626" formatCode="_-* #,##0.00_₮_-;\-* #,##0.00_₮_-;_-* &quot;-&quot;??_₮_-;_-@_-">
                  <c:v>2657.31</c:v>
                </c:pt>
                <c:pt idx="627" formatCode="_-* #,##0.00_₮_-;\-* #,##0.00_₮_-;_-* &quot;-&quot;??_₮_-;_-@_-">
                  <c:v>2657.07</c:v>
                </c:pt>
                <c:pt idx="628" formatCode="_-* #,##0.00_₮_-;\-* #,##0.00_₮_-;_-* &quot;-&quot;??_₮_-;_-@_-">
                  <c:v>2657.51</c:v>
                </c:pt>
                <c:pt idx="629" formatCode="_-* #,##0.00_₮_-;\-* #,##0.00_₮_-;_-* &quot;-&quot;??_₮_-;_-@_-">
                  <c:v>2657.47</c:v>
                </c:pt>
                <c:pt idx="630" formatCode="_-* #,##0.00_₮_-;\-* #,##0.00_₮_-;_-* &quot;-&quot;??_₮_-;_-@_-">
                  <c:v>2657.76</c:v>
                </c:pt>
                <c:pt idx="631" formatCode="_-* #,##0.00_₮_-;\-* #,##0.00_₮_-;_-* &quot;-&quot;??_₮_-;_-@_-">
                  <c:v>2657.92</c:v>
                </c:pt>
                <c:pt idx="632" formatCode="_-* #,##0.00_₮_-;\-* #,##0.00_₮_-;_-* &quot;-&quot;??_₮_-;_-@_-">
                  <c:v>2658.24</c:v>
                </c:pt>
                <c:pt idx="633" formatCode="_-* #,##0.00_₮_-;\-* #,##0.00_₮_-;_-* &quot;-&quot;??_₮_-;_-@_-">
                  <c:v>2658.11</c:v>
                </c:pt>
                <c:pt idx="634" formatCode="_-* #,##0.00_₮_-;\-* #,##0.00_₮_-;_-* &quot;-&quot;??_₮_-;_-@_-">
                  <c:v>2658.65</c:v>
                </c:pt>
                <c:pt idx="635" formatCode="_-* #,##0.00_₮_-;\-* #,##0.00_₮_-;_-* &quot;-&quot;??_₮_-;_-@_-">
                  <c:v>2658.59</c:v>
                </c:pt>
                <c:pt idx="636" formatCode="_-* #,##0.00_₮_-;\-* #,##0.00_₮_-;_-* &quot;-&quot;??_₮_-;_-@_-">
                  <c:v>2659.07</c:v>
                </c:pt>
                <c:pt idx="637" formatCode="_-* #,##0.00_₮_-;\-* #,##0.00_₮_-;_-* &quot;-&quot;??_₮_-;_-@_-">
                  <c:v>2659.34</c:v>
                </c:pt>
                <c:pt idx="638" formatCode="_-* #,##0.00_₮_-;\-* #,##0.00_₮_-;_-* &quot;-&quot;??_₮_-;_-@_-">
                  <c:v>2659.5</c:v>
                </c:pt>
                <c:pt idx="639" formatCode="_-* #,##0.00_₮_-;\-* #,##0.00_₮_-;_-* &quot;-&quot;??_₮_-;_-@_-">
                  <c:v>2660.69</c:v>
                </c:pt>
                <c:pt idx="640" formatCode="_-* #,##0.00_₮_-;\-* #,##0.00_₮_-;_-* &quot;-&quot;??_₮_-;_-@_-">
                  <c:v>2660.75</c:v>
                </c:pt>
                <c:pt idx="641" formatCode="_-* #,##0.00_₮_-;\-* #,##0.00_₮_-;_-* &quot;-&quot;??_₮_-;_-@_-">
                  <c:v>2662.1</c:v>
                </c:pt>
                <c:pt idx="642" formatCode="_-* #,##0.00_₮_-;\-* #,##0.00_₮_-;_-* &quot;-&quot;??_₮_-;_-@_-">
                  <c:v>2661.76</c:v>
                </c:pt>
                <c:pt idx="643" formatCode="_-* #,##0.00_₮_-;\-* #,##0.00_₮_-;_-* &quot;-&quot;??_₮_-;_-@_-">
                  <c:v>2662.9</c:v>
                </c:pt>
                <c:pt idx="644" formatCode="_-* #,##0.00_₮_-;\-* #,##0.00_₮_-;_-* &quot;-&quot;??_₮_-;_-@_-">
                  <c:v>2663.58</c:v>
                </c:pt>
                <c:pt idx="645" formatCode="_-* #,##0.00_₮_-;\-* #,##0.00_₮_-;_-* &quot;-&quot;??_₮_-;_-@_-">
                  <c:v>2663.67</c:v>
                </c:pt>
                <c:pt idx="646" formatCode="_-* #,##0.00_₮_-;\-* #,##0.00_₮_-;_-* &quot;-&quot;??_₮_-;_-@_-">
                  <c:v>2664.1</c:v>
                </c:pt>
                <c:pt idx="647" formatCode="_-* #,##0.00_₮_-;\-* #,##0.00_₮_-;_-* &quot;-&quot;??_₮_-;_-@_-">
                  <c:v>2665.32</c:v>
                </c:pt>
                <c:pt idx="648" formatCode="_-* #,##0.00_₮_-;\-* #,##0.00_₮_-;_-* &quot;-&quot;??_₮_-;_-@_-">
                  <c:v>2665.04</c:v>
                </c:pt>
                <c:pt idx="649" formatCode="_-* #,##0.00_₮_-;\-* #,##0.00_₮_-;_-* &quot;-&quot;??_₮_-;_-@_-">
                  <c:v>2665.62</c:v>
                </c:pt>
                <c:pt idx="650" formatCode="_-* #,##0.00_₮_-;\-* #,##0.00_₮_-;_-* &quot;-&quot;??_₮_-;_-@_-">
                  <c:v>2666</c:v>
                </c:pt>
                <c:pt idx="651" formatCode="_-* #,##0.00_₮_-;\-* #,##0.00_₮_-;_-* &quot;-&quot;??_₮_-;_-@_-">
                  <c:v>2666.5</c:v>
                </c:pt>
                <c:pt idx="652" formatCode="_-* #,##0.00_₮_-;\-* #,##0.00_₮_-;_-* &quot;-&quot;??_₮_-;_-@_-">
                  <c:v>2666.99</c:v>
                </c:pt>
                <c:pt idx="653" formatCode="_-* #,##0.00_₮_-;\-* #,##0.00_₮_-;_-* &quot;-&quot;??_₮_-;_-@_-">
                  <c:v>2665</c:v>
                </c:pt>
                <c:pt idx="654" formatCode="_-* #,##0.00_₮_-;\-* #,##0.00_₮_-;_-* &quot;-&quot;??_₮_-;_-@_-">
                  <c:v>2667.12</c:v>
                </c:pt>
                <c:pt idx="655" formatCode="_-* #,##0.00_₮_-;\-* #,##0.00_₮_-;_-* &quot;-&quot;??_₮_-;_-@_-">
                  <c:v>2665.94</c:v>
                </c:pt>
                <c:pt idx="656" formatCode="_-* #,##0.00_₮_-;\-* #,##0.00_₮_-;_-* &quot;-&quot;??_₮_-;_-@_-">
                  <c:v>2667.38</c:v>
                </c:pt>
                <c:pt idx="657" formatCode="_-* #,##0.00_₮_-;\-* #,##0.00_₮_-;_-* &quot;-&quot;??_₮_-;_-@_-">
                  <c:v>2668.86</c:v>
                </c:pt>
                <c:pt idx="658" formatCode="_-* #,##0.00_₮_-;\-* #,##0.00_₮_-;_-* &quot;-&quot;??_₮_-;_-@_-">
                  <c:v>2671.77</c:v>
                </c:pt>
                <c:pt idx="659" formatCode="_-* #,##0.00_₮_-;\-* #,##0.00_₮_-;_-* &quot;-&quot;??_₮_-;_-@_-">
                  <c:v>2671.77</c:v>
                </c:pt>
                <c:pt idx="660" formatCode="_-* #,##0.00_₮_-;\-* #,##0.00_₮_-;_-* &quot;-&quot;??_₮_-;_-@_-">
                  <c:v>2672.25</c:v>
                </c:pt>
                <c:pt idx="661" formatCode="_-* #,##0.00_₮_-;\-* #,##0.00_₮_-;_-* &quot;-&quot;??_₮_-;_-@_-">
                  <c:v>2672.3</c:v>
                </c:pt>
                <c:pt idx="662" formatCode="_-* #,##0.00_₮_-;\-* #,##0.00_₮_-;_-* &quot;-&quot;??_₮_-;_-@_-">
                  <c:v>2672.87</c:v>
                </c:pt>
                <c:pt idx="663" formatCode="_-* #,##0.00_₮_-;\-* #,##0.00_₮_-;_-* &quot;-&quot;??_₮_-;_-@_-">
                  <c:v>2672.73</c:v>
                </c:pt>
                <c:pt idx="664" formatCode="_-* #,##0.00_₮_-;\-* #,##0.00_₮_-;_-* &quot;-&quot;??_₮_-;_-@_-">
                  <c:v>2672.74</c:v>
                </c:pt>
                <c:pt idx="665" formatCode="_-* #,##0.00_₮_-;\-* #,##0.00_₮_-;_-* &quot;-&quot;??_₮_-;_-@_-">
                  <c:v>2673.17</c:v>
                </c:pt>
                <c:pt idx="666" formatCode="_-* #,##0.00_₮_-;\-* #,##0.00_₮_-;_-* &quot;-&quot;??_₮_-;_-@_-">
                  <c:v>2672.82</c:v>
                </c:pt>
                <c:pt idx="667" formatCode="_-* #,##0.00_₮_-;\-* #,##0.00_₮_-;_-* &quot;-&quot;??_₮_-;_-@_-">
                  <c:v>2671.55</c:v>
                </c:pt>
                <c:pt idx="668" formatCode="_-* #,##0.00_₮_-;\-* #,##0.00_₮_-;_-* &quot;-&quot;??_₮_-;_-@_-">
                  <c:v>2672.03</c:v>
                </c:pt>
                <c:pt idx="669" formatCode="_-* #,##0.00_₮_-;\-* #,##0.00_₮_-;_-* &quot;-&quot;??_₮_-;_-@_-">
                  <c:v>2672.39</c:v>
                </c:pt>
                <c:pt idx="670" formatCode="_-* #,##0.00_₮_-;\-* #,##0.00_₮_-;_-* &quot;-&quot;??_₮_-;_-@_-">
                  <c:v>2671.89</c:v>
                </c:pt>
                <c:pt idx="671" formatCode="_-* #,##0.00_₮_-;\-* #,##0.00_₮_-;_-* &quot;-&quot;??_₮_-;_-@_-">
                  <c:v>2671.81</c:v>
                </c:pt>
                <c:pt idx="672" formatCode="_-* #,##0.00_₮_-;\-* #,##0.00_₮_-;_-* &quot;-&quot;??_₮_-;_-@_-">
                  <c:v>2672</c:v>
                </c:pt>
                <c:pt idx="673" formatCode="_-* #,##0.00_₮_-;\-* #,##0.00_₮_-;_-* &quot;-&quot;??_₮_-;_-@_-">
                  <c:v>2671.81</c:v>
                </c:pt>
                <c:pt idx="674" formatCode="_-* #,##0.00_₮_-;\-* #,##0.00_₮_-;_-* &quot;-&quot;??_₮_-;_-@_-">
                  <c:v>2671.53</c:v>
                </c:pt>
                <c:pt idx="675" formatCode="_-* #,##0.00_₮_-;\-* #,##0.00_₮_-;_-* &quot;-&quot;??_₮_-;_-@_-">
                  <c:v>2671.62</c:v>
                </c:pt>
                <c:pt idx="676" formatCode="_-* #,##0.00_₮_-;\-* #,##0.00_₮_-;_-* &quot;-&quot;??_₮_-;_-@_-">
                  <c:v>2671.79</c:v>
                </c:pt>
                <c:pt idx="677" formatCode="_-* #,##0.00_₮_-;\-* #,##0.00_₮_-;_-* &quot;-&quot;??_₮_-;_-@_-">
                  <c:v>2671.58</c:v>
                </c:pt>
                <c:pt idx="678" formatCode="_-* #,##0.00_₮_-;\-* #,##0.00_₮_-;_-* &quot;-&quot;??_₮_-;_-@_-">
                  <c:v>2671.57</c:v>
                </c:pt>
                <c:pt idx="679" formatCode="_-* #,##0.00_₮_-;\-* #,##0.00_₮_-;_-* &quot;-&quot;??_₮_-;_-@_-">
                  <c:v>2671.25</c:v>
                </c:pt>
                <c:pt idx="680" formatCode="_-* #,##0.00_₮_-;\-* #,##0.00_₮_-;_-* &quot;-&quot;??_₮_-;_-@_-">
                  <c:v>2671.12</c:v>
                </c:pt>
                <c:pt idx="681" formatCode="_-* #,##0.00_₮_-;\-* #,##0.00_₮_-;_-* &quot;-&quot;??_₮_-;_-@_-">
                  <c:v>2670.65</c:v>
                </c:pt>
                <c:pt idx="682" formatCode="_-* #,##0.00_₮_-;\-* #,##0.00_₮_-;_-* &quot;-&quot;??_₮_-;_-@_-">
                  <c:v>2670.87</c:v>
                </c:pt>
                <c:pt idx="683" formatCode="_-* #,##0.00_₮_-;\-* #,##0.00_₮_-;_-* &quot;-&quot;??_₮_-;_-@_-">
                  <c:v>2670.51</c:v>
                </c:pt>
                <c:pt idx="684" formatCode="_-* #,##0.00_₮_-;\-* #,##0.00_₮_-;_-* &quot;-&quot;??_₮_-;_-@_-">
                  <c:v>2669.57</c:v>
                </c:pt>
                <c:pt idx="685" formatCode="_-* #,##0.00_₮_-;\-* #,##0.00_₮_-;_-* &quot;-&quot;??_₮_-;_-@_-">
                  <c:v>2669.02</c:v>
                </c:pt>
                <c:pt idx="686" formatCode="_-* #,##0.00_₮_-;\-* #,##0.00_₮_-;_-* &quot;-&quot;??_₮_-;_-@_-">
                  <c:v>2668.47</c:v>
                </c:pt>
                <c:pt idx="687" formatCode="_-* #,##0.00_₮_-;\-* #,##0.00_₮_-;_-* &quot;-&quot;??_₮_-;_-@_-">
                  <c:v>2667.91</c:v>
                </c:pt>
                <c:pt idx="688" formatCode="_-* #,##0.00_₮_-;\-* #,##0.00_₮_-;_-* &quot;-&quot;??_₮_-;_-@_-">
                  <c:v>2667.43</c:v>
                </c:pt>
                <c:pt idx="689" formatCode="_-* #,##0.00_₮_-;\-* #,##0.00_₮_-;_-* &quot;-&quot;??_₮_-;_-@_-">
                  <c:v>2666.66</c:v>
                </c:pt>
                <c:pt idx="690" formatCode="_-* #,##0.00_₮_-;\-* #,##0.00_₮_-;_-* &quot;-&quot;??_₮_-;_-@_-">
                  <c:v>2667.45</c:v>
                </c:pt>
                <c:pt idx="691" formatCode="_-* #,##0.00_₮_-;\-* #,##0.00_₮_-;_-* &quot;-&quot;??_₮_-;_-@_-">
                  <c:v>2667.69</c:v>
                </c:pt>
                <c:pt idx="692" formatCode="_-* #,##0.00_₮_-;\-* #,##0.00_₮_-;_-* &quot;-&quot;??_₮_-;_-@_-">
                  <c:v>2667.64</c:v>
                </c:pt>
                <c:pt idx="693" formatCode="_-* #,##0.00_₮_-;\-* #,##0.00_₮_-;_-* &quot;-&quot;??_₮_-;_-@_-">
                  <c:v>2667.21</c:v>
                </c:pt>
                <c:pt idx="694" formatCode="_-* #,##0.00_₮_-;\-* #,##0.00_₮_-;_-* &quot;-&quot;??_₮_-;_-@_-">
                  <c:v>2667.08</c:v>
                </c:pt>
                <c:pt idx="695" formatCode="_-* #,##0.00_₮_-;\-* #,##0.00_₮_-;_-* &quot;-&quot;??_₮_-;_-@_-">
                  <c:v>2667.64</c:v>
                </c:pt>
                <c:pt idx="696" formatCode="_-* #,##0.00_₮_-;\-* #,##0.00_₮_-;_-* &quot;-&quot;??_₮_-;_-@_-">
                  <c:v>2667.23</c:v>
                </c:pt>
                <c:pt idx="697" formatCode="_-* #,##0.00_₮_-;\-* #,##0.00_₮_-;_-* &quot;-&quot;??_₮_-;_-@_-">
                  <c:v>2667.7</c:v>
                </c:pt>
                <c:pt idx="698" formatCode="_-* #,##0.00_₮_-;\-* #,##0.00_₮_-;_-* &quot;-&quot;??_₮_-;_-@_-">
                  <c:v>2668.31</c:v>
                </c:pt>
                <c:pt idx="699" formatCode="_-* #,##0.00_₮_-;\-* #,##0.00_₮_-;_-* &quot;-&quot;??_₮_-;_-@_-">
                  <c:v>2669.12</c:v>
                </c:pt>
                <c:pt idx="700" formatCode="_-* #,##0.00_₮_-;\-* #,##0.00_₮_-;_-* &quot;-&quot;??_₮_-;_-@_-">
                  <c:v>2669.04</c:v>
                </c:pt>
                <c:pt idx="701" formatCode="_-* #,##0.00_₮_-;\-* #,##0.00_₮_-;_-* &quot;-&quot;??_₮_-;_-@_-">
                  <c:v>2670.43</c:v>
                </c:pt>
                <c:pt idx="702" formatCode="_-* #,##0.00_₮_-;\-* #,##0.00_₮_-;_-* &quot;-&quot;??_₮_-;_-@_-">
                  <c:v>2669.96</c:v>
                </c:pt>
                <c:pt idx="703" formatCode="_-* #,##0.00_₮_-;\-* #,##0.00_₮_-;_-* &quot;-&quot;??_₮_-;_-@_-">
                  <c:v>2670.53</c:v>
                </c:pt>
                <c:pt idx="704" formatCode="_-* #,##0.00_₮_-;\-* #,##0.00_₮_-;_-* &quot;-&quot;??_₮_-;_-@_-">
                  <c:v>2671.6</c:v>
                </c:pt>
                <c:pt idx="705" formatCode="_-* #,##0.00_₮_-;\-* #,##0.00_₮_-;_-* &quot;-&quot;??_₮_-;_-@_-">
                  <c:v>2674.62</c:v>
                </c:pt>
                <c:pt idx="706" formatCode="_-* #,##0.00_₮_-;\-* #,##0.00_₮_-;_-* &quot;-&quot;??_₮_-;_-@_-">
                  <c:v>2676.12</c:v>
                </c:pt>
                <c:pt idx="707" formatCode="_-* #,##0.00_₮_-;\-* #,##0.00_₮_-;_-* &quot;-&quot;??_₮_-;_-@_-">
                  <c:v>2679.03</c:v>
                </c:pt>
                <c:pt idx="708" formatCode="_(* #,##0_);_(* \(#,##0\);_(* &quot;-&quot;??_);_(@_)">
                  <c:v>2683.19</c:v>
                </c:pt>
                <c:pt idx="709" formatCode="_-* #,##0.00_₮_-;\-* #,##0.00_₮_-;_-* &quot;-&quot;??_₮_-;_-@_-">
                  <c:v>2684.35</c:v>
                </c:pt>
                <c:pt idx="710" formatCode="_(* #,##0_);_(* \(#,##0\);_(* &quot;-&quot;??_);_(@_)">
                  <c:v>2683.69</c:v>
                </c:pt>
                <c:pt idx="711" formatCode="_-* #,##0.00_₮_-;\-* #,##0.00_₮_-;_-* &quot;-&quot;??_₮_-;_-@_-">
                  <c:v>2686.8</c:v>
                </c:pt>
                <c:pt idx="712" formatCode="_-* #,##0.00_₮_-;\-* #,##0.00_₮_-;_-* &quot;-&quot;??_₮_-;_-@_-">
                  <c:v>2685.97</c:v>
                </c:pt>
                <c:pt idx="713" formatCode="_-* #,##0.00_₮_-;\-* #,##0.00_₮_-;_-* &quot;-&quot;??_₮_-;_-@_-">
                  <c:v>2690.29</c:v>
                </c:pt>
                <c:pt idx="714" formatCode="_-* #,##0.00_₮_-;\-* #,##0.00_₮_-;_-* &quot;-&quot;??_₮_-;_-@_-">
                  <c:v>2692.43</c:v>
                </c:pt>
                <c:pt idx="715" formatCode="_-* #,##0.00_₮_-;\-* #,##0.00_₮_-;_-* &quot;-&quot;??_₮_-;_-@_-">
                  <c:v>2697.83</c:v>
                </c:pt>
                <c:pt idx="716" formatCode="_-* #,##0.00_₮_-;\-* #,##0.00_₮_-;_-* &quot;-&quot;??_₮_-;_-@_-">
                  <c:v>2701.17</c:v>
                </c:pt>
                <c:pt idx="717" formatCode="_-* #,##0.00_₮_-;\-* #,##0.00_₮_-;_-* &quot;-&quot;??_₮_-;_-@_-">
                  <c:v>2701.11</c:v>
                </c:pt>
                <c:pt idx="718" formatCode="_-* #,##0.00_₮_-;\-* #,##0.00_₮_-;_-* &quot;-&quot;??_₮_-;_-@_-">
                  <c:v>2702.31</c:v>
                </c:pt>
                <c:pt idx="719" formatCode="_-* #,##0.00_₮_-;\-* #,##0.00_₮_-;_-* &quot;-&quot;??_₮_-;_-@_-">
                  <c:v>2703.24</c:v>
                </c:pt>
                <c:pt idx="720" formatCode="_-* #,##0.00_₮_-;\-* #,##0.00_₮_-;_-* &quot;-&quot;??_₮_-;_-@_-">
                  <c:v>2703.39</c:v>
                </c:pt>
                <c:pt idx="721" formatCode="_-* #,##0.00_₮_-;\-* #,##0.00_₮_-;_-* &quot;-&quot;??_₮_-;_-@_-">
                  <c:v>2703.61</c:v>
                </c:pt>
                <c:pt idx="722" formatCode="_-* #,##0.00_₮_-;\-* #,##0.00_₮_-;_-* &quot;-&quot;??_₮_-;_-@_-">
                  <c:v>2702.87</c:v>
                </c:pt>
                <c:pt idx="723" formatCode="_-* #,##0.00_₮_-;\-* #,##0.00_₮_-;_-* &quot;-&quot;??_₮_-;_-@_-">
                  <c:v>2702.33</c:v>
                </c:pt>
                <c:pt idx="724" formatCode="_-* #,##0.00_₮_-;\-* #,##0.00_₮_-;_-* &quot;-&quot;??_₮_-;_-@_-">
                  <c:v>2703.07</c:v>
                </c:pt>
                <c:pt idx="725" formatCode="_-* #,##0.00_₮_-;\-* #,##0.00_₮_-;_-* &quot;-&quot;??_₮_-;_-@_-">
                  <c:v>2702.74</c:v>
                </c:pt>
                <c:pt idx="726" formatCode="_-* #,##0.00_₮_-;\-* #,##0.00_₮_-;_-* &quot;-&quot;??_₮_-;_-@_-">
                  <c:v>2703.09</c:v>
                </c:pt>
                <c:pt idx="727" formatCode="_-* #,##0.00_₮_-;\-* #,##0.00_₮_-;_-* &quot;-&quot;??_₮_-;_-@_-">
                  <c:v>2702.99</c:v>
                </c:pt>
                <c:pt idx="728" formatCode="_-* #,##0.00_₮_-;\-* #,##0.00_₮_-;_-* &quot;-&quot;??_₮_-;_-@_-">
                  <c:v>2703.56</c:v>
                </c:pt>
                <c:pt idx="729" formatCode="_-* #,##0.00_₮_-;\-* #,##0.00_₮_-;_-* &quot;-&quot;??_₮_-;_-@_-">
                  <c:v>2705.69</c:v>
                </c:pt>
                <c:pt idx="730" formatCode="_-* #,##0.00_₮_-;\-* #,##0.00_₮_-;_-* &quot;-&quot;??_₮_-;_-@_-">
                  <c:v>2705.07</c:v>
                </c:pt>
                <c:pt idx="731" formatCode="_-* #,##0.00_₮_-;\-* #,##0.00_₮_-;_-* &quot;-&quot;??_₮_-;_-@_-">
                  <c:v>2708.32</c:v>
                </c:pt>
                <c:pt idx="732" formatCode="_-* #,##0.00_₮_-;\-* #,##0.00_₮_-;_-* &quot;-&quot;??_₮_-;_-@_-">
                  <c:v>2706.68</c:v>
                </c:pt>
                <c:pt idx="733" formatCode="_-* #,##0.00_₮_-;\-* #,##0.00_₮_-;_-* &quot;-&quot;??_₮_-;_-@_-">
                  <c:v>2710.51</c:v>
                </c:pt>
                <c:pt idx="734" formatCode="_-* #,##0.00_₮_-;\-* #,##0.00_₮_-;_-* &quot;-&quot;??_₮_-;_-@_-">
                  <c:v>2714.13</c:v>
                </c:pt>
                <c:pt idx="735" formatCode="_-* #,##0.00_₮_-;\-* #,##0.00_₮_-;_-* &quot;-&quot;??_₮_-;_-@_-">
                  <c:v>2715.22</c:v>
                </c:pt>
                <c:pt idx="736" formatCode="_-* #,##0.00_₮_-;\-* #,##0.00_₮_-;_-* &quot;-&quot;??_₮_-;_-@_-">
                  <c:v>2717.08</c:v>
                </c:pt>
                <c:pt idx="737" formatCode="_-* #,##0.00_₮_-;\-* #,##0.00_₮_-;_-* &quot;-&quot;??_₮_-;_-@_-">
                  <c:v>2719.38</c:v>
                </c:pt>
                <c:pt idx="738" formatCode="_-* #,##0.00_₮_-;\-* #,##0.00_₮_-;_-* &quot;-&quot;??_₮_-;_-@_-">
                  <c:v>2720.66</c:v>
                </c:pt>
                <c:pt idx="739" formatCode="_-* #,##0.00_₮_-;\-* #,##0.00_₮_-;_-* &quot;-&quot;??_₮_-;_-@_-">
                  <c:v>2720.52</c:v>
                </c:pt>
                <c:pt idx="740" formatCode="_-* #,##0.00_₮_-;\-* #,##0.00_₮_-;_-* &quot;-&quot;??_₮_-;_-@_-">
                  <c:v>2721.72</c:v>
                </c:pt>
                <c:pt idx="741" formatCode="_-* #,##0.00_₮_-;\-* #,##0.00_₮_-;_-* &quot;-&quot;??_₮_-;_-@_-">
                  <c:v>2722.35</c:v>
                </c:pt>
                <c:pt idx="742" formatCode="_-* #,##0.00_₮_-;\-* #,##0.00_₮_-;_-* &quot;-&quot;??_₮_-;_-@_-">
                  <c:v>2723.6</c:v>
                </c:pt>
                <c:pt idx="743" formatCode="_-* #,##0.00_₮_-;\-* #,##0.00_₮_-;_-* &quot;-&quot;??_₮_-;_-@_-">
                  <c:v>2723.82</c:v>
                </c:pt>
                <c:pt idx="744" formatCode="_-* #,##0.00_₮_-;\-* #,##0.00_₮_-;_-* &quot;-&quot;??_₮_-;_-@_-">
                  <c:v>2724.04</c:v>
                </c:pt>
                <c:pt idx="745" formatCode="_-* #,##0.00_₮_-;\-* #,##0.00_₮_-;_-* &quot;-&quot;??_₮_-;_-@_-">
                  <c:v>2726.12</c:v>
                </c:pt>
                <c:pt idx="746" formatCode="_-* #,##0.00_₮_-;\-* #,##0.00_₮_-;_-* &quot;-&quot;??_₮_-;_-@_-">
                  <c:v>2727.25</c:v>
                </c:pt>
                <c:pt idx="747" formatCode="_-* #,##0.00_₮_-;\-* #,##0.00_₮_-;_-* &quot;-&quot;??_₮_-;_-@_-">
                  <c:v>2729.14</c:v>
                </c:pt>
                <c:pt idx="748" formatCode="_-* #,##0.00_₮_-;\-* #,##0.00_₮_-;_-* &quot;-&quot;??_₮_-;_-@_-">
                  <c:v>2730.15</c:v>
                </c:pt>
                <c:pt idx="749" formatCode="_-* #,##0.00_₮_-;\-* #,##0.00_₮_-;_-* &quot;-&quot;??_₮_-;_-@_-">
                  <c:v>2730.91</c:v>
                </c:pt>
                <c:pt idx="750" formatCode="_-* #,##0.00_₮_-;\-* #,##0.00_₮_-;_-* &quot;-&quot;??_₮_-;_-@_-">
                  <c:v>2731.72</c:v>
                </c:pt>
                <c:pt idx="751" formatCode="_-* #,##0.00_₮_-;\-* #,##0.00_₮_-;_-* &quot;-&quot;??_₮_-;_-@_-">
                  <c:v>2732.43</c:v>
                </c:pt>
                <c:pt idx="752" formatCode="_-* #,##0.00_₮_-;\-* #,##0.00_₮_-;_-* &quot;-&quot;??_₮_-;_-@_-">
                  <c:v>2732.72</c:v>
                </c:pt>
                <c:pt idx="753" formatCode="_-* #,##0.00_₮_-;\-* #,##0.00_₮_-;_-* &quot;-&quot;??_₮_-;_-@_-">
                  <c:v>2733.25</c:v>
                </c:pt>
                <c:pt idx="754" formatCode="_-* #,##0.00_₮_-;\-* #,##0.00_₮_-;_-* &quot;-&quot;??_₮_-;_-@_-">
                  <c:v>2733.28</c:v>
                </c:pt>
                <c:pt idx="755" formatCode="_-* #,##0.00_₮_-;\-* #,##0.00_₮_-;_-* &quot;-&quot;??_₮_-;_-@_-">
                  <c:v>2733.53</c:v>
                </c:pt>
                <c:pt idx="756" formatCode="_-* #,##0.00_₮_-;\-* #,##0.00_₮_-;_-* &quot;-&quot;??_₮_-;_-@_-">
                  <c:v>2733.52</c:v>
                </c:pt>
                <c:pt idx="757" formatCode="_-* #,##0.00_₮_-;\-* #,##0.00_₮_-;_-* &quot;-&quot;??_₮_-;_-@_-">
                  <c:v>2734.33</c:v>
                </c:pt>
                <c:pt idx="758" formatCode="_-* #,##0.00_₮_-;\-* #,##0.00_₮_-;_-* &quot;-&quot;??_₮_-;_-@_-">
                  <c:v>2734.92</c:v>
                </c:pt>
                <c:pt idx="759" formatCode="_-* #,##0.00_₮_-;\-* #,##0.00_₮_-;_-* &quot;-&quot;??_₮_-;_-@_-">
                  <c:v>2735.88</c:v>
                </c:pt>
                <c:pt idx="760" formatCode="_-* #,##0.00_₮_-;\-* #,##0.00_₮_-;_-* &quot;-&quot;??_₮_-;_-@_-">
                  <c:v>2736.76</c:v>
                </c:pt>
                <c:pt idx="761" formatCode="_-* #,##0.00_₮_-;\-* #,##0.00_₮_-;_-* &quot;-&quot;??_₮_-;_-@_-">
                  <c:v>2737.8</c:v>
                </c:pt>
                <c:pt idx="762" formatCode="_-* #,##0.00_₮_-;\-* #,##0.00_₮_-;_-* &quot;-&quot;??_₮_-;_-@_-">
                  <c:v>2737.43</c:v>
                </c:pt>
                <c:pt idx="763" formatCode="_-* #,##0.00_₮_-;\-* #,##0.00_₮_-;_-* &quot;-&quot;??_₮_-;_-@_-">
                  <c:v>2738.74</c:v>
                </c:pt>
                <c:pt idx="764" formatCode="_-* #,##0.00_₮_-;\-* #,##0.00_₮_-;_-* &quot;-&quot;??_₮_-;_-@_-">
                  <c:v>2738.92</c:v>
                </c:pt>
                <c:pt idx="765" formatCode="_-* #,##0.00_₮_-;\-* #,##0.00_₮_-;_-* &quot;-&quot;??_₮_-;_-@_-">
                  <c:v>2741.52</c:v>
                </c:pt>
                <c:pt idx="766" formatCode="_-* #,##0.00_₮_-;\-* #,##0.00_₮_-;_-* &quot;-&quot;??_₮_-;_-@_-">
                  <c:v>2742.83</c:v>
                </c:pt>
                <c:pt idx="767" formatCode="_-* #,##0.00_₮_-;\-* #,##0.00_₮_-;_-* &quot;-&quot;??_₮_-;_-@_-">
                  <c:v>2742.38</c:v>
                </c:pt>
                <c:pt idx="768" formatCode="_-* #,##0.00_₮_-;\-* #,##0.00_₮_-;_-* &quot;-&quot;??_₮_-;_-@_-">
                  <c:v>2744.02</c:v>
                </c:pt>
                <c:pt idx="769" formatCode="_-* #,##0.00_₮_-;\-* #,##0.00_₮_-;_-* &quot;-&quot;??_₮_-;_-@_-">
                  <c:v>2746.22</c:v>
                </c:pt>
                <c:pt idx="770" formatCode="_-* #,##0.00_₮_-;\-* #,##0.00_₮_-;_-* &quot;-&quot;??_₮_-;_-@_-">
                  <c:v>2747.94</c:v>
                </c:pt>
                <c:pt idx="771" formatCode="_-* #,##0.00_₮_-;\-* #,##0.00_₮_-;_-* &quot;-&quot;??_₮_-;_-@_-">
                  <c:v>2748.32</c:v>
                </c:pt>
                <c:pt idx="772" formatCode="_-* #,##0.00_₮_-;\-* #,##0.00_₮_-;_-* &quot;-&quot;??_₮_-;_-@_-">
                  <c:v>2748.61</c:v>
                </c:pt>
                <c:pt idx="773" formatCode="_-* #,##0.00_₮_-;\-* #,##0.00_₮_-;_-* &quot;-&quot;??_₮_-;_-@_-">
                  <c:v>2749.24</c:v>
                </c:pt>
                <c:pt idx="774" formatCode="_-* #,##0.00_₮_-;\-* #,##0.00_₮_-;_-* &quot;-&quot;??_₮_-;_-@_-">
                  <c:v>2749.37</c:v>
                </c:pt>
                <c:pt idx="775" formatCode="_-* #,##0.00_₮_-;\-* #,##0.00_₮_-;_-* &quot;-&quot;??_₮_-;_-@_-">
                  <c:v>2750.34</c:v>
                </c:pt>
                <c:pt idx="776" formatCode="_-* #,##0.00_₮_-;\-* #,##0.00_₮_-;_-* &quot;-&quot;??_₮_-;_-@_-">
                  <c:v>2750.8</c:v>
                </c:pt>
                <c:pt idx="777" formatCode="_-* #,##0.00_₮_-;\-* #,##0.00_₮_-;_-* &quot;-&quot;??_₮_-;_-@_-">
                  <c:v>2751.19</c:v>
                </c:pt>
                <c:pt idx="778" formatCode="_-* #,##0.00_₮_-;\-* #,##0.00_₮_-;_-* &quot;-&quot;??_₮_-;_-@_-">
                  <c:v>2751.61</c:v>
                </c:pt>
                <c:pt idx="779" formatCode="_-* #,##0.00_₮_-;\-* #,##0.00_₮_-;_-* &quot;-&quot;??_₮_-;_-@_-">
                  <c:v>2751.57</c:v>
                </c:pt>
                <c:pt idx="780" formatCode="_-* #,##0.00_₮_-;\-* #,##0.00_₮_-;_-* &quot;-&quot;??_₮_-;_-@_-">
                  <c:v>2752.32</c:v>
                </c:pt>
                <c:pt idx="781" formatCode="_-* #,##0.00_₮_-;\-* #,##0.00_₮_-;_-* &quot;-&quot;??_₮_-;_-@_-">
                  <c:v>2752.65</c:v>
                </c:pt>
                <c:pt idx="782" formatCode="_-* #,##0.00_₮_-;\-* #,##0.00_₮_-;_-* &quot;-&quot;??_₮_-;_-@_-">
                  <c:v>2752.97</c:v>
                </c:pt>
                <c:pt idx="783" formatCode="_-* #,##0.00_₮_-;\-* #,##0.00_₮_-;_-* &quot;-&quot;??_₮_-;_-@_-">
                  <c:v>2753.97</c:v>
                </c:pt>
                <c:pt idx="784" formatCode="_-* #,##0.00_₮_-;\-* #,##0.00_₮_-;_-* &quot;-&quot;??_₮_-;_-@_-">
                  <c:v>2753.93</c:v>
                </c:pt>
                <c:pt idx="785" formatCode="_-* #,##0.00_₮_-;\-* #,##0.00_₮_-;_-* &quot;-&quot;??_₮_-;_-@_-">
                  <c:v>2754.16</c:v>
                </c:pt>
                <c:pt idx="786" formatCode="_-* #,##0.00_₮_-;\-* #,##0.00_₮_-;_-* &quot;-&quot;??_₮_-;_-@_-">
                  <c:v>2754.15</c:v>
                </c:pt>
                <c:pt idx="787" formatCode="_-* #,##0.00_₮_-;\-* #,##0.00_₮_-;_-* &quot;-&quot;??_₮_-;_-@_-">
                  <c:v>2755.28</c:v>
                </c:pt>
                <c:pt idx="788" formatCode="_-* #,##0.00_₮_-;\-* #,##0.00_₮_-;_-* &quot;-&quot;??_₮_-;_-@_-">
                  <c:v>2755.56</c:v>
                </c:pt>
                <c:pt idx="789" formatCode="_-* #,##0.00_₮_-;\-* #,##0.00_₮_-;_-* &quot;-&quot;??_₮_-;_-@_-">
                  <c:v>2756.26</c:v>
                </c:pt>
                <c:pt idx="790" formatCode="_-* #,##0.00_₮_-;\-* #,##0.00_₮_-;_-* &quot;-&quot;??_₮_-;_-@_-">
                  <c:v>2757.29</c:v>
                </c:pt>
                <c:pt idx="791" formatCode="_-* #,##0.00_₮_-;\-* #,##0.00_₮_-;_-* &quot;-&quot;??_₮_-;_-@_-">
                  <c:v>2758.39</c:v>
                </c:pt>
                <c:pt idx="792" formatCode="_-* #,##0.00_₮_-;\-* #,##0.00_₮_-;_-* &quot;-&quot;??_₮_-;_-@_-">
                  <c:v>2758.95</c:v>
                </c:pt>
                <c:pt idx="793" formatCode="_-* #,##0.00_₮_-;\-* #,##0.00_₮_-;_-* &quot;-&quot;??_₮_-;_-@_-">
                  <c:v>2759.65</c:v>
                </c:pt>
                <c:pt idx="794" formatCode="_-* #,##0.00_₮_-;\-* #,##0.00_₮_-;_-* &quot;-&quot;??_₮_-;_-@_-">
                  <c:v>2760.89</c:v>
                </c:pt>
                <c:pt idx="795" formatCode="_-* #,##0.00_₮_-;\-* #,##0.00_₮_-;_-* &quot;-&quot;??_₮_-;_-@_-">
                  <c:v>2761.69</c:v>
                </c:pt>
                <c:pt idx="796" formatCode="_-* #,##0.00_₮_-;\-* #,##0.00_₮_-;_-* &quot;-&quot;??_₮_-;_-@_-">
                  <c:v>2762.71</c:v>
                </c:pt>
                <c:pt idx="797" formatCode="_-* #,##0.00_₮_-;\-* #,##0.00_₮_-;_-* &quot;-&quot;??_₮_-;_-@_-">
                  <c:v>2763.26</c:v>
                </c:pt>
                <c:pt idx="798" formatCode="_-* #,##0.00_₮_-;\-* #,##0.00_₮_-;_-* &quot;-&quot;??_₮_-;_-@_-">
                  <c:v>2764.18</c:v>
                </c:pt>
                <c:pt idx="799" formatCode="_-* #,##0.00_₮_-;\-* #,##0.00_₮_-;_-* &quot;-&quot;??_₮_-;_-@_-">
                  <c:v>2763.69</c:v>
                </c:pt>
                <c:pt idx="800" formatCode="_-* #,##0.00_₮_-;\-* #,##0.00_₮_-;_-* &quot;-&quot;??_₮_-;_-@_-">
                  <c:v>2764.27</c:v>
                </c:pt>
                <c:pt idx="801" formatCode="_-* #,##0.00_₮_-;\-* #,##0.00_₮_-;_-* &quot;-&quot;??_₮_-;_-@_-">
                  <c:v>2764.36</c:v>
                </c:pt>
                <c:pt idx="802" formatCode="_-* #,##0.00_₮_-;\-* #,##0.00_₮_-;_-* &quot;-&quot;??_₮_-;_-@_-">
                  <c:v>2765.01</c:v>
                </c:pt>
                <c:pt idx="803" formatCode="_-* #,##0.00_₮_-;\-* #,##0.00_₮_-;_-* &quot;-&quot;??_₮_-;_-@_-">
                  <c:v>2766.66</c:v>
                </c:pt>
                <c:pt idx="804" formatCode="_-* #,##0.00_₮_-;\-* #,##0.00_₮_-;_-* &quot;-&quot;??_₮_-;_-@_-">
                  <c:v>2766.53</c:v>
                </c:pt>
                <c:pt idx="805" formatCode="_-* #,##0.00_₮_-;\-* #,##0.00_₮_-;_-* &quot;-&quot;??_₮_-;_-@_-">
                  <c:v>2766.69</c:v>
                </c:pt>
                <c:pt idx="806" formatCode="_-* #,##0.00_₮_-;\-* #,##0.00_₮_-;_-* &quot;-&quot;??_₮_-;_-@_-">
                  <c:v>2767.52</c:v>
                </c:pt>
                <c:pt idx="807" formatCode="_-* #,##0.00_₮_-;\-* #,##0.00_₮_-;_-* &quot;-&quot;??_₮_-;_-@_-">
                  <c:v>2768.04</c:v>
                </c:pt>
                <c:pt idx="808" formatCode="_-* #,##0.00_₮_-;\-* #,##0.00_₮_-;_-* &quot;-&quot;??_₮_-;_-@_-">
                  <c:v>2768.88</c:v>
                </c:pt>
                <c:pt idx="809" formatCode="_-* #,##0.00_₮_-;\-* #,##0.00_₮_-;_-* &quot;-&quot;??_₮_-;_-@_-">
                  <c:v>2769.17</c:v>
                </c:pt>
                <c:pt idx="810" formatCode="_-* #,##0.00_₮_-;\-* #,##0.00_₮_-;_-* &quot;-&quot;??_₮_-;_-@_-">
                  <c:v>2769.73</c:v>
                </c:pt>
                <c:pt idx="811" formatCode="_-* #,##0.00_₮_-;\-* #,##0.00_₮_-;_-* &quot;-&quot;??_₮_-;_-@_-">
                  <c:v>2770.76</c:v>
                </c:pt>
                <c:pt idx="812" formatCode="_-* #,##0.00_₮_-;\-* #,##0.00_₮_-;_-* &quot;-&quot;??_₮_-;_-@_-">
                  <c:v>2771.41</c:v>
                </c:pt>
                <c:pt idx="813" formatCode="_-* #,##0.00_₮_-;\-* #,##0.00_₮_-;_-* &quot;-&quot;??_₮_-;_-@_-">
                  <c:v>2772.18</c:v>
                </c:pt>
                <c:pt idx="814" formatCode="_-* #,##0.00_₮_-;\-* #,##0.00_₮_-;_-* &quot;-&quot;??_₮_-;_-@_-">
                  <c:v>2773</c:v>
                </c:pt>
                <c:pt idx="815" formatCode="_-* #,##0.00_₮_-;\-* #,##0.00_₮_-;_-* &quot;-&quot;??_₮_-;_-@_-">
                  <c:v>2774.29</c:v>
                </c:pt>
                <c:pt idx="816" formatCode="_-* #,##0.00_₮_-;\-* #,##0.00_₮_-;_-* &quot;-&quot;??_₮_-;_-@_-">
                  <c:v>2775.43</c:v>
                </c:pt>
                <c:pt idx="817" formatCode="_-* #,##0.00_₮_-;\-* #,##0.00_₮_-;_-* &quot;-&quot;??_₮_-;_-@_-">
                  <c:v>2775.89</c:v>
                </c:pt>
                <c:pt idx="818" formatCode="_-* #,##0.00_₮_-;\-* #,##0.00_₮_-;_-* &quot;-&quot;??_₮_-;_-@_-">
                  <c:v>2777.74</c:v>
                </c:pt>
                <c:pt idx="819" formatCode="_-* #,##0.00_₮_-;\-* #,##0.00_₮_-;_-* &quot;-&quot;??_₮_-;_-@_-">
                  <c:v>2776.98</c:v>
                </c:pt>
                <c:pt idx="820" formatCode="_-* #,##0.00_₮_-;\-* #,##0.00_₮_-;_-* &quot;-&quot;??_₮_-;_-@_-">
                  <c:v>2779.01</c:v>
                </c:pt>
                <c:pt idx="821" formatCode="_-* #,##0.00_₮_-;\-* #,##0.00_₮_-;_-* &quot;-&quot;??_₮_-;_-@_-">
                  <c:v>2779.78</c:v>
                </c:pt>
                <c:pt idx="822" formatCode="_-* #,##0.00_₮_-;\-* #,##0.00_₮_-;_-* &quot;-&quot;??_₮_-;_-@_-">
                  <c:v>2780.65</c:v>
                </c:pt>
                <c:pt idx="823" formatCode="_-* #,##0.00_₮_-;\-* #,##0.00_₮_-;_-* &quot;-&quot;??_₮_-;_-@_-">
                  <c:v>2781.09</c:v>
                </c:pt>
                <c:pt idx="824" formatCode="_-* #,##0.00_₮_-;\-* #,##0.00_₮_-;_-* &quot;-&quot;??_₮_-;_-@_-">
                  <c:v>2781.19</c:v>
                </c:pt>
                <c:pt idx="825" formatCode="_-* #,##0.00_₮_-;\-* #,##0.00_₮_-;_-* &quot;-&quot;??_₮_-;_-@_-">
                  <c:v>2781.42</c:v>
                </c:pt>
                <c:pt idx="826" formatCode="_-* #,##0.00_₮_-;\-* #,##0.00_₮_-;_-* &quot;-&quot;??_₮_-;_-@_-">
                  <c:v>2781.94</c:v>
                </c:pt>
                <c:pt idx="827" formatCode="_-* #,##0.00_₮_-;\-* #,##0.00_₮_-;_-* &quot;-&quot;??_₮_-;_-@_-">
                  <c:v>2781.59</c:v>
                </c:pt>
                <c:pt idx="828" formatCode="_-* #,##0.00_₮_-;\-* #,##0.00_₮_-;_-* &quot;-&quot;??_₮_-;_-@_-">
                  <c:v>2782.46</c:v>
                </c:pt>
                <c:pt idx="829" formatCode="_-* #,##0.00_₮_-;\-* #,##0.00_₮_-;_-* &quot;-&quot;??_₮_-;_-@_-">
                  <c:v>2781.94</c:v>
                </c:pt>
                <c:pt idx="830" formatCode="_-* #,##0.00_₮_-;\-* #,##0.00_₮_-;_-* &quot;-&quot;??_₮_-;_-@_-">
                  <c:v>2782.62</c:v>
                </c:pt>
                <c:pt idx="831" formatCode="_-* #,##0.00_₮_-;\-* #,##0.00_₮_-;_-* &quot;-&quot;??_₮_-;_-@_-">
                  <c:v>2783.67</c:v>
                </c:pt>
                <c:pt idx="832" formatCode="_-* #,##0.00_₮_-;\-* #,##0.00_₮_-;_-* &quot;-&quot;??_₮_-;_-@_-">
                  <c:v>2783.92</c:v>
                </c:pt>
                <c:pt idx="833" formatCode="_-* #,##0.00_₮_-;\-* #,##0.00_₮_-;_-* &quot;-&quot;??_₮_-;_-@_-">
                  <c:v>2784.78</c:v>
                </c:pt>
                <c:pt idx="834" formatCode="_-* #,##0.00_₮_-;\-* #,##0.00_₮_-;_-* &quot;-&quot;??_₮_-;_-@_-">
                  <c:v>2784.58</c:v>
                </c:pt>
                <c:pt idx="835" formatCode="_-* #,##0.00_₮_-;\-* #,##0.00_₮_-;_-* &quot;-&quot;??_₮_-;_-@_-">
                  <c:v>2785.12</c:v>
                </c:pt>
                <c:pt idx="836" formatCode="_-* #,##0.00_₮_-;\-* #,##0.00_₮_-;_-* &quot;-&quot;??_₮_-;_-@_-">
                  <c:v>2785.62</c:v>
                </c:pt>
                <c:pt idx="837" formatCode="_-* #,##0.00_₮_-;\-* #,##0.00_₮_-;_-* &quot;-&quot;??_₮_-;_-@_-">
                  <c:v>2786.41</c:v>
                </c:pt>
                <c:pt idx="838" formatCode="_-* #,##0.00_₮_-;\-* #,##0.00_₮_-;_-* &quot;-&quot;??_₮_-;_-@_-">
                  <c:v>2787.28</c:v>
                </c:pt>
                <c:pt idx="839" formatCode="_-* #,##0.00_₮_-;\-* #,##0.00_₮_-;_-* &quot;-&quot;??_₮_-;_-@_-">
                  <c:v>2788.46</c:v>
                </c:pt>
                <c:pt idx="840" formatCode="_-* #,##0.00_₮_-;\-* #,##0.00_₮_-;_-* &quot;-&quot;??_₮_-;_-@_-">
                  <c:v>2788.91</c:v>
                </c:pt>
                <c:pt idx="841" formatCode="_-* #,##0.00_₮_-;\-* #,##0.00_₮_-;_-* &quot;-&quot;??_₮_-;_-@_-">
                  <c:v>2788.93</c:v>
                </c:pt>
                <c:pt idx="842" formatCode="_-* #,##0.00_₮_-;\-* #,##0.00_₮_-;_-* &quot;-&quot;??_₮_-;_-@_-">
                  <c:v>2789.53</c:v>
                </c:pt>
                <c:pt idx="843" formatCode="_-* #,##0.00_₮_-;\-* #,##0.00_₮_-;_-* &quot;-&quot;??_₮_-;_-@_-">
                  <c:v>2790.65</c:v>
                </c:pt>
                <c:pt idx="844" formatCode="_-* #,##0.00_₮_-;\-* #,##0.00_₮_-;_-* &quot;-&quot;??_₮_-;_-@_-">
                  <c:v>2790.25</c:v>
                </c:pt>
                <c:pt idx="845" formatCode="_-* #,##0.00_₮_-;\-* #,##0.00_₮_-;_-* &quot;-&quot;??_₮_-;_-@_-">
                  <c:v>2791.57</c:v>
                </c:pt>
                <c:pt idx="846" formatCode="_-* #,##0.00_₮_-;\-* #,##0.00_₮_-;_-* &quot;-&quot;??_₮_-;_-@_-">
                  <c:v>2791.49</c:v>
                </c:pt>
                <c:pt idx="847" formatCode="_-* #,##0.00_₮_-;\-* #,##0.00_₮_-;_-* &quot;-&quot;??_₮_-;_-@_-">
                  <c:v>2792.5</c:v>
                </c:pt>
                <c:pt idx="848" formatCode="_-* #,##0.00_₮_-;\-* #,##0.00_₮_-;_-* &quot;-&quot;??_₮_-;_-@_-">
                  <c:v>2793.39</c:v>
                </c:pt>
                <c:pt idx="849" formatCode="_-* #,##0.00_₮_-;\-* #,##0.00_₮_-;_-* &quot;-&quot;??_₮_-;_-@_-">
                  <c:v>2794.64</c:v>
                </c:pt>
                <c:pt idx="850" formatCode="_-* #,##0.00_₮_-;\-* #,##0.00_₮_-;_-* &quot;-&quot;??_₮_-;_-@_-">
                  <c:v>2795.61</c:v>
                </c:pt>
                <c:pt idx="851" formatCode="_-* #,##0.00_₮_-;\-* #,##0.00_₮_-;_-* &quot;-&quot;??_₮_-;_-@_-">
                  <c:v>2796.8</c:v>
                </c:pt>
                <c:pt idx="852" formatCode="_-* #,##0.00_₮_-;\-* #,##0.00_₮_-;_-* &quot;-&quot;??_₮_-;_-@_-">
                  <c:v>2798.23</c:v>
                </c:pt>
                <c:pt idx="853" formatCode="_-* #,##0.00_₮_-;\-* #,##0.00_₮_-;_-* &quot;-&quot;??_₮_-;_-@_-">
                  <c:v>2799.88</c:v>
                </c:pt>
                <c:pt idx="854" formatCode="_-* #,##0.00_₮_-;\-* #,##0.00_₮_-;_-* &quot;-&quot;??_₮_-;_-@_-">
                  <c:v>2799.62</c:v>
                </c:pt>
                <c:pt idx="855" formatCode="_-* #,##0.00_₮_-;\-* #,##0.00_₮_-;_-* &quot;-&quot;??_₮_-;_-@_-">
                  <c:v>2801.77</c:v>
                </c:pt>
                <c:pt idx="856" formatCode="_-* #,##0.00_₮_-;\-* #,##0.00_₮_-;_-* &quot;-&quot;??_₮_-;_-@_-">
                  <c:v>2801.2</c:v>
                </c:pt>
                <c:pt idx="857" formatCode="_-* #,##0.00_₮_-;\-* #,##0.00_₮_-;_-* &quot;-&quot;??_₮_-;_-@_-">
                  <c:v>2803.58</c:v>
                </c:pt>
                <c:pt idx="858" formatCode="_-* #,##0.00_₮_-;\-* #,##0.00_₮_-;_-* &quot;-&quot;??_₮_-;_-@_-">
                  <c:v>2805.41</c:v>
                </c:pt>
                <c:pt idx="859" formatCode="_-* #,##0.00_₮_-;\-* #,##0.00_₮_-;_-* &quot;-&quot;??_₮_-;_-@_-">
                  <c:v>2804.74</c:v>
                </c:pt>
                <c:pt idx="860" formatCode="_-* #,##0.00_₮_-;\-* #,##0.00_₮_-;_-* &quot;-&quot;??_₮_-;_-@_-">
                  <c:v>2806.96</c:v>
                </c:pt>
                <c:pt idx="861" formatCode="_-* #,##0.00_₮_-;\-* #,##0.00_₮_-;_-* &quot;-&quot;??_₮_-;_-@_-">
                  <c:v>2805.97</c:v>
                </c:pt>
                <c:pt idx="862" formatCode="0.0">
                  <c:v>2808.78</c:v>
                </c:pt>
                <c:pt idx="863" formatCode="0.0">
                  <c:v>2807.59</c:v>
                </c:pt>
                <c:pt idx="864" formatCode="0.0">
                  <c:v>2809.64</c:v>
                </c:pt>
                <c:pt idx="865" formatCode="0.0">
                  <c:v>2808.97</c:v>
                </c:pt>
                <c:pt idx="866" formatCode="0.0">
                  <c:v>2810.94</c:v>
                </c:pt>
                <c:pt idx="867" formatCode="0.0">
                  <c:v>2811.69</c:v>
                </c:pt>
                <c:pt idx="868" formatCode="0.0">
                  <c:v>2813.32</c:v>
                </c:pt>
                <c:pt idx="869" formatCode="0.0">
                  <c:v>2813.22</c:v>
                </c:pt>
                <c:pt idx="870" formatCode="0.0">
                  <c:v>2817.01</c:v>
                </c:pt>
                <c:pt idx="871" formatCode="0.0">
                  <c:v>2817.61</c:v>
                </c:pt>
                <c:pt idx="872" formatCode="0.0">
                  <c:v>2819.18</c:v>
                </c:pt>
                <c:pt idx="873" formatCode="0.0">
                  <c:v>2819.86</c:v>
                </c:pt>
                <c:pt idx="874" formatCode="0.0">
                  <c:v>2819.57</c:v>
                </c:pt>
                <c:pt idx="875" formatCode="0.0">
                  <c:v>2819.91</c:v>
                </c:pt>
                <c:pt idx="876" formatCode="0.0">
                  <c:v>2820.59</c:v>
                </c:pt>
                <c:pt idx="877" formatCode="0.0">
                  <c:v>2823.14</c:v>
                </c:pt>
                <c:pt idx="878" formatCode="0.0">
                  <c:v>2821.08</c:v>
                </c:pt>
                <c:pt idx="879" formatCode="0.0">
                  <c:v>2822.98</c:v>
                </c:pt>
                <c:pt idx="880" formatCode="0.0">
                  <c:v>2823.89</c:v>
                </c:pt>
                <c:pt idx="881" formatCode="0.0">
                  <c:v>2824.16</c:v>
                </c:pt>
                <c:pt idx="882" formatCode="0.0">
                  <c:v>2826.6</c:v>
                </c:pt>
                <c:pt idx="883" formatCode="0.0">
                  <c:v>2826.14</c:v>
                </c:pt>
                <c:pt idx="884" formatCode="0.0">
                  <c:v>2828.11</c:v>
                </c:pt>
                <c:pt idx="885" formatCode="0.0">
                  <c:v>2830.37</c:v>
                </c:pt>
                <c:pt idx="886" formatCode="0.0">
                  <c:v>2829.7</c:v>
                </c:pt>
                <c:pt idx="887" formatCode="0.0">
                  <c:v>2832.64</c:v>
                </c:pt>
                <c:pt idx="888" formatCode="0.0">
                  <c:v>2832.22</c:v>
                </c:pt>
                <c:pt idx="889" formatCode="0.0">
                  <c:v>2834.88</c:v>
                </c:pt>
                <c:pt idx="890" formatCode="0.0">
                  <c:v>2834.5</c:v>
                </c:pt>
                <c:pt idx="891" formatCode="0.0">
                  <c:v>2839.25</c:v>
                </c:pt>
                <c:pt idx="892" formatCode="0.0">
                  <c:v>2841.23</c:v>
                </c:pt>
                <c:pt idx="893" formatCode="0.0">
                  <c:v>2841.3</c:v>
                </c:pt>
                <c:pt idx="894" formatCode="0.0">
                  <c:v>2842.07</c:v>
                </c:pt>
                <c:pt idx="895" formatCode="0.0">
                  <c:v>2842.11</c:v>
                </c:pt>
                <c:pt idx="896" formatCode="0.0">
                  <c:v>2843.93</c:v>
                </c:pt>
                <c:pt idx="897" formatCode="0.0">
                  <c:v>2844.58</c:v>
                </c:pt>
                <c:pt idx="898" formatCode="0.0">
                  <c:v>2844.42</c:v>
                </c:pt>
                <c:pt idx="899" formatCode="0.0">
                  <c:v>2845.28</c:v>
                </c:pt>
                <c:pt idx="900" formatCode="0.0">
                  <c:v>2844.7</c:v>
                </c:pt>
                <c:pt idx="901" formatCode="0.0">
                  <c:v>2845.8</c:v>
                </c:pt>
                <c:pt idx="902" formatCode="0.0">
                  <c:v>2846.12</c:v>
                </c:pt>
                <c:pt idx="903" formatCode="0.0">
                  <c:v>2846.09</c:v>
                </c:pt>
                <c:pt idx="904" formatCode="0.0">
                  <c:v>2846.32</c:v>
                </c:pt>
                <c:pt idx="905" formatCode="0.0">
                  <c:v>2846.32</c:v>
                </c:pt>
                <c:pt idx="906" formatCode="0.0">
                  <c:v>2846.25</c:v>
                </c:pt>
                <c:pt idx="907" formatCode="0.0">
                  <c:v>2847.44</c:v>
                </c:pt>
                <c:pt idx="908" formatCode="0.0">
                  <c:v>2847.41</c:v>
                </c:pt>
                <c:pt idx="909" formatCode="0.0">
                  <c:v>2848.45</c:v>
                </c:pt>
                <c:pt idx="910" formatCode="0.0">
                  <c:v>2847.99</c:v>
                </c:pt>
                <c:pt idx="911" formatCode="0.0">
                  <c:v>2848.51</c:v>
                </c:pt>
                <c:pt idx="912" formatCode="0.0">
                  <c:v>2849.9</c:v>
                </c:pt>
                <c:pt idx="913" formatCode="0.0">
                  <c:v>2849.35</c:v>
                </c:pt>
                <c:pt idx="914" formatCode="0.0">
                  <c:v>2850.19</c:v>
                </c:pt>
                <c:pt idx="915" formatCode="0.0">
                  <c:v>2850.89</c:v>
                </c:pt>
                <c:pt idx="916" formatCode="0.0">
                  <c:v>2851.41</c:v>
                </c:pt>
                <c:pt idx="917" formatCode="0.0">
                  <c:v>2851.71</c:v>
                </c:pt>
                <c:pt idx="918" formatCode="0.0">
                  <c:v>2852.12</c:v>
                </c:pt>
                <c:pt idx="919" formatCode="0.0">
                  <c:v>2853.17</c:v>
                </c:pt>
                <c:pt idx="920" formatCode="0.0">
                  <c:v>2852.83</c:v>
                </c:pt>
                <c:pt idx="921" formatCode="_-* #,##0_₮_-;\-* #,##0_₮_-;_-* &quot;-&quot;??_₮_-;_-@_-">
                  <c:v>2852.94</c:v>
                </c:pt>
                <c:pt idx="922" formatCode="_-* #,##0_₮_-;\-* #,##0_₮_-;_-* &quot;-&quot;??_₮_-;_-@_-">
                  <c:v>2853.26</c:v>
                </c:pt>
                <c:pt idx="923" formatCode="_-* #,##0_₮_-;\-* #,##0_₮_-;_-* &quot;-&quot;??_₮_-;_-@_-">
                  <c:v>2853.37</c:v>
                </c:pt>
                <c:pt idx="924" formatCode="_-* #,##0_₮_-;\-* #,##0_₮_-;_-* &quot;-&quot;??_₮_-;_-@_-">
                  <c:v>2853.43</c:v>
                </c:pt>
                <c:pt idx="925" formatCode="_-* #,##0_₮_-;\-* #,##0_₮_-;_-* &quot;-&quot;??_₮_-;_-@_-">
                  <c:v>2853.4</c:v>
                </c:pt>
                <c:pt idx="926" formatCode="_-* #,##0_₮_-;\-* #,##0_₮_-;_-* &quot;-&quot;??_₮_-;_-@_-">
                  <c:v>2853.67</c:v>
                </c:pt>
                <c:pt idx="927" formatCode="_-* #,##0_₮_-;\-* #,##0_₮_-;_-* &quot;-&quot;??_₮_-;_-@_-">
                  <c:v>2853.85</c:v>
                </c:pt>
                <c:pt idx="928" formatCode="_-* #,##0_₮_-;\-* #,##0_₮_-;_-* &quot;-&quot;??_₮_-;_-@_-">
                  <c:v>2854.21</c:v>
                </c:pt>
                <c:pt idx="929" formatCode="_-* #,##0_₮_-;\-* #,##0_₮_-;_-* &quot;-&quot;??_₮_-;_-@_-">
                  <c:v>2854.69</c:v>
                </c:pt>
                <c:pt idx="930" formatCode="_-* #,##0_₮_-;\-* #,##0_₮_-;_-* &quot;-&quot;??_₮_-;_-@_-">
                  <c:v>2854.77</c:v>
                </c:pt>
                <c:pt idx="931" formatCode="_-* #,##0_₮_-;\-* #,##0_₮_-;_-* &quot;-&quot;??_₮_-;_-@_-">
                  <c:v>2853.98</c:v>
                </c:pt>
                <c:pt idx="932" formatCode="_-* #,##0_₮_-;\-* #,##0_₮_-;_-* &quot;-&quot;??_₮_-;_-@_-">
                  <c:v>2854.48</c:v>
                </c:pt>
                <c:pt idx="933" formatCode="_-* #,##0_₮_-;\-* #,##0_₮_-;_-* &quot;-&quot;??_₮_-;_-@_-">
                  <c:v>2854.35</c:v>
                </c:pt>
                <c:pt idx="934" formatCode="_-* #,##0_₮_-;\-* #,##0_₮_-;_-* &quot;-&quot;??_₮_-;_-@_-">
                  <c:v>2854.58</c:v>
                </c:pt>
                <c:pt idx="935" formatCode="_-* #,##0_₮_-;\-* #,##0_₮_-;_-* &quot;-&quot;??_₮_-;_-@_-">
                  <c:v>2854.35</c:v>
                </c:pt>
                <c:pt idx="936" formatCode="_-* #,##0_₮_-;\-* #,##0_₮_-;_-* &quot;-&quot;??_₮_-;_-@_-">
                  <c:v>2854.5</c:v>
                </c:pt>
                <c:pt idx="937" formatCode="_-* #,##0_₮_-;\-* #,##0_₮_-;_-* &quot;-&quot;??_₮_-;_-@_-">
                  <c:v>2854.46</c:v>
                </c:pt>
                <c:pt idx="938" formatCode="_-* #,##0_₮_-;\-* #,##0_₮_-;_-* &quot;-&quot;??_₮_-;_-@_-">
                  <c:v>2855.05</c:v>
                </c:pt>
                <c:pt idx="939" formatCode="_-* #,##0_₮_-;\-* #,##0_₮_-;_-* &quot;-&quot;??_₮_-;_-@_-">
                  <c:v>2854.47</c:v>
                </c:pt>
                <c:pt idx="940" formatCode="_-* #,##0_₮_-;\-* #,##0_₮_-;_-* &quot;-&quot;??_₮_-;_-@_-">
                  <c:v>2853.64</c:v>
                </c:pt>
                <c:pt idx="941" formatCode="_-* #,##0_₮_-;\-* #,##0_₮_-;_-* &quot;-&quot;??_₮_-;_-@_-">
                  <c:v>2854.4</c:v>
                </c:pt>
                <c:pt idx="942" formatCode="_-* #,##0_₮_-;\-* #,##0_₮_-;_-* &quot;-&quot;??_₮_-;_-@_-">
                  <c:v>2854.07</c:v>
                </c:pt>
                <c:pt idx="943" formatCode="_-* #,##0_₮_-;\-* #,##0_₮_-;_-* &quot;-&quot;??_₮_-;_-@_-">
                  <c:v>2854.72</c:v>
                </c:pt>
                <c:pt idx="944" formatCode="_-* #,##0_₮_-;\-* #,##0_₮_-;_-* &quot;-&quot;??_₮_-;_-@_-">
                  <c:v>2854.74</c:v>
                </c:pt>
                <c:pt idx="945" formatCode="_-* #,##0_₮_-;\-* #,##0_₮_-;_-* &quot;-&quot;??_₮_-;_-@_-">
                  <c:v>2854.92</c:v>
                </c:pt>
                <c:pt idx="946" formatCode="_-* #,##0_₮_-;\-* #,##0_₮_-;_-* &quot;-&quot;??_₮_-;_-@_-">
                  <c:v>2854.7</c:v>
                </c:pt>
                <c:pt idx="947" formatCode="_-* #,##0_₮_-;\-* #,##0_₮_-;_-* &quot;-&quot;??_₮_-;_-@_-">
                  <c:v>2854.58</c:v>
                </c:pt>
                <c:pt idx="948" formatCode="_-* #,##0_₮_-;\-* #,##0_₮_-;_-* &quot;-&quot;??_₮_-;_-@_-">
                  <c:v>2854.61</c:v>
                </c:pt>
                <c:pt idx="949" formatCode="_-* #,##0_₮_-;\-* #,##0_₮_-;_-* &quot;-&quot;??_₮_-;_-@_-">
                  <c:v>2854.92</c:v>
                </c:pt>
                <c:pt idx="950" formatCode="_-* #,##0_₮_-;\-* #,##0_₮_-;_-* &quot;-&quot;??_₮_-;_-@_-">
                  <c:v>2854.72</c:v>
                </c:pt>
                <c:pt idx="951" formatCode="_-* #,##0_₮_-;\-* #,##0_₮_-;_-* &quot;-&quot;??_₮_-;_-@_-">
                  <c:v>2854.45</c:v>
                </c:pt>
                <c:pt idx="952" formatCode="_-* #,##0_₮_-;\-* #,##0_₮_-;_-* &quot;-&quot;??_₮_-;_-@_-">
                  <c:v>2854.3</c:v>
                </c:pt>
                <c:pt idx="953" formatCode="_-* #,##0_₮_-;\-* #,##0_₮_-;_-* &quot;-&quot;??_₮_-;_-@_-">
                  <c:v>2853.5</c:v>
                </c:pt>
                <c:pt idx="954" formatCode="_-* #,##0_₮_-;\-* #,##0_₮_-;_-* &quot;-&quot;??_₮_-;_-@_-">
                  <c:v>2853.47</c:v>
                </c:pt>
                <c:pt idx="955" formatCode="_-* #,##0_₮_-;\-* #,##0_₮_-;_-* &quot;-&quot;??_₮_-;_-@_-">
                  <c:v>2852.76</c:v>
                </c:pt>
                <c:pt idx="956" formatCode="_-* #,##0_₮_-;\-* #,##0_₮_-;_-* &quot;-&quot;??_₮_-;_-@_-">
                  <c:v>2853.15</c:v>
                </c:pt>
                <c:pt idx="957" formatCode="_-* #,##0_₮_-;\-* #,##0_₮_-;_-* &quot;-&quot;??_₮_-;_-@_-">
                  <c:v>2852.85</c:v>
                </c:pt>
                <c:pt idx="958" formatCode="_-* #,##0_₮_-;\-* #,##0_₮_-;_-* &quot;-&quot;??_₮_-;_-@_-">
                  <c:v>2852.88</c:v>
                </c:pt>
                <c:pt idx="959" formatCode="_-* #,##0_₮_-;\-* #,##0_₮_-;_-* &quot;-&quot;??_₮_-;_-@_-">
                  <c:v>2852.33</c:v>
                </c:pt>
                <c:pt idx="960" formatCode="_-* #,##0_₮_-;\-* #,##0_₮_-;_-* &quot;-&quot;??_₮_-;_-@_-">
                  <c:v>2852.81</c:v>
                </c:pt>
                <c:pt idx="961" formatCode="_-* #,##0_₮_-;\-* #,##0_₮_-;_-* &quot;-&quot;??_₮_-;_-@_-">
                  <c:v>2852.85</c:v>
                </c:pt>
                <c:pt idx="962" formatCode="_-* #,##0_₮_-;\-* #,##0_₮_-;_-* &quot;-&quot;??_₮_-;_-@_-">
                  <c:v>2852.71</c:v>
                </c:pt>
                <c:pt idx="963" formatCode="_-* #,##0_₮_-;\-* #,##0_₮_-;_-* &quot;-&quot;??_₮_-;_-@_-">
                  <c:v>2852.41</c:v>
                </c:pt>
                <c:pt idx="964" formatCode="_-* #,##0_₮_-;\-* #,##0_₮_-;_-* &quot;-&quot;??_₮_-;_-@_-">
                  <c:v>2851.99</c:v>
                </c:pt>
                <c:pt idx="965" formatCode="_-* #,##0_₮_-;\-* #,##0_₮_-;_-* &quot;-&quot;??_₮_-;_-@_-">
                  <c:v>2851.69</c:v>
                </c:pt>
                <c:pt idx="966" formatCode="_-* #,##0_₮_-;\-* #,##0_₮_-;_-* &quot;-&quot;??_₮_-;_-@_-">
                  <c:v>2851.27</c:v>
                </c:pt>
                <c:pt idx="967" formatCode="_-* #,##0_₮_-;\-* #,##0_₮_-;_-* &quot;-&quot;??_₮_-;_-@_-">
                  <c:v>2850.84</c:v>
                </c:pt>
                <c:pt idx="968" formatCode="_-* #,##0_₮_-;\-* #,##0_₮_-;_-* &quot;-&quot;??_₮_-;_-@_-">
                  <c:v>2850.57</c:v>
                </c:pt>
                <c:pt idx="969" formatCode="_-* #,##0_₮_-;\-* #,##0_₮_-;_-* &quot;-&quot;??_₮_-;_-@_-">
                  <c:v>2849.83</c:v>
                </c:pt>
                <c:pt idx="970" formatCode="_-* #,##0_₮_-;\-* #,##0_₮_-;_-* &quot;-&quot;??_₮_-;_-@_-">
                  <c:v>2850.22</c:v>
                </c:pt>
                <c:pt idx="971" formatCode="_-* #,##0_₮_-;\-* #,##0_₮_-;_-* &quot;-&quot;??_₮_-;_-@_-">
                  <c:v>2850.13</c:v>
                </c:pt>
                <c:pt idx="972" formatCode="_-* #,##0_₮_-;\-* #,##0_₮_-;_-* &quot;-&quot;??_₮_-;_-@_-">
                  <c:v>2850.35</c:v>
                </c:pt>
                <c:pt idx="973" formatCode="_-* #,##0_₮_-;\-* #,##0_₮_-;_-* &quot;-&quot;??_₮_-;_-@_-">
                  <c:v>2849.89</c:v>
                </c:pt>
                <c:pt idx="974" formatCode="_-* #,##0_₮_-;\-* #,##0_₮_-;_-* &quot;-&quot;??_₮_-;_-@_-">
                  <c:v>2849.48</c:v>
                </c:pt>
                <c:pt idx="975" formatCode="_-* #,##0_₮_-;\-* #,##0_₮_-;_-* &quot;-&quot;??_₮_-;_-@_-">
                  <c:v>2849.73</c:v>
                </c:pt>
                <c:pt idx="976" formatCode="_-* #,##0_₮_-;\-* #,##0_₮_-;_-* &quot;-&quot;??_₮_-;_-@_-">
                  <c:v>2849.92</c:v>
                </c:pt>
                <c:pt idx="977" formatCode="_-* #,##0_₮_-;\-* #,##0_₮_-;_-* &quot;-&quot;??_₮_-;_-@_-">
                  <c:v>2849.87</c:v>
                </c:pt>
                <c:pt idx="978" formatCode="_-* #,##0_₮_-;\-* #,##0_₮_-;_-* &quot;-&quot;??_₮_-;_-@_-">
                  <c:v>2849.6</c:v>
                </c:pt>
                <c:pt idx="979" formatCode="_-* #,##0_₮_-;\-* #,##0_₮_-;_-* &quot;-&quot;??_₮_-;_-@_-">
                  <c:v>2849.74</c:v>
                </c:pt>
                <c:pt idx="980" formatCode="_-* #,##0_₮_-;\-* #,##0_₮_-;_-* &quot;-&quot;??_₮_-;_-@_-">
                  <c:v>2848.94</c:v>
                </c:pt>
                <c:pt idx="981" formatCode="_-* #,##0_₮_-;\-* #,##0_₮_-;_-* &quot;-&quot;??_₮_-;_-@_-">
                  <c:v>2849.59</c:v>
                </c:pt>
                <c:pt idx="982" formatCode="_-* #,##0_₮_-;\-* #,##0_₮_-;_-* &quot;-&quot;??_₮_-;_-@_-">
                  <c:v>2849.59</c:v>
                </c:pt>
                <c:pt idx="983" formatCode="_-* #,##0_₮_-;\-* #,##0_₮_-;_-* &quot;-&quot;??_₮_-;_-@_-">
                  <c:v>2849.51</c:v>
                </c:pt>
                <c:pt idx="984" formatCode="_-* #,##0_₮_-;\-* #,##0_₮_-;_-* &quot;-&quot;??_₮_-;_-@_-">
                  <c:v>2849.66</c:v>
                </c:pt>
                <c:pt idx="985" formatCode="#,##0.00">
                  <c:v>2849.43</c:v>
                </c:pt>
                <c:pt idx="986" formatCode="#,##0.00">
                  <c:v>2849.69</c:v>
                </c:pt>
                <c:pt idx="987" formatCode="#,##0.00">
                  <c:v>2849.46</c:v>
                </c:pt>
                <c:pt idx="988" formatCode="#,##0.00">
                  <c:v>2849.26</c:v>
                </c:pt>
                <c:pt idx="989" formatCode="#,##0.00">
                  <c:v>2849.33</c:v>
                </c:pt>
                <c:pt idx="990" formatCode="#,##0.00">
                  <c:v>2849.37</c:v>
                </c:pt>
                <c:pt idx="991" formatCode="#,##0.00">
                  <c:v>2849.51</c:v>
                </c:pt>
                <c:pt idx="992" formatCode="#,##0.00">
                  <c:v>2850.01</c:v>
                </c:pt>
                <c:pt idx="993" formatCode="#,##0.00">
                  <c:v>2849.65</c:v>
                </c:pt>
                <c:pt idx="994" formatCode="#,##0.00">
                  <c:v>2849.56</c:v>
                </c:pt>
                <c:pt idx="995" formatCode="#,##0.00">
                  <c:v>2849.92</c:v>
                </c:pt>
                <c:pt idx="996" formatCode="#,##0.00">
                  <c:v>2849.75</c:v>
                </c:pt>
                <c:pt idx="997" formatCode="#,##0.00">
                  <c:v>2849.69</c:v>
                </c:pt>
                <c:pt idx="998" formatCode="#,##0.00">
                  <c:v>2849.77</c:v>
                </c:pt>
                <c:pt idx="999" formatCode="#,##0.00">
                  <c:v>2849.47</c:v>
                </c:pt>
                <c:pt idx="1000" formatCode="#,##0.00">
                  <c:v>2849.67</c:v>
                </c:pt>
                <c:pt idx="1001" formatCode="#,##0.00">
                  <c:v>2849.06</c:v>
                </c:pt>
                <c:pt idx="1002" formatCode="#,##0.00">
                  <c:v>2849.3</c:v>
                </c:pt>
                <c:pt idx="1003" formatCode="#,##0.00">
                  <c:v>2849.29</c:v>
                </c:pt>
                <c:pt idx="1004" formatCode="#,##0.00">
                  <c:v>2849.48</c:v>
                </c:pt>
                <c:pt idx="1005" formatCode="#,##0.00">
                  <c:v>2849.51</c:v>
                </c:pt>
                <c:pt idx="1006" formatCode="#,##0.00">
                  <c:v>2849.89</c:v>
                </c:pt>
                <c:pt idx="1007" formatCode="#,##0.00">
                  <c:v>2850.03</c:v>
                </c:pt>
                <c:pt idx="1008" formatCode="#,##0.00">
                  <c:v>2849.82</c:v>
                </c:pt>
                <c:pt idx="1009" formatCode="#,##0.00">
                  <c:v>2850.03</c:v>
                </c:pt>
                <c:pt idx="1010" formatCode="#,##0.00">
                  <c:v>2849.84</c:v>
                </c:pt>
                <c:pt idx="1011" formatCode="#,##0.00">
                  <c:v>2849.9</c:v>
                </c:pt>
                <c:pt idx="1012" formatCode="#,##0.00">
                  <c:v>2849.71</c:v>
                </c:pt>
                <c:pt idx="1013" formatCode="#,##0.00">
                  <c:v>2849.79</c:v>
                </c:pt>
                <c:pt idx="1014" formatCode="#,##0.00">
                  <c:v>2849.81</c:v>
                </c:pt>
                <c:pt idx="1015" formatCode="#,##0.00">
                  <c:v>2849.81</c:v>
                </c:pt>
                <c:pt idx="1016" formatCode="#,##0.00">
                  <c:v>2849.92</c:v>
                </c:pt>
                <c:pt idx="1017" formatCode="#,##0.00">
                  <c:v>2849.85</c:v>
                </c:pt>
                <c:pt idx="1018" formatCode="#,##0.00">
                  <c:v>2849.98</c:v>
                </c:pt>
                <c:pt idx="1019" formatCode="#,##0.00">
                  <c:v>2849.9</c:v>
                </c:pt>
                <c:pt idx="1020" formatCode="#,##0.00">
                  <c:v>2849.57</c:v>
                </c:pt>
                <c:pt idx="1021" formatCode="#,##0.00">
                  <c:v>2849.47</c:v>
                </c:pt>
                <c:pt idx="1022" formatCode="#,##0.00">
                  <c:v>2849.51</c:v>
                </c:pt>
                <c:pt idx="1023" formatCode="#,##0.00">
                  <c:v>2849.55</c:v>
                </c:pt>
                <c:pt idx="1024" formatCode="#,##0.00">
                  <c:v>2849.83</c:v>
                </c:pt>
                <c:pt idx="1025" formatCode="#,##0.00">
                  <c:v>2849.86</c:v>
                </c:pt>
                <c:pt idx="1026" formatCode="#,##0.00">
                  <c:v>2850.12</c:v>
                </c:pt>
                <c:pt idx="1027" formatCode="#,##0.00">
                  <c:v>2850.19</c:v>
                </c:pt>
                <c:pt idx="1028" formatCode="#,##0.00">
                  <c:v>2850.08</c:v>
                </c:pt>
                <c:pt idx="1029" formatCode="#,##0.00">
                  <c:v>2850.02</c:v>
                </c:pt>
                <c:pt idx="1030" formatCode="#,##0.00">
                  <c:v>2849.66</c:v>
                </c:pt>
                <c:pt idx="1031" formatCode="#,##0.00">
                  <c:v>2849.72</c:v>
                </c:pt>
                <c:pt idx="1032" formatCode="#,##0.00">
                  <c:v>2849.6</c:v>
                </c:pt>
                <c:pt idx="1033" formatCode="#,##0.00">
                  <c:v>2849.34</c:v>
                </c:pt>
                <c:pt idx="1034" formatCode="#,##0.00">
                  <c:v>2849.76</c:v>
                </c:pt>
                <c:pt idx="1035" formatCode="#,##0.00">
                  <c:v>2849.4</c:v>
                </c:pt>
                <c:pt idx="1036" formatCode="#,##0.00">
                  <c:v>2849.81</c:v>
                </c:pt>
                <c:pt idx="1037" formatCode="#,##0.00">
                  <c:v>2849.65</c:v>
                </c:pt>
                <c:pt idx="1038" formatCode="#,##0.00">
                  <c:v>2849.99</c:v>
                </c:pt>
                <c:pt idx="1039" formatCode="General">
                  <c:v>2850.01</c:v>
                </c:pt>
                <c:pt idx="1040" formatCode="#,##0.00">
                  <c:v>2849.99</c:v>
                </c:pt>
                <c:pt idx="1041" formatCode="#,##0.00">
                  <c:v>2849.69</c:v>
                </c:pt>
                <c:pt idx="1042" formatCode="#,##0.00">
                  <c:v>2849.6</c:v>
                </c:pt>
                <c:pt idx="1043" formatCode="#,##0.00">
                  <c:v>2849.32</c:v>
                </c:pt>
                <c:pt idx="1044" formatCode="#,##0.00">
                  <c:v>2849.49</c:v>
                </c:pt>
                <c:pt idx="1045" formatCode="#,##0.00">
                  <c:v>2849.27</c:v>
                </c:pt>
                <c:pt idx="1046" formatCode="General">
                  <c:v>2849.71</c:v>
                </c:pt>
                <c:pt idx="1047" formatCode="General">
                  <c:v>2849.87</c:v>
                </c:pt>
                <c:pt idx="1048" formatCode="General">
                  <c:v>2849.25</c:v>
                </c:pt>
                <c:pt idx="1049" formatCode="General">
                  <c:v>2849.45</c:v>
                </c:pt>
                <c:pt idx="1050" formatCode="General">
                  <c:v>2849.34</c:v>
                </c:pt>
                <c:pt idx="1051" formatCode="General">
                  <c:v>2849.55</c:v>
                </c:pt>
                <c:pt idx="1052" formatCode="General">
                  <c:v>2849.48</c:v>
                </c:pt>
                <c:pt idx="1053" formatCode="General">
                  <c:v>2849.47</c:v>
                </c:pt>
                <c:pt idx="1054" formatCode="General">
                  <c:v>2849.79</c:v>
                </c:pt>
                <c:pt idx="1055" formatCode="General">
                  <c:v>2849.43</c:v>
                </c:pt>
                <c:pt idx="1056" formatCode="General">
                  <c:v>2849.96</c:v>
                </c:pt>
                <c:pt idx="1057" formatCode="General">
                  <c:v>2849.9</c:v>
                </c:pt>
                <c:pt idx="1058" formatCode="General">
                  <c:v>2849.8</c:v>
                </c:pt>
                <c:pt idx="1059" formatCode="General">
                  <c:v>2849.52</c:v>
                </c:pt>
                <c:pt idx="1060" formatCode="General">
                  <c:v>2849.73</c:v>
                </c:pt>
                <c:pt idx="1061" formatCode="General">
                  <c:v>2849.56</c:v>
                </c:pt>
                <c:pt idx="1062" formatCode="General">
                  <c:v>2849.86</c:v>
                </c:pt>
                <c:pt idx="1063" formatCode="General">
                  <c:v>2849.33</c:v>
                </c:pt>
                <c:pt idx="1064" formatCode="General">
                  <c:v>2849.81</c:v>
                </c:pt>
                <c:pt idx="1065" formatCode="General">
                  <c:v>2849.79</c:v>
                </c:pt>
                <c:pt idx="1066" formatCode="General">
                  <c:v>2849.63</c:v>
                </c:pt>
                <c:pt idx="1067" formatCode="General">
                  <c:v>2849.81</c:v>
                </c:pt>
                <c:pt idx="1068" formatCode="General">
                  <c:v>2849.67</c:v>
                </c:pt>
                <c:pt idx="1069" formatCode="General">
                  <c:v>2849.87</c:v>
                </c:pt>
                <c:pt idx="1070" formatCode="General">
                  <c:v>2849.76</c:v>
                </c:pt>
                <c:pt idx="1071" formatCode="General">
                  <c:v>2849.49</c:v>
                </c:pt>
                <c:pt idx="1072" formatCode="General">
                  <c:v>2849.96</c:v>
                </c:pt>
                <c:pt idx="1073" formatCode="General">
                  <c:v>2849.68</c:v>
                </c:pt>
                <c:pt idx="1074" formatCode="General">
                  <c:v>2849.84</c:v>
                </c:pt>
                <c:pt idx="1075" formatCode="General">
                  <c:v>2849.83</c:v>
                </c:pt>
                <c:pt idx="1076" formatCode="General">
                  <c:v>2849.99</c:v>
                </c:pt>
                <c:pt idx="1077" formatCode="General">
                  <c:v>2849.9</c:v>
                </c:pt>
                <c:pt idx="1078" formatCode="General">
                  <c:v>2850.06</c:v>
                </c:pt>
                <c:pt idx="1079" formatCode="General">
                  <c:v>2850.02</c:v>
                </c:pt>
                <c:pt idx="1080" formatCode="General">
                  <c:v>2850.32</c:v>
                </c:pt>
                <c:pt idx="1081" formatCode="General">
                  <c:v>2850.01</c:v>
                </c:pt>
                <c:pt idx="1082" formatCode="General">
                  <c:v>2849.97</c:v>
                </c:pt>
                <c:pt idx="1083" formatCode="General">
                  <c:v>2850.28</c:v>
                </c:pt>
                <c:pt idx="1084" formatCode="General">
                  <c:v>2850</c:v>
                </c:pt>
                <c:pt idx="1085" formatCode="General">
                  <c:v>2849.63</c:v>
                </c:pt>
                <c:pt idx="1086" formatCode="General">
                  <c:v>2849.69</c:v>
                </c:pt>
                <c:pt idx="1087" formatCode="General">
                  <c:v>2849.8</c:v>
                </c:pt>
                <c:pt idx="1088" formatCode="General">
                  <c:v>2849.77</c:v>
                </c:pt>
                <c:pt idx="1089" formatCode="General">
                  <c:v>2850.01</c:v>
                </c:pt>
                <c:pt idx="1090" formatCode="General">
                  <c:v>2849.97</c:v>
                </c:pt>
                <c:pt idx="1091" formatCode="General">
                  <c:v>2849.78</c:v>
                </c:pt>
                <c:pt idx="1092" formatCode="General">
                  <c:v>2849.74</c:v>
                </c:pt>
                <c:pt idx="1093" formatCode="General">
                  <c:v>2849.98</c:v>
                </c:pt>
                <c:pt idx="1094" formatCode="General">
                  <c:v>2850.06</c:v>
                </c:pt>
                <c:pt idx="1095" formatCode="General">
                  <c:v>2849.51</c:v>
                </c:pt>
                <c:pt idx="1096" formatCode="General">
                  <c:v>2849.69</c:v>
                </c:pt>
                <c:pt idx="1097" formatCode="General">
                  <c:v>2849.81</c:v>
                </c:pt>
                <c:pt idx="1098" formatCode="General">
                  <c:v>2850.26</c:v>
                </c:pt>
                <c:pt idx="1099" formatCode="General">
                  <c:v>2849.77</c:v>
                </c:pt>
                <c:pt idx="1100" formatCode="General">
                  <c:v>2849.74</c:v>
                </c:pt>
              </c:numCache>
            </c:numRef>
          </c:val>
          <c:smooth val="0"/>
          <c:extLst>
            <c:ext xmlns:c16="http://schemas.microsoft.com/office/drawing/2014/chart" uri="{C3380CC4-5D6E-409C-BE32-E72D297353CC}">
              <c16:uniqueId val="{00000002-E8A2-4138-917E-1127D9120385}"/>
            </c:ext>
          </c:extLst>
        </c:ser>
        <c:dLbls>
          <c:showLegendKey val="0"/>
          <c:showVal val="0"/>
          <c:showCatName val="0"/>
          <c:showSerName val="0"/>
          <c:showPercent val="0"/>
          <c:showBubbleSize val="0"/>
        </c:dLbls>
        <c:marker val="1"/>
        <c:smooth val="0"/>
        <c:axId val="515916544"/>
        <c:axId val="515910656"/>
      </c:lineChart>
      <c:catAx>
        <c:axId val="515907584"/>
        <c:scaling>
          <c:orientation val="minMax"/>
        </c:scaling>
        <c:delete val="0"/>
        <c:axPos val="b"/>
        <c:numFmt formatCode="General" sourceLinked="0"/>
        <c:majorTickMark val="none"/>
        <c:minorTickMark val="none"/>
        <c:tickLblPos val="low"/>
        <c:spPr>
          <a:noFill/>
          <a:ln>
            <a:solidFill>
              <a:schemeClr val="bg1">
                <a:lumMod val="65000"/>
              </a:schemeClr>
            </a:solidFill>
          </a:ln>
        </c:spPr>
        <c:txPr>
          <a:bodyPr rot="60000" vert="horz"/>
          <a:lstStyle/>
          <a:p>
            <a:pPr>
              <a:defRPr/>
            </a:pPr>
            <a:endParaRPr lang="en-US"/>
          </a:p>
        </c:txPr>
        <c:crossAx val="515909120"/>
        <c:crosses val="autoZero"/>
        <c:auto val="0"/>
        <c:lblAlgn val="ctr"/>
        <c:lblOffset val="100"/>
        <c:tickMarkSkip val="1"/>
        <c:noMultiLvlLbl val="0"/>
      </c:catAx>
      <c:valAx>
        <c:axId val="515909120"/>
        <c:scaling>
          <c:orientation val="minMax"/>
          <c:max val="1.0000000000000002E-2"/>
          <c:min val="-1.0000000000000002E-2"/>
        </c:scaling>
        <c:delete val="0"/>
        <c:axPos val="l"/>
        <c:numFmt formatCode="0.0%" sourceLinked="1"/>
        <c:majorTickMark val="out"/>
        <c:minorTickMark val="none"/>
        <c:tickLblPos val="nextTo"/>
        <c:spPr>
          <a:ln>
            <a:solidFill>
              <a:schemeClr val="bg1">
                <a:lumMod val="65000"/>
              </a:schemeClr>
            </a:solidFill>
          </a:ln>
        </c:spPr>
        <c:crossAx val="515907584"/>
        <c:crosses val="autoZero"/>
        <c:crossBetween val="between"/>
      </c:valAx>
      <c:valAx>
        <c:axId val="515910656"/>
        <c:scaling>
          <c:orientation val="minMax"/>
          <c:min val="2200"/>
        </c:scaling>
        <c:delete val="0"/>
        <c:axPos val="r"/>
        <c:numFmt formatCode="General" sourceLinked="0"/>
        <c:majorTickMark val="out"/>
        <c:minorTickMark val="none"/>
        <c:tickLblPos val="nextTo"/>
        <c:spPr>
          <a:ln>
            <a:solidFill>
              <a:schemeClr val="tx1"/>
            </a:solidFill>
          </a:ln>
        </c:spPr>
        <c:crossAx val="515916544"/>
        <c:crosses val="max"/>
        <c:crossBetween val="between"/>
      </c:valAx>
      <c:catAx>
        <c:axId val="515916544"/>
        <c:scaling>
          <c:orientation val="minMax"/>
        </c:scaling>
        <c:delete val="1"/>
        <c:axPos val="b"/>
        <c:numFmt formatCode="General" sourceLinked="1"/>
        <c:majorTickMark val="out"/>
        <c:minorTickMark val="none"/>
        <c:tickLblPos val="nextTo"/>
        <c:crossAx val="515910656"/>
        <c:crosses val="autoZero"/>
        <c:auto val="1"/>
        <c:lblAlgn val="ctr"/>
        <c:lblOffset val="100"/>
        <c:noMultiLvlLbl val="0"/>
      </c:catAx>
      <c:spPr>
        <a:ln>
          <a:solidFill>
            <a:schemeClr val="bg1">
              <a:lumMod val="65000"/>
            </a:schemeClr>
          </a:solidFill>
        </a:ln>
      </c:spPr>
    </c:plotArea>
    <c:legend>
      <c:legendPos val="r"/>
      <c:layout>
        <c:manualLayout>
          <c:xMode val="edge"/>
          <c:yMode val="edge"/>
          <c:x val="0.43480665849870975"/>
          <c:y val="0.69135553999523236"/>
          <c:w val="0.47586445012521755"/>
          <c:h val="0.14552950289443803"/>
        </c:manualLayout>
      </c:layout>
      <c:overlay val="0"/>
      <c:txPr>
        <a:bodyPr/>
        <a:lstStyle/>
        <a:p>
          <a:pPr>
            <a:defRPr b="0"/>
          </a:pPr>
          <a:endParaRPr lang="en-US"/>
        </a:p>
      </c:txPr>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712588872173708E-2"/>
          <c:y val="2.3576362612912415E-2"/>
          <c:w val="0.8348581713983696"/>
          <c:h val="0.88190600413557207"/>
        </c:manualLayout>
      </c:layout>
      <c:lineChart>
        <c:grouping val="standard"/>
        <c:varyColors val="0"/>
        <c:ser>
          <c:idx val="3"/>
          <c:order val="1"/>
          <c:tx>
            <c:strRef>
              <c:f>'III.2.3 Ханш'!$A$15</c:f>
              <c:strCache>
                <c:ptCount val="1"/>
                <c:pt idx="0">
                  <c:v> БНХАУ-ын юань</c:v>
                </c:pt>
              </c:strCache>
            </c:strRef>
          </c:tx>
          <c:spPr>
            <a:ln w="22225">
              <a:solidFill>
                <a:srgbClr val="937843"/>
              </a:solidFill>
            </a:ln>
          </c:spPr>
          <c:marker>
            <c:symbol val="none"/>
          </c:marker>
          <c:cat>
            <c:numRef>
              <c:f>'III.2.3 Ханш'!$TZ$11:$AHD$11</c:f>
              <c:numCache>
                <c:formatCode>m/d/yyyy</c:formatCode>
                <c:ptCount val="343"/>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numCache>
            </c:numRef>
          </c:cat>
          <c:val>
            <c:numRef>
              <c:f>'III.2.3 Ханш'!$TZ$15:$AHD$15</c:f>
              <c:numCache>
                <c:formatCode>0.0%</c:formatCode>
                <c:ptCount val="343"/>
                <c:pt idx="0">
                  <c:v>0</c:v>
                </c:pt>
                <c:pt idx="1">
                  <c:v>4.0775758811384399E-4</c:v>
                </c:pt>
                <c:pt idx="2">
                  <c:v>-2.5484849257106923E-4</c:v>
                </c:pt>
                <c:pt idx="3">
                  <c:v>-1.2742424628564564E-4</c:v>
                </c:pt>
                <c:pt idx="4">
                  <c:v>4.4598486199953769E-3</c:v>
                </c:pt>
                <c:pt idx="5">
                  <c:v>5.4027880425087105E-3</c:v>
                </c:pt>
                <c:pt idx="6">
                  <c:v>7.3906062845638942E-3</c:v>
                </c:pt>
                <c:pt idx="7">
                  <c:v>6.9573638471929211E-3</c:v>
                </c:pt>
                <c:pt idx="8">
                  <c:v>1.2615000382272701E-2</c:v>
                </c:pt>
                <c:pt idx="9">
                  <c:v>1.5596727745355476E-2</c:v>
                </c:pt>
                <c:pt idx="10">
                  <c:v>1.4832182267641825E-2</c:v>
                </c:pt>
                <c:pt idx="11">
                  <c:v>1.5443818649812702E-2</c:v>
                </c:pt>
                <c:pt idx="12">
                  <c:v>2.0464333953464697E-2</c:v>
                </c:pt>
                <c:pt idx="13">
                  <c:v>2.1075970335635574E-2</c:v>
                </c:pt>
                <c:pt idx="14">
                  <c:v>1.4500879227299368E-2</c:v>
                </c:pt>
                <c:pt idx="15">
                  <c:v>1.495960651392747E-2</c:v>
                </c:pt>
                <c:pt idx="16">
                  <c:v>1.0933000331303067E-2</c:v>
                </c:pt>
                <c:pt idx="17">
                  <c:v>1.0092000305818249E-2</c:v>
                </c:pt>
                <c:pt idx="18">
                  <c:v>1.0448788195417835E-2</c:v>
                </c:pt>
                <c:pt idx="19">
                  <c:v>1.0627182140217739E-2</c:v>
                </c:pt>
                <c:pt idx="20">
                  <c:v>1.0780091235760292E-2</c:v>
                </c:pt>
                <c:pt idx="21">
                  <c:v>1.0933000331303067E-2</c:v>
                </c:pt>
                <c:pt idx="22">
                  <c:v>1.0907515482045937E-2</c:v>
                </c:pt>
                <c:pt idx="23">
                  <c:v>-9.6842427177046275E-4</c:v>
                </c:pt>
                <c:pt idx="24">
                  <c:v>3.0836667601112921E-3</c:v>
                </c:pt>
                <c:pt idx="25">
                  <c:v>2.1407273375979585E-3</c:v>
                </c:pt>
                <c:pt idx="26">
                  <c:v>6.8554244501644046E-3</c:v>
                </c:pt>
                <c:pt idx="27">
                  <c:v>4.89309105736635E-3</c:v>
                </c:pt>
                <c:pt idx="28">
                  <c:v>5.2498789469659357E-3</c:v>
                </c:pt>
                <c:pt idx="29">
                  <c:v>6.0399092739367166E-3</c:v>
                </c:pt>
                <c:pt idx="30">
                  <c:v>7.0083335457071794E-3</c:v>
                </c:pt>
                <c:pt idx="31">
                  <c:v>5.9379698769082001E-3</c:v>
                </c:pt>
                <c:pt idx="32">
                  <c:v>5.8360304798796836E-3</c:v>
                </c:pt>
                <c:pt idx="33">
                  <c:v>7.0338183949640865E-3</c:v>
                </c:pt>
                <c:pt idx="34">
                  <c:v>3.9756364841101455E-3</c:v>
                </c:pt>
                <c:pt idx="35">
                  <c:v>5.0205153036519956E-3</c:v>
                </c:pt>
                <c:pt idx="36">
                  <c:v>3.2365758556538449E-3</c:v>
                </c:pt>
                <c:pt idx="37">
                  <c:v>4.0775758811384399E-4</c:v>
                </c:pt>
                <c:pt idx="38">
                  <c:v>3.4149698004537488E-3</c:v>
                </c:pt>
                <c:pt idx="39">
                  <c:v>6.0144244246795875E-3</c:v>
                </c:pt>
                <c:pt idx="40">
                  <c:v>1.1442697316445427E-2</c:v>
                </c:pt>
                <c:pt idx="41">
                  <c:v>8.8687275414767175E-3</c:v>
                </c:pt>
                <c:pt idx="42">
                  <c:v>1.6208364127526131E-2</c:v>
                </c:pt>
                <c:pt idx="43">
                  <c:v>1.5188970157241632E-2</c:v>
                </c:pt>
                <c:pt idx="44">
                  <c:v>1.4016667091414137E-2</c:v>
                </c:pt>
                <c:pt idx="45">
                  <c:v>1.3965697392899878E-2</c:v>
                </c:pt>
                <c:pt idx="46">
                  <c:v>1.5316394403527056E-2</c:v>
                </c:pt>
                <c:pt idx="47">
                  <c:v>1.3812788297357326E-2</c:v>
                </c:pt>
                <c:pt idx="48">
                  <c:v>1.0041030607303991E-2</c:v>
                </c:pt>
                <c:pt idx="49">
                  <c:v>9.3784245266188559E-3</c:v>
                </c:pt>
                <c:pt idx="50">
                  <c:v>6.9573638471929211E-3</c:v>
                </c:pt>
                <c:pt idx="51">
                  <c:v>7.6199699278778343E-3</c:v>
                </c:pt>
                <c:pt idx="52">
                  <c:v>5.0460001529091247E-3</c:v>
                </c:pt>
                <c:pt idx="53">
                  <c:v>-3.5678788959963015E-3</c:v>
                </c:pt>
                <c:pt idx="54">
                  <c:v>7.6454547771342973E-4</c:v>
                </c:pt>
                <c:pt idx="55">
                  <c:v>-6.7534850531358881E-3</c:v>
                </c:pt>
                <c:pt idx="56">
                  <c:v>-2.0897576390835892E-3</c:v>
                </c:pt>
                <c:pt idx="57">
                  <c:v>-3.9501516348531274E-3</c:v>
                </c:pt>
                <c:pt idx="58">
                  <c:v>-3.6188485945104487E-3</c:v>
                </c:pt>
                <c:pt idx="59">
                  <c:v>-2.1152424883406074E-3</c:v>
                </c:pt>
                <c:pt idx="60">
                  <c:v>-2.446545528683175E-3</c:v>
                </c:pt>
                <c:pt idx="61">
                  <c:v>-1.9623333927979436E-3</c:v>
                </c:pt>
                <c:pt idx="62">
                  <c:v>-3.8227273885674817E-3</c:v>
                </c:pt>
                <c:pt idx="63">
                  <c:v>-1.8094242972552799E-3</c:v>
                </c:pt>
                <c:pt idx="64">
                  <c:v>-1.3506970106270666E-3</c:v>
                </c:pt>
                <c:pt idx="65">
                  <c:v>-8.9196972399896435E-4</c:v>
                </c:pt>
                <c:pt idx="66">
                  <c:v>4.4088789214811186E-3</c:v>
                </c:pt>
                <c:pt idx="67">
                  <c:v>3.3385152526823614E-3</c:v>
                </c:pt>
                <c:pt idx="68">
                  <c:v>4.2559698259385659E-3</c:v>
                </c:pt>
                <c:pt idx="69">
                  <c:v>7.6709396263920926E-3</c:v>
                </c:pt>
                <c:pt idx="70">
                  <c:v>5.6066668365657435E-3</c:v>
                </c:pt>
                <c:pt idx="71">
                  <c:v>5.7595759321082962E-3</c:v>
                </c:pt>
                <c:pt idx="72">
                  <c:v>3.6188485945105597E-3</c:v>
                </c:pt>
                <c:pt idx="73">
                  <c:v>1.9623333927980546E-3</c:v>
                </c:pt>
                <c:pt idx="74">
                  <c:v>2.5230000764546734E-3</c:v>
                </c:pt>
                <c:pt idx="75">
                  <c:v>3.1091516093681992E-3</c:v>
                </c:pt>
                <c:pt idx="76">
                  <c:v>1.1723030658274958E-3</c:v>
                </c:pt>
                <c:pt idx="77">
                  <c:v>2.3191212823976404E-3</c:v>
                </c:pt>
                <c:pt idx="78">
                  <c:v>2.9562425138256465E-3</c:v>
                </c:pt>
                <c:pt idx="79">
                  <c:v>2.2936364331405112E-3</c:v>
                </c:pt>
                <c:pt idx="80">
                  <c:v>2.7013940212543552E-3</c:v>
                </c:pt>
                <c:pt idx="81">
                  <c:v>2.3955758301690278E-3</c:v>
                </c:pt>
                <c:pt idx="82">
                  <c:v>4.3833940722242115E-3</c:v>
                </c:pt>
                <c:pt idx="83">
                  <c:v>7.6199699278778343E-3</c:v>
                </c:pt>
                <c:pt idx="84">
                  <c:v>7.6199699278778343E-3</c:v>
                </c:pt>
                <c:pt idx="85">
                  <c:v>6.4221820127934315E-3</c:v>
                </c:pt>
                <c:pt idx="86">
                  <c:v>6.6260608068504645E-3</c:v>
                </c:pt>
                <c:pt idx="87">
                  <c:v>7.0338183949640865E-3</c:v>
                </c:pt>
                <c:pt idx="88">
                  <c:v>2.6759091719972261E-3</c:v>
                </c:pt>
                <c:pt idx="89">
                  <c:v>3.5169091974820432E-3</c:v>
                </c:pt>
                <c:pt idx="90">
                  <c:v>5.300848645480416E-3</c:v>
                </c:pt>
                <c:pt idx="91">
                  <c:v>4.7401819618237973E-3</c:v>
                </c:pt>
                <c:pt idx="92">
                  <c:v>3.9756364841101455E-3</c:v>
                </c:pt>
                <c:pt idx="93">
                  <c:v>3.873697087081851E-3</c:v>
                </c:pt>
                <c:pt idx="94">
                  <c:v>3.7972425393104636E-3</c:v>
                </c:pt>
                <c:pt idx="95">
                  <c:v>4.1030607303957911E-3</c:v>
                </c:pt>
                <c:pt idx="96">
                  <c:v>4.1030607303957911E-3</c:v>
                </c:pt>
                <c:pt idx="97">
                  <c:v>2.3446061316547695E-3</c:v>
                </c:pt>
                <c:pt idx="98">
                  <c:v>3.6953031422819471E-3</c:v>
                </c:pt>
                <c:pt idx="99">
                  <c:v>3.6188485945105597E-3</c:v>
                </c:pt>
                <c:pt idx="100">
                  <c:v>5.7340910828511671E-3</c:v>
                </c:pt>
                <c:pt idx="101">
                  <c:v>1.8858788450266672E-3</c:v>
                </c:pt>
                <c:pt idx="102">
                  <c:v>-1.631030352455376E-3</c:v>
                </c:pt>
                <c:pt idx="103">
                  <c:v>-4.8421213588523138E-4</c:v>
                </c:pt>
                <c:pt idx="104">
                  <c:v>5.096969851423605E-4</c:v>
                </c:pt>
                <c:pt idx="105">
                  <c:v>6.0653941231938457E-3</c:v>
                </c:pt>
                <c:pt idx="106">
                  <c:v>6.7025153546216298E-3</c:v>
                </c:pt>
                <c:pt idx="107">
                  <c:v>5.6576365350800017E-3</c:v>
                </c:pt>
                <c:pt idx="108">
                  <c:v>1.1672060959759589E-2</c:v>
                </c:pt>
                <c:pt idx="109">
                  <c:v>1.1544636713473944E-2</c:v>
                </c:pt>
                <c:pt idx="110">
                  <c:v>1.3379545859986131E-2</c:v>
                </c:pt>
                <c:pt idx="111">
                  <c:v>1.3659879201814551E-2</c:v>
                </c:pt>
                <c:pt idx="112">
                  <c:v>1.317566706592932E-2</c:v>
                </c:pt>
                <c:pt idx="113">
                  <c:v>1.2156273095644821E-2</c:v>
                </c:pt>
                <c:pt idx="114">
                  <c:v>1.3659879201814551E-2</c:v>
                </c:pt>
                <c:pt idx="115">
                  <c:v>1.3557939804786034E-2</c:v>
                </c:pt>
                <c:pt idx="116">
                  <c:v>1.5316394403527056E-2</c:v>
                </c:pt>
                <c:pt idx="117">
                  <c:v>1.5138000458727374E-2</c:v>
                </c:pt>
                <c:pt idx="118">
                  <c:v>1.5520273197584089E-2</c:v>
                </c:pt>
                <c:pt idx="119">
                  <c:v>1.7355182344096498E-2</c:v>
                </c:pt>
                <c:pt idx="120">
                  <c:v>1.6463212620097423E-2</c:v>
                </c:pt>
                <c:pt idx="121">
                  <c:v>1.57241519916409E-2</c:v>
                </c:pt>
                <c:pt idx="122">
                  <c:v>1.6463212620097423E-2</c:v>
                </c:pt>
                <c:pt idx="123">
                  <c:v>1.8170697520324186E-2</c:v>
                </c:pt>
                <c:pt idx="124">
                  <c:v>1.9139121792094649E-2</c:v>
                </c:pt>
                <c:pt idx="125">
                  <c:v>1.985269757129382E-2</c:v>
                </c:pt>
                <c:pt idx="126">
                  <c:v>1.9190091490608907E-2</c:v>
                </c:pt>
                <c:pt idx="127">
                  <c:v>2.4618364382374747E-2</c:v>
                </c:pt>
                <c:pt idx="128">
                  <c:v>2.7294273554371973E-2</c:v>
                </c:pt>
                <c:pt idx="129">
                  <c:v>2.7651061443971559E-2</c:v>
                </c:pt>
                <c:pt idx="130">
                  <c:v>3.2646091898366425E-2</c:v>
                </c:pt>
                <c:pt idx="131">
                  <c:v>2.9893728178597812E-2</c:v>
                </c:pt>
                <c:pt idx="132">
                  <c:v>3.2416728255052485E-2</c:v>
                </c:pt>
                <c:pt idx="133">
                  <c:v>3.1907031269910124E-2</c:v>
                </c:pt>
                <c:pt idx="134">
                  <c:v>3.5143607125563969E-2</c:v>
                </c:pt>
                <c:pt idx="135">
                  <c:v>3.5372970768877909E-2</c:v>
                </c:pt>
                <c:pt idx="136">
                  <c:v>3.4098728306022119E-2</c:v>
                </c:pt>
                <c:pt idx="137">
                  <c:v>3.5551364713677591E-2</c:v>
                </c:pt>
                <c:pt idx="138">
                  <c:v>3.1728637325110221E-2</c:v>
                </c:pt>
                <c:pt idx="139">
                  <c:v>3.5194576824078005E-2</c:v>
                </c:pt>
                <c:pt idx="140">
                  <c:v>3.4430031346364576E-2</c:v>
                </c:pt>
                <c:pt idx="141">
                  <c:v>3.5959122301791657E-2</c:v>
                </c:pt>
                <c:pt idx="142">
                  <c:v>3.5653304110706108E-2</c:v>
                </c:pt>
                <c:pt idx="143">
                  <c:v>3.9068273911159856E-2</c:v>
                </c:pt>
                <c:pt idx="144">
                  <c:v>3.9730879991844992E-2</c:v>
                </c:pt>
                <c:pt idx="145">
                  <c:v>3.8482122378246109E-2</c:v>
                </c:pt>
                <c:pt idx="146">
                  <c:v>4.33242437370982E-2</c:v>
                </c:pt>
                <c:pt idx="147">
                  <c:v>4.4216213461097498E-2</c:v>
                </c:pt>
                <c:pt idx="148">
                  <c:v>4.205000127424241E-2</c:v>
                </c:pt>
                <c:pt idx="149">
                  <c:v>4.1183516399500464E-2</c:v>
                </c:pt>
                <c:pt idx="150">
                  <c:v>4.3681031626697786E-2</c:v>
                </c:pt>
                <c:pt idx="151">
                  <c:v>4.4420092255154309E-2</c:v>
                </c:pt>
                <c:pt idx="152">
                  <c:v>4.5414001376181901E-2</c:v>
                </c:pt>
                <c:pt idx="153">
                  <c:v>4.4649455898468471E-2</c:v>
                </c:pt>
                <c:pt idx="154">
                  <c:v>4.5872728662810003E-2</c:v>
                </c:pt>
                <c:pt idx="155">
                  <c:v>4.85231529855501E-2</c:v>
                </c:pt>
                <c:pt idx="156">
                  <c:v>4.9746425749891854E-2</c:v>
                </c:pt>
                <c:pt idx="157">
                  <c:v>4.9950304543948665E-2</c:v>
                </c:pt>
                <c:pt idx="158">
                  <c:v>5.1275516705318713E-2</c:v>
                </c:pt>
                <c:pt idx="159">
                  <c:v>5.0867759117204869E-2</c:v>
                </c:pt>
                <c:pt idx="160">
                  <c:v>5.1657789444175428E-2</c:v>
                </c:pt>
                <c:pt idx="161">
                  <c:v>5.3849486480287423E-2</c:v>
                </c:pt>
                <c:pt idx="162">
                  <c:v>5.7570274471826499E-2</c:v>
                </c:pt>
                <c:pt idx="163">
                  <c:v>5.8691607839139737E-2</c:v>
                </c:pt>
                <c:pt idx="164">
                  <c:v>6.0322638191595113E-2</c:v>
                </c:pt>
                <c:pt idx="165">
                  <c:v>6.529218379673285E-2</c:v>
                </c:pt>
                <c:pt idx="166">
                  <c:v>6.5317668645989979E-2</c:v>
                </c:pt>
                <c:pt idx="167">
                  <c:v>6.4374729223476646E-2</c:v>
                </c:pt>
                <c:pt idx="168">
                  <c:v>6.3125971609877984E-2</c:v>
                </c:pt>
                <c:pt idx="169">
                  <c:v>6.4196335278676742E-2</c:v>
                </c:pt>
                <c:pt idx="170">
                  <c:v>6.4706032263819102E-2</c:v>
                </c:pt>
                <c:pt idx="171">
                  <c:v>6.2284971584393167E-2</c:v>
                </c:pt>
                <c:pt idx="172">
                  <c:v>6.3329850403935017E-2</c:v>
                </c:pt>
                <c:pt idx="173">
                  <c:v>6.4145365580162705E-2</c:v>
                </c:pt>
                <c:pt idx="174">
                  <c:v>6.4935395907133264E-2</c:v>
                </c:pt>
                <c:pt idx="175">
                  <c:v>7.250439613649684E-2</c:v>
                </c:pt>
                <c:pt idx="176">
                  <c:v>7.5664517444379298E-2</c:v>
                </c:pt>
                <c:pt idx="177">
                  <c:v>7.4899971966665868E-2</c:v>
                </c:pt>
                <c:pt idx="178">
                  <c:v>7.6072275032493142E-2</c:v>
                </c:pt>
                <c:pt idx="179">
                  <c:v>7.4645123474094799E-2</c:v>
                </c:pt>
                <c:pt idx="180">
                  <c:v>7.0516577894441879E-2</c:v>
                </c:pt>
                <c:pt idx="181">
                  <c:v>7.1357577919926696E-2</c:v>
                </c:pt>
                <c:pt idx="182">
                  <c:v>6.6515456561074604E-2</c:v>
                </c:pt>
                <c:pt idx="183">
                  <c:v>6.7076123244731001E-2</c:v>
                </c:pt>
                <c:pt idx="184">
                  <c:v>6.6005759575932244E-2</c:v>
                </c:pt>
                <c:pt idx="185">
                  <c:v>6.6413517164046088E-2</c:v>
                </c:pt>
                <c:pt idx="186">
                  <c:v>6.8528759652386695E-2</c:v>
                </c:pt>
                <c:pt idx="187">
                  <c:v>7.1332093070669567E-2</c:v>
                </c:pt>
                <c:pt idx="188">
                  <c:v>7.1408547618440954E-2</c:v>
                </c:pt>
                <c:pt idx="189">
                  <c:v>7.1332093070669567E-2</c:v>
                </c:pt>
                <c:pt idx="190">
                  <c:v>7.1281123372155308E-2</c:v>
                </c:pt>
                <c:pt idx="191">
                  <c:v>7.1281123372155308E-2</c:v>
                </c:pt>
                <c:pt idx="192">
                  <c:v>7.1408547618440954E-2</c:v>
                </c:pt>
                <c:pt idx="193">
                  <c:v>8.333545707077139E-2</c:v>
                </c:pt>
                <c:pt idx="194">
                  <c:v>8.2927699482657546E-2</c:v>
                </c:pt>
                <c:pt idx="195">
                  <c:v>7.9996941818089029E-2</c:v>
                </c:pt>
                <c:pt idx="196">
                  <c:v>7.9003032697061659E-2</c:v>
                </c:pt>
                <c:pt idx="197">
                  <c:v>8.4890032875455601E-2</c:v>
                </c:pt>
                <c:pt idx="198">
                  <c:v>8.4762608629169955E-2</c:v>
                </c:pt>
                <c:pt idx="199">
                  <c:v>8.7922729937052413E-2</c:v>
                </c:pt>
                <c:pt idx="200">
                  <c:v>9.2790336145161856E-2</c:v>
                </c:pt>
                <c:pt idx="201">
                  <c:v>8.9936033028364726E-2</c:v>
                </c:pt>
                <c:pt idx="202">
                  <c:v>8.9859578480593338E-2</c:v>
                </c:pt>
                <c:pt idx="203">
                  <c:v>8.5654578353169031E-2</c:v>
                </c:pt>
                <c:pt idx="204">
                  <c:v>8.3437396467799907E-2</c:v>
                </c:pt>
                <c:pt idx="205">
                  <c:v>8.310609342745745E-2</c:v>
                </c:pt>
                <c:pt idx="206">
                  <c:v>8.4074517699227913E-2</c:v>
                </c:pt>
                <c:pt idx="207">
                  <c:v>8.5348760162083703E-2</c:v>
                </c:pt>
                <c:pt idx="208">
                  <c:v>8.5042941970998154E-2</c:v>
                </c:pt>
                <c:pt idx="209">
                  <c:v>8.5552638956140514E-2</c:v>
                </c:pt>
                <c:pt idx="210">
                  <c:v>8.1729911567573144E-2</c:v>
                </c:pt>
                <c:pt idx="211">
                  <c:v>9.342745737658964E-2</c:v>
                </c:pt>
                <c:pt idx="212">
                  <c:v>9.6460154438186452E-2</c:v>
                </c:pt>
                <c:pt idx="213">
                  <c:v>0.10571115471851988</c:v>
                </c:pt>
                <c:pt idx="214">
                  <c:v>9.8244093886184602E-2</c:v>
                </c:pt>
                <c:pt idx="215">
                  <c:v>9.9314457554983582E-2</c:v>
                </c:pt>
                <c:pt idx="216">
                  <c:v>9.5593669563444505E-2</c:v>
                </c:pt>
                <c:pt idx="217">
                  <c:v>9.7326639312928398E-2</c:v>
                </c:pt>
                <c:pt idx="218">
                  <c:v>0.10629730625143363</c:v>
                </c:pt>
                <c:pt idx="219">
                  <c:v>0.11006906394148674</c:v>
                </c:pt>
                <c:pt idx="220">
                  <c:v>0.10430948800937845</c:v>
                </c:pt>
                <c:pt idx="221">
                  <c:v>0.10481918499452081</c:v>
                </c:pt>
                <c:pt idx="222">
                  <c:v>0.10520145773337752</c:v>
                </c:pt>
                <c:pt idx="223">
                  <c:v>0.10408012436606451</c:v>
                </c:pt>
                <c:pt idx="224">
                  <c:v>0.10392721527052173</c:v>
                </c:pt>
                <c:pt idx="225">
                  <c:v>0.10326460918983682</c:v>
                </c:pt>
                <c:pt idx="226">
                  <c:v>0.10283136675246562</c:v>
                </c:pt>
                <c:pt idx="227">
                  <c:v>0.10660312444251896</c:v>
                </c:pt>
                <c:pt idx="228">
                  <c:v>0.10634827594994789</c:v>
                </c:pt>
                <c:pt idx="229">
                  <c:v>0.10718927597543271</c:v>
                </c:pt>
                <c:pt idx="230">
                  <c:v>0.11147073065062818</c:v>
                </c:pt>
                <c:pt idx="231">
                  <c:v>0.1112923367058285</c:v>
                </c:pt>
                <c:pt idx="232">
                  <c:v>0.11106297306251434</c:v>
                </c:pt>
                <c:pt idx="233">
                  <c:v>0.11187848823874225</c:v>
                </c:pt>
                <c:pt idx="234">
                  <c:v>0.10853997298605988</c:v>
                </c:pt>
                <c:pt idx="235">
                  <c:v>0.11078263972068614</c:v>
                </c:pt>
                <c:pt idx="236">
                  <c:v>0.11042585183108655</c:v>
                </c:pt>
                <c:pt idx="237">
                  <c:v>0.10889676087565947</c:v>
                </c:pt>
                <c:pt idx="238">
                  <c:v>0.11022197303702952</c:v>
                </c:pt>
                <c:pt idx="239">
                  <c:v>0.1115726700476567</c:v>
                </c:pt>
                <c:pt idx="240">
                  <c:v>0.11012003364000122</c:v>
                </c:pt>
                <c:pt idx="241">
                  <c:v>0.10871836693085957</c:v>
                </c:pt>
                <c:pt idx="242">
                  <c:v>0.1089222457249166</c:v>
                </c:pt>
                <c:pt idx="243">
                  <c:v>0.11111394276102859</c:v>
                </c:pt>
                <c:pt idx="244">
                  <c:v>0.1115726700476567</c:v>
                </c:pt>
                <c:pt idx="245">
                  <c:v>0.11320370040011207</c:v>
                </c:pt>
                <c:pt idx="246">
                  <c:v>0.11162363974617096</c:v>
                </c:pt>
                <c:pt idx="247">
                  <c:v>0.11147073065062818</c:v>
                </c:pt>
                <c:pt idx="248">
                  <c:v>0.11172557914319947</c:v>
                </c:pt>
                <c:pt idx="249">
                  <c:v>0.12298988251484499</c:v>
                </c:pt>
                <c:pt idx="250">
                  <c:v>0.12375442799255842</c:v>
                </c:pt>
                <c:pt idx="251">
                  <c:v>0.12523254924947125</c:v>
                </c:pt>
                <c:pt idx="252">
                  <c:v>0.12469736741507176</c:v>
                </c:pt>
                <c:pt idx="253">
                  <c:v>0.12276051887153083</c:v>
                </c:pt>
                <c:pt idx="254">
                  <c:v>0.12163918550421782</c:v>
                </c:pt>
                <c:pt idx="255">
                  <c:v>0.1239073370881012</c:v>
                </c:pt>
                <c:pt idx="256">
                  <c:v>0.12411121588215801</c:v>
                </c:pt>
                <c:pt idx="257">
                  <c:v>0.12327021585667319</c:v>
                </c:pt>
                <c:pt idx="258">
                  <c:v>0.12276051887153083</c:v>
                </c:pt>
                <c:pt idx="259">
                  <c:v>0.11970233696067689</c:v>
                </c:pt>
                <c:pt idx="260">
                  <c:v>0.11909070057850624</c:v>
                </c:pt>
                <c:pt idx="261">
                  <c:v>0.12324473100741606</c:v>
                </c:pt>
                <c:pt idx="262">
                  <c:v>0.12357603404775874</c:v>
                </c:pt>
                <c:pt idx="263">
                  <c:v>0.1215372461071893</c:v>
                </c:pt>
                <c:pt idx="264">
                  <c:v>0.12156273095644643</c:v>
                </c:pt>
                <c:pt idx="265">
                  <c:v>0.12115497336833259</c:v>
                </c:pt>
                <c:pt idx="266">
                  <c:v>0.12329570070593032</c:v>
                </c:pt>
                <c:pt idx="267">
                  <c:v>0.12016106424730499</c:v>
                </c:pt>
                <c:pt idx="268">
                  <c:v>0.12411121588215801</c:v>
                </c:pt>
                <c:pt idx="269">
                  <c:v>0.12416218558067227</c:v>
                </c:pt>
                <c:pt idx="270">
                  <c:v>0.12426412497770079</c:v>
                </c:pt>
                <c:pt idx="271">
                  <c:v>0.12444251892250069</c:v>
                </c:pt>
                <c:pt idx="272">
                  <c:v>0.12426412497770079</c:v>
                </c:pt>
                <c:pt idx="273">
                  <c:v>0.12148627640867504</c:v>
                </c:pt>
                <c:pt idx="274">
                  <c:v>0.12467188256581463</c:v>
                </c:pt>
                <c:pt idx="275">
                  <c:v>0.12604806442569894</c:v>
                </c:pt>
                <c:pt idx="276">
                  <c:v>0.12811233721552551</c:v>
                </c:pt>
                <c:pt idx="277">
                  <c:v>0.12441703407324334</c:v>
                </c:pt>
                <c:pt idx="278">
                  <c:v>0.12456994316878611</c:v>
                </c:pt>
                <c:pt idx="279">
                  <c:v>0.12451897347027185</c:v>
                </c:pt>
                <c:pt idx="280">
                  <c:v>0.1246463977165575</c:v>
                </c:pt>
                <c:pt idx="281">
                  <c:v>0.12319376130890203</c:v>
                </c:pt>
                <c:pt idx="282">
                  <c:v>0.12408573103290088</c:v>
                </c:pt>
                <c:pt idx="283">
                  <c:v>0.12278600372078796</c:v>
                </c:pt>
                <c:pt idx="284">
                  <c:v>0.12400927648512972</c:v>
                </c:pt>
                <c:pt idx="285">
                  <c:v>0.12426412497770079</c:v>
                </c:pt>
                <c:pt idx="286">
                  <c:v>0.12566579168684222</c:v>
                </c:pt>
                <c:pt idx="287">
                  <c:v>0.12293891281633074</c:v>
                </c:pt>
                <c:pt idx="288">
                  <c:v>0.12352506434924448</c:v>
                </c:pt>
                <c:pt idx="289">
                  <c:v>0.12202145824307453</c:v>
                </c:pt>
                <c:pt idx="290">
                  <c:v>0.12395830678661524</c:v>
                </c:pt>
                <c:pt idx="291">
                  <c:v>0.12242921583118838</c:v>
                </c:pt>
                <c:pt idx="292">
                  <c:v>0.12123142791610397</c:v>
                </c:pt>
                <c:pt idx="293">
                  <c:v>0.11376436708376869</c:v>
                </c:pt>
                <c:pt idx="294">
                  <c:v>0.11587960957210952</c:v>
                </c:pt>
                <c:pt idx="295">
                  <c:v>0.11791839751267874</c:v>
                </c:pt>
                <c:pt idx="296">
                  <c:v>0.11672060959759434</c:v>
                </c:pt>
                <c:pt idx="297">
                  <c:v>0.11654221565279443</c:v>
                </c:pt>
                <c:pt idx="298">
                  <c:v>0.11692448839165115</c:v>
                </c:pt>
                <c:pt idx="299">
                  <c:v>0.11694997324090828</c:v>
                </c:pt>
                <c:pt idx="300">
                  <c:v>0.11687351869313689</c:v>
                </c:pt>
                <c:pt idx="301">
                  <c:v>0.11689900354239402</c:v>
                </c:pt>
                <c:pt idx="302">
                  <c:v>0.11572670047656675</c:v>
                </c:pt>
                <c:pt idx="303">
                  <c:v>0.11529345803919577</c:v>
                </c:pt>
                <c:pt idx="304">
                  <c:v>0.11307627615382665</c:v>
                </c:pt>
                <c:pt idx="305">
                  <c:v>0.11098651851474295</c:v>
                </c:pt>
                <c:pt idx="306">
                  <c:v>0.10981421544891568</c:v>
                </c:pt>
                <c:pt idx="307">
                  <c:v>0.1077244578098322</c:v>
                </c:pt>
                <c:pt idx="308">
                  <c:v>0.10499757893932049</c:v>
                </c:pt>
                <c:pt idx="309">
                  <c:v>0.10716379112617558</c:v>
                </c:pt>
                <c:pt idx="310">
                  <c:v>0.10517597288412039</c:v>
                </c:pt>
                <c:pt idx="311">
                  <c:v>0.10688345778434716</c:v>
                </c:pt>
                <c:pt idx="312">
                  <c:v>0.10588954866331979</c:v>
                </c:pt>
                <c:pt idx="313">
                  <c:v>0.10897321542343086</c:v>
                </c:pt>
                <c:pt idx="314">
                  <c:v>0.11024745788628665</c:v>
                </c:pt>
                <c:pt idx="315">
                  <c:v>0.10856545783531701</c:v>
                </c:pt>
                <c:pt idx="316">
                  <c:v>0.10744412446800378</c:v>
                </c:pt>
                <c:pt idx="317">
                  <c:v>0.10843803358903137</c:v>
                </c:pt>
                <c:pt idx="318">
                  <c:v>0.10894773057417373</c:v>
                </c:pt>
                <c:pt idx="319">
                  <c:v>0.11091006396697178</c:v>
                </c:pt>
                <c:pt idx="320">
                  <c:v>0.1118530033894849</c:v>
                </c:pt>
                <c:pt idx="321">
                  <c:v>0.11371339738525443</c:v>
                </c:pt>
                <c:pt idx="322">
                  <c:v>0.11633833685873762</c:v>
                </c:pt>
                <c:pt idx="323">
                  <c:v>0.11832615510079258</c:v>
                </c:pt>
                <c:pt idx="324">
                  <c:v>0.11812227630673577</c:v>
                </c:pt>
                <c:pt idx="325">
                  <c:v>0.11977879150844828</c:v>
                </c:pt>
                <c:pt idx="326">
                  <c:v>0.11832615510079258</c:v>
                </c:pt>
                <c:pt idx="327">
                  <c:v>0.11947297331736273</c:v>
                </c:pt>
                <c:pt idx="328">
                  <c:v>0.12008460969953361</c:v>
                </c:pt>
                <c:pt idx="329">
                  <c:v>0.11970233696067689</c:v>
                </c:pt>
                <c:pt idx="330">
                  <c:v>0.12288794311781648</c:v>
                </c:pt>
                <c:pt idx="331">
                  <c:v>0.12166467035347495</c:v>
                </c:pt>
                <c:pt idx="332">
                  <c:v>0.12197048854456027</c:v>
                </c:pt>
                <c:pt idx="333">
                  <c:v>0.12189403399678911</c:v>
                </c:pt>
                <c:pt idx="334">
                  <c:v>0.12189403399678911</c:v>
                </c:pt>
                <c:pt idx="335">
                  <c:v>0.1215372461071893</c:v>
                </c:pt>
                <c:pt idx="336">
                  <c:v>0.12398379163587259</c:v>
                </c:pt>
                <c:pt idx="337">
                  <c:v>0.12976885241723801</c:v>
                </c:pt>
                <c:pt idx="338">
                  <c:v>0.13035500395015176</c:v>
                </c:pt>
                <c:pt idx="339">
                  <c:v>0.12770457962741144</c:v>
                </c:pt>
                <c:pt idx="340">
                  <c:v>0.12551288259129945</c:v>
                </c:pt>
                <c:pt idx="341">
                  <c:v>0.12918270088432426</c:v>
                </c:pt>
                <c:pt idx="342">
                  <c:v>0.12778103417518283</c:v>
                </c:pt>
              </c:numCache>
            </c:numRef>
          </c:val>
          <c:smooth val="1"/>
          <c:extLst>
            <c:ext xmlns:c16="http://schemas.microsoft.com/office/drawing/2014/chart" uri="{C3380CC4-5D6E-409C-BE32-E72D297353CC}">
              <c16:uniqueId val="{00000000-2700-4D27-BA7A-61721DC69651}"/>
            </c:ext>
          </c:extLst>
        </c:ser>
        <c:ser>
          <c:idx val="2"/>
          <c:order val="2"/>
          <c:tx>
            <c:strRef>
              <c:f>'III.2.3 Ханш'!$A$14</c:f>
              <c:strCache>
                <c:ptCount val="1"/>
                <c:pt idx="0">
                  <c:v> ОХУ-ын рубль</c:v>
                </c:pt>
              </c:strCache>
            </c:strRef>
          </c:tx>
          <c:spPr>
            <a:ln w="22225">
              <a:solidFill>
                <a:srgbClr val="BFBFB7"/>
              </a:solidFill>
            </a:ln>
          </c:spPr>
          <c:marker>
            <c:symbol val="none"/>
          </c:marker>
          <c:cat>
            <c:numRef>
              <c:f>'III.2.3 Ханш'!$TZ$11:$AHD$11</c:f>
              <c:numCache>
                <c:formatCode>m/d/yyyy</c:formatCode>
                <c:ptCount val="343"/>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numCache>
            </c:numRef>
          </c:cat>
          <c:val>
            <c:numRef>
              <c:f>'III.2.3 Ханш'!$TZ$14:$AHD$14</c:f>
              <c:numCache>
                <c:formatCode>0.0%</c:formatCode>
                <c:ptCount val="343"/>
                <c:pt idx="0">
                  <c:v>0</c:v>
                </c:pt>
                <c:pt idx="1">
                  <c:v>4.0853381752155027E-3</c:v>
                </c:pt>
                <c:pt idx="2">
                  <c:v>-1.8157058556514949E-3</c:v>
                </c:pt>
                <c:pt idx="3">
                  <c:v>-1.3617793917385379E-3</c:v>
                </c:pt>
                <c:pt idx="4">
                  <c:v>5.6740807989106301E-3</c:v>
                </c:pt>
                <c:pt idx="5">
                  <c:v>5.6740807989106301E-3</c:v>
                </c:pt>
                <c:pt idx="6">
                  <c:v>1.6341352700862455E-2</c:v>
                </c:pt>
                <c:pt idx="7">
                  <c:v>1.3617793917385157E-2</c:v>
                </c:pt>
                <c:pt idx="8">
                  <c:v>2.1107580571947393E-2</c:v>
                </c:pt>
                <c:pt idx="9">
                  <c:v>1.3617793917385157E-2</c:v>
                </c:pt>
                <c:pt idx="10">
                  <c:v>1.2936904221516166E-2</c:v>
                </c:pt>
                <c:pt idx="11">
                  <c:v>1.0440308669995568E-2</c:v>
                </c:pt>
                <c:pt idx="12">
                  <c:v>1.3844757149341858E-2</c:v>
                </c:pt>
                <c:pt idx="13">
                  <c:v>1.4298683613254592E-2</c:v>
                </c:pt>
                <c:pt idx="14">
                  <c:v>8.8515660463004409E-3</c:v>
                </c:pt>
                <c:pt idx="15">
                  <c:v>8.6246028143439624E-3</c:v>
                </c:pt>
                <c:pt idx="16">
                  <c:v>7.2628234226055355E-3</c:v>
                </c:pt>
                <c:pt idx="17">
                  <c:v>9.9863822060826113E-3</c:v>
                </c:pt>
                <c:pt idx="18">
                  <c:v>-2.2696323195658952E-4</c:v>
                </c:pt>
                <c:pt idx="19">
                  <c:v>-6.8088969586928005E-3</c:v>
                </c:pt>
                <c:pt idx="20">
                  <c:v>9.0785292782569194E-4</c:v>
                </c:pt>
                <c:pt idx="21">
                  <c:v>-8.3976395823877059E-3</c:v>
                </c:pt>
                <c:pt idx="22">
                  <c:v>-1.021334543803909E-2</c:v>
                </c:pt>
                <c:pt idx="23">
                  <c:v>-2.1334543803903872E-2</c:v>
                </c:pt>
                <c:pt idx="24">
                  <c:v>-1.6795279164775301E-2</c:v>
                </c:pt>
                <c:pt idx="25">
                  <c:v>-1.2256014525646841E-2</c:v>
                </c:pt>
                <c:pt idx="26">
                  <c:v>-4.9931911030413056E-3</c:v>
                </c:pt>
                <c:pt idx="27">
                  <c:v>-1.7476168860644625E-2</c:v>
                </c:pt>
                <c:pt idx="28">
                  <c:v>-1.9291874716296009E-2</c:v>
                </c:pt>
                <c:pt idx="29">
                  <c:v>-2.2242396731729563E-2</c:v>
                </c:pt>
                <c:pt idx="30">
                  <c:v>-6.3549704947798435E-3</c:v>
                </c:pt>
                <c:pt idx="31">
                  <c:v>-1.7249205628688258E-2</c:v>
                </c:pt>
                <c:pt idx="32">
                  <c:v>-1.4071720381298336E-2</c:v>
                </c:pt>
                <c:pt idx="33">
                  <c:v>-1.1121198365864782E-2</c:v>
                </c:pt>
                <c:pt idx="34">
                  <c:v>-1.8384021788470317E-2</c:v>
                </c:pt>
                <c:pt idx="35">
                  <c:v>-1.6568315932818933E-2</c:v>
                </c:pt>
                <c:pt idx="36">
                  <c:v>-1.6568315932818933E-2</c:v>
                </c:pt>
                <c:pt idx="37">
                  <c:v>-2.6327734906945177E-2</c:v>
                </c:pt>
                <c:pt idx="38">
                  <c:v>-4.5392646391284597E-2</c:v>
                </c:pt>
                <c:pt idx="39">
                  <c:v>-6.5819337267362776E-2</c:v>
                </c:pt>
                <c:pt idx="40">
                  <c:v>-5.3109396277803089E-2</c:v>
                </c:pt>
                <c:pt idx="41">
                  <c:v>-5.6513844757149378E-2</c:v>
                </c:pt>
                <c:pt idx="42">
                  <c:v>-4.9024058102587476E-2</c:v>
                </c:pt>
                <c:pt idx="43">
                  <c:v>-5.2428506581933765E-2</c:v>
                </c:pt>
                <c:pt idx="44">
                  <c:v>-7.0812528370404082E-2</c:v>
                </c:pt>
                <c:pt idx="45">
                  <c:v>-0.16182478438492964</c:v>
                </c:pt>
                <c:pt idx="46">
                  <c:v>-0.12800726282342256</c:v>
                </c:pt>
                <c:pt idx="47">
                  <c:v>-0.12097140263277362</c:v>
                </c:pt>
                <c:pt idx="48">
                  <c:v>-0.1529732183386292</c:v>
                </c:pt>
                <c:pt idx="49">
                  <c:v>-0.13980935088515667</c:v>
                </c:pt>
                <c:pt idx="50">
                  <c:v>-0.15229232864275988</c:v>
                </c:pt>
                <c:pt idx="51">
                  <c:v>-0.14525646845211093</c:v>
                </c:pt>
                <c:pt idx="52">
                  <c:v>-0.18906037221970051</c:v>
                </c:pt>
                <c:pt idx="53">
                  <c:v>-0.2126645483431685</c:v>
                </c:pt>
                <c:pt idx="54">
                  <c:v>-0.19382660009078523</c:v>
                </c:pt>
                <c:pt idx="55">
                  <c:v>-0.22355878347707669</c:v>
                </c:pt>
                <c:pt idx="56">
                  <c:v>-0.20358601906491147</c:v>
                </c:pt>
                <c:pt idx="57">
                  <c:v>-0.18928733545165688</c:v>
                </c:pt>
                <c:pt idx="58">
                  <c:v>-0.20040853381752166</c:v>
                </c:pt>
                <c:pt idx="59">
                  <c:v>-0.1899682251475262</c:v>
                </c:pt>
                <c:pt idx="60">
                  <c:v>-0.21062187925556064</c:v>
                </c:pt>
                <c:pt idx="61">
                  <c:v>-0.19723104857013174</c:v>
                </c:pt>
                <c:pt idx="62">
                  <c:v>-0.20381298229686795</c:v>
                </c:pt>
                <c:pt idx="63">
                  <c:v>-0.19314571039491613</c:v>
                </c:pt>
                <c:pt idx="64">
                  <c:v>-0.18247843849296408</c:v>
                </c:pt>
                <c:pt idx="65">
                  <c:v>-0.17385383567862012</c:v>
                </c:pt>
                <c:pt idx="66">
                  <c:v>-0.16545619609623241</c:v>
                </c:pt>
                <c:pt idx="67">
                  <c:v>-0.16613708579210162</c:v>
                </c:pt>
                <c:pt idx="68">
                  <c:v>-0.15388107126645489</c:v>
                </c:pt>
                <c:pt idx="69">
                  <c:v>-0.14412165229232865</c:v>
                </c:pt>
                <c:pt idx="70">
                  <c:v>-0.14049024058102599</c:v>
                </c:pt>
                <c:pt idx="71">
                  <c:v>-0.1386745347253745</c:v>
                </c:pt>
                <c:pt idx="72">
                  <c:v>-0.14525646845211093</c:v>
                </c:pt>
                <c:pt idx="73">
                  <c:v>-0.15478892419428047</c:v>
                </c:pt>
                <c:pt idx="74">
                  <c:v>-0.14661824784384936</c:v>
                </c:pt>
                <c:pt idx="75">
                  <c:v>-0.15161143894689055</c:v>
                </c:pt>
                <c:pt idx="76">
                  <c:v>-0.17339990921470727</c:v>
                </c:pt>
                <c:pt idx="77">
                  <c:v>-0.17771221062187936</c:v>
                </c:pt>
                <c:pt idx="78">
                  <c:v>-0.15887426236949609</c:v>
                </c:pt>
                <c:pt idx="79">
                  <c:v>-0.15274625510667283</c:v>
                </c:pt>
                <c:pt idx="80">
                  <c:v>-0.14934180662732643</c:v>
                </c:pt>
                <c:pt idx="81">
                  <c:v>-0.15093054925102145</c:v>
                </c:pt>
                <c:pt idx="82">
                  <c:v>-0.14185201997276442</c:v>
                </c:pt>
                <c:pt idx="83">
                  <c:v>-0.12914207898320484</c:v>
                </c:pt>
                <c:pt idx="84">
                  <c:v>-0.15978211529732178</c:v>
                </c:pt>
                <c:pt idx="85">
                  <c:v>-0.15955515206536541</c:v>
                </c:pt>
                <c:pt idx="86">
                  <c:v>-0.14593735814798003</c:v>
                </c:pt>
                <c:pt idx="87">
                  <c:v>-0.14502950522015434</c:v>
                </c:pt>
                <c:pt idx="88">
                  <c:v>-0.14412165229232865</c:v>
                </c:pt>
                <c:pt idx="89">
                  <c:v>-0.1420789832047209</c:v>
                </c:pt>
                <c:pt idx="90">
                  <c:v>-0.13753971856559244</c:v>
                </c:pt>
                <c:pt idx="91">
                  <c:v>-0.13685882886972311</c:v>
                </c:pt>
                <c:pt idx="92">
                  <c:v>-0.13890149795733098</c:v>
                </c:pt>
                <c:pt idx="93">
                  <c:v>-0.14298683613254659</c:v>
                </c:pt>
                <c:pt idx="94">
                  <c:v>-0.13141171130276896</c:v>
                </c:pt>
                <c:pt idx="95">
                  <c:v>-0.13141171130276896</c:v>
                </c:pt>
                <c:pt idx="96">
                  <c:v>-0.12959600544711758</c:v>
                </c:pt>
                <c:pt idx="97">
                  <c:v>-0.12187925556059931</c:v>
                </c:pt>
                <c:pt idx="98">
                  <c:v>-0.12165229232864272</c:v>
                </c:pt>
                <c:pt idx="99">
                  <c:v>-0.10304130730821603</c:v>
                </c:pt>
                <c:pt idx="100">
                  <c:v>-0.116886064457558</c:v>
                </c:pt>
                <c:pt idx="101">
                  <c:v>-0.10553790285973685</c:v>
                </c:pt>
                <c:pt idx="102">
                  <c:v>-0.10440308669995468</c:v>
                </c:pt>
                <c:pt idx="103">
                  <c:v>-0.10417612346799821</c:v>
                </c:pt>
                <c:pt idx="104">
                  <c:v>-0.10031774852473907</c:v>
                </c:pt>
                <c:pt idx="105">
                  <c:v>-7.557875624148902E-2</c:v>
                </c:pt>
                <c:pt idx="106">
                  <c:v>-6.6954153427144836E-2</c:v>
                </c:pt>
                <c:pt idx="107">
                  <c:v>-7.5805719473445388E-2</c:v>
                </c:pt>
                <c:pt idx="108">
                  <c:v>-6.536541080344993E-2</c:v>
                </c:pt>
                <c:pt idx="109">
                  <c:v>-7.2174307762142509E-2</c:v>
                </c:pt>
                <c:pt idx="110">
                  <c:v>-7.0585565138447603E-2</c:v>
                </c:pt>
                <c:pt idx="111">
                  <c:v>-7.6259645937358123E-2</c:v>
                </c:pt>
                <c:pt idx="112">
                  <c:v>-8.3522469359963658E-2</c:v>
                </c:pt>
                <c:pt idx="113">
                  <c:v>-9.1693145710394885E-2</c:v>
                </c:pt>
                <c:pt idx="114">
                  <c:v>-8.3522469359963658E-2</c:v>
                </c:pt>
                <c:pt idx="115">
                  <c:v>-7.9437131184748044E-2</c:v>
                </c:pt>
                <c:pt idx="116">
                  <c:v>-8.0344984112573736E-2</c:v>
                </c:pt>
                <c:pt idx="117">
                  <c:v>-7.9891057648661001E-2</c:v>
                </c:pt>
                <c:pt idx="118">
                  <c:v>-7.8529278256922352E-2</c:v>
                </c:pt>
                <c:pt idx="119">
                  <c:v>-6.876985928279622E-2</c:v>
                </c:pt>
                <c:pt idx="120">
                  <c:v>-7.7167498865183926E-2</c:v>
                </c:pt>
                <c:pt idx="121">
                  <c:v>-7.4443940081706739E-2</c:v>
                </c:pt>
                <c:pt idx="122">
                  <c:v>-8.4203359055832983E-2</c:v>
                </c:pt>
                <c:pt idx="123">
                  <c:v>-9.0558329550612826E-2</c:v>
                </c:pt>
                <c:pt idx="124">
                  <c:v>-9.7140263277349037E-2</c:v>
                </c:pt>
                <c:pt idx="125">
                  <c:v>-9.0331366318656459E-2</c:v>
                </c:pt>
                <c:pt idx="126">
                  <c:v>-9.0558329550612826E-2</c:v>
                </c:pt>
                <c:pt idx="127">
                  <c:v>-0.10236041761234693</c:v>
                </c:pt>
                <c:pt idx="128">
                  <c:v>-0.10985020426690884</c:v>
                </c:pt>
                <c:pt idx="129">
                  <c:v>-9.6686336813436302E-2</c:v>
                </c:pt>
                <c:pt idx="130">
                  <c:v>-9.350885156604638E-2</c:v>
                </c:pt>
                <c:pt idx="131">
                  <c:v>-9.6005447117567089E-2</c:v>
                </c:pt>
                <c:pt idx="132">
                  <c:v>-9.6459373581479824E-2</c:v>
                </c:pt>
                <c:pt idx="133">
                  <c:v>-0.10372219700408536</c:v>
                </c:pt>
                <c:pt idx="134">
                  <c:v>-0.10440308669995468</c:v>
                </c:pt>
                <c:pt idx="135">
                  <c:v>-9.1012256014525783E-2</c:v>
                </c:pt>
                <c:pt idx="136">
                  <c:v>-8.9423513390830767E-2</c:v>
                </c:pt>
                <c:pt idx="137">
                  <c:v>-8.9423513390830767E-2</c:v>
                </c:pt>
                <c:pt idx="138">
                  <c:v>-9.918293236495701E-2</c:v>
                </c:pt>
                <c:pt idx="139">
                  <c:v>-9.8729005901044053E-2</c:v>
                </c:pt>
                <c:pt idx="140">
                  <c:v>-0.10326827054017262</c:v>
                </c:pt>
                <c:pt idx="141">
                  <c:v>-0.10531093962778026</c:v>
                </c:pt>
                <c:pt idx="142">
                  <c:v>-0.12006354970494781</c:v>
                </c:pt>
                <c:pt idx="143">
                  <c:v>-0.12414888788016343</c:v>
                </c:pt>
                <c:pt idx="144">
                  <c:v>-0.12800726282342256</c:v>
                </c:pt>
                <c:pt idx="145">
                  <c:v>-0.12187925556059931</c:v>
                </c:pt>
                <c:pt idx="146">
                  <c:v>-0.11711302768951437</c:v>
                </c:pt>
                <c:pt idx="147">
                  <c:v>-0.1184748070812528</c:v>
                </c:pt>
                <c:pt idx="148">
                  <c:v>-0.12119836586472998</c:v>
                </c:pt>
                <c:pt idx="149">
                  <c:v>-0.12392192464820695</c:v>
                </c:pt>
                <c:pt idx="150">
                  <c:v>-0.11620517476168868</c:v>
                </c:pt>
                <c:pt idx="151">
                  <c:v>-0.11665910122560141</c:v>
                </c:pt>
                <c:pt idx="152">
                  <c:v>-0.12301407172038137</c:v>
                </c:pt>
                <c:pt idx="153">
                  <c:v>-0.11802088061734006</c:v>
                </c:pt>
                <c:pt idx="154">
                  <c:v>-0.11370857921016808</c:v>
                </c:pt>
                <c:pt idx="155">
                  <c:v>-0.11870177031320939</c:v>
                </c:pt>
                <c:pt idx="156">
                  <c:v>-0.11643213799364505</c:v>
                </c:pt>
                <c:pt idx="157">
                  <c:v>-0.12346799818429421</c:v>
                </c:pt>
                <c:pt idx="158">
                  <c:v>-0.12664548343168414</c:v>
                </c:pt>
                <c:pt idx="159">
                  <c:v>-0.12982296867907395</c:v>
                </c:pt>
                <c:pt idx="160">
                  <c:v>-0.1311847480708126</c:v>
                </c:pt>
                <c:pt idx="161">
                  <c:v>-0.14344076259645933</c:v>
                </c:pt>
                <c:pt idx="162">
                  <c:v>-0.13776668179754881</c:v>
                </c:pt>
                <c:pt idx="163">
                  <c:v>-0.13368134362233319</c:v>
                </c:pt>
                <c:pt idx="164">
                  <c:v>-0.12210621879255568</c:v>
                </c:pt>
                <c:pt idx="165">
                  <c:v>-0.12006354970494781</c:v>
                </c:pt>
                <c:pt idx="166">
                  <c:v>-0.12392192464820695</c:v>
                </c:pt>
                <c:pt idx="167">
                  <c:v>-0.13912846118928734</c:v>
                </c:pt>
                <c:pt idx="168">
                  <c:v>-0.13799364502950529</c:v>
                </c:pt>
                <c:pt idx="169">
                  <c:v>-0.14298683613254659</c:v>
                </c:pt>
                <c:pt idx="170">
                  <c:v>-0.1470721743077622</c:v>
                </c:pt>
                <c:pt idx="171">
                  <c:v>-0.14661824784384936</c:v>
                </c:pt>
                <c:pt idx="172">
                  <c:v>-0.14344076259645933</c:v>
                </c:pt>
                <c:pt idx="173">
                  <c:v>-0.13504312301407173</c:v>
                </c:pt>
                <c:pt idx="174">
                  <c:v>-0.13368134362233319</c:v>
                </c:pt>
                <c:pt idx="175">
                  <c:v>-0.14003631411711304</c:v>
                </c:pt>
                <c:pt idx="176">
                  <c:v>-0.13595097594189742</c:v>
                </c:pt>
                <c:pt idx="177">
                  <c:v>-0.13844757149341813</c:v>
                </c:pt>
                <c:pt idx="178">
                  <c:v>-0.13685882886972311</c:v>
                </c:pt>
                <c:pt idx="179">
                  <c:v>-0.14843395369950063</c:v>
                </c:pt>
                <c:pt idx="180">
                  <c:v>-0.14956876985928291</c:v>
                </c:pt>
                <c:pt idx="181">
                  <c:v>-0.15093054925102145</c:v>
                </c:pt>
                <c:pt idx="182">
                  <c:v>-0.16000907852927837</c:v>
                </c:pt>
                <c:pt idx="183">
                  <c:v>-0.15683159328188845</c:v>
                </c:pt>
                <c:pt idx="184">
                  <c:v>-0.1756695415342715</c:v>
                </c:pt>
                <c:pt idx="185">
                  <c:v>-0.18610985020426696</c:v>
                </c:pt>
                <c:pt idx="186">
                  <c:v>-0.17748524738992288</c:v>
                </c:pt>
                <c:pt idx="187">
                  <c:v>-0.1629596005447117</c:v>
                </c:pt>
                <c:pt idx="188">
                  <c:v>-0.17317294598275079</c:v>
                </c:pt>
                <c:pt idx="189">
                  <c:v>-0.17362687244666375</c:v>
                </c:pt>
                <c:pt idx="190">
                  <c:v>-0.17521561507035854</c:v>
                </c:pt>
                <c:pt idx="191">
                  <c:v>-0.17022242396731724</c:v>
                </c:pt>
                <c:pt idx="192">
                  <c:v>-0.16863368134362233</c:v>
                </c:pt>
                <c:pt idx="193">
                  <c:v>-0.16000907852927837</c:v>
                </c:pt>
                <c:pt idx="194">
                  <c:v>-0.15864729913753972</c:v>
                </c:pt>
                <c:pt idx="195">
                  <c:v>-0.15910122560145268</c:v>
                </c:pt>
                <c:pt idx="196">
                  <c:v>-0.1622787108488426</c:v>
                </c:pt>
                <c:pt idx="197">
                  <c:v>-0.16863368134362233</c:v>
                </c:pt>
                <c:pt idx="198">
                  <c:v>-0.16999546073536087</c:v>
                </c:pt>
                <c:pt idx="199">
                  <c:v>-0.16749886518384027</c:v>
                </c:pt>
                <c:pt idx="200">
                  <c:v>-0.15796640944167051</c:v>
                </c:pt>
                <c:pt idx="201">
                  <c:v>-0.16000907852927837</c:v>
                </c:pt>
                <c:pt idx="202">
                  <c:v>-0.15183840217884714</c:v>
                </c:pt>
                <c:pt idx="203">
                  <c:v>-0.1529732183386292</c:v>
                </c:pt>
                <c:pt idx="204">
                  <c:v>-0.1529732183386292</c:v>
                </c:pt>
                <c:pt idx="205">
                  <c:v>-0.1647753064003632</c:v>
                </c:pt>
                <c:pt idx="206">
                  <c:v>-0.17907399001361779</c:v>
                </c:pt>
                <c:pt idx="207">
                  <c:v>-0.1840671811166591</c:v>
                </c:pt>
                <c:pt idx="208">
                  <c:v>-0.19791193826600084</c:v>
                </c:pt>
                <c:pt idx="209">
                  <c:v>-0.1899682251475262</c:v>
                </c:pt>
                <c:pt idx="210">
                  <c:v>-0.18134362233318202</c:v>
                </c:pt>
                <c:pt idx="211">
                  <c:v>-0.17589650476622787</c:v>
                </c:pt>
                <c:pt idx="212">
                  <c:v>-0.16182478438492964</c:v>
                </c:pt>
                <c:pt idx="213">
                  <c:v>-0.16000907852927837</c:v>
                </c:pt>
                <c:pt idx="214">
                  <c:v>-0.15501588742623706</c:v>
                </c:pt>
                <c:pt idx="215">
                  <c:v>-0.1529732183386292</c:v>
                </c:pt>
                <c:pt idx="216">
                  <c:v>-0.16091693145710406</c:v>
                </c:pt>
                <c:pt idx="217">
                  <c:v>-0.16205174761688612</c:v>
                </c:pt>
                <c:pt idx="218">
                  <c:v>-0.15161143894689055</c:v>
                </c:pt>
                <c:pt idx="219">
                  <c:v>-0.14820699046754426</c:v>
                </c:pt>
                <c:pt idx="220">
                  <c:v>-0.15274625510667283</c:v>
                </c:pt>
                <c:pt idx="221">
                  <c:v>-0.15024965955515213</c:v>
                </c:pt>
                <c:pt idx="222">
                  <c:v>-0.14480254198819797</c:v>
                </c:pt>
                <c:pt idx="223">
                  <c:v>-0.14661824784384936</c:v>
                </c:pt>
                <c:pt idx="224">
                  <c:v>-0.14275987290059011</c:v>
                </c:pt>
                <c:pt idx="225">
                  <c:v>-0.14752610077167494</c:v>
                </c:pt>
                <c:pt idx="226">
                  <c:v>-0.15115751248297782</c:v>
                </c:pt>
                <c:pt idx="227">
                  <c:v>-0.15274625510667283</c:v>
                </c:pt>
                <c:pt idx="228">
                  <c:v>-0.14434861552428502</c:v>
                </c:pt>
                <c:pt idx="229">
                  <c:v>-0.13935542442124371</c:v>
                </c:pt>
                <c:pt idx="230">
                  <c:v>-0.12936904221516121</c:v>
                </c:pt>
                <c:pt idx="231">
                  <c:v>-0.12800726282342256</c:v>
                </c:pt>
                <c:pt idx="232">
                  <c:v>-0.12142532909668635</c:v>
                </c:pt>
                <c:pt idx="233">
                  <c:v>-0.11824784384929643</c:v>
                </c:pt>
                <c:pt idx="234">
                  <c:v>-0.12301407172038137</c:v>
                </c:pt>
                <c:pt idx="235">
                  <c:v>-0.11711302768951437</c:v>
                </c:pt>
                <c:pt idx="236">
                  <c:v>-0.11370857921016808</c:v>
                </c:pt>
                <c:pt idx="237">
                  <c:v>-0.11892873354516575</c:v>
                </c:pt>
                <c:pt idx="238">
                  <c:v>-0.12051747616886066</c:v>
                </c:pt>
                <c:pt idx="239">
                  <c:v>-0.11393554244212445</c:v>
                </c:pt>
                <c:pt idx="240">
                  <c:v>-0.11802088061734006</c:v>
                </c:pt>
                <c:pt idx="241">
                  <c:v>-0.13640490240581038</c:v>
                </c:pt>
                <c:pt idx="242">
                  <c:v>-0.14298683613254659</c:v>
                </c:pt>
                <c:pt idx="243">
                  <c:v>-0.1420789832047209</c:v>
                </c:pt>
                <c:pt idx="244">
                  <c:v>-0.13436223331820252</c:v>
                </c:pt>
                <c:pt idx="245">
                  <c:v>-0.12187925556059931</c:v>
                </c:pt>
                <c:pt idx="246">
                  <c:v>-0.12097140263277362</c:v>
                </c:pt>
                <c:pt idx="247">
                  <c:v>-0.12619155696777129</c:v>
                </c:pt>
                <c:pt idx="248">
                  <c:v>-0.13504312301407173</c:v>
                </c:pt>
                <c:pt idx="249">
                  <c:v>-0.11870177031320939</c:v>
                </c:pt>
                <c:pt idx="250">
                  <c:v>-0.13731275533363607</c:v>
                </c:pt>
                <c:pt idx="251">
                  <c:v>-0.11915569677712212</c:v>
                </c:pt>
                <c:pt idx="252">
                  <c:v>-0.12346799818429421</c:v>
                </c:pt>
                <c:pt idx="253">
                  <c:v>-0.13073082160689975</c:v>
                </c:pt>
                <c:pt idx="254">
                  <c:v>-0.13209260099863818</c:v>
                </c:pt>
                <c:pt idx="255">
                  <c:v>-0.12891511575124825</c:v>
                </c:pt>
                <c:pt idx="256">
                  <c:v>-0.12119836586472998</c:v>
                </c:pt>
                <c:pt idx="257">
                  <c:v>-0.12346799818429421</c:v>
                </c:pt>
                <c:pt idx="258">
                  <c:v>-0.11960962324103497</c:v>
                </c:pt>
                <c:pt idx="259">
                  <c:v>-0.12573763050385833</c:v>
                </c:pt>
                <c:pt idx="260">
                  <c:v>-0.12256014525646852</c:v>
                </c:pt>
                <c:pt idx="261">
                  <c:v>-0.11733999092147074</c:v>
                </c:pt>
                <c:pt idx="262">
                  <c:v>-0.11892873354516575</c:v>
                </c:pt>
                <c:pt idx="263">
                  <c:v>-0.13141171130276896</c:v>
                </c:pt>
                <c:pt idx="264">
                  <c:v>-0.13458919655015888</c:v>
                </c:pt>
                <c:pt idx="265">
                  <c:v>-0.14639128461189288</c:v>
                </c:pt>
                <c:pt idx="266">
                  <c:v>-0.13776668179754881</c:v>
                </c:pt>
                <c:pt idx="267">
                  <c:v>-0.15206536541080351</c:v>
                </c:pt>
                <c:pt idx="268">
                  <c:v>-0.15161143894689055</c:v>
                </c:pt>
                <c:pt idx="269">
                  <c:v>-0.14321379936450296</c:v>
                </c:pt>
                <c:pt idx="270">
                  <c:v>-0.14820699046754426</c:v>
                </c:pt>
                <c:pt idx="271">
                  <c:v>-0.15047662278710849</c:v>
                </c:pt>
                <c:pt idx="272">
                  <c:v>-0.14525646845211093</c:v>
                </c:pt>
                <c:pt idx="273">
                  <c:v>-0.13776668179754881</c:v>
                </c:pt>
                <c:pt idx="274">
                  <c:v>-0.12891511575124825</c:v>
                </c:pt>
                <c:pt idx="275">
                  <c:v>-0.12755333635950983</c:v>
                </c:pt>
                <c:pt idx="276">
                  <c:v>-0.12346799818429421</c:v>
                </c:pt>
                <c:pt idx="277">
                  <c:v>-0.12324103495233774</c:v>
                </c:pt>
                <c:pt idx="278">
                  <c:v>-0.1177939173853837</c:v>
                </c:pt>
                <c:pt idx="279">
                  <c:v>-0.11756695415342711</c:v>
                </c:pt>
                <c:pt idx="280">
                  <c:v>-0.12346799818429421</c:v>
                </c:pt>
                <c:pt idx="281">
                  <c:v>-0.12346799818429421</c:v>
                </c:pt>
                <c:pt idx="282">
                  <c:v>-0.12482977757603264</c:v>
                </c:pt>
                <c:pt idx="283">
                  <c:v>-0.13254652746255113</c:v>
                </c:pt>
                <c:pt idx="284">
                  <c:v>-0.12709940989559698</c:v>
                </c:pt>
                <c:pt idx="285">
                  <c:v>-0.12210621879255568</c:v>
                </c:pt>
                <c:pt idx="286">
                  <c:v>-0.1193826600090786</c:v>
                </c:pt>
                <c:pt idx="287">
                  <c:v>-0.13095778483885612</c:v>
                </c:pt>
                <c:pt idx="288">
                  <c:v>-0.12573763050385833</c:v>
                </c:pt>
                <c:pt idx="289">
                  <c:v>-0.1327734906945075</c:v>
                </c:pt>
                <c:pt idx="290">
                  <c:v>-0.12051747616886066</c:v>
                </c:pt>
                <c:pt idx="291">
                  <c:v>-0.12414888788016343</c:v>
                </c:pt>
                <c:pt idx="292">
                  <c:v>-0.13050385837494327</c:v>
                </c:pt>
                <c:pt idx="293">
                  <c:v>-0.12755333635950983</c:v>
                </c:pt>
                <c:pt idx="294">
                  <c:v>-0.12619155696777129</c:v>
                </c:pt>
                <c:pt idx="295">
                  <c:v>-0.12006354970494781</c:v>
                </c:pt>
                <c:pt idx="296">
                  <c:v>-0.12029051293690429</c:v>
                </c:pt>
                <c:pt idx="297">
                  <c:v>-0.1159782115297322</c:v>
                </c:pt>
                <c:pt idx="298">
                  <c:v>-0.11348161597821149</c:v>
                </c:pt>
                <c:pt idx="299">
                  <c:v>-0.11552428506581935</c:v>
                </c:pt>
                <c:pt idx="300">
                  <c:v>-0.12210621879255568</c:v>
                </c:pt>
                <c:pt idx="301">
                  <c:v>-0.12732637312755335</c:v>
                </c:pt>
                <c:pt idx="302">
                  <c:v>-0.13413527008624615</c:v>
                </c:pt>
                <c:pt idx="303">
                  <c:v>-0.14185201997276442</c:v>
                </c:pt>
                <c:pt idx="304">
                  <c:v>-0.15024965955515213</c:v>
                </c:pt>
                <c:pt idx="305">
                  <c:v>-0.15115751248297782</c:v>
                </c:pt>
                <c:pt idx="306">
                  <c:v>-0.14593735814798003</c:v>
                </c:pt>
                <c:pt idx="307">
                  <c:v>-0.14639128461189288</c:v>
                </c:pt>
                <c:pt idx="308">
                  <c:v>-0.14616432137993651</c:v>
                </c:pt>
                <c:pt idx="309">
                  <c:v>-0.1454834316840673</c:v>
                </c:pt>
                <c:pt idx="310">
                  <c:v>-0.14639128461189288</c:v>
                </c:pt>
                <c:pt idx="311">
                  <c:v>-0.15002269632319565</c:v>
                </c:pt>
                <c:pt idx="312">
                  <c:v>-0.15569677712210617</c:v>
                </c:pt>
                <c:pt idx="313">
                  <c:v>-0.15274625510667283</c:v>
                </c:pt>
                <c:pt idx="314">
                  <c:v>-0.16840671811166597</c:v>
                </c:pt>
                <c:pt idx="315">
                  <c:v>-0.16091693145710406</c:v>
                </c:pt>
                <c:pt idx="316">
                  <c:v>-0.16114389468906043</c:v>
                </c:pt>
                <c:pt idx="317">
                  <c:v>-0.16364049024058103</c:v>
                </c:pt>
                <c:pt idx="318">
                  <c:v>-0.1622787108488426</c:v>
                </c:pt>
                <c:pt idx="319">
                  <c:v>-0.1454834316840673</c:v>
                </c:pt>
                <c:pt idx="320">
                  <c:v>-0.15978211529732178</c:v>
                </c:pt>
                <c:pt idx="321">
                  <c:v>-0.14434861552428502</c:v>
                </c:pt>
                <c:pt idx="322">
                  <c:v>-0.15274625510667283</c:v>
                </c:pt>
                <c:pt idx="323">
                  <c:v>-0.14934180662732643</c:v>
                </c:pt>
                <c:pt idx="324">
                  <c:v>-0.15842033590558335</c:v>
                </c:pt>
                <c:pt idx="325">
                  <c:v>-0.15433499773036774</c:v>
                </c:pt>
                <c:pt idx="326">
                  <c:v>-0.13890149795733098</c:v>
                </c:pt>
                <c:pt idx="327">
                  <c:v>-0.13527008624602821</c:v>
                </c:pt>
                <c:pt idx="328">
                  <c:v>-0.13640490240581038</c:v>
                </c:pt>
                <c:pt idx="329">
                  <c:v>-0.13640490240581038</c:v>
                </c:pt>
                <c:pt idx="330">
                  <c:v>-0.13095778483885612</c:v>
                </c:pt>
                <c:pt idx="331">
                  <c:v>-0.13595097594189742</c:v>
                </c:pt>
                <c:pt idx="332">
                  <c:v>-0.14344076259645933</c:v>
                </c:pt>
                <c:pt idx="333">
                  <c:v>-0.14139809350885169</c:v>
                </c:pt>
                <c:pt idx="334">
                  <c:v>-0.13572401270994106</c:v>
                </c:pt>
                <c:pt idx="335">
                  <c:v>-0.13254652746255113</c:v>
                </c:pt>
                <c:pt idx="336">
                  <c:v>-0.12800726282342256</c:v>
                </c:pt>
                <c:pt idx="337">
                  <c:v>-0.12074443940081703</c:v>
                </c:pt>
                <c:pt idx="338">
                  <c:v>-0.12823422605537915</c:v>
                </c:pt>
                <c:pt idx="339">
                  <c:v>-0.12596459373581492</c:v>
                </c:pt>
                <c:pt idx="340">
                  <c:v>-0.1302768951429869</c:v>
                </c:pt>
                <c:pt idx="341">
                  <c:v>-0.12551066727190197</c:v>
                </c:pt>
                <c:pt idx="342">
                  <c:v>-0.12505674080798923</c:v>
                </c:pt>
              </c:numCache>
            </c:numRef>
          </c:val>
          <c:smooth val="1"/>
          <c:extLst>
            <c:ext xmlns:c16="http://schemas.microsoft.com/office/drawing/2014/chart" uri="{C3380CC4-5D6E-409C-BE32-E72D297353CC}">
              <c16:uniqueId val="{00000001-2700-4D27-BA7A-61721DC69651}"/>
            </c:ext>
          </c:extLst>
        </c:ser>
        <c:ser>
          <c:idx val="1"/>
          <c:order val="3"/>
          <c:tx>
            <c:strRef>
              <c:f>'III.2.3 Ханш'!$A$13</c:f>
              <c:strCache>
                <c:ptCount val="1"/>
                <c:pt idx="0">
                  <c:v> Евро</c:v>
                </c:pt>
              </c:strCache>
            </c:strRef>
          </c:tx>
          <c:spPr>
            <a:ln w="22225">
              <a:solidFill>
                <a:srgbClr val="286A6C"/>
              </a:solidFill>
            </a:ln>
          </c:spPr>
          <c:marker>
            <c:symbol val="none"/>
          </c:marker>
          <c:cat>
            <c:numRef>
              <c:f>'III.2.3 Ханш'!$TZ$11:$AHD$11</c:f>
              <c:numCache>
                <c:formatCode>m/d/yyyy</c:formatCode>
                <c:ptCount val="343"/>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numCache>
            </c:numRef>
          </c:cat>
          <c:val>
            <c:numRef>
              <c:f>'III.2.3 Ханш'!$TZ$13:$AHD$13</c:f>
              <c:numCache>
                <c:formatCode>0.0%</c:formatCode>
                <c:ptCount val="343"/>
                <c:pt idx="0">
                  <c:v>0</c:v>
                </c:pt>
                <c:pt idx="1">
                  <c:v>7.5402965197124416E-4</c:v>
                </c:pt>
                <c:pt idx="2">
                  <c:v>-3.943150734117995E-3</c:v>
                </c:pt>
                <c:pt idx="3">
                  <c:v>-2.5950371139269457E-3</c:v>
                </c:pt>
                <c:pt idx="4">
                  <c:v>-1.4101333751150857E-3</c:v>
                </c:pt>
                <c:pt idx="5">
                  <c:v>-3.6004099832219749E-3</c:v>
                </c:pt>
                <c:pt idx="6">
                  <c:v>-6.3423359903901355E-3</c:v>
                </c:pt>
                <c:pt idx="7">
                  <c:v>-6.9462125514926365E-3</c:v>
                </c:pt>
                <c:pt idx="8">
                  <c:v>-4.6188396430273393E-3</c:v>
                </c:pt>
                <c:pt idx="9">
                  <c:v>-2.6635852641061497E-3</c:v>
                </c:pt>
                <c:pt idx="10">
                  <c:v>-4.3936100067242245E-3</c:v>
                </c:pt>
                <c:pt idx="11">
                  <c:v>-1.1130913910051277E-3</c:v>
                </c:pt>
                <c:pt idx="12">
                  <c:v>-1.7006469639697652E-3</c:v>
                </c:pt>
                <c:pt idx="13">
                  <c:v>-4.798370512544281E-3</c:v>
                </c:pt>
                <c:pt idx="14">
                  <c:v>-5.425096457039813E-3</c:v>
                </c:pt>
                <c:pt idx="15">
                  <c:v>-5.5883063384188914E-3</c:v>
                </c:pt>
                <c:pt idx="16">
                  <c:v>-4.8212198959374231E-3</c:v>
                </c:pt>
                <c:pt idx="17">
                  <c:v>-8.0038125828290063E-3</c:v>
                </c:pt>
                <c:pt idx="18">
                  <c:v>-9.5412496654198042E-3</c:v>
                </c:pt>
                <c:pt idx="19">
                  <c:v>-1.0451960803514848E-2</c:v>
                </c:pt>
                <c:pt idx="20">
                  <c:v>-1.179354602845073E-2</c:v>
                </c:pt>
                <c:pt idx="21">
                  <c:v>-1.0520508953694052E-2</c:v>
                </c:pt>
                <c:pt idx="22">
                  <c:v>-9.4563805271025148E-3</c:v>
                </c:pt>
                <c:pt idx="23">
                  <c:v>-5.0105433583370607E-3</c:v>
                </c:pt>
                <c:pt idx="24">
                  <c:v>-7.1355360138924961E-3</c:v>
                </c:pt>
                <c:pt idx="25">
                  <c:v>-7.8308101085671211E-3</c:v>
                </c:pt>
                <c:pt idx="26">
                  <c:v>-1.0886099087983103E-2</c:v>
                </c:pt>
                <c:pt idx="27">
                  <c:v>-1.4225373260998708E-2</c:v>
                </c:pt>
                <c:pt idx="28">
                  <c:v>-1.5896642446320164E-2</c:v>
                </c:pt>
                <c:pt idx="29">
                  <c:v>-1.8955195623363896E-2</c:v>
                </c:pt>
                <c:pt idx="30">
                  <c:v>-1.8328469678868253E-2</c:v>
                </c:pt>
                <c:pt idx="31">
                  <c:v>-2.1422929029815241E-2</c:v>
                </c:pt>
                <c:pt idx="32">
                  <c:v>-2.4638163692982662E-2</c:v>
                </c:pt>
                <c:pt idx="33">
                  <c:v>-2.4272573558693611E-2</c:v>
                </c:pt>
                <c:pt idx="34">
                  <c:v>-2.5098415558471476E-2</c:v>
                </c:pt>
                <c:pt idx="35">
                  <c:v>-2.7468223036095529E-2</c:v>
                </c:pt>
                <c:pt idx="36">
                  <c:v>-2.7987230458880852E-2</c:v>
                </c:pt>
                <c:pt idx="37">
                  <c:v>-2.5206134080181686E-2</c:v>
                </c:pt>
                <c:pt idx="38">
                  <c:v>-1.3249378170351989E-2</c:v>
                </c:pt>
                <c:pt idx="39">
                  <c:v>-7.9254718397669954E-3</c:v>
                </c:pt>
                <c:pt idx="40">
                  <c:v>-2.0466519124934246E-3</c:v>
                </c:pt>
                <c:pt idx="41">
                  <c:v>3.8811309791939586E-3</c:v>
                </c:pt>
                <c:pt idx="42">
                  <c:v>8.6631805036003762E-3</c:v>
                </c:pt>
                <c:pt idx="43">
                  <c:v>3.6885433191666817E-3</c:v>
                </c:pt>
                <c:pt idx="44">
                  <c:v>1.4411432525770929E-2</c:v>
                </c:pt>
                <c:pt idx="45">
                  <c:v>3.1166558948144907E-2</c:v>
                </c:pt>
                <c:pt idx="46">
                  <c:v>2.7899097122936256E-2</c:v>
                </c:pt>
                <c:pt idx="47">
                  <c:v>2.3064820436488498E-2</c:v>
                </c:pt>
                <c:pt idx="48">
                  <c:v>2.1498005575249612E-2</c:v>
                </c:pt>
                <c:pt idx="49">
                  <c:v>1.0830607728314234E-2</c:v>
                </c:pt>
                <c:pt idx="50">
                  <c:v>1.0070049681087934E-2</c:v>
                </c:pt>
                <c:pt idx="51">
                  <c:v>7.0343458874375653E-3</c:v>
                </c:pt>
                <c:pt idx="52">
                  <c:v>-8.4085730886489518E-3</c:v>
                </c:pt>
                <c:pt idx="53">
                  <c:v>-1.9193482050177346E-2</c:v>
                </c:pt>
                <c:pt idx="54">
                  <c:v>-2.1857067314283496E-2</c:v>
                </c:pt>
                <c:pt idx="55">
                  <c:v>-3.2573428125632464E-2</c:v>
                </c:pt>
                <c:pt idx="56">
                  <c:v>-2.0362064800851343E-2</c:v>
                </c:pt>
                <c:pt idx="57">
                  <c:v>-2.1520854958642532E-2</c:v>
                </c:pt>
                <c:pt idx="58">
                  <c:v>-1.092200526188658E-2</c:v>
                </c:pt>
                <c:pt idx="59">
                  <c:v>-8.2257780215044818E-4</c:v>
                </c:pt>
                <c:pt idx="60">
                  <c:v>4.2369285206003138E-3</c:v>
                </c:pt>
                <c:pt idx="61">
                  <c:v>-2.9377778648230768E-3</c:v>
                </c:pt>
                <c:pt idx="62">
                  <c:v>-6.610000195851895E-3</c:v>
                </c:pt>
                <c:pt idx="63">
                  <c:v>-8.2877977764285182E-3</c:v>
                </c:pt>
                <c:pt idx="64">
                  <c:v>-2.0352272207968536E-2</c:v>
                </c:pt>
                <c:pt idx="65">
                  <c:v>-1.8093447449682332E-2</c:v>
                </c:pt>
                <c:pt idx="66">
                  <c:v>-1.2854410257414628E-2</c:v>
                </c:pt>
                <c:pt idx="67">
                  <c:v>-1.4000143624695593E-2</c:v>
                </c:pt>
                <c:pt idx="68">
                  <c:v>-1.255736827330467E-2</c:v>
                </c:pt>
                <c:pt idx="69">
                  <c:v>-6.1954470971490316E-3</c:v>
                </c:pt>
                <c:pt idx="70">
                  <c:v>-6.6850767412862666E-3</c:v>
                </c:pt>
                <c:pt idx="71">
                  <c:v>-7.099629839989019E-3</c:v>
                </c:pt>
                <c:pt idx="72">
                  <c:v>-7.8765088753534052E-3</c:v>
                </c:pt>
                <c:pt idx="73">
                  <c:v>-1.2766276921469921E-2</c:v>
                </c:pt>
                <c:pt idx="74">
                  <c:v>-1.6027210351423515E-2</c:v>
                </c:pt>
                <c:pt idx="75">
                  <c:v>-1.2485555925497938E-2</c:v>
                </c:pt>
                <c:pt idx="76">
                  <c:v>-1.5452711568969324E-2</c:v>
                </c:pt>
                <c:pt idx="77">
                  <c:v>-1.3298341134765579E-2</c:v>
                </c:pt>
                <c:pt idx="78">
                  <c:v>-1.8514528943640252E-2</c:v>
                </c:pt>
                <c:pt idx="79">
                  <c:v>-2.3342277234832842E-2</c:v>
                </c:pt>
                <c:pt idx="80">
                  <c:v>-1.337668187782759E-2</c:v>
                </c:pt>
                <c:pt idx="81">
                  <c:v>-1.343217323749657E-2</c:v>
                </c:pt>
                <c:pt idx="82">
                  <c:v>-1.0693511427955826E-2</c:v>
                </c:pt>
                <c:pt idx="83">
                  <c:v>-9.2148299026616476E-3</c:v>
                </c:pt>
                <c:pt idx="84">
                  <c:v>-1.834479066700534E-3</c:v>
                </c:pt>
                <c:pt idx="85">
                  <c:v>-4.1226816036350478E-3</c:v>
                </c:pt>
                <c:pt idx="86">
                  <c:v>-7.2758965118784324E-3</c:v>
                </c:pt>
                <c:pt idx="87">
                  <c:v>-1.4202523877605566E-2</c:v>
                </c:pt>
                <c:pt idx="88">
                  <c:v>-1.5968454794127118E-2</c:v>
                </c:pt>
                <c:pt idx="89">
                  <c:v>-1.2217891720036289E-2</c:v>
                </c:pt>
                <c:pt idx="90">
                  <c:v>-1.2407215182435927E-2</c:v>
                </c:pt>
                <c:pt idx="91">
                  <c:v>-1.382387695280618E-2</c:v>
                </c:pt>
                <c:pt idx="92">
                  <c:v>-1.1330029965334276E-2</c:v>
                </c:pt>
                <c:pt idx="93">
                  <c:v>-1.40882769606403E-2</c:v>
                </c:pt>
                <c:pt idx="94">
                  <c:v>-1.2573689261442644E-2</c:v>
                </c:pt>
                <c:pt idx="95">
                  <c:v>-1.2573689261442644E-2</c:v>
                </c:pt>
                <c:pt idx="96">
                  <c:v>-1.22962324630983E-2</c:v>
                </c:pt>
                <c:pt idx="97">
                  <c:v>-1.1130913910051277E-3</c:v>
                </c:pt>
                <c:pt idx="98">
                  <c:v>2.6113581020670296E-5</c:v>
                </c:pt>
                <c:pt idx="99">
                  <c:v>3.0814025604366524E-3</c:v>
                </c:pt>
                <c:pt idx="100">
                  <c:v>-3.019382805512616E-3</c:v>
                </c:pt>
                <c:pt idx="101">
                  <c:v>1.3644346083288017E-3</c:v>
                </c:pt>
                <c:pt idx="102">
                  <c:v>3.8713383863113737E-3</c:v>
                </c:pt>
                <c:pt idx="103">
                  <c:v>8.513027412731633E-3</c:v>
                </c:pt>
                <c:pt idx="104">
                  <c:v>1.7088074580387413E-2</c:v>
                </c:pt>
                <c:pt idx="105">
                  <c:v>2.0766825306671288E-2</c:v>
                </c:pt>
                <c:pt idx="106">
                  <c:v>2.7983966261253324E-2</c:v>
                </c:pt>
                <c:pt idx="107">
                  <c:v>2.7360504514385431E-2</c:v>
                </c:pt>
                <c:pt idx="108">
                  <c:v>3.6010628227475472E-2</c:v>
                </c:pt>
                <c:pt idx="109">
                  <c:v>3.380076643360308E-2</c:v>
                </c:pt>
                <c:pt idx="110">
                  <c:v>4.2610835830444449E-2</c:v>
                </c:pt>
                <c:pt idx="111">
                  <c:v>4.3492169189891516E-2</c:v>
                </c:pt>
                <c:pt idx="112">
                  <c:v>4.0009270321262447E-2</c:v>
                </c:pt>
                <c:pt idx="113">
                  <c:v>3.4835517081546197E-2</c:v>
                </c:pt>
                <c:pt idx="114">
                  <c:v>4.1403082708239447E-2</c:v>
                </c:pt>
                <c:pt idx="115">
                  <c:v>3.6738544298426046E-2</c:v>
                </c:pt>
                <c:pt idx="116">
                  <c:v>3.4871423255449452E-2</c:v>
                </c:pt>
                <c:pt idx="117">
                  <c:v>3.163660340651675E-2</c:v>
                </c:pt>
                <c:pt idx="118">
                  <c:v>3.1852040449936947E-2</c:v>
                </c:pt>
                <c:pt idx="119">
                  <c:v>4.0479314779634068E-2</c:v>
                </c:pt>
                <c:pt idx="120">
                  <c:v>3.5246805982621421E-2</c:v>
                </c:pt>
                <c:pt idx="121">
                  <c:v>3.4029260267533612E-2</c:v>
                </c:pt>
                <c:pt idx="122">
                  <c:v>3.6017156622730528E-2</c:v>
                </c:pt>
                <c:pt idx="123">
                  <c:v>3.4551531887946574E-2</c:v>
                </c:pt>
                <c:pt idx="124">
                  <c:v>3.5573225745379577E-2</c:v>
                </c:pt>
                <c:pt idx="125">
                  <c:v>4.0805734542392225E-2</c:v>
                </c:pt>
                <c:pt idx="126">
                  <c:v>3.6438238116688559E-2</c:v>
                </c:pt>
                <c:pt idx="127">
                  <c:v>4.2976425964733611E-2</c:v>
                </c:pt>
                <c:pt idx="128">
                  <c:v>4.2702233364016795E-2</c:v>
                </c:pt>
                <c:pt idx="129">
                  <c:v>4.2731611142664994E-2</c:v>
                </c:pt>
                <c:pt idx="130">
                  <c:v>4.8159971797332446E-2</c:v>
                </c:pt>
                <c:pt idx="131">
                  <c:v>4.2734875340292522E-2</c:v>
                </c:pt>
                <c:pt idx="132">
                  <c:v>5.5837364617403296E-2</c:v>
                </c:pt>
                <c:pt idx="133">
                  <c:v>5.3937601598151197E-2</c:v>
                </c:pt>
                <c:pt idx="134">
                  <c:v>6.1725977137559784E-2</c:v>
                </c:pt>
                <c:pt idx="135">
                  <c:v>6.1171063540871096E-2</c:v>
                </c:pt>
                <c:pt idx="136">
                  <c:v>6.8290278566625506E-2</c:v>
                </c:pt>
                <c:pt idx="137">
                  <c:v>7.5073281236739176E-2</c:v>
                </c:pt>
                <c:pt idx="138">
                  <c:v>7.5970935584324106E-2</c:v>
                </c:pt>
                <c:pt idx="139">
                  <c:v>8.6919054427231357E-2</c:v>
                </c:pt>
                <c:pt idx="140">
                  <c:v>8.7398891478485785E-2</c:v>
                </c:pt>
                <c:pt idx="141">
                  <c:v>9.1792501485209899E-2</c:v>
                </c:pt>
                <c:pt idx="142">
                  <c:v>9.203078791202346E-2</c:v>
                </c:pt>
                <c:pt idx="143">
                  <c:v>0.10081474372784416</c:v>
                </c:pt>
                <c:pt idx="144">
                  <c:v>9.2602022496850012E-2</c:v>
                </c:pt>
                <c:pt idx="145">
                  <c:v>9.5232965784680434E-2</c:v>
                </c:pt>
                <c:pt idx="146">
                  <c:v>9.814789426611048E-2</c:v>
                </c:pt>
                <c:pt idx="147">
                  <c:v>0.10032837828133467</c:v>
                </c:pt>
                <c:pt idx="148">
                  <c:v>0.10014231901656245</c:v>
                </c:pt>
                <c:pt idx="149">
                  <c:v>9.3238541034228239E-2</c:v>
                </c:pt>
                <c:pt idx="150">
                  <c:v>9.1743538520796086E-2</c:v>
                </c:pt>
                <c:pt idx="151">
                  <c:v>9.19198051926855E-2</c:v>
                </c:pt>
                <c:pt idx="152">
                  <c:v>9.9757143696507899E-2</c:v>
                </c:pt>
                <c:pt idx="153">
                  <c:v>9.7162106582580954E-2</c:v>
                </c:pt>
                <c:pt idx="154">
                  <c:v>0.10210410179073892</c:v>
                </c:pt>
                <c:pt idx="155">
                  <c:v>0.1064552772283045</c:v>
                </c:pt>
                <c:pt idx="156">
                  <c:v>0.11038210697428452</c:v>
                </c:pt>
                <c:pt idx="157">
                  <c:v>0.10275367711862748</c:v>
                </c:pt>
                <c:pt idx="158">
                  <c:v>0.10167649190152583</c:v>
                </c:pt>
                <c:pt idx="159">
                  <c:v>9.9688595546328695E-2</c:v>
                </c:pt>
                <c:pt idx="160">
                  <c:v>0.10087349928514078</c:v>
                </c:pt>
                <c:pt idx="161">
                  <c:v>9.9404610352729295E-2</c:v>
                </c:pt>
                <c:pt idx="162">
                  <c:v>0.10218244253380071</c:v>
                </c:pt>
                <c:pt idx="163">
                  <c:v>0.1074084229355583</c:v>
                </c:pt>
                <c:pt idx="164">
                  <c:v>0.1074965562715029</c:v>
                </c:pt>
                <c:pt idx="165">
                  <c:v>0.11493239846713266</c:v>
                </c:pt>
                <c:pt idx="166">
                  <c:v>0.10556741547360238</c:v>
                </c:pt>
                <c:pt idx="167">
                  <c:v>0.10070049681087889</c:v>
                </c:pt>
                <c:pt idx="168">
                  <c:v>0.10278631909490321</c:v>
                </c:pt>
                <c:pt idx="169">
                  <c:v>0.10270144995658614</c:v>
                </c:pt>
                <c:pt idx="170">
                  <c:v>0.10086370669225797</c:v>
                </c:pt>
                <c:pt idx="171">
                  <c:v>9.7041331270360409E-2</c:v>
                </c:pt>
                <c:pt idx="172">
                  <c:v>0.10128152398858847</c:v>
                </c:pt>
                <c:pt idx="173">
                  <c:v>0.1028026400830413</c:v>
                </c:pt>
                <c:pt idx="174">
                  <c:v>0.10524425990847197</c:v>
                </c:pt>
                <c:pt idx="175">
                  <c:v>0.10702324761550353</c:v>
                </c:pt>
                <c:pt idx="176">
                  <c:v>0.10510716360811356</c:v>
                </c:pt>
                <c:pt idx="177">
                  <c:v>9.8954151080123065E-2</c:v>
                </c:pt>
                <c:pt idx="178">
                  <c:v>0.10394510925269462</c:v>
                </c:pt>
                <c:pt idx="179">
                  <c:v>0.10278958329253096</c:v>
                </c:pt>
                <c:pt idx="180">
                  <c:v>9.2804402749760095E-2</c:v>
                </c:pt>
                <c:pt idx="181">
                  <c:v>9.0003721185295538E-2</c:v>
                </c:pt>
                <c:pt idx="182">
                  <c:v>8.7079000110982685E-2</c:v>
                </c:pt>
                <c:pt idx="183">
                  <c:v>8.7787330996167867E-2</c:v>
                </c:pt>
                <c:pt idx="184">
                  <c:v>8.3605893835236422E-2</c:v>
                </c:pt>
                <c:pt idx="185">
                  <c:v>8.823126187351904E-2</c:v>
                </c:pt>
                <c:pt idx="186">
                  <c:v>9.3232012638973183E-2</c:v>
                </c:pt>
                <c:pt idx="187">
                  <c:v>9.3284239801014524E-2</c:v>
                </c:pt>
                <c:pt idx="188">
                  <c:v>9.242249162733307E-2</c:v>
                </c:pt>
                <c:pt idx="189">
                  <c:v>9.3783662038034343E-2</c:v>
                </c:pt>
                <c:pt idx="190">
                  <c:v>9.7371015230746094E-2</c:v>
                </c:pt>
                <c:pt idx="191">
                  <c:v>9.6450511499768243E-2</c:v>
                </c:pt>
                <c:pt idx="192">
                  <c:v>9.661698557877485E-2</c:v>
                </c:pt>
                <c:pt idx="193">
                  <c:v>9.7472205357201247E-2</c:v>
                </c:pt>
                <c:pt idx="194">
                  <c:v>0.10132722275537454</c:v>
                </c:pt>
                <c:pt idx="195">
                  <c:v>9.8706072060426697E-2</c:v>
                </c:pt>
                <c:pt idx="196">
                  <c:v>9.3695528702089748E-2</c:v>
                </c:pt>
                <c:pt idx="197">
                  <c:v>9.126370146954188E-2</c:v>
                </c:pt>
                <c:pt idx="198">
                  <c:v>9.1550950860769031E-2</c:v>
                </c:pt>
                <c:pt idx="199">
                  <c:v>9.6819365831684934E-2</c:v>
                </c:pt>
                <c:pt idx="200">
                  <c:v>0.10508757842234795</c:v>
                </c:pt>
                <c:pt idx="201">
                  <c:v>0.1032824771342955</c:v>
                </c:pt>
                <c:pt idx="202">
                  <c:v>0.10176462523747043</c:v>
                </c:pt>
                <c:pt idx="203">
                  <c:v>0.10134680794113993</c:v>
                </c:pt>
                <c:pt idx="204">
                  <c:v>0.10056992890577554</c:v>
                </c:pt>
                <c:pt idx="205">
                  <c:v>9.6000052227162014E-2</c:v>
                </c:pt>
                <c:pt idx="206">
                  <c:v>9.276523237822909E-2</c:v>
                </c:pt>
                <c:pt idx="207">
                  <c:v>8.6925582822486414E-2</c:v>
                </c:pt>
                <c:pt idx="208">
                  <c:v>8.2577671582548362E-2</c:v>
                </c:pt>
                <c:pt idx="209">
                  <c:v>8.6279271692225379E-2</c:v>
                </c:pt>
                <c:pt idx="210">
                  <c:v>8.5136802522572053E-2</c:v>
                </c:pt>
                <c:pt idx="211">
                  <c:v>9.2664042251774159E-2</c:v>
                </c:pt>
                <c:pt idx="212">
                  <c:v>0.10140556349843632</c:v>
                </c:pt>
                <c:pt idx="213">
                  <c:v>0.10606683771062242</c:v>
                </c:pt>
                <c:pt idx="214">
                  <c:v>9.9522121467322089E-2</c:v>
                </c:pt>
                <c:pt idx="215">
                  <c:v>9.830457575223428E-2</c:v>
                </c:pt>
                <c:pt idx="216">
                  <c:v>9.6032694203437741E-2</c:v>
                </c:pt>
                <c:pt idx="217">
                  <c:v>9.8990057254026542E-2</c:v>
                </c:pt>
                <c:pt idx="218">
                  <c:v>0.10211063018599398</c:v>
                </c:pt>
                <c:pt idx="219">
                  <c:v>0.10544011176612678</c:v>
                </c:pt>
                <c:pt idx="220">
                  <c:v>0.10179400301611863</c:v>
                </c:pt>
                <c:pt idx="221">
                  <c:v>0.1041083191340737</c:v>
                </c:pt>
                <c:pt idx="222">
                  <c:v>0.10397448703134282</c:v>
                </c:pt>
                <c:pt idx="223">
                  <c:v>0.10273409193286209</c:v>
                </c:pt>
                <c:pt idx="224">
                  <c:v>0.10754551923591671</c:v>
                </c:pt>
                <c:pt idx="225">
                  <c:v>0.10946813163856195</c:v>
                </c:pt>
                <c:pt idx="226">
                  <c:v>0.11380298608798967</c:v>
                </c:pt>
                <c:pt idx="227">
                  <c:v>0.11324807249130098</c:v>
                </c:pt>
                <c:pt idx="228">
                  <c:v>0.12265222585636226</c:v>
                </c:pt>
                <c:pt idx="229">
                  <c:v>0.12758442847163742</c:v>
                </c:pt>
                <c:pt idx="230">
                  <c:v>0.13001625570418529</c:v>
                </c:pt>
                <c:pt idx="231">
                  <c:v>0.12734614204482408</c:v>
                </c:pt>
                <c:pt idx="232">
                  <c:v>0.12661822597387329</c:v>
                </c:pt>
                <c:pt idx="233">
                  <c:v>0.12793043342016097</c:v>
                </c:pt>
                <c:pt idx="234">
                  <c:v>0.12440509998237337</c:v>
                </c:pt>
                <c:pt idx="235">
                  <c:v>0.128312344542588</c:v>
                </c:pt>
                <c:pt idx="236">
                  <c:v>0.1304144878147504</c:v>
                </c:pt>
                <c:pt idx="237">
                  <c:v>0.12906963839218677</c:v>
                </c:pt>
                <c:pt idx="238">
                  <c:v>0.13109344092128716</c:v>
                </c:pt>
                <c:pt idx="239">
                  <c:v>0.13790908556767678</c:v>
                </c:pt>
                <c:pt idx="240">
                  <c:v>0.13910378189937145</c:v>
                </c:pt>
                <c:pt idx="241">
                  <c:v>0.1328887496164568</c:v>
                </c:pt>
                <c:pt idx="242">
                  <c:v>0.13636512008983082</c:v>
                </c:pt>
                <c:pt idx="243">
                  <c:v>0.1343086755844547</c:v>
                </c:pt>
                <c:pt idx="244">
                  <c:v>0.13533363363951501</c:v>
                </c:pt>
                <c:pt idx="245">
                  <c:v>0.13425971262004088</c:v>
                </c:pt>
                <c:pt idx="246">
                  <c:v>0.1375434954333874</c:v>
                </c:pt>
                <c:pt idx="247">
                  <c:v>0.14109167825456836</c:v>
                </c:pt>
                <c:pt idx="248">
                  <c:v>0.14394132278344673</c:v>
                </c:pt>
                <c:pt idx="249">
                  <c:v>0.14087950540877547</c:v>
                </c:pt>
                <c:pt idx="250">
                  <c:v>0.14037681897412813</c:v>
                </c:pt>
                <c:pt idx="251">
                  <c:v>0.14799872043453011</c:v>
                </c:pt>
                <c:pt idx="252">
                  <c:v>0.145224152451086</c:v>
                </c:pt>
                <c:pt idx="253">
                  <c:v>0.13789929297479397</c:v>
                </c:pt>
                <c:pt idx="254">
                  <c:v>0.13354485333960064</c:v>
                </c:pt>
                <c:pt idx="255">
                  <c:v>0.13148188043896947</c:v>
                </c:pt>
                <c:pt idx="256">
                  <c:v>0.13521285832729468</c:v>
                </c:pt>
                <c:pt idx="257">
                  <c:v>0.12958211741971715</c:v>
                </c:pt>
                <c:pt idx="258">
                  <c:v>0.12906963839218677</c:v>
                </c:pt>
                <c:pt idx="259">
                  <c:v>0.12257714931092778</c:v>
                </c:pt>
                <c:pt idx="260">
                  <c:v>0.12606984077243988</c:v>
                </c:pt>
                <c:pt idx="261">
                  <c:v>0.13082904091345315</c:v>
                </c:pt>
                <c:pt idx="262">
                  <c:v>0.12730370747566533</c:v>
                </c:pt>
                <c:pt idx="263">
                  <c:v>0.13075070017039114</c:v>
                </c:pt>
                <c:pt idx="264">
                  <c:v>0.13290507060459467</c:v>
                </c:pt>
                <c:pt idx="265">
                  <c:v>0.12645828029012174</c:v>
                </c:pt>
                <c:pt idx="266">
                  <c:v>0.13075396436801867</c:v>
                </c:pt>
                <c:pt idx="267">
                  <c:v>0.12490452221939319</c:v>
                </c:pt>
                <c:pt idx="268">
                  <c:v>0.12603067040090865</c:v>
                </c:pt>
                <c:pt idx="269">
                  <c:v>0.12768888279571988</c:v>
                </c:pt>
                <c:pt idx="270">
                  <c:v>0.1226652826468726</c:v>
                </c:pt>
                <c:pt idx="271">
                  <c:v>0.11966548502712548</c:v>
                </c:pt>
                <c:pt idx="272">
                  <c:v>0.11719775162067414</c:v>
                </c:pt>
                <c:pt idx="273">
                  <c:v>0.11322195891028031</c:v>
                </c:pt>
                <c:pt idx="274">
                  <c:v>0.12001148997564903</c:v>
                </c:pt>
                <c:pt idx="275">
                  <c:v>0.12373267527109166</c:v>
                </c:pt>
                <c:pt idx="276">
                  <c:v>0.12844617664531888</c:v>
                </c:pt>
                <c:pt idx="277">
                  <c:v>0.12760727785503034</c:v>
                </c:pt>
                <c:pt idx="278">
                  <c:v>0.12865182109585649</c:v>
                </c:pt>
                <c:pt idx="279">
                  <c:v>0.12900761863726284</c:v>
                </c:pt>
                <c:pt idx="280">
                  <c:v>0.12323651723169937</c:v>
                </c:pt>
                <c:pt idx="281">
                  <c:v>0.12077857641813083</c:v>
                </c:pt>
                <c:pt idx="282">
                  <c:v>0.12653988523081128</c:v>
                </c:pt>
                <c:pt idx="283">
                  <c:v>0.12660516918336318</c:v>
                </c:pt>
                <c:pt idx="284">
                  <c:v>0.13219673971940971</c:v>
                </c:pt>
                <c:pt idx="285">
                  <c:v>0.13096940141143909</c:v>
                </c:pt>
                <c:pt idx="286">
                  <c:v>0.13359708050164198</c:v>
                </c:pt>
                <c:pt idx="287">
                  <c:v>0.12876606801282175</c:v>
                </c:pt>
                <c:pt idx="288">
                  <c:v>0.12326589501034757</c:v>
                </c:pt>
                <c:pt idx="289">
                  <c:v>0.11667548000026118</c:v>
                </c:pt>
                <c:pt idx="290">
                  <c:v>0.12396769750027747</c:v>
                </c:pt>
                <c:pt idx="291">
                  <c:v>0.12106909000698551</c:v>
                </c:pt>
                <c:pt idx="292">
                  <c:v>0.11149193416766212</c:v>
                </c:pt>
                <c:pt idx="293">
                  <c:v>0.10506472903895481</c:v>
                </c:pt>
                <c:pt idx="294">
                  <c:v>0.10550213152105092</c:v>
                </c:pt>
                <c:pt idx="295">
                  <c:v>0.11038210697428452</c:v>
                </c:pt>
                <c:pt idx="296">
                  <c:v>0.11115572181202138</c:v>
                </c:pt>
                <c:pt idx="297">
                  <c:v>0.10920373163072794</c:v>
                </c:pt>
                <c:pt idx="298">
                  <c:v>0.10871083778896318</c:v>
                </c:pt>
                <c:pt idx="299">
                  <c:v>0.10617782042996016</c:v>
                </c:pt>
                <c:pt idx="300">
                  <c:v>0.11139400823883494</c:v>
                </c:pt>
                <c:pt idx="301">
                  <c:v>0.10988921313251998</c:v>
                </c:pt>
                <c:pt idx="302">
                  <c:v>0.10550539571867845</c:v>
                </c:pt>
                <c:pt idx="303">
                  <c:v>0.10734640318063415</c:v>
                </c:pt>
                <c:pt idx="304">
                  <c:v>9.9603726408011628E-2</c:v>
                </c:pt>
                <c:pt idx="305">
                  <c:v>9.8049968337283078E-2</c:v>
                </c:pt>
                <c:pt idx="306">
                  <c:v>9.6421133721120045E-2</c:v>
                </c:pt>
                <c:pt idx="307">
                  <c:v>9.6365642361451176E-2</c:v>
                </c:pt>
                <c:pt idx="308">
                  <c:v>9.1469345920079492E-2</c:v>
                </c:pt>
                <c:pt idx="309">
                  <c:v>9.1302871841072664E-2</c:v>
                </c:pt>
                <c:pt idx="310">
                  <c:v>9.2180941002892203E-2</c:v>
                </c:pt>
                <c:pt idx="311">
                  <c:v>9.5605084314224653E-2</c:v>
                </c:pt>
                <c:pt idx="312">
                  <c:v>9.244860520835374E-2</c:v>
                </c:pt>
                <c:pt idx="313">
                  <c:v>9.9319741214412005E-2</c:v>
                </c:pt>
                <c:pt idx="314">
                  <c:v>0.10522141052507883</c:v>
                </c:pt>
                <c:pt idx="315">
                  <c:v>0.1043237561774939</c:v>
                </c:pt>
                <c:pt idx="316">
                  <c:v>0.10680454637445558</c:v>
                </c:pt>
                <c:pt idx="317">
                  <c:v>0.10484602779790686</c:v>
                </c:pt>
                <c:pt idx="318">
                  <c:v>0.10742147972606864</c:v>
                </c:pt>
                <c:pt idx="319">
                  <c:v>0.11245487246779873</c:v>
                </c:pt>
                <c:pt idx="320">
                  <c:v>0.11447214660164384</c:v>
                </c:pt>
                <c:pt idx="321">
                  <c:v>0.1148279441430502</c:v>
                </c:pt>
                <c:pt idx="322">
                  <c:v>0.11838918375474128</c:v>
                </c:pt>
                <c:pt idx="323">
                  <c:v>0.12282522833062415</c:v>
                </c:pt>
                <c:pt idx="324">
                  <c:v>0.11750785039529443</c:v>
                </c:pt>
                <c:pt idx="325">
                  <c:v>0.12046521344588301</c:v>
                </c:pt>
                <c:pt idx="326">
                  <c:v>0.12133349001481952</c:v>
                </c:pt>
                <c:pt idx="327">
                  <c:v>0.12523420617977887</c:v>
                </c:pt>
                <c:pt idx="328">
                  <c:v>0.1227925863543482</c:v>
                </c:pt>
                <c:pt idx="329">
                  <c:v>0.12316144068626489</c:v>
                </c:pt>
                <c:pt idx="330">
                  <c:v>0.1270556284559694</c:v>
                </c:pt>
                <c:pt idx="331">
                  <c:v>0.12580217656697812</c:v>
                </c:pt>
                <c:pt idx="332">
                  <c:v>0.11964589984136009</c:v>
                </c:pt>
                <c:pt idx="333">
                  <c:v>0.11771023064820452</c:v>
                </c:pt>
                <c:pt idx="334">
                  <c:v>0.11578761824555905</c:v>
                </c:pt>
                <c:pt idx="335">
                  <c:v>0.11848710968356868</c:v>
                </c:pt>
                <c:pt idx="336">
                  <c:v>0.12354335180869191</c:v>
                </c:pt>
                <c:pt idx="337">
                  <c:v>0.12992812236824069</c:v>
                </c:pt>
                <c:pt idx="338">
                  <c:v>0.1296767791509168</c:v>
                </c:pt>
                <c:pt idx="339">
                  <c:v>0.1287007840602703</c:v>
                </c:pt>
                <c:pt idx="340">
                  <c:v>0.1245062901088283</c:v>
                </c:pt>
                <c:pt idx="341">
                  <c:v>0.1270556284559694</c:v>
                </c:pt>
                <c:pt idx="342">
                  <c:v>0.12890316431318016</c:v>
                </c:pt>
              </c:numCache>
            </c:numRef>
          </c:val>
          <c:smooth val="1"/>
          <c:extLst>
            <c:ext xmlns:c16="http://schemas.microsoft.com/office/drawing/2014/chart" uri="{C3380CC4-5D6E-409C-BE32-E72D297353CC}">
              <c16:uniqueId val="{00000002-2700-4D27-BA7A-61721DC69651}"/>
            </c:ext>
          </c:extLst>
        </c:ser>
        <c:dLbls>
          <c:showLegendKey val="0"/>
          <c:showVal val="0"/>
          <c:showCatName val="0"/>
          <c:showSerName val="0"/>
          <c:showPercent val="0"/>
          <c:showBubbleSize val="0"/>
        </c:dLbls>
        <c:marker val="1"/>
        <c:smooth val="0"/>
        <c:axId val="516324352"/>
        <c:axId val="516334336"/>
      </c:lineChart>
      <c:lineChart>
        <c:grouping val="standard"/>
        <c:varyColors val="0"/>
        <c:ser>
          <c:idx val="0"/>
          <c:order val="0"/>
          <c:tx>
            <c:strRef>
              <c:f>'III.2.3 Ханш'!$A$12</c:f>
              <c:strCache>
                <c:ptCount val="1"/>
                <c:pt idx="0">
                  <c:v> АНУ-ын доллар </c:v>
                </c:pt>
              </c:strCache>
            </c:strRef>
          </c:tx>
          <c:spPr>
            <a:ln w="22225">
              <a:solidFill>
                <a:srgbClr val="C00000"/>
              </a:solidFill>
            </a:ln>
          </c:spPr>
          <c:marker>
            <c:symbol val="none"/>
          </c:marker>
          <c:cat>
            <c:numRef>
              <c:f>'III.2.3 Ханш'!$TZ$11:$AHD$11</c:f>
              <c:numCache>
                <c:formatCode>m/d/yyyy</c:formatCode>
                <c:ptCount val="343"/>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numCache>
            </c:numRef>
          </c:cat>
          <c:val>
            <c:numRef>
              <c:f>'III.2.3 Ханш'!$TZ$12:$AHD$12</c:f>
              <c:numCache>
                <c:formatCode>0.0%</c:formatCode>
                <c:ptCount val="343"/>
                <c:pt idx="0">
                  <c:v>0</c:v>
                </c:pt>
                <c:pt idx="1">
                  <c:v>2.1577497961122738E-4</c:v>
                </c:pt>
                <c:pt idx="2">
                  <c:v>5.6686647185966166E-4</c:v>
                </c:pt>
                <c:pt idx="3">
                  <c:v>8.8870033975418927E-4</c:v>
                </c:pt>
                <c:pt idx="4">
                  <c:v>1.2690494563567523E-3</c:v>
                </c:pt>
                <c:pt idx="5">
                  <c:v>1.1337329437193233E-3</c:v>
                </c:pt>
                <c:pt idx="6">
                  <c:v>1.6128265425168209E-3</c:v>
                </c:pt>
                <c:pt idx="7">
                  <c:v>1.678656197313444E-3</c:v>
                </c:pt>
                <c:pt idx="8">
                  <c:v>2.6295289888198514E-3</c:v>
                </c:pt>
                <c:pt idx="9">
                  <c:v>3.108622587617349E-3</c:v>
                </c:pt>
                <c:pt idx="10">
                  <c:v>2.9440484506260134E-3</c:v>
                </c:pt>
                <c:pt idx="11">
                  <c:v>3.5438297498839866E-3</c:v>
                </c:pt>
                <c:pt idx="12">
                  <c:v>4.3484144196201946E-3</c:v>
                </c:pt>
                <c:pt idx="13">
                  <c:v>4.9774533432322965E-3</c:v>
                </c:pt>
                <c:pt idx="14">
                  <c:v>5.1164270589139083E-3</c:v>
                </c:pt>
                <c:pt idx="15">
                  <c:v>5.2224859471974305E-3</c:v>
                </c:pt>
                <c:pt idx="16">
                  <c:v>5.4528897389853892E-3</c:v>
                </c:pt>
                <c:pt idx="17">
                  <c:v>5.5004333785606541E-3</c:v>
                </c:pt>
                <c:pt idx="18">
                  <c:v>5.8551820738537153E-3</c:v>
                </c:pt>
                <c:pt idx="19">
                  <c:v>6.0234134138894557E-3</c:v>
                </c:pt>
                <c:pt idx="20">
                  <c:v>6.1660443326152503E-3</c:v>
                </c:pt>
                <c:pt idx="21">
                  <c:v>6.3196468604740375E-3</c:v>
                </c:pt>
                <c:pt idx="22">
                  <c:v>6.3050180482970841E-3</c:v>
                </c:pt>
                <c:pt idx="23">
                  <c:v>6.5793082766163469E-3</c:v>
                </c:pt>
                <c:pt idx="24">
                  <c:v>6.6999959770766004E-3</c:v>
                </c:pt>
                <c:pt idx="25">
                  <c:v>6.8170264744928932E-3</c:v>
                </c:pt>
                <c:pt idx="26">
                  <c:v>7.1827467789182808E-3</c:v>
                </c:pt>
                <c:pt idx="27">
                  <c:v>7.1681179667413275E-3</c:v>
                </c:pt>
                <c:pt idx="28">
                  <c:v>7.2522336367593088E-3</c:v>
                </c:pt>
                <c:pt idx="29">
                  <c:v>7.2485764337151259E-3</c:v>
                </c:pt>
                <c:pt idx="30">
                  <c:v>7.6618403777160005E-3</c:v>
                </c:pt>
                <c:pt idx="31">
                  <c:v>7.7642420629551179E-3</c:v>
                </c:pt>
                <c:pt idx="32">
                  <c:v>8.0202462760530224E-3</c:v>
                </c:pt>
                <c:pt idx="33">
                  <c:v>8.3969381896114026E-3</c:v>
                </c:pt>
                <c:pt idx="34">
                  <c:v>8.7992305244795066E-3</c:v>
                </c:pt>
                <c:pt idx="35">
                  <c:v>9.0040338949577414E-3</c:v>
                </c:pt>
                <c:pt idx="36">
                  <c:v>9.260038108055868E-3</c:v>
                </c:pt>
                <c:pt idx="37">
                  <c:v>9.7135312855434197E-3</c:v>
                </c:pt>
                <c:pt idx="38">
                  <c:v>1.0006107529084041E-2</c:v>
                </c:pt>
                <c:pt idx="39">
                  <c:v>1.0379142239598016E-2</c:v>
                </c:pt>
                <c:pt idx="40">
                  <c:v>1.0580288407032068E-2</c:v>
                </c:pt>
                <c:pt idx="41">
                  <c:v>1.0916751087103549E-2</c:v>
                </c:pt>
                <c:pt idx="42">
                  <c:v>1.0737548137935038E-2</c:v>
                </c:pt>
                <c:pt idx="43">
                  <c:v>1.094966591450186E-2</c:v>
                </c:pt>
                <c:pt idx="44">
                  <c:v>1.0982580741900394E-2</c:v>
                </c:pt>
                <c:pt idx="45">
                  <c:v>1.122029893977694E-2</c:v>
                </c:pt>
                <c:pt idx="46">
                  <c:v>1.1823737442079096E-2</c:v>
                </c:pt>
                <c:pt idx="47">
                  <c:v>1.1776193802503832E-2</c:v>
                </c:pt>
                <c:pt idx="48">
                  <c:v>1.1834709051211867E-2</c:v>
                </c:pt>
                <c:pt idx="49">
                  <c:v>1.2138256903885036E-2</c:v>
                </c:pt>
                <c:pt idx="50">
                  <c:v>1.2328431462186318E-2</c:v>
                </c:pt>
                <c:pt idx="51">
                  <c:v>1.2635636517903892E-2</c:v>
                </c:pt>
                <c:pt idx="52">
                  <c:v>1.2741695406187414E-2</c:v>
                </c:pt>
                <c:pt idx="53">
                  <c:v>1.2946498776665649E-2</c:v>
                </c:pt>
                <c:pt idx="54">
                  <c:v>1.3323190690224029E-2</c:v>
                </c:pt>
                <c:pt idx="55">
                  <c:v>1.3560908888100576E-2</c:v>
                </c:pt>
                <c:pt idx="56">
                  <c:v>1.3842513522508204E-2</c:v>
                </c:pt>
                <c:pt idx="57">
                  <c:v>1.4142404172137191E-2</c:v>
                </c:pt>
                <c:pt idx="58">
                  <c:v>1.4614183364846323E-2</c:v>
                </c:pt>
                <c:pt idx="59">
                  <c:v>1.503110451189138E-2</c:v>
                </c:pt>
                <c:pt idx="60">
                  <c:v>1.519933585192712E-2</c:v>
                </c:pt>
                <c:pt idx="61">
                  <c:v>1.5875918415114487E-2</c:v>
                </c:pt>
                <c:pt idx="62">
                  <c:v>1.5597970983751042E-2</c:v>
                </c:pt>
                <c:pt idx="63">
                  <c:v>1.6340383201735031E-2</c:v>
                </c:pt>
                <c:pt idx="64">
                  <c:v>1.6621987836142882E-2</c:v>
                </c:pt>
                <c:pt idx="65">
                  <c:v>1.6940164500993005E-2</c:v>
                </c:pt>
                <c:pt idx="66">
                  <c:v>1.7101081434940157E-2</c:v>
                </c:pt>
                <c:pt idx="67">
                  <c:v>1.7137653465382874E-2</c:v>
                </c:pt>
                <c:pt idx="68">
                  <c:v>1.7221769135400633E-2</c:v>
                </c:pt>
                <c:pt idx="69">
                  <c:v>1.7411943693701915E-2</c:v>
                </c:pt>
                <c:pt idx="70">
                  <c:v>1.7283941587153073E-2</c:v>
                </c:pt>
                <c:pt idx="71">
                  <c:v>1.7602118252003196E-2</c:v>
                </c:pt>
                <c:pt idx="72">
                  <c:v>1.7411943693701915E-2</c:v>
                </c:pt>
                <c:pt idx="73">
                  <c:v>1.7660633500711231E-2</c:v>
                </c:pt>
                <c:pt idx="74">
                  <c:v>1.8044639820358199E-2</c:v>
                </c:pt>
                <c:pt idx="75">
                  <c:v>1.8136069896464546E-2</c:v>
                </c:pt>
                <c:pt idx="76">
                  <c:v>1.8450589358270708E-2</c:v>
                </c:pt>
                <c:pt idx="77">
                  <c:v>1.8377445297385497E-2</c:v>
                </c:pt>
                <c:pt idx="78">
                  <c:v>1.8574934261775367E-2</c:v>
                </c:pt>
                <c:pt idx="79">
                  <c:v>1.875779441398806E-2</c:v>
                </c:pt>
                <c:pt idx="80">
                  <c:v>1.9046713454484276E-2</c:v>
                </c:pt>
                <c:pt idx="81">
                  <c:v>1.9364890119334621E-2</c:v>
                </c:pt>
                <c:pt idx="82">
                  <c:v>1.9796440078556854E-2</c:v>
                </c:pt>
                <c:pt idx="83">
                  <c:v>1.996101421554819E-2</c:v>
                </c:pt>
                <c:pt idx="84">
                  <c:v>1.9968328621636777E-2</c:v>
                </c:pt>
                <c:pt idx="85">
                  <c:v>2.0187760804292187E-2</c:v>
                </c:pt>
                <c:pt idx="86">
                  <c:v>2.0597367545248879E-2</c:v>
                </c:pt>
                <c:pt idx="87">
                  <c:v>2.0451079423478458E-2</c:v>
                </c:pt>
                <c:pt idx="88">
                  <c:v>2.093383022532036E-2</c:v>
                </c:pt>
                <c:pt idx="89">
                  <c:v>2.0904572600966231E-2</c:v>
                </c:pt>
                <c:pt idx="90">
                  <c:v>2.1273950108436024E-2</c:v>
                </c:pt>
                <c:pt idx="91">
                  <c:v>2.1599441179374734E-2</c:v>
                </c:pt>
                <c:pt idx="92">
                  <c:v>2.2056591559906691E-2</c:v>
                </c:pt>
                <c:pt idx="93">
                  <c:v>2.2411340255199752E-2</c:v>
                </c:pt>
                <c:pt idx="94">
                  <c:v>2.2846547417466168E-2</c:v>
                </c:pt>
                <c:pt idx="95">
                  <c:v>2.3369527452794747E-2</c:v>
                </c:pt>
                <c:pt idx="96">
                  <c:v>2.3972965955096903E-2</c:v>
                </c:pt>
                <c:pt idx="97">
                  <c:v>2.3877878675946151E-2</c:v>
                </c:pt>
                <c:pt idx="98">
                  <c:v>2.4664177330461223E-2</c:v>
                </c:pt>
                <c:pt idx="99">
                  <c:v>2.4455716756938584E-2</c:v>
                </c:pt>
                <c:pt idx="100">
                  <c:v>2.5326131081471415E-2</c:v>
                </c:pt>
                <c:pt idx="101">
                  <c:v>2.5995399238570194E-2</c:v>
                </c:pt>
                <c:pt idx="102">
                  <c:v>2.575036663460506E-2</c:v>
                </c:pt>
                <c:pt idx="103">
                  <c:v>2.6562265710430077E-2</c:v>
                </c:pt>
                <c:pt idx="104">
                  <c:v>2.6200202609048651E-2</c:v>
                </c:pt>
                <c:pt idx="105">
                  <c:v>2.7227876664484674E-2</c:v>
                </c:pt>
                <c:pt idx="106">
                  <c:v>2.6792669502218258E-2</c:v>
                </c:pt>
                <c:pt idx="107">
                  <c:v>2.7542396126290614E-2</c:v>
                </c:pt>
                <c:pt idx="108">
                  <c:v>2.7297363522325258E-2</c:v>
                </c:pt>
                <c:pt idx="109">
                  <c:v>2.8017832522043928E-2</c:v>
                </c:pt>
                <c:pt idx="110">
                  <c:v>2.8292122750362969E-2</c:v>
                </c:pt>
                <c:pt idx="111">
                  <c:v>2.8888246846576759E-2</c:v>
                </c:pt>
                <c:pt idx="112">
                  <c:v>2.8851674816134043E-2</c:v>
                </c:pt>
                <c:pt idx="113">
                  <c:v>3.0237754769907088E-2</c:v>
                </c:pt>
                <c:pt idx="114">
                  <c:v>3.0457186952562498E-2</c:v>
                </c:pt>
                <c:pt idx="115">
                  <c:v>3.1031367830510526E-2</c:v>
                </c:pt>
                <c:pt idx="116">
                  <c:v>3.1280057637520065E-2</c:v>
                </c:pt>
                <c:pt idx="117">
                  <c:v>3.1173998749236542E-2</c:v>
                </c:pt>
                <c:pt idx="118">
                  <c:v>3.1298343652741201E-2</c:v>
                </c:pt>
                <c:pt idx="119">
                  <c:v>3.154703345975074E-2</c:v>
                </c:pt>
                <c:pt idx="120">
                  <c:v>3.2479620236035789E-2</c:v>
                </c:pt>
                <c:pt idx="121">
                  <c:v>3.1726236408919251E-2</c:v>
                </c:pt>
                <c:pt idx="122">
                  <c:v>3.2421104987327753E-2</c:v>
                </c:pt>
                <c:pt idx="123">
                  <c:v>3.2753910464355052E-2</c:v>
                </c:pt>
                <c:pt idx="124">
                  <c:v>3.2852654946549986E-2</c:v>
                </c:pt>
                <c:pt idx="125">
                  <c:v>3.3745012489348358E-2</c:v>
                </c:pt>
                <c:pt idx="126">
                  <c:v>3.3576781149312618E-2</c:v>
                </c:pt>
                <c:pt idx="127">
                  <c:v>3.4297250149031067E-2</c:v>
                </c:pt>
                <c:pt idx="128">
                  <c:v>3.5123778037032816E-2</c:v>
                </c:pt>
                <c:pt idx="129">
                  <c:v>3.4878745433067682E-2</c:v>
                </c:pt>
                <c:pt idx="130">
                  <c:v>3.595396312807897E-2</c:v>
                </c:pt>
                <c:pt idx="131">
                  <c:v>3.5800360600220182E-2</c:v>
                </c:pt>
                <c:pt idx="132">
                  <c:v>3.6773176609992353E-2</c:v>
                </c:pt>
                <c:pt idx="133">
                  <c:v>3.6634202894310519E-2</c:v>
                </c:pt>
                <c:pt idx="134">
                  <c:v>3.8371374340331998E-2</c:v>
                </c:pt>
                <c:pt idx="135">
                  <c:v>3.909550054309463E-2</c:v>
                </c:pt>
                <c:pt idx="136">
                  <c:v>3.9121100964404576E-2</c:v>
                </c:pt>
                <c:pt idx="137">
                  <c:v>3.9402705598812204E-2</c:v>
                </c:pt>
                <c:pt idx="138">
                  <c:v>3.9417334410989158E-2</c:v>
                </c:pt>
                <c:pt idx="139">
                  <c:v>4.0082945365043754E-2</c:v>
                </c:pt>
                <c:pt idx="140">
                  <c:v>4.03206635629203E-2</c:v>
                </c:pt>
                <c:pt idx="141">
                  <c:v>4.0262148314212265E-2</c:v>
                </c:pt>
                <c:pt idx="142">
                  <c:v>4.0576667776018427E-2</c:v>
                </c:pt>
                <c:pt idx="143">
                  <c:v>4.0364549999451382E-2</c:v>
                </c:pt>
                <c:pt idx="144">
                  <c:v>4.0766842334319708E-2</c:v>
                </c:pt>
                <c:pt idx="145">
                  <c:v>4.0883872831735779E-2</c:v>
                </c:pt>
                <c:pt idx="146">
                  <c:v>4.0872901222603009E-2</c:v>
                </c:pt>
                <c:pt idx="147">
                  <c:v>4.095701689262099E-2</c:v>
                </c:pt>
                <c:pt idx="148">
                  <c:v>4.095701689262099E-2</c:v>
                </c:pt>
                <c:pt idx="149">
                  <c:v>4.0931416471311044E-2</c:v>
                </c:pt>
                <c:pt idx="150">
                  <c:v>4.136662363357746E-2</c:v>
                </c:pt>
                <c:pt idx="151">
                  <c:v>4.1355652024444689E-2</c:v>
                </c:pt>
                <c:pt idx="152">
                  <c:v>4.1736001141047252E-2</c:v>
                </c:pt>
                <c:pt idx="153">
                  <c:v>4.1567769801011512E-2</c:v>
                </c:pt>
                <c:pt idx="154">
                  <c:v>4.1757944359313015E-2</c:v>
                </c:pt>
                <c:pt idx="155">
                  <c:v>4.2266295582464419E-2</c:v>
                </c:pt>
                <c:pt idx="156">
                  <c:v>4.2065149415030367E-2</c:v>
                </c:pt>
                <c:pt idx="157">
                  <c:v>4.2372354470747942E-2</c:v>
                </c:pt>
                <c:pt idx="158">
                  <c:v>4.2628358683845846E-2</c:v>
                </c:pt>
                <c:pt idx="159">
                  <c:v>4.2818533242147128E-2</c:v>
                </c:pt>
                <c:pt idx="160">
                  <c:v>4.2928249333474833E-2</c:v>
                </c:pt>
                <c:pt idx="161">
                  <c:v>4.3078194658289215E-2</c:v>
                </c:pt>
                <c:pt idx="162">
                  <c:v>4.3462200977936183E-2</c:v>
                </c:pt>
                <c:pt idx="163">
                  <c:v>4.3337856074431302E-2</c:v>
                </c:pt>
                <c:pt idx="164">
                  <c:v>4.3378085307918202E-2</c:v>
                </c:pt>
                <c:pt idx="165">
                  <c:v>4.3495115805334494E-2</c:v>
                </c:pt>
                <c:pt idx="166">
                  <c:v>4.3535345038821172E-2</c:v>
                </c:pt>
                <c:pt idx="167">
                  <c:v>4.3557288257086713E-2</c:v>
                </c:pt>
                <c:pt idx="168">
                  <c:v>4.3546316647953942E-2</c:v>
                </c:pt>
                <c:pt idx="169">
                  <c:v>4.3645061130148877E-2</c:v>
                </c:pt>
                <c:pt idx="170">
                  <c:v>4.37108907849455E-2</c:v>
                </c:pt>
                <c:pt idx="171">
                  <c:v>4.3842550094538746E-2</c:v>
                </c:pt>
                <c:pt idx="172">
                  <c:v>4.4018095840663074E-2</c:v>
                </c:pt>
                <c:pt idx="173">
                  <c:v>4.4047353465016981E-2</c:v>
                </c:pt>
                <c:pt idx="174">
                  <c:v>4.3758434424520765E-2</c:v>
                </c:pt>
                <c:pt idx="175">
                  <c:v>4.394129457673368E-2</c:v>
                </c:pt>
                <c:pt idx="176">
                  <c:v>4.3893750937158194E-2</c:v>
                </c:pt>
                <c:pt idx="177">
                  <c:v>4.3977866607176175E-2</c:v>
                </c:pt>
                <c:pt idx="178">
                  <c:v>4.3893750937158194E-2</c:v>
                </c:pt>
                <c:pt idx="179">
                  <c:v>4.3948608982822046E-2</c:v>
                </c:pt>
                <c:pt idx="180">
                  <c:v>4.3933980170645093E-2</c:v>
                </c:pt>
                <c:pt idx="181">
                  <c:v>4.414975515025632E-2</c:v>
                </c:pt>
                <c:pt idx="182">
                  <c:v>4.3937637373689276E-2</c:v>
                </c:pt>
                <c:pt idx="183">
                  <c:v>4.3634089521016106E-2</c:v>
                </c:pt>
                <c:pt idx="184">
                  <c:v>4.3912036952379552E-2</c:v>
                </c:pt>
                <c:pt idx="185">
                  <c:v>4.3791349251919298E-2</c:v>
                </c:pt>
                <c:pt idx="186">
                  <c:v>4.4029067449795622E-2</c:v>
                </c:pt>
                <c:pt idx="187">
                  <c:v>4.403638185588421E-2</c:v>
                </c:pt>
                <c:pt idx="188">
                  <c:v>4.4102211510680833E-2</c:v>
                </c:pt>
                <c:pt idx="189">
                  <c:v>4.4021753043707257E-2</c:v>
                </c:pt>
                <c:pt idx="190">
                  <c:v>4.3977866607176175E-2</c:v>
                </c:pt>
                <c:pt idx="191">
                  <c:v>4.3988838216308945E-2</c:v>
                </c:pt>
                <c:pt idx="192">
                  <c:v>4.4102211510680833E-2</c:v>
                </c:pt>
                <c:pt idx="193">
                  <c:v>4.4029067449795622E-2</c:v>
                </c:pt>
                <c:pt idx="194">
                  <c:v>4.393032296760091E-2</c:v>
                </c:pt>
                <c:pt idx="195">
                  <c:v>4.3875464921937057E-2</c:v>
                </c:pt>
                <c:pt idx="196">
                  <c:v>4.3582888678396658E-2</c:v>
                </c:pt>
                <c:pt idx="197">
                  <c:v>4.3571917069263666E-2</c:v>
                </c:pt>
                <c:pt idx="198">
                  <c:v>4.3312255653121801E-2</c:v>
                </c:pt>
                <c:pt idx="199">
                  <c:v>4.3454886571847595E-2</c:v>
                </c:pt>
                <c:pt idx="200">
                  <c:v>4.334517048051989E-2</c:v>
                </c:pt>
                <c:pt idx="201">
                  <c:v>4.3356142089652661E-2</c:v>
                </c:pt>
                <c:pt idx="202">
                  <c:v>4.3154995922218609E-2</c:v>
                </c:pt>
                <c:pt idx="203">
                  <c:v>4.3330541668342937E-2</c:v>
                </c:pt>
                <c:pt idx="204">
                  <c:v>4.334517048051989E-2</c:v>
                </c:pt>
                <c:pt idx="205">
                  <c:v>4.3293969637900442E-2</c:v>
                </c:pt>
                <c:pt idx="206">
                  <c:v>4.3184253546572737E-2</c:v>
                </c:pt>
                <c:pt idx="207">
                  <c:v>4.303065101871395E-2</c:v>
                </c:pt>
                <c:pt idx="208">
                  <c:v>4.2920934927386245E-2</c:v>
                </c:pt>
                <c:pt idx="209">
                  <c:v>4.2767332399527458E-2</c:v>
                </c:pt>
                <c:pt idx="210">
                  <c:v>4.2610072668624488E-2</c:v>
                </c:pt>
                <c:pt idx="211">
                  <c:v>4.2511328186429775E-2</c:v>
                </c:pt>
                <c:pt idx="212">
                  <c:v>4.2240695161154695E-2</c:v>
                </c:pt>
                <c:pt idx="213">
                  <c:v>4.238332607988049E-2</c:v>
                </c:pt>
                <c:pt idx="214">
                  <c:v>4.2350411252482401E-2</c:v>
                </c:pt>
                <c:pt idx="215">
                  <c:v>4.2430869719455977E-2</c:v>
                </c:pt>
                <c:pt idx="216">
                  <c:v>4.2262638379420236E-2</c:v>
                </c:pt>
                <c:pt idx="217">
                  <c:v>4.2112693054605632E-2</c:v>
                </c:pt>
                <c:pt idx="218">
                  <c:v>4.2204123130712201E-2</c:v>
                </c:pt>
                <c:pt idx="219">
                  <c:v>4.2273609988553007E-2</c:v>
                </c:pt>
                <c:pt idx="220">
                  <c:v>4.2255323973331649E-2</c:v>
                </c:pt>
                <c:pt idx="221">
                  <c:v>4.2156579491136714E-2</c:v>
                </c:pt>
                <c:pt idx="222">
                  <c:v>4.2207780333756384E-2</c:v>
                </c:pt>
                <c:pt idx="223">
                  <c:v>4.1915204090215985E-2</c:v>
                </c:pt>
                <c:pt idx="224">
                  <c:v>4.2152922288092531E-2</c:v>
                </c:pt>
                <c:pt idx="225">
                  <c:v>4.2123664663738625E-2</c:v>
                </c:pt>
                <c:pt idx="226">
                  <c:v>4.2178522709402255E-2</c:v>
                </c:pt>
                <c:pt idx="227">
                  <c:v>4.2094407039384496E-2</c:v>
                </c:pt>
                <c:pt idx="228">
                  <c:v>4.2189494318535026E-2</c:v>
                </c:pt>
                <c:pt idx="229">
                  <c:v>4.2105378648517267E-2</c:v>
                </c:pt>
                <c:pt idx="230">
                  <c:v>4.2032234587632278E-2</c:v>
                </c:pt>
                <c:pt idx="231">
                  <c:v>4.205783500894178E-2</c:v>
                </c:pt>
                <c:pt idx="232">
                  <c:v>4.2072463821118955E-2</c:v>
                </c:pt>
                <c:pt idx="233">
                  <c:v>4.2123664663738625E-2</c:v>
                </c:pt>
                <c:pt idx="234">
                  <c:v>4.2306524815951319E-2</c:v>
                </c:pt>
                <c:pt idx="235">
                  <c:v>4.2174865506358072E-2</c:v>
                </c:pt>
                <c:pt idx="236">
                  <c:v>4.2141950678959761E-2</c:v>
                </c:pt>
                <c:pt idx="237">
                  <c:v>4.2273609988553007E-2</c:v>
                </c:pt>
                <c:pt idx="238">
                  <c:v>4.2211437536800567E-2</c:v>
                </c:pt>
                <c:pt idx="239">
                  <c:v>4.2189494318535026E-2</c:v>
                </c:pt>
                <c:pt idx="240">
                  <c:v>4.2218751942889154E-2</c:v>
                </c:pt>
                <c:pt idx="241">
                  <c:v>4.2109035851561449E-2</c:v>
                </c:pt>
                <c:pt idx="242">
                  <c:v>4.218217991244666E-2</c:v>
                </c:pt>
                <c:pt idx="243">
                  <c:v>4.1959090526747067E-2</c:v>
                </c:pt>
                <c:pt idx="244">
                  <c:v>4.2046863399809231E-2</c:v>
                </c:pt>
                <c:pt idx="245">
                  <c:v>4.2043206196764826E-2</c:v>
                </c:pt>
                <c:pt idx="246">
                  <c:v>4.2112693054605632E-2</c:v>
                </c:pt>
                <c:pt idx="247">
                  <c:v>4.2123664663738625E-2</c:v>
                </c:pt>
                <c:pt idx="248">
                  <c:v>4.2262638379420236E-2</c:v>
                </c:pt>
                <c:pt idx="249">
                  <c:v>4.2313839222039906E-2</c:v>
                </c:pt>
                <c:pt idx="250">
                  <c:v>4.2237037958110513E-2</c:v>
                </c:pt>
                <c:pt idx="251">
                  <c:v>4.2313839222039906E-2</c:v>
                </c:pt>
                <c:pt idx="252">
                  <c:v>4.2244352364198878E-2</c:v>
                </c:pt>
                <c:pt idx="253">
                  <c:v>4.2266295582464419E-2</c:v>
                </c:pt>
                <c:pt idx="254">
                  <c:v>4.2196808724623613E-2</c:v>
                </c:pt>
                <c:pt idx="255">
                  <c:v>4.2226066348977742E-2</c:v>
                </c:pt>
                <c:pt idx="256">
                  <c:v>4.2233380755066108E-2</c:v>
                </c:pt>
                <c:pt idx="257">
                  <c:v>4.2233380755066108E-2</c:v>
                </c:pt>
                <c:pt idx="258">
                  <c:v>4.2273609988553007E-2</c:v>
                </c:pt>
                <c:pt idx="259">
                  <c:v>4.2248009567243061E-2</c:v>
                </c:pt>
                <c:pt idx="260">
                  <c:v>4.2295553206818548E-2</c:v>
                </c:pt>
                <c:pt idx="261">
                  <c:v>4.2266295582464419E-2</c:v>
                </c:pt>
                <c:pt idx="262">
                  <c:v>4.2145607882004166E-2</c:v>
                </c:pt>
                <c:pt idx="263">
                  <c:v>4.2109035851561449E-2</c:v>
                </c:pt>
                <c:pt idx="264">
                  <c:v>4.2123664663738625E-2</c:v>
                </c:pt>
                <c:pt idx="265">
                  <c:v>4.2138293475915578E-2</c:v>
                </c:pt>
                <c:pt idx="266">
                  <c:v>4.2240695161154695E-2</c:v>
                </c:pt>
                <c:pt idx="267">
                  <c:v>4.2251666770287466E-2</c:v>
                </c:pt>
                <c:pt idx="268">
                  <c:v>4.2346754049437996E-2</c:v>
                </c:pt>
                <c:pt idx="269">
                  <c:v>4.2372354470747942E-2</c:v>
                </c:pt>
                <c:pt idx="270">
                  <c:v>4.2332125237261042E-2</c:v>
                </c:pt>
                <c:pt idx="271">
                  <c:v>4.2310182018995501E-2</c:v>
                </c:pt>
                <c:pt idx="272">
                  <c:v>4.2178522709402255E-2</c:v>
                </c:pt>
                <c:pt idx="273">
                  <c:v>4.2200465927667796E-2</c:v>
                </c:pt>
                <c:pt idx="274">
                  <c:v>4.2156579491136714E-2</c:v>
                </c:pt>
                <c:pt idx="275">
                  <c:v>4.2156579491136714E-2</c:v>
                </c:pt>
                <c:pt idx="276">
                  <c:v>4.2215094739844972E-2</c:v>
                </c:pt>
                <c:pt idx="277">
                  <c:v>4.2083435430251726E-2</c:v>
                </c:pt>
                <c:pt idx="278">
                  <c:v>4.2233380755066108E-2</c:v>
                </c:pt>
                <c:pt idx="279">
                  <c:v>4.2174865506358072E-2</c:v>
                </c:pt>
                <c:pt idx="280">
                  <c:v>4.2299210409862731E-2</c:v>
                </c:pt>
                <c:pt idx="281">
                  <c:v>4.2306524815951319E-2</c:v>
                </c:pt>
                <c:pt idx="282">
                  <c:v>4.2299210409862731E-2</c:v>
                </c:pt>
                <c:pt idx="283">
                  <c:v>4.2189494318535026E-2</c:v>
                </c:pt>
                <c:pt idx="284">
                  <c:v>4.2156579491136714E-2</c:v>
                </c:pt>
                <c:pt idx="285">
                  <c:v>4.2054177805897597E-2</c:v>
                </c:pt>
                <c:pt idx="286">
                  <c:v>4.2116350257649815E-2</c:v>
                </c:pt>
                <c:pt idx="287">
                  <c:v>4.2035891790676239E-2</c:v>
                </c:pt>
                <c:pt idx="288">
                  <c:v>4.2196808724623613E-2</c:v>
                </c:pt>
                <c:pt idx="289">
                  <c:v>4.2255323973331649E-2</c:v>
                </c:pt>
                <c:pt idx="290">
                  <c:v>4.2028577384587873E-2</c:v>
                </c:pt>
                <c:pt idx="291">
                  <c:v>4.2101721445472862E-2</c:v>
                </c:pt>
                <c:pt idx="292">
                  <c:v>4.2061492211986184E-2</c:v>
                </c:pt>
                <c:pt idx="293">
                  <c:v>4.2138293475915578E-2</c:v>
                </c:pt>
                <c:pt idx="294">
                  <c:v>4.2112693054605632E-2</c:v>
                </c:pt>
                <c:pt idx="295">
                  <c:v>4.2109035851561449E-2</c:v>
                </c:pt>
                <c:pt idx="296">
                  <c:v>4.2226066348977742E-2</c:v>
                </c:pt>
                <c:pt idx="297">
                  <c:v>4.2094407039384496E-2</c:v>
                </c:pt>
                <c:pt idx="298">
                  <c:v>4.228823880072996E-2</c:v>
                </c:pt>
                <c:pt idx="299">
                  <c:v>4.2266295582464419E-2</c:v>
                </c:pt>
                <c:pt idx="300">
                  <c:v>4.2229723552021925E-2</c:v>
                </c:pt>
                <c:pt idx="301">
                  <c:v>4.2127321866782808E-2</c:v>
                </c:pt>
                <c:pt idx="302">
                  <c:v>4.2204123130712201E-2</c:v>
                </c:pt>
                <c:pt idx="303">
                  <c:v>4.2141950678959761E-2</c:v>
                </c:pt>
                <c:pt idx="304">
                  <c:v>4.2251666770287466E-2</c:v>
                </c:pt>
                <c:pt idx="305">
                  <c:v>4.205783500894178E-2</c:v>
                </c:pt>
                <c:pt idx="306">
                  <c:v>4.2233380755066108E-2</c:v>
                </c:pt>
                <c:pt idx="307">
                  <c:v>4.2226066348977742E-2</c:v>
                </c:pt>
                <c:pt idx="308">
                  <c:v>4.2167551100269707E-2</c:v>
                </c:pt>
                <c:pt idx="309">
                  <c:v>4.2233380755066108E-2</c:v>
                </c:pt>
                <c:pt idx="310">
                  <c:v>4.218217991244666E-2</c:v>
                </c:pt>
                <c:pt idx="311">
                  <c:v>4.2255323973331649E-2</c:v>
                </c:pt>
                <c:pt idx="312">
                  <c:v>4.2215094739844972E-2</c:v>
                </c:pt>
                <c:pt idx="313">
                  <c:v>4.2116350257649815E-2</c:v>
                </c:pt>
                <c:pt idx="314">
                  <c:v>4.228823880072996E-2</c:v>
                </c:pt>
                <c:pt idx="315">
                  <c:v>4.2185837115490843E-2</c:v>
                </c:pt>
                <c:pt idx="316">
                  <c:v>4.2244352364198878E-2</c:v>
                </c:pt>
                <c:pt idx="317">
                  <c:v>4.2240695161154695E-2</c:v>
                </c:pt>
                <c:pt idx="318">
                  <c:v>4.2299210409862731E-2</c:v>
                </c:pt>
                <c:pt idx="319">
                  <c:v>4.2266295582464419E-2</c:v>
                </c:pt>
                <c:pt idx="320">
                  <c:v>4.2324810831172455E-2</c:v>
                </c:pt>
                <c:pt idx="321">
                  <c:v>4.2310182018995501E-2</c:v>
                </c:pt>
                <c:pt idx="322">
                  <c:v>4.2419898110323206E-2</c:v>
                </c:pt>
                <c:pt idx="323">
                  <c:v>4.2306524815951319E-2</c:v>
                </c:pt>
                <c:pt idx="324">
                  <c:v>4.2291896003774143E-2</c:v>
                </c:pt>
                <c:pt idx="325">
                  <c:v>4.2405269298146253E-2</c:v>
                </c:pt>
                <c:pt idx="326">
                  <c:v>4.2302867612907136E-2</c:v>
                </c:pt>
                <c:pt idx="327">
                  <c:v>4.2167551100269707E-2</c:v>
                </c:pt>
                <c:pt idx="328">
                  <c:v>4.2189494318535026E-2</c:v>
                </c:pt>
                <c:pt idx="329">
                  <c:v>4.2229723552021925E-2</c:v>
                </c:pt>
                <c:pt idx="330">
                  <c:v>4.2218751942889154E-2</c:v>
                </c:pt>
                <c:pt idx="331">
                  <c:v>4.2306524815951319E-2</c:v>
                </c:pt>
                <c:pt idx="332">
                  <c:v>4.2291896003774143E-2</c:v>
                </c:pt>
                <c:pt idx="333">
                  <c:v>4.2222409145933559E-2</c:v>
                </c:pt>
                <c:pt idx="334">
                  <c:v>4.2207780333756384E-2</c:v>
                </c:pt>
                <c:pt idx="335">
                  <c:v>4.2295553206818548E-2</c:v>
                </c:pt>
                <c:pt idx="336">
                  <c:v>4.2324810831172455E-2</c:v>
                </c:pt>
                <c:pt idx="337">
                  <c:v>4.2123664663738625E-2</c:v>
                </c:pt>
                <c:pt idx="338">
                  <c:v>4.2189494318535026E-2</c:v>
                </c:pt>
                <c:pt idx="339">
                  <c:v>4.2233380755066108E-2</c:v>
                </c:pt>
                <c:pt idx="340">
                  <c:v>4.2397954892057665E-2</c:v>
                </c:pt>
                <c:pt idx="341">
                  <c:v>4.2218751942889154E-2</c:v>
                </c:pt>
                <c:pt idx="342">
                  <c:v>4.2207780333756384E-2</c:v>
                </c:pt>
              </c:numCache>
            </c:numRef>
          </c:val>
          <c:smooth val="0"/>
          <c:extLst>
            <c:ext xmlns:c16="http://schemas.microsoft.com/office/drawing/2014/chart" uri="{C3380CC4-5D6E-409C-BE32-E72D297353CC}">
              <c16:uniqueId val="{00000000-CDA6-4D6C-9400-81ED2C5AFBFE}"/>
            </c:ext>
          </c:extLst>
        </c:ser>
        <c:dLbls>
          <c:showLegendKey val="0"/>
          <c:showVal val="0"/>
          <c:showCatName val="0"/>
          <c:showSerName val="0"/>
          <c:showPercent val="0"/>
          <c:showBubbleSize val="0"/>
        </c:dLbls>
        <c:marker val="1"/>
        <c:smooth val="0"/>
        <c:axId val="516337664"/>
        <c:axId val="516335872"/>
      </c:lineChart>
      <c:dateAx>
        <c:axId val="516324352"/>
        <c:scaling>
          <c:orientation val="minMax"/>
        </c:scaling>
        <c:delete val="0"/>
        <c:axPos val="b"/>
        <c:numFmt formatCode="m/d/yyyy" sourceLinked="1"/>
        <c:majorTickMark val="out"/>
        <c:minorTickMark val="none"/>
        <c:tickLblPos val="low"/>
        <c:crossAx val="516334336"/>
        <c:crosses val="autoZero"/>
        <c:auto val="1"/>
        <c:lblOffset val="100"/>
        <c:baseTimeUnit val="days"/>
      </c:dateAx>
      <c:valAx>
        <c:axId val="516334336"/>
        <c:scaling>
          <c:orientation val="minMax"/>
          <c:max val="0.15000000000000002"/>
        </c:scaling>
        <c:delete val="0"/>
        <c:axPos val="l"/>
        <c:numFmt formatCode="0%" sourceLinked="0"/>
        <c:majorTickMark val="out"/>
        <c:minorTickMark val="none"/>
        <c:tickLblPos val="nextTo"/>
        <c:crossAx val="516324352"/>
        <c:crosses val="autoZero"/>
        <c:crossBetween val="between"/>
      </c:valAx>
      <c:valAx>
        <c:axId val="516335872"/>
        <c:scaling>
          <c:orientation val="minMax"/>
        </c:scaling>
        <c:delete val="1"/>
        <c:axPos val="r"/>
        <c:numFmt formatCode="General" sourceLinked="0"/>
        <c:majorTickMark val="out"/>
        <c:minorTickMark val="none"/>
        <c:tickLblPos val="nextTo"/>
        <c:crossAx val="516337664"/>
        <c:crosses val="max"/>
        <c:crossBetween val="between"/>
      </c:valAx>
      <c:dateAx>
        <c:axId val="516337664"/>
        <c:scaling>
          <c:orientation val="minMax"/>
        </c:scaling>
        <c:delete val="1"/>
        <c:axPos val="b"/>
        <c:numFmt formatCode="m/d/yyyy" sourceLinked="1"/>
        <c:majorTickMark val="out"/>
        <c:minorTickMark val="none"/>
        <c:tickLblPos val="nextTo"/>
        <c:crossAx val="516335872"/>
        <c:crosses val="autoZero"/>
        <c:auto val="1"/>
        <c:lblOffset val="100"/>
        <c:baseTimeUnit val="days"/>
      </c:dateAx>
      <c:spPr>
        <a:ln>
          <a:solidFill>
            <a:schemeClr val="bg1">
              <a:lumMod val="65000"/>
            </a:schemeClr>
          </a:solidFill>
        </a:ln>
      </c:spPr>
    </c:plotArea>
    <c:legend>
      <c:legendPos val="r"/>
      <c:layout>
        <c:manualLayout>
          <c:xMode val="edge"/>
          <c:yMode val="edge"/>
          <c:x val="0.10087214875002645"/>
          <c:y val="3.1499660523461842E-2"/>
          <c:w val="0.3008238944052577"/>
          <c:h val="0.1465792577683056"/>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0201382456364E-2"/>
          <c:y val="2.22404384025029E-2"/>
          <c:w val="0.90037224416780548"/>
          <c:h val="0.87712834388653016"/>
        </c:manualLayout>
      </c:layout>
      <c:barChart>
        <c:barDir val="col"/>
        <c:grouping val="stacked"/>
        <c:varyColors val="0"/>
        <c:ser>
          <c:idx val="0"/>
          <c:order val="0"/>
          <c:tx>
            <c:strRef>
              <c:f>'III.2.3 Ханш'!$A$29</c:f>
              <c:strCache>
                <c:ptCount val="1"/>
                <c:pt idx="0">
                  <c:v>Нэрлэсэн ханшийн нөлөө</c:v>
                </c:pt>
              </c:strCache>
            </c:strRef>
          </c:tx>
          <c:spPr>
            <a:solidFill>
              <a:srgbClr val="D4D9E4"/>
            </a:solidFill>
            <a:ln>
              <a:noFill/>
            </a:ln>
            <a:effectLst/>
          </c:spPr>
          <c:invertIfNegative val="0"/>
          <c:cat>
            <c:multiLvlStrRef>
              <c:extLst>
                <c:ext xmlns:c15="http://schemas.microsoft.com/office/drawing/2012/chart" uri="{02D57815-91ED-43cb-92C2-25804820EDAC}">
                  <c15:fullRef>
                    <c15:sqref>'III.2.3 Ханш'!$AX$22:$CV$23</c15:sqref>
                  </c15:fullRef>
                </c:ext>
              </c:extLst>
              <c:f>'III.2.3 Ханш'!$BJ$22:$CV$23</c:f>
              <c:multiLvlStrCache>
                <c:ptCount val="39"/>
                <c:lvl>
                  <c:pt idx="2">
                    <c:v>3</c:v>
                  </c:pt>
                  <c:pt idx="5">
                    <c:v>6</c:v>
                  </c:pt>
                  <c:pt idx="8">
                    <c:v>9</c:v>
                  </c:pt>
                  <c:pt idx="11">
                    <c:v>12</c:v>
                  </c:pt>
                  <c:pt idx="14">
                    <c:v>3</c:v>
                  </c:pt>
                  <c:pt idx="17">
                    <c:v>6</c:v>
                  </c:pt>
                  <c:pt idx="20">
                    <c:v>9</c:v>
                  </c:pt>
                  <c:pt idx="23">
                    <c:v>12</c:v>
                  </c:pt>
                  <c:pt idx="25">
                    <c:v>     </c:v>
                  </c:pt>
                  <c:pt idx="26">
                    <c:v>3</c:v>
                  </c:pt>
                  <c:pt idx="29">
                    <c:v>6</c:v>
                  </c:pt>
                  <c:pt idx="32">
                    <c:v>9</c:v>
                  </c:pt>
                  <c:pt idx="35">
                    <c:v>12</c:v>
                  </c:pt>
                  <c:pt idx="37">
                    <c:v>     </c:v>
                  </c:pt>
                  <c:pt idx="38">
                    <c:v>3</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'III.2.3 Ханш'!$AX$29:$CV$29</c15:sqref>
                  </c15:fullRef>
                </c:ext>
              </c:extLst>
              <c:f>'III.2.3 Ханш'!$BJ$29:$CV$29</c:f>
              <c:numCache>
                <c:formatCode>0.0%</c:formatCode>
                <c:ptCount val="39"/>
                <c:pt idx="0">
                  <c:v>-4.3405866534443012E-2</c:v>
                </c:pt>
                <c:pt idx="1">
                  <c:v>-4.0143600242853295E-2</c:v>
                </c:pt>
                <c:pt idx="2">
                  <c:v>-4.5239746494546686E-2</c:v>
                </c:pt>
                <c:pt idx="3">
                  <c:v>-4.760589331533216E-2</c:v>
                </c:pt>
                <c:pt idx="4">
                  <c:v>-3.6574064552877809E-2</c:v>
                </c:pt>
                <c:pt idx="5">
                  <c:v>-4.8575612793454029E-2</c:v>
                </c:pt>
                <c:pt idx="6">
                  <c:v>-2.0756524770915566E-2</c:v>
                </c:pt>
                <c:pt idx="7">
                  <c:v>2.4959151938290854E-2</c:v>
                </c:pt>
                <c:pt idx="8">
                  <c:v>3.0270377083991898E-2</c:v>
                </c:pt>
                <c:pt idx="9">
                  <c:v>3.8825823753603035E-3</c:v>
                </c:pt>
                <c:pt idx="10">
                  <c:v>-5.0592796706093639E-3</c:v>
                </c:pt>
                <c:pt idx="11">
                  <c:v>-2.8204001765057964E-2</c:v>
                </c:pt>
                <c:pt idx="12">
                  <c:v>-2.2776748510482173E-2</c:v>
                </c:pt>
                <c:pt idx="13">
                  <c:v>-2.0273881575347222E-2</c:v>
                </c:pt>
                <c:pt idx="14">
                  <c:v>-2.5347021338561038E-2</c:v>
                </c:pt>
                <c:pt idx="15">
                  <c:v>-3.2246106342161046E-2</c:v>
                </c:pt>
                <c:pt idx="16">
                  <c:v>-3.5335284896355339E-2</c:v>
                </c:pt>
                <c:pt idx="17">
                  <c:v>-3.9498583821804677E-2</c:v>
                </c:pt>
                <c:pt idx="18">
                  <c:v>-5.4557481050940188E-2</c:v>
                </c:pt>
                <c:pt idx="19">
                  <c:v>-5.5120253364064502E-2</c:v>
                </c:pt>
                <c:pt idx="20">
                  <c:v>-3.9963545443335823E-2</c:v>
                </c:pt>
                <c:pt idx="21">
                  <c:v>-2.7890623468438194E-2</c:v>
                </c:pt>
                <c:pt idx="22">
                  <c:v>-4.1852230071741742E-2</c:v>
                </c:pt>
                <c:pt idx="23">
                  <c:v>-3.149091574276159E-2</c:v>
                </c:pt>
                <c:pt idx="24">
                  <c:v>-3.351490067244841E-2</c:v>
                </c:pt>
                <c:pt idx="25">
                  <c:v>-2.3006953279639867E-2</c:v>
                </c:pt>
                <c:pt idx="26">
                  <c:v>9.7384531952369807E-4</c:v>
                </c:pt>
                <c:pt idx="27">
                  <c:v>3.5678039229211358E-3</c:v>
                </c:pt>
                <c:pt idx="28">
                  <c:v>-1.4290228611826541E-2</c:v>
                </c:pt>
                <c:pt idx="29">
                  <c:v>-5.1797917435291031E-2</c:v>
                </c:pt>
                <c:pt idx="30">
                  <c:v>-3.1332839497084389E-2</c:v>
                </c:pt>
                <c:pt idx="31">
                  <c:v>-6.4057438948452936E-2</c:v>
                </c:pt>
                <c:pt idx="32" formatCode="0.00%">
                  <c:v>-7.2814874870198165E-2</c:v>
                </c:pt>
                <c:pt idx="33" formatCode="0.00%">
                  <c:v>-7.2395534492629268E-2</c:v>
                </c:pt>
                <c:pt idx="34" formatCode="0.00%">
                  <c:v>-6.6739006151668764E-2</c:v>
                </c:pt>
                <c:pt idx="35" formatCode="0.00%">
                  <c:v>-6.9200368248381147E-2</c:v>
                </c:pt>
                <c:pt idx="36" formatCode="0.00%">
                  <c:v>-2.7529915836949772E-2</c:v>
                </c:pt>
                <c:pt idx="37" formatCode="0.00%">
                  <c:v>-3.8297430642492886E-2</c:v>
                </c:pt>
                <c:pt idx="38" formatCode="0.00%">
                  <c:v>-5.011729697392444E-2</c:v>
                </c:pt>
              </c:numCache>
            </c:numRef>
          </c:val>
          <c:extLst>
            <c:ext xmlns:c16="http://schemas.microsoft.com/office/drawing/2014/chart" uri="{C3380CC4-5D6E-409C-BE32-E72D297353CC}">
              <c16:uniqueId val="{00000000-CABE-45D9-8581-469644134599}"/>
            </c:ext>
          </c:extLst>
        </c:ser>
        <c:ser>
          <c:idx val="1"/>
          <c:order val="1"/>
          <c:tx>
            <c:strRef>
              <c:f>'III.2.3 Ханш'!$A$30</c:f>
              <c:strCache>
                <c:ptCount val="1"/>
                <c:pt idx="0">
                  <c:v>Харьцангуй үнийн нөлөө (дотоод-гадаад)</c:v>
                </c:pt>
              </c:strCache>
            </c:strRef>
          </c:tx>
          <c:spPr>
            <a:solidFill>
              <a:srgbClr val="286A6C"/>
            </a:solidFill>
            <a:ln>
              <a:noFill/>
            </a:ln>
            <a:effectLst/>
          </c:spPr>
          <c:invertIfNegative val="0"/>
          <c:cat>
            <c:multiLvlStrRef>
              <c:extLst>
                <c:ext xmlns:c15="http://schemas.microsoft.com/office/drawing/2012/chart" uri="{02D57815-91ED-43cb-92C2-25804820EDAC}">
                  <c15:fullRef>
                    <c15:sqref>'III.2.3 Ханш'!$AX$22:$CV$23</c15:sqref>
                  </c15:fullRef>
                </c:ext>
              </c:extLst>
              <c:f>'III.2.3 Ханш'!$BJ$22:$CV$23</c:f>
              <c:multiLvlStrCache>
                <c:ptCount val="39"/>
                <c:lvl>
                  <c:pt idx="2">
                    <c:v>3</c:v>
                  </c:pt>
                  <c:pt idx="5">
                    <c:v>6</c:v>
                  </c:pt>
                  <c:pt idx="8">
                    <c:v>9</c:v>
                  </c:pt>
                  <c:pt idx="11">
                    <c:v>12</c:v>
                  </c:pt>
                  <c:pt idx="14">
                    <c:v>3</c:v>
                  </c:pt>
                  <c:pt idx="17">
                    <c:v>6</c:v>
                  </c:pt>
                  <c:pt idx="20">
                    <c:v>9</c:v>
                  </c:pt>
                  <c:pt idx="23">
                    <c:v>12</c:v>
                  </c:pt>
                  <c:pt idx="25">
                    <c:v>     </c:v>
                  </c:pt>
                  <c:pt idx="26">
                    <c:v>3</c:v>
                  </c:pt>
                  <c:pt idx="29">
                    <c:v>6</c:v>
                  </c:pt>
                  <c:pt idx="32">
                    <c:v>9</c:v>
                  </c:pt>
                  <c:pt idx="35">
                    <c:v>12</c:v>
                  </c:pt>
                  <c:pt idx="37">
                    <c:v>     </c:v>
                  </c:pt>
                  <c:pt idx="38">
                    <c:v>3</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'III.2.3 Ханш'!$AX$30:$CV$30</c15:sqref>
                  </c15:fullRef>
                </c:ext>
              </c:extLst>
              <c:f>'III.2.3 Ханш'!$BJ$30:$CV$30</c:f>
              <c:numCache>
                <c:formatCode>0.0%</c:formatCode>
                <c:ptCount val="39"/>
                <c:pt idx="0">
                  <c:v>5.559069402627137E-2</c:v>
                </c:pt>
                <c:pt idx="1">
                  <c:v>4.8523539436944763E-2</c:v>
                </c:pt>
                <c:pt idx="2">
                  <c:v>4.8717965964020005E-2</c:v>
                </c:pt>
                <c:pt idx="3">
                  <c:v>4.0411225250689853E-2</c:v>
                </c:pt>
                <c:pt idx="4">
                  <c:v>4.0164451784237443E-2</c:v>
                </c:pt>
                <c:pt idx="5">
                  <c:v>5.2751875473036058E-2</c:v>
                </c:pt>
                <c:pt idx="6">
                  <c:v>5.8646880120035938E-2</c:v>
                </c:pt>
                <c:pt idx="7">
                  <c:v>3.3514548820706702E-2</c:v>
                </c:pt>
                <c:pt idx="8">
                  <c:v>2.7451791545721305E-2</c:v>
                </c:pt>
                <c:pt idx="9">
                  <c:v>3.4631185087979466E-2</c:v>
                </c:pt>
                <c:pt idx="10">
                  <c:v>6.0953578695732036E-2</c:v>
                </c:pt>
                <c:pt idx="11">
                  <c:v>6.7045790654083559E-2</c:v>
                </c:pt>
                <c:pt idx="12">
                  <c:v>6.6316574291696018E-2</c:v>
                </c:pt>
                <c:pt idx="13">
                  <c:v>6.4609746735575291E-2</c:v>
                </c:pt>
                <c:pt idx="14">
                  <c:v>5.5962765284664151E-2</c:v>
                </c:pt>
                <c:pt idx="15">
                  <c:v>5.6906264334339429E-2</c:v>
                </c:pt>
                <c:pt idx="16">
                  <c:v>6.6098026644111352E-2</c:v>
                </c:pt>
                <c:pt idx="17">
                  <c:v>7.4823713527164548E-2</c:v>
                </c:pt>
                <c:pt idx="18">
                  <c:v>6.5749739610447833E-2</c:v>
                </c:pt>
                <c:pt idx="19">
                  <c:v>8.0862761360172897E-2</c:v>
                </c:pt>
                <c:pt idx="20">
                  <c:v>8.0741205580477926E-2</c:v>
                </c:pt>
                <c:pt idx="21">
                  <c:v>5.730270291129691E-2</c:v>
                </c:pt>
                <c:pt idx="22">
                  <c:v>1.96592027216691E-2</c:v>
                </c:pt>
                <c:pt idx="23">
                  <c:v>1.8877699986755037E-2</c:v>
                </c:pt>
                <c:pt idx="24">
                  <c:v>8.3647439128597956E-3</c:v>
                </c:pt>
                <c:pt idx="25">
                  <c:v>1.8457972594422722E-2</c:v>
                </c:pt>
                <c:pt idx="26">
                  <c:v>2.3193167820805494E-2</c:v>
                </c:pt>
                <c:pt idx="27">
                  <c:v>1.6024731528264669E-2</c:v>
                </c:pt>
                <c:pt idx="28">
                  <c:v>6.0835676067860778E-3</c:v>
                </c:pt>
                <c:pt idx="29">
                  <c:v>-4.4026903556506625E-3</c:v>
                </c:pt>
                <c:pt idx="30">
                  <c:v>6.9726687284110689E-3</c:v>
                </c:pt>
                <c:pt idx="31">
                  <c:v>-1.0630004812667071E-2</c:v>
                </c:pt>
                <c:pt idx="32">
                  <c:v>-1.1585389980059757E-2</c:v>
                </c:pt>
                <c:pt idx="33">
                  <c:v>6.929465258606049E-3</c:v>
                </c:pt>
                <c:pt idx="34">
                  <c:v>2.9784361845467178E-2</c:v>
                </c:pt>
                <c:pt idx="35">
                  <c:v>1.1515516920042046E-3</c:v>
                </c:pt>
                <c:pt idx="36">
                  <c:v>-6.8793581555479655E-3</c:v>
                </c:pt>
                <c:pt idx="37">
                  <c:v>-1.8774464069093444E-4</c:v>
                </c:pt>
                <c:pt idx="38">
                  <c:v>-1.4034111906016555E-2</c:v>
                </c:pt>
              </c:numCache>
            </c:numRef>
          </c:val>
          <c:extLst>
            <c:ext xmlns:c16="http://schemas.microsoft.com/office/drawing/2014/chart" uri="{C3380CC4-5D6E-409C-BE32-E72D297353CC}">
              <c16:uniqueId val="{00000001-CABE-45D9-8581-469644134599}"/>
            </c:ext>
          </c:extLst>
        </c:ser>
        <c:dLbls>
          <c:showLegendKey val="0"/>
          <c:showVal val="0"/>
          <c:showCatName val="0"/>
          <c:showSerName val="0"/>
          <c:showPercent val="0"/>
          <c:showBubbleSize val="0"/>
        </c:dLbls>
        <c:gapWidth val="50"/>
        <c:overlap val="100"/>
        <c:axId val="420889184"/>
        <c:axId val="420885248"/>
      </c:barChart>
      <c:lineChart>
        <c:grouping val="standard"/>
        <c:varyColors val="0"/>
        <c:ser>
          <c:idx val="3"/>
          <c:order val="2"/>
          <c:tx>
            <c:strRef>
              <c:f>'III.2.3 Ханш'!$A$28</c:f>
              <c:strCache>
                <c:ptCount val="1"/>
                <c:pt idx="0">
                  <c:v>Бодит ханшийн жилийн өөрчлөлт</c:v>
                </c:pt>
              </c:strCache>
            </c:strRef>
          </c:tx>
          <c:spPr>
            <a:ln w="28575" cap="rnd">
              <a:solidFill>
                <a:srgbClr val="C00000"/>
              </a:solidFill>
              <a:round/>
            </a:ln>
            <a:effectLst/>
          </c:spPr>
          <c:marker>
            <c:symbol val="none"/>
          </c:marker>
          <c:cat>
            <c:strLit>
              <c:ptCount val="39"/>
              <c:pt idx="0">
                <c:v>2018</c:v>
              </c:pt>
              <c:pt idx="2">
                <c:v>2018 3</c:v>
              </c:pt>
              <c:pt idx="5">
                <c:v>2018 6</c:v>
              </c:pt>
              <c:pt idx="8">
                <c:v>2018 9</c:v>
              </c:pt>
              <c:pt idx="11">
                <c:v>2018 12</c:v>
              </c:pt>
              <c:pt idx="12">
                <c:v>2019</c:v>
              </c:pt>
              <c:pt idx="14">
                <c:v>2019 3</c:v>
              </c:pt>
              <c:pt idx="17">
                <c:v>2019 6</c:v>
              </c:pt>
              <c:pt idx="20">
                <c:v>2019 9</c:v>
              </c:pt>
              <c:pt idx="23">
                <c:v>2019 12</c:v>
              </c:pt>
              <c:pt idx="24">
                <c:v>2020</c:v>
              </c:pt>
              <c:pt idx="25">
                <c:v>2020      </c:v>
              </c:pt>
              <c:pt idx="26">
                <c:v>2020 3</c:v>
              </c:pt>
              <c:pt idx="29">
                <c:v>2020 6</c:v>
              </c:pt>
              <c:pt idx="32">
                <c:v>2020 9</c:v>
              </c:pt>
              <c:pt idx="35">
                <c:v>2020 12</c:v>
              </c:pt>
              <c:pt idx="36">
                <c:v>2021</c:v>
              </c:pt>
              <c:pt idx="37">
                <c:v>2021      </c:v>
              </c:pt>
              <c:pt idx="38">
                <c:v>2021 3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'III.2.3 Ханш'!$AX$28:$CV$28</c15:sqref>
                  </c15:fullRef>
                </c:ext>
              </c:extLst>
              <c:f>'III.2.3 Ханш'!$BJ$28:$CV$28</c:f>
              <c:numCache>
                <c:formatCode>0.0%</c:formatCode>
                <c:ptCount val="39"/>
                <c:pt idx="0">
                  <c:v>9.771865246366751E-3</c:v>
                </c:pt>
                <c:pt idx="1">
                  <c:v>6.4320296245661268E-3</c:v>
                </c:pt>
                <c:pt idx="2">
                  <c:v>1.2742310395286172E-3</c:v>
                </c:pt>
                <c:pt idx="3">
                  <c:v>-9.1184805426685056E-3</c:v>
                </c:pt>
                <c:pt idx="4">
                  <c:v>2.1214099790727303E-3</c:v>
                </c:pt>
                <c:pt idx="5">
                  <c:v>1.6138080024741264E-3</c:v>
                </c:pt>
                <c:pt idx="6">
                  <c:v>3.6673049929171864E-2</c:v>
                </c:pt>
                <c:pt idx="7">
                  <c:v>5.9310195475156924E-2</c:v>
                </c:pt>
                <c:pt idx="8">
                  <c:v>5.8553144711433136E-2</c:v>
                </c:pt>
                <c:pt idx="9">
                  <c:v>3.8648225892200294E-2</c:v>
                </c:pt>
                <c:pt idx="10">
                  <c:v>5.5585917823576469E-2</c:v>
                </c:pt>
                <c:pt idx="11">
                  <c:v>3.6950829291078069E-2</c:v>
                </c:pt>
                <c:pt idx="12">
                  <c:v>4.2029349846495201E-2</c:v>
                </c:pt>
                <c:pt idx="13">
                  <c:v>4.3025974806297995E-2</c:v>
                </c:pt>
                <c:pt idx="14">
                  <c:v>2.9197254540268114E-2</c:v>
                </c:pt>
                <c:pt idx="15">
                  <c:v>2.2825152540918436E-2</c:v>
                </c:pt>
                <c:pt idx="16">
                  <c:v>2.8427149145199726E-2</c:v>
                </c:pt>
                <c:pt idx="17">
                  <c:v>3.2369698984748618E-2</c:v>
                </c:pt>
                <c:pt idx="18">
                  <c:v>7.6051183866059358E-3</c:v>
                </c:pt>
                <c:pt idx="19">
                  <c:v>2.1285332102217502E-2</c:v>
                </c:pt>
                <c:pt idx="20">
                  <c:v>3.7550955298776945E-2</c:v>
                </c:pt>
                <c:pt idx="21">
                  <c:v>2.7813871332236006E-2</c:v>
                </c:pt>
                <c:pt idx="22">
                  <c:v>-2.3015808825406769E-2</c:v>
                </c:pt>
                <c:pt idx="23">
                  <c:v>-1.3207691815706468E-2</c:v>
                </c:pt>
                <c:pt idx="24">
                  <c:v>-2.54305003209786E-2</c:v>
                </c:pt>
                <c:pt idx="25">
                  <c:v>-4.9736423983338662E-3</c:v>
                </c:pt>
                <c:pt idx="26">
                  <c:v>2.4189599698256403E-2</c:v>
                </c:pt>
                <c:pt idx="27">
                  <c:v>1.9649708551195966E-2</c:v>
                </c:pt>
                <c:pt idx="28">
                  <c:v>-8.2935965769169728E-3</c:v>
                </c:pt>
                <c:pt idx="29">
                  <c:v>-5.5972557599406669E-2</c:v>
                </c:pt>
                <c:pt idx="30">
                  <c:v>-2.457864427880696E-2</c:v>
                </c:pt>
                <c:pt idx="31">
                  <c:v>-7.4006512876810815E-2</c:v>
                </c:pt>
                <c:pt idx="32">
                  <c:v>-8.3556676128537455E-2</c:v>
                </c:pt>
                <c:pt idx="33">
                  <c:v>-6.5967731575168109E-2</c:v>
                </c:pt>
                <c:pt idx="34">
                  <c:v>-3.8942423014629801E-2</c:v>
                </c:pt>
                <c:pt idx="35">
                  <c:v>-6.8128504357520603E-2</c:v>
                </c:pt>
                <c:pt idx="36">
                  <c:v>-3.4219885841463293E-2</c:v>
                </c:pt>
                <c:pt idx="37">
                  <c:v>-3.8477985145828453E-2</c:v>
                </c:pt>
                <c:pt idx="38" formatCode="0.00%">
                  <c:v>-6.3448057125781943E-2</c:v>
                </c:pt>
              </c:numCache>
            </c:numRef>
          </c:val>
          <c:smooth val="0"/>
          <c:extLst>
            <c:ext xmlns:c16="http://schemas.microsoft.com/office/drawing/2014/chart" uri="{C3380CC4-5D6E-409C-BE32-E72D297353CC}">
              <c16:uniqueId val="{00000004-CABE-45D9-8581-469644134599}"/>
            </c:ext>
          </c:extLst>
        </c:ser>
        <c:dLbls>
          <c:showLegendKey val="0"/>
          <c:showVal val="0"/>
          <c:showCatName val="0"/>
          <c:showSerName val="0"/>
          <c:showPercent val="0"/>
          <c:showBubbleSize val="0"/>
        </c:dLbls>
        <c:marker val="1"/>
        <c:smooth val="0"/>
        <c:axId val="420889184"/>
        <c:axId val="420885248"/>
      </c:lineChart>
      <c:catAx>
        <c:axId val="4208891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5248"/>
        <c:crosses val="autoZero"/>
        <c:auto val="1"/>
        <c:lblAlgn val="ctr"/>
        <c:lblOffset val="100"/>
        <c:noMultiLvlLbl val="0"/>
      </c:catAx>
      <c:valAx>
        <c:axId val="420885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9184"/>
        <c:crosses val="autoZero"/>
        <c:crossBetween val="between"/>
      </c:valAx>
      <c:spPr>
        <a:noFill/>
        <a:ln>
          <a:solidFill>
            <a:schemeClr val="tx1"/>
          </a:solidFill>
        </a:ln>
        <a:effectLst/>
      </c:spPr>
    </c:plotArea>
    <c:legend>
      <c:legendPos val="b"/>
      <c:layout>
        <c:manualLayout>
          <c:xMode val="edge"/>
          <c:yMode val="edge"/>
          <c:x val="6.6732784887228738E-2"/>
          <c:y val="0.67862691155854216"/>
          <c:w val="0.47148464134290907"/>
          <c:h val="0.1861216639955403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8552053031237E-2"/>
          <c:y val="2.22404384025029E-2"/>
          <c:w val="0.90212339094568172"/>
          <c:h val="0.88521577603289503"/>
        </c:manualLayout>
      </c:layout>
      <c:areaChart>
        <c:grouping val="standard"/>
        <c:varyColors val="0"/>
        <c:ser>
          <c:idx val="0"/>
          <c:order val="0"/>
          <c:tx>
            <c:strRef>
              <c:f>'III.2.3 Ханш'!$A$34</c:f>
              <c:strCache>
                <c:ptCount val="1"/>
                <c:pt idx="0">
                  <c:v>Төгрөгийн харьцангуй өгөөж </c:v>
                </c:pt>
              </c:strCache>
            </c:strRef>
          </c:tx>
          <c:spPr>
            <a:solidFill>
              <a:srgbClr val="286A6C"/>
            </a:solidFill>
            <a:ln>
              <a:noFill/>
            </a:ln>
            <a:effectLst/>
          </c:spPr>
          <c:cat>
            <c:multiLvlStrRef>
              <c:f>'III.2.3 Ханш'!$AX$32:$CW$33</c:f>
              <c:multiLvlStrCache>
                <c:ptCount val="51"/>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pt idx="48">
                    <c:v>1</c:v>
                  </c:pt>
                  <c:pt idx="50">
                    <c:v>3</c:v>
                  </c:pt>
                </c:lvl>
                <c:lvl>
                  <c:pt idx="0">
                    <c:v>2017</c:v>
                  </c:pt>
                  <c:pt idx="12">
                    <c:v>2018</c:v>
                  </c:pt>
                  <c:pt idx="24">
                    <c:v>2019</c:v>
                  </c:pt>
                  <c:pt idx="36">
                    <c:v>2020</c:v>
                  </c:pt>
                  <c:pt idx="48">
                    <c:v>2021</c:v>
                  </c:pt>
                </c:lvl>
              </c:multiLvlStrCache>
            </c:multiLvlStrRef>
          </c:cat>
          <c:val>
            <c:numRef>
              <c:f>'III.2.3 Ханш'!$AX$34:$CW$34</c:f>
              <c:numCache>
                <c:formatCode>0.00%</c:formatCode>
                <c:ptCount val="52"/>
                <c:pt idx="0">
                  <c:v>3.8478567175292714E-3</c:v>
                </c:pt>
                <c:pt idx="1">
                  <c:v>1.0116677608722605E-2</c:v>
                </c:pt>
                <c:pt idx="2">
                  <c:v>1.3252137962112427E-2</c:v>
                </c:pt>
                <c:pt idx="3">
                  <c:v>2.1225543303074437E-2</c:v>
                </c:pt>
                <c:pt idx="4">
                  <c:v>9.4875182035692712E-3</c:v>
                </c:pt>
                <c:pt idx="5">
                  <c:v>2.4807420908298319E-2</c:v>
                </c:pt>
                <c:pt idx="6">
                  <c:v>-1.1450695199347036E-2</c:v>
                </c:pt>
                <c:pt idx="7">
                  <c:v>-8.2671517046559156E-3</c:v>
                </c:pt>
                <c:pt idx="8">
                  <c:v>1.852445741226127E-3</c:v>
                </c:pt>
                <c:pt idx="9">
                  <c:v>4.7718371858875711E-3</c:v>
                </c:pt>
                <c:pt idx="10">
                  <c:v>1.0160019492581747E-2</c:v>
                </c:pt>
                <c:pt idx="11">
                  <c:v>1.2509909676478866E-2</c:v>
                </c:pt>
                <c:pt idx="12">
                  <c:v>8.8234416664021847E-3</c:v>
                </c:pt>
                <c:pt idx="13">
                  <c:v>1.5866542563486533E-2</c:v>
                </c:pt>
                <c:pt idx="14">
                  <c:v>9.3936004000474988E-3</c:v>
                </c:pt>
                <c:pt idx="15">
                  <c:v>6.5406769995929826E-3</c:v>
                </c:pt>
                <c:pt idx="16">
                  <c:v>1.7226527828069504E-3</c:v>
                </c:pt>
                <c:pt idx="17">
                  <c:v>-5.3930901113947846E-3</c:v>
                </c:pt>
                <c:pt idx="18">
                  <c:v>2.0111905765097769E-2</c:v>
                </c:pt>
                <c:pt idx="19">
                  <c:v>-2.1749543672962127E-2</c:v>
                </c:pt>
                <c:pt idx="20">
                  <c:v>-1.0153327957037304E-2</c:v>
                </c:pt>
                <c:pt idx="21">
                  <c:v>-1.856811827486541E-2</c:v>
                </c:pt>
                <c:pt idx="22">
                  <c:v>-1.1673281017647529E-3</c:v>
                </c:pt>
                <c:pt idx="23">
                  <c:v>-1.5902104638460098E-2</c:v>
                </c:pt>
                <c:pt idx="24">
                  <c:v>1.3262947495799998E-3</c:v>
                </c:pt>
                <c:pt idx="25">
                  <c:v>1.1764588638764152E-2</c:v>
                </c:pt>
                <c:pt idx="26">
                  <c:v>6.2745383219461751E-3</c:v>
                </c:pt>
                <c:pt idx="27">
                  <c:v>4.8137638176370514E-3</c:v>
                </c:pt>
                <c:pt idx="28">
                  <c:v>1.6750031951438267E-3</c:v>
                </c:pt>
                <c:pt idx="29">
                  <c:v>1.9279081346441601E-3</c:v>
                </c:pt>
                <c:pt idx="30">
                  <c:v>2.7206162335891089E-3</c:v>
                </c:pt>
                <c:pt idx="31">
                  <c:v>1.9767024082261138E-3</c:v>
                </c:pt>
                <c:pt idx="32">
                  <c:v>5.6765075491722987E-3</c:v>
                </c:pt>
                <c:pt idx="33">
                  <c:v>2.4374927671065765E-3</c:v>
                </c:pt>
                <c:pt idx="34">
                  <c:v>-4.6055367090655792E-3</c:v>
                </c:pt>
                <c:pt idx="35">
                  <c:v>-2.7140090470074247E-3</c:v>
                </c:pt>
                <c:pt idx="36">
                  <c:v>-6.7673054183012727E-4</c:v>
                </c:pt>
                <c:pt idx="37">
                  <c:v>1.0963700213015265E-3</c:v>
                </c:pt>
                <c:pt idx="38">
                  <c:v>1.0788440008021138E-3</c:v>
                </c:pt>
                <c:pt idx="39">
                  <c:v>5.2524865594815004E-4</c:v>
                </c:pt>
                <c:pt idx="40">
                  <c:v>5.3760717664785905E-4</c:v>
                </c:pt>
                <c:pt idx="41">
                  <c:v>-1.2564575936795796E-3</c:v>
                </c:pt>
                <c:pt idx="42">
                  <c:v>-1.5980634887444339E-3</c:v>
                </c:pt>
                <c:pt idx="43">
                  <c:v>1.1110001757492383E-3</c:v>
                </c:pt>
                <c:pt idx="44">
                  <c:v>4.0486146735881226E-3</c:v>
                </c:pt>
                <c:pt idx="45">
                  <c:v>5.8830411292951192E-3</c:v>
                </c:pt>
                <c:pt idx="46">
                  <c:v>6.9938295102851822E-3</c:v>
                </c:pt>
                <c:pt idx="47">
                  <c:v>5.5506250290701855E-3</c:v>
                </c:pt>
                <c:pt idx="48">
                  <c:v>5.0719148637505037E-3</c:v>
                </c:pt>
                <c:pt idx="49">
                  <c:v>4.6723848649310902E-3</c:v>
                </c:pt>
                <c:pt idx="50">
                  <c:v>4.2034723921982493E-3</c:v>
                </c:pt>
                <c:pt idx="51">
                  <c:v>4.3722339629278508E-3</c:v>
                </c:pt>
              </c:numCache>
            </c:numRef>
          </c:val>
          <c:extLst>
            <c:ext xmlns:c16="http://schemas.microsoft.com/office/drawing/2014/chart" uri="{C3380CC4-5D6E-409C-BE32-E72D297353CC}">
              <c16:uniqueId val="{00000000-98C2-4A7D-B9D2-10C5B83DC231}"/>
            </c:ext>
          </c:extLst>
        </c:ser>
        <c:dLbls>
          <c:showLegendKey val="0"/>
          <c:showVal val="0"/>
          <c:showCatName val="0"/>
          <c:showSerName val="0"/>
          <c:showPercent val="0"/>
          <c:showBubbleSize val="0"/>
        </c:dLbls>
        <c:axId val="783700128"/>
        <c:axId val="783700456"/>
      </c:areaChart>
      <c:lineChart>
        <c:grouping val="standard"/>
        <c:varyColors val="0"/>
        <c:ser>
          <c:idx val="1"/>
          <c:order val="1"/>
          <c:tx>
            <c:strRef>
              <c:f>'III.2.3 Ханш'!$A$35</c:f>
              <c:strCache>
                <c:ptCount val="1"/>
                <c:pt idx="0">
                  <c:v>Төгрөгийн ам.доллартай харьцах ханшийн сарын өөрчлөлт</c:v>
                </c:pt>
              </c:strCache>
            </c:strRef>
          </c:tx>
          <c:spPr>
            <a:ln w="28575" cap="rnd">
              <a:solidFill>
                <a:srgbClr val="C00000"/>
              </a:solidFill>
              <a:round/>
            </a:ln>
            <a:effectLst/>
          </c:spPr>
          <c:marker>
            <c:symbol val="none"/>
          </c:marker>
          <c:cat>
            <c:multiLvlStrRef>
              <c:f>'III.2.3 Ханш'!$AX$32:$CW$33</c:f>
              <c:multiLvlStrCache>
                <c:ptCount val="51"/>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pt idx="48">
                    <c:v>1</c:v>
                  </c:pt>
                  <c:pt idx="50">
                    <c:v>3</c:v>
                  </c:pt>
                </c:lvl>
                <c:lvl>
                  <c:pt idx="0">
                    <c:v>2017</c:v>
                  </c:pt>
                  <c:pt idx="12">
                    <c:v>2018</c:v>
                  </c:pt>
                  <c:pt idx="24">
                    <c:v>2019</c:v>
                  </c:pt>
                  <c:pt idx="36">
                    <c:v>2020</c:v>
                  </c:pt>
                  <c:pt idx="48">
                    <c:v>2021</c:v>
                  </c:pt>
                </c:lvl>
              </c:multiLvlStrCache>
            </c:multiLvlStrRef>
          </c:cat>
          <c:val>
            <c:numRef>
              <c:f>'III.2.3 Ханш'!$AX$35:$CW$35</c:f>
              <c:numCache>
                <c:formatCode>0.00%</c:formatCode>
                <c:ptCount val="52"/>
                <c:pt idx="0">
                  <c:v>2.3377311061496186E-3</c:v>
                </c:pt>
                <c:pt idx="1">
                  <c:v>-4.0532807759207402E-3</c:v>
                </c:pt>
                <c:pt idx="2">
                  <c:v>-7.5601283450245664E-3</c:v>
                </c:pt>
                <c:pt idx="3">
                  <c:v>-1.5330955304900869E-2</c:v>
                </c:pt>
                <c:pt idx="4">
                  <c:v>-3.6292735638950545E-3</c:v>
                </c:pt>
                <c:pt idx="5">
                  <c:v>-1.8701156804349351E-2</c:v>
                </c:pt>
                <c:pt idx="6">
                  <c:v>1.7517673664339668E-2</c:v>
                </c:pt>
                <c:pt idx="7">
                  <c:v>1.4160699659649082E-2</c:v>
                </c:pt>
                <c:pt idx="8">
                  <c:v>4.4024749251576623E-3</c:v>
                </c:pt>
                <c:pt idx="9">
                  <c:v>1.7950566332085316E-3</c:v>
                </c:pt>
                <c:pt idx="10">
                  <c:v>-3.9991688118075786E-3</c:v>
                </c:pt>
                <c:pt idx="11">
                  <c:v>-6.276594007007503E-3</c:v>
                </c:pt>
                <c:pt idx="12">
                  <c:v>-3.1721936749671896E-3</c:v>
                </c:pt>
                <c:pt idx="13">
                  <c:v>-9.4272833173101849E-3</c:v>
                </c:pt>
                <c:pt idx="14">
                  <c:v>-3.1333776052061067E-3</c:v>
                </c:pt>
                <c:pt idx="15">
                  <c:v>-3.035615100702671E-4</c:v>
                </c:pt>
                <c:pt idx="16">
                  <c:v>4.4040203053110358E-3</c:v>
                </c:pt>
                <c:pt idx="17">
                  <c:v>1.1270078851180613E-2</c:v>
                </c:pt>
                <c:pt idx="18">
                  <c:v>-1.4246922829669727E-2</c:v>
                </c:pt>
                <c:pt idx="19">
                  <c:v>2.772411319888363E-2</c:v>
                </c:pt>
                <c:pt idx="20">
                  <c:v>1.5903327957037305E-2</c:v>
                </c:pt>
                <c:pt idx="21">
                  <c:v>2.4303057801323292E-2</c:v>
                </c:pt>
                <c:pt idx="22">
                  <c:v>6.9173281017647524E-3</c:v>
                </c:pt>
                <c:pt idx="23">
                  <c:v>2.148543797179343E-2</c:v>
                </c:pt>
                <c:pt idx="24">
                  <c:v>4.6737052504199992E-3</c:v>
                </c:pt>
                <c:pt idx="25">
                  <c:v>-6.1537357736175125E-3</c:v>
                </c:pt>
                <c:pt idx="26">
                  <c:v>-3.2946995310879858E-4</c:v>
                </c:pt>
                <c:pt idx="27">
                  <c:v>9.1956951569628132E-4</c:v>
                </c:pt>
                <c:pt idx="28">
                  <c:v>3.8833301381895071E-3</c:v>
                </c:pt>
                <c:pt idx="29">
                  <c:v>3.5205569089524148E-3</c:v>
                </c:pt>
                <c:pt idx="30">
                  <c:v>2.6655018399139863E-3</c:v>
                </c:pt>
                <c:pt idx="31">
                  <c:v>3.3786734972794364E-3</c:v>
                </c:pt>
                <c:pt idx="32">
                  <c:v>-3.2078406115104485E-4</c:v>
                </c:pt>
                <c:pt idx="33">
                  <c:v>3.1173430708686567E-3</c:v>
                </c:pt>
                <c:pt idx="34">
                  <c:v>1.0176909629811064E-2</c:v>
                </c:pt>
                <c:pt idx="35">
                  <c:v>8.1627454639439639E-3</c:v>
                </c:pt>
                <c:pt idx="36">
                  <c:v>6.2480083837878906E-3</c:v>
                </c:pt>
                <c:pt idx="37">
                  <c:v>4.4223251704937905E-3</c:v>
                </c:pt>
                <c:pt idx="38">
                  <c:v>4.5392543668290042E-3</c:v>
                </c:pt>
                <c:pt idx="39">
                  <c:v>5.1007334530666082E-3</c:v>
                </c:pt>
                <c:pt idx="40">
                  <c:v>5.0645588346251991E-3</c:v>
                </c:pt>
                <c:pt idx="41">
                  <c:v>6.7961975790862272E-3</c:v>
                </c:pt>
                <c:pt idx="42">
                  <c:v>7.1541369605880867E-3</c:v>
                </c:pt>
                <c:pt idx="43">
                  <c:v>4.4759891317660561E-3</c:v>
                </c:pt>
                <c:pt idx="44">
                  <c:v>1.7770293828558437E-3</c:v>
                </c:pt>
                <c:pt idx="45">
                  <c:v>-1.9823669446161762E-4</c:v>
                </c:pt>
                <c:pt idx="46">
                  <c:v>-1.2470892110296727E-3</c:v>
                </c:pt>
                <c:pt idx="47">
                  <c:v>-1.7369833649638622E-4</c:v>
                </c:pt>
                <c:pt idx="48">
                  <c:v>9.3475729090908288E-5</c:v>
                </c:pt>
                <c:pt idx="49">
                  <c:v>-3.0195865900140006E-5</c:v>
                </c:pt>
                <c:pt idx="50">
                  <c:v>-3.1850590675674972E-5</c:v>
                </c:pt>
                <c:pt idx="51">
                  <c:v>8.7889945836971961E-5</c:v>
                </c:pt>
              </c:numCache>
            </c:numRef>
          </c:val>
          <c:smooth val="1"/>
          <c:extLst>
            <c:ext xmlns:c16="http://schemas.microsoft.com/office/drawing/2014/chart" uri="{C3380CC4-5D6E-409C-BE32-E72D297353CC}">
              <c16:uniqueId val="{00000001-98C2-4A7D-B9D2-10C5B83DC231}"/>
            </c:ext>
          </c:extLst>
        </c:ser>
        <c:dLbls>
          <c:showLegendKey val="0"/>
          <c:showVal val="0"/>
          <c:showCatName val="0"/>
          <c:showSerName val="0"/>
          <c:showPercent val="0"/>
          <c:showBubbleSize val="0"/>
        </c:dLbls>
        <c:marker val="1"/>
        <c:smooth val="0"/>
        <c:axId val="783700128"/>
        <c:axId val="783700456"/>
      </c:lineChart>
      <c:catAx>
        <c:axId val="783700128"/>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456"/>
        <c:crosses val="autoZero"/>
        <c:auto val="1"/>
        <c:lblAlgn val="ctr"/>
        <c:lblOffset val="100"/>
        <c:noMultiLvlLbl val="0"/>
      </c:catAx>
      <c:valAx>
        <c:axId val="783700456"/>
        <c:scaling>
          <c:orientation val="minMax"/>
          <c:max val="5.000000000000001E-2"/>
          <c:min val="-4.0000000000000008E-2"/>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128"/>
        <c:crosses val="autoZero"/>
        <c:crossBetween val="between"/>
        <c:majorUnit val="2.0000000000000004E-2"/>
      </c:valAx>
      <c:spPr>
        <a:noFill/>
        <a:ln>
          <a:solidFill>
            <a:schemeClr val="bg1">
              <a:lumMod val="65000"/>
            </a:schemeClr>
          </a:solidFill>
        </a:ln>
        <a:effectLst/>
      </c:spPr>
    </c:plotArea>
    <c:legend>
      <c:legendPos val="b"/>
      <c:layout>
        <c:manualLayout>
          <c:xMode val="edge"/>
          <c:yMode val="edge"/>
          <c:x val="0.4963208343450462"/>
          <c:y val="4.9979216254592361E-2"/>
          <c:w val="0.43369396556707945"/>
          <c:h val="0.1617224933917008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62272439035795E-2"/>
          <c:y val="6.1079624858466082E-2"/>
          <c:w val="0.91922899163179195"/>
          <c:h val="0.83440192975753513"/>
        </c:manualLayout>
      </c:layout>
      <c:barChart>
        <c:barDir val="col"/>
        <c:grouping val="clustered"/>
        <c:varyColors val="0"/>
        <c:ser>
          <c:idx val="0"/>
          <c:order val="0"/>
          <c:tx>
            <c:strRef>
              <c:f>'III.2.4 Хөрөнгийн зах'!$C$2</c:f>
              <c:strCache>
                <c:ptCount val="1"/>
                <c:pt idx="0">
                  <c:v>Үнэ, түрээсийн өсөлтийн зөрүү (ҮСХ - ҮСХ)</c:v>
                </c:pt>
              </c:strCache>
            </c:strRef>
          </c:tx>
          <c:spPr>
            <a:solidFill>
              <a:srgbClr val="286A6C"/>
            </a:solidFill>
            <a:ln>
              <a:noFill/>
            </a:ln>
            <a:effectLst/>
          </c:spPr>
          <c:invertIfNegative val="0"/>
          <c:cat>
            <c:multiLvlStrRef>
              <c:f>'III.2.4 Хөрөнгийн зах'!$A$15:$B$31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'III.2.4 Хөрөнгийн зах'!$C$15:$C$31</c:f>
              <c:numCache>
                <c:formatCode>0.0%</c:formatCode>
                <c:ptCount val="17"/>
                <c:pt idx="0">
                  <c:v>-5.886532230196817E-2</c:v>
                </c:pt>
                <c:pt idx="1">
                  <c:v>1.7245821048903376E-2</c:v>
                </c:pt>
                <c:pt idx="2">
                  <c:v>6.6101186945274115E-2</c:v>
                </c:pt>
                <c:pt idx="3">
                  <c:v>5.3567816560748494E-2</c:v>
                </c:pt>
                <c:pt idx="4">
                  <c:v>6.2323486152945362E-2</c:v>
                </c:pt>
                <c:pt idx="5">
                  <c:v>1.3026978056446259E-2</c:v>
                </c:pt>
                <c:pt idx="6">
                  <c:v>-7.050308769791247E-2</c:v>
                </c:pt>
                <c:pt idx="7">
                  <c:v>-8.6274058105101803E-2</c:v>
                </c:pt>
                <c:pt idx="8">
                  <c:v>-9.314313115317896E-2</c:v>
                </c:pt>
                <c:pt idx="9">
                  <c:v>-0.11686180650170763</c:v>
                </c:pt>
                <c:pt idx="10">
                  <c:v>-8.061228612192417E-2</c:v>
                </c:pt>
                <c:pt idx="11">
                  <c:v>-5.405137752864797E-2</c:v>
                </c:pt>
                <c:pt idx="12">
                  <c:v>-6.1180976839387835E-2</c:v>
                </c:pt>
                <c:pt idx="13">
                  <c:v>-6.8900063974480674E-2</c:v>
                </c:pt>
                <c:pt idx="14">
                  <c:v>-6.0810337016915517E-2</c:v>
                </c:pt>
                <c:pt idx="15">
                  <c:v>-6.9660527790475935E-2</c:v>
                </c:pt>
                <c:pt idx="16">
                  <c:v>-6.5156325284986605E-2</c:v>
                </c:pt>
              </c:numCache>
            </c:numRef>
          </c:val>
          <c:extLst>
            <c:ext xmlns:c16="http://schemas.microsoft.com/office/drawing/2014/chart" uri="{C3380CC4-5D6E-409C-BE32-E72D297353CC}">
              <c16:uniqueId val="{00000000-87B5-43C5-A6FD-8D474AB096D5}"/>
            </c:ext>
          </c:extLst>
        </c:ser>
        <c:ser>
          <c:idx val="1"/>
          <c:order val="1"/>
          <c:tx>
            <c:strRef>
              <c:f>'III.2.4 Хөрөнгийн зах'!$D$2</c:f>
              <c:strCache>
                <c:ptCount val="1"/>
                <c:pt idx="0">
                  <c:v>Үнэ, түрээсийн өсөлтийн зөрүү (Тэнхлэг зууч - ҮСХ)</c:v>
                </c:pt>
              </c:strCache>
            </c:strRef>
          </c:tx>
          <c:spPr>
            <a:solidFill>
              <a:srgbClr val="7EA6A7">
                <a:alpha val="70000"/>
              </a:srgbClr>
            </a:solidFill>
            <a:ln>
              <a:noFill/>
            </a:ln>
            <a:effectLst/>
          </c:spPr>
          <c:invertIfNegative val="0"/>
          <c:cat>
            <c:multiLvlStrRef>
              <c:f>'III.2.4 Хөрөнгийн зах'!$A$15:$B$31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'III.2.4 Хөрөнгийн зах'!$D$15:$D$31</c:f>
              <c:numCache>
                <c:formatCode>0.0%</c:formatCode>
                <c:ptCount val="17"/>
                <c:pt idx="0">
                  <c:v>-6.0282213209401081E-2</c:v>
                </c:pt>
                <c:pt idx="1">
                  <c:v>2.485924924540972E-2</c:v>
                </c:pt>
                <c:pt idx="2">
                  <c:v>7.1480227989542011E-2</c:v>
                </c:pt>
                <c:pt idx="3">
                  <c:v>6.0699000776234802E-2</c:v>
                </c:pt>
                <c:pt idx="4">
                  <c:v>8.584547124189279E-2</c:v>
                </c:pt>
                <c:pt idx="5">
                  <c:v>4.9249884645175324E-2</c:v>
                </c:pt>
                <c:pt idx="6">
                  <c:v>-2.2978978234100111E-2</c:v>
                </c:pt>
                <c:pt idx="7">
                  <c:v>-3.6913197693855704E-2</c:v>
                </c:pt>
                <c:pt idx="8">
                  <c:v>-5.3607127746489125E-2</c:v>
                </c:pt>
                <c:pt idx="9">
                  <c:v>-0.10019813601870142</c:v>
                </c:pt>
                <c:pt idx="10">
                  <c:v>-5.265006072707723E-2</c:v>
                </c:pt>
                <c:pt idx="11">
                  <c:v>-6.5249685018329284E-3</c:v>
                </c:pt>
                <c:pt idx="12">
                  <c:v>3.6710640297142438E-2</c:v>
                </c:pt>
                <c:pt idx="13">
                  <c:v>7.7135482531818234E-2</c:v>
                </c:pt>
                <c:pt idx="14">
                  <c:v>4.1647873952028514E-2</c:v>
                </c:pt>
                <c:pt idx="15">
                  <c:v>-3.8612867233571713E-3</c:v>
                </c:pt>
                <c:pt idx="16">
                  <c:v>-3.1998950053376385E-2</c:v>
                </c:pt>
              </c:numCache>
            </c:numRef>
          </c:val>
          <c:extLst>
            <c:ext xmlns:c16="http://schemas.microsoft.com/office/drawing/2014/chart" uri="{C3380CC4-5D6E-409C-BE32-E72D297353CC}">
              <c16:uniqueId val="{00000001-87B5-43C5-A6FD-8D474AB096D5}"/>
            </c:ext>
          </c:extLst>
        </c:ser>
        <c:dLbls>
          <c:showLegendKey val="0"/>
          <c:showVal val="0"/>
          <c:showCatName val="0"/>
          <c:showSerName val="0"/>
          <c:showPercent val="0"/>
          <c:showBubbleSize val="0"/>
        </c:dLbls>
        <c:gapWidth val="0"/>
        <c:axId val="393367592"/>
        <c:axId val="393367984"/>
      </c:barChart>
      <c:lineChart>
        <c:grouping val="standard"/>
        <c:varyColors val="0"/>
        <c:ser>
          <c:idx val="4"/>
          <c:order val="2"/>
          <c:tx>
            <c:strRef>
              <c:f>'III.2.4 Хөрөнгийн зах'!$E$2</c:f>
              <c:strCache>
                <c:ptCount val="1"/>
                <c:pt idx="0">
                  <c:v>Түрээсийн өсөлт, жилээр</c:v>
                </c:pt>
              </c:strCache>
            </c:strRef>
          </c:tx>
          <c:spPr>
            <a:ln w="22225" cap="rnd">
              <a:solidFill>
                <a:srgbClr val="B99E66"/>
              </a:solidFill>
              <a:round/>
            </a:ln>
            <a:effectLst/>
          </c:spPr>
          <c:marker>
            <c:symbol val="none"/>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зах'!$E$15:$E$31</c:f>
              <c:numCache>
                <c:formatCode>0.0%</c:formatCode>
                <c:ptCount val="17"/>
                <c:pt idx="0">
                  <c:v>1.0591714981968314E-2</c:v>
                </c:pt>
                <c:pt idx="1">
                  <c:v>-5.1992352736903169E-2</c:v>
                </c:pt>
                <c:pt idx="2">
                  <c:v>-7.8054258909273977E-2</c:v>
                </c:pt>
                <c:pt idx="3">
                  <c:v>-5.9556822560746681E-2</c:v>
                </c:pt>
                <c:pt idx="4">
                  <c:v>-6.632048615294539E-2</c:v>
                </c:pt>
                <c:pt idx="5">
                  <c:v>-1.6026978056446262E-2</c:v>
                </c:pt>
                <c:pt idx="6">
                  <c:v>7.050308769791247E-2</c:v>
                </c:pt>
                <c:pt idx="7">
                  <c:v>8.6274058105101803E-2</c:v>
                </c:pt>
                <c:pt idx="8">
                  <c:v>9.414313115317885E-2</c:v>
                </c:pt>
                <c:pt idx="9">
                  <c:v>0.11385780650170751</c:v>
                </c:pt>
                <c:pt idx="10">
                  <c:v>6.9632318121924053E-2</c:v>
                </c:pt>
                <c:pt idx="11">
                  <c:v>3.713728933664795E-2</c:v>
                </c:pt>
                <c:pt idx="12">
                  <c:v>4.4266888647387814E-2</c:v>
                </c:pt>
                <c:pt idx="13">
                  <c:v>5.5934111974480727E-2</c:v>
                </c:pt>
                <c:pt idx="14">
                  <c:v>5.6799331016915477E-2</c:v>
                </c:pt>
                <c:pt idx="15">
                  <c:v>6.8655524790475875E-2</c:v>
                </c:pt>
                <c:pt idx="16">
                  <c:v>6.1359415169655485E-2</c:v>
                </c:pt>
              </c:numCache>
            </c:numRef>
          </c:val>
          <c:smooth val="1"/>
          <c:extLst>
            <c:ext xmlns:c16="http://schemas.microsoft.com/office/drawing/2014/chart" uri="{C3380CC4-5D6E-409C-BE32-E72D297353CC}">
              <c16:uniqueId val="{00000002-87B5-43C5-A6FD-8D474AB096D5}"/>
            </c:ext>
          </c:extLst>
        </c:ser>
        <c:ser>
          <c:idx val="3"/>
          <c:order val="3"/>
          <c:tx>
            <c:strRef>
              <c:f>'III.2.4 Хөрөнгийн зах'!$F$2</c:f>
              <c:strCache>
                <c:ptCount val="1"/>
                <c:pt idx="0">
                  <c:v>Үнийн өсөлт, жилээр (ҮСХ)</c:v>
                </c:pt>
              </c:strCache>
            </c:strRef>
          </c:tx>
          <c:spPr>
            <a:ln w="15875" cap="rnd">
              <a:solidFill>
                <a:srgbClr val="122F83"/>
              </a:solidFill>
              <a:prstDash val="solid"/>
              <a:round/>
            </a:ln>
            <a:effectLst/>
          </c:spPr>
          <c:marker>
            <c:symbol val="circle"/>
            <c:size val="5"/>
            <c:spPr>
              <a:solidFill>
                <a:schemeClr val="bg1"/>
              </a:solidFill>
              <a:ln w="9525">
                <a:solidFill>
                  <a:srgbClr val="122F83"/>
                </a:solidFill>
              </a:ln>
              <a:effectLst/>
            </c:spPr>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зах'!$F$15:$F$31</c:f>
              <c:numCache>
                <c:formatCode>0.0%</c:formatCode>
                <c:ptCount val="17"/>
                <c:pt idx="0">
                  <c:v>-4.8273607319999856E-2</c:v>
                </c:pt>
                <c:pt idx="1">
                  <c:v>-3.4746531687999793E-2</c:v>
                </c:pt>
                <c:pt idx="2">
                  <c:v>-1.1953071963999862E-2</c:v>
                </c:pt>
                <c:pt idx="3">
                  <c:v>-5.9890059999981871E-3</c:v>
                </c:pt>
                <c:pt idx="4">
                  <c:v>-3.9970000000000283E-3</c:v>
                </c:pt>
                <c:pt idx="5">
                  <c:v>-3.0000000000000027E-3</c:v>
                </c:pt>
                <c:pt idx="6">
                  <c:v>0</c:v>
                </c:pt>
                <c:pt idx="7">
                  <c:v>0</c:v>
                </c:pt>
                <c:pt idx="8">
                  <c:v>9.9999999999988987E-4</c:v>
                </c:pt>
                <c:pt idx="9">
                  <c:v>-3.0040000000001177E-3</c:v>
                </c:pt>
                <c:pt idx="10">
                  <c:v>-1.0979968000000118E-2</c:v>
                </c:pt>
                <c:pt idx="11">
                  <c:v>-1.6914088192000021E-2</c:v>
                </c:pt>
                <c:pt idx="12">
                  <c:v>-1.6914088192000021E-2</c:v>
                </c:pt>
                <c:pt idx="13">
                  <c:v>-1.2965951999999947E-2</c:v>
                </c:pt>
                <c:pt idx="14">
                  <c:v>-4.0110060000000392E-3</c:v>
                </c:pt>
                <c:pt idx="15">
                  <c:v>-1.0050030000000598E-3</c:v>
                </c:pt>
                <c:pt idx="16">
                  <c:v>-3.7969101153311202E-3</c:v>
                </c:pt>
              </c:numCache>
            </c:numRef>
          </c:val>
          <c:smooth val="1"/>
          <c:extLst>
            <c:ext xmlns:c16="http://schemas.microsoft.com/office/drawing/2014/chart" uri="{C3380CC4-5D6E-409C-BE32-E72D297353CC}">
              <c16:uniqueId val="{00000003-87B5-43C5-A6FD-8D474AB096D5}"/>
            </c:ext>
          </c:extLst>
        </c:ser>
        <c:ser>
          <c:idx val="2"/>
          <c:order val="4"/>
          <c:tx>
            <c:strRef>
              <c:f>'III.2.4 Хөрөнгийн зах'!$G$2</c:f>
              <c:strCache>
                <c:ptCount val="1"/>
                <c:pt idx="0">
                  <c:v>Үнийн өсөлт, жилээр (Тэнхлэг зууч)</c:v>
                </c:pt>
              </c:strCache>
            </c:strRef>
          </c:tx>
          <c:spPr>
            <a:ln w="15875" cap="rnd">
              <a:solidFill>
                <a:srgbClr val="122F83"/>
              </a:solidFill>
              <a:prstDash val="solid"/>
              <a:round/>
            </a:ln>
            <a:effectLst/>
          </c:spPr>
          <c:marker>
            <c:symbol val="none"/>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зах'!$G$15:$G$31</c:f>
              <c:numCache>
                <c:formatCode>0.0%</c:formatCode>
                <c:ptCount val="17"/>
                <c:pt idx="0">
                  <c:v>-4.9690498227432767E-2</c:v>
                </c:pt>
                <c:pt idx="1">
                  <c:v>-2.7133103491493449E-2</c:v>
                </c:pt>
                <c:pt idx="2">
                  <c:v>-6.5740309197319657E-3</c:v>
                </c:pt>
                <c:pt idx="3">
                  <c:v>1.142178215488121E-3</c:v>
                </c:pt>
                <c:pt idx="4">
                  <c:v>1.95249850889474E-2</c:v>
                </c:pt>
                <c:pt idx="5">
                  <c:v>3.3222906588729062E-2</c:v>
                </c:pt>
                <c:pt idx="6">
                  <c:v>4.7524109463812358E-2</c:v>
                </c:pt>
                <c:pt idx="7">
                  <c:v>4.9360860411246099E-2</c:v>
                </c:pt>
                <c:pt idx="8">
                  <c:v>4.0536003406689725E-2</c:v>
                </c:pt>
                <c:pt idx="9">
                  <c:v>1.3659670483006092E-2</c:v>
                </c:pt>
                <c:pt idx="10">
                  <c:v>1.6982257394846823E-2</c:v>
                </c:pt>
                <c:pt idx="11">
                  <c:v>3.0612320834815021E-2</c:v>
                </c:pt>
                <c:pt idx="12">
                  <c:v>8.0977528944530253E-2</c:v>
                </c:pt>
                <c:pt idx="13">
                  <c:v>0.13306959450629896</c:v>
                </c:pt>
                <c:pt idx="14">
                  <c:v>9.8447204968943991E-2</c:v>
                </c:pt>
                <c:pt idx="15">
                  <c:v>6.4794238067118703E-2</c:v>
                </c:pt>
                <c:pt idx="16">
                  <c:v>2.93604651162791E-2</c:v>
                </c:pt>
              </c:numCache>
            </c:numRef>
          </c:val>
          <c:smooth val="1"/>
          <c:extLst>
            <c:ext xmlns:c16="http://schemas.microsoft.com/office/drawing/2014/chart" uri="{C3380CC4-5D6E-409C-BE32-E72D297353CC}">
              <c16:uniqueId val="{00000004-87B5-43C5-A6FD-8D474AB096D5}"/>
            </c:ext>
          </c:extLst>
        </c:ser>
        <c:dLbls>
          <c:showLegendKey val="0"/>
          <c:showVal val="0"/>
          <c:showCatName val="0"/>
          <c:showSerName val="0"/>
          <c:showPercent val="0"/>
          <c:showBubbleSize val="0"/>
        </c:dLbls>
        <c:marker val="1"/>
        <c:smooth val="0"/>
        <c:axId val="393367592"/>
        <c:axId val="393367984"/>
      </c:lineChart>
      <c:catAx>
        <c:axId val="393367592"/>
        <c:scaling>
          <c:orientation val="minMax"/>
        </c:scaling>
        <c:delete val="0"/>
        <c:axPos val="b"/>
        <c:numFmt formatCode="General" sourceLinked="1"/>
        <c:majorTickMark val="none"/>
        <c:minorTickMark val="none"/>
        <c:tickLblPos val="low"/>
        <c:spPr>
          <a:noFill/>
          <a:ln w="9525" cap="flat" cmpd="sng" algn="ctr">
            <a:solidFill>
              <a:srgbClr val="B2B2B2"/>
            </a:solidFill>
            <a:round/>
          </a:ln>
          <a:effectLst/>
        </c:spPr>
        <c:txPr>
          <a:bodyPr rot="0" spcFirstLastPara="1" vertOverflow="ellipsis"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984"/>
        <c:crosses val="autoZero"/>
        <c:auto val="1"/>
        <c:lblAlgn val="ctr"/>
        <c:lblOffset val="100"/>
        <c:noMultiLvlLbl val="0"/>
      </c:catAx>
      <c:valAx>
        <c:axId val="393367984"/>
        <c:scaling>
          <c:orientation val="minMax"/>
          <c:min val="-0.2"/>
        </c:scaling>
        <c:delete val="0"/>
        <c:axPos val="l"/>
        <c:numFmt formatCode="0%" sourceLinked="0"/>
        <c:majorTickMark val="none"/>
        <c:minorTickMark val="none"/>
        <c:tickLblPos val="nextTo"/>
        <c:spPr>
          <a:noFill/>
          <a:ln>
            <a:solidFill>
              <a:srgbClr val="B2B2B2"/>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592"/>
        <c:crosses val="autoZero"/>
        <c:crossBetween val="between"/>
        <c:majorUnit val="0.1"/>
      </c:valAx>
      <c:spPr>
        <a:noFill/>
        <a:ln>
          <a:noFill/>
        </a:ln>
        <a:effectLst/>
      </c:spPr>
    </c:plotArea>
    <c:legend>
      <c:legendPos val="t"/>
      <c:layout>
        <c:manualLayout>
          <c:xMode val="edge"/>
          <c:yMode val="edge"/>
          <c:x val="8.7846970787147011E-2"/>
          <c:y val="3.6720753799007751E-2"/>
          <c:w val="0.91215302921285302"/>
          <c:h val="0.1745103224833947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06564568719635E-2"/>
          <c:y val="2.8922268043383301E-2"/>
          <c:w val="0.90503275331528876"/>
          <c:h val="0.8484668458819361"/>
        </c:manualLayout>
      </c:layout>
      <c:lineChart>
        <c:grouping val="standard"/>
        <c:varyColors val="0"/>
        <c:ser>
          <c:idx val="0"/>
          <c:order val="0"/>
          <c:tx>
            <c:strRef>
              <c:f>'III.2.4 Хөрөнгийн зах'!$J$2</c:f>
              <c:strCache>
                <c:ptCount val="1"/>
                <c:pt idx="0">
                  <c:v>Үнэ (ҮСХ)/орлогын харьцаа </c:v>
                </c:pt>
              </c:strCache>
            </c:strRef>
          </c:tx>
          <c:spPr>
            <a:ln w="19050">
              <a:solidFill>
                <a:srgbClr val="286A6C"/>
              </a:solidFill>
              <a:prstDash val="sysDash"/>
            </a:ln>
          </c:spPr>
          <c:marker>
            <c:symbol val="none"/>
          </c:marker>
          <c:cat>
            <c:multiLvlStrRef>
              <c:f>'III.2.4 Хөрөнгийн зах'!$A$15:$B$31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'III.2.4 Хөрөнгийн зах'!$J$15:$J$31</c:f>
              <c:numCache>
                <c:formatCode>0.00</c:formatCode>
                <c:ptCount val="17"/>
                <c:pt idx="0">
                  <c:v>0.90367737456832564</c:v>
                </c:pt>
                <c:pt idx="1">
                  <c:v>0.85441406939130127</c:v>
                </c:pt>
                <c:pt idx="2">
                  <c:v>0.8631822095890308</c:v>
                </c:pt>
                <c:pt idx="3">
                  <c:v>0.84451287215740578</c:v>
                </c:pt>
                <c:pt idx="4">
                  <c:v>0.776505606001482</c:v>
                </c:pt>
                <c:pt idx="5">
                  <c:v>0.7663644296021519</c:v>
                </c:pt>
                <c:pt idx="6">
                  <c:v>0.75240169798142631</c:v>
                </c:pt>
                <c:pt idx="7">
                  <c:v>0.73152516136854928</c:v>
                </c:pt>
                <c:pt idx="8">
                  <c:v>0.69838732993847463</c:v>
                </c:pt>
                <c:pt idx="9">
                  <c:v>0.64609367025102671</c:v>
                </c:pt>
                <c:pt idx="10">
                  <c:v>0.62540497008665519</c:v>
                </c:pt>
                <c:pt idx="11">
                  <c:v>0.62857033935502638</c:v>
                </c:pt>
                <c:pt idx="12">
                  <c:v>0.57348182330780528</c:v>
                </c:pt>
                <c:pt idx="13">
                  <c:v>0.58270395793544572</c:v>
                </c:pt>
                <c:pt idx="14">
                  <c:v>0.57253315659229953</c:v>
                </c:pt>
                <c:pt idx="15">
                  <c:v>0.60611193015331655</c:v>
                </c:pt>
                <c:pt idx="16">
                  <c:v>0.59439663361818218</c:v>
                </c:pt>
              </c:numCache>
            </c:numRef>
          </c:val>
          <c:smooth val="0"/>
          <c:extLst>
            <c:ext xmlns:c16="http://schemas.microsoft.com/office/drawing/2014/chart" uri="{C3380CC4-5D6E-409C-BE32-E72D297353CC}">
              <c16:uniqueId val="{00000000-53F6-461D-AA4A-9E94703644CA}"/>
            </c:ext>
          </c:extLst>
        </c:ser>
        <c:ser>
          <c:idx val="1"/>
          <c:order val="1"/>
          <c:tx>
            <c:strRef>
              <c:f>'III.2.4 Хөрөнгийн зах'!$I$2</c:f>
              <c:strCache>
                <c:ptCount val="1"/>
                <c:pt idx="0">
                  <c:v>Үнэ (ҮСХ)/түрээсийн харьцаа</c:v>
                </c:pt>
              </c:strCache>
            </c:strRef>
          </c:tx>
          <c:spPr>
            <a:ln>
              <a:solidFill>
                <a:srgbClr val="AF945E"/>
              </a:solidFill>
              <a:prstDash val="sysDash"/>
            </a:ln>
          </c:spPr>
          <c:marker>
            <c:symbol val="none"/>
          </c:marker>
          <c:cat>
            <c:multiLvlStrRef>
              <c:f>'III.2.4 Хөрөнгийн зах'!$A$15:$B$31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'III.2.4 Хөрөнгийн зах'!$I$15:$I$31</c:f>
              <c:numCache>
                <c:formatCode>0.00</c:formatCode>
                <c:ptCount val="17"/>
                <c:pt idx="0">
                  <c:v>0.83746323033679582</c:v>
                </c:pt>
                <c:pt idx="1">
                  <c:v>0.89185680223060104</c:v>
                </c:pt>
                <c:pt idx="2">
                  <c:v>0.90666169949353925</c:v>
                </c:pt>
                <c:pt idx="3">
                  <c:v>0.88693916848476284</c:v>
                </c:pt>
                <c:pt idx="4">
                  <c:v>0.89336424055007757</c:v>
                </c:pt>
                <c:pt idx="5">
                  <c:v>0.90366423874873036</c:v>
                </c:pt>
                <c:pt idx="6">
                  <c:v>0.84694916802462528</c:v>
                </c:pt>
                <c:pt idx="7">
                  <c:v>0.8164966859578151</c:v>
                </c:pt>
                <c:pt idx="8">
                  <c:v>0.81731318264377295</c:v>
                </c:pt>
                <c:pt idx="9">
                  <c:v>0.80885515737878699</c:v>
                </c:pt>
                <c:pt idx="10">
                  <c:v>0.78311928227154326</c:v>
                </c:pt>
                <c:pt idx="11">
                  <c:v>0.77394419934167669</c:v>
                </c:pt>
                <c:pt idx="12">
                  <c:v>0.76942885399037297</c:v>
                </c:pt>
                <c:pt idx="13">
                  <c:v>0.75607708016971009</c:v>
                </c:pt>
                <c:pt idx="14">
                  <c:v>0.73805704000691863</c:v>
                </c:pt>
                <c:pt idx="15">
                  <c:v>0.72349448925657811</c:v>
                </c:pt>
                <c:pt idx="16">
                  <c:v>0.7221940002945233</c:v>
                </c:pt>
              </c:numCache>
            </c:numRef>
          </c:val>
          <c:smooth val="0"/>
          <c:extLst>
            <c:ext xmlns:c16="http://schemas.microsoft.com/office/drawing/2014/chart" uri="{C3380CC4-5D6E-409C-BE32-E72D297353CC}">
              <c16:uniqueId val="{00000001-53F6-461D-AA4A-9E94703644CA}"/>
            </c:ext>
          </c:extLst>
        </c:ser>
        <c:ser>
          <c:idx val="2"/>
          <c:order val="2"/>
          <c:tx>
            <c:strRef>
              <c:f>'III.2.4 Хөрөнгийн зах'!$L$2</c:f>
              <c:strCache>
                <c:ptCount val="1"/>
                <c:pt idx="0">
                  <c:v>Үнэ (ТЗ)/орлогын харьцаа</c:v>
                </c:pt>
              </c:strCache>
            </c:strRef>
          </c:tx>
          <c:spPr>
            <a:ln>
              <a:solidFill>
                <a:srgbClr val="286A6C"/>
              </a:solidFill>
            </a:ln>
          </c:spPr>
          <c:marker>
            <c:symbol val="circle"/>
            <c:size val="5"/>
            <c:spPr>
              <a:solidFill>
                <a:schemeClr val="bg1"/>
              </a:solidFill>
              <a:ln>
                <a:solidFill>
                  <a:srgbClr val="286A6C"/>
                </a:solidFill>
              </a:ln>
            </c:spPr>
          </c:marker>
          <c:cat>
            <c:multiLvlStrRef>
              <c:f>'III.2.4 Хөрөнгийн зах'!$A$15:$B$31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'III.2.4 Хөрөнгийн зах'!$L$15:$L$31</c:f>
              <c:numCache>
                <c:formatCode>0.00</c:formatCode>
                <c:ptCount val="17"/>
                <c:pt idx="0">
                  <c:v>0.91435834039344077</c:v>
                </c:pt>
                <c:pt idx="1">
                  <c:v>0.86784980427543301</c:v>
                </c:pt>
                <c:pt idx="2">
                  <c:v>0.88356098938383942</c:v>
                </c:pt>
                <c:pt idx="3">
                  <c:v>0.86726178132858989</c:v>
                </c:pt>
                <c:pt idx="4">
                  <c:v>0.80423847123483994</c:v>
                </c:pt>
                <c:pt idx="5">
                  <c:v>0.80669689497543207</c:v>
                </c:pt>
                <c:pt idx="6">
                  <c:v>0.80676648129044326</c:v>
                </c:pt>
                <c:pt idx="7">
                  <c:v>0.78831186810131693</c:v>
                </c:pt>
                <c:pt idx="8">
                  <c:v>0.75189922061172632</c:v>
                </c:pt>
                <c:pt idx="9">
                  <c:v>0.69146353912735015</c:v>
                </c:pt>
                <c:pt idx="10">
                  <c:v>0.68955306889345513</c:v>
                </c:pt>
                <c:pt idx="11">
                  <c:v>0.71011148681357616</c:v>
                </c:pt>
                <c:pt idx="12">
                  <c:v>0.67890363463771364</c:v>
                </c:pt>
                <c:pt idx="13">
                  <c:v>0.71588987137405724</c:v>
                </c:pt>
                <c:pt idx="14">
                  <c:v>0.69619621657088915</c:v>
                </c:pt>
                <c:pt idx="15">
                  <c:v>0.72984034210568405</c:v>
                </c:pt>
                <c:pt idx="16">
                  <c:v>0.72708371453731424</c:v>
                </c:pt>
              </c:numCache>
            </c:numRef>
          </c:val>
          <c:smooth val="0"/>
          <c:extLst>
            <c:ext xmlns:c16="http://schemas.microsoft.com/office/drawing/2014/chart" uri="{C3380CC4-5D6E-409C-BE32-E72D297353CC}">
              <c16:uniqueId val="{00000002-53F6-461D-AA4A-9E94703644CA}"/>
            </c:ext>
          </c:extLst>
        </c:ser>
        <c:ser>
          <c:idx val="3"/>
          <c:order val="3"/>
          <c:tx>
            <c:strRef>
              <c:f>'III.2.4 Хөрөнгийн зах'!$K$2</c:f>
              <c:strCache>
                <c:ptCount val="1"/>
                <c:pt idx="0">
                  <c:v>Үнэ (ТЗ)/түрээсийн харьцаа</c:v>
                </c:pt>
              </c:strCache>
            </c:strRef>
          </c:tx>
          <c:spPr>
            <a:ln>
              <a:solidFill>
                <a:srgbClr val="AF945E"/>
              </a:solidFill>
            </a:ln>
          </c:spPr>
          <c:marker>
            <c:symbol val="circle"/>
            <c:size val="5"/>
            <c:spPr>
              <a:solidFill>
                <a:schemeClr val="bg1"/>
              </a:solidFill>
              <a:ln>
                <a:solidFill>
                  <a:srgbClr val="B99E66"/>
                </a:solidFill>
              </a:ln>
            </c:spPr>
          </c:marker>
          <c:cat>
            <c:multiLvlStrRef>
              <c:f>'III.2.4 Хөрөнгийн зах'!$A$15:$B$31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'III.2.4 Хөрөнгийн зах'!$K$15:$K$31</c:f>
              <c:numCache>
                <c:formatCode>0.00</c:formatCode>
                <c:ptCount val="17"/>
                <c:pt idx="0">
                  <c:v>0.84736158166742503</c:v>
                </c:pt>
                <c:pt idx="1">
                  <c:v>0.9058813273158639</c:v>
                </c:pt>
                <c:pt idx="2">
                  <c:v>0.92806698208290439</c:v>
                </c:pt>
                <c:pt idx="3">
                  <c:v>0.91083092815999589</c:v>
                </c:pt>
                <c:pt idx="4">
                  <c:v>0.92527070702757663</c:v>
                </c:pt>
                <c:pt idx="5">
                  <c:v>0.95122256114806947</c:v>
                </c:pt>
                <c:pt idx="6">
                  <c:v>0.90814547860837358</c:v>
                </c:pt>
                <c:pt idx="7">
                  <c:v>0.87987954727596929</c:v>
                </c:pt>
                <c:pt idx="8">
                  <c:v>0.87993741965462191</c:v>
                </c:pt>
                <c:pt idx="9">
                  <c:v>0.86565443296363431</c:v>
                </c:pt>
                <c:pt idx="10">
                  <c:v>0.86344421651327885</c:v>
                </c:pt>
                <c:pt idx="11">
                  <c:v>0.87434393845116776</c:v>
                </c:pt>
                <c:pt idx="12">
                  <c:v>0.9108711459348624</c:v>
                </c:pt>
                <c:pt idx="13">
                  <c:v>0.92889007582737315</c:v>
                </c:pt>
                <c:pt idx="14">
                  <c:v>0.8974720729269936</c:v>
                </c:pt>
                <c:pt idx="15">
                  <c:v>0.87118474209380936</c:v>
                </c:pt>
                <c:pt idx="16">
                  <c:v>0.88340927026179228</c:v>
                </c:pt>
              </c:numCache>
            </c:numRef>
          </c:val>
          <c:smooth val="0"/>
          <c:extLst>
            <c:ext xmlns:c16="http://schemas.microsoft.com/office/drawing/2014/chart" uri="{C3380CC4-5D6E-409C-BE32-E72D297353CC}">
              <c16:uniqueId val="{00000003-53F6-461D-AA4A-9E94703644CA}"/>
            </c:ext>
          </c:extLst>
        </c:ser>
        <c:dLbls>
          <c:showLegendKey val="0"/>
          <c:showVal val="0"/>
          <c:showCatName val="0"/>
          <c:showSerName val="0"/>
          <c:showPercent val="0"/>
          <c:showBubbleSize val="0"/>
        </c:dLbls>
        <c:smooth val="0"/>
        <c:axId val="391239792"/>
        <c:axId val="391240184"/>
      </c:lineChart>
      <c:catAx>
        <c:axId val="391239792"/>
        <c:scaling>
          <c:orientation val="minMax"/>
        </c:scaling>
        <c:delete val="0"/>
        <c:axPos val="b"/>
        <c:numFmt formatCode="General" sourceLinked="0"/>
        <c:majorTickMark val="none"/>
        <c:minorTickMark val="none"/>
        <c:tickLblPos val="nextTo"/>
        <c:spPr>
          <a:ln>
            <a:solidFill>
              <a:srgbClr val="BFBFB7"/>
            </a:solidFill>
          </a:ln>
        </c:spPr>
        <c:crossAx val="391240184"/>
        <c:crosses val="autoZero"/>
        <c:auto val="1"/>
        <c:lblAlgn val="ctr"/>
        <c:lblOffset val="100"/>
        <c:tickLblSkip val="1"/>
        <c:noMultiLvlLbl val="0"/>
      </c:catAx>
      <c:valAx>
        <c:axId val="391240184"/>
        <c:scaling>
          <c:orientation val="minMax"/>
          <c:min val="0.5"/>
        </c:scaling>
        <c:delete val="0"/>
        <c:axPos val="l"/>
        <c:majorGridlines>
          <c:spPr>
            <a:ln w="6350">
              <a:solidFill>
                <a:schemeClr val="bg1">
                  <a:lumMod val="85000"/>
                </a:schemeClr>
              </a:solidFill>
              <a:prstDash val="sysDot"/>
            </a:ln>
          </c:spPr>
        </c:majorGridlines>
        <c:numFmt formatCode="0.00" sourceLinked="1"/>
        <c:majorTickMark val="none"/>
        <c:minorTickMark val="none"/>
        <c:tickLblPos val="nextTo"/>
        <c:spPr>
          <a:ln>
            <a:solidFill>
              <a:schemeClr val="tx1">
                <a:alpha val="20000"/>
              </a:schemeClr>
            </a:solidFill>
          </a:ln>
        </c:spPr>
        <c:crossAx val="391239792"/>
        <c:crosses val="autoZero"/>
        <c:crossBetween val="between"/>
      </c:valAx>
      <c:spPr>
        <a:ln>
          <a:noFill/>
        </a:ln>
      </c:spPr>
    </c:plotArea>
    <c:legend>
      <c:legendPos val="b"/>
      <c:layout>
        <c:manualLayout>
          <c:xMode val="edge"/>
          <c:yMode val="edge"/>
          <c:x val="8.9568157072817775E-2"/>
          <c:y val="0.61763189882728742"/>
          <c:w val="0.34721052999035834"/>
          <c:h val="0.20648128051147674"/>
        </c:manualLayout>
      </c:layout>
      <c:overlay val="0"/>
      <c:spPr>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Инфляц</a:t>
            </a:r>
          </a:p>
        </c:rich>
      </c:tx>
      <c:layout>
        <c:manualLayout>
          <c:xMode val="edge"/>
          <c:yMode val="edge"/>
          <c:x val="0.1377755905511811"/>
          <c:y val="0.20742830826603167"/>
        </c:manualLayout>
      </c:layout>
      <c:overlay val="0"/>
    </c:title>
    <c:autoTitleDeleted val="0"/>
    <c:plotArea>
      <c:layout>
        <c:manualLayout>
          <c:layoutTarget val="inner"/>
          <c:xMode val="edge"/>
          <c:yMode val="edge"/>
          <c:x val="0.1000552434214792"/>
          <c:y val="0.21124422927875811"/>
          <c:w val="0.87505298533725662"/>
          <c:h val="0.625770159614499"/>
        </c:manualLayout>
      </c:layout>
      <c:areaChart>
        <c:grouping val="stacked"/>
        <c:varyColors val="0"/>
        <c:ser>
          <c:idx val="0"/>
          <c:order val="0"/>
          <c:tx>
            <c:strRef>
              <c:f>I.4!$A$5</c:f>
              <c:strCache>
                <c:ptCount val="1"/>
                <c:pt idx="0">
                  <c:v>90%a</c:v>
                </c:pt>
              </c:strCache>
            </c:strRef>
          </c:tx>
          <c:spPr>
            <a:solidFill>
              <a:schemeClr val="bg1"/>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I.4!$B$5:$AC$5</c:f>
              <c:numCache>
                <c:formatCode>0.0</c:formatCode>
                <c:ptCount val="16"/>
                <c:pt idx="0">
                  <c:v>6.5724832400000004</c:v>
                </c:pt>
                <c:pt idx="1">
                  <c:v>3.7307474200000001</c:v>
                </c:pt>
                <c:pt idx="2">
                  <c:v>2.0832603399999998</c:v>
                </c:pt>
                <c:pt idx="3">
                  <c:v>2.9293650499999999</c:v>
                </c:pt>
                <c:pt idx="4">
                  <c:v>1.76819711</c:v>
                </c:pt>
                <c:pt idx="5">
                  <c:v>4.4284317599999996</c:v>
                </c:pt>
                <c:pt idx="6">
                  <c:v>3.4667332599999998</c:v>
                </c:pt>
                <c:pt idx="7">
                  <c:v>2.1858975599999999</c:v>
                </c:pt>
                <c:pt idx="8">
                  <c:v>1.4058982000000002</c:v>
                </c:pt>
                <c:pt idx="9">
                  <c:v>-1.01127126</c:v>
                </c:pt>
                <c:pt idx="10">
                  <c:v>-0.6166340589999999</c:v>
                </c:pt>
                <c:pt idx="11">
                  <c:v>0.12336745700000007</c:v>
                </c:pt>
                <c:pt idx="12">
                  <c:v>0.42005075000000014</c:v>
                </c:pt>
                <c:pt idx="13">
                  <c:v>0.47093145000000014</c:v>
                </c:pt>
                <c:pt idx="14">
                  <c:v>0.45498131999999991</c:v>
                </c:pt>
                <c:pt idx="15">
                  <c:v>0.41477082199999993</c:v>
                </c:pt>
              </c:numCache>
            </c:numRef>
          </c:val>
          <c:extLst>
            <c:ext xmlns:c16="http://schemas.microsoft.com/office/drawing/2014/chart" uri="{C3380CC4-5D6E-409C-BE32-E72D297353CC}">
              <c16:uniqueId val="{00000000-530C-4CDE-BFE5-F1F73E5E1E72}"/>
            </c:ext>
          </c:extLst>
        </c:ser>
        <c:ser>
          <c:idx val="1"/>
          <c:order val="1"/>
          <c:tx>
            <c:strRef>
              <c:f>I.4!$A$6</c:f>
              <c:strCache>
                <c:ptCount val="1"/>
                <c:pt idx="0">
                  <c:v>60%a</c:v>
                </c:pt>
              </c:strCache>
            </c:strRef>
          </c:tx>
          <c:spPr>
            <a:solidFill>
              <a:srgbClr val="002060">
                <a:alpha val="2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I.4!$B$6:$AC$6</c:f>
              <c:numCache>
                <c:formatCode>0.0</c:formatCode>
                <c:ptCount val="16"/>
                <c:pt idx="0">
                  <c:v>-8.0000000401980742E-8</c:v>
                </c:pt>
                <c:pt idx="1">
                  <c:v>1.9999999878450581E-8</c:v>
                </c:pt>
                <c:pt idx="2">
                  <c:v>6.0000000079440952E-8</c:v>
                </c:pt>
                <c:pt idx="3">
                  <c:v>-4.9999999696126451E-8</c:v>
                </c:pt>
                <c:pt idx="4">
                  <c:v>-1.0999999999761201E-7</c:v>
                </c:pt>
                <c:pt idx="5">
                  <c:v>0.93900700000000015</c:v>
                </c:pt>
                <c:pt idx="6">
                  <c:v>1.7821830200000006</c:v>
                </c:pt>
                <c:pt idx="7">
                  <c:v>2.6470761700000001</c:v>
                </c:pt>
                <c:pt idx="8">
                  <c:v>3.50801607</c:v>
                </c:pt>
                <c:pt idx="9">
                  <c:v>3.3436505200000002</c:v>
                </c:pt>
                <c:pt idx="10">
                  <c:v>3.3180674990000001</c:v>
                </c:pt>
                <c:pt idx="11">
                  <c:v>3.214121853</c:v>
                </c:pt>
                <c:pt idx="12">
                  <c:v>3.0470567200000001</c:v>
                </c:pt>
                <c:pt idx="13">
                  <c:v>2.8470497699999999</c:v>
                </c:pt>
                <c:pt idx="14">
                  <c:v>2.6386526400000001</c:v>
                </c:pt>
                <c:pt idx="15">
                  <c:v>2.4364879580000003</c:v>
                </c:pt>
              </c:numCache>
            </c:numRef>
          </c:val>
          <c:extLst>
            <c:ext xmlns:c16="http://schemas.microsoft.com/office/drawing/2014/chart" uri="{C3380CC4-5D6E-409C-BE32-E72D297353CC}">
              <c16:uniqueId val="{00000001-530C-4CDE-BFE5-F1F73E5E1E72}"/>
            </c:ext>
          </c:extLst>
        </c:ser>
        <c:ser>
          <c:idx val="2"/>
          <c:order val="2"/>
          <c:tx>
            <c:strRef>
              <c:f>I.4!$A$7</c:f>
              <c:strCache>
                <c:ptCount val="1"/>
                <c:pt idx="0">
                  <c:v>30%a</c:v>
                </c:pt>
              </c:strCache>
            </c:strRef>
          </c:tx>
          <c:spPr>
            <a:solidFill>
              <a:srgbClr val="002060">
                <a:alpha val="5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I.4!$B$7:$AC$7</c:f>
              <c:numCache>
                <c:formatCode>0.0</c:formatCode>
                <c:ptCount val="16"/>
                <c:pt idx="0">
                  <c:v>-4.9999999696126451E-8</c:v>
                </c:pt>
                <c:pt idx="1">
                  <c:v>1.9999999878450581E-8</c:v>
                </c:pt>
                <c:pt idx="2">
                  <c:v>3.0000000261765081E-8</c:v>
                </c:pt>
                <c:pt idx="3">
                  <c:v>-3.0000000261765081E-8</c:v>
                </c:pt>
                <c:pt idx="4">
                  <c:v>-7.0000000018666242E-8</c:v>
                </c:pt>
                <c:pt idx="5">
                  <c:v>0.53718753000000063</c:v>
                </c:pt>
                <c:pt idx="6">
                  <c:v>1.0260625899999996</c:v>
                </c:pt>
                <c:pt idx="7">
                  <c:v>1.5341813399999999</c:v>
                </c:pt>
                <c:pt idx="8">
                  <c:v>2.0466216299999997</c:v>
                </c:pt>
                <c:pt idx="9">
                  <c:v>1.9495255899999999</c:v>
                </c:pt>
                <c:pt idx="10">
                  <c:v>1.93403619</c:v>
                </c:pt>
                <c:pt idx="11">
                  <c:v>1.8716259000000002</c:v>
                </c:pt>
                <c:pt idx="12">
                  <c:v>1.7719761900000002</c:v>
                </c:pt>
                <c:pt idx="13">
                  <c:v>1.6531420800000003</c:v>
                </c:pt>
                <c:pt idx="14">
                  <c:v>1.5297221399999996</c:v>
                </c:pt>
                <c:pt idx="15">
                  <c:v>1.4103621500000001</c:v>
                </c:pt>
              </c:numCache>
            </c:numRef>
          </c:val>
          <c:extLst>
            <c:ext xmlns:c16="http://schemas.microsoft.com/office/drawing/2014/chart" uri="{C3380CC4-5D6E-409C-BE32-E72D297353CC}">
              <c16:uniqueId val="{00000002-530C-4CDE-BFE5-F1F73E5E1E72}"/>
            </c:ext>
          </c:extLst>
        </c:ser>
        <c:ser>
          <c:idx val="3"/>
          <c:order val="3"/>
          <c:tx>
            <c:strRef>
              <c:f>I.4!$A$8</c:f>
              <c:strCache>
                <c:ptCount val="1"/>
                <c:pt idx="0">
                  <c:v>Инфляци</c:v>
                </c:pt>
              </c:strCache>
            </c:strRef>
          </c:tx>
          <c:spPr>
            <a:solidFill>
              <a:srgbClr val="002060">
                <a:alpha val="7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I.4!$B$8:$AC$8</c:f>
              <c:numCache>
                <c:formatCode>0.0</c:formatCode>
                <c:ptCount val="16"/>
                <c:pt idx="0">
                  <c:v>-4.0000000645079581E-8</c:v>
                </c:pt>
                <c:pt idx="1">
                  <c:v>9.9999999392252903E-9</c:v>
                </c:pt>
                <c:pt idx="2">
                  <c:v>2.9999999817675871E-8</c:v>
                </c:pt>
                <c:pt idx="3">
                  <c:v>-2.9999999817675871E-8</c:v>
                </c:pt>
                <c:pt idx="4">
                  <c:v>-4.9999999918171056E-8</c:v>
                </c:pt>
                <c:pt idx="5">
                  <c:v>0.45575705999999983</c:v>
                </c:pt>
                <c:pt idx="6">
                  <c:v>0.87423850999999964</c:v>
                </c:pt>
                <c:pt idx="7">
                  <c:v>1.3130019400000004</c:v>
                </c:pt>
                <c:pt idx="8">
                  <c:v>1.7593181599999994</c:v>
                </c:pt>
                <c:pt idx="9">
                  <c:v>1.6751603900000003</c:v>
                </c:pt>
                <c:pt idx="10">
                  <c:v>1.6615212399999999</c:v>
                </c:pt>
                <c:pt idx="11">
                  <c:v>1.6068576299999995</c:v>
                </c:pt>
                <c:pt idx="12">
                  <c:v>1.5199469099999998</c:v>
                </c:pt>
                <c:pt idx="13">
                  <c:v>1.4165682099999994</c:v>
                </c:pt>
                <c:pt idx="14">
                  <c:v>1.3094278400000006</c:v>
                </c:pt>
                <c:pt idx="15">
                  <c:v>1.2060223999999993</c:v>
                </c:pt>
              </c:numCache>
            </c:numRef>
          </c:val>
          <c:extLst>
            <c:ext xmlns:c16="http://schemas.microsoft.com/office/drawing/2014/chart" uri="{C3380CC4-5D6E-409C-BE32-E72D297353CC}">
              <c16:uniqueId val="{00000003-530C-4CDE-BFE5-F1F73E5E1E72}"/>
            </c:ext>
          </c:extLst>
        </c:ser>
        <c:ser>
          <c:idx val="4"/>
          <c:order val="4"/>
          <c:tx>
            <c:strRef>
              <c:f>I.4!$A$9</c:f>
              <c:strCache>
                <c:ptCount val="1"/>
                <c:pt idx="0">
                  <c:v>0.3</c:v>
                </c:pt>
              </c:strCache>
            </c:strRef>
          </c:tx>
          <c:spPr>
            <a:solidFill>
              <a:srgbClr val="002060">
                <a:alpha val="7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I.4!$B$9:$AC$9</c:f>
              <c:numCache>
                <c:formatCode>0.0</c:formatCode>
                <c:ptCount val="16"/>
                <c:pt idx="0">
                  <c:v>-3.9999999756901161E-8</c:v>
                </c:pt>
                <c:pt idx="1">
                  <c:v>9.9999999392252903E-9</c:v>
                </c:pt>
                <c:pt idx="2">
                  <c:v>2.9999999817675871E-8</c:v>
                </c:pt>
                <c:pt idx="3">
                  <c:v>-3.0000000261765081E-8</c:v>
                </c:pt>
                <c:pt idx="4">
                  <c:v>-6.0000000079440952E-8</c:v>
                </c:pt>
                <c:pt idx="5">
                  <c:v>0.45771839000000014</c:v>
                </c:pt>
                <c:pt idx="6">
                  <c:v>0.88143014999999991</c:v>
                </c:pt>
                <c:pt idx="7">
                  <c:v>1.3292096999999998</c:v>
                </c:pt>
                <c:pt idx="8">
                  <c:v>1.7882559400000009</c:v>
                </c:pt>
                <c:pt idx="9">
                  <c:v>1.7020697799999995</c:v>
                </c:pt>
                <c:pt idx="10">
                  <c:v>1.6879047800000002</c:v>
                </c:pt>
                <c:pt idx="11">
                  <c:v>1.6313991500000009</c:v>
                </c:pt>
                <c:pt idx="12">
                  <c:v>1.5418992100000004</c:v>
                </c:pt>
                <c:pt idx="13">
                  <c:v>1.4356845500000004</c:v>
                </c:pt>
                <c:pt idx="14">
                  <c:v>1.3258161699999995</c:v>
                </c:pt>
                <c:pt idx="15">
                  <c:v>1.2199727900000008</c:v>
                </c:pt>
              </c:numCache>
            </c:numRef>
          </c:val>
          <c:extLst>
            <c:ext xmlns:c16="http://schemas.microsoft.com/office/drawing/2014/chart" uri="{C3380CC4-5D6E-409C-BE32-E72D297353CC}">
              <c16:uniqueId val="{00000004-530C-4CDE-BFE5-F1F73E5E1E72}"/>
            </c:ext>
          </c:extLst>
        </c:ser>
        <c:ser>
          <c:idx val="5"/>
          <c:order val="5"/>
          <c:tx>
            <c:strRef>
              <c:f>I.4!$A$10</c:f>
              <c:strCache>
                <c:ptCount val="1"/>
                <c:pt idx="0">
                  <c:v>0.6</c:v>
                </c:pt>
              </c:strCache>
            </c:strRef>
          </c:tx>
          <c:spPr>
            <a:solidFill>
              <a:srgbClr val="002060">
                <a:alpha val="5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I.4!$B$10:$AC$10</c:f>
              <c:numCache>
                <c:formatCode>0.0</c:formatCode>
                <c:ptCount val="16"/>
                <c:pt idx="0">
                  <c:v>-4.9999999696126451E-8</c:v>
                </c:pt>
                <c:pt idx="1">
                  <c:v>1.00000003833145E-8</c:v>
                </c:pt>
                <c:pt idx="2">
                  <c:v>3.0000000261765081E-8</c:v>
                </c:pt>
                <c:pt idx="3">
                  <c:v>-2.9999999817675871E-8</c:v>
                </c:pt>
                <c:pt idx="4">
                  <c:v>-7.0000000018666242E-8</c:v>
                </c:pt>
                <c:pt idx="5">
                  <c:v>0.54458333999999997</c:v>
                </c:pt>
                <c:pt idx="6">
                  <c:v>1.0531814600000011</c:v>
                </c:pt>
                <c:pt idx="7">
                  <c:v>1.5953008900000007</c:v>
                </c:pt>
                <c:pt idx="8">
                  <c:v>2.1557510999999998</c:v>
                </c:pt>
                <c:pt idx="9">
                  <c:v>2.0510051700000007</c:v>
                </c:pt>
                <c:pt idx="10">
                  <c:v>2.0335324499999992</c:v>
                </c:pt>
                <c:pt idx="11">
                  <c:v>1.9641750099999999</c:v>
                </c:pt>
                <c:pt idx="12">
                  <c:v>1.8547601199999999</c:v>
                </c:pt>
                <c:pt idx="13">
                  <c:v>1.7252307799999995</c:v>
                </c:pt>
                <c:pt idx="14">
                  <c:v>1.5915226699999998</c:v>
                </c:pt>
                <c:pt idx="15">
                  <c:v>1.46296874</c:v>
                </c:pt>
              </c:numCache>
            </c:numRef>
          </c:val>
          <c:extLst>
            <c:ext xmlns:c16="http://schemas.microsoft.com/office/drawing/2014/chart" uri="{C3380CC4-5D6E-409C-BE32-E72D297353CC}">
              <c16:uniqueId val="{00000005-530C-4CDE-BFE5-F1F73E5E1E72}"/>
            </c:ext>
          </c:extLst>
        </c:ser>
        <c:ser>
          <c:idx val="6"/>
          <c:order val="7"/>
          <c:tx>
            <c:strRef>
              <c:f>I.4!$A$11</c:f>
              <c:strCache>
                <c:ptCount val="1"/>
                <c:pt idx="0">
                  <c:v>0.9</c:v>
                </c:pt>
              </c:strCache>
            </c:strRef>
          </c:tx>
          <c:spPr>
            <a:solidFill>
              <a:srgbClr val="002060">
                <a:alpha val="2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I.4!$B$11:$AC$11</c:f>
              <c:numCache>
                <c:formatCode>0.0</c:formatCode>
                <c:ptCount val="16"/>
                <c:pt idx="0">
                  <c:v>-8.0000000401980742E-8</c:v>
                </c:pt>
                <c:pt idx="1">
                  <c:v>2.9999999817675871E-8</c:v>
                </c:pt>
                <c:pt idx="2">
                  <c:v>6.0000000079440952E-8</c:v>
                </c:pt>
                <c:pt idx="3">
                  <c:v>-6.0000000079440952E-8</c:v>
                </c:pt>
                <c:pt idx="4">
                  <c:v>-1.0999999999761201E-7</c:v>
                </c:pt>
                <c:pt idx="5">
                  <c:v>0.96539143999999943</c:v>
                </c:pt>
                <c:pt idx="6">
                  <c:v>1.8789358099999998</c:v>
                </c:pt>
                <c:pt idx="7">
                  <c:v>2.8651602999999994</c:v>
                </c:pt>
                <c:pt idx="8">
                  <c:v>3.8974719000000011</c:v>
                </c:pt>
                <c:pt idx="9">
                  <c:v>3.7057993099999997</c:v>
                </c:pt>
                <c:pt idx="10">
                  <c:v>3.6731355000000008</c:v>
                </c:pt>
                <c:pt idx="11">
                  <c:v>3.5443889999999989</c:v>
                </c:pt>
                <c:pt idx="12">
                  <c:v>3.3424662999999999</c:v>
                </c:pt>
                <c:pt idx="13">
                  <c:v>3.10428426</c:v>
                </c:pt>
                <c:pt idx="14">
                  <c:v>2.8591679200000009</c:v>
                </c:pt>
                <c:pt idx="15">
                  <c:v>2.6241916399999994</c:v>
                </c:pt>
              </c:numCache>
            </c:numRef>
          </c:val>
          <c:extLst>
            <c:ext xmlns:c16="http://schemas.microsoft.com/office/drawing/2014/chart" uri="{C3380CC4-5D6E-409C-BE32-E72D297353CC}">
              <c16:uniqueId val="{00000006-530C-4CDE-BFE5-F1F73E5E1E72}"/>
            </c:ext>
          </c:extLst>
        </c:ser>
        <c:dLbls>
          <c:showLegendKey val="0"/>
          <c:showVal val="0"/>
          <c:showCatName val="0"/>
          <c:showSerName val="0"/>
          <c:showPercent val="0"/>
          <c:showBubbleSize val="0"/>
        </c:dLbls>
        <c:axId val="490321792"/>
        <c:axId val="490323328"/>
      </c:areaChart>
      <c:lineChart>
        <c:grouping val="standard"/>
        <c:varyColors val="0"/>
        <c:ser>
          <c:idx val="8"/>
          <c:order val="6"/>
          <c:tx>
            <c:strRef>
              <c:f>I.4!$A$14</c:f>
              <c:strCache>
                <c:ptCount val="1"/>
                <c:pt idx="0">
                  <c:v>Өмнөх улирлын төсөөлөл</c:v>
                </c:pt>
              </c:strCache>
            </c:strRef>
          </c:tx>
          <c:spPr>
            <a:ln w="19050">
              <a:solidFill>
                <a:srgbClr val="122F83"/>
              </a:solidFill>
              <a:prstDash val="sysDash"/>
            </a:ln>
          </c:spPr>
          <c:marker>
            <c:symbol val="none"/>
          </c:marker>
          <c:val>
            <c:numRef>
              <c:f>I.4!$B$14:$AC$14</c:f>
              <c:numCache>
                <c:formatCode>0.0</c:formatCode>
                <c:ptCount val="16"/>
                <c:pt idx="0">
                  <c:v>6.5724830699999996</c:v>
                </c:pt>
                <c:pt idx="1">
                  <c:v>3.7307474699999998</c:v>
                </c:pt>
                <c:pt idx="2">
                  <c:v>2.08326046</c:v>
                </c:pt>
                <c:pt idx="3">
                  <c:v>2.9293649400000001</c:v>
                </c:pt>
                <c:pt idx="4">
                  <c:v>1.70260166</c:v>
                </c:pt>
                <c:pt idx="5">
                  <c:v>5.4596701999999997</c:v>
                </c:pt>
                <c:pt idx="6">
                  <c:v>6.1335549699999996</c:v>
                </c:pt>
                <c:pt idx="7">
                  <c:v>7.2445147199999997</c:v>
                </c:pt>
                <c:pt idx="8">
                  <c:v>8.2409105700000005</c:v>
                </c:pt>
                <c:pt idx="9">
                  <c:v>6.0934186199999996</c:v>
                </c:pt>
                <c:pt idx="10">
                  <c:v>6.0471864899999996</c:v>
                </c:pt>
                <c:pt idx="11">
                  <c:v>5.82580995</c:v>
                </c:pt>
                <c:pt idx="12">
                  <c:v>5.53465089</c:v>
                </c:pt>
                <c:pt idx="13">
                  <c:v>5.0438568100000003</c:v>
                </c:pt>
                <c:pt idx="14">
                  <c:v>4.7668621900000003</c:v>
                </c:pt>
                <c:pt idx="15">
                  <c:v>4.5776710200000004</c:v>
                </c:pt>
              </c:numCache>
            </c:numRef>
          </c:val>
          <c:smooth val="1"/>
          <c:extLst>
            <c:ext xmlns:c16="http://schemas.microsoft.com/office/drawing/2014/chart" uri="{C3380CC4-5D6E-409C-BE32-E72D297353CC}">
              <c16:uniqueId val="{00000007-530C-4CDE-BFE5-F1F73E5E1E72}"/>
            </c:ext>
          </c:extLst>
        </c:ser>
        <c:ser>
          <c:idx val="7"/>
          <c:order val="8"/>
          <c:tx>
            <c:strRef>
              <c:f>I.4!$A$12</c:f>
              <c:strCache>
                <c:ptCount val="1"/>
                <c:pt idx="0">
                  <c:v>Одоогийн төсөөлөл</c:v>
                </c:pt>
              </c:strCache>
            </c:strRef>
          </c:tx>
          <c:spPr>
            <a:ln w="19050">
              <a:solidFill>
                <a:srgbClr val="122F83"/>
              </a:solidFill>
            </a:ln>
          </c:spPr>
          <c:marker>
            <c:symbol val="circle"/>
            <c:size val="7"/>
            <c:spPr>
              <a:solidFill>
                <a:schemeClr val="bg1"/>
              </a:solidFill>
              <a:ln>
                <a:solidFill>
                  <a:srgbClr val="122F83"/>
                </a:solidFill>
              </a:ln>
            </c:spPr>
          </c:marker>
          <c:val>
            <c:numRef>
              <c:f>I.4!$B$12:$AC$12</c:f>
              <c:numCache>
                <c:formatCode>0.0</c:formatCode>
                <c:ptCount val="16"/>
                <c:pt idx="0">
                  <c:v>6.5724830699999996</c:v>
                </c:pt>
                <c:pt idx="1">
                  <c:v>3.7307474699999998</c:v>
                </c:pt>
                <c:pt idx="2">
                  <c:v>2.08326046</c:v>
                </c:pt>
                <c:pt idx="3">
                  <c:v>2.9293649400000001</c:v>
                </c:pt>
                <c:pt idx="4">
                  <c:v>1.7681968800000001</c:v>
                </c:pt>
                <c:pt idx="5">
                  <c:v>6.3603833500000002</c:v>
                </c:pt>
                <c:pt idx="6">
                  <c:v>7.1492173799999996</c:v>
                </c:pt>
                <c:pt idx="7">
                  <c:v>7.6801570100000003</c:v>
                </c:pt>
                <c:pt idx="8">
                  <c:v>8.7198540599999994</c:v>
                </c:pt>
                <c:pt idx="9">
                  <c:v>5.9570652400000004</c:v>
                </c:pt>
                <c:pt idx="10">
                  <c:v>6.2969908700000001</c:v>
                </c:pt>
                <c:pt idx="11">
                  <c:v>6.8159728399999997</c:v>
                </c:pt>
                <c:pt idx="12">
                  <c:v>6.7590305700000002</c:v>
                </c:pt>
                <c:pt idx="13">
                  <c:v>6.3876915099999998</c:v>
                </c:pt>
                <c:pt idx="14">
                  <c:v>5.9327839400000002</c:v>
                </c:pt>
                <c:pt idx="15">
                  <c:v>5.4676433299999996</c:v>
                </c:pt>
              </c:numCache>
            </c:numRef>
          </c:val>
          <c:smooth val="1"/>
          <c:extLst>
            <c:ext xmlns:c16="http://schemas.microsoft.com/office/drawing/2014/chart" uri="{C3380CC4-5D6E-409C-BE32-E72D297353CC}">
              <c16:uniqueId val="{00000008-530C-4CDE-BFE5-F1F73E5E1E72}"/>
            </c:ext>
          </c:extLst>
        </c:ser>
        <c:ser>
          <c:idx val="9"/>
          <c:order val="9"/>
          <c:tx>
            <c:strRef>
              <c:f>I.4!$A$13</c:f>
              <c:strCache>
                <c:ptCount val="1"/>
                <c:pt idx="0">
                  <c:v>Инфляцын зорилт</c:v>
                </c:pt>
              </c:strCache>
            </c:strRef>
          </c:tx>
          <c:spPr>
            <a:ln w="12700">
              <a:solidFill>
                <a:srgbClr val="BF9000"/>
              </a:solidFill>
            </a:ln>
          </c:spPr>
          <c:marker>
            <c:symbol val="none"/>
          </c:marker>
          <c:val>
            <c:numRef>
              <c:f>I.4!$B$13:$AC$13</c:f>
              <c:numCache>
                <c:formatCode>0.0</c:formatCode>
                <c:ptCount val="16"/>
                <c:pt idx="0">
                  <c:v>8</c:v>
                </c:pt>
                <c:pt idx="1">
                  <c:v>8</c:v>
                </c:pt>
                <c:pt idx="2">
                  <c:v>8</c:v>
                </c:pt>
                <c:pt idx="3">
                  <c:v>8</c:v>
                </c:pt>
                <c:pt idx="4">
                  <c:v>6</c:v>
                </c:pt>
                <c:pt idx="5">
                  <c:v>6</c:v>
                </c:pt>
                <c:pt idx="6">
                  <c:v>6</c:v>
                </c:pt>
                <c:pt idx="7">
                  <c:v>6</c:v>
                </c:pt>
                <c:pt idx="8">
                  <c:v>6</c:v>
                </c:pt>
                <c:pt idx="9">
                  <c:v>6</c:v>
                </c:pt>
                <c:pt idx="10">
                  <c:v>6</c:v>
                </c:pt>
                <c:pt idx="11">
                  <c:v>6</c:v>
                </c:pt>
                <c:pt idx="12">
                  <c:v>6</c:v>
                </c:pt>
                <c:pt idx="13">
                  <c:v>6</c:v>
                </c:pt>
                <c:pt idx="14">
                  <c:v>6</c:v>
                </c:pt>
                <c:pt idx="15">
                  <c:v>6</c:v>
                </c:pt>
              </c:numCache>
            </c:numRef>
          </c:val>
          <c:smooth val="0"/>
          <c:extLst>
            <c:ext xmlns:c16="http://schemas.microsoft.com/office/drawing/2014/chart" uri="{C3380CC4-5D6E-409C-BE32-E72D297353CC}">
              <c16:uniqueId val="{00000009-530C-4CDE-BFE5-F1F73E5E1E72}"/>
            </c:ext>
          </c:extLst>
        </c:ser>
        <c:dLbls>
          <c:showLegendKey val="0"/>
          <c:showVal val="0"/>
          <c:showCatName val="0"/>
          <c:showSerName val="0"/>
          <c:showPercent val="0"/>
          <c:showBubbleSize val="0"/>
        </c:dLbls>
        <c:marker val="1"/>
        <c:smooth val="0"/>
        <c:axId val="490321792"/>
        <c:axId val="490323328"/>
      </c:lineChart>
      <c:catAx>
        <c:axId val="490321792"/>
        <c:scaling>
          <c:orientation val="minMax"/>
        </c:scaling>
        <c:delete val="0"/>
        <c:axPos val="b"/>
        <c:numFmt formatCode="General" sourceLinked="0"/>
        <c:majorTickMark val="none"/>
        <c:minorTickMark val="none"/>
        <c:tickLblPos val="low"/>
        <c:spPr>
          <a:ln/>
        </c:spPr>
        <c:txPr>
          <a:bodyPr rot="0" vert="horz"/>
          <a:lstStyle/>
          <a:p>
            <a:pPr>
              <a:defRPr/>
            </a:pPr>
            <a:endParaRPr lang="en-US"/>
          </a:p>
        </c:txPr>
        <c:crossAx val="490323328"/>
        <c:crosses val="autoZero"/>
        <c:auto val="1"/>
        <c:lblAlgn val="ctr"/>
        <c:lblOffset val="100"/>
        <c:tickMarkSkip val="4"/>
        <c:noMultiLvlLbl val="1"/>
      </c:catAx>
      <c:valAx>
        <c:axId val="490323328"/>
        <c:scaling>
          <c:orientation val="minMax"/>
        </c:scaling>
        <c:delete val="0"/>
        <c:axPos val="l"/>
        <c:title>
          <c:tx>
            <c:rich>
              <a:bodyPr/>
              <a:lstStyle/>
              <a:p>
                <a:pPr>
                  <a:defRPr/>
                </a:pPr>
                <a:r>
                  <a:rPr lang="mn-MN"/>
                  <a:t>хувь</a:t>
                </a:r>
                <a:endParaRPr lang="en-US"/>
              </a:p>
            </c:rich>
          </c:tx>
          <c:layout>
            <c:manualLayout>
              <c:xMode val="edge"/>
              <c:yMode val="edge"/>
              <c:x val="3.8808690580344122E-3"/>
              <c:y val="0.200897255888663"/>
            </c:manualLayout>
          </c:layout>
          <c:overlay val="0"/>
        </c:title>
        <c:numFmt formatCode="0" sourceLinked="0"/>
        <c:majorTickMark val="none"/>
        <c:minorTickMark val="none"/>
        <c:tickLblPos val="nextTo"/>
        <c:spPr>
          <a:ln>
            <a:noFill/>
          </a:ln>
        </c:spPr>
        <c:txPr>
          <a:bodyPr rot="0" vert="horz"/>
          <a:lstStyle/>
          <a:p>
            <a:pPr>
              <a:defRPr/>
            </a:pPr>
            <a:endParaRPr lang="en-US"/>
          </a:p>
        </c:txPr>
        <c:crossAx val="490321792"/>
        <c:crosses val="autoZero"/>
        <c:crossBetween val="between"/>
      </c:valAx>
      <c:spPr>
        <a:noFill/>
        <a:ln w="3175">
          <a:solidFill>
            <a:srgbClr val="B2B2B2"/>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14595588235294119"/>
          <c:y val="2.8984697158179563E-2"/>
          <c:w val="0.60839822760933537"/>
          <c:h val="0.15071517629483192"/>
        </c:manualLayout>
      </c:layout>
      <c:overlay val="0"/>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7873114585539E-2"/>
          <c:y val="4.6415226609912048E-2"/>
          <c:w val="0.83854418682747223"/>
          <c:h val="0.83307053738751013"/>
        </c:manualLayout>
      </c:layout>
      <c:barChart>
        <c:barDir val="col"/>
        <c:grouping val="clustered"/>
        <c:varyColors val="0"/>
        <c:ser>
          <c:idx val="1"/>
          <c:order val="1"/>
          <c:tx>
            <c:strRef>
              <c:f>'III.2.4 Хөрөнгийн зах'!$Q$2</c:f>
              <c:strCache>
                <c:ptCount val="1"/>
                <c:pt idx="0">
                  <c:v>ТОП-20 индекс (зүүн)</c:v>
                </c:pt>
              </c:strCache>
            </c:strRef>
          </c:tx>
          <c:spPr>
            <a:solidFill>
              <a:srgbClr val="7EA6A7"/>
            </a:solidFill>
            <a:ln>
              <a:noFill/>
            </a:ln>
          </c:spPr>
          <c:invertIfNegative val="0"/>
          <c:cat>
            <c:multiLvlStrRef>
              <c:f>'III.2.4 Хөрөнгийн зах'!$N$51:$O$90</c:f>
              <c:multiLvlStrCache>
                <c:ptCount val="40"/>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lvl>
                <c:lvl>
                  <c:pt idx="0">
                    <c:v>2018</c:v>
                  </c:pt>
                  <c:pt idx="12">
                    <c:v>2019</c:v>
                  </c:pt>
                  <c:pt idx="24">
                    <c:v>2020</c:v>
                  </c:pt>
                  <c:pt idx="36">
                    <c:v>2021</c:v>
                  </c:pt>
                </c:lvl>
              </c:multiLvlStrCache>
            </c:multiLvlStrRef>
          </c:cat>
          <c:val>
            <c:numRef>
              <c:f>'III.2.4 Хөрөнгийн зах'!$Q$51:$Q$90</c:f>
              <c:numCache>
                <c:formatCode>_-* #,##0.0_₮_-;\-* #,##0.0_₮_-;_-* "-"??_₮_-;_-@_-</c:formatCode>
                <c:ptCount val="40"/>
                <c:pt idx="0">
                  <c:v>21147.16</c:v>
                </c:pt>
                <c:pt idx="1">
                  <c:v>21115.99</c:v>
                </c:pt>
                <c:pt idx="2">
                  <c:v>20910.03</c:v>
                </c:pt>
                <c:pt idx="3">
                  <c:v>19949.16</c:v>
                </c:pt>
                <c:pt idx="4">
                  <c:v>19553.509999999998</c:v>
                </c:pt>
                <c:pt idx="5">
                  <c:v>19737.490000000002</c:v>
                </c:pt>
                <c:pt idx="6">
                  <c:v>19537.009999999998</c:v>
                </c:pt>
                <c:pt idx="7">
                  <c:v>19365</c:v>
                </c:pt>
                <c:pt idx="8">
                  <c:v>20034.66</c:v>
                </c:pt>
                <c:pt idx="9">
                  <c:v>20463.61</c:v>
                </c:pt>
                <c:pt idx="10">
                  <c:v>20051.900000000001</c:v>
                </c:pt>
                <c:pt idx="11">
                  <c:v>20076.5</c:v>
                </c:pt>
                <c:pt idx="12">
                  <c:v>21584.400000000001</c:v>
                </c:pt>
                <c:pt idx="13">
                  <c:v>21457.8</c:v>
                </c:pt>
                <c:pt idx="14">
                  <c:v>20901.009999999998</c:v>
                </c:pt>
                <c:pt idx="15">
                  <c:v>20118.48</c:v>
                </c:pt>
                <c:pt idx="16">
                  <c:v>20175.5</c:v>
                </c:pt>
                <c:pt idx="17">
                  <c:v>19813.8</c:v>
                </c:pt>
                <c:pt idx="18">
                  <c:v>20526.2</c:v>
                </c:pt>
                <c:pt idx="19">
                  <c:v>19961.3</c:v>
                </c:pt>
                <c:pt idx="20">
                  <c:v>19317.5</c:v>
                </c:pt>
                <c:pt idx="21">
                  <c:v>18613.5</c:v>
                </c:pt>
                <c:pt idx="22">
                  <c:v>18605.3</c:v>
                </c:pt>
                <c:pt idx="23">
                  <c:v>18954.900000000001</c:v>
                </c:pt>
                <c:pt idx="24">
                  <c:v>19132.900000000001</c:v>
                </c:pt>
                <c:pt idx="25">
                  <c:v>18965.419999999998</c:v>
                </c:pt>
                <c:pt idx="26">
                  <c:v>18208.2</c:v>
                </c:pt>
                <c:pt idx="27">
                  <c:v>16631.2</c:v>
                </c:pt>
                <c:pt idx="28">
                  <c:v>16288.39</c:v>
                </c:pt>
                <c:pt idx="29">
                  <c:v>16120.3</c:v>
                </c:pt>
                <c:pt idx="30">
                  <c:v>16450.52</c:v>
                </c:pt>
                <c:pt idx="31">
                  <c:v>16718.8</c:v>
                </c:pt>
                <c:pt idx="32">
                  <c:v>17176.2</c:v>
                </c:pt>
                <c:pt idx="33">
                  <c:v>17458.060000000001</c:v>
                </c:pt>
                <c:pt idx="34">
                  <c:v>17541.28</c:v>
                </c:pt>
                <c:pt idx="35">
                  <c:v>18126.12</c:v>
                </c:pt>
                <c:pt idx="36">
                  <c:v>20030.05</c:v>
                </c:pt>
                <c:pt idx="37">
                  <c:v>25876.89</c:v>
                </c:pt>
                <c:pt idx="38">
                  <c:v>33952.239999999998</c:v>
                </c:pt>
                <c:pt idx="39">
                  <c:v>35351.47</c:v>
                </c:pt>
              </c:numCache>
            </c:numRef>
          </c:val>
          <c:extLst>
            <c:ext xmlns:c16="http://schemas.microsoft.com/office/drawing/2014/chart" uri="{C3380CC4-5D6E-409C-BE32-E72D297353CC}">
              <c16:uniqueId val="{00000000-C245-4D12-8A2B-41C50AA387E1}"/>
            </c:ext>
          </c:extLst>
        </c:ser>
        <c:dLbls>
          <c:showLegendKey val="0"/>
          <c:showVal val="0"/>
          <c:showCatName val="0"/>
          <c:showSerName val="0"/>
          <c:showPercent val="0"/>
          <c:showBubbleSize val="0"/>
        </c:dLbls>
        <c:gapWidth val="50"/>
        <c:axId val="387727912"/>
        <c:axId val="387728304"/>
      </c:barChart>
      <c:lineChart>
        <c:grouping val="standard"/>
        <c:varyColors val="0"/>
        <c:ser>
          <c:idx val="0"/>
          <c:order val="0"/>
          <c:tx>
            <c:strRef>
              <c:f>'III.2.4 Хөрөнгийн зах'!$P$2</c:f>
              <c:strCache>
                <c:ptCount val="1"/>
                <c:pt idx="0">
                  <c:v>Зах зээлийн үнэлгээ (баруун)</c:v>
                </c:pt>
              </c:strCache>
            </c:strRef>
          </c:tx>
          <c:spPr>
            <a:ln>
              <a:solidFill>
                <a:srgbClr val="122F83"/>
              </a:solidFill>
            </a:ln>
          </c:spPr>
          <c:marker>
            <c:symbol val="none"/>
          </c:marker>
          <c:cat>
            <c:multiLvlStrRef>
              <c:f>'III.2.4 Хөрөнгийн зах'!$N$51:$O$90</c:f>
              <c:multiLvlStrCache>
                <c:ptCount val="40"/>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lvl>
                <c:lvl>
                  <c:pt idx="0">
                    <c:v>2018</c:v>
                  </c:pt>
                  <c:pt idx="12">
                    <c:v>2019</c:v>
                  </c:pt>
                  <c:pt idx="24">
                    <c:v>2020</c:v>
                  </c:pt>
                  <c:pt idx="36">
                    <c:v>2021</c:v>
                  </c:pt>
                </c:lvl>
              </c:multiLvlStrCache>
            </c:multiLvlStrRef>
          </c:cat>
          <c:val>
            <c:numRef>
              <c:f>'III.2.4 Хөрөнгийн зах'!$P$51:$P$90</c:f>
              <c:numCache>
                <c:formatCode>_-* #,##0.0_₮_-;\-* #,##0.0_₮_-;_-* "-"??_₮_-;_-@_-</c:formatCode>
                <c:ptCount val="40"/>
                <c:pt idx="0">
                  <c:v>2512.426210139</c:v>
                </c:pt>
                <c:pt idx="1">
                  <c:v>2475.2573164280002</c:v>
                </c:pt>
                <c:pt idx="2">
                  <c:v>2587.3733849</c:v>
                </c:pt>
                <c:pt idx="3">
                  <c:v>2471.3952866879999</c:v>
                </c:pt>
                <c:pt idx="4">
                  <c:v>2487.8308658579999</c:v>
                </c:pt>
                <c:pt idx="5">
                  <c:v>2481.8794411469999</c:v>
                </c:pt>
                <c:pt idx="6">
                  <c:v>2385.440764381</c:v>
                </c:pt>
                <c:pt idx="7">
                  <c:v>2302.3902816130003</c:v>
                </c:pt>
                <c:pt idx="8">
                  <c:v>2347.480970177</c:v>
                </c:pt>
                <c:pt idx="9">
                  <c:v>2428.2360973689997</c:v>
                </c:pt>
                <c:pt idx="10">
                  <c:v>2302.9794999999999</c:v>
                </c:pt>
                <c:pt idx="11">
                  <c:v>2508.0409</c:v>
                </c:pt>
                <c:pt idx="12">
                  <c:v>2444.4315999999999</c:v>
                </c:pt>
                <c:pt idx="13">
                  <c:v>2479.2525000000001</c:v>
                </c:pt>
                <c:pt idx="14">
                  <c:v>2452.7547999999997</c:v>
                </c:pt>
                <c:pt idx="15">
                  <c:v>2410.917538706</c:v>
                </c:pt>
                <c:pt idx="16">
                  <c:v>2382.7542000000003</c:v>
                </c:pt>
                <c:pt idx="17">
                  <c:v>2601.6607000000004</c:v>
                </c:pt>
                <c:pt idx="18">
                  <c:v>2515.1516000000001</c:v>
                </c:pt>
                <c:pt idx="19">
                  <c:v>2493.4724000000001</c:v>
                </c:pt>
                <c:pt idx="20">
                  <c:v>2477.1877000000004</c:v>
                </c:pt>
                <c:pt idx="21">
                  <c:v>2402.5257999999999</c:v>
                </c:pt>
                <c:pt idx="22">
                  <c:v>2530.5140000000001</c:v>
                </c:pt>
                <c:pt idx="23">
                  <c:v>2690.3206</c:v>
                </c:pt>
                <c:pt idx="24">
                  <c:v>2665.2132000000001</c:v>
                </c:pt>
                <c:pt idx="25">
                  <c:v>2747.1419235800004</c:v>
                </c:pt>
                <c:pt idx="26">
                  <c:v>2486.9223999999999</c:v>
                </c:pt>
                <c:pt idx="27">
                  <c:v>2427.9272000000001</c:v>
                </c:pt>
                <c:pt idx="28">
                  <c:v>2415.7648917070001</c:v>
                </c:pt>
                <c:pt idx="29" formatCode="0.0">
                  <c:v>2500.5747999999999</c:v>
                </c:pt>
                <c:pt idx="30" formatCode="0.0">
                  <c:v>2538.9555111870004</c:v>
                </c:pt>
                <c:pt idx="31">
                  <c:v>2587.3609000000001</c:v>
                </c:pt>
                <c:pt idx="32">
                  <c:v>2598.0394000000001</c:v>
                </c:pt>
                <c:pt idx="33">
                  <c:v>2560.3143112265502</c:v>
                </c:pt>
                <c:pt idx="34">
                  <c:v>2596.9060535530602</c:v>
                </c:pt>
                <c:pt idx="35">
                  <c:v>3026.5893560806203</c:v>
                </c:pt>
                <c:pt idx="36">
                  <c:v>3004.3648227543199</c:v>
                </c:pt>
                <c:pt idx="37">
                  <c:v>3550.0830454030001</c:v>
                </c:pt>
                <c:pt idx="38">
                  <c:v>3691.9368365640003</c:v>
                </c:pt>
                <c:pt idx="39">
                  <c:v>3719.067887445</c:v>
                </c:pt>
              </c:numCache>
            </c:numRef>
          </c:val>
          <c:smooth val="1"/>
          <c:extLst>
            <c:ext xmlns:c16="http://schemas.microsoft.com/office/drawing/2014/chart" uri="{C3380CC4-5D6E-409C-BE32-E72D297353CC}">
              <c16:uniqueId val="{00000001-C245-4D12-8A2B-41C50AA387E1}"/>
            </c:ext>
          </c:extLst>
        </c:ser>
        <c:dLbls>
          <c:showLegendKey val="0"/>
          <c:showVal val="0"/>
          <c:showCatName val="0"/>
          <c:showSerName val="0"/>
          <c:showPercent val="0"/>
          <c:showBubbleSize val="0"/>
        </c:dLbls>
        <c:marker val="1"/>
        <c:smooth val="0"/>
        <c:axId val="387729088"/>
        <c:axId val="387728696"/>
      </c:lineChart>
      <c:catAx>
        <c:axId val="387727912"/>
        <c:scaling>
          <c:orientation val="minMax"/>
        </c:scaling>
        <c:delete val="0"/>
        <c:axPos val="b"/>
        <c:numFmt formatCode="General" sourceLinked="0"/>
        <c:majorTickMark val="none"/>
        <c:minorTickMark val="none"/>
        <c:tickLblPos val="low"/>
        <c:spPr>
          <a:ln>
            <a:solidFill>
              <a:schemeClr val="tx1">
                <a:alpha val="20000"/>
              </a:schemeClr>
            </a:solidFill>
          </a:ln>
        </c:spPr>
        <c:crossAx val="387728304"/>
        <c:crosses val="autoZero"/>
        <c:auto val="1"/>
        <c:lblAlgn val="ctr"/>
        <c:lblOffset val="100"/>
        <c:tickMarkSkip val="1"/>
        <c:noMultiLvlLbl val="0"/>
      </c:catAx>
      <c:valAx>
        <c:axId val="387728304"/>
        <c:scaling>
          <c:orientation val="minMax"/>
          <c:max val="36000"/>
          <c:min val="10000"/>
        </c:scaling>
        <c:delete val="0"/>
        <c:axPos val="l"/>
        <c:numFmt formatCode="#,##0" sourceLinked="0"/>
        <c:majorTickMark val="none"/>
        <c:minorTickMark val="none"/>
        <c:tickLblPos val="nextTo"/>
        <c:spPr>
          <a:ln>
            <a:solidFill>
              <a:schemeClr val="tx1">
                <a:alpha val="20000"/>
              </a:schemeClr>
            </a:solidFill>
          </a:ln>
        </c:spPr>
        <c:crossAx val="387727912"/>
        <c:crosses val="autoZero"/>
        <c:crossBetween val="between"/>
      </c:valAx>
      <c:valAx>
        <c:axId val="387728696"/>
        <c:scaling>
          <c:orientation val="minMax"/>
          <c:min val="2200"/>
        </c:scaling>
        <c:delete val="0"/>
        <c:axPos val="r"/>
        <c:title>
          <c:tx>
            <c:rich>
              <a:bodyPr/>
              <a:lstStyle/>
              <a:p>
                <a:pPr>
                  <a:defRPr/>
                </a:pPr>
                <a:r>
                  <a:rPr lang="mn-MN"/>
                  <a:t>тэрбум төгрөг</a:t>
                </a:r>
              </a:p>
            </c:rich>
          </c:tx>
          <c:layout>
            <c:manualLayout>
              <c:xMode val="edge"/>
              <c:yMode val="edge"/>
              <c:x val="0.96495173119720823"/>
              <c:y val="1.5113337016331775E-2"/>
            </c:manualLayout>
          </c:layout>
          <c:overlay val="0"/>
        </c:title>
        <c:numFmt formatCode="#,##0" sourceLinked="0"/>
        <c:majorTickMark val="none"/>
        <c:minorTickMark val="none"/>
        <c:tickLblPos val="nextTo"/>
        <c:spPr>
          <a:ln>
            <a:solidFill>
              <a:schemeClr val="tx1">
                <a:alpha val="20000"/>
              </a:schemeClr>
            </a:solidFill>
          </a:ln>
        </c:spPr>
        <c:crossAx val="387729088"/>
        <c:crosses val="max"/>
        <c:crossBetween val="between"/>
      </c:valAx>
      <c:catAx>
        <c:axId val="387729088"/>
        <c:scaling>
          <c:orientation val="minMax"/>
        </c:scaling>
        <c:delete val="1"/>
        <c:axPos val="b"/>
        <c:numFmt formatCode="General" sourceLinked="1"/>
        <c:majorTickMark val="out"/>
        <c:minorTickMark val="none"/>
        <c:tickLblPos val="nextTo"/>
        <c:crossAx val="387728696"/>
        <c:crosses val="autoZero"/>
        <c:auto val="1"/>
        <c:lblAlgn val="ctr"/>
        <c:lblOffset val="100"/>
        <c:noMultiLvlLbl val="0"/>
      </c:catAx>
      <c:spPr>
        <a:ln>
          <a:noFill/>
        </a:ln>
      </c:spPr>
    </c:plotArea>
    <c:legend>
      <c:legendPos val="b"/>
      <c:layout>
        <c:manualLayout>
          <c:xMode val="edge"/>
          <c:yMode val="edge"/>
          <c:x val="0.113438086803909"/>
          <c:y val="9.6807037714377597E-2"/>
          <c:w val="0.32319858582238536"/>
          <c:h val="0.10757658060195824"/>
        </c:manualLayout>
      </c:layout>
      <c:overlay val="0"/>
      <c:spPr>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01511908958881E-2"/>
          <c:y val="4.6340171355803282E-2"/>
          <c:w val="0.87664916245794411"/>
          <c:h val="0.85000931030135696"/>
        </c:manualLayout>
      </c:layout>
      <c:barChart>
        <c:barDir val="col"/>
        <c:grouping val="clustered"/>
        <c:varyColors val="0"/>
        <c:ser>
          <c:idx val="0"/>
          <c:order val="1"/>
          <c:tx>
            <c:strRef>
              <c:f>'III.2.4 Хөрөнгийн зах'!$S$2</c:f>
              <c:strCache>
                <c:ptCount val="1"/>
                <c:pt idx="0">
                  <c:v> Нийт арилжааны дүн (зүүн) </c:v>
                </c:pt>
              </c:strCache>
            </c:strRef>
          </c:tx>
          <c:spPr>
            <a:solidFill>
              <a:srgbClr val="7EA6A7"/>
            </a:solidFill>
            <a:ln>
              <a:noFill/>
            </a:ln>
            <a:effectLst/>
          </c:spPr>
          <c:invertIfNegative val="0"/>
          <c:cat>
            <c:multiLvlStrRef>
              <c:f>'III.2.4 Хөрөнгийн зах'!$N$63:$O$90</c:f>
              <c:multiLvlStrCache>
                <c:ptCount val="28"/>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lvl>
                <c:lvl>
                  <c:pt idx="0">
                    <c:v>2019</c:v>
                  </c:pt>
                  <c:pt idx="12">
                    <c:v>2020</c:v>
                  </c:pt>
                  <c:pt idx="24">
                    <c:v>2021</c:v>
                  </c:pt>
                </c:lvl>
              </c:multiLvlStrCache>
            </c:multiLvlStrRef>
          </c:cat>
          <c:val>
            <c:numRef>
              <c:f>'III.2.4 Хөрөнгийн зах'!$S$63:$S$90</c:f>
              <c:numCache>
                <c:formatCode>_-* #,##0.0_₮_-;\-* #,##0.0_₮_-;_-* "-"??_₮_-;_-@_-</c:formatCode>
                <c:ptCount val="28"/>
                <c:pt idx="0">
                  <c:v>21.988499999999998</c:v>
                </c:pt>
                <c:pt idx="1">
                  <c:v>13.3521</c:v>
                </c:pt>
                <c:pt idx="2">
                  <c:v>32.176099999999998</c:v>
                </c:pt>
                <c:pt idx="3">
                  <c:v>2.9993000000000003</c:v>
                </c:pt>
                <c:pt idx="4">
                  <c:v>16.009799999999998</c:v>
                </c:pt>
                <c:pt idx="5">
                  <c:v>21.941700000000001</c:v>
                </c:pt>
                <c:pt idx="6">
                  <c:v>16.247799999999998</c:v>
                </c:pt>
                <c:pt idx="7">
                  <c:v>1.8515999999999999</c:v>
                </c:pt>
                <c:pt idx="8">
                  <c:v>3.1926999999999999</c:v>
                </c:pt>
                <c:pt idx="9">
                  <c:v>6.9756</c:v>
                </c:pt>
                <c:pt idx="10">
                  <c:v>19.973599999999998</c:v>
                </c:pt>
                <c:pt idx="11">
                  <c:v>4.7332000000000001</c:v>
                </c:pt>
                <c:pt idx="12">
                  <c:v>4.2308999999999992</c:v>
                </c:pt>
                <c:pt idx="13">
                  <c:v>1.9430000000000001</c:v>
                </c:pt>
                <c:pt idx="14">
                  <c:v>3.3804000000000003</c:v>
                </c:pt>
                <c:pt idx="15">
                  <c:v>2.2810999999999999</c:v>
                </c:pt>
                <c:pt idx="16">
                  <c:v>4.4899210529999998</c:v>
                </c:pt>
                <c:pt idx="17" formatCode="0.0">
                  <c:v>12.786757286</c:v>
                </c:pt>
                <c:pt idx="18" formatCode="0.0">
                  <c:v>4.7047664210000004</c:v>
                </c:pt>
                <c:pt idx="19" formatCode="0.0">
                  <c:v>5.1351279559999998</c:v>
                </c:pt>
                <c:pt idx="20" formatCode="0.0">
                  <c:v>1.83860248</c:v>
                </c:pt>
                <c:pt idx="21" formatCode="0.0">
                  <c:v>7.9238848816400003</c:v>
                </c:pt>
                <c:pt idx="22" formatCode="0.0">
                  <c:v>1.9392129675000001</c:v>
                </c:pt>
                <c:pt idx="23" formatCode="0.0">
                  <c:v>14.673215398649999</c:v>
                </c:pt>
                <c:pt idx="24" formatCode="0.0">
                  <c:v>14.909253953569999</c:v>
                </c:pt>
                <c:pt idx="25" formatCode="0.0">
                  <c:v>32.019162684999998</c:v>
                </c:pt>
                <c:pt idx="26" formatCode="0.0">
                  <c:v>24.910131655000001</c:v>
                </c:pt>
                <c:pt idx="27" formatCode="0.0">
                  <c:v>35.887140222000042</c:v>
                </c:pt>
              </c:numCache>
            </c:numRef>
          </c:val>
          <c:extLst>
            <c:ext xmlns:c16="http://schemas.microsoft.com/office/drawing/2014/chart" uri="{C3380CC4-5D6E-409C-BE32-E72D297353CC}">
              <c16:uniqueId val="{00000000-51EF-4D27-93B8-1879138D0F12}"/>
            </c:ext>
          </c:extLst>
        </c:ser>
        <c:dLbls>
          <c:showLegendKey val="0"/>
          <c:showVal val="0"/>
          <c:showCatName val="0"/>
          <c:showSerName val="0"/>
          <c:showPercent val="0"/>
          <c:showBubbleSize val="0"/>
        </c:dLbls>
        <c:gapWidth val="30"/>
        <c:axId val="683420520"/>
        <c:axId val="682070768"/>
      </c:barChart>
      <c:lineChart>
        <c:grouping val="standard"/>
        <c:varyColors val="0"/>
        <c:ser>
          <c:idx val="1"/>
          <c:order val="0"/>
          <c:tx>
            <c:strRef>
              <c:f>'III.2.4 Хөрөнгийн зах'!$U$2</c:f>
              <c:strCache>
                <c:ptCount val="1"/>
                <c:pt idx="0">
                  <c:v>Хөрвөх чадварын харьцаа, жилээр (баруун)</c:v>
                </c:pt>
              </c:strCache>
            </c:strRef>
          </c:tx>
          <c:spPr>
            <a:ln w="22225" cap="rnd">
              <a:solidFill>
                <a:srgbClr val="122F83"/>
              </a:solidFill>
              <a:round/>
            </a:ln>
            <a:effectLst/>
          </c:spPr>
          <c:marker>
            <c:symbol val="circle"/>
            <c:size val="5"/>
            <c:spPr>
              <a:solidFill>
                <a:schemeClr val="bg1"/>
              </a:solidFill>
              <a:ln w="9525">
                <a:solidFill>
                  <a:srgbClr val="122F83"/>
                </a:solidFill>
              </a:ln>
              <a:effectLst/>
            </c:spPr>
          </c:marker>
          <c:cat>
            <c:multiLvlStrRef>
              <c:f>'III.2.4 Хөрөнгийн зах'!$N$63:$O$90</c:f>
              <c:multiLvlStrCache>
                <c:ptCount val="28"/>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lvl>
                <c:lvl>
                  <c:pt idx="0">
                    <c:v>2019</c:v>
                  </c:pt>
                  <c:pt idx="12">
                    <c:v>2020</c:v>
                  </c:pt>
                  <c:pt idx="24">
                    <c:v>2021</c:v>
                  </c:pt>
                </c:lvl>
              </c:multiLvlStrCache>
            </c:multiLvlStrRef>
          </c:cat>
          <c:val>
            <c:numRef>
              <c:f>'III.2.4 Хөрөнгийн зах'!$U$63:$U$90</c:f>
              <c:numCache>
                <c:formatCode>0.0%</c:formatCode>
                <c:ptCount val="28"/>
                <c:pt idx="0">
                  <c:v>0.10794411265179193</c:v>
                </c:pt>
                <c:pt idx="1">
                  <c:v>6.4626414614888966E-2</c:v>
                </c:pt>
                <c:pt idx="2">
                  <c:v>0.1574202199094667</c:v>
                </c:pt>
                <c:pt idx="3">
                  <c:v>1.4928590224333262E-2</c:v>
                </c:pt>
                <c:pt idx="4">
                  <c:v>8.0628375348158018E-2</c:v>
                </c:pt>
                <c:pt idx="5">
                  <c:v>0.10120474203265628</c:v>
                </c:pt>
                <c:pt idx="6">
                  <c:v>7.7519621481265774E-2</c:v>
                </c:pt>
                <c:pt idx="7">
                  <c:v>8.9109468386335457E-3</c:v>
                </c:pt>
                <c:pt idx="8">
                  <c:v>1.5466086804806916E-2</c:v>
                </c:pt>
                <c:pt idx="9">
                  <c:v>3.4841332401092225E-2</c:v>
                </c:pt>
                <c:pt idx="10">
                  <c:v>9.4717199746770814E-2</c:v>
                </c:pt>
                <c:pt idx="11">
                  <c:v>2.1112130650897145E-2</c:v>
                </c:pt>
                <c:pt idx="12">
                  <c:v>1.9049432893398544E-2</c:v>
                </c:pt>
                <c:pt idx="13">
                  <c:v>8.4873663788055144E-3</c:v>
                </c:pt>
                <c:pt idx="14">
                  <c:v>1.6311244773861866E-2</c:v>
                </c:pt>
                <c:pt idx="15">
                  <c:v>1.1274308389477246E-2</c:v>
                </c:pt>
                <c:pt idx="16">
                  <c:v>2.2303102765074381E-2</c:v>
                </c:pt>
                <c:pt idx="17">
                  <c:v>6.136232654668039E-2</c:v>
                </c:pt>
                <c:pt idx="18">
                  <c:v>2.2236386893445568E-2</c:v>
                </c:pt>
                <c:pt idx="19">
                  <c:v>2.3816366503799299E-2</c:v>
                </c:pt>
                <c:pt idx="20">
                  <c:v>8.492261418360323E-3</c:v>
                </c:pt>
                <c:pt idx="21">
                  <c:v>3.7138650580024919E-2</c:v>
                </c:pt>
                <c:pt idx="22">
                  <c:v>8.960876955160341E-3</c:v>
                </c:pt>
                <c:pt idx="23">
                  <c:v>5.8177229900728475E-2</c:v>
                </c:pt>
                <c:pt idx="24">
                  <c:v>5.9550373539129384E-2</c:v>
                </c:pt>
                <c:pt idx="25">
                  <c:v>0.10823125749622647</c:v>
                </c:pt>
                <c:pt idx="26">
                  <c:v>8.0966060117702174E-2</c:v>
                </c:pt>
                <c:pt idx="27">
                  <c:v>0.11579398271211827</c:v>
                </c:pt>
              </c:numCache>
            </c:numRef>
          </c:val>
          <c:smooth val="0"/>
          <c:extLst>
            <c:ext xmlns:c16="http://schemas.microsoft.com/office/drawing/2014/chart" uri="{C3380CC4-5D6E-409C-BE32-E72D297353CC}">
              <c16:uniqueId val="{00000001-51EF-4D27-93B8-1879138D0F12}"/>
            </c:ext>
          </c:extLst>
        </c:ser>
        <c:dLbls>
          <c:showLegendKey val="0"/>
          <c:showVal val="0"/>
          <c:showCatName val="0"/>
          <c:showSerName val="0"/>
          <c:showPercent val="0"/>
          <c:showBubbleSize val="0"/>
        </c:dLbls>
        <c:marker val="1"/>
        <c:smooth val="0"/>
        <c:axId val="694499536"/>
        <c:axId val="581373600"/>
      </c:lineChart>
      <c:catAx>
        <c:axId val="683420520"/>
        <c:scaling>
          <c:orientation val="minMax"/>
        </c:scaling>
        <c:delete val="0"/>
        <c:axPos val="b"/>
        <c:numFmt formatCode="General" sourceLinked="1"/>
        <c:majorTickMark val="none"/>
        <c:minorTickMark val="none"/>
        <c:tickLblPos val="low"/>
        <c:spPr>
          <a:noFill/>
          <a:ln w="9525" cap="flat" cmpd="sng" algn="ctr">
            <a:solidFill>
              <a:schemeClr val="tx1">
                <a:alpha val="50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2070768"/>
        <c:crosses val="autoZero"/>
        <c:auto val="1"/>
        <c:lblAlgn val="ctr"/>
        <c:lblOffset val="100"/>
        <c:noMultiLvlLbl val="0"/>
      </c:catAx>
      <c:valAx>
        <c:axId val="682070768"/>
        <c:scaling>
          <c:orientation val="minMax"/>
          <c:min val="0"/>
        </c:scaling>
        <c:delete val="0"/>
        <c:axPos val="l"/>
        <c:title>
          <c:tx>
            <c:rich>
              <a:bodyPr rot="-54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sz="1050"/>
                  <a:t>тэрбум төгрөг</a:t>
                </a:r>
              </a:p>
            </c:rich>
          </c:tx>
          <c:layout>
            <c:manualLayout>
              <c:xMode val="edge"/>
              <c:yMode val="edge"/>
              <c:x val="0"/>
              <c:y val="1.2212791607543327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3420520"/>
        <c:crosses val="autoZero"/>
        <c:crossBetween val="between"/>
      </c:valAx>
      <c:valAx>
        <c:axId val="581373600"/>
        <c:scaling>
          <c:orientation val="minMax"/>
        </c:scaling>
        <c:delete val="0"/>
        <c:axPos val="r"/>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94499536"/>
        <c:crosses val="max"/>
        <c:crossBetween val="between"/>
      </c:valAx>
      <c:catAx>
        <c:axId val="694499536"/>
        <c:scaling>
          <c:orientation val="minMax"/>
        </c:scaling>
        <c:delete val="1"/>
        <c:axPos val="b"/>
        <c:numFmt formatCode="General" sourceLinked="1"/>
        <c:majorTickMark val="out"/>
        <c:minorTickMark val="none"/>
        <c:tickLblPos val="nextTo"/>
        <c:crossAx val="581373600"/>
        <c:crosses val="autoZero"/>
        <c:auto val="1"/>
        <c:lblAlgn val="ctr"/>
        <c:lblOffset val="100"/>
        <c:noMultiLvlLbl val="0"/>
      </c:catAx>
      <c:spPr>
        <a:noFill/>
        <a:ln>
          <a:noFill/>
        </a:ln>
        <a:effectLst/>
      </c:spPr>
    </c:plotArea>
    <c:legend>
      <c:legendPos val="b"/>
      <c:layout>
        <c:manualLayout>
          <c:xMode val="edge"/>
          <c:yMode val="edge"/>
          <c:x val="0.45039734996165848"/>
          <c:y val="8.5666145315492048E-2"/>
          <c:w val="0.49191573284280776"/>
          <c:h val="0.133649479903002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pPr>
            <a:r>
              <a:rPr lang="mn-MN"/>
              <a:t>Тэрбум төгрөг</a:t>
            </a:r>
          </a:p>
        </c:rich>
      </c:tx>
      <c:layout>
        <c:manualLayout>
          <c:xMode val="edge"/>
          <c:yMode val="edge"/>
          <c:x val="0.12026488320759068"/>
          <c:y val="2.4615384615384615E-2"/>
        </c:manualLayout>
      </c:layout>
      <c:overlay val="0"/>
    </c:title>
    <c:autoTitleDeleted val="0"/>
    <c:plotArea>
      <c:layout>
        <c:manualLayout>
          <c:layoutTarget val="inner"/>
          <c:xMode val="edge"/>
          <c:yMode val="edge"/>
          <c:x val="2.5172909871621695E-2"/>
          <c:y val="0.12323941045830809"/>
          <c:w val="0.51154707898087015"/>
          <c:h val="0.7868323844134868"/>
        </c:manualLayout>
      </c:layout>
      <c:barChart>
        <c:barDir val="col"/>
        <c:grouping val="stacked"/>
        <c:varyColors val="0"/>
        <c:ser>
          <c:idx val="1"/>
          <c:order val="1"/>
          <c:tx>
            <c:strRef>
              <c:f>'III.3.1-2'!$B$9</c:f>
              <c:strCache>
                <c:ptCount val="1"/>
                <c:pt idx="0">
                  <c:v>Орлогын албан татвар</c:v>
                </c:pt>
              </c:strCache>
            </c:strRef>
          </c:tx>
          <c:spPr>
            <a:solidFill>
              <a:srgbClr val="286A6C"/>
            </a:solidFill>
            <a:ln>
              <a:noFill/>
            </a:ln>
          </c:spPr>
          <c:invertIfNegative val="0"/>
          <c:dPt>
            <c:idx val="0"/>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67F2-4B94-A42E-C29AFDBC8BA0}"/>
              </c:ext>
            </c:extLst>
          </c:dPt>
          <c:dPt>
            <c:idx val="1"/>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67F2-4B94-A42E-C29AFDBC8BA0}"/>
              </c:ext>
            </c:extLst>
          </c:dPt>
          <c:dPt>
            <c:idx val="2"/>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67F2-4B94-A42E-C29AFDBC8BA0}"/>
              </c:ext>
            </c:extLst>
          </c:dPt>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2019M04</c:v>
                </c:pt>
                <c:pt idx="1">
                  <c:v>2020M04</c:v>
                </c:pt>
                <c:pt idx="2">
                  <c:v>2021M04</c:v>
                </c:pt>
              </c:strCache>
            </c:strRef>
          </c:cat>
          <c:val>
            <c:numRef>
              <c:f>'III.3.1-2'!$C$9:$E$9</c:f>
              <c:numCache>
                <c:formatCode>0</c:formatCode>
                <c:ptCount val="3"/>
                <c:pt idx="0">
                  <c:v>808.58784657155013</c:v>
                </c:pt>
                <c:pt idx="1">
                  <c:v>681.35300301047994</c:v>
                </c:pt>
                <c:pt idx="2">
                  <c:v>1476.0600858797898</c:v>
                </c:pt>
              </c:numCache>
            </c:numRef>
          </c:val>
          <c:extLst>
            <c:ext xmlns:c16="http://schemas.microsoft.com/office/drawing/2014/chart" uri="{C3380CC4-5D6E-409C-BE32-E72D297353CC}">
              <c16:uniqueId val="{0000000D-67F2-4B94-A42E-C29AFDBC8BA0}"/>
            </c:ext>
          </c:extLst>
        </c:ser>
        <c:ser>
          <c:idx val="2"/>
          <c:order val="2"/>
          <c:tx>
            <c:strRef>
              <c:f>'III.3.1-2'!$B$10</c:f>
              <c:strCache>
                <c:ptCount val="1"/>
                <c:pt idx="0">
                  <c:v>НД-ын орлого</c:v>
                </c:pt>
              </c:strCache>
            </c:strRef>
          </c:tx>
          <c:spPr>
            <a:solidFill>
              <a:srgbClr val="286A6C">
                <a:alpha val="40000"/>
              </a:srgbClr>
            </a:solidFill>
          </c:spPr>
          <c:invertIfNegative val="0"/>
          <c:dPt>
            <c:idx val="0"/>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7F2-4B94-A42E-C29AFDBC8BA0}"/>
              </c:ext>
            </c:extLst>
          </c:dPt>
          <c:dPt>
            <c:idx val="1"/>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7F2-4B94-A42E-C29AFDBC8BA0}"/>
              </c:ext>
            </c:extLst>
          </c:dPt>
          <c:dPt>
            <c:idx val="2"/>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7F2-4B94-A42E-C29AFDBC8BA0}"/>
              </c:ext>
            </c:extLst>
          </c:dPt>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2019M04</c:v>
                </c:pt>
                <c:pt idx="1">
                  <c:v>2020M04</c:v>
                </c:pt>
                <c:pt idx="2">
                  <c:v>2021M04</c:v>
                </c:pt>
              </c:strCache>
            </c:strRef>
          </c:cat>
          <c:val>
            <c:numRef>
              <c:f>'III.3.1-2'!$C$10:$E$10</c:f>
              <c:numCache>
                <c:formatCode>0</c:formatCode>
                <c:ptCount val="3"/>
                <c:pt idx="0">
                  <c:v>608.14507143398998</c:v>
                </c:pt>
                <c:pt idx="1">
                  <c:v>565.93342364213004</c:v>
                </c:pt>
                <c:pt idx="2">
                  <c:v>614.67693472703002</c:v>
                </c:pt>
              </c:numCache>
            </c:numRef>
          </c:val>
          <c:extLst>
            <c:ext xmlns:c16="http://schemas.microsoft.com/office/drawing/2014/chart" uri="{C3380CC4-5D6E-409C-BE32-E72D297353CC}">
              <c16:uniqueId val="{00000014-67F2-4B94-A42E-C29AFDBC8BA0}"/>
            </c:ext>
          </c:extLst>
        </c:ser>
        <c:ser>
          <c:idx val="3"/>
          <c:order val="3"/>
          <c:tx>
            <c:strRef>
              <c:f>'III.3.1-2'!$B$11</c:f>
              <c:strCache>
                <c:ptCount val="1"/>
                <c:pt idx="0">
                  <c:v>НӨАТ</c:v>
                </c:pt>
              </c:strCache>
            </c:strRef>
          </c:tx>
          <c:spPr>
            <a:solidFill>
              <a:srgbClr val="B2B2B2">
                <a:alpha val="40000"/>
              </a:srgbClr>
            </a:solidFill>
          </c:spPr>
          <c:invertIfNegative val="0"/>
          <c:dPt>
            <c:idx val="0"/>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67F2-4B94-A42E-C29AFDBC8BA0}"/>
              </c:ext>
            </c:extLst>
          </c:dPt>
          <c:dPt>
            <c:idx val="1"/>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67F2-4B94-A42E-C29AFDBC8BA0}"/>
              </c:ext>
            </c:extLst>
          </c:dPt>
          <c:dPt>
            <c:idx val="2"/>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67F2-4B94-A42E-C29AFDBC8BA0}"/>
              </c:ext>
            </c:extLst>
          </c:dPt>
          <c:dLbls>
            <c:spPr>
              <a:noFill/>
              <a:ln>
                <a:noFill/>
              </a:ln>
              <a:effectLst/>
            </c:spPr>
            <c:txPr>
              <a:bodyPr/>
              <a:lstStyle/>
              <a:p>
                <a:pPr>
                  <a:defRPr sz="1400" b="1">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2019M04</c:v>
                </c:pt>
                <c:pt idx="1">
                  <c:v>2020M04</c:v>
                </c:pt>
                <c:pt idx="2">
                  <c:v>2021M04</c:v>
                </c:pt>
              </c:strCache>
            </c:strRef>
          </c:cat>
          <c:val>
            <c:numRef>
              <c:f>'III.3.1-2'!$C$11:$E$11</c:f>
              <c:numCache>
                <c:formatCode>0</c:formatCode>
                <c:ptCount val="3"/>
                <c:pt idx="0">
                  <c:v>599.62419125130998</c:v>
                </c:pt>
                <c:pt idx="1">
                  <c:v>539.76143771149998</c:v>
                </c:pt>
                <c:pt idx="2">
                  <c:v>781.25886385345996</c:v>
                </c:pt>
              </c:numCache>
            </c:numRef>
          </c:val>
          <c:extLst>
            <c:ext xmlns:c16="http://schemas.microsoft.com/office/drawing/2014/chart" uri="{C3380CC4-5D6E-409C-BE32-E72D297353CC}">
              <c16:uniqueId val="{0000001B-67F2-4B94-A42E-C29AFDBC8BA0}"/>
            </c:ext>
          </c:extLst>
        </c:ser>
        <c:ser>
          <c:idx val="4"/>
          <c:order val="4"/>
          <c:tx>
            <c:strRef>
              <c:f>'III.3.1-2'!$B$12</c:f>
              <c:strCache>
                <c:ptCount val="1"/>
                <c:pt idx="0">
                  <c:v>Бусад татварын орлого</c:v>
                </c:pt>
              </c:strCache>
            </c:strRef>
          </c:tx>
          <c:spPr>
            <a:solidFill>
              <a:srgbClr val="808080"/>
            </a:solidFill>
          </c:spPr>
          <c:invertIfNegative val="0"/>
          <c:dPt>
            <c:idx val="0"/>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67F2-4B94-A42E-C29AFDBC8BA0}"/>
              </c:ext>
            </c:extLst>
          </c:dPt>
          <c:dPt>
            <c:idx val="1"/>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7F2-4B94-A42E-C29AFDBC8BA0}"/>
              </c:ext>
            </c:extLst>
          </c:dPt>
          <c:dPt>
            <c:idx val="2"/>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67F2-4B94-A42E-C29AFDBC8BA0}"/>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2019M04</c:v>
                </c:pt>
                <c:pt idx="1">
                  <c:v>2020M04</c:v>
                </c:pt>
                <c:pt idx="2">
                  <c:v>2021M04</c:v>
                </c:pt>
              </c:strCache>
            </c:strRef>
          </c:cat>
          <c:val>
            <c:numRef>
              <c:f>'III.3.1-2'!$C$12:$E$12</c:f>
              <c:numCache>
                <c:formatCode>0</c:formatCode>
                <c:ptCount val="3"/>
                <c:pt idx="0">
                  <c:v>841.35443169108021</c:v>
                </c:pt>
                <c:pt idx="1">
                  <c:v>666.14304239313014</c:v>
                </c:pt>
                <c:pt idx="2">
                  <c:v>913.7108134057703</c:v>
                </c:pt>
              </c:numCache>
            </c:numRef>
          </c:val>
          <c:extLst>
            <c:ext xmlns:c16="http://schemas.microsoft.com/office/drawing/2014/chart" uri="{C3380CC4-5D6E-409C-BE32-E72D297353CC}">
              <c16:uniqueId val="{0000001F-67F2-4B94-A42E-C29AFDBC8BA0}"/>
            </c:ext>
          </c:extLst>
        </c:ser>
        <c:ser>
          <c:idx val="5"/>
          <c:order val="5"/>
          <c:tx>
            <c:strRef>
              <c:f>'III.3.1-2'!$B$13</c:f>
              <c:strCache>
                <c:ptCount val="1"/>
                <c:pt idx="0">
                  <c:v>Татварын бус орлого</c:v>
                </c:pt>
              </c:strCache>
            </c:strRef>
          </c:tx>
          <c:spPr>
            <a:solidFill>
              <a:srgbClr val="BEAE8E"/>
            </a:solidFill>
          </c:spPr>
          <c:invertIfNegative val="0"/>
          <c:dPt>
            <c:idx val="0"/>
            <c:invertIfNegative val="0"/>
            <c:bubble3D val="0"/>
            <c:extLst>
              <c:ext xmlns:c16="http://schemas.microsoft.com/office/drawing/2014/chart" uri="{C3380CC4-5D6E-409C-BE32-E72D297353CC}">
                <c16:uniqueId val="{00000018-D5CC-4535-8795-94FE426DE556}"/>
              </c:ext>
            </c:extLst>
          </c:dPt>
          <c:dPt>
            <c:idx val="1"/>
            <c:invertIfNegative val="0"/>
            <c:bubble3D val="0"/>
            <c:extLst>
              <c:ext xmlns:c16="http://schemas.microsoft.com/office/drawing/2014/chart" uri="{C3380CC4-5D6E-409C-BE32-E72D297353CC}">
                <c16:uniqueId val="{00000019-D5CC-4535-8795-94FE426DE556}"/>
              </c:ext>
            </c:extLst>
          </c:dPt>
          <c:dPt>
            <c:idx val="2"/>
            <c:invertIfNegative val="0"/>
            <c:bubble3D val="0"/>
            <c:extLst>
              <c:ext xmlns:c16="http://schemas.microsoft.com/office/drawing/2014/chart" uri="{C3380CC4-5D6E-409C-BE32-E72D297353CC}">
                <c16:uniqueId val="{0000001A-D5CC-4535-8795-94FE426DE556}"/>
              </c:ext>
            </c:extLst>
          </c:dPt>
          <c:dLbls>
            <c:spPr>
              <a:noFill/>
              <a:ln>
                <a:noFill/>
              </a:ln>
              <a:effectLst/>
            </c:spPr>
            <c:txPr>
              <a:bodyPr/>
              <a:lstStyle/>
              <a:p>
                <a:pPr>
                  <a:defRPr sz="1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2019M04</c:v>
                </c:pt>
                <c:pt idx="1">
                  <c:v>2020M04</c:v>
                </c:pt>
                <c:pt idx="2">
                  <c:v>2021M04</c:v>
                </c:pt>
              </c:strCache>
            </c:strRef>
          </c:cat>
          <c:val>
            <c:numRef>
              <c:f>'III.3.1-2'!$C$13:$E$13</c:f>
              <c:numCache>
                <c:formatCode>0</c:formatCode>
                <c:ptCount val="3"/>
                <c:pt idx="0">
                  <c:v>274.30082846322011</c:v>
                </c:pt>
                <c:pt idx="1">
                  <c:v>223.57204804331059</c:v>
                </c:pt>
                <c:pt idx="2">
                  <c:v>659.20302881536963</c:v>
                </c:pt>
              </c:numCache>
            </c:numRef>
          </c:val>
          <c:extLst>
            <c:ext xmlns:c16="http://schemas.microsoft.com/office/drawing/2014/chart" uri="{C3380CC4-5D6E-409C-BE32-E72D297353CC}">
              <c16:uniqueId val="{0000001C-A1A7-4DA1-8DD0-6ECFBB43AC41}"/>
            </c:ext>
          </c:extLst>
        </c:ser>
        <c:dLbls>
          <c:showLegendKey val="0"/>
          <c:showVal val="0"/>
          <c:showCatName val="0"/>
          <c:showSerName val="0"/>
          <c:showPercent val="0"/>
          <c:showBubbleSize val="0"/>
        </c:dLbls>
        <c:gapWidth val="50"/>
        <c:overlap val="100"/>
        <c:axId val="608649608"/>
        <c:axId val="608649936"/>
      </c:barChart>
      <c:lineChart>
        <c:grouping val="standard"/>
        <c:varyColors val="0"/>
        <c:ser>
          <c:idx val="0"/>
          <c:order val="0"/>
          <c:tx>
            <c:strRef>
              <c:f>'III.3.1-2'!$B$7</c:f>
              <c:strCache>
                <c:ptCount val="1"/>
                <c:pt idx="0">
                  <c:v>Тэнцвэржүүлсэн орлого</c:v>
                </c:pt>
              </c:strCache>
            </c:strRef>
          </c:tx>
          <c:spPr>
            <a:ln w="28575">
              <a:solidFill>
                <a:sysClr val="windowText" lastClr="000000"/>
              </a:solidFill>
            </a:ln>
          </c:spPr>
          <c:marker>
            <c:symbol val="none"/>
          </c:marker>
          <c:dLbls>
            <c:dLbl>
              <c:idx val="0"/>
              <c:layout>
                <c:manualLayout>
                  <c:x val="-5.2420593120436954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2-4B94-A42E-C29AFDBC8BA0}"/>
                </c:ext>
              </c:extLst>
            </c:dLbl>
            <c:dLbl>
              <c:idx val="1"/>
              <c:layout>
                <c:manualLayout>
                  <c:x val="-5.5041622776458778E-2"/>
                  <c:y val="-5.0614077621536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F2-4B94-A42E-C29AFDBC8BA0}"/>
                </c:ext>
              </c:extLst>
            </c:dLbl>
            <c:dLbl>
              <c:idx val="2"/>
              <c:layout>
                <c:manualLayout>
                  <c:x val="-5.5041622776458778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F2-4B94-A42E-C29AFDBC8BA0}"/>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2019M04</c:v>
                </c:pt>
                <c:pt idx="1">
                  <c:v>2020M04</c:v>
                </c:pt>
                <c:pt idx="2">
                  <c:v>2021M04</c:v>
                </c:pt>
              </c:strCache>
            </c:strRef>
          </c:cat>
          <c:val>
            <c:numRef>
              <c:f>'III.3.1-2'!$C$7:$E$7</c:f>
              <c:numCache>
                <c:formatCode>0</c:formatCode>
                <c:ptCount val="3"/>
                <c:pt idx="0">
                  <c:v>3132.0123694111503</c:v>
                </c:pt>
                <c:pt idx="1">
                  <c:v>2676.7629548005507</c:v>
                </c:pt>
                <c:pt idx="2">
                  <c:v>4444.9097266814197</c:v>
                </c:pt>
              </c:numCache>
            </c:numRef>
          </c:val>
          <c:smooth val="0"/>
          <c:extLst>
            <c:ext xmlns:c16="http://schemas.microsoft.com/office/drawing/2014/chart" uri="{C3380CC4-5D6E-409C-BE32-E72D297353CC}">
              <c16:uniqueId val="{00000006-67F2-4B94-A42E-C29AFDBC8BA0}"/>
            </c:ext>
          </c:extLst>
        </c:ser>
        <c:dLbls>
          <c:showLegendKey val="0"/>
          <c:showVal val="0"/>
          <c:showCatName val="0"/>
          <c:showSerName val="0"/>
          <c:showPercent val="0"/>
          <c:showBubbleSize val="0"/>
        </c:dLbls>
        <c:marker val="1"/>
        <c:smooth val="0"/>
        <c:axId val="608649608"/>
        <c:axId val="608649936"/>
      </c:lineChart>
      <c:catAx>
        <c:axId val="608649608"/>
        <c:scaling>
          <c:orientation val="minMax"/>
        </c:scaling>
        <c:delete val="0"/>
        <c:axPos val="b"/>
        <c:numFmt formatCode="General" sourceLinked="1"/>
        <c:majorTickMark val="out"/>
        <c:minorTickMark val="none"/>
        <c:tickLblPos val="low"/>
        <c:spPr>
          <a:ln>
            <a:solidFill>
              <a:srgbClr val="373334"/>
            </a:solidFill>
          </a:ln>
        </c:spPr>
        <c:crossAx val="608649936"/>
        <c:crosses val="autoZero"/>
        <c:auto val="1"/>
        <c:lblAlgn val="ctr"/>
        <c:lblOffset val="100"/>
        <c:noMultiLvlLbl val="0"/>
      </c:catAx>
      <c:valAx>
        <c:axId val="608649936"/>
        <c:scaling>
          <c:orientation val="minMax"/>
          <c:min val="0"/>
        </c:scaling>
        <c:delete val="0"/>
        <c:axPos val="l"/>
        <c:majorGridlines>
          <c:spPr>
            <a:ln>
              <a:noFill/>
            </a:ln>
          </c:spPr>
        </c:majorGridlines>
        <c:numFmt formatCode="0" sourceLinked="1"/>
        <c:majorTickMark val="out"/>
        <c:minorTickMark val="none"/>
        <c:tickLblPos val="nextTo"/>
        <c:spPr>
          <a:ln>
            <a:solidFill>
              <a:srgbClr val="373334"/>
            </a:solidFill>
          </a:ln>
        </c:spPr>
        <c:crossAx val="608649608"/>
        <c:crosses val="autoZero"/>
        <c:crossBetween val="between"/>
      </c:valAx>
      <c:spPr>
        <a:noFill/>
        <a:ln>
          <a:noFill/>
        </a:ln>
        <a:effectLst/>
      </c:spPr>
    </c:plotArea>
    <c:legend>
      <c:legendPos val="r"/>
      <c:layout>
        <c:manualLayout>
          <c:xMode val="edge"/>
          <c:yMode val="edge"/>
          <c:x val="0.61246022165695047"/>
          <c:y val="7.4230347427164375E-2"/>
          <c:w val="0.33996075472445753"/>
          <c:h val="0.77397028249563271"/>
        </c:manualLayout>
      </c:layout>
      <c:overlay val="0"/>
      <c:spPr>
        <a:solidFill>
          <a:sysClr val="window" lastClr="FFFFFF">
            <a:alpha val="39000"/>
          </a:sysClr>
        </a:solidFill>
        <a:ln>
          <a:noFill/>
        </a:ln>
        <a:effectLst/>
      </c:spPr>
      <c:txPr>
        <a:bodyPr rot="0" vert="horz"/>
        <a:lstStyle/>
        <a:p>
          <a:pPr>
            <a:defRPr sz="14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11841786140893681"/>
          <c:y val="7.9365079365079361E-3"/>
        </c:manualLayout>
      </c:layout>
      <c:overlay val="0"/>
      <c:spPr>
        <a:noFill/>
        <a:ln>
          <a:noFill/>
        </a:ln>
        <a:effectLst/>
      </c:spPr>
    </c:title>
    <c:autoTitleDeleted val="0"/>
    <c:plotArea>
      <c:layout>
        <c:manualLayout>
          <c:layoutTarget val="inner"/>
          <c:xMode val="edge"/>
          <c:yMode val="edge"/>
          <c:x val="1.7065685390124506E-2"/>
          <c:y val="0.10230127484064493"/>
          <c:w val="0.57244275622307772"/>
          <c:h val="0.80869110111236098"/>
        </c:manualLayout>
      </c:layout>
      <c:barChart>
        <c:barDir val="col"/>
        <c:grouping val="stacked"/>
        <c:varyColors val="0"/>
        <c:ser>
          <c:idx val="1"/>
          <c:order val="1"/>
          <c:tx>
            <c:strRef>
              <c:f>'III.3.1-2'!$B$18</c:f>
              <c:strCache>
                <c:ptCount val="1"/>
                <c:pt idx="0">
                  <c:v>Бараа, үйлчилгээний зардал</c:v>
                </c:pt>
              </c:strCache>
            </c:strRef>
          </c:tx>
          <c:spPr>
            <a:solidFill>
              <a:srgbClr val="286A6C"/>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8-EC75-445D-8544-6289547D0FAF}"/>
              </c:ext>
            </c:extLst>
          </c:dPt>
          <c:dPt>
            <c:idx val="1"/>
            <c:invertIfNegative val="0"/>
            <c:bubble3D val="0"/>
            <c:extLst>
              <c:ext xmlns:c16="http://schemas.microsoft.com/office/drawing/2014/chart" uri="{C3380CC4-5D6E-409C-BE32-E72D297353CC}">
                <c16:uniqueId val="{0000000A-EC75-445D-8544-6289547D0FAF}"/>
              </c:ext>
            </c:extLst>
          </c:dPt>
          <c:dPt>
            <c:idx val="2"/>
            <c:invertIfNegative val="0"/>
            <c:bubble3D val="0"/>
            <c:extLst>
              <c:ext xmlns:c16="http://schemas.microsoft.com/office/drawing/2014/chart" uri="{C3380CC4-5D6E-409C-BE32-E72D297353CC}">
                <c16:uniqueId val="{0000000C-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2019M04</c:v>
                </c:pt>
                <c:pt idx="1">
                  <c:v>2020M04</c:v>
                </c:pt>
                <c:pt idx="2">
                  <c:v>2021M04</c:v>
                </c:pt>
              </c:strCache>
            </c:strRef>
          </c:cat>
          <c:val>
            <c:numRef>
              <c:f>'III.3.1-2'!$C$18:$E$18</c:f>
              <c:numCache>
                <c:formatCode>0</c:formatCode>
                <c:ptCount val="3"/>
                <c:pt idx="0">
                  <c:v>1153.6837710407001</c:v>
                </c:pt>
                <c:pt idx="1">
                  <c:v>1367.8480464657798</c:v>
                </c:pt>
                <c:pt idx="2">
                  <c:v>1232.5919589498499</c:v>
                </c:pt>
              </c:numCache>
            </c:numRef>
          </c:val>
          <c:extLst>
            <c:ext xmlns:c16="http://schemas.microsoft.com/office/drawing/2014/chart" uri="{C3380CC4-5D6E-409C-BE32-E72D297353CC}">
              <c16:uniqueId val="{0000000D-EC75-445D-8544-6289547D0FAF}"/>
            </c:ext>
          </c:extLst>
        </c:ser>
        <c:ser>
          <c:idx val="2"/>
          <c:order val="2"/>
          <c:tx>
            <c:strRef>
              <c:f>'III.3.1-2'!$B$19</c:f>
              <c:strCache>
                <c:ptCount val="1"/>
                <c:pt idx="0">
                  <c:v>Татаас ба шилжүүлэг</c:v>
                </c:pt>
              </c:strCache>
            </c:strRef>
          </c:tx>
          <c:spPr>
            <a:solidFill>
              <a:srgbClr val="286A6C">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F-EC75-445D-8544-6289547D0FAF}"/>
              </c:ext>
            </c:extLst>
          </c:dPt>
          <c:dPt>
            <c:idx val="1"/>
            <c:invertIfNegative val="0"/>
            <c:bubble3D val="0"/>
            <c:extLst>
              <c:ext xmlns:c16="http://schemas.microsoft.com/office/drawing/2014/chart" uri="{C3380CC4-5D6E-409C-BE32-E72D297353CC}">
                <c16:uniqueId val="{00000011-EC75-445D-8544-6289547D0FAF}"/>
              </c:ext>
            </c:extLst>
          </c:dPt>
          <c:dPt>
            <c:idx val="2"/>
            <c:invertIfNegative val="0"/>
            <c:bubble3D val="0"/>
            <c:extLst>
              <c:ext xmlns:c16="http://schemas.microsoft.com/office/drawing/2014/chart" uri="{C3380CC4-5D6E-409C-BE32-E72D297353CC}">
                <c16:uniqueId val="{00000013-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2019M04</c:v>
                </c:pt>
                <c:pt idx="1">
                  <c:v>2020M04</c:v>
                </c:pt>
                <c:pt idx="2">
                  <c:v>2021M04</c:v>
                </c:pt>
              </c:strCache>
            </c:strRef>
          </c:cat>
          <c:val>
            <c:numRef>
              <c:f>'III.3.1-2'!$C$19:$E$19</c:f>
              <c:numCache>
                <c:formatCode>0</c:formatCode>
                <c:ptCount val="3"/>
                <c:pt idx="0">
                  <c:v>1074.5244769641304</c:v>
                </c:pt>
                <c:pt idx="1">
                  <c:v>1306.07452376694</c:v>
                </c:pt>
                <c:pt idx="2">
                  <c:v>2888.3378605395196</c:v>
                </c:pt>
              </c:numCache>
            </c:numRef>
          </c:val>
          <c:extLst>
            <c:ext xmlns:c16="http://schemas.microsoft.com/office/drawing/2014/chart" uri="{C3380CC4-5D6E-409C-BE32-E72D297353CC}">
              <c16:uniqueId val="{00000014-EC75-445D-8544-6289547D0FAF}"/>
            </c:ext>
          </c:extLst>
        </c:ser>
        <c:ser>
          <c:idx val="3"/>
          <c:order val="3"/>
          <c:tx>
            <c:strRef>
              <c:f>'III.3.1-2'!$B$20</c:f>
              <c:strCache>
                <c:ptCount val="1"/>
                <c:pt idx="0">
                  <c:v>Хөрөнгийн зардал</c:v>
                </c:pt>
              </c:strCache>
            </c:strRef>
          </c:tx>
          <c:spPr>
            <a:solidFill>
              <a:srgbClr val="B2B2B2">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6-EC75-445D-8544-6289547D0FAF}"/>
              </c:ext>
            </c:extLst>
          </c:dPt>
          <c:dPt>
            <c:idx val="1"/>
            <c:invertIfNegative val="0"/>
            <c:bubble3D val="0"/>
            <c:extLst>
              <c:ext xmlns:c16="http://schemas.microsoft.com/office/drawing/2014/chart" uri="{C3380CC4-5D6E-409C-BE32-E72D297353CC}">
                <c16:uniqueId val="{00000018-EC75-445D-8544-6289547D0FAF}"/>
              </c:ext>
            </c:extLst>
          </c:dPt>
          <c:dPt>
            <c:idx val="2"/>
            <c:invertIfNegative val="0"/>
            <c:bubble3D val="0"/>
            <c:extLst>
              <c:ext xmlns:c16="http://schemas.microsoft.com/office/drawing/2014/chart" uri="{C3380CC4-5D6E-409C-BE32-E72D297353CC}">
                <c16:uniqueId val="{0000001A-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'III.3.1-2'!$C$15:$E$15</c:f>
              <c:strCache>
                <c:ptCount val="3"/>
                <c:pt idx="0">
                  <c:v>2019M04</c:v>
                </c:pt>
                <c:pt idx="1">
                  <c:v>2020M04</c:v>
                </c:pt>
                <c:pt idx="2">
                  <c:v>2021M04</c:v>
                </c:pt>
              </c:strCache>
            </c:strRef>
          </c:cat>
          <c:val>
            <c:numRef>
              <c:f>'III.3.1-2'!$C$20:$E$20</c:f>
              <c:numCache>
                <c:formatCode>0</c:formatCode>
                <c:ptCount val="3"/>
                <c:pt idx="0">
                  <c:v>313.20272269296999</c:v>
                </c:pt>
                <c:pt idx="1">
                  <c:v>381.89146868070998</c:v>
                </c:pt>
                <c:pt idx="2">
                  <c:v>551.35418372251002</c:v>
                </c:pt>
              </c:numCache>
            </c:numRef>
          </c:val>
          <c:extLst>
            <c:ext xmlns:c16="http://schemas.microsoft.com/office/drawing/2014/chart" uri="{C3380CC4-5D6E-409C-BE32-E72D297353CC}">
              <c16:uniqueId val="{0000001B-EC75-445D-8544-6289547D0FAF}"/>
            </c:ext>
          </c:extLst>
        </c:ser>
        <c:ser>
          <c:idx val="4"/>
          <c:order val="4"/>
          <c:tx>
            <c:strRef>
              <c:f>'III.3.1-2'!$B$21</c:f>
              <c:strCache>
                <c:ptCount val="1"/>
                <c:pt idx="0">
                  <c:v>Цэвэр зээл</c:v>
                </c:pt>
              </c:strCache>
            </c:strRef>
          </c:tx>
          <c:spPr>
            <a:solidFill>
              <a:srgbClr val="808080"/>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D-EC75-445D-8544-6289547D0FAF}"/>
              </c:ext>
            </c:extLst>
          </c:dPt>
          <c:dPt>
            <c:idx val="1"/>
            <c:invertIfNegative val="0"/>
            <c:bubble3D val="0"/>
            <c:extLst>
              <c:ext xmlns:c16="http://schemas.microsoft.com/office/drawing/2014/chart" uri="{C3380CC4-5D6E-409C-BE32-E72D297353CC}">
                <c16:uniqueId val="{0000001F-EC75-445D-8544-6289547D0FAF}"/>
              </c:ext>
            </c:extLst>
          </c:dPt>
          <c:dPt>
            <c:idx val="2"/>
            <c:invertIfNegative val="0"/>
            <c:bubble3D val="0"/>
            <c:extLst>
              <c:ext xmlns:c16="http://schemas.microsoft.com/office/drawing/2014/chart" uri="{C3380CC4-5D6E-409C-BE32-E72D297353CC}">
                <c16:uniqueId val="{00000021-EC75-445D-8544-6289547D0FAF}"/>
              </c:ext>
            </c:extLst>
          </c:dPt>
          <c:cat>
            <c:strRef>
              <c:f>'III.3.1-2'!$C$15:$E$15</c:f>
              <c:strCache>
                <c:ptCount val="3"/>
                <c:pt idx="0">
                  <c:v>2019M04</c:v>
                </c:pt>
                <c:pt idx="1">
                  <c:v>2020M04</c:v>
                </c:pt>
                <c:pt idx="2">
                  <c:v>2021M04</c:v>
                </c:pt>
              </c:strCache>
            </c:strRef>
          </c:cat>
          <c:val>
            <c:numRef>
              <c:f>'III.3.1-2'!$C$21:$E$21</c:f>
              <c:numCache>
                <c:formatCode>0</c:formatCode>
                <c:ptCount val="3"/>
                <c:pt idx="0">
                  <c:v>54.314728581360001</c:v>
                </c:pt>
                <c:pt idx="1">
                  <c:v>-3.7840993626000006</c:v>
                </c:pt>
                <c:pt idx="2">
                  <c:v>22.702699464400006</c:v>
                </c:pt>
              </c:numCache>
            </c:numRef>
          </c:val>
          <c:extLst>
            <c:ext xmlns:c16="http://schemas.microsoft.com/office/drawing/2014/chart" uri="{C3380CC4-5D6E-409C-BE32-E72D297353CC}">
              <c16:uniqueId val="{00000022-EC75-445D-8544-6289547D0FAF}"/>
            </c:ext>
          </c:extLst>
        </c:ser>
        <c:ser>
          <c:idx val="5"/>
          <c:order val="5"/>
          <c:tx>
            <c:strRef>
              <c:f>'III.3.1-2'!$B$22</c:f>
              <c:strCache>
                <c:ptCount val="1"/>
                <c:pt idx="0">
                  <c:v>Хүүний зардал</c:v>
                </c:pt>
              </c:strCache>
            </c:strRef>
          </c:tx>
          <c:spPr>
            <a:solidFill>
              <a:srgbClr val="93782F">
                <a:alpha val="6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C-3873-458C-86A7-20C303E4A592}"/>
              </c:ext>
            </c:extLst>
          </c:dPt>
          <c:dPt>
            <c:idx val="1"/>
            <c:invertIfNegative val="0"/>
            <c:bubble3D val="0"/>
            <c:extLst>
              <c:ext xmlns:c16="http://schemas.microsoft.com/office/drawing/2014/chart" uri="{C3380CC4-5D6E-409C-BE32-E72D297353CC}">
                <c16:uniqueId val="{0000000D-3873-458C-86A7-20C303E4A592}"/>
              </c:ext>
            </c:extLst>
          </c:dPt>
          <c:dPt>
            <c:idx val="2"/>
            <c:invertIfNegative val="0"/>
            <c:bubble3D val="0"/>
            <c:extLst>
              <c:ext xmlns:c16="http://schemas.microsoft.com/office/drawing/2014/chart" uri="{C3380CC4-5D6E-409C-BE32-E72D297353CC}">
                <c16:uniqueId val="{0000000E-3873-458C-86A7-20C303E4A592}"/>
              </c:ext>
            </c:extLst>
          </c:dPt>
          <c:cat>
            <c:strRef>
              <c:f>'III.3.1-2'!$C$15:$E$15</c:f>
              <c:strCache>
                <c:ptCount val="3"/>
                <c:pt idx="0">
                  <c:v>2019M04</c:v>
                </c:pt>
                <c:pt idx="1">
                  <c:v>2020M04</c:v>
                </c:pt>
                <c:pt idx="2">
                  <c:v>2021M04</c:v>
                </c:pt>
              </c:strCache>
            </c:strRef>
          </c:cat>
          <c:val>
            <c:numRef>
              <c:f>'III.3.1-2'!$C$22:$E$22</c:f>
              <c:numCache>
                <c:formatCode>0</c:formatCode>
                <c:ptCount val="3"/>
                <c:pt idx="0">
                  <c:v>249.76208174314002</c:v>
                </c:pt>
                <c:pt idx="1">
                  <c:v>268.22048483239996</c:v>
                </c:pt>
                <c:pt idx="2">
                  <c:v>240.40687541113002</c:v>
                </c:pt>
              </c:numCache>
            </c:numRef>
          </c:val>
          <c:extLst>
            <c:ext xmlns:c16="http://schemas.microsoft.com/office/drawing/2014/chart" uri="{C3380CC4-5D6E-409C-BE32-E72D297353CC}">
              <c16:uniqueId val="{00000010-F298-429E-B5F3-9E04809B2EB1}"/>
            </c:ext>
          </c:extLst>
        </c:ser>
        <c:dLbls>
          <c:showLegendKey val="0"/>
          <c:showVal val="0"/>
          <c:showCatName val="0"/>
          <c:showSerName val="0"/>
          <c:showPercent val="0"/>
          <c:showBubbleSize val="0"/>
        </c:dLbls>
        <c:gapWidth val="50"/>
        <c:overlap val="100"/>
        <c:axId val="616700344"/>
        <c:axId val="616700672"/>
      </c:barChart>
      <c:lineChart>
        <c:grouping val="standard"/>
        <c:varyColors val="0"/>
        <c:ser>
          <c:idx val="0"/>
          <c:order val="0"/>
          <c:tx>
            <c:strRef>
              <c:f>'III.3.1-2'!$B$17</c:f>
              <c:strCache>
                <c:ptCount val="1"/>
                <c:pt idx="0">
                  <c:v>Нийт зардал</c:v>
                </c:pt>
              </c:strCache>
            </c:strRef>
          </c:tx>
          <c:spPr>
            <a:ln w="28575">
              <a:solidFill>
                <a:sysClr val="windowText" lastClr="000000"/>
              </a:solidFill>
            </a:ln>
          </c:spPr>
          <c:marker>
            <c:symbol val="none"/>
          </c:marker>
          <c:dLbls>
            <c:dLbl>
              <c:idx val="0"/>
              <c:layout>
                <c:manualLayout>
                  <c:x val="-5.4687522427625666E-2"/>
                  <c:y val="-5.8258369643785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75-445D-8544-6289547D0FAF}"/>
                </c:ext>
              </c:extLst>
            </c:dLbl>
            <c:dLbl>
              <c:idx val="1"/>
              <c:layout>
                <c:manualLayout>
                  <c:x val="-5.7291690162274506E-2"/>
                  <c:y val="-6.2419681761198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75-445D-8544-6289547D0FAF}"/>
                </c:ext>
              </c:extLst>
            </c:dLbl>
            <c:dLbl>
              <c:idx val="2"/>
              <c:layout>
                <c:manualLayout>
                  <c:x val="-5.7291690162274506E-2"/>
                  <c:y val="-5.8258369643785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75-445D-8544-6289547D0FAF}"/>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2019M04</c:v>
                </c:pt>
                <c:pt idx="1">
                  <c:v>2020M04</c:v>
                </c:pt>
                <c:pt idx="2">
                  <c:v>2021M04</c:v>
                </c:pt>
              </c:strCache>
            </c:strRef>
          </c:cat>
          <c:val>
            <c:numRef>
              <c:f>'III.3.1-2'!$C$17:$E$17</c:f>
              <c:numCache>
                <c:formatCode>0</c:formatCode>
                <c:ptCount val="3"/>
                <c:pt idx="0">
                  <c:v>2845.4877810223002</c:v>
                </c:pt>
                <c:pt idx="1">
                  <c:v>3320.2504243832295</c:v>
                </c:pt>
                <c:pt idx="2">
                  <c:v>4935.3935780874099</c:v>
                </c:pt>
              </c:numCache>
            </c:numRef>
          </c:val>
          <c:smooth val="0"/>
          <c:extLst>
            <c:ext xmlns:c16="http://schemas.microsoft.com/office/drawing/2014/chart" uri="{C3380CC4-5D6E-409C-BE32-E72D297353CC}">
              <c16:uniqueId val="{00000006-EC75-445D-8544-6289547D0FAF}"/>
            </c:ext>
          </c:extLst>
        </c:ser>
        <c:dLbls>
          <c:showLegendKey val="0"/>
          <c:showVal val="0"/>
          <c:showCatName val="0"/>
          <c:showSerName val="0"/>
          <c:showPercent val="0"/>
          <c:showBubbleSize val="0"/>
        </c:dLbls>
        <c:marker val="1"/>
        <c:smooth val="0"/>
        <c:axId val="616700344"/>
        <c:axId val="616700672"/>
      </c:lineChart>
      <c:catAx>
        <c:axId val="616700344"/>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0"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672"/>
        <c:crosses val="autoZero"/>
        <c:auto val="1"/>
        <c:lblAlgn val="ctr"/>
        <c:lblOffset val="100"/>
        <c:noMultiLvlLbl val="0"/>
      </c:catAx>
      <c:valAx>
        <c:axId val="616700672"/>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rgbClr val="373334"/>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344"/>
        <c:crosses val="autoZero"/>
        <c:crossBetween val="between"/>
      </c:valAx>
      <c:spPr>
        <a:noFill/>
        <a:ln>
          <a:noFill/>
        </a:ln>
        <a:effectLst/>
      </c:spPr>
    </c:plotArea>
    <c:legend>
      <c:legendPos val="r"/>
      <c:layout>
        <c:manualLayout>
          <c:xMode val="edge"/>
          <c:yMode val="edge"/>
          <c:x val="0.6693610075642954"/>
          <c:y val="6.5302774653168347E-2"/>
          <c:w val="0.3101303355193305"/>
          <c:h val="0.73862962421713263"/>
        </c:manualLayout>
      </c:layout>
      <c:overlay val="0"/>
      <c:spPr>
        <a:solidFill>
          <a:sysClr val="window" lastClr="FFFFFF">
            <a:alpha val="39000"/>
          </a:sys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69287070464571E-2"/>
          <c:y val="4.7085293808022469E-2"/>
          <c:w val="0.90017409603221832"/>
          <c:h val="0.83192949839603381"/>
        </c:manualLayout>
      </c:layout>
      <c:lineChart>
        <c:grouping val="standard"/>
        <c:varyColors val="0"/>
        <c:ser>
          <c:idx val="1"/>
          <c:order val="0"/>
          <c:tx>
            <c:strRef>
              <c:f>'IV.1.1'!$H$2</c:f>
              <c:strCache>
                <c:ptCount val="1"/>
                <c:pt idx="0">
                  <c:v>Өмнөх төсөөлөл</c:v>
                </c:pt>
              </c:strCache>
            </c:strRef>
          </c:tx>
          <c:spPr>
            <a:ln w="25400" cap="rnd">
              <a:solidFill>
                <a:srgbClr val="122F83"/>
              </a:solidFill>
              <a:prstDash val="sysDash"/>
              <a:round/>
            </a:ln>
            <a:effectLst>
              <a:softEdge rad="0"/>
            </a:effectLst>
          </c:spPr>
          <c:marker>
            <c:symbol val="none"/>
          </c:marker>
          <c:cat>
            <c:multiLvlStrRef>
              <c:extLst>
                <c:ext xmlns:c15="http://schemas.microsoft.com/office/drawing/2012/chart" uri="{02D57815-91ED-43cb-92C2-25804820EDAC}">
                  <c15:fullRef>
                    <c15:sqref>'IV.1.1'!$B$20:$C$43</c15:sqref>
                  </c15:fullRef>
                </c:ext>
              </c:extLst>
              <c:f>'IV.1.1'!$B$24:$C$43</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pt idx="17">
                    <c:v> </c:v>
                  </c:pt>
                </c:lvl>
              </c:multiLvlStrCache>
            </c:multiLvlStrRef>
          </c:cat>
          <c:val>
            <c:numRef>
              <c:extLst>
                <c:ext xmlns:c15="http://schemas.microsoft.com/office/drawing/2012/chart" uri="{02D57815-91ED-43cb-92C2-25804820EDAC}">
                  <c15:fullRef>
                    <c15:sqref>'IV.1.1'!$H$20:$H$43</c15:sqref>
                  </c15:fullRef>
                </c:ext>
              </c:extLst>
              <c:f>'IV.1.1'!$H$24:$H$43</c:f>
              <c:numCache>
                <c:formatCode>0.0</c:formatCode>
                <c:ptCount val="20"/>
                <c:pt idx="0">
                  <c:v>6.3</c:v>
                </c:pt>
                <c:pt idx="1">
                  <c:v>6.3</c:v>
                </c:pt>
                <c:pt idx="2">
                  <c:v>6</c:v>
                </c:pt>
                <c:pt idx="3">
                  <c:v>5.894000000000001</c:v>
                </c:pt>
                <c:pt idx="4">
                  <c:v>5.7939999999999996</c:v>
                </c:pt>
                <c:pt idx="5">
                  <c:v>5.6959999999999997</c:v>
                </c:pt>
                <c:pt idx="6">
                  <c:v>5.734</c:v>
                </c:pt>
                <c:pt idx="7">
                  <c:v>5.5</c:v>
                </c:pt>
                <c:pt idx="8">
                  <c:v>-6.3</c:v>
                </c:pt>
                <c:pt idx="9">
                  <c:v>1.5</c:v>
                </c:pt>
                <c:pt idx="10">
                  <c:v>4</c:v>
                </c:pt>
                <c:pt idx="11">
                  <c:v>5.4</c:v>
                </c:pt>
                <c:pt idx="12" formatCode="General">
                  <c:v>13.4</c:v>
                </c:pt>
                <c:pt idx="13" formatCode="General">
                  <c:v>7.7</c:v>
                </c:pt>
                <c:pt idx="14" formatCode="General">
                  <c:v>5.7</c:v>
                </c:pt>
                <c:pt idx="15" formatCode="General">
                  <c:v>4.7</c:v>
                </c:pt>
                <c:pt idx="16" formatCode="General">
                  <c:v>5.3</c:v>
                </c:pt>
                <c:pt idx="17" formatCode="General">
                  <c:v>5.2</c:v>
                </c:pt>
                <c:pt idx="18" formatCode="General">
                  <c:v>5.2</c:v>
                </c:pt>
                <c:pt idx="19" formatCode="General">
                  <c:v>5.2</c:v>
                </c:pt>
              </c:numCache>
            </c:numRef>
          </c:val>
          <c:smooth val="1"/>
          <c:extLst>
            <c:ext xmlns:c16="http://schemas.microsoft.com/office/drawing/2014/chart" uri="{C3380CC4-5D6E-409C-BE32-E72D297353CC}">
              <c16:uniqueId val="{00000000-5F45-4D7D-83A9-279C7C7DB317}"/>
            </c:ext>
          </c:extLst>
        </c:ser>
        <c:ser>
          <c:idx val="0"/>
          <c:order val="1"/>
          <c:tx>
            <c:strRef>
              <c:f>'IV.1.1'!$I$2</c:f>
              <c:strCache>
                <c:ptCount val="1"/>
                <c:pt idx="0">
                  <c:v>Одоогийн төсөөлөл</c:v>
                </c:pt>
              </c:strCache>
            </c:strRef>
          </c:tx>
          <c:spPr>
            <a:ln w="25400">
              <a:solidFill>
                <a:srgbClr val="122F83"/>
              </a:solidFill>
            </a:ln>
          </c:spPr>
          <c:marker>
            <c:symbol val="none"/>
          </c:marker>
          <c:cat>
            <c:multiLvlStrRef>
              <c:extLst>
                <c:ext xmlns:c15="http://schemas.microsoft.com/office/drawing/2012/chart" uri="{02D57815-91ED-43cb-92C2-25804820EDAC}">
                  <c15:fullRef>
                    <c15:sqref>'IV.1.1'!$B$20:$C$43</c15:sqref>
                  </c15:fullRef>
                </c:ext>
              </c:extLst>
              <c:f>'IV.1.1'!$B$24:$C$43</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pt idx="17">
                    <c:v> </c:v>
                  </c:pt>
                </c:lvl>
              </c:multiLvlStrCache>
            </c:multiLvlStrRef>
          </c:cat>
          <c:val>
            <c:numRef>
              <c:extLst>
                <c:ext xmlns:c15="http://schemas.microsoft.com/office/drawing/2012/chart" uri="{02D57815-91ED-43cb-92C2-25804820EDAC}">
                  <c15:fullRef>
                    <c15:sqref>'IV.1.1'!$I$20:$I$43</c15:sqref>
                  </c15:fullRef>
                </c:ext>
              </c:extLst>
              <c:f>'IV.1.1'!$I$24:$I$43</c:f>
              <c:numCache>
                <c:formatCode>0.0</c:formatCode>
                <c:ptCount val="20"/>
                <c:pt idx="0">
                  <c:v>6.3</c:v>
                </c:pt>
                <c:pt idx="1">
                  <c:v>6.3</c:v>
                </c:pt>
                <c:pt idx="2">
                  <c:v>6</c:v>
                </c:pt>
                <c:pt idx="3">
                  <c:v>5.894000000000001</c:v>
                </c:pt>
                <c:pt idx="4">
                  <c:v>5.7939999999999996</c:v>
                </c:pt>
                <c:pt idx="5">
                  <c:v>5.7</c:v>
                </c:pt>
                <c:pt idx="6">
                  <c:v>5.7</c:v>
                </c:pt>
                <c:pt idx="7">
                  <c:v>5.5</c:v>
                </c:pt>
                <c:pt idx="8">
                  <c:v>-6.3</c:v>
                </c:pt>
                <c:pt idx="9">
                  <c:v>1.5</c:v>
                </c:pt>
                <c:pt idx="10">
                  <c:v>4</c:v>
                </c:pt>
                <c:pt idx="11">
                  <c:v>5.4</c:v>
                </c:pt>
                <c:pt idx="12" formatCode="General">
                  <c:v>16.3</c:v>
                </c:pt>
                <c:pt idx="13" formatCode="General">
                  <c:v>7.1</c:v>
                </c:pt>
                <c:pt idx="14" formatCode="General">
                  <c:v>4.8</c:v>
                </c:pt>
                <c:pt idx="15" formatCode="General">
                  <c:v>4.5</c:v>
                </c:pt>
                <c:pt idx="16" formatCode="General">
                  <c:v>5.5</c:v>
                </c:pt>
                <c:pt idx="17" formatCode="General">
                  <c:v>5.3</c:v>
                </c:pt>
                <c:pt idx="18" formatCode="General">
                  <c:v>5.3</c:v>
                </c:pt>
                <c:pt idx="19" formatCode="General">
                  <c:v>5.0999999999999996</c:v>
                </c:pt>
              </c:numCache>
            </c:numRef>
          </c:val>
          <c:smooth val="1"/>
          <c:extLst>
            <c:ext xmlns:c16="http://schemas.microsoft.com/office/drawing/2014/chart" uri="{C3380CC4-5D6E-409C-BE32-E72D297353CC}">
              <c16:uniqueId val="{00000001-5F45-4D7D-83A9-279C7C7DB317}"/>
            </c:ext>
          </c:extLst>
        </c:ser>
        <c:dLbls>
          <c:showLegendKey val="0"/>
          <c:showVal val="0"/>
          <c:showCatName val="0"/>
          <c:showSerName val="0"/>
          <c:showPercent val="0"/>
          <c:showBubbleSize val="0"/>
        </c:dLbls>
        <c:smooth val="0"/>
        <c:axId val="516533632"/>
        <c:axId val="516535424"/>
      </c:lineChart>
      <c:catAx>
        <c:axId val="516533632"/>
        <c:scaling>
          <c:orientation val="minMax"/>
        </c:scaling>
        <c:delete val="0"/>
        <c:axPos val="b"/>
        <c:numFmt formatCode="General" sourceLinked="1"/>
        <c:majorTickMark val="none"/>
        <c:minorTickMark val="out"/>
        <c:tickLblPos val="low"/>
        <c:spPr>
          <a:noFill/>
          <a:ln w="9525" cap="flat" cmpd="sng" algn="ctr">
            <a:solidFill>
              <a:schemeClr val="bg1">
                <a:lumMod val="85000"/>
              </a:schemeClr>
            </a:solidFill>
            <a:round/>
          </a:ln>
          <a:effectLst/>
        </c:spPr>
        <c:txPr>
          <a:bodyPr rot="-60000000" vert="horz"/>
          <a:lstStyle/>
          <a:p>
            <a:pPr>
              <a:defRPr sz="900"/>
            </a:pPr>
            <a:endParaRPr lang="en-US"/>
          </a:p>
        </c:txPr>
        <c:crossAx val="516535424"/>
        <c:crosses val="autoZero"/>
        <c:auto val="1"/>
        <c:lblAlgn val="ctr"/>
        <c:lblOffset val="100"/>
        <c:tickLblSkip val="1"/>
        <c:tickMarkSkip val="1"/>
        <c:noMultiLvlLbl val="0"/>
      </c:catAx>
      <c:valAx>
        <c:axId val="516535424"/>
        <c:scaling>
          <c:orientation val="minMax"/>
          <c:max val="18"/>
          <c:min val="-8"/>
        </c:scaling>
        <c:delete val="0"/>
        <c:axPos val="l"/>
        <c:title>
          <c:tx>
            <c:rich>
              <a:bodyPr/>
              <a:lstStyle/>
              <a:p>
                <a:pPr>
                  <a:defRPr sz="800" b="0"/>
                </a:pPr>
                <a:r>
                  <a:rPr lang="mn-MN" sz="800" b="0"/>
                  <a:t>хувь</a:t>
                </a:r>
                <a:endParaRPr lang="en-US" sz="800" b="0"/>
              </a:p>
            </c:rich>
          </c:tx>
          <c:overlay val="0"/>
        </c:title>
        <c:numFmt formatCode="General" sourceLinked="0"/>
        <c:majorTickMark val="out"/>
        <c:minorTickMark val="none"/>
        <c:tickLblPos val="nextTo"/>
        <c:spPr>
          <a:noFill/>
          <a:ln>
            <a:solidFill>
              <a:schemeClr val="tx1"/>
            </a:solidFill>
          </a:ln>
          <a:effectLst/>
        </c:spPr>
        <c:txPr>
          <a:bodyPr rot="-60000000" vert="horz"/>
          <a:lstStyle/>
          <a:p>
            <a:pPr>
              <a:defRPr/>
            </a:pPr>
            <a:endParaRPr lang="en-US"/>
          </a:p>
        </c:txPr>
        <c:crossAx val="516533632"/>
        <c:crossesAt val="1"/>
        <c:crossBetween val="between"/>
        <c:majorUnit val="4"/>
      </c:valAx>
      <c:spPr>
        <a:noFill/>
        <a:ln>
          <a:solidFill>
            <a:srgbClr val="BFBFB7"/>
          </a:solidFill>
        </a:ln>
        <a:effectLst/>
      </c:spPr>
    </c:plotArea>
    <c:legend>
      <c:legendPos val="r"/>
      <c:layout>
        <c:manualLayout>
          <c:xMode val="edge"/>
          <c:yMode val="edge"/>
          <c:x val="9.8741251093613286E-2"/>
          <c:y val="0.63622439785101648"/>
          <c:w val="0.40243066491688539"/>
          <c:h val="0.14317299175701875"/>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lumMod val="75000"/>
              <a:lumOff val="25000"/>
            </a:schemeClr>
          </a:solidFill>
          <a:latin typeface=" Times New Roman"/>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5348660743344E-2"/>
          <c:y val="1.6601384227865328E-2"/>
          <c:w val="0.9048551684864149"/>
          <c:h val="0.85681311573776542"/>
        </c:manualLayout>
      </c:layout>
      <c:barChart>
        <c:barDir val="col"/>
        <c:grouping val="stacked"/>
        <c:varyColors val="0"/>
        <c:ser>
          <c:idx val="1"/>
          <c:order val="2"/>
          <c:tx>
            <c:strRef>
              <c:f>'IV.1.2'!$L$3</c:f>
              <c:strCache>
                <c:ptCount val="1"/>
                <c:pt idx="0">
                  <c:v>Экспортын үнийн жилийн өөрчлөлт</c:v>
                </c:pt>
              </c:strCache>
            </c:strRef>
          </c:tx>
          <c:spPr>
            <a:solidFill>
              <a:srgbClr val="BEAE8E"/>
            </a:solidFill>
            <a:ln>
              <a:noFill/>
            </a:ln>
          </c:spPr>
          <c:invertIfNegative val="0"/>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1">
                    <c:v>2018</c:v>
                  </c:pt>
                  <c:pt idx="5">
                    <c:v>2019</c:v>
                  </c:pt>
                  <c:pt idx="9">
                    <c:v>2020*</c:v>
                  </c:pt>
                  <c:pt idx="13">
                    <c:v>2021*</c:v>
                  </c:pt>
                  <c:pt idx="17">
                    <c:v>2022*</c:v>
                  </c:pt>
                </c:lvl>
              </c:multiLvlStrCache>
            </c:multiLvlStrRef>
          </c:cat>
          <c:val>
            <c:numRef>
              <c:f>'IV.1.2'!$L$13:$L$44</c:f>
              <c:numCache>
                <c:formatCode>0.0%</c:formatCode>
                <c:ptCount val="20"/>
                <c:pt idx="0">
                  <c:v>0.12027120999999993</c:v>
                </c:pt>
                <c:pt idx="1">
                  <c:v>0.14901637899999998</c:v>
                </c:pt>
                <c:pt idx="2">
                  <c:v>7.0114009999999921E-2</c:v>
                </c:pt>
                <c:pt idx="3">
                  <c:v>-3.8100500000000179E-3</c:v>
                </c:pt>
                <c:pt idx="4">
                  <c:v>-1.0451100000000225E-3</c:v>
                </c:pt>
                <c:pt idx="5">
                  <c:v>1.9873850000000033E-2</c:v>
                </c:pt>
                <c:pt idx="6">
                  <c:v>4.0354400000000082E-2</c:v>
                </c:pt>
                <c:pt idx="7">
                  <c:v>3.0397170000000102E-2</c:v>
                </c:pt>
                <c:pt idx="8">
                  <c:v>-0.13315916999999999</c:v>
                </c:pt>
                <c:pt idx="9">
                  <c:v>-9.9421949999999981E-2</c:v>
                </c:pt>
                <c:pt idx="10">
                  <c:v>-1.7960100000000523E-3</c:v>
                </c:pt>
                <c:pt idx="11">
                  <c:v>7.4754599999999977E-2</c:v>
                </c:pt>
                <c:pt idx="12">
                  <c:v>0.35606560000000015</c:v>
                </c:pt>
                <c:pt idx="13">
                  <c:v>0.30790516999999995</c:v>
                </c:pt>
                <c:pt idx="14">
                  <c:v>0.18317341000000012</c:v>
                </c:pt>
                <c:pt idx="15">
                  <c:v>0.14361729999999995</c:v>
                </c:pt>
                <c:pt idx="16">
                  <c:v>-5.7888870000000169E-2</c:v>
                </c:pt>
                <c:pt idx="17">
                  <c:v>-9.7140939999999884E-2</c:v>
                </c:pt>
                <c:pt idx="18">
                  <c:v>-4.6949330000000206E-2</c:v>
                </c:pt>
                <c:pt idx="19">
                  <c:v>-4.3252360000000038E-2</c:v>
                </c:pt>
              </c:numCache>
            </c:numRef>
          </c:val>
          <c:extLst>
            <c:ext xmlns:c16="http://schemas.microsoft.com/office/drawing/2014/chart" uri="{C3380CC4-5D6E-409C-BE32-E72D297353CC}">
              <c16:uniqueId val="{00000000-7877-4AB1-8E75-2FE58D6B3D0A}"/>
            </c:ext>
          </c:extLst>
        </c:ser>
        <c:ser>
          <c:idx val="2"/>
          <c:order val="3"/>
          <c:tx>
            <c:strRef>
              <c:f>'IV.1.2'!$M$3</c:f>
              <c:strCache>
                <c:ptCount val="1"/>
                <c:pt idx="0">
                  <c:v>Импортын үнийн жилийн өөрчлөлт (*-1)</c:v>
                </c:pt>
              </c:strCache>
            </c:strRef>
          </c:tx>
          <c:spPr>
            <a:solidFill>
              <a:srgbClr val="7EA6A7"/>
            </a:solidFill>
            <a:ln>
              <a:noFill/>
            </a:ln>
          </c:spPr>
          <c:invertIfNegative val="0"/>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1">
                    <c:v>2018</c:v>
                  </c:pt>
                  <c:pt idx="5">
                    <c:v>2019</c:v>
                  </c:pt>
                  <c:pt idx="9">
                    <c:v>2020*</c:v>
                  </c:pt>
                  <c:pt idx="13">
                    <c:v>2021*</c:v>
                  </c:pt>
                  <c:pt idx="17">
                    <c:v>2022*</c:v>
                  </c:pt>
                </c:lvl>
              </c:multiLvlStrCache>
            </c:multiLvlStrRef>
          </c:cat>
          <c:val>
            <c:numRef>
              <c:f>'IV.1.2'!$N$13:$N$44</c:f>
              <c:numCache>
                <c:formatCode>0.0%</c:formatCode>
                <c:ptCount val="20"/>
                <c:pt idx="0">
                  <c:v>-7.9170778999999955E-2</c:v>
                </c:pt>
                <c:pt idx="1">
                  <c:v>-0.12090021800000002</c:v>
                </c:pt>
                <c:pt idx="2">
                  <c:v>-6.8871496999999948E-2</c:v>
                </c:pt>
                <c:pt idx="3">
                  <c:v>2.0612925000000004E-2</c:v>
                </c:pt>
                <c:pt idx="4">
                  <c:v>2.5267413999999988E-2</c:v>
                </c:pt>
                <c:pt idx="5">
                  <c:v>3.7891113000000018E-2</c:v>
                </c:pt>
                <c:pt idx="6">
                  <c:v>4.1549098999999999E-2</c:v>
                </c:pt>
                <c:pt idx="7">
                  <c:v>-2.4202871999999973E-2</c:v>
                </c:pt>
                <c:pt idx="8">
                  <c:v>6.9587752999999988E-2</c:v>
                </c:pt>
                <c:pt idx="9">
                  <c:v>0.14153165700000003</c:v>
                </c:pt>
                <c:pt idx="10">
                  <c:v>5.5819252000000007E-2</c:v>
                </c:pt>
                <c:pt idx="11">
                  <c:v>3.2766830999999996E-2</c:v>
                </c:pt>
                <c:pt idx="12">
                  <c:v>-0.114315949</c:v>
                </c:pt>
                <c:pt idx="13">
                  <c:v>-0.19178853300000001</c:v>
                </c:pt>
                <c:pt idx="14">
                  <c:v>-0.13376031900000002</c:v>
                </c:pt>
                <c:pt idx="15">
                  <c:v>-0.10204725900000007</c:v>
                </c:pt>
                <c:pt idx="16">
                  <c:v>-3.7455856999999995E-2</c:v>
                </c:pt>
                <c:pt idx="17">
                  <c:v>-2.2667151000000062E-2</c:v>
                </c:pt>
                <c:pt idx="18">
                  <c:v>-3.0318269000000057E-2</c:v>
                </c:pt>
                <c:pt idx="19">
                  <c:v>-3.1280685999999919E-2</c:v>
                </c:pt>
              </c:numCache>
            </c:numRef>
          </c:val>
          <c:extLst>
            <c:ext xmlns:c16="http://schemas.microsoft.com/office/drawing/2014/chart" uri="{C3380CC4-5D6E-409C-BE32-E72D297353CC}">
              <c16:uniqueId val="{00000001-7877-4AB1-8E75-2FE58D6B3D0A}"/>
            </c:ext>
          </c:extLst>
        </c:ser>
        <c:dLbls>
          <c:showLegendKey val="0"/>
          <c:showVal val="0"/>
          <c:showCatName val="0"/>
          <c:showSerName val="0"/>
          <c:showPercent val="0"/>
          <c:showBubbleSize val="0"/>
        </c:dLbls>
        <c:gapWidth val="40"/>
        <c:overlap val="100"/>
        <c:axId val="518116480"/>
        <c:axId val="518098304"/>
      </c:barChart>
      <c:lineChart>
        <c:grouping val="standard"/>
        <c:varyColors val="0"/>
        <c:ser>
          <c:idx val="3"/>
          <c:order val="0"/>
          <c:tx>
            <c:strRef>
              <c:f>'IV.1.2'!$F$3</c:f>
              <c:strCache>
                <c:ptCount val="1"/>
                <c:pt idx="0">
                  <c:v>Худ.нөхцлийн жилийн өөрчлөлт (өмнөх төсөөлөл)</c:v>
                </c:pt>
              </c:strCache>
            </c:strRef>
          </c:tx>
          <c:spPr>
            <a:ln w="19050">
              <a:solidFill>
                <a:srgbClr val="122F83"/>
              </a:solidFill>
              <a:prstDash val="sysDash"/>
            </a:ln>
          </c:spPr>
          <c:marker>
            <c:symbol val="none"/>
          </c:marker>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1">
                    <c:v>2018</c:v>
                  </c:pt>
                  <c:pt idx="5">
                    <c:v>2019</c:v>
                  </c:pt>
                  <c:pt idx="9">
                    <c:v>2020*</c:v>
                  </c:pt>
                  <c:pt idx="13">
                    <c:v>2021*</c:v>
                  </c:pt>
                  <c:pt idx="17">
                    <c:v>2022*</c:v>
                  </c:pt>
                </c:lvl>
              </c:multiLvlStrCache>
            </c:multiLvlStrRef>
          </c:cat>
          <c:val>
            <c:numRef>
              <c:f>'IV.1.2'!$F$13:$F$44</c:f>
              <c:numCache>
                <c:formatCode>0.0%</c:formatCode>
                <c:ptCount val="20"/>
                <c:pt idx="0">
                  <c:v>8.1012975000000015E-2</c:v>
                </c:pt>
                <c:pt idx="1">
                  <c:v>7.0000000000000007E-2</c:v>
                </c:pt>
                <c:pt idx="2">
                  <c:v>3.6999999999999998E-2</c:v>
                </c:pt>
                <c:pt idx="3">
                  <c:v>7.7591261000000009E-2</c:v>
                </c:pt>
                <c:pt idx="4">
                  <c:v>3.5000000000000003E-2</c:v>
                </c:pt>
                <c:pt idx="5">
                  <c:v>6.8000000000000005E-2</c:v>
                </c:pt>
                <c:pt idx="6">
                  <c:v>9.1999999999999998E-2</c:v>
                </c:pt>
                <c:pt idx="7">
                  <c:v>1.4999999999999999E-2</c:v>
                </c:pt>
                <c:pt idx="8">
                  <c:v>-5.2999999999999999E-2</c:v>
                </c:pt>
                <c:pt idx="9">
                  <c:v>0.04</c:v>
                </c:pt>
                <c:pt idx="10">
                  <c:v>5.2999999999999999E-2</c:v>
                </c:pt>
                <c:pt idx="11">
                  <c:v>0.108</c:v>
                </c:pt>
                <c:pt idx="12">
                  <c:v>0.13100000000000001</c:v>
                </c:pt>
                <c:pt idx="13">
                  <c:v>-5.6000000000000001E-2</c:v>
                </c:pt>
                <c:pt idx="14">
                  <c:v>-7.9000000000000001E-2</c:v>
                </c:pt>
                <c:pt idx="15">
                  <c:v>-7.6999999999999999E-2</c:v>
                </c:pt>
                <c:pt idx="16">
                  <c:v>-9.4E-2</c:v>
                </c:pt>
                <c:pt idx="17">
                  <c:v>-3.1E-2</c:v>
                </c:pt>
                <c:pt idx="18">
                  <c:v>-2.7E-2</c:v>
                </c:pt>
                <c:pt idx="19">
                  <c:v>-3.1E-2</c:v>
                </c:pt>
              </c:numCache>
            </c:numRef>
          </c:val>
          <c:smooth val="1"/>
          <c:extLst>
            <c:ext xmlns:c16="http://schemas.microsoft.com/office/drawing/2014/chart" uri="{C3380CC4-5D6E-409C-BE32-E72D297353CC}">
              <c16:uniqueId val="{00000003-7877-4AB1-8E75-2FE58D6B3D0A}"/>
            </c:ext>
          </c:extLst>
        </c:ser>
        <c:ser>
          <c:idx val="0"/>
          <c:order val="1"/>
          <c:tx>
            <c:strRef>
              <c:f>'IV.1.2'!$E$3</c:f>
              <c:strCache>
                <c:ptCount val="1"/>
                <c:pt idx="0">
                  <c:v>Худ.нөхцлийн жилийн өөрчлөлт</c:v>
                </c:pt>
              </c:strCache>
            </c:strRef>
          </c:tx>
          <c:spPr>
            <a:ln w="19050">
              <a:solidFill>
                <a:srgbClr val="122F83"/>
              </a:solidFill>
            </a:ln>
          </c:spPr>
          <c:marker>
            <c:symbol val="none"/>
          </c:marker>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1">
                    <c:v>2018</c:v>
                  </c:pt>
                  <c:pt idx="5">
                    <c:v>2019</c:v>
                  </c:pt>
                  <c:pt idx="9">
                    <c:v>2020*</c:v>
                  </c:pt>
                  <c:pt idx="13">
                    <c:v>2021*</c:v>
                  </c:pt>
                  <c:pt idx="17">
                    <c:v>2022*</c:v>
                  </c:pt>
                </c:lvl>
              </c:multiLvlStrCache>
            </c:multiLvlStrRef>
          </c:cat>
          <c:val>
            <c:numRef>
              <c:f>'IV.1.2'!$E$13:$E$44</c:f>
              <c:numCache>
                <c:formatCode>0.0%</c:formatCode>
                <c:ptCount val="20"/>
                <c:pt idx="0">
                  <c:v>8.1000000000000003E-2</c:v>
                </c:pt>
                <c:pt idx="1">
                  <c:v>7.0000000000000007E-2</c:v>
                </c:pt>
                <c:pt idx="2">
                  <c:v>3.6999999999999998E-2</c:v>
                </c:pt>
                <c:pt idx="3">
                  <c:v>7.8E-2</c:v>
                </c:pt>
                <c:pt idx="4">
                  <c:v>3.5000000000000003E-2</c:v>
                </c:pt>
                <c:pt idx="5">
                  <c:v>6.8000000000000005E-2</c:v>
                </c:pt>
                <c:pt idx="6">
                  <c:v>9.1999999999999998E-2</c:v>
                </c:pt>
                <c:pt idx="7">
                  <c:v>1.4999999999999999E-2</c:v>
                </c:pt>
                <c:pt idx="8">
                  <c:v>-5.2999999999999999E-2</c:v>
                </c:pt>
                <c:pt idx="9">
                  <c:v>4.2110318000000008E-2</c:v>
                </c:pt>
                <c:pt idx="10">
                  <c:v>5.4023849999999957E-2</c:v>
                </c:pt>
                <c:pt idx="11">
                  <c:v>0.10752202999999995</c:v>
                </c:pt>
                <c:pt idx="12">
                  <c:v>0.24174407699999997</c:v>
                </c:pt>
                <c:pt idx="13">
                  <c:v>0.11611663499999998</c:v>
                </c:pt>
                <c:pt idx="14">
                  <c:v>4.9413096999999982E-2</c:v>
                </c:pt>
                <c:pt idx="15">
                  <c:v>4.157004899999997E-2</c:v>
                </c:pt>
                <c:pt idx="16">
                  <c:v>-9.5344728999999975E-2</c:v>
                </c:pt>
                <c:pt idx="17">
                  <c:v>-0.11980809499999999</c:v>
                </c:pt>
                <c:pt idx="18">
                  <c:v>-7.7267597999999965E-2</c:v>
                </c:pt>
                <c:pt idx="19">
                  <c:v>-7.453304599999995E-2</c:v>
                </c:pt>
              </c:numCache>
            </c:numRef>
          </c:val>
          <c:smooth val="1"/>
          <c:extLst>
            <c:ext xmlns:c16="http://schemas.microsoft.com/office/drawing/2014/chart" uri="{C3380CC4-5D6E-409C-BE32-E72D297353CC}">
              <c16:uniqueId val="{00000002-7877-4AB1-8E75-2FE58D6B3D0A}"/>
            </c:ext>
          </c:extLst>
        </c:ser>
        <c:dLbls>
          <c:showLegendKey val="0"/>
          <c:showVal val="0"/>
          <c:showCatName val="0"/>
          <c:showSerName val="0"/>
          <c:showPercent val="0"/>
          <c:showBubbleSize val="0"/>
        </c:dLbls>
        <c:marker val="1"/>
        <c:smooth val="0"/>
        <c:axId val="518095232"/>
        <c:axId val="518096768"/>
      </c:lineChart>
      <c:catAx>
        <c:axId val="518095232"/>
        <c:scaling>
          <c:orientation val="minMax"/>
        </c:scaling>
        <c:delete val="0"/>
        <c:axPos val="b"/>
        <c:numFmt formatCode="General" sourceLinked="0"/>
        <c:majorTickMark val="out"/>
        <c:minorTickMark val="none"/>
        <c:tickLblPos val="low"/>
        <c:txPr>
          <a:bodyPr/>
          <a:lstStyle/>
          <a:p>
            <a:pPr>
              <a:defRPr sz="1000" b="1"/>
            </a:pPr>
            <a:endParaRPr lang="en-US"/>
          </a:p>
        </c:txPr>
        <c:crossAx val="518096768"/>
        <c:crosses val="autoZero"/>
        <c:auto val="1"/>
        <c:lblAlgn val="ctr"/>
        <c:lblOffset val="100"/>
        <c:tickLblSkip val="1"/>
        <c:tickMarkSkip val="1"/>
        <c:noMultiLvlLbl val="1"/>
      </c:catAx>
      <c:valAx>
        <c:axId val="518096768"/>
        <c:scaling>
          <c:orientation val="minMax"/>
          <c:max val="0.30000000000000004"/>
          <c:min val="-0.2"/>
        </c:scaling>
        <c:delete val="0"/>
        <c:axPos val="l"/>
        <c:numFmt formatCode="0%" sourceLinked="0"/>
        <c:majorTickMark val="out"/>
        <c:minorTickMark val="none"/>
        <c:tickLblPos val="nextTo"/>
        <c:txPr>
          <a:bodyPr/>
          <a:lstStyle/>
          <a:p>
            <a:pPr>
              <a:defRPr sz="1200" b="1"/>
            </a:pPr>
            <a:endParaRPr lang="en-US"/>
          </a:p>
        </c:txPr>
        <c:crossAx val="518095232"/>
        <c:crosses val="autoZero"/>
        <c:crossBetween val="between"/>
        <c:majorUnit val="0.1"/>
      </c:valAx>
      <c:valAx>
        <c:axId val="518098304"/>
        <c:scaling>
          <c:orientation val="minMax"/>
          <c:max val="0.4"/>
          <c:min val="-0.30000000000000004"/>
        </c:scaling>
        <c:delete val="1"/>
        <c:axPos val="r"/>
        <c:numFmt formatCode="0%" sourceLinked="0"/>
        <c:majorTickMark val="out"/>
        <c:minorTickMark val="none"/>
        <c:tickLblPos val="nextTo"/>
        <c:crossAx val="518116480"/>
        <c:crosses val="max"/>
        <c:crossBetween val="between"/>
        <c:majorUnit val="0.1"/>
      </c:valAx>
      <c:catAx>
        <c:axId val="518116480"/>
        <c:scaling>
          <c:orientation val="minMax"/>
        </c:scaling>
        <c:delete val="1"/>
        <c:axPos val="b"/>
        <c:numFmt formatCode="General" sourceLinked="1"/>
        <c:majorTickMark val="out"/>
        <c:minorTickMark val="none"/>
        <c:tickLblPos val="nextTo"/>
        <c:crossAx val="518098304"/>
        <c:crosses val="autoZero"/>
        <c:auto val="1"/>
        <c:lblAlgn val="ctr"/>
        <c:lblOffset val="100"/>
        <c:noMultiLvlLbl val="0"/>
      </c:catAx>
      <c:spPr>
        <a:ln>
          <a:solidFill>
            <a:srgbClr val="BFBFB7"/>
          </a:solidFill>
        </a:ln>
      </c:spPr>
    </c:plotArea>
    <c:legend>
      <c:legendPos val="r"/>
      <c:layout>
        <c:manualLayout>
          <c:xMode val="edge"/>
          <c:yMode val="edge"/>
          <c:x val="7.1325798225130674E-2"/>
          <c:y val="0.68778440318505885"/>
          <c:w val="0.55213565106824369"/>
          <c:h val="0.18979317392969877"/>
        </c:manualLayout>
      </c:layout>
      <c:overlay val="1"/>
      <c:txPr>
        <a:bodyPr/>
        <a:lstStyle/>
        <a:p>
          <a:pPr>
            <a:defRPr sz="1200" b="1"/>
          </a:pPr>
          <a:endParaRPr lang="en-US"/>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26482944647996E-2"/>
          <c:y val="2.1315565342304388E-2"/>
          <c:w val="0.90710900452058452"/>
          <c:h val="0.86999802574620433"/>
        </c:manualLayout>
      </c:layout>
      <c:barChart>
        <c:barDir val="col"/>
        <c:grouping val="stacked"/>
        <c:varyColors val="0"/>
        <c:ser>
          <c:idx val="0"/>
          <c:order val="0"/>
          <c:tx>
            <c:strRef>
              <c:f>'IV.3 Төлбөрийн тэнцэл'!$A$3</c:f>
              <c:strCache>
                <c:ptCount val="1"/>
                <c:pt idx="0">
                  <c:v>Урсгал дансны тэнцэл</c:v>
                </c:pt>
              </c:strCache>
            </c:strRef>
          </c:tx>
          <c:spPr>
            <a:solidFill>
              <a:srgbClr val="BEAE8E"/>
            </a:solidFill>
            <a:ln>
              <a:noFill/>
            </a:ln>
          </c:spPr>
          <c:invertIfNegative val="0"/>
          <c:cat>
            <c:multiLvlStrRef>
              <c:f>'IV.3 Төлбөрийн тэнцэл'!$G$1:$AM$2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тэнцэл'!$G$3:$AL$3</c:f>
              <c:numCache>
                <c:formatCode>0</c:formatCode>
                <c:ptCount val="20"/>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c:v>-820.34524294000209</c:v>
                </c:pt>
                <c:pt idx="12">
                  <c:v>-398.08977519534744</c:v>
                </c:pt>
                <c:pt idx="13">
                  <c:v>-345.33588448579644</c:v>
                </c:pt>
                <c:pt idx="14">
                  <c:v>-451.31850572178689</c:v>
                </c:pt>
                <c:pt idx="15">
                  <c:v>-966.942649986682</c:v>
                </c:pt>
                <c:pt idx="16">
                  <c:v>-723.2438259458811</c:v>
                </c:pt>
                <c:pt idx="17">
                  <c:v>-159.43968697194816</c:v>
                </c:pt>
                <c:pt idx="18" formatCode="0.0">
                  <c:v>149.89480820242466</c:v>
                </c:pt>
                <c:pt idx="19" formatCode="0.0">
                  <c:v>58.176761874485464</c:v>
                </c:pt>
              </c:numCache>
            </c:numRef>
          </c:val>
          <c:extLst>
            <c:ext xmlns:c16="http://schemas.microsoft.com/office/drawing/2014/chart" uri="{C3380CC4-5D6E-409C-BE32-E72D297353CC}">
              <c16:uniqueId val="{00000000-400B-48E3-9C28-11B65C07BF0E}"/>
            </c:ext>
          </c:extLst>
        </c:ser>
        <c:ser>
          <c:idx val="2"/>
          <c:order val="1"/>
          <c:tx>
            <c:strRef>
              <c:f>'IV.3 Төлбөрийн тэнцэл'!$A$4</c:f>
              <c:strCache>
                <c:ptCount val="1"/>
                <c:pt idx="0">
                  <c:v>Хөрөнгө, санхүүгийн дансны тэнцэл</c:v>
                </c:pt>
              </c:strCache>
            </c:strRef>
          </c:tx>
          <c:spPr>
            <a:solidFill>
              <a:srgbClr val="7EA6A7"/>
            </a:solidFill>
            <a:ln>
              <a:noFill/>
            </a:ln>
          </c:spPr>
          <c:invertIfNegative val="0"/>
          <c:cat>
            <c:multiLvlStrRef>
              <c:f>'IV.3 Төлбөрийн тэнцэл'!$G$1:$AM$2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тэнцэл'!$G$4:$AM$4</c:f>
              <c:numCache>
                <c:formatCode>0</c:formatCode>
                <c:ptCount val="21"/>
                <c:pt idx="0">
                  <c:v>298.12000173188159</c:v>
                </c:pt>
                <c:pt idx="1">
                  <c:v>328.95545395503325</c:v>
                </c:pt>
                <c:pt idx="2">
                  <c:v>101.78973883113866</c:v>
                </c:pt>
                <c:pt idx="3">
                  <c:v>173.82613000043614</c:v>
                </c:pt>
                <c:pt idx="4">
                  <c:v>138.81850394596336</c:v>
                </c:pt>
                <c:pt idx="5">
                  <c:v>379.04939768162052</c:v>
                </c:pt>
                <c:pt idx="6">
                  <c:v>455.54615378835814</c:v>
                </c:pt>
                <c:pt idx="7">
                  <c:v>1697.5831884240245</c:v>
                </c:pt>
                <c:pt idx="8">
                  <c:v>312.55662255478501</c:v>
                </c:pt>
                <c:pt idx="9">
                  <c:v>381.58527854399915</c:v>
                </c:pt>
                <c:pt idx="10">
                  <c:v>435.77431048373188</c:v>
                </c:pt>
                <c:pt idx="11">
                  <c:v>1052.9812531809901</c:v>
                </c:pt>
                <c:pt idx="12">
                  <c:v>582</c:v>
                </c:pt>
                <c:pt idx="13">
                  <c:v>573</c:v>
                </c:pt>
                <c:pt idx="14">
                  <c:v>384</c:v>
                </c:pt>
                <c:pt idx="15">
                  <c:v>1298</c:v>
                </c:pt>
                <c:pt idx="16">
                  <c:v>330.97611670108881</c:v>
                </c:pt>
                <c:pt idx="17">
                  <c:v>139.38923633641929</c:v>
                </c:pt>
                <c:pt idx="18">
                  <c:v>136.81971190802741</c:v>
                </c:pt>
                <c:pt idx="19">
                  <c:v>999.89195033536464</c:v>
                </c:pt>
                <c:pt idx="20" formatCode="0.0">
                  <c:v>439.36424120100713</c:v>
                </c:pt>
              </c:numCache>
            </c:numRef>
          </c:val>
          <c:extLst>
            <c:ext xmlns:c16="http://schemas.microsoft.com/office/drawing/2014/chart" uri="{C3380CC4-5D6E-409C-BE32-E72D297353CC}">
              <c16:uniqueId val="{00000001-400B-48E3-9C28-11B65C07BF0E}"/>
            </c:ext>
          </c:extLst>
        </c:ser>
        <c:dLbls>
          <c:showLegendKey val="0"/>
          <c:showVal val="0"/>
          <c:showCatName val="0"/>
          <c:showSerName val="0"/>
          <c:showPercent val="0"/>
          <c:showBubbleSize val="0"/>
        </c:dLbls>
        <c:gapWidth val="30"/>
        <c:overlap val="100"/>
        <c:axId val="518866432"/>
        <c:axId val="518867968"/>
      </c:barChart>
      <c:lineChart>
        <c:grouping val="standard"/>
        <c:varyColors val="0"/>
        <c:ser>
          <c:idx val="3"/>
          <c:order val="2"/>
          <c:tx>
            <c:strRef>
              <c:f>'IV.3 Төлбөрийн тэнцэл'!$A$5</c:f>
              <c:strCache>
                <c:ptCount val="1"/>
                <c:pt idx="0">
                  <c:v>Төлбөрийн тэнцэл</c:v>
                </c:pt>
              </c:strCache>
            </c:strRef>
          </c:tx>
          <c:spPr>
            <a:ln w="19050">
              <a:solidFill>
                <a:srgbClr val="122F83"/>
              </a:solidFill>
            </a:ln>
          </c:spPr>
          <c:marker>
            <c:symbol val="none"/>
          </c:marker>
          <c:dLbls>
            <c:dLbl>
              <c:idx val="20"/>
              <c:layout>
                <c:manualLayout>
                  <c:x val="0"/>
                  <c:y val="2.2009919719950002E-2"/>
                </c:manualLayout>
              </c:layout>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D1-4460-A8DE-0B0C3308F4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тэнцэл'!$G$5:$AM$5</c:f>
              <c:numCache>
                <c:formatCode>0</c:formatCode>
                <c:ptCount val="21"/>
                <c:pt idx="0">
                  <c:v>-37.756636975437104</c:v>
                </c:pt>
                <c:pt idx="1">
                  <c:v>-8.21147557144117</c:v>
                </c:pt>
                <c:pt idx="2">
                  <c:v>-186.15850627809607</c:v>
                </c:pt>
                <c:pt idx="3">
                  <c:v>213.93656811179079</c:v>
                </c:pt>
                <c:pt idx="4">
                  <c:v>-163.68310325214424</c:v>
                </c:pt>
                <c:pt idx="5">
                  <c:v>89.7</c:v>
                </c:pt>
                <c:pt idx="6">
                  <c:v>276</c:v>
                </c:pt>
                <c:pt idx="7">
                  <c:v>1258</c:v>
                </c:pt>
                <c:pt idx="8">
                  <c:v>-42.211188356847344</c:v>
                </c:pt>
                <c:pt idx="9">
                  <c:v>-129.7696763240522</c:v>
                </c:pt>
                <c:pt idx="10">
                  <c:v>-303.30510188154318</c:v>
                </c:pt>
                <c:pt idx="11">
                  <c:v>333.59124452100116</c:v>
                </c:pt>
                <c:pt idx="12">
                  <c:v>219.56143886081296</c:v>
                </c:pt>
                <c:pt idx="13">
                  <c:v>236.39987629177801</c:v>
                </c:pt>
                <c:pt idx="14">
                  <c:v>-191.70675207501245</c:v>
                </c:pt>
                <c:pt idx="15">
                  <c:v>188.60478564840639</c:v>
                </c:pt>
                <c:pt idx="16">
                  <c:v>-350.19340135843618</c:v>
                </c:pt>
                <c:pt idx="17">
                  <c:v>-329.01343752282082</c:v>
                </c:pt>
                <c:pt idx="18">
                  <c:v>206.69728167471422</c:v>
                </c:pt>
                <c:pt idx="19">
                  <c:v>1259.4008007670691</c:v>
                </c:pt>
                <c:pt idx="20" formatCode="0.0">
                  <c:v>170.41121434815898</c:v>
                </c:pt>
              </c:numCache>
            </c:numRef>
          </c:val>
          <c:smooth val="1"/>
          <c:extLst>
            <c:ext xmlns:c16="http://schemas.microsoft.com/office/drawing/2014/chart" uri="{C3380CC4-5D6E-409C-BE32-E72D297353CC}">
              <c16:uniqueId val="{00000003-400B-48E3-9C28-11B65C07BF0E}"/>
            </c:ext>
          </c:extLst>
        </c:ser>
        <c:dLbls>
          <c:showLegendKey val="0"/>
          <c:showVal val="0"/>
          <c:showCatName val="0"/>
          <c:showSerName val="0"/>
          <c:showPercent val="0"/>
          <c:showBubbleSize val="0"/>
        </c:dLbls>
        <c:marker val="1"/>
        <c:smooth val="0"/>
        <c:axId val="518866432"/>
        <c:axId val="518867968"/>
      </c:lineChart>
      <c:catAx>
        <c:axId val="5188664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67968"/>
        <c:crosses val="autoZero"/>
        <c:auto val="1"/>
        <c:lblAlgn val="ctr"/>
        <c:lblOffset val="100"/>
        <c:noMultiLvlLbl val="0"/>
      </c:catAx>
      <c:valAx>
        <c:axId val="518867968"/>
        <c:scaling>
          <c:orientation val="minMax"/>
        </c:scaling>
        <c:delete val="0"/>
        <c:axPos val="l"/>
        <c:title>
          <c:tx>
            <c:rich>
              <a:bodyPr rot="-5400000" vert="horz"/>
              <a:lstStyle/>
              <a:p>
                <a:pPr>
                  <a:defRPr/>
                </a:pPr>
                <a:r>
                  <a:rPr lang="mn-MN"/>
                  <a:t>сая </a:t>
                </a:r>
                <a:r>
                  <a:rPr lang="en-US"/>
                  <a:t>$</a:t>
                </a:r>
              </a:p>
            </c:rich>
          </c:tx>
          <c:layout>
            <c:manualLayout>
              <c:xMode val="edge"/>
              <c:yMode val="edge"/>
              <c:x val="2.64746780428647E-3"/>
              <c:y val="0.42612060991783457"/>
            </c:manualLayout>
          </c:layout>
          <c:overlay val="0"/>
        </c:title>
        <c:numFmt formatCode="#,##0" sourceLinked="0"/>
        <c:majorTickMark val="out"/>
        <c:minorTickMark val="none"/>
        <c:tickLblPos val="nextTo"/>
        <c:spPr>
          <a:ln>
            <a:solidFill>
              <a:schemeClr val="bg1">
                <a:lumMod val="75000"/>
              </a:schemeClr>
            </a:solidFill>
          </a:ln>
        </c:spPr>
        <c:txPr>
          <a:bodyPr rot="0" vert="horz"/>
          <a:lstStyle/>
          <a:p>
            <a:pPr>
              <a:defRPr/>
            </a:pPr>
            <a:endParaRPr lang="en-US"/>
          </a:p>
        </c:txPr>
        <c:crossAx val="518866432"/>
        <c:crosses val="autoZero"/>
        <c:crossBetween val="between"/>
      </c:valAx>
      <c:spPr>
        <a:ln>
          <a:solidFill>
            <a:schemeClr val="bg2">
              <a:lumMod val="90000"/>
            </a:schemeClr>
          </a:solidFill>
        </a:ln>
      </c:spPr>
    </c:plotArea>
    <c:legend>
      <c:legendPos val="r"/>
      <c:layout>
        <c:manualLayout>
          <c:xMode val="edge"/>
          <c:yMode val="edge"/>
          <c:x val="8.2937782214419345E-2"/>
          <c:y val="3.9208255564877365E-2"/>
          <c:w val="0.36332900695105419"/>
          <c:h val="0.19432988038745097"/>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480938416422E-2"/>
          <c:y val="1.8561562486253465E-2"/>
          <c:w val="0.9227263490890617"/>
          <c:h val="0.83989596621651341"/>
        </c:manualLayout>
      </c:layout>
      <c:barChart>
        <c:barDir val="col"/>
        <c:grouping val="stacked"/>
        <c:varyColors val="0"/>
        <c:ser>
          <c:idx val="3"/>
          <c:order val="0"/>
          <c:tx>
            <c:strRef>
              <c:f>'IV.3 Төлбөрийн тэнцэл'!$A$15</c:f>
              <c:strCache>
                <c:ptCount val="1"/>
                <c:pt idx="0">
                  <c:v>Барааны данс</c:v>
                </c:pt>
              </c:strCache>
            </c:strRef>
          </c:tx>
          <c:spPr>
            <a:solidFill>
              <a:srgbClr val="286A6C"/>
            </a:solidFill>
            <a:ln>
              <a:noFill/>
            </a:ln>
          </c:spPr>
          <c:invertIfNegative val="0"/>
          <c:cat>
            <c:multiLvlStrRef>
              <c:f>'IV.3 Төлбөрийн тэнцэл'!$G$1:$AM$2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тэнцэл'!$G$15:$AM$15</c:f>
              <c:numCache>
                <c:formatCode>0</c:formatCode>
                <c:ptCount val="21"/>
                <c:pt idx="0">
                  <c:v>373.43694712552792</c:v>
                </c:pt>
                <c:pt idx="1">
                  <c:v>248.32206094855428</c:v>
                </c:pt>
                <c:pt idx="2">
                  <c:v>110.20192347202999</c:v>
                </c:pt>
                <c:pt idx="3">
                  <c:v>605.82261976337384</c:v>
                </c:pt>
                <c:pt idx="4">
                  <c:v>425.33204846579883</c:v>
                </c:pt>
                <c:pt idx="5">
                  <c:v>526.64648825505299</c:v>
                </c:pt>
                <c:pt idx="6">
                  <c:v>216.25380696785641</c:v>
                </c:pt>
                <c:pt idx="7" formatCode="#,##0.0">
                  <c:v>321.50002036594753</c:v>
                </c:pt>
                <c:pt idx="8" formatCode="#,##0.0">
                  <c:v>238.54847487198646</c:v>
                </c:pt>
                <c:pt idx="9" formatCode="#,##0.0">
                  <c:v>355.44298135828404</c:v>
                </c:pt>
                <c:pt idx="10" formatCode="#,##0.0">
                  <c:v>-15.790510794384716</c:v>
                </c:pt>
                <c:pt idx="11" formatCode="0.0">
                  <c:v>97.308585239034699</c:v>
                </c:pt>
                <c:pt idx="12" formatCode="0.0">
                  <c:v>464.1816612045323</c:v>
                </c:pt>
                <c:pt idx="13" formatCode="0.0">
                  <c:v>490.86772059315251</c:v>
                </c:pt>
                <c:pt idx="14" formatCode="0.0">
                  <c:v>175.37368228570108</c:v>
                </c:pt>
                <c:pt idx="15" formatCode="0.0">
                  <c:v>27.689237476908318</c:v>
                </c:pt>
                <c:pt idx="16" formatCode="0.0">
                  <c:v>-296.82001272466226</c:v>
                </c:pt>
                <c:pt idx="17" formatCode="0.0">
                  <c:v>441.89627189161945</c:v>
                </c:pt>
                <c:pt idx="18" formatCode="0.0">
                  <c:v>722.7297658954144</c:v>
                </c:pt>
                <c:pt idx="19" formatCode="0.0">
                  <c:v>887.75260918415029</c:v>
                </c:pt>
                <c:pt idx="20" formatCode="0.0">
                  <c:v>369.50455275190734</c:v>
                </c:pt>
              </c:numCache>
            </c:numRef>
          </c:val>
          <c:extLst>
            <c:ext xmlns:c16="http://schemas.microsoft.com/office/drawing/2014/chart" uri="{C3380CC4-5D6E-409C-BE32-E72D297353CC}">
              <c16:uniqueId val="{00000000-2AA6-4345-AFD6-1CD5A3EBE279}"/>
            </c:ext>
          </c:extLst>
        </c:ser>
        <c:ser>
          <c:idx val="2"/>
          <c:order val="1"/>
          <c:tx>
            <c:strRef>
              <c:f>'IV.3 Төлбөрийн тэнцэл'!$A$16</c:f>
              <c:strCache>
                <c:ptCount val="1"/>
                <c:pt idx="0">
                  <c:v>Үйлчилгээний данс</c:v>
                </c:pt>
              </c:strCache>
            </c:strRef>
          </c:tx>
          <c:spPr>
            <a:solidFill>
              <a:srgbClr val="BEAE8E"/>
            </a:solidFill>
            <a:ln>
              <a:noFill/>
            </a:ln>
          </c:spPr>
          <c:invertIfNegative val="0"/>
          <c:cat>
            <c:multiLvlStrRef>
              <c:f>'IV.3 Төлбөрийн тэнцэл'!$G$1:$AM$2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тэнцэл'!$G$16:$AM$16</c:f>
              <c:numCache>
                <c:formatCode>0</c:formatCode>
                <c:ptCount val="21"/>
                <c:pt idx="0">
                  <c:v>-328.08863366186392</c:v>
                </c:pt>
                <c:pt idx="1">
                  <c:v>-437.4173006253227</c:v>
                </c:pt>
                <c:pt idx="2">
                  <c:v>-210.66918766546621</c:v>
                </c:pt>
                <c:pt idx="3">
                  <c:v>-362.1055650920058</c:v>
                </c:pt>
                <c:pt idx="4">
                  <c:v>-333.54208185087737</c:v>
                </c:pt>
                <c:pt idx="5">
                  <c:v>-256.59501435275354</c:v>
                </c:pt>
                <c:pt idx="6">
                  <c:v>-182.04958450075617</c:v>
                </c:pt>
                <c:pt idx="7" formatCode="#,##0.0">
                  <c:v>-439.94165672674103</c:v>
                </c:pt>
                <c:pt idx="8" formatCode="#,##0.0">
                  <c:v>-546.5237049696558</c:v>
                </c:pt>
                <c:pt idx="9" formatCode="#,##0.0">
                  <c:v>-435.45898192892724</c:v>
                </c:pt>
                <c:pt idx="10" formatCode="#,##0.0">
                  <c:v>-361.69695337090445</c:v>
                </c:pt>
                <c:pt idx="11" formatCode="0.0">
                  <c:v>-634.61468801488581</c:v>
                </c:pt>
                <c:pt idx="12" formatCode="0.0">
                  <c:v>-646.86320877787125</c:v>
                </c:pt>
                <c:pt idx="13" formatCode="0.0">
                  <c:v>-457.52901116635883</c:v>
                </c:pt>
                <c:pt idx="14" formatCode="0.0">
                  <c:v>-297.94852867549639</c:v>
                </c:pt>
                <c:pt idx="15" formatCode="0.0">
                  <c:v>-589.37600155228517</c:v>
                </c:pt>
                <c:pt idx="16" formatCode="0.0">
                  <c:v>-372.44669098402244</c:v>
                </c:pt>
                <c:pt idx="17" formatCode="0.0">
                  <c:v>-337.85321005258561</c:v>
                </c:pt>
                <c:pt idx="18" formatCode="0.0">
                  <c:v>-344.32334634794688</c:v>
                </c:pt>
                <c:pt idx="19" formatCode="0.0">
                  <c:v>-395.61223336511745</c:v>
                </c:pt>
                <c:pt idx="20" formatCode="0.0">
                  <c:v>-246.48070308189051</c:v>
                </c:pt>
              </c:numCache>
            </c:numRef>
          </c:val>
          <c:extLst>
            <c:ext xmlns:c16="http://schemas.microsoft.com/office/drawing/2014/chart" uri="{C3380CC4-5D6E-409C-BE32-E72D297353CC}">
              <c16:uniqueId val="{00000001-2AA6-4345-AFD6-1CD5A3EBE279}"/>
            </c:ext>
          </c:extLst>
        </c:ser>
        <c:ser>
          <c:idx val="0"/>
          <c:order val="2"/>
          <c:tx>
            <c:strRef>
              <c:f>'IV.3 Төлбөрийн тэнцэл'!$A$17</c:f>
              <c:strCache>
                <c:ptCount val="1"/>
                <c:pt idx="0">
                  <c:v>Орлогын данс</c:v>
                </c:pt>
              </c:strCache>
            </c:strRef>
          </c:tx>
          <c:spPr>
            <a:solidFill>
              <a:srgbClr val="D4D9E4"/>
            </a:solidFill>
            <a:ln w="9525">
              <a:noFill/>
            </a:ln>
          </c:spPr>
          <c:invertIfNegative val="0"/>
          <c:cat>
            <c:multiLvlStrRef>
              <c:f>'IV.3 Төлбөрийн тэнцэл'!$G$1:$AM$2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тэнцэл'!$G$17:$AM$17</c:f>
              <c:numCache>
                <c:formatCode>0</c:formatCode>
                <c:ptCount val="21"/>
                <c:pt idx="0">
                  <c:v>-210.5879476959602</c:v>
                </c:pt>
                <c:pt idx="1">
                  <c:v>-158.61071542740515</c:v>
                </c:pt>
                <c:pt idx="2">
                  <c:v>-102.88436710543385</c:v>
                </c:pt>
                <c:pt idx="3">
                  <c:v>-227.09084525605749</c:v>
                </c:pt>
                <c:pt idx="4">
                  <c:v>-239.93162750270088</c:v>
                </c:pt>
                <c:pt idx="5">
                  <c:v>-390.43905907093051</c:v>
                </c:pt>
                <c:pt idx="6">
                  <c:v>-331.25710789449465</c:v>
                </c:pt>
                <c:pt idx="7" formatCode="#,##0.0">
                  <c:v>-471.41996372976746</c:v>
                </c:pt>
                <c:pt idx="8" formatCode="#,##0.0">
                  <c:v>-132.94929778212295</c:v>
                </c:pt>
                <c:pt idx="9" formatCode="#,##0.0">
                  <c:v>-298.89415157879085</c:v>
                </c:pt>
                <c:pt idx="10" formatCode="#,##0.0">
                  <c:v>-189.10052815073323</c:v>
                </c:pt>
                <c:pt idx="11" formatCode="0.0">
                  <c:v>-283.03914016415087</c:v>
                </c:pt>
                <c:pt idx="12" formatCode="0.0">
                  <c:v>-215.40822762200855</c:v>
                </c:pt>
                <c:pt idx="13" formatCode="0.0">
                  <c:v>-378.67459391259007</c:v>
                </c:pt>
                <c:pt idx="14" formatCode="0.0">
                  <c:v>-328.74365933199158</c:v>
                </c:pt>
                <c:pt idx="15" formatCode="0.0">
                  <c:v>-405.2558859113052</c:v>
                </c:pt>
                <c:pt idx="16" formatCode="0.0">
                  <c:v>-53.977122237196269</c:v>
                </c:pt>
                <c:pt idx="17" formatCode="0.0">
                  <c:v>-263.48274881098189</c:v>
                </c:pt>
                <c:pt idx="18" formatCode="0.0">
                  <c:v>-228.51161134504298</c:v>
                </c:pt>
                <c:pt idx="19" formatCode="0.0">
                  <c:v>-433.96361394454738</c:v>
                </c:pt>
                <c:pt idx="20" formatCode="0.0">
                  <c:v>-330.39366339804855</c:v>
                </c:pt>
              </c:numCache>
            </c:numRef>
          </c:val>
          <c:extLst>
            <c:ext xmlns:c16="http://schemas.microsoft.com/office/drawing/2014/chart" uri="{C3380CC4-5D6E-409C-BE32-E72D297353CC}">
              <c16:uniqueId val="{00000002-2AA6-4345-AFD6-1CD5A3EBE279}"/>
            </c:ext>
          </c:extLst>
        </c:ser>
        <c:dLbls>
          <c:showLegendKey val="0"/>
          <c:showVal val="0"/>
          <c:showCatName val="0"/>
          <c:showSerName val="0"/>
          <c:showPercent val="0"/>
          <c:showBubbleSize val="0"/>
        </c:dLbls>
        <c:gapWidth val="20"/>
        <c:overlap val="100"/>
        <c:axId val="518677632"/>
        <c:axId val="518679168"/>
      </c:barChart>
      <c:lineChart>
        <c:grouping val="standard"/>
        <c:varyColors val="0"/>
        <c:ser>
          <c:idx val="4"/>
          <c:order val="3"/>
          <c:tx>
            <c:strRef>
              <c:f>'IV.3 Төлбөрийн тэнцэл'!$A$18</c:f>
              <c:strCache>
                <c:ptCount val="1"/>
                <c:pt idx="0">
                  <c:v>Урсгал данс</c:v>
                </c:pt>
              </c:strCache>
            </c:strRef>
          </c:tx>
          <c:spPr>
            <a:ln w="19050">
              <a:solidFill>
                <a:srgbClr val="173678"/>
              </a:solidFill>
            </a:ln>
          </c:spPr>
          <c:marker>
            <c:symbol val="none"/>
          </c:marker>
          <c:dLbls>
            <c:dLbl>
              <c:idx val="16"/>
              <c:layout>
                <c:manualLayout>
                  <c:x val="-2.4210138427340523E-2"/>
                  <c:y val="3.4540685270067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23-44BA-8624-37E7F5AE3ADB}"/>
                </c:ext>
              </c:extLst>
            </c:dLbl>
            <c:dLbl>
              <c:idx val="20"/>
              <c:layout>
                <c:manualLayout>
                  <c:x val="-4.402533266235696E-3"/>
                  <c:y val="3.2301133778472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59-438B-9B9F-A330FA1C6E1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тэнцэл'!$G$18:$AM$18</c:f>
              <c:numCache>
                <c:formatCode>0</c:formatCode>
                <c:ptCount val="21"/>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formatCode="0.0">
                  <c:v>-820.34524294000209</c:v>
                </c:pt>
                <c:pt idx="12" formatCode="0.0">
                  <c:v>-398.08977519534744</c:v>
                </c:pt>
                <c:pt idx="13" formatCode="0.0">
                  <c:v>-345.33588448579644</c:v>
                </c:pt>
                <c:pt idx="14" formatCode="0.0">
                  <c:v>-451.31850572178689</c:v>
                </c:pt>
                <c:pt idx="15" formatCode="0.0">
                  <c:v>-966.942649986682</c:v>
                </c:pt>
                <c:pt idx="16" formatCode="0.0">
                  <c:v>-723.2438259458811</c:v>
                </c:pt>
                <c:pt idx="17" formatCode="0.0">
                  <c:v>-159.43968697194816</c:v>
                </c:pt>
                <c:pt idx="18" formatCode="0.0">
                  <c:v>149.89480820242466</c:v>
                </c:pt>
                <c:pt idx="19" formatCode="0.0">
                  <c:v>58.176761874485464</c:v>
                </c:pt>
                <c:pt idx="20" formatCode="0.0">
                  <c:v>-207.36981372803177</c:v>
                </c:pt>
              </c:numCache>
            </c:numRef>
          </c:val>
          <c:smooth val="1"/>
          <c:extLst>
            <c:ext xmlns:c16="http://schemas.microsoft.com/office/drawing/2014/chart" uri="{C3380CC4-5D6E-409C-BE32-E72D297353CC}">
              <c16:uniqueId val="{00000005-2AA6-4345-AFD6-1CD5A3EBE279}"/>
            </c:ext>
          </c:extLst>
        </c:ser>
        <c:dLbls>
          <c:showLegendKey val="0"/>
          <c:showVal val="0"/>
          <c:showCatName val="0"/>
          <c:showSerName val="0"/>
          <c:showPercent val="0"/>
          <c:showBubbleSize val="0"/>
        </c:dLbls>
        <c:marker val="1"/>
        <c:smooth val="0"/>
        <c:axId val="518677632"/>
        <c:axId val="518679168"/>
      </c:lineChart>
      <c:catAx>
        <c:axId val="5186776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679168"/>
        <c:crosses val="autoZero"/>
        <c:auto val="1"/>
        <c:lblAlgn val="ctr"/>
        <c:lblOffset val="100"/>
        <c:noMultiLvlLbl val="0"/>
      </c:catAx>
      <c:valAx>
        <c:axId val="518679168"/>
        <c:scaling>
          <c:orientation val="minMax"/>
          <c:max val="800"/>
          <c:min val="-1200"/>
        </c:scaling>
        <c:delete val="0"/>
        <c:axPos val="l"/>
        <c:title>
          <c:tx>
            <c:rich>
              <a:bodyPr/>
              <a:lstStyle/>
              <a:p>
                <a:pPr>
                  <a:defRPr/>
                </a:pPr>
                <a:r>
                  <a:rPr lang="mn-MN"/>
                  <a:t>сая </a:t>
                </a:r>
                <a:r>
                  <a:rPr lang="en-US"/>
                  <a:t>$</a:t>
                </a:r>
              </a:p>
            </c:rich>
          </c:tx>
          <c:overlay val="0"/>
        </c:title>
        <c:numFmt formatCode="#,##0" sourceLinked="0"/>
        <c:majorTickMark val="out"/>
        <c:minorTickMark val="none"/>
        <c:tickLblPos val="low"/>
        <c:spPr>
          <a:ln>
            <a:solidFill>
              <a:schemeClr val="bg1">
                <a:lumMod val="75000"/>
              </a:schemeClr>
            </a:solidFill>
          </a:ln>
        </c:spPr>
        <c:crossAx val="518677632"/>
        <c:crosses val="autoZero"/>
        <c:crossBetween val="between"/>
        <c:majorUnit val="300"/>
      </c:valAx>
      <c:spPr>
        <a:ln>
          <a:solidFill>
            <a:schemeClr val="bg2">
              <a:lumMod val="90000"/>
            </a:schemeClr>
          </a:solidFill>
        </a:ln>
      </c:spPr>
    </c:plotArea>
    <c:legend>
      <c:legendPos val="r"/>
      <c:layout>
        <c:manualLayout>
          <c:xMode val="edge"/>
          <c:yMode val="edge"/>
          <c:x val="8.7695006097469178E-2"/>
          <c:y val="0.64427550257335153"/>
          <c:w val="0.30421824422998756"/>
          <c:h val="0.20485021774512821"/>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39582752694763E-2"/>
          <c:y val="1.8346057890414835E-2"/>
          <c:w val="0.8984982046799842"/>
          <c:h val="0.84489021750411852"/>
        </c:manualLayout>
      </c:layout>
      <c:barChart>
        <c:barDir val="col"/>
        <c:grouping val="stacked"/>
        <c:varyColors val="0"/>
        <c:ser>
          <c:idx val="1"/>
          <c:order val="1"/>
          <c:tx>
            <c:strRef>
              <c:f>'IV.3 Төлбөрийн тэнцэл'!$A$22</c:f>
              <c:strCache>
                <c:ptCount val="1"/>
                <c:pt idx="0">
                  <c:v>Тээвэр </c:v>
                </c:pt>
              </c:strCache>
            </c:strRef>
          </c:tx>
          <c:spPr>
            <a:solidFill>
              <a:srgbClr val="7D8CAE"/>
            </a:solidFill>
            <a:ln>
              <a:noFill/>
            </a:ln>
            <a:effectLst/>
          </c:spPr>
          <c:invertIfNegative val="0"/>
          <c:cat>
            <c:multiLvlStrRef>
              <c:f>'IV.3 Төлбөрийн тэнцэл'!$C$1:$AM$2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тэнцэл'!$B$22:$AM$22</c:f>
              <c:numCache>
                <c:formatCode>#,##0</c:formatCode>
                <c:ptCount val="21"/>
                <c:pt idx="0">
                  <c:v>-48.054040414694825</c:v>
                </c:pt>
                <c:pt idx="1">
                  <c:v>-49.489401616557103</c:v>
                </c:pt>
                <c:pt idx="2">
                  <c:v>-32.576796820012369</c:v>
                </c:pt>
                <c:pt idx="3">
                  <c:v>-45.736447728854742</c:v>
                </c:pt>
                <c:pt idx="4">
                  <c:v>-63.675698814230806</c:v>
                </c:pt>
                <c:pt idx="5">
                  <c:v>-88.557836375702919</c:v>
                </c:pt>
                <c:pt idx="6">
                  <c:v>-51.908309639193305</c:v>
                </c:pt>
                <c:pt idx="7">
                  <c:v>-79.422240455090247</c:v>
                </c:pt>
                <c:pt idx="8">
                  <c:v>-108.96694488801131</c:v>
                </c:pt>
                <c:pt idx="9">
                  <c:v>-158.29736497551511</c:v>
                </c:pt>
                <c:pt idx="10">
                  <c:v>-132.73475988954834</c:v>
                </c:pt>
                <c:pt idx="11">
                  <c:v>-160.5665333870696</c:v>
                </c:pt>
                <c:pt idx="12">
                  <c:v>-135.30391801616037</c:v>
                </c:pt>
                <c:pt idx="13">
                  <c:v>-168.14255004861963</c:v>
                </c:pt>
                <c:pt idx="14">
                  <c:v>-155.93683706992769</c:v>
                </c:pt>
                <c:pt idx="15">
                  <c:v>-134.97588766482573</c:v>
                </c:pt>
                <c:pt idx="16">
                  <c:v>-41.372203023374624</c:v>
                </c:pt>
                <c:pt idx="17">
                  <c:v>-37.952800157511845</c:v>
                </c:pt>
                <c:pt idx="18">
                  <c:v>-66.141343063592956</c:v>
                </c:pt>
                <c:pt idx="19">
                  <c:v>-66.672143505791865</c:v>
                </c:pt>
                <c:pt idx="20">
                  <c:v>-15.072165440550187</c:v>
                </c:pt>
              </c:numCache>
            </c:numRef>
          </c:val>
          <c:extLst>
            <c:ext xmlns:c16="http://schemas.microsoft.com/office/drawing/2014/chart" uri="{C3380CC4-5D6E-409C-BE32-E72D297353CC}">
              <c16:uniqueId val="{00000000-AB14-4786-BE03-804DD114CB33}"/>
            </c:ext>
          </c:extLst>
        </c:ser>
        <c:ser>
          <c:idx val="2"/>
          <c:order val="2"/>
          <c:tx>
            <c:strRef>
              <c:f>'IV.3 Төлбөрийн тэнцэл'!$A$23</c:f>
              <c:strCache>
                <c:ptCount val="1"/>
                <c:pt idx="0">
                  <c:v>Аялал</c:v>
                </c:pt>
              </c:strCache>
            </c:strRef>
          </c:tx>
          <c:spPr>
            <a:solidFill>
              <a:srgbClr val="286A6C"/>
            </a:solidFill>
            <a:ln>
              <a:noFill/>
            </a:ln>
            <a:effectLst/>
          </c:spPr>
          <c:invertIfNegative val="0"/>
          <c:cat>
            <c:multiLvlStrRef>
              <c:f>'IV.3 Төлбөрийн тэнцэл'!$C$1:$AM$2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тэнцэл'!$B$23:$AM$23</c:f>
              <c:numCache>
                <c:formatCode>#,##0</c:formatCode>
                <c:ptCount val="21"/>
                <c:pt idx="0">
                  <c:v>-70.089187267067857</c:v>
                </c:pt>
                <c:pt idx="1">
                  <c:v>-32.963511347427598</c:v>
                </c:pt>
                <c:pt idx="2">
                  <c:v>66.694915824766213</c:v>
                </c:pt>
                <c:pt idx="3">
                  <c:v>-61.170577249773118</c:v>
                </c:pt>
                <c:pt idx="4">
                  <c:v>-80.403062553482457</c:v>
                </c:pt>
                <c:pt idx="5">
                  <c:v>-6.9413288505000281</c:v>
                </c:pt>
                <c:pt idx="6">
                  <c:v>100.72911760687424</c:v>
                </c:pt>
                <c:pt idx="7">
                  <c:v>-71.052108349548291</c:v>
                </c:pt>
                <c:pt idx="8">
                  <c:v>-84.049475636242022</c:v>
                </c:pt>
                <c:pt idx="9">
                  <c:v>4.4314745496290442</c:v>
                </c:pt>
                <c:pt idx="10">
                  <c:v>120.029268693391</c:v>
                </c:pt>
                <c:pt idx="11">
                  <c:v>-76.392580981515977</c:v>
                </c:pt>
                <c:pt idx="12">
                  <c:v>-76.897877753731635</c:v>
                </c:pt>
                <c:pt idx="13">
                  <c:v>9.6530290846378648</c:v>
                </c:pt>
                <c:pt idx="14">
                  <c:v>140.0041923992637</c:v>
                </c:pt>
                <c:pt idx="15">
                  <c:v>-94.820052060687885</c:v>
                </c:pt>
                <c:pt idx="16">
                  <c:v>-100.29998660615929</c:v>
                </c:pt>
                <c:pt idx="17">
                  <c:v>-22.508891155176414</c:v>
                </c:pt>
                <c:pt idx="18">
                  <c:v>-17.718097515116384</c:v>
                </c:pt>
                <c:pt idx="19">
                  <c:v>-22.370882487005375</c:v>
                </c:pt>
                <c:pt idx="20">
                  <c:v>-35.90823006109207</c:v>
                </c:pt>
              </c:numCache>
            </c:numRef>
          </c:val>
          <c:extLst>
            <c:ext xmlns:c16="http://schemas.microsoft.com/office/drawing/2014/chart" uri="{C3380CC4-5D6E-409C-BE32-E72D297353CC}">
              <c16:uniqueId val="{00000001-AB14-4786-BE03-804DD114CB33}"/>
            </c:ext>
          </c:extLst>
        </c:ser>
        <c:ser>
          <c:idx val="3"/>
          <c:order val="3"/>
          <c:tx>
            <c:strRef>
              <c:f>'IV.3 Төлбөрийн тэнцэл'!$A$24</c:f>
              <c:strCache>
                <c:ptCount val="1"/>
                <c:pt idx="0">
                  <c:v>Боловсролын зардал</c:v>
                </c:pt>
              </c:strCache>
            </c:strRef>
          </c:tx>
          <c:spPr>
            <a:solidFill>
              <a:srgbClr val="7EA6A7"/>
            </a:solidFill>
            <a:ln>
              <a:noFill/>
            </a:ln>
            <a:effectLst/>
          </c:spPr>
          <c:invertIfNegative val="0"/>
          <c:cat>
            <c:multiLvlStrRef>
              <c:f>'IV.3 Төлбөрийн тэнцэл'!$C$1:$AM$2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тэнцэл'!$B$24:$AM$24</c:f>
              <c:numCache>
                <c:formatCode>#,##0</c:formatCode>
                <c:ptCount val="21"/>
                <c:pt idx="0">
                  <c:v>-19.598020011838855</c:v>
                </c:pt>
                <c:pt idx="1">
                  <c:v>-17.636190459015879</c:v>
                </c:pt>
                <c:pt idx="2">
                  <c:v>-29.508455000123092</c:v>
                </c:pt>
                <c:pt idx="3">
                  <c:v>-16.779355813671287</c:v>
                </c:pt>
                <c:pt idx="4">
                  <c:v>-21.090980284487042</c:v>
                </c:pt>
                <c:pt idx="5">
                  <c:v>-17.73294694250561</c:v>
                </c:pt>
                <c:pt idx="6">
                  <c:v>-34.181445517050918</c:v>
                </c:pt>
                <c:pt idx="7">
                  <c:v>-17.338484511346625</c:v>
                </c:pt>
                <c:pt idx="8">
                  <c:v>-114.62057091473568</c:v>
                </c:pt>
                <c:pt idx="9">
                  <c:v>-74.354084129129262</c:v>
                </c:pt>
                <c:pt idx="10">
                  <c:v>-115.38245954936849</c:v>
                </c:pt>
                <c:pt idx="11">
                  <c:v>-74.659997969637317</c:v>
                </c:pt>
                <c:pt idx="12">
                  <c:v>-114.88195732953695</c:v>
                </c:pt>
                <c:pt idx="13">
                  <c:v>-77.188724079829598</c:v>
                </c:pt>
                <c:pt idx="14">
                  <c:v>-119.59119648511052</c:v>
                </c:pt>
                <c:pt idx="15">
                  <c:v>-78.048016305054205</c:v>
                </c:pt>
                <c:pt idx="16">
                  <c:v>-112.30912454738605</c:v>
                </c:pt>
                <c:pt idx="17">
                  <c:v>-69.094963948177352</c:v>
                </c:pt>
                <c:pt idx="18">
                  <c:v>-107.04895100631342</c:v>
                </c:pt>
                <c:pt idx="19">
                  <c:v>-69.202272475398033</c:v>
                </c:pt>
                <c:pt idx="20">
                  <c:v>-107.86970500908015</c:v>
                </c:pt>
              </c:numCache>
            </c:numRef>
          </c:val>
          <c:extLst>
            <c:ext xmlns:c16="http://schemas.microsoft.com/office/drawing/2014/chart" uri="{C3380CC4-5D6E-409C-BE32-E72D297353CC}">
              <c16:uniqueId val="{00000002-AB14-4786-BE03-804DD114CB33}"/>
            </c:ext>
          </c:extLst>
        </c:ser>
        <c:ser>
          <c:idx val="4"/>
          <c:order val="4"/>
          <c:tx>
            <c:strRef>
              <c:f>'IV.3 Төлбөрийн тэнцэл'!$A$25</c:f>
              <c:strCache>
                <c:ptCount val="1"/>
                <c:pt idx="0">
                  <c:v>Бизнесийн бусад үйлчилгээ</c:v>
                </c:pt>
              </c:strCache>
            </c:strRef>
          </c:tx>
          <c:spPr>
            <a:solidFill>
              <a:srgbClr val="B99E66"/>
            </a:solidFill>
            <a:ln>
              <a:noFill/>
            </a:ln>
            <a:effectLst/>
          </c:spPr>
          <c:invertIfNegative val="0"/>
          <c:cat>
            <c:multiLvlStrRef>
              <c:f>'IV.3 Төлбөрийн тэнцэл'!$C$1:$AM$2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тэнцэл'!$B$25:$AM$25</c:f>
              <c:numCache>
                <c:formatCode>#,##0</c:formatCode>
                <c:ptCount val="21"/>
                <c:pt idx="0">
                  <c:v>-102.27431365150902</c:v>
                </c:pt>
                <c:pt idx="1">
                  <c:v>-130.42304350130618</c:v>
                </c:pt>
                <c:pt idx="2">
                  <c:v>-137.03534986389212</c:v>
                </c:pt>
                <c:pt idx="3">
                  <c:v>-159.4655562578227</c:v>
                </c:pt>
                <c:pt idx="4">
                  <c:v>-108.00002762371511</c:v>
                </c:pt>
                <c:pt idx="5">
                  <c:v>-67.511870151792806</c:v>
                </c:pt>
                <c:pt idx="6">
                  <c:v>-99.291714767679807</c:v>
                </c:pt>
                <c:pt idx="7">
                  <c:v>-160.45998423097024</c:v>
                </c:pt>
                <c:pt idx="8">
                  <c:v>-139.47469018103465</c:v>
                </c:pt>
                <c:pt idx="9">
                  <c:v>-129.73802978070182</c:v>
                </c:pt>
                <c:pt idx="10">
                  <c:v>-140.41876936528047</c:v>
                </c:pt>
                <c:pt idx="11">
                  <c:v>-180.6996094631113</c:v>
                </c:pt>
                <c:pt idx="12">
                  <c:v>-177.98185540374726</c:v>
                </c:pt>
                <c:pt idx="13">
                  <c:v>-146.27066273086976</c:v>
                </c:pt>
                <c:pt idx="14">
                  <c:v>-101.32446353662894</c:v>
                </c:pt>
                <c:pt idx="15">
                  <c:v>-120.22298051464566</c:v>
                </c:pt>
                <c:pt idx="16">
                  <c:v>-43.140129165688322</c:v>
                </c:pt>
                <c:pt idx="17">
                  <c:v>-124.97933299034781</c:v>
                </c:pt>
                <c:pt idx="18">
                  <c:v>-93.49550007264304</c:v>
                </c:pt>
                <c:pt idx="19">
                  <c:v>-81.786161321366066</c:v>
                </c:pt>
                <c:pt idx="20">
                  <c:v>-27.25056467844923</c:v>
                </c:pt>
              </c:numCache>
            </c:numRef>
          </c:val>
          <c:extLst>
            <c:ext xmlns:c16="http://schemas.microsoft.com/office/drawing/2014/chart" uri="{C3380CC4-5D6E-409C-BE32-E72D297353CC}">
              <c16:uniqueId val="{00000003-AB14-4786-BE03-804DD114CB33}"/>
            </c:ext>
          </c:extLst>
        </c:ser>
        <c:ser>
          <c:idx val="5"/>
          <c:order val="5"/>
          <c:tx>
            <c:strRef>
              <c:f>'IV.3 Төлбөрийн тэнцэл'!$A$26</c:f>
              <c:strCache>
                <c:ptCount val="1"/>
                <c:pt idx="0">
                  <c:v>Бусад үйлчилгээ</c:v>
                </c:pt>
              </c:strCache>
            </c:strRef>
          </c:tx>
          <c:spPr>
            <a:solidFill>
              <a:srgbClr val="E6E5E2"/>
            </a:solidFill>
            <a:ln>
              <a:noFill/>
            </a:ln>
            <a:effectLst/>
          </c:spPr>
          <c:invertIfNegative val="0"/>
          <c:cat>
            <c:multiLvlStrRef>
              <c:f>'IV.3 Төлбөрийн тэнцэл'!$C$1:$AM$2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тэнцэл'!$B$26:$AM$26</c:f>
              <c:numCache>
                <c:formatCode>#,##0</c:formatCode>
                <c:ptCount val="21"/>
                <c:pt idx="0">
                  <c:v>-88.073072316753382</c:v>
                </c:pt>
                <c:pt idx="1">
                  <c:v>-206.90515370101593</c:v>
                </c:pt>
                <c:pt idx="2">
                  <c:v>-78.243501806204847</c:v>
                </c:pt>
                <c:pt idx="3">
                  <c:v>-78.953628041883974</c:v>
                </c:pt>
                <c:pt idx="4">
                  <c:v>-60.372312574961938</c:v>
                </c:pt>
                <c:pt idx="5">
                  <c:v>-75.851032032252192</c:v>
                </c:pt>
                <c:pt idx="6">
                  <c:v>-97.397232183706379</c:v>
                </c:pt>
                <c:pt idx="7">
                  <c:v>-111.66883917978566</c:v>
                </c:pt>
                <c:pt idx="8">
                  <c:v>-99.412023349632136</c:v>
                </c:pt>
                <c:pt idx="9">
                  <c:v>-77.500977593210109</c:v>
                </c:pt>
                <c:pt idx="10">
                  <c:v>-93.190233260098125</c:v>
                </c:pt>
                <c:pt idx="11">
                  <c:v>-142.29596621355165</c:v>
                </c:pt>
                <c:pt idx="12">
                  <c:v>-141.79760027469507</c:v>
                </c:pt>
                <c:pt idx="13">
                  <c:v>-75.58010339167771</c:v>
                </c:pt>
                <c:pt idx="14">
                  <c:v>-61.100223983092945</c:v>
                </c:pt>
                <c:pt idx="15">
                  <c:v>-161.30906500707169</c:v>
                </c:pt>
                <c:pt idx="16">
                  <c:v>-75.325247641414137</c:v>
                </c:pt>
                <c:pt idx="17">
                  <c:v>-83.31722180137217</c:v>
                </c:pt>
                <c:pt idx="18">
                  <c:v>-44.300169213563436</c:v>
                </c:pt>
                <c:pt idx="19">
                  <c:v>-155.58077357555612</c:v>
                </c:pt>
                <c:pt idx="20">
                  <c:v>-60.380037892718889</c:v>
                </c:pt>
              </c:numCache>
            </c:numRef>
          </c:val>
          <c:extLst>
            <c:ext xmlns:c16="http://schemas.microsoft.com/office/drawing/2014/chart" uri="{C3380CC4-5D6E-409C-BE32-E72D297353CC}">
              <c16:uniqueId val="{00000004-AB14-4786-BE03-804DD114CB33}"/>
            </c:ext>
          </c:extLst>
        </c:ser>
        <c:dLbls>
          <c:showLegendKey val="0"/>
          <c:showVal val="0"/>
          <c:showCatName val="0"/>
          <c:showSerName val="0"/>
          <c:showPercent val="0"/>
          <c:showBubbleSize val="0"/>
        </c:dLbls>
        <c:gapWidth val="50"/>
        <c:overlap val="100"/>
        <c:axId val="517409792"/>
        <c:axId val="517427968"/>
      </c:barChart>
      <c:lineChart>
        <c:grouping val="standard"/>
        <c:varyColors val="0"/>
        <c:ser>
          <c:idx val="0"/>
          <c:order val="0"/>
          <c:tx>
            <c:strRef>
              <c:f>'IV.3 Төлбөрийн тэнцэл'!$A$21</c:f>
              <c:strCache>
                <c:ptCount val="1"/>
                <c:pt idx="0">
                  <c:v>Үйлчилгээний данс</c:v>
                </c:pt>
              </c:strCache>
            </c:strRef>
          </c:tx>
          <c:spPr>
            <a:ln w="19050" cap="rnd">
              <a:solidFill>
                <a:srgbClr val="122F83"/>
              </a:solidFill>
              <a:round/>
            </a:ln>
            <a:effectLst/>
          </c:spPr>
          <c:marker>
            <c:symbol val="none"/>
          </c:marker>
          <c:dLbls>
            <c:dLbl>
              <c:idx val="16"/>
              <c:layout>
                <c:manualLayout>
                  <c:x val="-1.6098485394110504E-2"/>
                  <c:y val="2.442528929062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57-4E18-B3D5-06A1B7C4583C}"/>
                </c:ext>
              </c:extLst>
            </c:dLbl>
            <c:dLbl>
              <c:idx val="19"/>
              <c:layout>
                <c:manualLayout>
                  <c:x val="-1.9025482738494321E-2"/>
                  <c:y val="2.5119582946839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7F-482B-BECC-69C3FF588887}"/>
                </c:ext>
              </c:extLst>
            </c:dLbl>
            <c:dLbl>
              <c:idx val="20"/>
              <c:layout>
                <c:manualLayout>
                  <c:x val="-1.1707989377534835E-2"/>
                  <c:y val="-1.2212644645313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57-4E18-B3D5-06A1B7C458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тэнцэл'!$C$1:$AM$2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тэнцэл'!$B$21:$AM$21</c:f>
              <c:numCache>
                <c:formatCode>#,##0</c:formatCode>
                <c:ptCount val="21"/>
                <c:pt idx="0">
                  <c:v>-328.08863366186392</c:v>
                </c:pt>
                <c:pt idx="1">
                  <c:v>-437.4173006253227</c:v>
                </c:pt>
                <c:pt idx="2">
                  <c:v>-210.66918766546621</c:v>
                </c:pt>
                <c:pt idx="3">
                  <c:v>-362.1055650920058</c:v>
                </c:pt>
                <c:pt idx="4">
                  <c:v>-333.54208185087737</c:v>
                </c:pt>
                <c:pt idx="5">
                  <c:v>-256.59501435275354</c:v>
                </c:pt>
                <c:pt idx="6">
                  <c:v>-182.04958450075617</c:v>
                </c:pt>
                <c:pt idx="7">
                  <c:v>-439.94165672674103</c:v>
                </c:pt>
                <c:pt idx="8">
                  <c:v>-546.5237049696558</c:v>
                </c:pt>
                <c:pt idx="9">
                  <c:v>-435.45898192892724</c:v>
                </c:pt>
                <c:pt idx="10">
                  <c:v>-361.69695337090445</c:v>
                </c:pt>
                <c:pt idx="11">
                  <c:v>-634.61468801488581</c:v>
                </c:pt>
                <c:pt idx="12">
                  <c:v>-646.86320877787125</c:v>
                </c:pt>
                <c:pt idx="13">
                  <c:v>-457.52901116635883</c:v>
                </c:pt>
                <c:pt idx="14">
                  <c:v>-297.94852867549639</c:v>
                </c:pt>
                <c:pt idx="15">
                  <c:v>-589.37600155228517</c:v>
                </c:pt>
                <c:pt idx="16">
                  <c:v>-372.44669098402244</c:v>
                </c:pt>
                <c:pt idx="17">
                  <c:v>-337.85321005258561</c:v>
                </c:pt>
                <c:pt idx="18">
                  <c:v>-347.83874061198674</c:v>
                </c:pt>
                <c:pt idx="19">
                  <c:v>-395.61223336511745</c:v>
                </c:pt>
                <c:pt idx="20">
                  <c:v>-246.48070308189051</c:v>
                </c:pt>
              </c:numCache>
            </c:numRef>
          </c:val>
          <c:smooth val="1"/>
          <c:extLst>
            <c:ext xmlns:c16="http://schemas.microsoft.com/office/drawing/2014/chart" uri="{C3380CC4-5D6E-409C-BE32-E72D297353CC}">
              <c16:uniqueId val="{00000006-AB14-4786-BE03-804DD114CB33}"/>
            </c:ext>
          </c:extLst>
        </c:ser>
        <c:dLbls>
          <c:showLegendKey val="0"/>
          <c:showVal val="0"/>
          <c:showCatName val="0"/>
          <c:showSerName val="0"/>
          <c:showPercent val="0"/>
          <c:showBubbleSize val="0"/>
        </c:dLbls>
        <c:marker val="1"/>
        <c:smooth val="0"/>
        <c:axId val="517409792"/>
        <c:axId val="517427968"/>
      </c:lineChart>
      <c:catAx>
        <c:axId val="51740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427968"/>
        <c:crosses val="autoZero"/>
        <c:auto val="1"/>
        <c:lblAlgn val="ctr"/>
        <c:lblOffset val="100"/>
        <c:noMultiLvlLbl val="0"/>
      </c:catAx>
      <c:valAx>
        <c:axId val="517427968"/>
        <c:scaling>
          <c:orientation val="minMax"/>
          <c:min val="-800"/>
        </c:scaling>
        <c:delete val="0"/>
        <c:axPos val="l"/>
        <c:title>
          <c:tx>
            <c:rich>
              <a:bodyPr rot="-5400000" vert="horz"/>
              <a:lstStyle/>
              <a:p>
                <a:pPr>
                  <a:defRPr/>
                </a:pPr>
                <a:r>
                  <a:rPr lang="mn-MN"/>
                  <a:t>сая </a:t>
                </a:r>
                <a:r>
                  <a:rPr lang="en-US"/>
                  <a:t>$</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517409792"/>
        <c:crosses val="autoZero"/>
        <c:crossBetween val="between"/>
      </c:valAx>
      <c:spPr>
        <a:noFill/>
        <a:ln>
          <a:solidFill>
            <a:srgbClr val="BFBFB7"/>
          </a:solidFill>
        </a:ln>
        <a:effectLst/>
      </c:spPr>
    </c:plotArea>
    <c:legend>
      <c:legendPos val="b"/>
      <c:layout>
        <c:manualLayout>
          <c:xMode val="edge"/>
          <c:yMode val="edge"/>
          <c:x val="7.9183577160673216E-2"/>
          <c:y val="0.60430813849373222"/>
          <c:w val="0.4202854947167517"/>
          <c:h val="0.2363322803741411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55845247074885E-2"/>
          <c:y val="2.3259428954450195E-2"/>
          <c:w val="0.87454505465053078"/>
          <c:h val="0.65931574463445919"/>
        </c:manualLayout>
      </c:layout>
      <c:barChart>
        <c:barDir val="col"/>
        <c:grouping val="stacked"/>
        <c:varyColors val="0"/>
        <c:ser>
          <c:idx val="0"/>
          <c:order val="0"/>
          <c:tx>
            <c:strRef>
              <c:f>'IV.3 Төлбөрийн тэнцэл'!$A$29</c:f>
              <c:strCache>
                <c:ptCount val="1"/>
                <c:pt idx="0">
                  <c:v>Ажилчдын цалин</c:v>
                </c:pt>
              </c:strCache>
            </c:strRef>
          </c:tx>
          <c:spPr>
            <a:solidFill>
              <a:srgbClr val="E6E5E2"/>
            </a:solidFill>
            <a:ln>
              <a:solidFill>
                <a:srgbClr val="BFBFB7"/>
              </a:solidFill>
            </a:ln>
            <a:effectLst/>
          </c:spPr>
          <c:invertIfNegative val="0"/>
          <c:cat>
            <c:multiLvlStrRef>
              <c:f>'IV.3 Төлбөрийн тэнцэл'!$W$1:$AM$2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'IV.3 Төлбөрийн тэнцэл'!$W$29:$AM$29</c:f>
              <c:numCache>
                <c:formatCode>0.0</c:formatCode>
                <c:ptCount val="17"/>
                <c:pt idx="0">
                  <c:v>-13.46</c:v>
                </c:pt>
                <c:pt idx="1">
                  <c:v>-9.4499999999999993</c:v>
                </c:pt>
                <c:pt idx="2">
                  <c:v>-10.28</c:v>
                </c:pt>
                <c:pt idx="3">
                  <c:v>-10.75</c:v>
                </c:pt>
                <c:pt idx="4">
                  <c:v>45.27</c:v>
                </c:pt>
                <c:pt idx="5">
                  <c:v>46.64</c:v>
                </c:pt>
                <c:pt idx="6">
                  <c:v>46.8</c:v>
                </c:pt>
                <c:pt idx="7">
                  <c:v>46.01</c:v>
                </c:pt>
                <c:pt idx="8">
                  <c:v>57.98</c:v>
                </c:pt>
                <c:pt idx="9">
                  <c:v>44.83</c:v>
                </c:pt>
                <c:pt idx="10">
                  <c:v>49.28</c:v>
                </c:pt>
                <c:pt idx="11">
                  <c:v>44.15</c:v>
                </c:pt>
                <c:pt idx="12">
                  <c:v>56.36</c:v>
                </c:pt>
                <c:pt idx="13">
                  <c:v>64.010000000000005</c:v>
                </c:pt>
                <c:pt idx="14" formatCode="General">
                  <c:v>72.849999999999994</c:v>
                </c:pt>
                <c:pt idx="15" formatCode="0">
                  <c:v>63.28</c:v>
                </c:pt>
                <c:pt idx="16" formatCode="0">
                  <c:v>64.419705820554412</c:v>
                </c:pt>
              </c:numCache>
            </c:numRef>
          </c:val>
          <c:extLst>
            <c:ext xmlns:c16="http://schemas.microsoft.com/office/drawing/2014/chart" uri="{C3380CC4-5D6E-409C-BE32-E72D297353CC}">
              <c16:uniqueId val="{00000000-E14A-4377-90A9-3E47B5B1C111}"/>
            </c:ext>
          </c:extLst>
        </c:ser>
        <c:ser>
          <c:idx val="1"/>
          <c:order val="1"/>
          <c:tx>
            <c:strRef>
              <c:f>'IV.3 Төлбөрийн тэнцэл'!$A$30</c:f>
              <c:strCache>
                <c:ptCount val="1"/>
                <c:pt idx="0">
                  <c:v>Шууд хөрөнгө оруулалтын орлого</c:v>
                </c:pt>
              </c:strCache>
            </c:strRef>
          </c:tx>
          <c:spPr>
            <a:solidFill>
              <a:srgbClr val="286A6C"/>
            </a:solidFill>
            <a:ln>
              <a:solidFill>
                <a:srgbClr val="286A6C"/>
              </a:solidFill>
            </a:ln>
            <a:effectLst/>
          </c:spPr>
          <c:invertIfNegative val="0"/>
          <c:cat>
            <c:multiLvlStrRef>
              <c:f>'IV.3 Төлбөрийн тэнцэл'!$W$1:$AM$2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'IV.3 Төлбөрийн тэнцэл'!$W$30:$AM$30</c:f>
              <c:numCache>
                <c:formatCode>#,##0</c:formatCode>
                <c:ptCount val="17"/>
                <c:pt idx="0">
                  <c:v>-140</c:v>
                </c:pt>
                <c:pt idx="1">
                  <c:v>-159</c:v>
                </c:pt>
                <c:pt idx="2">
                  <c:v>-207</c:v>
                </c:pt>
                <c:pt idx="3">
                  <c:v>-259</c:v>
                </c:pt>
                <c:pt idx="4">
                  <c:v>-131.53023800638385</c:v>
                </c:pt>
                <c:pt idx="5">
                  <c:v>-191.97591080340791</c:v>
                </c:pt>
                <c:pt idx="6">
                  <c:v>-130.96503247220568</c:v>
                </c:pt>
                <c:pt idx="7">
                  <c:v>-149.19041400583367</c:v>
                </c:pt>
                <c:pt idx="8">
                  <c:v>-228.26550864348945</c:v>
                </c:pt>
                <c:pt idx="9">
                  <c:v>-221.0291764416678</c:v>
                </c:pt>
                <c:pt idx="10">
                  <c:v>-235.76921062754792</c:v>
                </c:pt>
                <c:pt idx="11">
                  <c:v>-261.07246934002916</c:v>
                </c:pt>
                <c:pt idx="12">
                  <c:v>-75.613149879999995</c:v>
                </c:pt>
                <c:pt idx="13">
                  <c:v>-162.05884501050826</c:v>
                </c:pt>
                <c:pt idx="14" formatCode="General">
                  <c:v>-197</c:v>
                </c:pt>
                <c:pt idx="15" formatCode="0">
                  <c:v>-344.09</c:v>
                </c:pt>
                <c:pt idx="16" formatCode="0">
                  <c:v>-328.39756405527544</c:v>
                </c:pt>
              </c:numCache>
            </c:numRef>
          </c:val>
          <c:extLst>
            <c:ext xmlns:c16="http://schemas.microsoft.com/office/drawing/2014/chart" uri="{C3380CC4-5D6E-409C-BE32-E72D297353CC}">
              <c16:uniqueId val="{00000001-E14A-4377-90A9-3E47B5B1C111}"/>
            </c:ext>
          </c:extLst>
        </c:ser>
        <c:ser>
          <c:idx val="2"/>
          <c:order val="2"/>
          <c:tx>
            <c:strRef>
              <c:f>'IV.3 Төлбөрийн тэнцэл'!$A$31</c:f>
              <c:strCache>
                <c:ptCount val="1"/>
                <c:pt idx="0">
                  <c:v>Багцын хөрөнгө оруулалтын орлого</c:v>
                </c:pt>
              </c:strCache>
            </c:strRef>
          </c:tx>
          <c:spPr>
            <a:solidFill>
              <a:srgbClr val="937843"/>
            </a:solidFill>
            <a:ln>
              <a:solidFill>
                <a:srgbClr val="937843"/>
              </a:solidFill>
            </a:ln>
            <a:effectLst/>
          </c:spPr>
          <c:invertIfNegative val="0"/>
          <c:cat>
            <c:multiLvlStrRef>
              <c:f>'IV.3 Төлбөрийн тэнцэл'!$W$1:$AM$2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'IV.3 Төлбөрийн тэнцэл'!$W$31:$AM$31</c:f>
              <c:numCache>
                <c:formatCode>#,##0</c:formatCode>
                <c:ptCount val="17"/>
                <c:pt idx="0">
                  <c:v>-58</c:v>
                </c:pt>
                <c:pt idx="1">
                  <c:v>-65</c:v>
                </c:pt>
                <c:pt idx="2">
                  <c:v>-69</c:v>
                </c:pt>
                <c:pt idx="3">
                  <c:v>-73</c:v>
                </c:pt>
                <c:pt idx="4">
                  <c:v>-72.130678314762989</c:v>
                </c:pt>
                <c:pt idx="5">
                  <c:v>-55.618690288052029</c:v>
                </c:pt>
                <c:pt idx="6">
                  <c:v>-73.174053172441575</c:v>
                </c:pt>
                <c:pt idx="7">
                  <c:v>-80.733018133994491</c:v>
                </c:pt>
                <c:pt idx="8">
                  <c:v>-85.10889684171859</c:v>
                </c:pt>
                <c:pt idx="9">
                  <c:v>-97.483791863147758</c:v>
                </c:pt>
                <c:pt idx="10">
                  <c:v>-99.105879457151275</c:v>
                </c:pt>
                <c:pt idx="11">
                  <c:v>-98.387472139011834</c:v>
                </c:pt>
                <c:pt idx="12">
                  <c:v>-98.978997969999995</c:v>
                </c:pt>
                <c:pt idx="13">
                  <c:v>-89.116970836764551</c:v>
                </c:pt>
                <c:pt idx="14" formatCode="General">
                  <c:v>-81</c:v>
                </c:pt>
                <c:pt idx="15" formatCode="0">
                  <c:v>-75.75</c:v>
                </c:pt>
                <c:pt idx="16" formatCode="0">
                  <c:v>-74.607985073663983</c:v>
                </c:pt>
              </c:numCache>
            </c:numRef>
          </c:val>
          <c:extLst>
            <c:ext xmlns:c16="http://schemas.microsoft.com/office/drawing/2014/chart" uri="{C3380CC4-5D6E-409C-BE32-E72D297353CC}">
              <c16:uniqueId val="{00000002-E14A-4377-90A9-3E47B5B1C111}"/>
            </c:ext>
          </c:extLst>
        </c:ser>
        <c:ser>
          <c:idx val="3"/>
          <c:order val="3"/>
          <c:tx>
            <c:strRef>
              <c:f>'IV.3 Төлбөрийн тэнцэл'!$A$32</c:f>
              <c:strCache>
                <c:ptCount val="1"/>
                <c:pt idx="0">
                  <c:v>Бусад хөрөнгө оруулалтын орлого</c:v>
                </c:pt>
              </c:strCache>
            </c:strRef>
          </c:tx>
          <c:spPr>
            <a:solidFill>
              <a:srgbClr val="7D8CAE"/>
            </a:solidFill>
            <a:ln>
              <a:solidFill>
                <a:schemeClr val="bg1">
                  <a:lumMod val="50000"/>
                </a:schemeClr>
              </a:solidFill>
            </a:ln>
            <a:effectLst/>
          </c:spPr>
          <c:invertIfNegative val="0"/>
          <c:cat>
            <c:multiLvlStrRef>
              <c:f>'IV.3 Төлбөрийн тэнцэл'!$W$1:$AM$2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'IV.3 Төлбөрийн тэнцэл'!$W$32:$AM$32</c:f>
              <c:numCache>
                <c:formatCode>#,##0</c:formatCode>
                <c:ptCount val="17"/>
                <c:pt idx="0">
                  <c:v>-70</c:v>
                </c:pt>
                <c:pt idx="1">
                  <c:v>-198</c:v>
                </c:pt>
                <c:pt idx="2">
                  <c:v>-95</c:v>
                </c:pt>
                <c:pt idx="3">
                  <c:v>-178</c:v>
                </c:pt>
                <c:pt idx="4">
                  <c:v>-60.388675834715706</c:v>
                </c:pt>
                <c:pt idx="5">
                  <c:v>-175.13144884479414</c:v>
                </c:pt>
                <c:pt idx="6">
                  <c:v>-145.2073099247061</c:v>
                </c:pt>
                <c:pt idx="7">
                  <c:v>-175.88993493825521</c:v>
                </c:pt>
                <c:pt idx="8">
                  <c:v>-46.415478864653821</c:v>
                </c:pt>
                <c:pt idx="9">
                  <c:v>-163.33832148409888</c:v>
                </c:pt>
                <c:pt idx="10">
                  <c:v>-138.16909061003091</c:v>
                </c:pt>
                <c:pt idx="11">
                  <c:v>-154.10890550923924</c:v>
                </c:pt>
                <c:pt idx="12">
                  <c:v>-54.36348804</c:v>
                </c:pt>
                <c:pt idx="13">
                  <c:v>-148.2149515217898</c:v>
                </c:pt>
                <c:pt idx="14" formatCode="General">
                  <c:v>-138</c:v>
                </c:pt>
                <c:pt idx="15" formatCode="0">
                  <c:v>-124.97</c:v>
                </c:pt>
                <c:pt idx="16" formatCode="0">
                  <c:v>-47.210648364112657</c:v>
                </c:pt>
              </c:numCache>
            </c:numRef>
          </c:val>
          <c:extLst>
            <c:ext xmlns:c16="http://schemas.microsoft.com/office/drawing/2014/chart" uri="{C3380CC4-5D6E-409C-BE32-E72D297353CC}">
              <c16:uniqueId val="{00000003-E14A-4377-90A9-3E47B5B1C111}"/>
            </c:ext>
          </c:extLst>
        </c:ser>
        <c:ser>
          <c:idx val="4"/>
          <c:order val="4"/>
          <c:tx>
            <c:strRef>
              <c:f>'IV.3 Төлбөрийн тэнцэл'!$A$33</c:f>
              <c:strCache>
                <c:ptCount val="1"/>
                <c:pt idx="0">
                  <c:v>Гадаад валютын нөөцийн орлого (Кредит)</c:v>
                </c:pt>
              </c:strCache>
            </c:strRef>
          </c:tx>
          <c:spPr>
            <a:solidFill>
              <a:srgbClr val="7EA6A7">
                <a:alpha val="60000"/>
              </a:srgbClr>
            </a:solidFill>
            <a:ln>
              <a:solidFill>
                <a:srgbClr val="7EA6A7"/>
              </a:solidFill>
            </a:ln>
            <a:effectLst/>
          </c:spPr>
          <c:invertIfNegative val="0"/>
          <c:cat>
            <c:multiLvlStrRef>
              <c:f>'IV.3 Төлбөрийн тэнцэл'!$W$1:$AM$2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'IV.3 Төлбөрийн тэнцэл'!$W$33:$AM$33</c:f>
              <c:numCache>
                <c:formatCode>#,##0</c:formatCode>
                <c:ptCount val="17"/>
                <c:pt idx="0">
                  <c:v>0</c:v>
                </c:pt>
                <c:pt idx="1">
                  <c:v>0</c:v>
                </c:pt>
                <c:pt idx="2">
                  <c:v>1</c:v>
                </c:pt>
                <c:pt idx="3">
                  <c:v>-5</c:v>
                </c:pt>
                <c:pt idx="4">
                  <c:v>3.7368816526223068</c:v>
                </c:pt>
                <c:pt idx="5">
                  <c:v>3.8237807881061006</c:v>
                </c:pt>
                <c:pt idx="6">
                  <c:v>5.0022039876300033</c:v>
                </c:pt>
                <c:pt idx="7">
                  <c:v>3.9266056520337758</c:v>
                </c:pt>
                <c:pt idx="8">
                  <c:v>10.410487340604204</c:v>
                </c:pt>
                <c:pt idx="9">
                  <c:v>9.928701998302639</c:v>
                </c:pt>
                <c:pt idx="10">
                  <c:v>7.2165963988868196</c:v>
                </c:pt>
                <c:pt idx="11">
                  <c:v>8.3269434986310706</c:v>
                </c:pt>
                <c:pt idx="12">
                  <c:v>6.1469783500000004</c:v>
                </c:pt>
                <c:pt idx="13">
                  <c:v>1.6017823499999999</c:v>
                </c:pt>
                <c:pt idx="14" formatCode="General">
                  <c:v>1</c:v>
                </c:pt>
                <c:pt idx="15" formatCode="0">
                  <c:v>1.1100000000000001</c:v>
                </c:pt>
                <c:pt idx="16" formatCode="0">
                  <c:v>1.0619683</c:v>
                </c:pt>
              </c:numCache>
            </c:numRef>
          </c:val>
          <c:extLst>
            <c:ext xmlns:c16="http://schemas.microsoft.com/office/drawing/2014/chart" uri="{C3380CC4-5D6E-409C-BE32-E72D297353CC}">
              <c16:uniqueId val="{00000004-E14A-4377-90A9-3E47B5B1C111}"/>
            </c:ext>
          </c:extLst>
        </c:ser>
        <c:ser>
          <c:idx val="5"/>
          <c:order val="5"/>
          <c:tx>
            <c:strRef>
              <c:f>'IV.3 Төлбөрийн тэнцэл'!$A$34</c:f>
              <c:strCache>
                <c:ptCount val="1"/>
                <c:pt idx="0">
                  <c:v>Бусад орлого </c:v>
                </c:pt>
              </c:strCache>
            </c:strRef>
          </c:tx>
          <c:spPr>
            <a:solidFill>
              <a:srgbClr val="7D8CAE">
                <a:alpha val="40000"/>
              </a:srgbClr>
            </a:solidFill>
            <a:ln>
              <a:solidFill>
                <a:schemeClr val="bg1">
                  <a:lumMod val="50000"/>
                </a:schemeClr>
              </a:solidFill>
            </a:ln>
            <a:effectLst/>
          </c:spPr>
          <c:invertIfNegative val="0"/>
          <c:cat>
            <c:multiLvlStrRef>
              <c:f>'IV.3 Төлбөрийн тэнцэл'!$W$1:$AM$2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2017</c:v>
                  </c:pt>
                  <c:pt idx="4">
                    <c:v>2018</c:v>
                  </c:pt>
                  <c:pt idx="8">
                    <c:v>2019</c:v>
                  </c:pt>
                  <c:pt idx="12">
                    <c:v>2020</c:v>
                  </c:pt>
                  <c:pt idx="16">
                    <c:v>2021</c:v>
                  </c:pt>
                </c:lvl>
              </c:multiLvlStrCache>
            </c:multiLvlStrRef>
          </c:cat>
          <c:val>
            <c:numRef>
              <c:f>'IV.3 Төлбөрийн тэнцэл'!$W$34:$AM$34</c:f>
              <c:numCache>
                <c:formatCode>0.0</c:formatCode>
                <c:ptCount val="17"/>
                <c:pt idx="0" formatCode="General">
                  <c:v>0</c:v>
                </c:pt>
                <c:pt idx="1">
                  <c:v>1.392500857829964</c:v>
                </c:pt>
                <c:pt idx="2" formatCode="#,##0">
                  <c:v>1</c:v>
                </c:pt>
                <c:pt idx="3" formatCode="#,##0">
                  <c:v>3</c:v>
                </c:pt>
                <c:pt idx="4" formatCode="#,##0">
                  <c:v>2.1204412480025017</c:v>
                </c:pt>
                <c:pt idx="5" formatCode="#,##0">
                  <c:v>5.7260313118671764</c:v>
                </c:pt>
                <c:pt idx="6" formatCode="#,##0">
                  <c:v>2.9557192568273107</c:v>
                </c:pt>
                <c:pt idx="7" formatCode="#,##0">
                  <c:v>2.407586588052927</c:v>
                </c:pt>
                <c:pt idx="8" formatCode="#,##0">
                  <c:v>2.7571544615643653</c:v>
                </c:pt>
                <c:pt idx="9" formatCode="#,##0">
                  <c:v>2.0684401399227106</c:v>
                </c:pt>
                <c:pt idx="10" formatCode="#,##0">
                  <c:v>11.806930121407806</c:v>
                </c:pt>
                <c:pt idx="11" formatCode="#,##0">
                  <c:v>10.700291188227018</c:v>
                </c:pt>
                <c:pt idx="12" formatCode="#,##0">
                  <c:v>3.1252244086502063</c:v>
                </c:pt>
                <c:pt idx="13" formatCode="#,##0">
                  <c:v>2.9848168870394209</c:v>
                </c:pt>
                <c:pt idx="14" formatCode="General">
                  <c:v>3</c:v>
                </c:pt>
                <c:pt idx="15" formatCode="0">
                  <c:v>0.4</c:v>
                </c:pt>
                <c:pt idx="16" formatCode="0">
                  <c:v>0.28149323628990786</c:v>
                </c:pt>
              </c:numCache>
            </c:numRef>
          </c:val>
          <c:extLst>
            <c:ext xmlns:c16="http://schemas.microsoft.com/office/drawing/2014/chart" uri="{C3380CC4-5D6E-409C-BE32-E72D297353CC}">
              <c16:uniqueId val="{00000005-E14A-4377-90A9-3E47B5B1C111}"/>
            </c:ext>
          </c:extLst>
        </c:ser>
        <c:dLbls>
          <c:showLegendKey val="0"/>
          <c:showVal val="0"/>
          <c:showCatName val="0"/>
          <c:showSerName val="0"/>
          <c:showPercent val="0"/>
          <c:showBubbleSize val="0"/>
        </c:dLbls>
        <c:gapWidth val="50"/>
        <c:overlap val="100"/>
        <c:axId val="517546368"/>
        <c:axId val="517547904"/>
      </c:barChart>
      <c:lineChart>
        <c:grouping val="standard"/>
        <c:varyColors val="0"/>
        <c:ser>
          <c:idx val="6"/>
          <c:order val="6"/>
          <c:tx>
            <c:strRef>
              <c:f>'IV.3 Төлбөрийн тэнцэл'!$A$35</c:f>
              <c:strCache>
                <c:ptCount val="1"/>
                <c:pt idx="0">
                  <c:v>Анхдагч орлогын данс</c:v>
                </c:pt>
              </c:strCache>
            </c:strRef>
          </c:tx>
          <c:spPr>
            <a:ln w="19050" cap="rnd">
              <a:solidFill>
                <a:srgbClr val="002060"/>
              </a:solidFill>
              <a:round/>
            </a:ln>
            <a:effectLst/>
          </c:spPr>
          <c:marker>
            <c:symbol val="none"/>
          </c:marker>
          <c:dLbls>
            <c:dLbl>
              <c:idx val="12"/>
              <c:layout>
                <c:manualLayout>
                  <c:x val="-2.6355075891625043E-2"/>
                  <c:y val="-2.2224320702894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9E-47A7-B33C-8B7074B5A9F8}"/>
                </c:ext>
              </c:extLst>
            </c:dLbl>
            <c:dLbl>
              <c:idx val="16"/>
              <c:layout>
                <c:manualLayout>
                  <c:x val="-1.0249791566675329E-2"/>
                  <c:y val="2.17779341167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9E-47A7-B33C-8B7074B5A9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тэнцэл'!$W$1:$AJ$2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2017</c:v>
                  </c:pt>
                  <c:pt idx="4">
                    <c:v>2018</c:v>
                  </c:pt>
                  <c:pt idx="8">
                    <c:v>2019</c:v>
                  </c:pt>
                  <c:pt idx="12">
                    <c:v>2020</c:v>
                  </c:pt>
                </c:lvl>
              </c:multiLvlStrCache>
            </c:multiLvlStrRef>
          </c:cat>
          <c:val>
            <c:numRef>
              <c:f>'IV.3 Төлбөрийн тэнцэл'!$W$35:$AM$35</c:f>
              <c:numCache>
                <c:formatCode>0</c:formatCode>
                <c:ptCount val="17"/>
                <c:pt idx="0">
                  <c:v>-280.06249628466156</c:v>
                </c:pt>
                <c:pt idx="1">
                  <c:v>-430.12735363880716</c:v>
                </c:pt>
                <c:pt idx="2">
                  <c:v>-379.11393463819468</c:v>
                </c:pt>
                <c:pt idx="3">
                  <c:v>-523.28622454596336</c:v>
                </c:pt>
                <c:pt idx="4">
                  <c:v>-212.9211532356706</c:v>
                </c:pt>
                <c:pt idx="5">
                  <c:v>-366.52847076264163</c:v>
                </c:pt>
                <c:pt idx="6">
                  <c:v>-294.58836816334463</c:v>
                </c:pt>
                <c:pt idx="7">
                  <c:v>-353.46862465791355</c:v>
                </c:pt>
                <c:pt idx="8">
                  <c:v>-288.63293483359286</c:v>
                </c:pt>
                <c:pt idx="9">
                  <c:v>-425.02133860222443</c:v>
                </c:pt>
                <c:pt idx="10">
                  <c:v>-404.73753693158005</c:v>
                </c:pt>
                <c:pt idx="11">
                  <c:v>-450.38689815713576</c:v>
                </c:pt>
                <c:pt idx="12">
                  <c:v>-163.32132309289653</c:v>
                </c:pt>
                <c:pt idx="13">
                  <c:v>-330.79279057435485</c:v>
                </c:pt>
                <c:pt idx="14">
                  <c:v>-339.69241634629731</c:v>
                </c:pt>
                <c:pt idx="15">
                  <c:v>-480.00859278480118</c:v>
                </c:pt>
                <c:pt idx="16">
                  <c:v>-384.45303013620776</c:v>
                </c:pt>
              </c:numCache>
            </c:numRef>
          </c:val>
          <c:smooth val="1"/>
          <c:extLst>
            <c:ext xmlns:c16="http://schemas.microsoft.com/office/drawing/2014/chart" uri="{C3380CC4-5D6E-409C-BE32-E72D297353CC}">
              <c16:uniqueId val="{00000006-E14A-4377-90A9-3E47B5B1C111}"/>
            </c:ext>
          </c:extLst>
        </c:ser>
        <c:dLbls>
          <c:showLegendKey val="0"/>
          <c:showVal val="0"/>
          <c:showCatName val="0"/>
          <c:showSerName val="0"/>
          <c:showPercent val="0"/>
          <c:showBubbleSize val="0"/>
        </c:dLbls>
        <c:marker val="1"/>
        <c:smooth val="0"/>
        <c:axId val="517563904"/>
        <c:axId val="517562368"/>
      </c:lineChart>
      <c:catAx>
        <c:axId val="51754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547904"/>
        <c:crosses val="autoZero"/>
        <c:auto val="1"/>
        <c:lblAlgn val="ctr"/>
        <c:lblOffset val="100"/>
        <c:noMultiLvlLbl val="0"/>
      </c:catAx>
      <c:valAx>
        <c:axId val="517547904"/>
        <c:scaling>
          <c:orientation val="minMax"/>
        </c:scaling>
        <c:delete val="0"/>
        <c:axPos val="l"/>
        <c:majorGridlines>
          <c:spPr>
            <a:ln w="9525" cap="flat" cmpd="sng" algn="ctr">
              <a:solidFill>
                <a:schemeClr val="bg1">
                  <a:lumMod val="95000"/>
                </a:schemeClr>
              </a:solidFill>
              <a:prstDash val="sysDot"/>
              <a:round/>
            </a:ln>
            <a:effectLst/>
          </c:spPr>
        </c:majorGridlines>
        <c:title>
          <c:tx>
            <c:rich>
              <a:bodyPr/>
              <a:lstStyle/>
              <a:p>
                <a:pPr>
                  <a:defRPr/>
                </a:pPr>
                <a:r>
                  <a:rPr lang="mn-MN"/>
                  <a:t>сая </a:t>
                </a:r>
                <a:r>
                  <a:rPr lang="en-US"/>
                  <a:t>$</a:t>
                </a:r>
              </a:p>
            </c:rich>
          </c:tx>
          <c:overlay val="0"/>
        </c:title>
        <c:numFmt formatCode="0" sourceLinked="0"/>
        <c:majorTickMark val="none"/>
        <c:minorTickMark val="none"/>
        <c:tickLblPos val="nextTo"/>
        <c:spPr>
          <a:noFill/>
          <a:ln>
            <a:noFill/>
          </a:ln>
          <a:effectLst/>
        </c:spPr>
        <c:txPr>
          <a:bodyPr rot="-60000000" vert="horz"/>
          <a:lstStyle/>
          <a:p>
            <a:pPr>
              <a:defRPr/>
            </a:pPr>
            <a:endParaRPr lang="en-US"/>
          </a:p>
        </c:txPr>
        <c:crossAx val="517546368"/>
        <c:crosses val="autoZero"/>
        <c:crossBetween val="between"/>
      </c:valAx>
      <c:valAx>
        <c:axId val="517562368"/>
        <c:scaling>
          <c:orientation val="minMax"/>
        </c:scaling>
        <c:delete val="1"/>
        <c:axPos val="r"/>
        <c:numFmt formatCode="0" sourceLinked="1"/>
        <c:majorTickMark val="out"/>
        <c:minorTickMark val="none"/>
        <c:tickLblPos val="nextTo"/>
        <c:crossAx val="517563904"/>
        <c:crosses val="max"/>
        <c:crossBetween val="between"/>
      </c:valAx>
      <c:catAx>
        <c:axId val="517563904"/>
        <c:scaling>
          <c:orientation val="minMax"/>
        </c:scaling>
        <c:delete val="1"/>
        <c:axPos val="b"/>
        <c:numFmt formatCode="General" sourceLinked="1"/>
        <c:majorTickMark val="out"/>
        <c:minorTickMark val="none"/>
        <c:tickLblPos val="nextTo"/>
        <c:crossAx val="517562368"/>
        <c:crosses val="autoZero"/>
        <c:auto val="1"/>
        <c:lblAlgn val="ctr"/>
        <c:lblOffset val="100"/>
        <c:noMultiLvlLbl val="0"/>
      </c:catAx>
      <c:spPr>
        <a:noFill/>
        <a:ln>
          <a:noFill/>
        </a:ln>
        <a:effectLst/>
      </c:spPr>
    </c:plotArea>
    <c:legend>
      <c:legendPos val="b"/>
      <c:layout>
        <c:manualLayout>
          <c:xMode val="edge"/>
          <c:yMode val="edge"/>
          <c:x val="4.1492286474449386E-2"/>
          <c:y val="0.80289072654571347"/>
          <c:w val="0.92953367279800425"/>
          <c:h val="0.19710927345428647"/>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51890547516544E-2"/>
          <c:y val="0.18112071519919457"/>
          <c:w val="0.92379201736484429"/>
          <c:h val="0.69903461783378396"/>
        </c:manualLayout>
      </c:layout>
      <c:barChart>
        <c:barDir val="col"/>
        <c:grouping val="stacked"/>
        <c:varyColors val="0"/>
        <c:ser>
          <c:idx val="0"/>
          <c:order val="2"/>
          <c:tx>
            <c:strRef>
              <c:f>'II. ЭЗ өсөлт'!$A$6</c:f>
              <c:strCache>
                <c:ptCount val="1"/>
                <c:pt idx="0">
                  <c:v>Өрхийн хэрэглээ</c:v>
                </c:pt>
              </c:strCache>
            </c:strRef>
          </c:tx>
          <c:spPr>
            <a:solidFill>
              <a:srgbClr val="7D8CAE">
                <a:alpha val="80000"/>
              </a:srgbClr>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өсөлт'!$B$6:$AH$6</c15:sqref>
                  </c15:fullRef>
                </c:ext>
              </c:extLst>
              <c:f>'II. ЭЗ өсөлт'!$V$6:$AH$6</c:f>
              <c:numCache>
                <c:formatCode>0%</c:formatCode>
                <c:ptCount val="13"/>
                <c:pt idx="0">
                  <c:v>0.14209207743817553</c:v>
                </c:pt>
                <c:pt idx="1">
                  <c:v>6.63172358009739E-2</c:v>
                </c:pt>
                <c:pt idx="2">
                  <c:v>3.2009056848078227E-2</c:v>
                </c:pt>
                <c:pt idx="3">
                  <c:v>6.2054684768055195E-2</c:v>
                </c:pt>
                <c:pt idx="4">
                  <c:v>5.7712328877434549E-2</c:v>
                </c:pt>
                <c:pt idx="5">
                  <c:v>4.9715531932219677E-2</c:v>
                </c:pt>
                <c:pt idx="6">
                  <c:v>7.0136678298257676E-2</c:v>
                </c:pt>
                <c:pt idx="7">
                  <c:v>5.5653668321836956E-2</c:v>
                </c:pt>
                <c:pt idx="8">
                  <c:v>4.2079968770075346E-2</c:v>
                </c:pt>
                <c:pt idx="9">
                  <c:v>3.4896731829952912E-2</c:v>
                </c:pt>
                <c:pt idx="10">
                  <c:v>4.0093913684282528E-2</c:v>
                </c:pt>
                <c:pt idx="11">
                  <c:v>-3.9669544825010061E-2</c:v>
                </c:pt>
                <c:pt idx="12">
                  <c:v>-8.4613939545170908E-2</c:v>
                </c:pt>
              </c:numCache>
            </c:numRef>
          </c:val>
          <c:extLst>
            <c:ext xmlns:c16="http://schemas.microsoft.com/office/drawing/2014/chart" uri="{C3380CC4-5D6E-409C-BE32-E72D297353CC}">
              <c16:uniqueId val="{00000000-14E4-41EA-9D96-9A0E1EEC3928}"/>
            </c:ext>
          </c:extLst>
        </c:ser>
        <c:ser>
          <c:idx val="1"/>
          <c:order val="3"/>
          <c:tx>
            <c:strRef>
              <c:f>'II. ЭЗ өсөлт'!$A$7</c:f>
              <c:strCache>
                <c:ptCount val="1"/>
                <c:pt idx="0">
                  <c:v>ЗГ-ын хэрэглээ</c:v>
                </c:pt>
              </c:strCache>
            </c:strRef>
          </c:tx>
          <c:spPr>
            <a:solidFill>
              <a:srgbClr val="122F83"/>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өсөлт'!$B$7:$AH$7</c15:sqref>
                  </c15:fullRef>
                </c:ext>
              </c:extLst>
              <c:f>'II. ЭЗ өсөлт'!$V$7:$AH$7</c:f>
              <c:numCache>
                <c:formatCode>0%</c:formatCode>
                <c:ptCount val="13"/>
                <c:pt idx="0">
                  <c:v>9.0163546107842052E-3</c:v>
                </c:pt>
                <c:pt idx="1">
                  <c:v>2.8568696516174095E-3</c:v>
                </c:pt>
                <c:pt idx="2">
                  <c:v>2.1479163942236599E-3</c:v>
                </c:pt>
                <c:pt idx="3">
                  <c:v>-7.6302938982426346E-3</c:v>
                </c:pt>
                <c:pt idx="4">
                  <c:v>1.4692544710366804E-2</c:v>
                </c:pt>
                <c:pt idx="5">
                  <c:v>1.9692877875819942E-2</c:v>
                </c:pt>
                <c:pt idx="6">
                  <c:v>1.1646102185348308E-2</c:v>
                </c:pt>
                <c:pt idx="7">
                  <c:v>2.1826601375370361E-2</c:v>
                </c:pt>
                <c:pt idx="8">
                  <c:v>9.5764441769024943E-3</c:v>
                </c:pt>
                <c:pt idx="9">
                  <c:v>1.4328018144585907E-2</c:v>
                </c:pt>
                <c:pt idx="10">
                  <c:v>2.1892054045069709E-2</c:v>
                </c:pt>
                <c:pt idx="11">
                  <c:v>3.7004399744371454E-2</c:v>
                </c:pt>
                <c:pt idx="12">
                  <c:v>-1.0787405782628431E-3</c:v>
                </c:pt>
              </c:numCache>
            </c:numRef>
          </c:val>
          <c:extLst>
            <c:ext xmlns:c16="http://schemas.microsoft.com/office/drawing/2014/chart" uri="{C3380CC4-5D6E-409C-BE32-E72D297353CC}">
              <c16:uniqueId val="{00000001-14E4-41EA-9D96-9A0E1EEC3928}"/>
            </c:ext>
          </c:extLst>
        </c:ser>
        <c:ser>
          <c:idx val="2"/>
          <c:order val="4"/>
          <c:tx>
            <c:strRef>
              <c:f>'II. ЭЗ өсөлт'!$A$8</c:f>
              <c:strCache>
                <c:ptCount val="1"/>
                <c:pt idx="0">
                  <c:v>Үндсэн хөрөнгийн хуримтлал</c:v>
                </c:pt>
              </c:strCache>
            </c:strRef>
          </c:tx>
          <c:spPr>
            <a:solidFill>
              <a:srgbClr val="BEAE8E">
                <a:alpha val="80000"/>
              </a:srgbClr>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өсөлт'!$B$8:$AH$8</c15:sqref>
                  </c15:fullRef>
                </c:ext>
              </c:extLst>
              <c:f>'II. ЭЗ өсөлт'!$V$8:$AH$8</c:f>
              <c:numCache>
                <c:formatCode>0%</c:formatCode>
                <c:ptCount val="13"/>
                <c:pt idx="0">
                  <c:v>9.342166970240065E-2</c:v>
                </c:pt>
                <c:pt idx="1">
                  <c:v>8.1107150173894846E-2</c:v>
                </c:pt>
                <c:pt idx="2">
                  <c:v>5.8618300112948857E-2</c:v>
                </c:pt>
                <c:pt idx="3">
                  <c:v>6.0008299506503085E-3</c:v>
                </c:pt>
                <c:pt idx="4">
                  <c:v>0.11550304863931693</c:v>
                </c:pt>
                <c:pt idx="5">
                  <c:v>4.9533411583137815E-2</c:v>
                </c:pt>
                <c:pt idx="6">
                  <c:v>9.0029782704016764E-2</c:v>
                </c:pt>
                <c:pt idx="7">
                  <c:v>3.7479350033851951E-2</c:v>
                </c:pt>
                <c:pt idx="8">
                  <c:v>-1.1016703180362715E-2</c:v>
                </c:pt>
                <c:pt idx="9">
                  <c:v>-3.2787482987495335E-2</c:v>
                </c:pt>
                <c:pt idx="10">
                  <c:v>3.4540142617501607E-3</c:v>
                </c:pt>
                <c:pt idx="11">
                  <c:v>-0.10890196042357686</c:v>
                </c:pt>
                <c:pt idx="12">
                  <c:v>3.608123124405635E-2</c:v>
                </c:pt>
              </c:numCache>
            </c:numRef>
          </c:val>
          <c:extLst>
            <c:ext xmlns:c16="http://schemas.microsoft.com/office/drawing/2014/chart" uri="{C3380CC4-5D6E-409C-BE32-E72D297353CC}">
              <c16:uniqueId val="{00000002-14E4-41EA-9D96-9A0E1EEC3928}"/>
            </c:ext>
          </c:extLst>
        </c:ser>
        <c:ser>
          <c:idx val="3"/>
          <c:order val="5"/>
          <c:tx>
            <c:strRef>
              <c:f>'II. ЭЗ өсөлт'!$A$9</c:f>
              <c:strCache>
                <c:ptCount val="1"/>
                <c:pt idx="0">
                  <c:v>Материаллаг хөрөнгийн өөрчлөлт</c:v>
                </c:pt>
              </c:strCache>
            </c:strRef>
          </c:tx>
          <c:spPr>
            <a:solidFill>
              <a:srgbClr val="B99E66"/>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өсөлт'!$B$9:$AH$9</c15:sqref>
                  </c15:fullRef>
                </c:ext>
              </c:extLst>
              <c:f>'II. ЭЗ өсөлт'!$V$9:$AH$9</c:f>
              <c:numCache>
                <c:formatCode>0%</c:formatCode>
                <c:ptCount val="13"/>
                <c:pt idx="0">
                  <c:v>-3.2773845690973677E-2</c:v>
                </c:pt>
                <c:pt idx="1">
                  <c:v>5.8236126162882493E-3</c:v>
                </c:pt>
                <c:pt idx="2">
                  <c:v>1.7515810622379842E-2</c:v>
                </c:pt>
                <c:pt idx="3">
                  <c:v>2.029390775328804E-2</c:v>
                </c:pt>
                <c:pt idx="4">
                  <c:v>-3.5014693057511238E-2</c:v>
                </c:pt>
                <c:pt idx="5">
                  <c:v>4.2758470742155857E-2</c:v>
                </c:pt>
                <c:pt idx="6">
                  <c:v>2.8915967152227929E-2</c:v>
                </c:pt>
                <c:pt idx="7">
                  <c:v>0.10192817751955568</c:v>
                </c:pt>
                <c:pt idx="8">
                  <c:v>-5.2949717504215624E-3</c:v>
                </c:pt>
                <c:pt idx="9">
                  <c:v>-0.1076203297923235</c:v>
                </c:pt>
                <c:pt idx="10">
                  <c:v>-0.24095954505184708</c:v>
                </c:pt>
                <c:pt idx="11">
                  <c:v>-0.20892016417448692</c:v>
                </c:pt>
                <c:pt idx="12">
                  <c:v>8.732138271240697E-3</c:v>
                </c:pt>
              </c:numCache>
            </c:numRef>
          </c:val>
          <c:extLst>
            <c:ext xmlns:c16="http://schemas.microsoft.com/office/drawing/2014/chart" uri="{C3380CC4-5D6E-409C-BE32-E72D297353CC}">
              <c16:uniqueId val="{00000003-14E4-41EA-9D96-9A0E1EEC3928}"/>
            </c:ext>
          </c:extLst>
        </c:ser>
        <c:ser>
          <c:idx val="4"/>
          <c:order val="6"/>
          <c:tx>
            <c:strRef>
              <c:f>'II. ЭЗ өсөлт'!$A$10</c:f>
              <c:strCache>
                <c:ptCount val="1"/>
                <c:pt idx="0">
                  <c:v>Экспорт</c:v>
                </c:pt>
              </c:strCache>
            </c:strRef>
          </c:tx>
          <c:spPr>
            <a:solidFill>
              <a:srgbClr val="A9C3C4">
                <a:alpha val="60000"/>
              </a:srgbClr>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өсөлт'!$B$10:$AH$10</c15:sqref>
                  </c15:fullRef>
                </c:ext>
              </c:extLst>
              <c:f>'II. ЭЗ өсөлт'!$V$10:$AH$10</c:f>
              <c:numCache>
                <c:formatCode>0%</c:formatCode>
                <c:ptCount val="13"/>
                <c:pt idx="0">
                  <c:v>0.24443097228603392</c:v>
                </c:pt>
                <c:pt idx="1">
                  <c:v>0.13020764849629771</c:v>
                </c:pt>
                <c:pt idx="2">
                  <c:v>0.1545940163940232</c:v>
                </c:pt>
                <c:pt idx="3">
                  <c:v>0.22511342349409791</c:v>
                </c:pt>
                <c:pt idx="4">
                  <c:v>9.2722900452335721E-2</c:v>
                </c:pt>
                <c:pt idx="5">
                  <c:v>0.16241658439612608</c:v>
                </c:pt>
                <c:pt idx="6">
                  <c:v>0.14841271832056399</c:v>
                </c:pt>
                <c:pt idx="7">
                  <c:v>-4.9659031493687153E-2</c:v>
                </c:pt>
                <c:pt idx="8">
                  <c:v>-0.37208371713270522</c:v>
                </c:pt>
                <c:pt idx="9">
                  <c:v>-2.5045767021664701E-2</c:v>
                </c:pt>
                <c:pt idx="10">
                  <c:v>8.8149681743402264E-2</c:v>
                </c:pt>
                <c:pt idx="11">
                  <c:v>0.19087798464283304</c:v>
                </c:pt>
                <c:pt idx="12">
                  <c:v>0.56336255962377391</c:v>
                </c:pt>
              </c:numCache>
            </c:numRef>
          </c:val>
          <c:extLst>
            <c:ext xmlns:c16="http://schemas.microsoft.com/office/drawing/2014/chart" uri="{C3380CC4-5D6E-409C-BE32-E72D297353CC}">
              <c16:uniqueId val="{00000004-14E4-41EA-9D96-9A0E1EEC3928}"/>
            </c:ext>
          </c:extLst>
        </c:ser>
        <c:ser>
          <c:idx val="5"/>
          <c:order val="7"/>
          <c:tx>
            <c:strRef>
              <c:f>'II. ЭЗ өсөлт'!$A$11</c:f>
              <c:strCache>
                <c:ptCount val="1"/>
                <c:pt idx="0">
                  <c:v>Импорт</c:v>
                </c:pt>
              </c:strCache>
            </c:strRef>
          </c:tx>
          <c:spPr>
            <a:solidFill>
              <a:srgbClr val="7EA6A7"/>
            </a:solidFill>
            <a:ln>
              <a:noFill/>
            </a:ln>
            <a:effectLst/>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өсөлт'!$B$11:$AH$11</c15:sqref>
                  </c15:fullRef>
                </c:ext>
              </c:extLst>
              <c:f>'II. ЭЗ өсөлт'!$V$11:$AH$11</c:f>
              <c:numCache>
                <c:formatCode>0%</c:formatCode>
                <c:ptCount val="13"/>
                <c:pt idx="0">
                  <c:v>-0.37232376025247083</c:v>
                </c:pt>
                <c:pt idx="1">
                  <c:v>-0.2388600946782066</c:v>
                </c:pt>
                <c:pt idx="2">
                  <c:v>-0.21064828726493606</c:v>
                </c:pt>
                <c:pt idx="3">
                  <c:v>-0.20950097671037912</c:v>
                </c:pt>
                <c:pt idx="4">
                  <c:v>-0.15720553506703491</c:v>
                </c:pt>
                <c:pt idx="5">
                  <c:v>-0.24001434149242054</c:v>
                </c:pt>
                <c:pt idx="6">
                  <c:v>-0.29241254689993529</c:v>
                </c:pt>
                <c:pt idx="7">
                  <c:v>-0.17400817191081738</c:v>
                </c:pt>
                <c:pt idx="8">
                  <c:v>0.22752048362561506</c:v>
                </c:pt>
                <c:pt idx="9">
                  <c:v>2.8165385184115425E-2</c:v>
                </c:pt>
                <c:pt idx="10">
                  <c:v>5.9974415842997564E-2</c:v>
                </c:pt>
                <c:pt idx="11">
                  <c:v>0.12020983095778515</c:v>
                </c:pt>
                <c:pt idx="12">
                  <c:v>-0.36721277148562215</c:v>
                </c:pt>
              </c:numCache>
            </c:numRef>
          </c:val>
          <c:extLst>
            <c:ext xmlns:c16="http://schemas.microsoft.com/office/drawing/2014/chart" uri="{C3380CC4-5D6E-409C-BE32-E72D297353CC}">
              <c16:uniqueId val="{00000005-14E4-41EA-9D96-9A0E1EEC3928}"/>
            </c:ext>
          </c:extLst>
        </c:ser>
        <c:dLbls>
          <c:showLegendKey val="0"/>
          <c:showVal val="0"/>
          <c:showCatName val="0"/>
          <c:showSerName val="0"/>
          <c:showPercent val="0"/>
          <c:showBubbleSize val="0"/>
        </c:dLbls>
        <c:gapWidth val="25"/>
        <c:overlap val="100"/>
        <c:axId val="490657664"/>
        <c:axId val="490672128"/>
      </c:barChart>
      <c:lineChart>
        <c:grouping val="standard"/>
        <c:varyColors val="0"/>
        <c:ser>
          <c:idx val="10"/>
          <c:order val="0"/>
          <c:tx>
            <c:strRef>
              <c:f>'II. ЭЗ өсөлт'!$A$4</c:f>
              <c:strCache>
                <c:ptCount val="1"/>
                <c:pt idx="0">
                  <c:v>Нийт эрэлт</c:v>
                </c:pt>
              </c:strCache>
            </c:strRef>
          </c:tx>
          <c:spPr>
            <a:ln w="31750" cap="rnd">
              <a:solidFill>
                <a:schemeClr val="tx1"/>
              </a:solidFill>
              <a:round/>
            </a:ln>
            <a:effectLst>
              <a:outerShdw blurRad="50800" dist="38100" dir="2700000" algn="tl" rotWithShape="0">
                <a:prstClr val="black">
                  <a:alpha val="40000"/>
                </a:prstClr>
              </a:outerShdw>
            </a:effectLst>
          </c:spPr>
          <c:marker>
            <c:symbol val="circle"/>
            <c:size val="6"/>
            <c:spPr>
              <a:solidFill>
                <a:schemeClr val="bg1"/>
              </a:solidFill>
              <a:ln w="9525">
                <a:solidFill>
                  <a:schemeClr val="tx1"/>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өсөлт'!$B$1:$AG$2</c15:sqref>
                  </c15:fullRef>
                </c:ext>
              </c:extLst>
              <c:f>'II. ЭЗ өсөлт'!$V$1:$AG$2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2018</c:v>
                  </c:pt>
                  <c:pt idx="4">
                    <c:v>2019</c:v>
                  </c:pt>
                  <c:pt idx="8">
                    <c:v>2020</c:v>
                  </c:pt>
                </c:lvl>
              </c:multiLvlStrCache>
            </c:multiLvlStrRef>
          </c:cat>
          <c:val>
            <c:numRef>
              <c:extLst>
                <c:ext xmlns:c15="http://schemas.microsoft.com/office/drawing/2012/chart" uri="{02D57815-91ED-43cb-92C2-25804820EDAC}">
                  <c15:fullRef>
                    <c15:sqref>'II. ЭЗ өсөлт'!$B$4:$AH$4</c15:sqref>
                  </c15:fullRef>
                </c:ext>
              </c:extLst>
              <c:f>'II. ЭЗ өсөлт'!$V$4:$AH$4</c:f>
              <c:numCache>
                <c:formatCode>0%</c:formatCode>
                <c:ptCount val="13"/>
                <c:pt idx="0">
                  <c:v>8.3863456816966497E-2</c:v>
                </c:pt>
                <c:pt idx="1">
                  <c:v>4.7452412980257375E-2</c:v>
                </c:pt>
                <c:pt idx="2">
                  <c:v>5.4236828813648996E-2</c:v>
                </c:pt>
                <c:pt idx="3">
                  <c:v>9.6331574173940351E-2</c:v>
                </c:pt>
                <c:pt idx="4">
                  <c:v>8.8410594554907629E-2</c:v>
                </c:pt>
                <c:pt idx="5">
                  <c:v>8.4102535037038795E-2</c:v>
                </c:pt>
                <c:pt idx="6">
                  <c:v>5.6728701760479394E-2</c:v>
                </c:pt>
                <c:pt idx="7">
                  <c:v>-6.7794061538893891E-3</c:v>
                </c:pt>
                <c:pt idx="8">
                  <c:v>-0.1092184958052429</c:v>
                </c:pt>
                <c:pt idx="9">
                  <c:v>-8.8063444816865122E-2</c:v>
                </c:pt>
                <c:pt idx="10">
                  <c:v>-2.7395465670707497E-2</c:v>
                </c:pt>
                <c:pt idx="11">
                  <c:v>-9.3994538951461815E-3</c:v>
                </c:pt>
                <c:pt idx="12">
                  <c:v>0.15527047788290349</c:v>
                </c:pt>
              </c:numCache>
            </c:numRef>
          </c:val>
          <c:smooth val="1"/>
          <c:extLst>
            <c:ext xmlns:c16="http://schemas.microsoft.com/office/drawing/2014/chart" uri="{C3380CC4-5D6E-409C-BE32-E72D297353CC}">
              <c16:uniqueId val="{0000000A-14E4-41EA-9D96-9A0E1EEC3928}"/>
            </c:ext>
          </c:extLst>
        </c:ser>
        <c:ser>
          <c:idx val="6"/>
          <c:order val="1"/>
          <c:tx>
            <c:strRef>
              <c:f>'II. ЭЗ өсөлт'!$A$5</c:f>
              <c:strCache>
                <c:ptCount val="1"/>
                <c:pt idx="0">
                  <c:v>Дотоод эрэлт</c:v>
                </c:pt>
              </c:strCache>
            </c:strRef>
          </c:tx>
          <c:spPr>
            <a:ln w="31750">
              <a:solidFill>
                <a:srgbClr val="008080"/>
              </a:solidFill>
            </a:ln>
            <a:effectLst>
              <a:outerShdw blurRad="50800" dist="38100" dir="2700000" algn="tl" rotWithShape="0">
                <a:prstClr val="black">
                  <a:alpha val="40000"/>
                </a:prstClr>
              </a:outerShdw>
            </a:effectLst>
          </c:spPr>
          <c:marker>
            <c:symbol val="circle"/>
            <c:size val="6"/>
            <c:spPr>
              <a:solidFill>
                <a:schemeClr val="bg1"/>
              </a:solidFill>
              <a:ln w="9525">
                <a:solidFill>
                  <a:srgbClr val="008080"/>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өсөлт'!$B$1:$AG$2</c15:sqref>
                  </c15:fullRef>
                </c:ext>
              </c:extLst>
              <c:f>'II. ЭЗ өсөлт'!$V$1:$AG$2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2018</c:v>
                  </c:pt>
                  <c:pt idx="4">
                    <c:v>2019</c:v>
                  </c:pt>
                  <c:pt idx="8">
                    <c:v>2020</c:v>
                  </c:pt>
                </c:lvl>
              </c:multiLvlStrCache>
            </c:multiLvlStrRef>
          </c:cat>
          <c:val>
            <c:numRef>
              <c:extLst>
                <c:ext xmlns:c15="http://schemas.microsoft.com/office/drawing/2012/chart" uri="{02D57815-91ED-43cb-92C2-25804820EDAC}">
                  <c15:fullRef>
                    <c15:sqref>'II. ЭЗ өсөлт'!$B$5:$AH$5</c15:sqref>
                  </c15:fullRef>
                </c:ext>
              </c:extLst>
              <c:f>'II. ЭЗ өсөлт'!$V$5:$AH$5</c:f>
              <c:numCache>
                <c:formatCode>0%</c:formatCode>
                <c:ptCount val="13"/>
                <c:pt idx="0">
                  <c:v>0.18735459000453347</c:v>
                </c:pt>
                <c:pt idx="1">
                  <c:v>0.15300992834601468</c:v>
                </c:pt>
                <c:pt idx="2">
                  <c:v>0.11521810997637116</c:v>
                </c:pt>
                <c:pt idx="3">
                  <c:v>7.8014310629489936E-2</c:v>
                </c:pt>
                <c:pt idx="4">
                  <c:v>0.12348394034966192</c:v>
                </c:pt>
                <c:pt idx="5">
                  <c:v>0.14398432801787986</c:v>
                </c:pt>
                <c:pt idx="6">
                  <c:v>0.19822928618620117</c:v>
                </c:pt>
                <c:pt idx="7">
                  <c:v>0.21318189789302</c:v>
                </c:pt>
                <c:pt idx="8">
                  <c:v>2.7654950417772772E-2</c:v>
                </c:pt>
                <c:pt idx="9">
                  <c:v>-7.6942958324904609E-2</c:v>
                </c:pt>
                <c:pt idx="10">
                  <c:v>-0.15286491377113909</c:v>
                </c:pt>
                <c:pt idx="11">
                  <c:v>-0.25789669930054959</c:v>
                </c:pt>
                <c:pt idx="12">
                  <c:v>-2.772525522686764E-2</c:v>
                </c:pt>
              </c:numCache>
            </c:numRef>
          </c:val>
          <c:smooth val="0"/>
          <c:extLst>
            <c:ext xmlns:c16="http://schemas.microsoft.com/office/drawing/2014/chart" uri="{C3380CC4-5D6E-409C-BE32-E72D297353CC}">
              <c16:uniqueId val="{00000000-AFE0-46CF-A7E8-D465EA9E42A1}"/>
            </c:ext>
          </c:extLst>
        </c:ser>
        <c:dLbls>
          <c:showLegendKey val="0"/>
          <c:showVal val="0"/>
          <c:showCatName val="0"/>
          <c:showSerName val="0"/>
          <c:showPercent val="0"/>
          <c:showBubbleSize val="0"/>
        </c:dLbls>
        <c:marker val="1"/>
        <c:smooth val="0"/>
        <c:axId val="490657664"/>
        <c:axId val="490672128"/>
      </c:lineChart>
      <c:catAx>
        <c:axId val="4906576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490672128"/>
        <c:crosses val="autoZero"/>
        <c:auto val="1"/>
        <c:lblAlgn val="ctr"/>
        <c:lblOffset val="100"/>
        <c:noMultiLvlLbl val="0"/>
      </c:catAx>
      <c:valAx>
        <c:axId val="4906721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490657664"/>
        <c:crosses val="autoZero"/>
        <c:crossBetween val="between"/>
      </c:valAx>
      <c:spPr>
        <a:noFill/>
        <a:ln>
          <a:solidFill>
            <a:schemeClr val="bg1">
              <a:lumMod val="65000"/>
            </a:schemeClr>
          </a:solidFill>
        </a:ln>
        <a:effectLst/>
      </c:spPr>
    </c:plotArea>
    <c:legend>
      <c:legendPos val="b"/>
      <c:layout>
        <c:manualLayout>
          <c:xMode val="edge"/>
          <c:yMode val="edge"/>
          <c:x val="6.3528444496396871E-2"/>
          <c:y val="8.8794001455346251E-3"/>
          <c:w val="0.93508882249039327"/>
          <c:h val="0.16482417983082759"/>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15263919236907E-2"/>
          <c:y val="4.8004803151857491E-2"/>
          <c:w val="0.9015870510225088"/>
          <c:h val="0.86318345353194059"/>
        </c:manualLayout>
      </c:layout>
      <c:barChart>
        <c:barDir val="col"/>
        <c:grouping val="stacked"/>
        <c:varyColors val="0"/>
        <c:ser>
          <c:idx val="0"/>
          <c:order val="0"/>
          <c:tx>
            <c:strRef>
              <c:f>'IV.3 Төлбөрийн тэнцэл'!$A$38</c:f>
              <c:strCache>
                <c:ptCount val="1"/>
                <c:pt idx="0">
                  <c:v>ГШХО</c:v>
                </c:pt>
              </c:strCache>
            </c:strRef>
          </c:tx>
          <c:spPr>
            <a:solidFill>
              <a:srgbClr val="286A6C"/>
            </a:solidFill>
            <a:ln>
              <a:noFill/>
            </a:ln>
          </c:spPr>
          <c:invertIfNegative val="0"/>
          <c:cat>
            <c:multiLvlStrRef>
              <c:f>'IV.3 Төлбөрийн тэнцэл'!$G$1:$AM$2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тэнцэл'!$G$38:$AM$38</c:f>
              <c:numCache>
                <c:formatCode>0</c:formatCode>
                <c:ptCount val="21"/>
                <c:pt idx="0">
                  <c:v>-213.56569225469281</c:v>
                </c:pt>
                <c:pt idx="1">
                  <c:v>259.6164309927899</c:v>
                </c:pt>
                <c:pt idx="2">
                  <c:v>-55.747233606180998</c:v>
                </c:pt>
                <c:pt idx="3">
                  <c:v>-93.746431902245604</c:v>
                </c:pt>
                <c:pt idx="4">
                  <c:v>-137.01583681360856</c:v>
                </c:pt>
                <c:pt idx="5">
                  <c:v>-354.86685901162571</c:v>
                </c:pt>
                <c:pt idx="6">
                  <c:v>-439</c:v>
                </c:pt>
                <c:pt idx="7">
                  <c:v>-474</c:v>
                </c:pt>
                <c:pt idx="8">
                  <c:v>-478.08106166643222</c:v>
                </c:pt>
                <c:pt idx="9">
                  <c:v>-531.09752731793674</c:v>
                </c:pt>
                <c:pt idx="10">
                  <c:v>-467.82021250076741</c:v>
                </c:pt>
                <c:pt idx="11">
                  <c:v>-659.69577151699673</c:v>
                </c:pt>
                <c:pt idx="12">
                  <c:v>-481.81947134933449</c:v>
                </c:pt>
                <c:pt idx="13">
                  <c:v>-572.09614584350356</c:v>
                </c:pt>
                <c:pt idx="14">
                  <c:v>-492.12387768300425</c:v>
                </c:pt>
                <c:pt idx="15">
                  <c:v>-770.32994233978411</c:v>
                </c:pt>
                <c:pt idx="16">
                  <c:v>-366.98910251299998</c:v>
                </c:pt>
                <c:pt idx="17">
                  <c:v>-544.30571293274488</c:v>
                </c:pt>
                <c:pt idx="18">
                  <c:v>-310.3</c:v>
                </c:pt>
                <c:pt idx="19">
                  <c:v>-427.14</c:v>
                </c:pt>
                <c:pt idx="20">
                  <c:v>-595.1</c:v>
                </c:pt>
              </c:numCache>
            </c:numRef>
          </c:val>
          <c:extLst>
            <c:ext xmlns:c16="http://schemas.microsoft.com/office/drawing/2014/chart" uri="{C3380CC4-5D6E-409C-BE32-E72D297353CC}">
              <c16:uniqueId val="{00000000-4D64-485A-9B87-59009245D62E}"/>
            </c:ext>
          </c:extLst>
        </c:ser>
        <c:ser>
          <c:idx val="2"/>
          <c:order val="1"/>
          <c:tx>
            <c:strRef>
              <c:f>'IV.3 Төлбөрийн тэнцэл'!$A$39</c:f>
              <c:strCache>
                <c:ptCount val="1"/>
                <c:pt idx="0">
                  <c:v>Багцын ХО</c:v>
                </c:pt>
              </c:strCache>
            </c:strRef>
          </c:tx>
          <c:spPr>
            <a:solidFill>
              <a:schemeClr val="bg1">
                <a:lumMod val="85000"/>
              </a:schemeClr>
            </a:solidFill>
            <a:ln>
              <a:noFill/>
            </a:ln>
          </c:spPr>
          <c:invertIfNegative val="0"/>
          <c:cat>
            <c:multiLvlStrRef>
              <c:f>'IV.3 Төлбөрийн тэнцэл'!$G$1:$AM$2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тэнцэл'!$G$39:$AM$39</c:f>
              <c:numCache>
                <c:formatCode>0</c:formatCode>
                <c:ptCount val="21"/>
                <c:pt idx="0">
                  <c:v>-5.4492793986620924</c:v>
                </c:pt>
                <c:pt idx="1">
                  <c:v>-504.00111223044843</c:v>
                </c:pt>
                <c:pt idx="2">
                  <c:v>-1.1665074218153109</c:v>
                </c:pt>
                <c:pt idx="3">
                  <c:v>23.55633177536879</c:v>
                </c:pt>
                <c:pt idx="4">
                  <c:v>42.898514831183739</c:v>
                </c:pt>
                <c:pt idx="5">
                  <c:v>-63.622375569443598</c:v>
                </c:pt>
                <c:pt idx="6">
                  <c:v>-84</c:v>
                </c:pt>
                <c:pt idx="7">
                  <c:v>-395</c:v>
                </c:pt>
                <c:pt idx="8">
                  <c:v>162.02158076489715</c:v>
                </c:pt>
                <c:pt idx="9">
                  <c:v>238.45078006122947</c:v>
                </c:pt>
                <c:pt idx="10">
                  <c:v>-12.106416826743018</c:v>
                </c:pt>
                <c:pt idx="11">
                  <c:v>-449.18693856483162</c:v>
                </c:pt>
                <c:pt idx="12">
                  <c:v>-341.48578551784442</c:v>
                </c:pt>
                <c:pt idx="13">
                  <c:v>-18.830315439400216</c:v>
                </c:pt>
                <c:pt idx="14">
                  <c:v>-42.038496499715663</c:v>
                </c:pt>
                <c:pt idx="15">
                  <c:v>30.082281805556491</c:v>
                </c:pt>
                <c:pt idx="16">
                  <c:v>-50.571644524</c:v>
                </c:pt>
                <c:pt idx="17">
                  <c:v>575.69209521344192</c:v>
                </c:pt>
                <c:pt idx="18">
                  <c:v>-15.8</c:v>
                </c:pt>
                <c:pt idx="19">
                  <c:v>-50.38</c:v>
                </c:pt>
                <c:pt idx="20">
                  <c:v>-71.5</c:v>
                </c:pt>
              </c:numCache>
            </c:numRef>
          </c:val>
          <c:extLst>
            <c:ext xmlns:c16="http://schemas.microsoft.com/office/drawing/2014/chart" uri="{C3380CC4-5D6E-409C-BE32-E72D297353CC}">
              <c16:uniqueId val="{00000001-4D64-485A-9B87-59009245D62E}"/>
            </c:ext>
          </c:extLst>
        </c:ser>
        <c:ser>
          <c:idx val="3"/>
          <c:order val="2"/>
          <c:tx>
            <c:strRef>
              <c:f>'IV.3 Төлбөрийн тэнцэл'!$A$40</c:f>
              <c:strCache>
                <c:ptCount val="1"/>
                <c:pt idx="0">
                  <c:v>Санхүүгийн дериватив</c:v>
                </c:pt>
              </c:strCache>
            </c:strRef>
          </c:tx>
          <c:spPr>
            <a:solidFill>
              <a:srgbClr val="7D8CAE"/>
            </a:solidFill>
            <a:ln w="28575">
              <a:noFill/>
            </a:ln>
          </c:spPr>
          <c:invertIfNegative val="0"/>
          <c:cat>
            <c:multiLvlStrRef>
              <c:f>'IV.3 Төлбөрийн тэнцэл'!$G$1:$AM$2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тэнцэл'!$G$40:$AM$40</c:f>
              <c:numCache>
                <c:formatCode>0</c:formatCode>
                <c:ptCount val="21"/>
                <c:pt idx="0">
                  <c:v>0.13740072066243592</c:v>
                </c:pt>
                <c:pt idx="1">
                  <c:v>0.26846426243007276</c:v>
                </c:pt>
                <c:pt idx="2">
                  <c:v>-1.5957102967538279</c:v>
                </c:pt>
                <c:pt idx="3">
                  <c:v>39.273190953568161</c:v>
                </c:pt>
                <c:pt idx="4">
                  <c:v>15.330701347343741</c:v>
                </c:pt>
                <c:pt idx="5">
                  <c:v>0.3742367070284871</c:v>
                </c:pt>
                <c:pt idx="6">
                  <c:v>1</c:v>
                </c:pt>
                <c:pt idx="7">
                  <c:v>0</c:v>
                </c:pt>
                <c:pt idx="8">
                  <c:v>-0.49959661183097204</c:v>
                </c:pt>
                <c:pt idx="9">
                  <c:v>-40.593052748216188</c:v>
                </c:pt>
                <c:pt idx="10">
                  <c:v>27.981843118457004</c:v>
                </c:pt>
                <c:pt idx="11">
                  <c:v>0.36375712993951109</c:v>
                </c:pt>
                <c:pt idx="12">
                  <c:v>-0.47662853235038993</c:v>
                </c:pt>
                <c:pt idx="13">
                  <c:v>2.5346987157212215</c:v>
                </c:pt>
                <c:pt idx="14">
                  <c:v>-1.0260177420658065</c:v>
                </c:pt>
                <c:pt idx="15">
                  <c:v>4.8296296012968956</c:v>
                </c:pt>
                <c:pt idx="16">
                  <c:v>0.145290593</c:v>
                </c:pt>
                <c:pt idx="17">
                  <c:v>-2.0431189637455427</c:v>
                </c:pt>
                <c:pt idx="18">
                  <c:v>-2.2999999999999998</c:v>
                </c:pt>
                <c:pt idx="19">
                  <c:v>-0.95</c:v>
                </c:pt>
                <c:pt idx="20">
                  <c:v>6.7</c:v>
                </c:pt>
              </c:numCache>
            </c:numRef>
          </c:val>
          <c:extLst>
            <c:ext xmlns:c16="http://schemas.microsoft.com/office/drawing/2014/chart" uri="{C3380CC4-5D6E-409C-BE32-E72D297353CC}">
              <c16:uniqueId val="{00000002-4D64-485A-9B87-59009245D62E}"/>
            </c:ext>
          </c:extLst>
        </c:ser>
        <c:ser>
          <c:idx val="1"/>
          <c:order val="3"/>
          <c:tx>
            <c:strRef>
              <c:f>'IV.3 Төлбөрийн тэнцэл'!$A$41</c:f>
              <c:strCache>
                <c:ptCount val="1"/>
                <c:pt idx="0">
                  <c:v>Бусад ХО</c:v>
                </c:pt>
              </c:strCache>
            </c:strRef>
          </c:tx>
          <c:spPr>
            <a:solidFill>
              <a:srgbClr val="937843"/>
            </a:solidFill>
            <a:ln>
              <a:noFill/>
            </a:ln>
          </c:spPr>
          <c:invertIfNegative val="0"/>
          <c:cat>
            <c:multiLvlStrRef>
              <c:f>'IV.3 Төлбөрийн тэнцэл'!$G$1:$AM$2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'IV.3 Төлбөрийн тэнцэл'!$G$41:$AM$41</c:f>
              <c:numCache>
                <c:formatCode>0</c:formatCode>
                <c:ptCount val="21"/>
                <c:pt idx="0">
                  <c:v>-64.833903310839162</c:v>
                </c:pt>
                <c:pt idx="1">
                  <c:v>-11.291628363479504</c:v>
                </c:pt>
                <c:pt idx="2">
                  <c:v>-10.021259193738842</c:v>
                </c:pt>
                <c:pt idx="3">
                  <c:v>-122.35044950182146</c:v>
                </c:pt>
                <c:pt idx="4">
                  <c:v>-27.150429703209056</c:v>
                </c:pt>
                <c:pt idx="5">
                  <c:v>170.66886793971906</c:v>
                </c:pt>
                <c:pt idx="6">
                  <c:v>92</c:v>
                </c:pt>
                <c:pt idx="7">
                  <c:v>-807</c:v>
                </c:pt>
                <c:pt idx="8">
                  <c:v>19.032463318635479</c:v>
                </c:pt>
                <c:pt idx="9">
                  <c:v>-21.620331391643134</c:v>
                </c:pt>
                <c:pt idx="10">
                  <c:v>37.155482883337271</c:v>
                </c:pt>
                <c:pt idx="11">
                  <c:v>84.653586458680394</c:v>
                </c:pt>
                <c:pt idx="12">
                  <c:v>266.20684087247309</c:v>
                </c:pt>
                <c:pt idx="13">
                  <c:v>47.599419447540981</c:v>
                </c:pt>
                <c:pt idx="14">
                  <c:v>176.69581124128601</c:v>
                </c:pt>
                <c:pt idx="15">
                  <c:v>-485.3713998419459</c:v>
                </c:pt>
                <c:pt idx="16">
                  <c:v>97.170450967999997</c:v>
                </c:pt>
                <c:pt idx="17">
                  <c:v>-138.2728333863592</c:v>
                </c:pt>
                <c:pt idx="18">
                  <c:v>438.5</c:v>
                </c:pt>
                <c:pt idx="19">
                  <c:v>-691.79</c:v>
                </c:pt>
                <c:pt idx="20">
                  <c:v>251.60000000000002</c:v>
                </c:pt>
              </c:numCache>
            </c:numRef>
          </c:val>
          <c:extLst>
            <c:ext xmlns:c16="http://schemas.microsoft.com/office/drawing/2014/chart" uri="{C3380CC4-5D6E-409C-BE32-E72D297353CC}">
              <c16:uniqueId val="{00000003-4D64-485A-9B87-59009245D62E}"/>
            </c:ext>
          </c:extLst>
        </c:ser>
        <c:dLbls>
          <c:showLegendKey val="0"/>
          <c:showVal val="0"/>
          <c:showCatName val="0"/>
          <c:showSerName val="0"/>
          <c:showPercent val="0"/>
          <c:showBubbleSize val="0"/>
        </c:dLbls>
        <c:gapWidth val="45"/>
        <c:overlap val="100"/>
        <c:axId val="518816128"/>
        <c:axId val="518817664"/>
      </c:barChart>
      <c:lineChart>
        <c:grouping val="standard"/>
        <c:varyColors val="0"/>
        <c:ser>
          <c:idx val="4"/>
          <c:order val="4"/>
          <c:tx>
            <c:strRef>
              <c:f>'IV.3 Төлбөрийн тэнцэл'!$A$42</c:f>
              <c:strCache>
                <c:ptCount val="1"/>
                <c:pt idx="0">
                  <c:v>Санхүүгийн данс</c:v>
                </c:pt>
              </c:strCache>
            </c:strRef>
          </c:tx>
          <c:spPr>
            <a:ln w="19050">
              <a:solidFill>
                <a:srgbClr val="173678"/>
              </a:solidFill>
            </a:ln>
          </c:spPr>
          <c:marker>
            <c:symbol val="none"/>
          </c:marker>
          <c:dLbls>
            <c:dLbl>
              <c:idx val="16"/>
              <c:layout>
                <c:manualLayout>
                  <c:x val="-1.903527780834725E-2"/>
                  <c:y val="4.8693064314094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05-4A71-AE48-B39A7B0BCF1A}"/>
                </c:ext>
              </c:extLst>
            </c:dLbl>
            <c:dLbl>
              <c:idx val="20"/>
              <c:layout>
                <c:manualLayout>
                  <c:x val="-4.3928007388940827E-3"/>
                  <c:y val="9.0100468715531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05-4A71-AE48-B39A7B0BC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тэнцэл'!$G$42:$AM$42</c:f>
              <c:numCache>
                <c:formatCode>0</c:formatCode>
                <c:ptCount val="21"/>
                <c:pt idx="0">
                  <c:v>-283.7114742435316</c:v>
                </c:pt>
                <c:pt idx="1">
                  <c:v>-306.41964533871612</c:v>
                </c:pt>
                <c:pt idx="2">
                  <c:v>-68.530710518489286</c:v>
                </c:pt>
                <c:pt idx="3">
                  <c:v>-153.2673586751298</c:v>
                </c:pt>
                <c:pt idx="4">
                  <c:v>-105.93705033829013</c:v>
                </c:pt>
                <c:pt idx="5">
                  <c:v>-247.44612993432168</c:v>
                </c:pt>
                <c:pt idx="6">
                  <c:v>-431</c:v>
                </c:pt>
                <c:pt idx="7">
                  <c:v>-1677</c:v>
                </c:pt>
                <c:pt idx="8">
                  <c:v>-297.52661419473054</c:v>
                </c:pt>
                <c:pt idx="9">
                  <c:v>-354.86013139656654</c:v>
                </c:pt>
                <c:pt idx="10">
                  <c:v>-414.78930332571622</c:v>
                </c:pt>
                <c:pt idx="11">
                  <c:v>-1023.8653664932085</c:v>
                </c:pt>
                <c:pt idx="12">
                  <c:v>-557.57504452705621</c:v>
                </c:pt>
                <c:pt idx="13">
                  <c:v>-540.79234311964149</c:v>
                </c:pt>
                <c:pt idx="14">
                  <c:v>-358.49258068349968</c:v>
                </c:pt>
                <c:pt idx="15">
                  <c:v>-1220.7894307748766</c:v>
                </c:pt>
                <c:pt idx="16">
                  <c:v>-320.24500547700001</c:v>
                </c:pt>
                <c:pt idx="17">
                  <c:v>-108.92957006940776</c:v>
                </c:pt>
                <c:pt idx="18">
                  <c:v>110.1</c:v>
                </c:pt>
                <c:pt idx="19">
                  <c:v>-1069.5</c:v>
                </c:pt>
                <c:pt idx="20">
                  <c:v>-408.5</c:v>
                </c:pt>
              </c:numCache>
            </c:numRef>
          </c:val>
          <c:smooth val="1"/>
          <c:extLst>
            <c:ext xmlns:c16="http://schemas.microsoft.com/office/drawing/2014/chart" uri="{C3380CC4-5D6E-409C-BE32-E72D297353CC}">
              <c16:uniqueId val="{00000004-4D64-485A-9B87-59009245D62E}"/>
            </c:ext>
          </c:extLst>
        </c:ser>
        <c:dLbls>
          <c:showLegendKey val="0"/>
          <c:showVal val="0"/>
          <c:showCatName val="0"/>
          <c:showSerName val="0"/>
          <c:showPercent val="0"/>
          <c:showBubbleSize val="0"/>
        </c:dLbls>
        <c:marker val="1"/>
        <c:smooth val="0"/>
        <c:axId val="518816128"/>
        <c:axId val="518817664"/>
      </c:lineChart>
      <c:catAx>
        <c:axId val="518816128"/>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17664"/>
        <c:crosses val="autoZero"/>
        <c:auto val="1"/>
        <c:lblAlgn val="ctr"/>
        <c:lblOffset val="100"/>
        <c:noMultiLvlLbl val="0"/>
      </c:catAx>
      <c:valAx>
        <c:axId val="518817664"/>
        <c:scaling>
          <c:orientation val="minMax"/>
        </c:scaling>
        <c:delete val="0"/>
        <c:axPos val="l"/>
        <c:numFmt formatCode="#,##0" sourceLinked="0"/>
        <c:majorTickMark val="out"/>
        <c:minorTickMark val="none"/>
        <c:tickLblPos val="nextTo"/>
        <c:spPr>
          <a:ln>
            <a:solidFill>
              <a:schemeClr val="bg1">
                <a:lumMod val="75000"/>
              </a:schemeClr>
            </a:solidFill>
          </a:ln>
        </c:spPr>
        <c:crossAx val="518816128"/>
        <c:crosses val="autoZero"/>
        <c:crossBetween val="between"/>
      </c:valAx>
      <c:spPr>
        <a:ln>
          <a:solidFill>
            <a:schemeClr val="bg2">
              <a:lumMod val="90000"/>
            </a:schemeClr>
          </a:solidFill>
        </a:ln>
      </c:spPr>
    </c:plotArea>
    <c:legend>
      <c:legendPos val="b"/>
      <c:layout>
        <c:manualLayout>
          <c:xMode val="edge"/>
          <c:yMode val="edge"/>
          <c:x val="0.12725028069826491"/>
          <c:y val="0.55029214139925209"/>
          <c:w val="0.25302248260151478"/>
          <c:h val="0.30362231429351944"/>
        </c:manualLayout>
      </c:layout>
      <c:overlay val="0"/>
    </c:legend>
    <c:plotVisOnly val="1"/>
    <c:dispBlanksAs val="gap"/>
    <c:showDLblsOverMax val="0"/>
  </c:chart>
  <c:spPr>
    <a:ln w="19050">
      <a:solidFill>
        <a:schemeClr val="tx1"/>
      </a:solid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64654521992484E-2"/>
          <c:y val="6.4241775566515169E-2"/>
          <c:w val="0.82172203533036148"/>
          <c:h val="0.79080046690643635"/>
        </c:manualLayout>
      </c:layout>
      <c:areaChart>
        <c:grouping val="standard"/>
        <c:varyColors val="0"/>
        <c:ser>
          <c:idx val="7"/>
          <c:order val="0"/>
          <c:tx>
            <c:strRef>
              <c:f>'ГВАН V.3.6'!$C$2</c:f>
              <c:strCache>
                <c:ptCount val="1"/>
                <c:pt idx="0">
                  <c:v>Гадаад валютын нийт нөөц /баруун/</c:v>
                </c:pt>
              </c:strCache>
            </c:strRef>
          </c:tx>
          <c:spPr>
            <a:solidFill>
              <a:srgbClr val="E6E5E2"/>
            </a:solidFill>
            <a:ln w="12700">
              <a:noFill/>
            </a:ln>
            <a:effectLst/>
          </c:spPr>
          <c:cat>
            <c:multiLvlStrRef>
              <c:f>'ГВАН V.3.6'!$A$19:$B$43</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'ГВАН V.3.6'!$C$19:$C$43</c:f>
              <c:numCache>
                <c:formatCode>#,##0.0</c:formatCode>
                <c:ptCount val="21"/>
                <c:pt idx="0">
                  <c:v>1323.52973</c:v>
                </c:pt>
                <c:pt idx="1">
                  <c:v>1296.6500000000001</c:v>
                </c:pt>
                <c:pt idx="2">
                  <c:v>1092.4018899999999</c:v>
                </c:pt>
                <c:pt idx="3">
                  <c:v>1296.3568149538746</c:v>
                </c:pt>
                <c:pt idx="4">
                  <c:v>1109.1988799999999</c:v>
                </c:pt>
                <c:pt idx="5">
                  <c:v>1319.3620800000001</c:v>
                </c:pt>
                <c:pt idx="6">
                  <c:v>1627.0626499999998</c:v>
                </c:pt>
                <c:pt idx="7">
                  <c:v>3008.1649600000001</c:v>
                </c:pt>
                <c:pt idx="8">
                  <c:v>2983.1</c:v>
                </c:pt>
                <c:pt idx="9">
                  <c:v>2989.3933700000002</c:v>
                </c:pt>
                <c:pt idx="10">
                  <c:v>2894.08122</c:v>
                </c:pt>
                <c:pt idx="11">
                  <c:v>3549.1</c:v>
                </c:pt>
                <c:pt idx="12">
                  <c:v>3660.4</c:v>
                </c:pt>
                <c:pt idx="13">
                  <c:v>4101.3999999999996</c:v>
                </c:pt>
                <c:pt idx="14">
                  <c:v>3985.6</c:v>
                </c:pt>
                <c:pt idx="15">
                  <c:v>4348.6000000000004</c:v>
                </c:pt>
                <c:pt idx="16">
                  <c:v>4094.2</c:v>
                </c:pt>
                <c:pt idx="17">
                  <c:v>3555.9</c:v>
                </c:pt>
                <c:pt idx="18">
                  <c:v>3697.8</c:v>
                </c:pt>
                <c:pt idx="19">
                  <c:v>4534.2</c:v>
                </c:pt>
                <c:pt idx="20">
                  <c:v>4775</c:v>
                </c:pt>
              </c:numCache>
            </c:numRef>
          </c:val>
          <c:extLst>
            <c:ext xmlns:c16="http://schemas.microsoft.com/office/drawing/2014/chart" uri="{C3380CC4-5D6E-409C-BE32-E72D297353CC}">
              <c16:uniqueId val="{00000000-D409-469B-B97A-08CC7AD02266}"/>
            </c:ext>
          </c:extLst>
        </c:ser>
        <c:dLbls>
          <c:showLegendKey val="0"/>
          <c:showVal val="0"/>
          <c:showCatName val="0"/>
          <c:showSerName val="0"/>
          <c:showPercent val="0"/>
          <c:showBubbleSize val="0"/>
        </c:dLbls>
        <c:axId val="519643136"/>
        <c:axId val="519640576"/>
      </c:areaChart>
      <c:lineChart>
        <c:grouping val="standard"/>
        <c:varyColors val="0"/>
        <c:ser>
          <c:idx val="0"/>
          <c:order val="1"/>
          <c:tx>
            <c:strRef>
              <c:f>'ГВАН V.3.6'!$D$2</c:f>
              <c:strCache>
                <c:ptCount val="1"/>
                <c:pt idx="0">
                  <c:v>Импортын хэрэгцээг хангах түвшин</c:v>
                </c:pt>
              </c:strCache>
            </c:strRef>
          </c:tx>
          <c:spPr>
            <a:ln w="19050" cap="rnd">
              <a:solidFill>
                <a:srgbClr val="286A6C"/>
              </a:solidFill>
              <a:round/>
            </a:ln>
            <a:effectLst/>
          </c:spPr>
          <c:marker>
            <c:symbol val="none"/>
          </c:marker>
          <c:dLbls>
            <c:dLbl>
              <c:idx val="20"/>
              <c:layout>
                <c:manualLayout>
                  <c:x val="-1.9025482738494106E-2"/>
                  <c:y val="-2.9310347148751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61-4C7B-882C-9FFB028FA4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'ГВАН V.3.6'!$A$19:$B$43</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2016</c:v>
                  </c:pt>
                  <c:pt idx="4">
                    <c:v>2017</c:v>
                  </c:pt>
                  <c:pt idx="8">
                    <c:v>2018</c:v>
                  </c:pt>
                  <c:pt idx="12">
                    <c:v>2019</c:v>
                  </c:pt>
                  <c:pt idx="16">
                    <c:v>2020</c:v>
                  </c:pt>
                  <c:pt idx="20">
                    <c:v>2021</c:v>
                  </c:pt>
                </c:lvl>
              </c:multiLvlStrCache>
            </c:multiLvlStrRef>
          </c:cat>
          <c:val>
            <c:numRef>
              <c:f>'ГВАН V.3.6'!$D$19:$D$43</c:f>
              <c:numCache>
                <c:formatCode>#,##0.0</c:formatCode>
                <c:ptCount val="21"/>
                <c:pt idx="0">
                  <c:v>7.9136796996473731</c:v>
                </c:pt>
                <c:pt idx="1">
                  <c:v>5.1054013989375298</c:v>
                </c:pt>
                <c:pt idx="2">
                  <c:v>4.0829618034515534</c:v>
                </c:pt>
                <c:pt idx="3">
                  <c:v>5.3</c:v>
                </c:pt>
                <c:pt idx="4">
                  <c:v>3.34</c:v>
                </c:pt>
                <c:pt idx="5">
                  <c:v>3.6686789240591802</c:v>
                </c:pt>
                <c:pt idx="6">
                  <c:v>4.3780729417526141</c:v>
                </c:pt>
                <c:pt idx="7">
                  <c:v>7.9861231728231843</c:v>
                </c:pt>
                <c:pt idx="8">
                  <c:v>8.4140012410447333</c:v>
                </c:pt>
                <c:pt idx="9">
                  <c:v>6.0958172946299642</c:v>
                </c:pt>
                <c:pt idx="10">
                  <c:v>5.7520560122207804</c:v>
                </c:pt>
                <c:pt idx="11">
                  <c:v>7.5592502908698149</c:v>
                </c:pt>
                <c:pt idx="12">
                  <c:v>8.9004323373626608</c:v>
                </c:pt>
                <c:pt idx="13">
                  <c:v>7.9834266217939271</c:v>
                </c:pt>
                <c:pt idx="14">
                  <c:v>7.2806038916544766</c:v>
                </c:pt>
                <c:pt idx="15">
                  <c:v>9.1199518077214066</c:v>
                </c:pt>
                <c:pt idx="16">
                  <c:v>11.649497382541133</c:v>
                </c:pt>
                <c:pt idx="17">
                  <c:v>8.4280774514456791</c:v>
                </c:pt>
                <c:pt idx="18">
                  <c:v>7.8188624648090217</c:v>
                </c:pt>
                <c:pt idx="19">
                  <c:v>10.66826764943875</c:v>
                </c:pt>
                <c:pt idx="20">
                  <c:v>9.7129239386181165</c:v>
                </c:pt>
              </c:numCache>
            </c:numRef>
          </c:val>
          <c:smooth val="1"/>
          <c:extLst>
            <c:ext xmlns:c16="http://schemas.microsoft.com/office/drawing/2014/chart" uri="{C3380CC4-5D6E-409C-BE32-E72D297353CC}">
              <c16:uniqueId val="{00000002-D409-469B-B97A-08CC7AD02266}"/>
            </c:ext>
          </c:extLst>
        </c:ser>
        <c:dLbls>
          <c:showLegendKey val="0"/>
          <c:showVal val="0"/>
          <c:showCatName val="0"/>
          <c:showSerName val="0"/>
          <c:showPercent val="0"/>
          <c:showBubbleSize val="0"/>
        </c:dLbls>
        <c:marker val="1"/>
        <c:smooth val="0"/>
        <c:axId val="519100288"/>
        <c:axId val="519101824"/>
      </c:lineChart>
      <c:catAx>
        <c:axId val="51910028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vert="horz"/>
          <a:lstStyle/>
          <a:p>
            <a:pPr>
              <a:defRPr/>
            </a:pPr>
            <a:endParaRPr lang="en-US"/>
          </a:p>
        </c:txPr>
        <c:crossAx val="519101824"/>
        <c:crosses val="autoZero"/>
        <c:auto val="1"/>
        <c:lblAlgn val="ctr"/>
        <c:lblOffset val="100"/>
        <c:noMultiLvlLbl val="0"/>
      </c:catAx>
      <c:valAx>
        <c:axId val="519101824"/>
        <c:scaling>
          <c:orientation val="minMax"/>
        </c:scaling>
        <c:delete val="0"/>
        <c:axPos val="l"/>
        <c:title>
          <c:tx>
            <c:rich>
              <a:bodyPr/>
              <a:lstStyle/>
              <a:p>
                <a:pPr>
                  <a:defRPr/>
                </a:pPr>
                <a:r>
                  <a:rPr lang="mn-MN"/>
                  <a:t>сар</a:t>
                </a:r>
                <a:endParaRPr lang="en-US"/>
              </a:p>
            </c:rich>
          </c:tx>
          <c:overlay val="0"/>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en-US"/>
          </a:p>
        </c:txPr>
        <c:crossAx val="519100288"/>
        <c:crosses val="autoZero"/>
        <c:crossBetween val="between"/>
      </c:valAx>
      <c:valAx>
        <c:axId val="519640576"/>
        <c:scaling>
          <c:orientation val="minMax"/>
        </c:scaling>
        <c:delete val="0"/>
        <c:axPos val="r"/>
        <c:title>
          <c:tx>
            <c:rich>
              <a:bodyPr/>
              <a:lstStyle/>
              <a:p>
                <a:pPr>
                  <a:defRPr/>
                </a:pPr>
                <a:r>
                  <a:rPr lang="mn-MN"/>
                  <a:t>сая </a:t>
                </a:r>
                <a:r>
                  <a:rPr lang="en-US"/>
                  <a:t>$</a:t>
                </a:r>
              </a:p>
            </c:rich>
          </c:tx>
          <c:overlay val="0"/>
        </c:title>
        <c:numFmt formatCode="#,##0" sourceLinked="0"/>
        <c:majorTickMark val="out"/>
        <c:minorTickMark val="none"/>
        <c:tickLblPos val="nextTo"/>
        <c:crossAx val="519643136"/>
        <c:crosses val="max"/>
        <c:crossBetween val="between"/>
      </c:valAx>
      <c:catAx>
        <c:axId val="519643136"/>
        <c:scaling>
          <c:orientation val="minMax"/>
        </c:scaling>
        <c:delete val="1"/>
        <c:axPos val="b"/>
        <c:numFmt formatCode="General" sourceLinked="1"/>
        <c:majorTickMark val="out"/>
        <c:minorTickMark val="none"/>
        <c:tickLblPos val="nextTo"/>
        <c:crossAx val="519640576"/>
        <c:crosses val="autoZero"/>
        <c:auto val="1"/>
        <c:lblAlgn val="ctr"/>
        <c:lblOffset val="100"/>
        <c:noMultiLvlLbl val="0"/>
      </c:catAx>
      <c:spPr>
        <a:noFill/>
        <a:ln>
          <a:noFill/>
        </a:ln>
        <a:effectLst/>
      </c:spPr>
    </c:plotArea>
    <c:legend>
      <c:legendPos val="b"/>
      <c:layout>
        <c:manualLayout>
          <c:xMode val="edge"/>
          <c:yMode val="edge"/>
          <c:x val="0.13759964447086209"/>
          <c:y val="2.1926278227087259E-2"/>
          <c:w val="0.56435115418004034"/>
          <c:h val="0.141173660586502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69139014021954E-2"/>
          <c:y val="0.14253244518364794"/>
          <c:w val="0.93763086098597803"/>
          <c:h val="0.74712529763150015"/>
        </c:manualLayout>
      </c:layout>
      <c:barChart>
        <c:barDir val="col"/>
        <c:grouping val="stacked"/>
        <c:varyColors val="0"/>
        <c:ser>
          <c:idx val="7"/>
          <c:order val="1"/>
          <c:tx>
            <c:strRef>
              <c:f>'II. ЭЗ өсөлт'!$A$16</c:f>
              <c:strCache>
                <c:ptCount val="1"/>
                <c:pt idx="0">
                  <c:v>Нүүрс</c:v>
                </c:pt>
              </c:strCache>
            </c:strRef>
          </c:tx>
          <c:spPr>
            <a:solidFill>
              <a:sysClr val="window" lastClr="FFFFFF">
                <a:lumMod val="50000"/>
              </a:sysClr>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өсөлт'!$V$1:$W$2</c:f>
              <c:multiLvlStrCache>
                <c:ptCount val="2"/>
                <c:lvl>
                  <c:pt idx="0">
                    <c:v>I</c:v>
                  </c:pt>
                  <c:pt idx="1">
                    <c:v>II</c:v>
                  </c:pt>
                </c:lvl>
                <c:lvl>
                  <c:pt idx="0">
                    <c:v>2018</c:v>
                  </c:pt>
                </c:lvl>
              </c:multiLvlStrCache>
            </c:multiLvlStrRef>
          </c:cat>
          <c:val>
            <c:numRef>
              <c:extLst>
                <c:ext xmlns:c15="http://schemas.microsoft.com/office/drawing/2012/chart" uri="{02D57815-91ED-43cb-92C2-25804820EDAC}">
                  <c15:fullRef>
                    <c15:sqref>'II. ЭЗ өсөлт'!$B$16:$AH$16</c15:sqref>
                  </c15:fullRef>
                </c:ext>
              </c:extLst>
              <c:f>'II. ЭЗ өсөлт'!$V$16:$AH$16</c:f>
              <c:numCache>
                <c:formatCode>0%</c:formatCode>
                <c:ptCount val="13"/>
                <c:pt idx="0">
                  <c:v>-2.3845581915394553E-2</c:v>
                </c:pt>
                <c:pt idx="1">
                  <c:v>9.9925575114108781E-4</c:v>
                </c:pt>
                <c:pt idx="2">
                  <c:v>-5.6292741909113901E-3</c:v>
                </c:pt>
                <c:pt idx="3">
                  <c:v>0.1190324370919365</c:v>
                </c:pt>
                <c:pt idx="4">
                  <c:v>5.800000000000001E-2</c:v>
                </c:pt>
                <c:pt idx="5">
                  <c:v>-6.0000000000000001E-3</c:v>
                </c:pt>
                <c:pt idx="6">
                  <c:v>7.2000000000000008E-2</c:v>
                </c:pt>
                <c:pt idx="7">
                  <c:v>-8.8000000000000009E-2</c:v>
                </c:pt>
                <c:pt idx="8">
                  <c:v>-0.151</c:v>
                </c:pt>
                <c:pt idx="9">
                  <c:v>-0.157</c:v>
                </c:pt>
                <c:pt idx="10">
                  <c:v>-3.9E-2</c:v>
                </c:pt>
                <c:pt idx="11">
                  <c:v>0.10099999999999999</c:v>
                </c:pt>
                <c:pt idx="12">
                  <c:v>0.19098454381369132</c:v>
                </c:pt>
              </c:numCache>
            </c:numRef>
          </c:val>
          <c:extLst>
            <c:ext xmlns:c16="http://schemas.microsoft.com/office/drawing/2014/chart" uri="{C3380CC4-5D6E-409C-BE32-E72D297353CC}">
              <c16:uniqueId val="{00000000-2092-44B0-8F8B-C587E477CE2D}"/>
            </c:ext>
          </c:extLst>
        </c:ser>
        <c:ser>
          <c:idx val="1"/>
          <c:order val="2"/>
          <c:tx>
            <c:strRef>
              <c:f>'II. ЭЗ өсөлт'!$A$17</c:f>
              <c:strCache>
                <c:ptCount val="1"/>
                <c:pt idx="0">
                  <c:v>Газрын тос</c:v>
                </c:pt>
              </c:strCache>
            </c:strRef>
          </c:tx>
          <c:spPr>
            <a:solidFill>
              <a:srgbClr val="D4D9E4"/>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өсөлт'!$V$1:$W$2</c:f>
              <c:multiLvlStrCache>
                <c:ptCount val="2"/>
                <c:lvl>
                  <c:pt idx="0">
                    <c:v>I</c:v>
                  </c:pt>
                  <c:pt idx="1">
                    <c:v>II</c:v>
                  </c:pt>
                </c:lvl>
                <c:lvl>
                  <c:pt idx="0">
                    <c:v>2018</c:v>
                  </c:pt>
                </c:lvl>
              </c:multiLvlStrCache>
            </c:multiLvlStrRef>
          </c:cat>
          <c:val>
            <c:numRef>
              <c:extLst>
                <c:ext xmlns:c15="http://schemas.microsoft.com/office/drawing/2012/chart" uri="{02D57815-91ED-43cb-92C2-25804820EDAC}">
                  <c15:fullRef>
                    <c15:sqref>'II. ЭЗ өсөлт'!$B$17:$AH$17</c15:sqref>
                  </c15:fullRef>
                </c:ext>
              </c:extLst>
              <c:f>'II. ЭЗ өсөлт'!$V$17:$AH$17</c:f>
              <c:numCache>
                <c:formatCode>0%</c:formatCode>
                <c:ptCount val="13"/>
                <c:pt idx="0">
                  <c:v>-6.3964430270668894E-3</c:v>
                </c:pt>
                <c:pt idx="1">
                  <c:v>1.3522060102961594E-3</c:v>
                </c:pt>
                <c:pt idx="2">
                  <c:v>-4.5074053932796345E-3</c:v>
                </c:pt>
                <c:pt idx="3">
                  <c:v>-3.1915430739153608E-2</c:v>
                </c:pt>
                <c:pt idx="4">
                  <c:v>-2E-3</c:v>
                </c:pt>
                <c:pt idx="5">
                  <c:v>4.0000000000000001E-3</c:v>
                </c:pt>
                <c:pt idx="6">
                  <c:v>8.0000000000000002E-3</c:v>
                </c:pt>
                <c:pt idx="7">
                  <c:v>2.1000000000000001E-2</c:v>
                </c:pt>
                <c:pt idx="8">
                  <c:v>-0.08</c:v>
                </c:pt>
                <c:pt idx="9">
                  <c:v>-7.0999999999999994E-2</c:v>
                </c:pt>
                <c:pt idx="10">
                  <c:v>-2E-3</c:v>
                </c:pt>
                <c:pt idx="11">
                  <c:v>-6.0000000000000001E-3</c:v>
                </c:pt>
                <c:pt idx="12">
                  <c:v>9.470031958312114E-2</c:v>
                </c:pt>
              </c:numCache>
            </c:numRef>
          </c:val>
          <c:extLst>
            <c:ext xmlns:c16="http://schemas.microsoft.com/office/drawing/2014/chart" uri="{C3380CC4-5D6E-409C-BE32-E72D297353CC}">
              <c16:uniqueId val="{00000001-2092-44B0-8F8B-C587E477CE2D}"/>
            </c:ext>
          </c:extLst>
        </c:ser>
        <c:ser>
          <c:idx val="2"/>
          <c:order val="3"/>
          <c:tx>
            <c:strRef>
              <c:f>'II. ЭЗ өсөлт'!$A$18</c:f>
              <c:strCache>
                <c:ptCount val="1"/>
                <c:pt idx="0">
                  <c:v>Төмрийн хүдэр, баяжмал</c:v>
                </c:pt>
              </c:strCache>
            </c:strRef>
          </c:tx>
          <c:spPr>
            <a:solidFill>
              <a:srgbClr val="BEAE8E"/>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өсөлт'!$V$1:$W$2</c:f>
              <c:multiLvlStrCache>
                <c:ptCount val="2"/>
                <c:lvl>
                  <c:pt idx="0">
                    <c:v>I</c:v>
                  </c:pt>
                  <c:pt idx="1">
                    <c:v>II</c:v>
                  </c:pt>
                </c:lvl>
                <c:lvl>
                  <c:pt idx="0">
                    <c:v>2018</c:v>
                  </c:pt>
                </c:lvl>
              </c:multiLvlStrCache>
            </c:multiLvlStrRef>
          </c:cat>
          <c:val>
            <c:numRef>
              <c:extLst>
                <c:ext xmlns:c15="http://schemas.microsoft.com/office/drawing/2012/chart" uri="{02D57815-91ED-43cb-92C2-25804820EDAC}">
                  <c15:fullRef>
                    <c15:sqref>'II. ЭЗ өсөлт'!$B$18:$AH$18</c15:sqref>
                  </c15:fullRef>
                </c:ext>
              </c:extLst>
              <c:f>'II. ЭЗ өсөлт'!$V$18:$AH$18</c:f>
              <c:numCache>
                <c:formatCode>0%</c:formatCode>
                <c:ptCount val="13"/>
                <c:pt idx="0">
                  <c:v>3.8303034729587002E-2</c:v>
                </c:pt>
                <c:pt idx="1">
                  <c:v>2.9257669238414163E-3</c:v>
                </c:pt>
                <c:pt idx="2">
                  <c:v>-5.6468315227636611E-3</c:v>
                </c:pt>
                <c:pt idx="3">
                  <c:v>-8.52944188472461E-3</c:v>
                </c:pt>
                <c:pt idx="4">
                  <c:v>0</c:v>
                </c:pt>
                <c:pt idx="5">
                  <c:v>3.4000000000000002E-2</c:v>
                </c:pt>
                <c:pt idx="6">
                  <c:v>1.3999999999999999E-2</c:v>
                </c:pt>
                <c:pt idx="7">
                  <c:v>1.6E-2</c:v>
                </c:pt>
                <c:pt idx="8">
                  <c:v>-1.1000000000000001E-2</c:v>
                </c:pt>
                <c:pt idx="9">
                  <c:v>3.1E-2</c:v>
                </c:pt>
                <c:pt idx="10">
                  <c:v>-4.0000000000000001E-3</c:v>
                </c:pt>
                <c:pt idx="11">
                  <c:v>-1.9E-2</c:v>
                </c:pt>
                <c:pt idx="12">
                  <c:v>7.9294638733591605E-3</c:v>
                </c:pt>
              </c:numCache>
            </c:numRef>
          </c:val>
          <c:extLst>
            <c:ext xmlns:c16="http://schemas.microsoft.com/office/drawing/2014/chart" uri="{C3380CC4-5D6E-409C-BE32-E72D297353CC}">
              <c16:uniqueId val="{00000002-2092-44B0-8F8B-C587E477CE2D}"/>
            </c:ext>
          </c:extLst>
        </c:ser>
        <c:ser>
          <c:idx val="4"/>
          <c:order val="4"/>
          <c:tx>
            <c:strRef>
              <c:f>'II. ЭЗ өсөлт'!$A$19</c:f>
              <c:strCache>
                <c:ptCount val="1"/>
                <c:pt idx="0">
                  <c:v>Зэсийн баяжмал</c:v>
                </c:pt>
              </c:strCache>
            </c:strRef>
          </c:tx>
          <c:spPr>
            <a:solidFill>
              <a:srgbClr val="A9C3C4"/>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өсөлт'!$V$1:$W$2</c:f>
              <c:multiLvlStrCache>
                <c:ptCount val="2"/>
                <c:lvl>
                  <c:pt idx="0">
                    <c:v>I</c:v>
                  </c:pt>
                  <c:pt idx="1">
                    <c:v>II</c:v>
                  </c:pt>
                </c:lvl>
                <c:lvl>
                  <c:pt idx="0">
                    <c:v>2018</c:v>
                  </c:pt>
                </c:lvl>
              </c:multiLvlStrCache>
            </c:multiLvlStrRef>
          </c:cat>
          <c:val>
            <c:numRef>
              <c:extLst>
                <c:ext xmlns:c15="http://schemas.microsoft.com/office/drawing/2012/chart" uri="{02D57815-91ED-43cb-92C2-25804820EDAC}">
                  <c15:fullRef>
                    <c15:sqref>'II. ЭЗ өсөлт'!$B$19:$AH$19</c15:sqref>
                  </c15:fullRef>
                </c:ext>
              </c:extLst>
              <c:f>'II. ЭЗ өсөлт'!$V$19:$AH$19</c:f>
              <c:numCache>
                <c:formatCode>0%</c:formatCode>
                <c:ptCount val="13"/>
                <c:pt idx="0">
                  <c:v>2.9722136265958779E-2</c:v>
                </c:pt>
                <c:pt idx="1">
                  <c:v>-1.1504836281216451E-3</c:v>
                </c:pt>
                <c:pt idx="2">
                  <c:v>8.8050390599899112E-3</c:v>
                </c:pt>
                <c:pt idx="3">
                  <c:v>4.8742896229075218E-2</c:v>
                </c:pt>
                <c:pt idx="4">
                  <c:v>0.105</c:v>
                </c:pt>
                <c:pt idx="5">
                  <c:v>1.7000000000000001E-2</c:v>
                </c:pt>
                <c:pt idx="6">
                  <c:v>-7.2000000000000008E-2</c:v>
                </c:pt>
                <c:pt idx="7">
                  <c:v>-0.11800000000000001</c:v>
                </c:pt>
                <c:pt idx="8">
                  <c:v>-5.9000000000000004E-2</c:v>
                </c:pt>
                <c:pt idx="9">
                  <c:v>-3.7000000000000005E-2</c:v>
                </c:pt>
                <c:pt idx="10">
                  <c:v>1.6E-2</c:v>
                </c:pt>
                <c:pt idx="11">
                  <c:v>0.126</c:v>
                </c:pt>
                <c:pt idx="12">
                  <c:v>0.11225382200967651</c:v>
                </c:pt>
              </c:numCache>
            </c:numRef>
          </c:val>
          <c:extLst>
            <c:ext xmlns:c16="http://schemas.microsoft.com/office/drawing/2014/chart" uri="{C3380CC4-5D6E-409C-BE32-E72D297353CC}">
              <c16:uniqueId val="{00000003-2092-44B0-8F8B-C587E477CE2D}"/>
            </c:ext>
          </c:extLst>
        </c:ser>
        <c:ser>
          <c:idx val="6"/>
          <c:order val="5"/>
          <c:tx>
            <c:strRef>
              <c:f>'II. ЭЗ өсөлт'!$A$20</c:f>
              <c:strCache>
                <c:ptCount val="1"/>
                <c:pt idx="0">
                  <c:v>Алт</c:v>
                </c:pt>
              </c:strCache>
            </c:strRef>
          </c:tx>
          <c:spPr>
            <a:solidFill>
              <a:srgbClr val="7D8CAE"/>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өсөлт'!$V$1:$W$2</c:f>
              <c:multiLvlStrCache>
                <c:ptCount val="2"/>
                <c:lvl>
                  <c:pt idx="0">
                    <c:v>I</c:v>
                  </c:pt>
                  <c:pt idx="1">
                    <c:v>II</c:v>
                  </c:pt>
                </c:lvl>
                <c:lvl>
                  <c:pt idx="0">
                    <c:v>2018</c:v>
                  </c:pt>
                </c:lvl>
              </c:multiLvlStrCache>
            </c:multiLvlStrRef>
          </c:cat>
          <c:val>
            <c:numRef>
              <c:extLst>
                <c:ext xmlns:c15="http://schemas.microsoft.com/office/drawing/2012/chart" uri="{02D57815-91ED-43cb-92C2-25804820EDAC}">
                  <c15:fullRef>
                    <c15:sqref>'II. ЭЗ өсөлт'!$B$20:$AH$20</c15:sqref>
                  </c15:fullRef>
                </c:ext>
              </c:extLst>
              <c:f>'II. ЭЗ өсөлт'!$V$20:$AH$20</c:f>
              <c:numCache>
                <c:formatCode>0%</c:formatCode>
                <c:ptCount val="13"/>
                <c:pt idx="0">
                  <c:v>-7.7320476806723949E-3</c:v>
                </c:pt>
                <c:pt idx="1">
                  <c:v>-9.5014289276681735E-4</c:v>
                </c:pt>
                <c:pt idx="2">
                  <c:v>-2.9501685660104893E-3</c:v>
                </c:pt>
                <c:pt idx="3">
                  <c:v>3.248689090104008E-2</c:v>
                </c:pt>
                <c:pt idx="4">
                  <c:v>-1.7999999999999999E-2</c:v>
                </c:pt>
                <c:pt idx="5">
                  <c:v>-2.4E-2</c:v>
                </c:pt>
                <c:pt idx="6">
                  <c:v>-5.7000000000000002E-2</c:v>
                </c:pt>
                <c:pt idx="7">
                  <c:v>-2.2000000000000002E-2</c:v>
                </c:pt>
                <c:pt idx="8">
                  <c:v>3.3000000000000002E-2</c:v>
                </c:pt>
                <c:pt idx="9">
                  <c:v>1.9E-2</c:v>
                </c:pt>
                <c:pt idx="10">
                  <c:v>2.5000000000000001E-2</c:v>
                </c:pt>
                <c:pt idx="11">
                  <c:v>4.0000000000000001E-3</c:v>
                </c:pt>
                <c:pt idx="12">
                  <c:v>1.7436483957705067E-2</c:v>
                </c:pt>
              </c:numCache>
            </c:numRef>
          </c:val>
          <c:extLst>
            <c:ext xmlns:c16="http://schemas.microsoft.com/office/drawing/2014/chart" uri="{C3380CC4-5D6E-409C-BE32-E72D297353CC}">
              <c16:uniqueId val="{00000004-2092-44B0-8F8B-C587E477CE2D}"/>
            </c:ext>
          </c:extLst>
        </c:ser>
        <c:dLbls>
          <c:showLegendKey val="0"/>
          <c:showVal val="0"/>
          <c:showCatName val="0"/>
          <c:showSerName val="0"/>
          <c:showPercent val="0"/>
          <c:showBubbleSize val="0"/>
        </c:dLbls>
        <c:gapWidth val="20"/>
        <c:overlap val="100"/>
        <c:axId val="489983360"/>
        <c:axId val="490010112"/>
      </c:barChart>
      <c:lineChart>
        <c:grouping val="standard"/>
        <c:varyColors val="0"/>
        <c:ser>
          <c:idx val="0"/>
          <c:order val="0"/>
          <c:tx>
            <c:strRef>
              <c:f>'II. ЭЗ өсөлт'!$A$15</c:f>
              <c:strCache>
                <c:ptCount val="1"/>
                <c:pt idx="0">
                  <c:v>Уул уурхайн өсөлт, %</c:v>
                </c:pt>
              </c:strCache>
            </c:strRef>
          </c:tx>
          <c:spPr>
            <a:ln w="31750" cap="rnd">
              <a:solidFill>
                <a:srgbClr val="373334"/>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өсөлт'!$B$15:$AH$15</c15:sqref>
                  </c15:fullRef>
                </c:ext>
              </c:extLst>
              <c:f>'II. ЭЗ өсөлт'!$V$15:$AH$15</c:f>
              <c:numCache>
                <c:formatCode>0%</c:formatCode>
                <c:ptCount val="13"/>
                <c:pt idx="0">
                  <c:v>3.0051098372412044E-2</c:v>
                </c:pt>
                <c:pt idx="1">
                  <c:v>3.1766021643901965E-3</c:v>
                </c:pt>
                <c:pt idx="2">
                  <c:v>-9.9286406129752702E-3</c:v>
                </c:pt>
                <c:pt idx="3">
                  <c:v>0.15999999269088527</c:v>
                </c:pt>
                <c:pt idx="4">
                  <c:v>0.14599999999999999</c:v>
                </c:pt>
                <c:pt idx="5">
                  <c:v>0.113</c:v>
                </c:pt>
                <c:pt idx="6">
                  <c:v>-1.9E-2</c:v>
                </c:pt>
                <c:pt idx="7">
                  <c:v>-0.16</c:v>
                </c:pt>
                <c:pt idx="8">
                  <c:v>-0.29699999999999999</c:v>
                </c:pt>
                <c:pt idx="9">
                  <c:v>-0.21600000000000003</c:v>
                </c:pt>
                <c:pt idx="10">
                  <c:v>-4.0000000000000001E-3</c:v>
                </c:pt>
                <c:pt idx="11">
                  <c:v>0.20499999999999999</c:v>
                </c:pt>
                <c:pt idx="12">
                  <c:v>0.42330463323755313</c:v>
                </c:pt>
              </c:numCache>
            </c:numRef>
          </c:val>
          <c:smooth val="1"/>
          <c:extLst>
            <c:ext xmlns:c16="http://schemas.microsoft.com/office/drawing/2014/chart" uri="{C3380CC4-5D6E-409C-BE32-E72D297353CC}">
              <c16:uniqueId val="{00000005-2092-44B0-8F8B-C587E477CE2D}"/>
            </c:ext>
          </c:extLst>
        </c:ser>
        <c:dLbls>
          <c:showLegendKey val="0"/>
          <c:showVal val="0"/>
          <c:showCatName val="0"/>
          <c:showSerName val="0"/>
          <c:showPercent val="0"/>
          <c:showBubbleSize val="0"/>
        </c:dLbls>
        <c:marker val="1"/>
        <c:smooth val="0"/>
        <c:axId val="489983360"/>
        <c:axId val="490010112"/>
      </c:lineChart>
      <c:catAx>
        <c:axId val="489983360"/>
        <c:scaling>
          <c:orientation val="minMax"/>
        </c:scaling>
        <c:delete val="0"/>
        <c:axPos val="b"/>
        <c:numFmt formatCode="General" sourceLinked="1"/>
        <c:majorTickMark val="none"/>
        <c:minorTickMark val="none"/>
        <c:tickLblPos val="low"/>
        <c:spPr>
          <a:noFill/>
          <a:ln w="6350" cap="flat" cmpd="sng" algn="ctr">
            <a:solidFill>
              <a:sysClr val="window" lastClr="FFFFFF">
                <a:lumMod val="65000"/>
              </a:sysClr>
            </a:solidFill>
            <a:round/>
          </a:ln>
          <a:effectLst/>
        </c:spPr>
        <c:txPr>
          <a:bodyPr rot="-60000000" vert="horz"/>
          <a:lstStyle/>
          <a:p>
            <a:pPr>
              <a:defRPr/>
            </a:pPr>
            <a:endParaRPr lang="en-US"/>
          </a:p>
        </c:txPr>
        <c:crossAx val="490010112"/>
        <c:crosses val="autoZero"/>
        <c:auto val="1"/>
        <c:lblAlgn val="ctr"/>
        <c:lblOffset val="100"/>
        <c:noMultiLvlLbl val="0"/>
      </c:catAx>
      <c:valAx>
        <c:axId val="490010112"/>
        <c:scaling>
          <c:orientation val="minMax"/>
          <c:max val="0.5"/>
          <c:min val="-0.5"/>
        </c:scaling>
        <c:delete val="0"/>
        <c:axPos val="l"/>
        <c:numFmt formatCode="0%" sourceLinked="0"/>
        <c:majorTickMark val="in"/>
        <c:minorTickMark val="none"/>
        <c:tickLblPos val="nextTo"/>
        <c:spPr>
          <a:noFill/>
          <a:ln w="6350">
            <a:solidFill>
              <a:sysClr val="window" lastClr="FFFFFF">
                <a:lumMod val="65000"/>
              </a:sysClr>
            </a:solidFill>
          </a:ln>
          <a:effectLst/>
        </c:spPr>
        <c:txPr>
          <a:bodyPr rot="-60000000" vert="horz"/>
          <a:lstStyle/>
          <a:p>
            <a:pPr>
              <a:defRPr/>
            </a:pPr>
            <a:endParaRPr lang="en-US"/>
          </a:p>
        </c:txPr>
        <c:crossAx val="489983360"/>
        <c:crosses val="autoZero"/>
        <c:crossBetween val="between"/>
        <c:majorUnit val="0.2"/>
      </c:valAx>
      <c:spPr>
        <a:noFill/>
        <a:ln>
          <a:solidFill>
            <a:sysClr val="window" lastClr="FFFFFF">
              <a:lumMod val="65000"/>
            </a:sysClr>
          </a:solidFill>
        </a:ln>
        <a:effectLst/>
      </c:spPr>
    </c:plotArea>
    <c:legend>
      <c:legendPos val="t"/>
      <c:layout>
        <c:manualLayout>
          <c:xMode val="edge"/>
          <c:yMode val="edge"/>
          <c:x val="9.3764239694066484E-2"/>
          <c:y val="2.9532832864670482E-4"/>
          <c:w val="0.8095413881214274"/>
          <c:h val="0.1330196131662978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33195615094E-2"/>
          <c:y val="0.1475098336971789"/>
          <c:w val="0.90542911065832865"/>
          <c:h val="0.72520324194149222"/>
        </c:manualLayout>
      </c:layout>
      <c:barChart>
        <c:barDir val="col"/>
        <c:grouping val="clustered"/>
        <c:varyColors val="0"/>
        <c:ser>
          <c:idx val="5"/>
          <c:order val="1"/>
          <c:tx>
            <c:strRef>
              <c:f>'II. ЭЗ өсөлт'!$A$24</c:f>
              <c:strCache>
                <c:ptCount val="1"/>
                <c:pt idx="0">
                  <c:v>ГШХО орох урсгал, сая ам.доллар</c:v>
                </c:pt>
              </c:strCache>
            </c:strRef>
          </c:tx>
          <c:spPr>
            <a:solidFill>
              <a:srgbClr val="A9C3C4">
                <a:alpha val="80000"/>
              </a:srgbClr>
            </a:solidFill>
            <a:ln>
              <a:noFill/>
            </a:ln>
            <a:effectLst/>
          </c:spPr>
          <c:invertIfNegative val="0"/>
          <c:cat>
            <c:multiLvlStrRef>
              <c:extLst>
                <c:ext xmlns:c15="http://schemas.microsoft.com/office/drawing/2012/chart" uri="{02D57815-91ED-43cb-92C2-25804820EDAC}">
                  <c15:fullRef>
                    <c15:sqref>'II. ЭЗ өсөлт'!$B$1:$AD$2</c15:sqref>
                  </c15:fullRef>
                </c:ext>
              </c:extLst>
              <c:f>'II. ЭЗ өсөлт'!$V$1:$AD$2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 ЭЗ өсөлт'!$B$24:$AH$24</c15:sqref>
                  </c15:fullRef>
                </c:ext>
              </c:extLst>
              <c:f>'II. ЭЗ өсөлт'!$V$24:$AH$24</c:f>
              <c:numCache>
                <c:formatCode>0</c:formatCode>
                <c:ptCount val="13"/>
                <c:pt idx="0">
                  <c:v>618.16106085479612</c:v>
                </c:pt>
                <c:pt idx="1">
                  <c:v>618.94845035611377</c:v>
                </c:pt>
                <c:pt idx="2">
                  <c:v>633.72723911063349</c:v>
                </c:pt>
                <c:pt idx="3">
                  <c:v>857.81657213443668</c:v>
                </c:pt>
                <c:pt idx="4">
                  <c:v>610.92550334220266</c:v>
                </c:pt>
                <c:pt idx="5">
                  <c:v>797.98842615996205</c:v>
                </c:pt>
                <c:pt idx="6">
                  <c:v>679.2667996812346</c:v>
                </c:pt>
                <c:pt idx="7">
                  <c:v>1042.6145611544471</c:v>
                </c:pt>
                <c:pt idx="8">
                  <c:v>609.6</c:v>
                </c:pt>
                <c:pt idx="9">
                  <c:v>745.9</c:v>
                </c:pt>
                <c:pt idx="10">
                  <c:v>430</c:v>
                </c:pt>
                <c:pt idx="11">
                  <c:v>774.8</c:v>
                </c:pt>
                <c:pt idx="12">
                  <c:v>717.5</c:v>
                </c:pt>
              </c:numCache>
            </c:numRef>
          </c:val>
          <c:extLst>
            <c:ext xmlns:c16="http://schemas.microsoft.com/office/drawing/2014/chart" uri="{C3380CC4-5D6E-409C-BE32-E72D297353CC}">
              <c16:uniqueId val="{00000002-2060-4668-B1F6-5CD4A59BF114}"/>
            </c:ext>
          </c:extLst>
        </c:ser>
        <c:ser>
          <c:idx val="0"/>
          <c:order val="2"/>
          <c:tx>
            <c:strRef>
              <c:f>'II. ЭЗ өсөлт'!$A$25</c:f>
              <c:strCache>
                <c:ptCount val="1"/>
                <c:pt idx="0">
                  <c:v>Төсвийн хөрөнгийн зардал, тэрбум ₮</c:v>
                </c:pt>
              </c:strCache>
            </c:strRef>
          </c:tx>
          <c:spPr>
            <a:solidFill>
              <a:srgbClr val="D0BC99"/>
            </a:solidFill>
            <a:ln w="44450">
              <a:noFill/>
            </a:ln>
            <a:effectLst/>
          </c:spPr>
          <c:invertIfNegative val="0"/>
          <c:cat>
            <c:multiLvlStrRef>
              <c:extLst>
                <c:ext xmlns:c15="http://schemas.microsoft.com/office/drawing/2012/chart" uri="{02D57815-91ED-43cb-92C2-25804820EDAC}">
                  <c15:fullRef>
                    <c15:sqref>'II. ЭЗ өсөлт'!$B$1:$AD$2</c15:sqref>
                  </c15:fullRef>
                </c:ext>
              </c:extLst>
              <c:f>'II. ЭЗ өсөлт'!$V$1:$AD$2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 ЭЗ өсөлт'!$B$25:$AH$25</c15:sqref>
                  </c15:fullRef>
                </c:ext>
              </c:extLst>
              <c:f>'II. ЭЗ өсөлт'!$V$25:$AH$25</c:f>
              <c:numCache>
                <c:formatCode>0</c:formatCode>
                <c:ptCount val="13"/>
                <c:pt idx="0">
                  <c:v>210.04379706782998</c:v>
                </c:pt>
                <c:pt idx="1">
                  <c:v>185.14831099859003</c:v>
                </c:pt>
                <c:pt idx="2">
                  <c:v>447.98744362883991</c:v>
                </c:pt>
                <c:pt idx="3">
                  <c:v>764.60527990113007</c:v>
                </c:pt>
                <c:pt idx="4">
                  <c:v>167.99146011282994</c:v>
                </c:pt>
                <c:pt idx="5">
                  <c:v>468.08745159962012</c:v>
                </c:pt>
                <c:pt idx="6">
                  <c:v>684.22856731227</c:v>
                </c:pt>
                <c:pt idx="7">
                  <c:v>1498.0763132899001</c:v>
                </c:pt>
                <c:pt idx="8">
                  <c:v>240.94993448449003</c:v>
                </c:pt>
                <c:pt idx="9">
                  <c:v>987.90600669666003</c:v>
                </c:pt>
                <c:pt idx="10">
                  <c:v>701.4511931350296</c:v>
                </c:pt>
                <c:pt idx="11">
                  <c:v>1121.34783192953</c:v>
                </c:pt>
                <c:pt idx="12">
                  <c:v>302.42306176698003</c:v>
                </c:pt>
              </c:numCache>
            </c:numRef>
          </c:val>
          <c:extLst>
            <c:ext xmlns:c16="http://schemas.microsoft.com/office/drawing/2014/chart" uri="{C3380CC4-5D6E-409C-BE32-E72D297353CC}">
              <c16:uniqueId val="{00000000-326A-44BE-A0BA-944595DD2A9D}"/>
            </c:ext>
          </c:extLst>
        </c:ser>
        <c:dLbls>
          <c:showLegendKey val="0"/>
          <c:showVal val="0"/>
          <c:showCatName val="0"/>
          <c:showSerName val="0"/>
          <c:showPercent val="0"/>
          <c:showBubbleSize val="0"/>
        </c:dLbls>
        <c:gapWidth val="50"/>
        <c:axId val="495845760"/>
        <c:axId val="490072704"/>
      </c:barChart>
      <c:lineChart>
        <c:grouping val="standard"/>
        <c:varyColors val="0"/>
        <c:ser>
          <c:idx val="4"/>
          <c:order val="0"/>
          <c:tx>
            <c:strRef>
              <c:f>'II. ЭЗ өсөлт'!$A$23</c:f>
              <c:strCache>
                <c:ptCount val="1"/>
                <c:pt idx="0">
                  <c:v>Хөрөнгө оруулалт</c:v>
                </c:pt>
              </c:strCache>
            </c:strRef>
          </c:tx>
          <c:spPr>
            <a:ln w="19050" cap="rnd">
              <a:solidFill>
                <a:schemeClr val="tx1"/>
              </a:solidFill>
              <a:round/>
            </a:ln>
            <a:effectLst>
              <a:outerShdw blurRad="50800" dist="38100" dir="2700000" algn="tl" rotWithShape="0">
                <a:prstClr val="black">
                  <a:alpha val="40000"/>
                </a:prstClr>
              </a:outerShdw>
            </a:effectLst>
          </c:spPr>
          <c:marker>
            <c:symbol val="circle"/>
            <c:size val="6"/>
            <c:spPr>
              <a:solidFill>
                <a:schemeClr val="bg1"/>
              </a:solidFill>
              <a:ln w="6350">
                <a:solidFill>
                  <a:schemeClr val="tx1"/>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өсөлт'!$B$23:$AH$23</c15:sqref>
                  </c15:fullRef>
                </c:ext>
              </c:extLst>
              <c:f>'II. ЭЗ өсөлт'!$V$23:$AH$23</c:f>
              <c:numCache>
                <c:formatCode>0%</c:formatCode>
                <c:ptCount val="13"/>
                <c:pt idx="0">
                  <c:v>0.20284077475947981</c:v>
                </c:pt>
                <c:pt idx="1">
                  <c:v>0.27514959458120747</c:v>
                </c:pt>
                <c:pt idx="2">
                  <c:v>0.26055946798471408</c:v>
                </c:pt>
                <c:pt idx="3">
                  <c:v>6.6492594883217571E-2</c:v>
                </c:pt>
                <c:pt idx="4">
                  <c:v>0.24257136061117415</c:v>
                </c:pt>
                <c:pt idx="5">
                  <c:v>0.23995624372645286</c:v>
                </c:pt>
                <c:pt idx="6">
                  <c:v>0.34044844354388104</c:v>
                </c:pt>
                <c:pt idx="7">
                  <c:v>0.36238877855057355</c:v>
                </c:pt>
                <c:pt idx="8">
                  <c:v>-4.3060240376059156E-2</c:v>
                </c:pt>
                <c:pt idx="9">
                  <c:v>-0.31917129467617222</c:v>
                </c:pt>
                <c:pt idx="10">
                  <c:v>-0.53590713675843193</c:v>
                </c:pt>
                <c:pt idx="11">
                  <c:v>-0.60230615422321043</c:v>
                </c:pt>
                <c:pt idx="12">
                  <c:v>0.11012149086520108</c:v>
                </c:pt>
              </c:numCache>
            </c:numRef>
          </c:val>
          <c:smooth val="1"/>
          <c:extLst>
            <c:ext xmlns:c16="http://schemas.microsoft.com/office/drawing/2014/chart" uri="{C3380CC4-5D6E-409C-BE32-E72D297353CC}">
              <c16:uniqueId val="{00000001-2060-4668-B1F6-5CD4A59BF114}"/>
            </c:ext>
          </c:extLst>
        </c:ser>
        <c:ser>
          <c:idx val="6"/>
          <c:order val="3"/>
          <c:tx>
            <c:strRef>
              <c:f>'II. ЭЗ өсөлт'!$A$26</c:f>
              <c:strCache>
                <c:ptCount val="1"/>
                <c:pt idx="0">
                  <c:v>Шинээр олгосон бизнесийн зээл</c:v>
                </c:pt>
              </c:strCache>
            </c:strRef>
          </c:tx>
          <c:spPr>
            <a:ln w="19050" cap="rnd">
              <a:solidFill>
                <a:srgbClr val="286A6C"/>
              </a:solidFill>
              <a:prstDash val="solid"/>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өсөлт'!$B$26:$AH$26</c15:sqref>
                  </c15:fullRef>
                </c:ext>
              </c:extLst>
              <c:f>'II. ЭЗ өсөлт'!$V$26:$AH$26</c:f>
              <c:numCache>
                <c:formatCode>0%</c:formatCode>
                <c:ptCount val="13"/>
                <c:pt idx="0">
                  <c:v>0.38292837620040876</c:v>
                </c:pt>
                <c:pt idx="1">
                  <c:v>0.58347741701787759</c:v>
                </c:pt>
                <c:pt idx="2">
                  <c:v>0.38089884532282769</c:v>
                </c:pt>
                <c:pt idx="3">
                  <c:v>0.47400100732285422</c:v>
                </c:pt>
                <c:pt idx="4">
                  <c:v>0.22582767194807229</c:v>
                </c:pt>
                <c:pt idx="5">
                  <c:v>7.5981606082858644E-2</c:v>
                </c:pt>
                <c:pt idx="6">
                  <c:v>8.0551819531000893E-2</c:v>
                </c:pt>
                <c:pt idx="7">
                  <c:v>-6.2709314637545699E-3</c:v>
                </c:pt>
                <c:pt idx="8">
                  <c:v>-2.000284840813793E-2</c:v>
                </c:pt>
                <c:pt idx="9">
                  <c:v>-0.115012318670714</c:v>
                </c:pt>
                <c:pt idx="10">
                  <c:v>5.0814884388139997E-2</c:v>
                </c:pt>
                <c:pt idx="11">
                  <c:v>-8.6747387578925098E-2</c:v>
                </c:pt>
                <c:pt idx="12">
                  <c:v>0.33342757849795396</c:v>
                </c:pt>
              </c:numCache>
            </c:numRef>
          </c:val>
          <c:smooth val="1"/>
          <c:extLst>
            <c:ext xmlns:c16="http://schemas.microsoft.com/office/drawing/2014/chart" uri="{C3380CC4-5D6E-409C-BE32-E72D297353CC}">
              <c16:uniqueId val="{00000003-2060-4668-B1F6-5CD4A59BF114}"/>
            </c:ext>
          </c:extLst>
        </c:ser>
        <c:ser>
          <c:idx val="1"/>
          <c:order val="4"/>
          <c:tx>
            <c:strRef>
              <c:f>'II. ЭЗ өсөлт'!$A$27</c:f>
              <c:strCache>
                <c:ptCount val="1"/>
                <c:pt idx="0">
                  <c:v>Х/о-ын импорт</c:v>
                </c:pt>
              </c:strCache>
            </c:strRef>
          </c:tx>
          <c:spPr>
            <a:ln w="19050" cap="rnd">
              <a:solidFill>
                <a:srgbClr val="B99E66"/>
              </a:solidFill>
              <a:prstDash val="solid"/>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өсөлт'!$B$27:$AH$27</c15:sqref>
                  </c15:fullRef>
                </c:ext>
              </c:extLst>
              <c:f>'II. ЭЗ өсөлт'!$V$27:$AH$27</c:f>
              <c:numCache>
                <c:formatCode>0%</c:formatCode>
                <c:ptCount val="13"/>
                <c:pt idx="0">
                  <c:v>0.51041054269184283</c:v>
                </c:pt>
                <c:pt idx="1">
                  <c:v>0.56696459962772883</c:v>
                </c:pt>
                <c:pt idx="2">
                  <c:v>0.45404391819070833</c:v>
                </c:pt>
                <c:pt idx="3">
                  <c:v>0.15114913183420708</c:v>
                </c:pt>
                <c:pt idx="4">
                  <c:v>0.16276210767439303</c:v>
                </c:pt>
                <c:pt idx="5">
                  <c:v>-3.8005411952353185E-2</c:v>
                </c:pt>
                <c:pt idx="6">
                  <c:v>0.10191802463054934</c:v>
                </c:pt>
                <c:pt idx="7">
                  <c:v>0.10166341349455287</c:v>
                </c:pt>
                <c:pt idx="8">
                  <c:v>-1.9310702539498403E-2</c:v>
                </c:pt>
                <c:pt idx="9">
                  <c:v>-0.20809538856166321</c:v>
                </c:pt>
                <c:pt idx="10">
                  <c:v>-2.8544220528883169E-2</c:v>
                </c:pt>
                <c:pt idx="11">
                  <c:v>-0.18935647155740276</c:v>
                </c:pt>
                <c:pt idx="12">
                  <c:v>0.38973751298073323</c:v>
                </c:pt>
              </c:numCache>
            </c:numRef>
          </c:val>
          <c:smooth val="1"/>
          <c:extLst>
            <c:ext xmlns:c16="http://schemas.microsoft.com/office/drawing/2014/chart" uri="{C3380CC4-5D6E-409C-BE32-E72D297353CC}">
              <c16:uniqueId val="{00000000-E567-4D32-8435-E171F38ED27C}"/>
            </c:ext>
          </c:extLst>
        </c:ser>
        <c:dLbls>
          <c:showLegendKey val="0"/>
          <c:showVal val="0"/>
          <c:showCatName val="0"/>
          <c:showSerName val="0"/>
          <c:showPercent val="0"/>
          <c:showBubbleSize val="0"/>
        </c:dLbls>
        <c:marker val="1"/>
        <c:smooth val="0"/>
        <c:axId val="490061184"/>
        <c:axId val="490071168"/>
      </c:lineChart>
      <c:catAx>
        <c:axId val="49006118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0"/>
          <a:lstStyle/>
          <a:p>
            <a:pPr>
              <a:defRPr/>
            </a:pPr>
            <a:endParaRPr lang="en-US"/>
          </a:p>
        </c:txPr>
        <c:crossAx val="490071168"/>
        <c:crosses val="autoZero"/>
        <c:auto val="1"/>
        <c:lblAlgn val="ctr"/>
        <c:lblOffset val="100"/>
        <c:noMultiLvlLbl val="0"/>
      </c:catAx>
      <c:valAx>
        <c:axId val="490071168"/>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490061184"/>
        <c:crosses val="autoZero"/>
        <c:crossBetween val="between"/>
      </c:valAx>
      <c:valAx>
        <c:axId val="490072704"/>
        <c:scaling>
          <c:orientation val="minMax"/>
        </c:scaling>
        <c:delete val="0"/>
        <c:axPos val="r"/>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495845760"/>
        <c:crosses val="max"/>
        <c:crossBetween val="between"/>
      </c:valAx>
      <c:catAx>
        <c:axId val="495845760"/>
        <c:scaling>
          <c:orientation val="minMax"/>
        </c:scaling>
        <c:delete val="1"/>
        <c:axPos val="b"/>
        <c:numFmt formatCode="General" sourceLinked="1"/>
        <c:majorTickMark val="out"/>
        <c:minorTickMark val="none"/>
        <c:tickLblPos val="nextTo"/>
        <c:crossAx val="490072704"/>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8.7991717231110829E-3"/>
          <c:y val="5.9001284060598421E-3"/>
          <c:w val="0.990082802284459"/>
          <c:h val="0.1397023897328229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275710213753735E-2"/>
          <c:y val="0.10230434487184567"/>
          <c:w val="0.90756663370537116"/>
          <c:h val="0.76791456240107225"/>
        </c:manualLayout>
      </c:layout>
      <c:lineChart>
        <c:grouping val="standard"/>
        <c:varyColors val="0"/>
        <c:ser>
          <c:idx val="3"/>
          <c:order val="0"/>
          <c:tx>
            <c:strRef>
              <c:f>'II. ЭЗ өсөлт'!$A$31</c:f>
              <c:strCache>
                <c:ptCount val="1"/>
                <c:pt idx="0">
                  <c:v>Өрхийн орлого</c:v>
                </c:pt>
              </c:strCache>
            </c:strRef>
          </c:tx>
          <c:spPr>
            <a:ln w="19050" cmpd="sng">
              <a:solidFill>
                <a:srgbClr val="122F83"/>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өсөлт'!$R$1:$AH$2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өсөлт'!$R$31:$AH$31</c15:sqref>
                  </c15:fullRef>
                </c:ext>
              </c:extLst>
              <c:f>'II. ЭЗ өсөлт'!$V$31:$AH$31</c:f>
              <c:numCache>
                <c:formatCode>0%</c:formatCode>
                <c:ptCount val="13"/>
                <c:pt idx="0">
                  <c:v>0.15912283072487998</c:v>
                </c:pt>
                <c:pt idx="1">
                  <c:v>0.11154797153797258</c:v>
                </c:pt>
                <c:pt idx="2">
                  <c:v>0.14723586071750105</c:v>
                </c:pt>
                <c:pt idx="3">
                  <c:v>0.15445498904983299</c:v>
                </c:pt>
                <c:pt idx="4">
                  <c:v>0.1129670861525498</c:v>
                </c:pt>
                <c:pt idx="5">
                  <c:v>0.18258745757216002</c:v>
                </c:pt>
                <c:pt idx="6">
                  <c:v>0.18985359408214803</c:v>
                </c:pt>
                <c:pt idx="7">
                  <c:v>0.14410756481512299</c:v>
                </c:pt>
                <c:pt idx="8">
                  <c:v>0.19720402137177057</c:v>
                </c:pt>
                <c:pt idx="9">
                  <c:v>9.4408991135935802E-2</c:v>
                </c:pt>
                <c:pt idx="10">
                  <c:v>8.7965753296576063E-2</c:v>
                </c:pt>
                <c:pt idx="11">
                  <c:v>3.601099572388522E-2</c:v>
                </c:pt>
                <c:pt idx="12">
                  <c:v>-3.884993275565285E-2</c:v>
                </c:pt>
              </c:numCache>
            </c:numRef>
          </c:val>
          <c:smooth val="1"/>
          <c:extLst>
            <c:ext xmlns:c16="http://schemas.microsoft.com/office/drawing/2014/chart" uri="{C3380CC4-5D6E-409C-BE32-E72D297353CC}">
              <c16:uniqueId val="{00000000-6481-4A4D-AB8B-0580785FE589}"/>
            </c:ext>
          </c:extLst>
        </c:ser>
        <c:ser>
          <c:idx val="1"/>
          <c:order val="2"/>
          <c:tx>
            <c:strRef>
              <c:f>'II. ЭЗ өсөлт'!$A$33</c:f>
              <c:strCache>
                <c:ptCount val="1"/>
                <c:pt idx="0">
                  <c:v>Хэрэглээний зээл</c:v>
                </c:pt>
              </c:strCache>
            </c:strRef>
          </c:tx>
          <c:spPr>
            <a:ln w="19050" cmpd="sng">
              <a:solidFill>
                <a:srgbClr val="BEAE8E"/>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өсөлт'!$R$1:$AH$2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өсөлт'!$R$33:$AH$33</c15:sqref>
                  </c15:fullRef>
                </c:ext>
              </c:extLst>
              <c:f>'II. ЭЗ өсөлт'!$V$33:$AH$33</c:f>
              <c:numCache>
                <c:formatCode>0%</c:formatCode>
                <c:ptCount val="13"/>
                <c:pt idx="0">
                  <c:v>0.41704000632569493</c:v>
                </c:pt>
                <c:pt idx="1">
                  <c:v>0.42995600551021612</c:v>
                </c:pt>
                <c:pt idx="2">
                  <c:v>0.44747399786940867</c:v>
                </c:pt>
                <c:pt idx="3">
                  <c:v>0.54901106103801478</c:v>
                </c:pt>
                <c:pt idx="4">
                  <c:v>0.37168661876541442</c:v>
                </c:pt>
                <c:pt idx="5">
                  <c:v>0.249</c:v>
                </c:pt>
                <c:pt idx="6">
                  <c:v>9.9462990293270395E-2</c:v>
                </c:pt>
                <c:pt idx="7">
                  <c:v>-7.7072965180869257E-2</c:v>
                </c:pt>
                <c:pt idx="8">
                  <c:v>-0.18149488661293245</c:v>
                </c:pt>
                <c:pt idx="9">
                  <c:v>-0.15816891824969193</c:v>
                </c:pt>
                <c:pt idx="10">
                  <c:v>-0.15381438296617278</c:v>
                </c:pt>
                <c:pt idx="11">
                  <c:v>-0.1840526265254504</c:v>
                </c:pt>
                <c:pt idx="12">
                  <c:v>-4.8369640670808171E-2</c:v>
                </c:pt>
              </c:numCache>
            </c:numRef>
          </c:val>
          <c:smooth val="1"/>
          <c:extLst>
            <c:ext xmlns:c16="http://schemas.microsoft.com/office/drawing/2014/chart" uri="{C3380CC4-5D6E-409C-BE32-E72D297353CC}">
              <c16:uniqueId val="{00000002-6481-4A4D-AB8B-0580785FE589}"/>
            </c:ext>
          </c:extLst>
        </c:ser>
        <c:ser>
          <c:idx val="2"/>
          <c:order val="3"/>
          <c:tx>
            <c:strRef>
              <c:f>'II. ЭЗ өсөлт'!$A$34</c:f>
              <c:strCache>
                <c:ptCount val="1"/>
                <c:pt idx="0">
                  <c:v>Иргэдийн хадгаламж</c:v>
                </c:pt>
              </c:strCache>
            </c:strRef>
          </c:tx>
          <c:spPr>
            <a:ln w="19050" cmpd="sng">
              <a:solidFill>
                <a:srgbClr val="7EA6A7"/>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өсөлт'!$R$1:$AH$2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өсөлт'!$R$34:$AH$34</c15:sqref>
                  </c15:fullRef>
                </c:ext>
              </c:extLst>
              <c:f>'II. ЭЗ өсөлт'!$V$34:$AH$34</c:f>
              <c:numCache>
                <c:formatCode>0%</c:formatCode>
                <c:ptCount val="13"/>
                <c:pt idx="0">
                  <c:v>0.33101648184343718</c:v>
                </c:pt>
                <c:pt idx="1">
                  <c:v>0.32329050086124328</c:v>
                </c:pt>
                <c:pt idx="2">
                  <c:v>0.29668072649908539</c:v>
                </c:pt>
                <c:pt idx="3">
                  <c:v>0.27444739186835321</c:v>
                </c:pt>
                <c:pt idx="4">
                  <c:v>0.21669607838827765</c:v>
                </c:pt>
                <c:pt idx="5">
                  <c:v>0.14842771504994334</c:v>
                </c:pt>
                <c:pt idx="6">
                  <c:v>0.12336886171360618</c:v>
                </c:pt>
                <c:pt idx="7">
                  <c:v>6.3497995157417053E-2</c:v>
                </c:pt>
                <c:pt idx="8">
                  <c:v>4.1943401362162236E-2</c:v>
                </c:pt>
                <c:pt idx="9">
                  <c:v>5.6106017679358411E-2</c:v>
                </c:pt>
                <c:pt idx="10">
                  <c:v>0.10701108343993425</c:v>
                </c:pt>
                <c:pt idx="11">
                  <c:v>0.22796677318246861</c:v>
                </c:pt>
                <c:pt idx="12">
                  <c:v>0.31750573997545062</c:v>
                </c:pt>
              </c:numCache>
            </c:numRef>
          </c:val>
          <c:smooth val="1"/>
          <c:extLst>
            <c:ext xmlns:c16="http://schemas.microsoft.com/office/drawing/2014/chart" uri="{C3380CC4-5D6E-409C-BE32-E72D297353CC}">
              <c16:uniqueId val="{00000003-6481-4A4D-AB8B-0580785FE589}"/>
            </c:ext>
          </c:extLst>
        </c:ser>
        <c:ser>
          <c:idx val="4"/>
          <c:order val="4"/>
          <c:tx>
            <c:strRef>
              <c:f>'II. ЭЗ өсөлт'!$A$30</c:f>
              <c:strCache>
                <c:ptCount val="1"/>
                <c:pt idx="0">
                  <c:v>Өрхийн хэрэглээ</c:v>
                </c:pt>
              </c:strCache>
            </c:strRef>
          </c:tx>
          <c:spPr>
            <a:ln w="31750">
              <a:solidFill>
                <a:sysClr val="windowText" lastClr="000000"/>
              </a:solidFill>
            </a:ln>
            <a:effectLst>
              <a:outerShdw blurRad="50800" dist="38100" dir="2700000" algn="tl" rotWithShape="0">
                <a:prstClr val="black">
                  <a:alpha val="40000"/>
                </a:prstClr>
              </a:outerShdw>
            </a:effectLst>
          </c:spPr>
          <c:marker>
            <c:symbol val="circle"/>
            <c:size val="7"/>
            <c:spPr>
              <a:solidFill>
                <a:sysClr val="window" lastClr="FFFFFF"/>
              </a:solidFill>
              <a:ln>
                <a:solidFill>
                  <a:sysClr val="windowText" lastClr="000000"/>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өсөлт'!$R$1:$AH$2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өсөлт'!$R$30:$AH$30</c15:sqref>
                  </c15:fullRef>
                </c:ext>
              </c:extLst>
              <c:f>'II. ЭЗ өсөлт'!$V$30:$AH$30</c:f>
              <c:numCache>
                <c:formatCode>0%</c:formatCode>
                <c:ptCount val="13"/>
                <c:pt idx="0">
                  <c:v>0.21175864759681495</c:v>
                </c:pt>
                <c:pt idx="1">
                  <c:v>0.11796783727376159</c:v>
                </c:pt>
                <c:pt idx="2">
                  <c:v>5.7385041894136402E-2</c:v>
                </c:pt>
                <c:pt idx="3">
                  <c:v>0.12386385519533727</c:v>
                </c:pt>
                <c:pt idx="4">
                  <c:v>7.6930461360075419E-2</c:v>
                </c:pt>
                <c:pt idx="5">
                  <c:v>8.2857969074459317E-2</c:v>
                </c:pt>
                <c:pt idx="6">
                  <c:v>0.12536492359227513</c:v>
                </c:pt>
                <c:pt idx="7">
                  <c:v>0.10836574788297071</c:v>
                </c:pt>
                <c:pt idx="8">
                  <c:v>5.6690494368871525E-2</c:v>
                </c:pt>
                <c:pt idx="9">
                  <c:v>5.8227187329367602E-2</c:v>
                </c:pt>
                <c:pt idx="10">
                  <c:v>6.7294477681174358E-2</c:v>
                </c:pt>
                <c:pt idx="11">
                  <c:v>-6.9217845034910241E-2</c:v>
                </c:pt>
                <c:pt idx="12">
                  <c:v>-9.6094856469561951E-2</c:v>
                </c:pt>
              </c:numCache>
            </c:numRef>
          </c:val>
          <c:smooth val="1"/>
          <c:extLst>
            <c:ext xmlns:c16="http://schemas.microsoft.com/office/drawing/2014/chart" uri="{C3380CC4-5D6E-409C-BE32-E72D297353CC}">
              <c16:uniqueId val="{00000000-2E14-4A57-A393-1FD9BE97E3CA}"/>
            </c:ext>
          </c:extLst>
        </c:ser>
        <c:dLbls>
          <c:showLegendKey val="0"/>
          <c:showVal val="0"/>
          <c:showCatName val="0"/>
          <c:showSerName val="0"/>
          <c:showPercent val="0"/>
          <c:showBubbleSize val="0"/>
        </c:dLbls>
        <c:smooth val="0"/>
        <c:axId val="510964096"/>
        <c:axId val="510965632"/>
        <c:extLst>
          <c:ext xmlns:c15="http://schemas.microsoft.com/office/drawing/2012/chart" uri="{02D57815-91ED-43cb-92C2-25804820EDAC}">
            <c15:filteredLineSeries>
              <c15:ser>
                <c:idx val="0"/>
                <c:order val="1"/>
                <c:tx>
                  <c:strRef>
                    <c:extLst>
                      <c:ext uri="{02D57815-91ED-43cb-92C2-25804820EDAC}">
                        <c15:formulaRef>
                          <c15:sqref>'II. ЭЗ өсөлт'!$A$32</c15:sqref>
                        </c15:formulaRef>
                      </c:ext>
                    </c:extLst>
                    <c:strCache>
                      <c:ptCount val="1"/>
                      <c:pt idx="0">
                        <c:v>Өрхийн зарлага</c:v>
                      </c:pt>
                    </c:strCache>
                  </c:strRef>
                </c:tx>
                <c:spPr>
                  <a:ln w="28575" cmpd="sng">
                    <a:solidFill>
                      <a:srgbClr val="7D8CAE"/>
                    </a:solidFill>
                    <a:prstDash val="solid"/>
                  </a:ln>
                  <a:effectLst>
                    <a:outerShdw blurRad="50800" dist="38100" dir="2700000" algn="tl" rotWithShape="0">
                      <a:prstClr val="black">
                        <a:alpha val="40000"/>
                      </a:prstClr>
                    </a:outerShdw>
                  </a:effectLst>
                </c:spPr>
                <c:marker>
                  <c:symbol val="none"/>
                </c:marker>
                <c:cat>
                  <c:multiLvlStrRef>
                    <c:extLst>
                      <c:ext uri="{02D57815-91ED-43cb-92C2-25804820EDAC}">
                        <c15:fullRef>
                          <c15:sqref>'II. ЭЗ өсөлт'!$R$1:$AH$2</c15:sqref>
                        </c15:fullRef>
                        <c15:formulaRef>
                          <c15:sqref>'II. ЭЗ өсөлт'!$V$1:$AH$2</c15:sqref>
                        </c15:formulaRef>
                      </c:ext>
                    </c:extLst>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uri="{02D57815-91ED-43cb-92C2-25804820EDAC}">
                        <c15:fullRef>
                          <c15:sqref>'II. ЭЗ өсөлт'!$R$32:$AH$32</c15:sqref>
                        </c15:fullRef>
                        <c15:formulaRef>
                          <c15:sqref>'II. ЭЗ өсөлт'!$V$32:$AH$32</c15:sqref>
                        </c15:formulaRef>
                      </c:ext>
                    </c:extLst>
                    <c:numCache>
                      <c:formatCode>0%</c:formatCode>
                      <c:ptCount val="13"/>
                      <c:pt idx="0">
                        <c:v>0.13348972678695481</c:v>
                      </c:pt>
                      <c:pt idx="1">
                        <c:v>7.6427399792910133E-2</c:v>
                      </c:pt>
                      <c:pt idx="2">
                        <c:v>9.7804643291745208E-2</c:v>
                      </c:pt>
                      <c:pt idx="3">
                        <c:v>0.104875966791137</c:v>
                      </c:pt>
                      <c:pt idx="4">
                        <c:v>0.15207411008592264</c:v>
                      </c:pt>
                      <c:pt idx="5">
                        <c:v>0.18333316560325802</c:v>
                      </c:pt>
                      <c:pt idx="6">
                        <c:v>0.191489658912563</c:v>
                      </c:pt>
                      <c:pt idx="7">
                        <c:v>0.16708946279973202</c:v>
                      </c:pt>
                      <c:pt idx="8">
                        <c:v>0.17073252851590121</c:v>
                      </c:pt>
                      <c:pt idx="9">
                        <c:v>9.2872628361364354E-2</c:v>
                      </c:pt>
                      <c:pt idx="10">
                        <c:v>5.6458792949943826E-2</c:v>
                      </c:pt>
                      <c:pt idx="11">
                        <c:v>8.8148554896885223E-3</c:v>
                      </c:pt>
                      <c:pt idx="12">
                        <c:v>-6.7190081324194351E-2</c:v>
                      </c:pt>
                    </c:numCache>
                  </c:numRef>
                </c:val>
                <c:smooth val="1"/>
                <c:extLst>
                  <c:ext xmlns:c16="http://schemas.microsoft.com/office/drawing/2014/chart" uri="{C3380CC4-5D6E-409C-BE32-E72D297353CC}">
                    <c16:uniqueId val="{00000001-6481-4A4D-AB8B-0580785FE589}"/>
                  </c:ext>
                </c:extLst>
              </c15:ser>
            </c15:filteredLineSeries>
          </c:ext>
        </c:extLst>
      </c:lineChart>
      <c:catAx>
        <c:axId val="510964096"/>
        <c:scaling>
          <c:orientation val="minMax"/>
        </c:scaling>
        <c:delete val="0"/>
        <c:axPos val="b"/>
        <c:numFmt formatCode="General" sourceLinked="1"/>
        <c:majorTickMark val="none"/>
        <c:minorTickMark val="none"/>
        <c:tickLblPos val="low"/>
        <c:spPr>
          <a:noFill/>
          <a:ln w="9525" cap="flat" cmpd="sng" algn="ctr">
            <a:solidFill>
              <a:sysClr val="window" lastClr="FFFFFF">
                <a:lumMod val="75000"/>
              </a:sysClr>
            </a:solidFill>
            <a:round/>
          </a:ln>
          <a:effectLst/>
        </c:spPr>
        <c:txPr>
          <a:bodyPr rot="-60000000" vert="horz"/>
          <a:lstStyle/>
          <a:p>
            <a:pPr>
              <a:defRPr/>
            </a:pPr>
            <a:endParaRPr lang="en-US"/>
          </a:p>
        </c:txPr>
        <c:crossAx val="510965632"/>
        <c:crosses val="autoZero"/>
        <c:auto val="1"/>
        <c:lblAlgn val="ctr"/>
        <c:lblOffset val="100"/>
        <c:tickMarkSkip val="1"/>
        <c:noMultiLvlLbl val="0"/>
      </c:catAx>
      <c:valAx>
        <c:axId val="510965632"/>
        <c:scaling>
          <c:orientation val="minMax"/>
        </c:scaling>
        <c:delete val="0"/>
        <c:axPos val="l"/>
        <c:numFmt formatCode="0%" sourceLinked="1"/>
        <c:majorTickMark val="none"/>
        <c:minorTickMark val="none"/>
        <c:tickLblPos val="nextTo"/>
        <c:spPr>
          <a:noFill/>
          <a:ln w="9525">
            <a:solidFill>
              <a:sysClr val="windowText" lastClr="000000"/>
            </a:solidFill>
          </a:ln>
          <a:effectLst/>
        </c:spPr>
        <c:txPr>
          <a:bodyPr rot="-60000000" vert="horz"/>
          <a:lstStyle/>
          <a:p>
            <a:pPr>
              <a:defRPr/>
            </a:pPr>
            <a:endParaRPr lang="en-US"/>
          </a:p>
        </c:txPr>
        <c:crossAx val="510964096"/>
        <c:crosses val="autoZero"/>
        <c:crossBetween val="between"/>
        <c:majorUnit val="0.30000000000000004"/>
      </c:valAx>
      <c:spPr>
        <a:noFill/>
        <a:ln>
          <a:solidFill>
            <a:sysClr val="window" lastClr="FFFFFF">
              <a:lumMod val="65000"/>
            </a:sysClr>
          </a:solidFill>
        </a:ln>
        <a:effectLst/>
      </c:spPr>
    </c:plotArea>
    <c:legend>
      <c:legendPos val="b"/>
      <c:layout>
        <c:manualLayout>
          <c:xMode val="edge"/>
          <c:yMode val="edge"/>
          <c:x val="9.8390734321195605E-2"/>
          <c:y val="8.3016189174166307E-3"/>
          <c:w val="0.83488007837498457"/>
          <c:h val="9.5387220673113574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065463816109E-2"/>
          <c:y val="2.4316555208389681E-2"/>
          <c:w val="0.88127232869996575"/>
          <c:h val="0.94562679372876846"/>
        </c:manualLayout>
      </c:layout>
      <c:barChart>
        <c:barDir val="col"/>
        <c:grouping val="clustered"/>
        <c:varyColors val="0"/>
        <c:ser>
          <c:idx val="1"/>
          <c:order val="0"/>
          <c:tx>
            <c:strRef>
              <c:f>'II. ЭЗ өсөлт'!$A$39</c:f>
              <c:strCache>
                <c:ptCount val="1"/>
                <c:pt idx="0">
                  <c:v>Цэвэр экспорт</c:v>
                </c:pt>
              </c:strCache>
            </c:strRef>
          </c:tx>
          <c:spPr>
            <a:solidFill>
              <a:srgbClr val="A9C3C4"/>
            </a:solidFill>
          </c:spPr>
          <c:invertIfNegative val="0"/>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өсөлт'!$B$39:$AH$39</c15:sqref>
                  </c15:fullRef>
                </c:ext>
              </c:extLst>
              <c:f>'II. ЭЗ өсөлт'!$V$39:$AH$39</c:f>
              <c:numCache>
                <c:formatCode>0</c:formatCode>
                <c:ptCount val="13"/>
                <c:pt idx="0">
                  <c:v>-814.43882704429325</c:v>
                </c:pt>
                <c:pt idx="1">
                  <c:v>-554.31870307533063</c:v>
                </c:pt>
                <c:pt idx="2">
                  <c:v>-60.760086808662891</c:v>
                </c:pt>
                <c:pt idx="3">
                  <c:v>-95.673901872411079</c:v>
                </c:pt>
                <c:pt idx="4">
                  <c:v>-1034.9482740100561</c:v>
                </c:pt>
                <c:pt idx="5">
                  <c:v>-903.90880890183871</c:v>
                </c:pt>
                <c:pt idx="6">
                  <c:v>-754.72816371210138</c:v>
                </c:pt>
                <c:pt idx="7">
                  <c:v>-1326.6581544398632</c:v>
                </c:pt>
                <c:pt idx="8">
                  <c:v>-1573.013643568604</c:v>
                </c:pt>
                <c:pt idx="9">
                  <c:v>-888.67243051358764</c:v>
                </c:pt>
                <c:pt idx="10">
                  <c:v>-0.38885399999981018</c:v>
                </c:pt>
                <c:pt idx="11">
                  <c:v>373.85073621289757</c:v>
                </c:pt>
                <c:pt idx="12">
                  <c:v>-922.68</c:v>
                </c:pt>
              </c:numCache>
            </c:numRef>
          </c:val>
          <c:extLst>
            <c:ext xmlns:c16="http://schemas.microsoft.com/office/drawing/2014/chart" uri="{C3380CC4-5D6E-409C-BE32-E72D297353CC}">
              <c16:uniqueId val="{00000001-98FC-4333-AC65-CDC89E1FDA93}"/>
            </c:ext>
          </c:extLst>
        </c:ser>
        <c:dLbls>
          <c:showLegendKey val="0"/>
          <c:showVal val="0"/>
          <c:showCatName val="0"/>
          <c:showSerName val="0"/>
          <c:showPercent val="0"/>
          <c:showBubbleSize val="0"/>
        </c:dLbls>
        <c:gapWidth val="25"/>
        <c:axId val="510736256"/>
        <c:axId val="510737792"/>
      </c:barChart>
      <c:lineChart>
        <c:grouping val="standard"/>
        <c:varyColors val="0"/>
        <c:ser>
          <c:idx val="2"/>
          <c:order val="1"/>
          <c:tx>
            <c:strRef>
              <c:f>'II. ЭЗ өсөлт'!$A$40</c:f>
              <c:strCache>
                <c:ptCount val="1"/>
                <c:pt idx="0">
                  <c:v>Экспортын өсөлт</c:v>
                </c:pt>
              </c:strCache>
            </c:strRef>
          </c:tx>
          <c:spPr>
            <a:ln w="19050">
              <a:solidFill>
                <a:srgbClr val="D0BC99"/>
              </a:solidFill>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өсөлт'!$B$40:$AH$40</c15:sqref>
                  </c15:fullRef>
                </c:ext>
              </c:extLst>
              <c:f>'II. ЭЗ өсөлт'!$V$40:$AH$40</c:f>
              <c:numCache>
                <c:formatCode>0%</c:formatCode>
                <c:ptCount val="13"/>
                <c:pt idx="0">
                  <c:v>0.28077476091346831</c:v>
                </c:pt>
                <c:pt idx="1">
                  <c:v>0.17659965491951457</c:v>
                </c:pt>
                <c:pt idx="2">
                  <c:v>0.19148743734878093</c:v>
                </c:pt>
                <c:pt idx="3">
                  <c:v>0.31587778797013044</c:v>
                </c:pt>
                <c:pt idx="4">
                  <c:v>9.0134414207959868E-2</c:v>
                </c:pt>
                <c:pt idx="5">
                  <c:v>0.19610529939471188</c:v>
                </c:pt>
                <c:pt idx="6">
                  <c:v>0.16265499976567788</c:v>
                </c:pt>
                <c:pt idx="7">
                  <c:v>-5.8055356814803338E-2</c:v>
                </c:pt>
                <c:pt idx="8">
                  <c:v>-0.36112454531192772</c:v>
                </c:pt>
                <c:pt idx="9">
                  <c:v>-2.7409066184479136E-2</c:v>
                </c:pt>
                <c:pt idx="10">
                  <c:v>8.7807110764103413E-2</c:v>
                </c:pt>
                <c:pt idx="11">
                  <c:v>0.23529908017947654</c:v>
                </c:pt>
                <c:pt idx="12">
                  <c:v>0.76235861380764391</c:v>
                </c:pt>
              </c:numCache>
            </c:numRef>
          </c:val>
          <c:smooth val="1"/>
          <c:extLst>
            <c:ext xmlns:c16="http://schemas.microsoft.com/office/drawing/2014/chart" uri="{C3380CC4-5D6E-409C-BE32-E72D297353CC}">
              <c16:uniqueId val="{00000002-98FC-4333-AC65-CDC89E1FDA93}"/>
            </c:ext>
          </c:extLst>
        </c:ser>
        <c:ser>
          <c:idx val="3"/>
          <c:order val="2"/>
          <c:tx>
            <c:strRef>
              <c:f>'II. ЭЗ өсөлт'!$A$41</c:f>
              <c:strCache>
                <c:ptCount val="1"/>
                <c:pt idx="0">
                  <c:v>Импортын өсөлт</c:v>
                </c:pt>
              </c:strCache>
            </c:strRef>
          </c:tx>
          <c:spPr>
            <a:ln w="19050" cap="rnd">
              <a:solidFill>
                <a:srgbClr val="7D8CAE"/>
              </a:solidFill>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өсөлт'!$B$41:$AH$41</c15:sqref>
                  </c15:fullRef>
                </c:ext>
              </c:extLst>
              <c:f>'II. ЭЗ өсөлт'!$V$41:$AH$41</c:f>
              <c:numCache>
                <c:formatCode>0%</c:formatCode>
                <c:ptCount val="13"/>
                <c:pt idx="0">
                  <c:v>0.37202530802284262</c:v>
                </c:pt>
                <c:pt idx="1">
                  <c:v>0.31531391008728682</c:v>
                </c:pt>
                <c:pt idx="2">
                  <c:v>0.27551214022435611</c:v>
                </c:pt>
                <c:pt idx="3">
                  <c:v>0.28033237335056427</c:v>
                </c:pt>
                <c:pt idx="4">
                  <c:v>0.12408864255294705</c:v>
                </c:pt>
                <c:pt idx="5">
                  <c:v>0.25231414838638666</c:v>
                </c:pt>
                <c:pt idx="6">
                  <c:v>0.31610576240478716</c:v>
                </c:pt>
                <c:pt idx="7">
                  <c:v>0.19937744699113868</c:v>
                </c:pt>
                <c:pt idx="8">
                  <c:v>-0.1738909192471213</c:v>
                </c:pt>
                <c:pt idx="9">
                  <c:v>-2.5631686243615448E-2</c:v>
                </c:pt>
                <c:pt idx="10">
                  <c:v>-5.2056522178029696E-2</c:v>
                </c:pt>
                <c:pt idx="11">
                  <c:v>-0.11406074673591249</c:v>
                </c:pt>
                <c:pt idx="12">
                  <c:v>0.30262720960554845</c:v>
                </c:pt>
              </c:numCache>
            </c:numRef>
          </c:val>
          <c:smooth val="1"/>
          <c:extLst>
            <c:ext xmlns:c16="http://schemas.microsoft.com/office/drawing/2014/chart" uri="{C3380CC4-5D6E-409C-BE32-E72D297353CC}">
              <c16:uniqueId val="{00000003-98FC-4333-AC65-CDC89E1FDA93}"/>
            </c:ext>
          </c:extLst>
        </c:ser>
        <c:dLbls>
          <c:showLegendKey val="0"/>
          <c:showVal val="0"/>
          <c:showCatName val="0"/>
          <c:showSerName val="0"/>
          <c:showPercent val="0"/>
          <c:showBubbleSize val="0"/>
        </c:dLbls>
        <c:marker val="1"/>
        <c:smooth val="0"/>
        <c:axId val="510745600"/>
        <c:axId val="510744064"/>
      </c:lineChart>
      <c:catAx>
        <c:axId val="510736256"/>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510737792"/>
        <c:crosses val="autoZero"/>
        <c:auto val="1"/>
        <c:lblAlgn val="ctr"/>
        <c:lblOffset val="100"/>
        <c:noMultiLvlLbl val="0"/>
      </c:catAx>
      <c:valAx>
        <c:axId val="510737792"/>
        <c:scaling>
          <c:orientation val="minMax"/>
          <c:max val="1600"/>
          <c:min val="-1600"/>
        </c:scaling>
        <c:delete val="0"/>
        <c:axPos val="l"/>
        <c:majorGridlines>
          <c:spPr>
            <a:ln w="9525" cap="flat" cmpd="sng" algn="ctr">
              <a:noFill/>
              <a:round/>
            </a:ln>
            <a:effectLst/>
          </c:spPr>
        </c:majorGridlines>
        <c:title>
          <c:tx>
            <c:rich>
              <a:bodyPr rot="-5400000" vert="horz"/>
              <a:lstStyle/>
              <a:p>
                <a:pPr>
                  <a:defRPr/>
                </a:pPr>
                <a:r>
                  <a:rPr lang="mn-MN"/>
                  <a:t>тэрбум төгрөг</a:t>
                </a:r>
                <a:endParaRPr lang="en-US"/>
              </a:p>
            </c:rich>
          </c:tx>
          <c:layout>
            <c:manualLayout>
              <c:xMode val="edge"/>
              <c:yMode val="edge"/>
              <c:x val="6.6868026702014777E-2"/>
              <c:y val="0.23703210962098778"/>
            </c:manualLayout>
          </c:layout>
          <c:overlay val="0"/>
          <c:spPr>
            <a:noFill/>
            <a:ln>
              <a:noFill/>
            </a:ln>
            <a:effectLst/>
          </c:spPr>
        </c:title>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510736256"/>
        <c:crosses val="autoZero"/>
        <c:crossBetween val="between"/>
        <c:majorUnit val="400"/>
      </c:valAx>
      <c:valAx>
        <c:axId val="510744064"/>
        <c:scaling>
          <c:orientation val="minMax"/>
          <c:max val="0.60000000000000009"/>
          <c:min val="-0.60000000000000009"/>
        </c:scaling>
        <c:delete val="0"/>
        <c:axPos val="r"/>
        <c:numFmt formatCode="0%" sourceLinked="1"/>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510745600"/>
        <c:crosses val="max"/>
        <c:crossBetween val="between"/>
      </c:valAx>
      <c:catAx>
        <c:axId val="510745600"/>
        <c:scaling>
          <c:orientation val="minMax"/>
        </c:scaling>
        <c:delete val="1"/>
        <c:axPos val="b"/>
        <c:numFmt formatCode="General" sourceLinked="1"/>
        <c:majorTickMark val="out"/>
        <c:minorTickMark val="none"/>
        <c:tickLblPos val="nextTo"/>
        <c:crossAx val="510744064"/>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0.60752114399394175"/>
          <c:y val="3.7903752852961659E-2"/>
          <c:w val="0.26952671310750947"/>
          <c:h val="0.1440647178927539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5.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8.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0.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6.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7.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8.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9.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90.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9.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tabColor theme="7" tint="0.39997558519241921"/>
  </sheetPr>
  <sheetViews>
    <sheetView zoomScale="85" workbookViewId="0"/>
  </sheetViews>
  <pageMargins left="0.7" right="0.7" top="1.35" bottom="1.35" header="0.3" footer="0.3"/>
  <pageSetup paperSize="9" orientation="landscape" horizontalDpi="4294967295" verticalDpi="4294967295"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tabColor rgb="FF7EA6A7"/>
  </sheetPr>
  <sheetViews>
    <sheetView zoomScale="85" workbookViewId="0"/>
  </sheetViews>
  <customSheetViews>
    <customSheetView guid="{8D4EA38E-ED42-44A9-9431-B3D4F6087B53}" scale="118" zoomToFit="1">
      <pageMargins left="0" right="0" top="0" bottom="0" header="0" footer="0"/>
    </customSheetView>
    <customSheetView guid="{B6000075-C6E9-470D-8855-6E4C41B43187}" scale="122" zoomToFit="1">
      <pageMargins left="0" right="0" top="0" bottom="0" header="0" footer="0"/>
    </customSheetView>
    <customSheetView guid="{A510ACF3-DF9A-47BB-87AF-862EA6359570}" scale="122" zoomToFit="1">
      <pageMargins left="0" right="0" top="0" bottom="0" header="0" footer="0"/>
    </customSheetView>
    <customSheetView guid="{5B55F06F-38A3-4953-A2E1-A01BECB01CAC}" scale="122" zoomToFit="1">
      <pageMargins left="0" right="0" top="0" bottom="0" header="0" footer="0"/>
    </customSheetView>
    <customSheetView guid="{54FD4859-4825-49C8-AF88-E7B792413D64}" scale="122" zoomToFit="1">
      <pageMargins left="0" right="0" top="0" bottom="0" header="0" footer="0"/>
    </customSheetView>
  </customSheetViews>
  <pageMargins left="0.7" right="0.7" top="1.35" bottom="1.35" header="0.3" footer="0.3"/>
  <pageSetup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tabColor rgb="FF7EA6A7"/>
  </sheetPr>
  <sheetViews>
    <sheetView zoomScale="85" workbookViewId="0"/>
  </sheetViews>
  <customSheetViews>
    <customSheetView guid="{8D4EA38E-ED42-44A9-9431-B3D4F6087B53}" scale="85">
      <pageMargins left="0" right="0" top="0" bottom="0" header="0" footer="0"/>
    </customSheetView>
    <customSheetView guid="{B6000075-C6E9-470D-8855-6E4C41B43187}" scale="62">
      <pageMargins left="0" right="0" top="0" bottom="0" header="0" footer="0"/>
    </customSheetView>
    <customSheetView guid="{A510ACF3-DF9A-47BB-87AF-862EA6359570}" scale="62">
      <pageMargins left="0" right="0" top="0" bottom="0" header="0" footer="0"/>
    </customSheetView>
    <customSheetView guid="{5B55F06F-38A3-4953-A2E1-A01BECB01CAC}" scale="62">
      <pageMargins left="0" right="0" top="0" bottom="0" header="0" footer="0"/>
    </customSheetView>
    <customSheetView guid="{54FD4859-4825-49C8-AF88-E7B792413D64}" scale="62">
      <pageMargins left="0" right="0" top="0" bottom="0" header="0" footer="0"/>
    </customSheetView>
  </customSheetViews>
  <pageMargins left="0.7" right="0.7" top="1.35" bottom="1.3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tabColor theme="7" tint="0.59999389629810485"/>
  </sheetPr>
  <sheetViews>
    <sheetView zoomScale="55" workbookViewId="0"/>
  </sheetViews>
  <pageMargins left="0.7" right="0.7" top="1.35" bottom="1.35" header="0.3" footer="0.3"/>
  <pageSetup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tabColor theme="7" tint="0.59999389629810485"/>
  </sheetPr>
  <sheetViews>
    <sheetView zoomScale="60" workbookViewId="0"/>
  </sheetViews>
  <pageMargins left="0.7" right="0.7" top="1.35" bottom="1.35" header="0.3" footer="0.3"/>
  <pageSetup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612827-5EDD-4AC0-8EDF-2BAFB2ED4BF5}">
  <sheetPr>
    <tabColor theme="4" tint="-0.499984740745262"/>
  </sheetPr>
  <sheetViews>
    <sheetView zoomScale="85" workbookViewId="0"/>
  </sheetViews>
  <pageMargins left="0.7" right="0.7" top="1.35" bottom="1.35" header="0.3" footer="0.3"/>
  <pageSetup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8D769C1-C349-4AE2-933B-370E6B415D6C}">
  <sheetPr>
    <tabColor theme="4" tint="-0.499984740745262"/>
  </sheetPr>
  <sheetViews>
    <sheetView zoomScale="85" workbookViewId="0"/>
  </sheetViews>
  <pageMargins left="0.7" right="0.7" top="1.35" bottom="1.3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tabColor theme="3" tint="0.79998168889431442"/>
  </sheetPr>
  <sheetViews>
    <sheetView zoomScale="85" workbookViewId="0"/>
  </sheetViews>
  <pageMargins left="0.7" right="0.7" top="1.35" bottom="1.3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tabColor theme="3" tint="0.79998168889431442"/>
  </sheetPr>
  <sheetViews>
    <sheetView zoomScale="85" workbookViewId="0"/>
  </sheetViews>
  <pageMargins left="0.7" right="0.7" top="1.35" bottom="1.35" header="0.3" footer="0.3"/>
  <pageSetup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tabColor theme="4" tint="0.79998168889431442"/>
  </sheetPr>
  <sheetViews>
    <sheetView zoomScale="85" workbookViewId="0"/>
  </sheetViews>
  <pageMargins left="0.7" right="0.7" top="1.35" bottom="1.35" header="0.3" footer="0.3"/>
  <pageSetup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tabColor theme="4" tint="0.79998168889431442"/>
  </sheetPr>
  <sheetViews>
    <sheetView workbookViewId="0"/>
  </sheetViews>
  <pageMargins left="0.7" right="0.7" top="1.35" bottom="1.35" header="0.3" footer="0.3"/>
  <pageSetup orientation="landscape"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01C8EC1-6BB0-419D-869F-2EE556F413D3}">
  <sheetPr>
    <tabColor theme="4" tint="0.59999389629810485"/>
  </sheetPr>
  <sheetViews>
    <sheetView zoomScale="40" workbookViewId="0"/>
  </sheetViews>
  <pageMargins left="0.7" right="0.7" top="1.35" bottom="1.35" header="0.3" footer="0.3"/>
  <pageSetup orientation="landscape"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75C137B-0047-42A7-BC0D-037B6D59341A}">
  <sheetPr>
    <tabColor theme="4" tint="0.59999389629810485"/>
  </sheetPr>
  <sheetViews>
    <sheetView zoomScale="85" workbookViewId="0"/>
  </sheetViews>
  <pageMargins left="0.7" right="0.7" top="1.35" bottom="1.35" header="0.3" footer="0.3"/>
  <pageSetup orientation="landscape" r:id="rId1"/>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88B0719-8004-4E7B-8FE7-46DA47372E72}">
  <sheetPr>
    <tabColor theme="4" tint="0.59999389629810485"/>
  </sheetPr>
  <sheetViews>
    <sheetView zoomScale="70" workbookViewId="0"/>
  </sheetViews>
  <pageMargins left="0.7" right="0.7" top="1.35" bottom="1.3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D6E9B56-3076-4977-9D02-87354E876A4D}">
  <sheetPr>
    <tabColor theme="4" tint="0.59999389629810485"/>
  </sheetPr>
  <sheetViews>
    <sheetView zoomScale="70" workbookViewId="0"/>
  </sheetViews>
  <pageMargins left="0.7" right="0.7" top="1.35" bottom="1.35" header="0.3" footer="0.3"/>
  <pageSetup orientation="landscape"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tabColor rgb="FF006666"/>
  </sheetPr>
  <sheetViews>
    <sheetView zoomScale="70" workbookViewId="0"/>
  </sheetViews>
  <customSheetViews>
    <customSheetView guid="{8D4EA38E-ED42-44A9-9431-B3D4F6087B53}" scale="102">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A00-000000000000}">
  <sheetPr codeName="Chart6">
    <tabColor rgb="FF006666"/>
  </sheetPr>
  <sheetViews>
    <sheetView zoomScale="70" workbookViewId="0"/>
  </sheetViews>
  <customSheetViews>
    <customSheetView guid="{8D4EA38E-ED42-44A9-9431-B3D4F6087B53}" scale="53">
      <pageMargins left="0" right="0" top="0" bottom="0" header="0" footer="0"/>
    </customSheetView>
    <customSheetView guid="{B6000075-C6E9-470D-8855-6E4C41B43187}" scale="53">
      <pageMargins left="0" right="0" top="0" bottom="0" header="0" footer="0"/>
    </customSheetView>
    <customSheetView guid="{A510ACF3-DF9A-47BB-87AF-862EA6359570}" scale="53">
      <pageMargins left="0" right="0" top="0" bottom="0" header="0" footer="0"/>
    </customSheetView>
    <customSheetView guid="{83D4AEBA-9C92-42A7-8C70-A480F50C01E3}" scale="53">
      <pageMargins left="0" right="0" top="0" bottom="0" header="0" footer="0"/>
    </customSheetView>
    <customSheetView guid="{DC707E39-0569-4FAA-B5FD-B85110680DF5}" scale="53">
      <pageMargins left="0" right="0" top="0" bottom="0" header="0" footer="0"/>
    </customSheetView>
    <customSheetView guid="{5B55F06F-38A3-4953-A2E1-A01BECB01CAC}" scale="53">
      <pageMargins left="0" right="0" top="0" bottom="0" header="0" footer="0"/>
    </customSheetView>
    <customSheetView guid="{54FD4859-4825-49C8-AF88-E7B792413D64}" scale="53">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C00-000000000000}">
  <sheetPr>
    <tabColor rgb="FF006666"/>
  </sheetPr>
  <sheetViews>
    <sheetView zoomScale="85" workbookViewId="0"/>
  </sheetViews>
  <pageMargins left="0.7" right="0.7" top="1.35" bottom="1.35" header="0.3" footer="0.3"/>
  <pageSetup orientation="landscape"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tabColor rgb="FF006666"/>
  </sheetPr>
  <sheetViews>
    <sheetView zoomScale="70" workbookViewId="0"/>
  </sheetViews>
  <customSheetViews>
    <customSheetView guid="{8D4EA38E-ED42-44A9-9431-B3D4F6087B53}">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E00-000000000000}">
  <sheetPr>
    <tabColor rgb="FF006666"/>
  </sheetPr>
  <sheetViews>
    <sheetView zoomScale="85" workbookViewId="0"/>
  </sheetViews>
  <customSheetViews>
    <customSheetView guid="{8D4EA38E-ED42-44A9-9431-B3D4F6087B53}" scale="55">
      <pageMargins left="0" right="0" top="0" bottom="0" header="0" footer="0"/>
    </customSheetView>
    <customSheetView guid="{B6000075-C6E9-470D-8855-6E4C41B43187}" scale="88" zoomToFit="1">
      <pageMargins left="0" right="0" top="0" bottom="0" header="0" footer="0"/>
    </customSheetView>
    <customSheetView guid="{A510ACF3-DF9A-47BB-87AF-862EA6359570}" scale="88" zoomToFit="1">
      <pageMargins left="0" right="0" top="0" bottom="0" header="0" footer="0"/>
    </customSheetView>
    <customSheetView guid="{5B55F06F-38A3-4953-A2E1-A01BECB01CAC}" scale="88" zoomToFit="1">
      <pageMargins left="0" right="0" top="0" bottom="0" header="0" footer="0"/>
    </customSheetView>
    <customSheetView guid="{54FD4859-4825-49C8-AF88-E7B792413D64}" scale="88" zoomToFit="1">
      <pageMargins left="0" right="0" top="0" bottom="0" header="0" footer="0"/>
    </customSheetView>
  </customSheetViews>
  <pageMargins left="0.7" right="0.7" top="1.35" bottom="1.35" header="0.3" footer="0.3"/>
  <pageSetup orientation="landscape"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000-000000000000}">
  <sheetPr codeName="Chart2">
    <tabColor rgb="FF006666"/>
  </sheetPr>
  <sheetViews>
    <sheetView zoomScale="55" workbookViewId="0"/>
  </sheetViews>
  <customSheetViews>
    <customSheetView guid="{8D4EA38E-ED42-44A9-9431-B3D4F6087B53}" scale="55">
      <pageMargins left="0" right="0" top="0" bottom="0" header="0" footer="0"/>
    </customSheetView>
    <customSheetView guid="{B6000075-C6E9-470D-8855-6E4C41B43187}" scale="55">
      <pageMargins left="0" right="0" top="0" bottom="0" header="0" footer="0"/>
    </customSheetView>
    <customSheetView guid="{A510ACF3-DF9A-47BB-87AF-862EA6359570}" scale="55">
      <pageMargins left="0" right="0" top="0" bottom="0" header="0" footer="0"/>
    </customSheetView>
    <customSheetView guid="{83D4AEBA-9C92-42A7-8C70-A480F50C01E3}" scale="55">
      <pageMargins left="0" right="0" top="0" bottom="0" header="0" footer="0"/>
    </customSheetView>
    <customSheetView guid="{DC707E39-0569-4FAA-B5FD-B85110680DF5}" scale="55">
      <pageMargins left="0" right="0" top="0" bottom="0" header="0" footer="0"/>
    </customSheetView>
    <customSheetView guid="{5B55F06F-38A3-4953-A2E1-A01BECB01CAC}" scale="55">
      <pageMargins left="0" right="0" top="0" bottom="0" header="0" footer="0"/>
    </customSheetView>
    <customSheetView guid="{54FD4859-4825-49C8-AF88-E7B792413D64}" scale="55">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tabColor rgb="FF7EA6A7"/>
  </sheetPr>
  <sheetViews>
    <sheetView zoomScale="85" workbookViewId="0"/>
  </sheetViews>
  <pageMargins left="0.7" right="0.7" top="1.35" bottom="1.35" header="0.3" footer="0.3"/>
  <pageSetup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tabColor rgb="FF7EA6A7"/>
  </sheetPr>
  <sheetViews>
    <sheetView zoomScale="85" workbookViewId="0"/>
  </sheetViews>
  <pageMargins left="0.7" right="0.7" top="1.35" bottom="1.3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9312088" cy="4986618"/>
    <xdr:graphicFrame macro="">
      <xdr:nvGraphicFramePr>
        <xdr:cNvPr id="5" name="Chart 1">
          <a:extLst>
            <a:ext uri="{FF2B5EF4-FFF2-40B4-BE49-F238E27FC236}">
              <a16:creationId xmlns:a16="http://schemas.microsoft.com/office/drawing/2014/main" id="{3B1B344F-5BC3-4158-8ACA-2C5BB97392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3353" cy="5210735"/>
    <xdr:graphicFrame macro="">
      <xdr:nvGraphicFramePr>
        <xdr:cNvPr id="4"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0.40732</cdr:x>
      <cdr:y>0.01811</cdr:y>
    </cdr:from>
    <cdr:to>
      <cdr:x>0.44647</cdr:x>
      <cdr:y>0.05217</cdr:y>
    </cdr:to>
    <cdr:sp macro="" textlink="">
      <cdr:nvSpPr>
        <cdr:cNvPr id="6" name="Right Arrow 5"/>
        <cdr:cNvSpPr/>
      </cdr:nvSpPr>
      <cdr:spPr>
        <a:xfrm xmlns:a="http://schemas.openxmlformats.org/drawingml/2006/main">
          <a:off x="3532864" y="94369"/>
          <a:ext cx="339562" cy="177478"/>
        </a:xfrm>
        <a:prstGeom xmlns:a="http://schemas.openxmlformats.org/drawingml/2006/main" prst="rightArrow">
          <a:avLst/>
        </a:prstGeom>
        <a:solidFill xmlns:a="http://schemas.openxmlformats.org/drawingml/2006/main">
          <a:srgbClr val="7EA6A7"/>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0.92338</cdr:x>
      <cdr:y>0.01023</cdr:y>
    </cdr:from>
    <cdr:to>
      <cdr:x>0.96253</cdr:x>
      <cdr:y>0.04429</cdr:y>
    </cdr:to>
    <cdr:sp macro="" textlink="">
      <cdr:nvSpPr>
        <cdr:cNvPr id="3" name="Right Arrow 5">
          <a:extLst xmlns:a="http://schemas.openxmlformats.org/drawingml/2006/main">
            <a:ext uri="{FF2B5EF4-FFF2-40B4-BE49-F238E27FC236}">
              <a16:creationId xmlns:a16="http://schemas.microsoft.com/office/drawing/2014/main" id="{F37AB59A-082E-4C61-B109-FD5DB438F3A8}"/>
            </a:ext>
          </a:extLst>
        </cdr:cNvPr>
        <cdr:cNvSpPr/>
      </cdr:nvSpPr>
      <cdr:spPr>
        <a:xfrm xmlns:a="http://schemas.openxmlformats.org/drawingml/2006/main">
          <a:off x="8008782" y="53303"/>
          <a:ext cx="339562" cy="177478"/>
        </a:xfrm>
        <a:prstGeom xmlns:a="http://schemas.openxmlformats.org/drawingml/2006/main" prst="rightArrow">
          <a:avLst/>
        </a:prstGeom>
        <a:solidFill xmlns:a="http://schemas.openxmlformats.org/drawingml/2006/main">
          <a:srgbClr val="AF945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0.8373</cdr:x>
      <cdr:y>0.08835</cdr:y>
    </cdr:from>
    <cdr:to>
      <cdr:x>0.88505</cdr:x>
      <cdr:y>0.12241</cdr:y>
    </cdr:to>
    <cdr:sp macro="" textlink="">
      <cdr:nvSpPr>
        <cdr:cNvPr id="2" name="Right Arrow 1"/>
        <cdr:cNvSpPr/>
      </cdr:nvSpPr>
      <cdr:spPr>
        <a:xfrm xmlns:a="http://schemas.openxmlformats.org/drawingml/2006/main">
          <a:off x="7250939" y="474427"/>
          <a:ext cx="413511" cy="182880"/>
        </a:xfrm>
        <a:prstGeom xmlns:a="http://schemas.openxmlformats.org/drawingml/2006/main" prst="rightArrow">
          <a:avLst/>
        </a:prstGeom>
        <a:solidFill xmlns:a="http://schemas.openxmlformats.org/drawingml/2006/main">
          <a:srgbClr val="D0BC99"/>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0.83691</cdr:x>
      <cdr:y>0.1364</cdr:y>
    </cdr:from>
    <cdr:to>
      <cdr:x>0.88467</cdr:x>
      <cdr:y>0.17046</cdr:y>
    </cdr:to>
    <cdr:sp macro="" textlink="">
      <cdr:nvSpPr>
        <cdr:cNvPr id="4" name="Right Arrow 3"/>
        <cdr:cNvSpPr/>
      </cdr:nvSpPr>
      <cdr:spPr>
        <a:xfrm xmlns:a="http://schemas.openxmlformats.org/drawingml/2006/main">
          <a:off x="7247562" y="732449"/>
          <a:ext cx="413597" cy="182880"/>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0.01389</cdr:x>
      <cdr:y>0.02246</cdr:y>
    </cdr:from>
    <cdr:to>
      <cdr:x>0.17986</cdr:x>
      <cdr:y>0.08348</cdr:y>
    </cdr:to>
    <cdr:sp macro="" textlink="">
      <cdr:nvSpPr>
        <cdr:cNvPr id="2" name="TextBox 1"/>
        <cdr:cNvSpPr txBox="1"/>
      </cdr:nvSpPr>
      <cdr:spPr>
        <a:xfrm xmlns:a="http://schemas.openxmlformats.org/drawingml/2006/main">
          <a:off x="120261" y="120506"/>
          <a:ext cx="1436689" cy="327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latin typeface="Times New Roman" panose="02020603050405020304" pitchFamily="18" charset="0"/>
              <a:cs typeface="Times New Roman" panose="02020603050405020304" pitchFamily="18" charset="0"/>
            </a:rPr>
            <a:t>%</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cdr:x>
      <cdr:y>0</cdr:y>
    </cdr:from>
    <cdr:to>
      <cdr:x>0.125</cdr:x>
      <cdr:y>0.14306</cdr:y>
    </cdr:to>
    <cdr:sp macro="" textlink="">
      <cdr:nvSpPr>
        <cdr:cNvPr id="2" name="TextBox 1"/>
        <cdr:cNvSpPr txBox="1"/>
      </cdr:nvSpPr>
      <cdr:spPr>
        <a:xfrm xmlns:a="http://schemas.openxmlformats.org/drawingml/2006/main">
          <a:off x="0" y="0"/>
          <a:ext cx="1082040" cy="767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mn-MN" sz="1050" b="1">
              <a:latin typeface="Times New Roman" panose="02020603050405020304" pitchFamily="18" charset="0"/>
              <a:cs typeface="Times New Roman" panose="02020603050405020304" pitchFamily="18" charset="0"/>
            </a:rPr>
            <a:t>потенциал</a:t>
          </a:r>
          <a:r>
            <a:rPr lang="mn-MN" sz="1050" b="1" baseline="0">
              <a:latin typeface="Times New Roman" panose="02020603050405020304" pitchFamily="18" charset="0"/>
              <a:cs typeface="Times New Roman" panose="02020603050405020304" pitchFamily="18" charset="0"/>
            </a:rPr>
            <a:t> үйлдвэрлэлд эзлэх </a:t>
          </a:r>
          <a:r>
            <a:rPr lang="mn-MN" sz="1050" b="1">
              <a:latin typeface="Times New Roman" panose="02020603050405020304" pitchFamily="18" charset="0"/>
              <a:cs typeface="Times New Roman" panose="02020603050405020304" pitchFamily="18" charset="0"/>
            </a:rPr>
            <a:t>хувь</a:t>
          </a:r>
          <a:endParaRPr lang="en-US" sz="1050" b="1">
            <a:latin typeface="Times New Roman" panose="02020603050405020304" pitchFamily="18" charset="0"/>
            <a:cs typeface="Times New Roman" panose="02020603050405020304" pitchFamily="18"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0.91599</cdr:x>
      <cdr:y>0.47218</cdr:y>
    </cdr:from>
    <cdr:to>
      <cdr:x>0.9992</cdr:x>
      <cdr:y>0.52186</cdr:y>
    </cdr:to>
    <cdr:sp macro="" textlink="">
      <cdr:nvSpPr>
        <cdr:cNvPr id="2" name="TextBox 1"/>
        <cdr:cNvSpPr txBox="1"/>
      </cdr:nvSpPr>
      <cdr:spPr>
        <a:xfrm xmlns:a="http://schemas.openxmlformats.org/drawingml/2006/main">
          <a:off x="8512636" y="2349314"/>
          <a:ext cx="773305" cy="247178"/>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122F83"/>
              </a:solidFill>
              <a:latin typeface="Times New Roman" panose="02020603050405020304" pitchFamily="18" charset="0"/>
              <a:cs typeface="Times New Roman" panose="02020603050405020304" pitchFamily="18" charset="0"/>
            </a:rPr>
            <a:t>6.2</a:t>
          </a:r>
        </a:p>
      </cdr:txBody>
    </cdr:sp>
  </cdr:relSizeAnchor>
  <cdr:relSizeAnchor xmlns:cdr="http://schemas.openxmlformats.org/drawingml/2006/chartDrawing">
    <cdr:from>
      <cdr:x>0.91679</cdr:x>
      <cdr:y>0.50204</cdr:y>
    </cdr:from>
    <cdr:to>
      <cdr:x>1</cdr:x>
      <cdr:y>0.54988</cdr:y>
    </cdr:to>
    <cdr:sp macro="" textlink="">
      <cdr:nvSpPr>
        <cdr:cNvPr id="5" name="TextBox 4"/>
        <cdr:cNvSpPr txBox="1"/>
      </cdr:nvSpPr>
      <cdr:spPr>
        <a:xfrm xmlns:a="http://schemas.openxmlformats.org/drawingml/2006/main">
          <a:off x="8520107" y="2497836"/>
          <a:ext cx="773305" cy="238024"/>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2">
                  <a:lumMod val="25000"/>
                </a:schemeClr>
              </a:solidFill>
              <a:latin typeface="Times New Roman" panose="02020603050405020304" pitchFamily="18" charset="0"/>
              <a:cs typeface="Times New Roman" panose="02020603050405020304" pitchFamily="18" charset="0"/>
            </a:rPr>
            <a:t>6.0</a:t>
          </a:r>
        </a:p>
      </cdr:txBody>
    </cdr:sp>
  </cdr:relSizeAnchor>
  <cdr:relSizeAnchor xmlns:cdr="http://schemas.openxmlformats.org/drawingml/2006/chartDrawing">
    <cdr:from>
      <cdr:x>0.91657</cdr:x>
      <cdr:y>0.43973</cdr:y>
    </cdr:from>
    <cdr:to>
      <cdr:x>0.9992</cdr:x>
      <cdr:y>0.48704</cdr:y>
    </cdr:to>
    <cdr:sp macro="" textlink="">
      <cdr:nvSpPr>
        <cdr:cNvPr id="4" name="TextBox 1"/>
        <cdr:cNvSpPr txBox="1"/>
      </cdr:nvSpPr>
      <cdr:spPr>
        <a:xfrm xmlns:a="http://schemas.openxmlformats.org/drawingml/2006/main">
          <a:off x="8518026" y="2187835"/>
          <a:ext cx="767915" cy="235386"/>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mn-MN" sz="1100" b="1">
              <a:solidFill>
                <a:srgbClr val="937843"/>
              </a:solidFill>
              <a:latin typeface="Times New Roman" panose="02020603050405020304" pitchFamily="18" charset="0"/>
              <a:cs typeface="Times New Roman" panose="02020603050405020304" pitchFamily="18" charset="0"/>
            </a:rPr>
            <a:t>6</a:t>
          </a:r>
          <a:r>
            <a:rPr lang="en-US" sz="1100" b="1">
              <a:solidFill>
                <a:srgbClr val="937843"/>
              </a:solidFill>
              <a:latin typeface="Times New Roman" panose="02020603050405020304" pitchFamily="18" charset="0"/>
              <a:cs typeface="Times New Roman" panose="02020603050405020304" pitchFamily="18" charset="0"/>
            </a:rPr>
            <a:t>.7</a:t>
          </a:r>
        </a:p>
      </cdr:txBody>
    </cdr:sp>
  </cdr:relSizeAnchor>
</c:userShapes>
</file>

<file path=xl/drawings/drawing20.xml><?xml version="1.0" encoding="utf-8"?>
<xdr:wsDr xmlns:xdr="http://schemas.openxmlformats.org/drawingml/2006/spreadsheetDrawing" xmlns:a="http://schemas.openxmlformats.org/drawingml/2006/main">
  <xdr:twoCellAnchor editAs="absolute">
    <xdr:from>
      <xdr:col>31</xdr:col>
      <xdr:colOff>326502</xdr:colOff>
      <xdr:row>4</xdr:row>
      <xdr:rowOff>1089</xdr:rowOff>
    </xdr:from>
    <xdr:to>
      <xdr:col>42</xdr:col>
      <xdr:colOff>176893</xdr:colOff>
      <xdr:row>29</xdr:row>
      <xdr:rowOff>26943</xdr:rowOff>
    </xdr:to>
    <xdr:graphicFrame macro="">
      <xdr:nvGraphicFramePr>
        <xdr:cNvPr id="10" name="Chart 1">
          <a:extLst>
            <a:ext uri="{FF2B5EF4-FFF2-40B4-BE49-F238E27FC236}">
              <a16:creationId xmlns:a16="http://schemas.microsoft.com/office/drawing/2014/main" id="{00000000-0008-0000-0F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2C97BA04-8218-421E-AC0D-4C387352A3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8673353" cy="5210735"/>
    <xdr:graphicFrame macro="">
      <xdr:nvGraphicFramePr>
        <xdr:cNvPr id="5" name="Chart 1">
          <a:extLst>
            <a:ext uri="{FF2B5EF4-FFF2-40B4-BE49-F238E27FC236}">
              <a16:creationId xmlns:a16="http://schemas.microsoft.com/office/drawing/2014/main" id="{58866638-1C89-4A39-9F4E-7B5DD8177D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0.65584</cdr:x>
      <cdr:y>0.03552</cdr:y>
    </cdr:from>
    <cdr:to>
      <cdr:x>0.69983</cdr:x>
      <cdr:y>0.08334</cdr:y>
    </cdr:to>
    <cdr:sp macro="" textlink="">
      <cdr:nvSpPr>
        <cdr:cNvPr id="2" name="Right Arrow 1"/>
        <cdr:cNvSpPr/>
      </cdr:nvSpPr>
      <cdr:spPr>
        <a:xfrm xmlns:a="http://schemas.openxmlformats.org/drawingml/2006/main" rot="10800000">
          <a:off x="5691232" y="184665"/>
          <a:ext cx="381738" cy="248642"/>
        </a:xfrm>
        <a:prstGeom xmlns:a="http://schemas.openxmlformats.org/drawingml/2006/main" prst="rightArrow">
          <a:avLst/>
        </a:prstGeom>
        <a:solidFill xmlns:a="http://schemas.openxmlformats.org/drawingml/2006/main">
          <a:srgbClr val="286A6C"/>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dr:relSizeAnchor xmlns:cdr="http://schemas.openxmlformats.org/drawingml/2006/chartDrawing">
    <cdr:from>
      <cdr:x>0.65675</cdr:x>
      <cdr:y>0.08721</cdr:y>
    </cdr:from>
    <cdr:to>
      <cdr:x>0.70074</cdr:x>
      <cdr:y>0.13503</cdr:y>
    </cdr:to>
    <cdr:sp macro="" textlink="">
      <cdr:nvSpPr>
        <cdr:cNvPr id="4" name="Right Arrow 1">
          <a:extLst xmlns:a="http://schemas.openxmlformats.org/drawingml/2006/main">
            <a:ext uri="{FF2B5EF4-FFF2-40B4-BE49-F238E27FC236}">
              <a16:creationId xmlns:a16="http://schemas.microsoft.com/office/drawing/2014/main" id="{BF641EF5-CB9D-4448-AE54-1614F8CC298C}"/>
            </a:ext>
          </a:extLst>
        </cdr:cNvPr>
        <cdr:cNvSpPr/>
      </cdr:nvSpPr>
      <cdr:spPr>
        <a:xfrm xmlns:a="http://schemas.openxmlformats.org/drawingml/2006/main" rot="10800000">
          <a:off x="5699187" y="453429"/>
          <a:ext cx="381738" cy="248642"/>
        </a:xfrm>
        <a:prstGeom xmlns:a="http://schemas.openxmlformats.org/drawingml/2006/main" prst="rightArrow">
          <a:avLst/>
        </a:prstGeom>
        <a:solidFill xmlns:a="http://schemas.openxmlformats.org/drawingml/2006/main">
          <a:srgbClr val="B99E6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5F4297B5-65D7-49EB-B1A3-13D60EFBBB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58412" cy="5192059"/>
    <xdr:graphicFrame macro="">
      <xdr:nvGraphicFramePr>
        <xdr:cNvPr id="2" name="Chart 1">
          <a:extLst>
            <a:ext uri="{FF2B5EF4-FFF2-40B4-BE49-F238E27FC236}">
              <a16:creationId xmlns:a16="http://schemas.microsoft.com/office/drawing/2014/main" id="{6F27891F-21D7-4B70-B3E8-FFEC4C33F8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58412" cy="5192059"/>
    <xdr:graphicFrame macro="">
      <xdr:nvGraphicFramePr>
        <xdr:cNvPr id="38" name="Chart 1">
          <a:extLst>
            <a:ext uri="{FF2B5EF4-FFF2-40B4-BE49-F238E27FC236}">
              <a16:creationId xmlns:a16="http://schemas.microsoft.com/office/drawing/2014/main" id="{045AFB99-A611-48C9-A4ED-0ED1738B2D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670636" cy="5207000"/>
    <xdr:graphicFrame macro="">
      <xdr:nvGraphicFramePr>
        <xdr:cNvPr id="8" name="Chart 1">
          <a:extLst>
            <a:ext uri="{FF2B5EF4-FFF2-40B4-BE49-F238E27FC236}">
              <a16:creationId xmlns:a16="http://schemas.microsoft.com/office/drawing/2014/main" id="{5ED59797-B7D8-4C8E-A3EA-E5026F9737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0.66632</cdr:x>
      <cdr:y>0.19905</cdr:y>
    </cdr:from>
    <cdr:to>
      <cdr:x>0.71364</cdr:x>
      <cdr:y>0.24818</cdr:y>
    </cdr:to>
    <cdr:sp macro="" textlink="">
      <cdr:nvSpPr>
        <cdr:cNvPr id="2" name="Right Arrow 1"/>
        <cdr:cNvSpPr/>
      </cdr:nvSpPr>
      <cdr:spPr>
        <a:xfrm xmlns:a="http://schemas.openxmlformats.org/drawingml/2006/main">
          <a:off x="5764890" y="1250801"/>
          <a:ext cx="409407" cy="308726"/>
        </a:xfrm>
        <a:prstGeom xmlns:a="http://schemas.openxmlformats.org/drawingml/2006/main" prst="rightArrow">
          <a:avLst/>
        </a:prstGeom>
        <a:solidFill xmlns:a="http://schemas.openxmlformats.org/drawingml/2006/main">
          <a:srgbClr val="173678"/>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mn-MN"/>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8657167" cy="5185833"/>
    <xdr:graphicFrame macro="">
      <xdr:nvGraphicFramePr>
        <xdr:cNvPr id="2" name="Chart 1">
          <a:extLst>
            <a:ext uri="{FF2B5EF4-FFF2-40B4-BE49-F238E27FC236}">
              <a16:creationId xmlns:a16="http://schemas.microsoft.com/office/drawing/2014/main" id="{66C911A2-3FA8-43B0-AF5A-90A4301D07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3353" cy="5210735"/>
    <xdr:graphicFrame macro="">
      <xdr:nvGraphicFramePr>
        <xdr:cNvPr id="4" name="Chart 1">
          <a:extLst>
            <a:ext uri="{FF2B5EF4-FFF2-40B4-BE49-F238E27FC236}">
              <a16:creationId xmlns:a16="http://schemas.microsoft.com/office/drawing/2014/main" id="{AC43F22F-671E-4E9F-8893-750170D5A4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0.60281</cdr:x>
      <cdr:y>0.08639</cdr:y>
    </cdr:from>
    <cdr:to>
      <cdr:x>0.64384</cdr:x>
      <cdr:y>0.1346</cdr:y>
    </cdr:to>
    <cdr:sp macro="" textlink="">
      <cdr:nvSpPr>
        <cdr:cNvPr id="3" name="Right Arrow 2"/>
        <cdr:cNvSpPr/>
      </cdr:nvSpPr>
      <cdr:spPr>
        <a:xfrm xmlns:a="http://schemas.openxmlformats.org/drawingml/2006/main">
          <a:off x="5218347" y="542686"/>
          <a:ext cx="355184" cy="302858"/>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0.93787</cdr:x>
      <cdr:y>0.08604</cdr:y>
    </cdr:from>
    <cdr:to>
      <cdr:x>0.9789</cdr:x>
      <cdr:y>0.13425</cdr:y>
    </cdr:to>
    <cdr:sp macro="" textlink="">
      <cdr:nvSpPr>
        <cdr:cNvPr id="4" name="Right Arrow 3"/>
        <cdr:cNvSpPr/>
      </cdr:nvSpPr>
      <cdr:spPr>
        <a:xfrm xmlns:a="http://schemas.openxmlformats.org/drawingml/2006/main">
          <a:off x="8118815" y="540498"/>
          <a:ext cx="355183" cy="302859"/>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0.60466</cdr:x>
      <cdr:y>0.75171</cdr:y>
    </cdr:from>
    <cdr:to>
      <cdr:x>0.90174</cdr:x>
      <cdr:y>0.89634</cdr:y>
    </cdr:to>
    <cdr:sp macro="" textlink="">
      <cdr:nvSpPr>
        <cdr:cNvPr id="2" name="TextBox 1">
          <a:extLst xmlns:a="http://schemas.openxmlformats.org/drawingml/2006/main">
            <a:ext uri="{FF2B5EF4-FFF2-40B4-BE49-F238E27FC236}">
              <a16:creationId xmlns:a16="http://schemas.microsoft.com/office/drawing/2014/main" id="{20B9200D-812B-4988-97A2-7555DE21B0CF}"/>
            </a:ext>
          </a:extLst>
        </cdr:cNvPr>
        <cdr:cNvSpPr txBox="1"/>
      </cdr:nvSpPr>
      <cdr:spPr>
        <a:xfrm xmlns:a="http://schemas.openxmlformats.org/drawingml/2006/main">
          <a:off x="5234363" y="4722319"/>
          <a:ext cx="2571706" cy="9085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mn-MN" sz="1200" b="1">
              <a:solidFill>
                <a:schemeClr val="tx1"/>
              </a:solidFill>
              <a:latin typeface="Times New Roman" panose="02020603050405020304" pitchFamily="18" charset="0"/>
              <a:cs typeface="Times New Roman" panose="02020603050405020304" pitchFamily="18" charset="0"/>
            </a:rPr>
            <a:t>Эдийн</a:t>
          </a:r>
          <a:r>
            <a:rPr lang="mn-MN" sz="1200" b="1" baseline="0">
              <a:solidFill>
                <a:schemeClr val="tx1"/>
              </a:solidFill>
              <a:latin typeface="Times New Roman" panose="02020603050405020304" pitchFamily="18" charset="0"/>
              <a:cs typeface="Times New Roman" panose="02020603050405020304" pitchFamily="18" charset="0"/>
            </a:rPr>
            <a:t> засгийн ү</a:t>
          </a:r>
          <a:r>
            <a:rPr lang="en-US" sz="1200" b="1" baseline="0">
              <a:solidFill>
                <a:schemeClr val="tx1"/>
              </a:solidFill>
              <a:latin typeface="Times New Roman" panose="02020603050405020304" pitchFamily="18" charset="0"/>
              <a:cs typeface="Times New Roman" panose="02020603050405020304" pitchFamily="18" charset="0"/>
            </a:rPr>
            <a:t>/</a:t>
          </a:r>
          <a:r>
            <a:rPr lang="mn-MN" sz="1200" b="1" baseline="0">
              <a:solidFill>
                <a:schemeClr val="tx1"/>
              </a:solidFill>
              <a:latin typeface="Times New Roman" panose="02020603050405020304" pitchFamily="18" charset="0"/>
              <a:cs typeface="Times New Roman" panose="02020603050405020304" pitchFamily="18" charset="0"/>
            </a:rPr>
            <a:t>а салбаруудын дундаж цалингийн интервал</a:t>
          </a:r>
          <a:endParaRPr lang="mn-MN" sz="1200" b="1">
            <a:solidFill>
              <a:schemeClr val="tx1"/>
            </a:solidFill>
            <a:latin typeface="Times New Roman" panose="02020603050405020304" pitchFamily="18" charset="0"/>
            <a:cs typeface="Times New Roman" panose="02020603050405020304" pitchFamily="18" charset="0"/>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1232468C-83F4-410C-9477-F1926E7DD4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782EF76-29FC-43DD-9CA9-EBF32036C1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twoCellAnchor>
    <xdr:from>
      <xdr:col>0</xdr:col>
      <xdr:colOff>446567</xdr:colOff>
      <xdr:row>1</xdr:row>
      <xdr:rowOff>166668</xdr:rowOff>
    </xdr:from>
    <xdr:to>
      <xdr:col>6</xdr:col>
      <xdr:colOff>10886</xdr:colOff>
      <xdr:row>14</xdr:row>
      <xdr:rowOff>27216</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92357</xdr:rowOff>
    </xdr:from>
    <xdr:to>
      <xdr:col>4</xdr:col>
      <xdr:colOff>488890</xdr:colOff>
      <xdr:row>11</xdr:row>
      <xdr:rowOff>166151</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141782</xdr:colOff>
      <xdr:row>0</xdr:row>
      <xdr:rowOff>158371</xdr:rowOff>
    </xdr:from>
    <xdr:to>
      <xdr:col>5</xdr:col>
      <xdr:colOff>288134</xdr:colOff>
      <xdr:row>12</xdr:row>
      <xdr:rowOff>75277</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18394</xdr:colOff>
      <xdr:row>0</xdr:row>
      <xdr:rowOff>111392</xdr:rowOff>
    </xdr:from>
    <xdr:to>
      <xdr:col>4</xdr:col>
      <xdr:colOff>506074</xdr:colOff>
      <xdr:row>11</xdr:row>
      <xdr:rowOff>99831</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213252</xdr:colOff>
      <xdr:row>5</xdr:row>
      <xdr:rowOff>126545</xdr:rowOff>
    </xdr:from>
    <xdr:to>
      <xdr:col>17</xdr:col>
      <xdr:colOff>266700</xdr:colOff>
      <xdr:row>35</xdr:row>
      <xdr:rowOff>121103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1451502" y="1079045"/>
          <a:ext cx="9340323" cy="5709558"/>
          <a:chOff x="22222385" y="15865743"/>
          <a:chExt cx="10675084" cy="9483784"/>
        </a:xfrm>
      </xdr:grpSpPr>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22222385" y="18894027"/>
          <a:ext cx="10228751" cy="603284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22305244" y="17918003"/>
          <a:ext cx="9460066" cy="6249442"/>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31581406" y="22524609"/>
            <a:ext cx="1316063" cy="28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b="1" i="1">
              <a:latin typeface="Times New Roman" panose="02020603050405020304" pitchFamily="18" charset="0"/>
              <a:cs typeface="Times New Roman" panose="02020603050405020304" pitchFamily="18" charset="0"/>
            </a:endParaRPr>
          </a:p>
          <a:p>
            <a:r>
              <a:rPr lang="mn-MN" sz="1600" b="1" i="1">
                <a:latin typeface="Times New Roman" panose="02020603050405020304" pitchFamily="18" charset="0"/>
                <a:cs typeface="Times New Roman" panose="02020603050405020304" pitchFamily="18" charset="0"/>
              </a:rPr>
              <a:t>Чанаргүй</a:t>
            </a:r>
            <a:r>
              <a:rPr lang="en-US" sz="1600" b="1" i="1">
                <a:latin typeface="Times New Roman" panose="02020603050405020304" pitchFamily="18" charset="0"/>
                <a:cs typeface="Times New Roman" panose="02020603050405020304" pitchFamily="18" charset="0"/>
              </a:rPr>
              <a:t>                                        </a:t>
            </a:r>
          </a:p>
          <a:p>
            <a:r>
              <a:rPr lang="mn-MN" sz="1600" b="1" i="1">
                <a:latin typeface="Times New Roman" panose="02020603050405020304" pitchFamily="18" charset="0"/>
                <a:cs typeface="Times New Roman" panose="02020603050405020304" pitchFamily="18" charset="0"/>
              </a:rPr>
              <a:t>Хугацаа хэтэрсэн</a:t>
            </a:r>
            <a:endParaRPr lang="en-US" sz="1600" b="1" i="1">
              <a:latin typeface="Times New Roman" panose="02020603050405020304" pitchFamily="18" charset="0"/>
              <a:cs typeface="Times New Roman" panose="02020603050405020304" pitchFamily="18" charset="0"/>
            </a:endParaRPr>
          </a:p>
        </xdr:txBody>
      </xdr:sp>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22952583" y="15865743"/>
            <a:ext cx="8923521" cy="308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mn-MN" sz="2000" b="1" baseline="0">
                <a:latin typeface="Times New Roman" panose="02020603050405020304" pitchFamily="18" charset="0"/>
                <a:cs typeface="Times New Roman" panose="02020603050405020304" pitchFamily="18" charset="0"/>
              </a:rPr>
              <a:t>Нийт зээл</a:t>
            </a:r>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en-US" sz="2000" b="1" baseline="0">
                <a:latin typeface="Times New Roman" panose="02020603050405020304" pitchFamily="18" charset="0"/>
                <a:cs typeface="Times New Roman" panose="02020603050405020304" pitchFamily="18" charset="0"/>
              </a:rPr>
              <a:t>  </a:t>
            </a:r>
          </a:p>
          <a:p>
            <a:r>
              <a:rPr lang="mn-MN" sz="2000" b="1" baseline="0">
                <a:latin typeface="Times New Roman" panose="02020603050405020304" pitchFamily="18" charset="0"/>
                <a:cs typeface="Times New Roman" panose="02020603050405020304" pitchFamily="18" charset="0"/>
              </a:rPr>
              <a:t>Уул уурхай</a:t>
            </a:r>
          </a:p>
          <a:p>
            <a:r>
              <a:rPr lang="en-US" sz="2000" b="1" baseline="0">
                <a:latin typeface="Times New Roman" panose="02020603050405020304" pitchFamily="18" charset="0"/>
                <a:cs typeface="Times New Roman" panose="02020603050405020304" pitchFamily="18" charset="0"/>
              </a:rPr>
              <a:t> </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Боловсруулах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Барилга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Худалдаа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mn-MN"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Үл хөдлөх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Бусад</a:t>
            </a:r>
            <a:endParaRPr lang="en-US" sz="2000" b="1" baseline="0">
              <a:latin typeface="Times New Roman" panose="02020603050405020304" pitchFamily="18" charset="0"/>
              <a:cs typeface="Times New Roman" panose="02020603050405020304" pitchFamily="18" charset="0"/>
            </a:endParaRPr>
          </a:p>
        </xdr:txBody>
      </xdr:sp>
    </xdr:grpSp>
    <xdr:clientData/>
  </xdr:twoCellAnchor>
</xdr:wsDr>
</file>

<file path=xl/drawings/drawing38.xml><?xml version="1.0" encoding="utf-8"?>
<c:userShapes xmlns:c="http://schemas.openxmlformats.org/drawingml/2006/chart">
  <cdr:relSizeAnchor xmlns:cdr="http://schemas.openxmlformats.org/drawingml/2006/chartDrawing">
    <cdr:from>
      <cdr:x>0.9617</cdr:x>
      <cdr:y>0.92289</cdr:y>
    </cdr:from>
    <cdr:to>
      <cdr:x>0.97497</cdr:x>
      <cdr:y>0.98754</cdr:y>
    </cdr:to>
    <cdr:sp macro="" textlink="">
      <cdr:nvSpPr>
        <cdr:cNvPr id="2" name="Right Brace 1"/>
        <cdr:cNvSpPr/>
      </cdr:nvSpPr>
      <cdr:spPr>
        <a:xfrm xmlns:a="http://schemas.openxmlformats.org/drawingml/2006/main">
          <a:off x="7960191" y="3472271"/>
          <a:ext cx="109839" cy="24323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0.9609</cdr:x>
      <cdr:y>0.80803</cdr:y>
    </cdr:from>
    <cdr:to>
      <cdr:x>0.97064</cdr:x>
      <cdr:y>0.87922</cdr:y>
    </cdr:to>
    <cdr:sp macro="" textlink="">
      <cdr:nvSpPr>
        <cdr:cNvPr id="3" name="Right Brace 2"/>
        <cdr:cNvSpPr/>
      </cdr:nvSpPr>
      <cdr:spPr>
        <a:xfrm xmlns:a="http://schemas.openxmlformats.org/drawingml/2006/main">
          <a:off x="7953569" y="3040125"/>
          <a:ext cx="80620" cy="26784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454322</xdr:colOff>
      <xdr:row>0</xdr:row>
      <xdr:rowOff>95929</xdr:rowOff>
    </xdr:from>
    <xdr:to>
      <xdr:col>5</xdr:col>
      <xdr:colOff>332402</xdr:colOff>
      <xdr:row>11</xdr:row>
      <xdr:rowOff>103549</xdr:rowOff>
    </xdr:to>
    <xdr:graphicFrame macro="">
      <xdr:nvGraphicFramePr>
        <xdr:cNvPr id="2" name="Chart 1">
          <a:extLst>
            <a:ext uri="{FF2B5EF4-FFF2-40B4-BE49-F238E27FC236}">
              <a16:creationId xmlns:a16="http://schemas.microsoft.com/office/drawing/2014/main" id="{54F7166C-6BE7-41D2-B3D2-E23B45772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0.85449</cdr:x>
      <cdr:y>0.14624</cdr:y>
    </cdr:from>
    <cdr:to>
      <cdr:x>0.93411</cdr:x>
      <cdr:y>0.61189</cdr:y>
    </cdr:to>
    <cdr:sp macro="" textlink="">
      <cdr:nvSpPr>
        <cdr:cNvPr id="14" name="TextBox 13">
          <a:extLst xmlns:a="http://schemas.openxmlformats.org/drawingml/2006/main">
            <a:ext uri="{FF2B5EF4-FFF2-40B4-BE49-F238E27FC236}">
              <a16:creationId xmlns:a16="http://schemas.microsoft.com/office/drawing/2014/main" id="{C5626795-59E2-43F7-841D-CC7EC8EB624E}"/>
            </a:ext>
          </a:extLst>
        </cdr:cNvPr>
        <cdr:cNvSpPr txBox="1"/>
      </cdr:nvSpPr>
      <cdr:spPr>
        <a:xfrm xmlns:a="http://schemas.openxmlformats.org/drawingml/2006/main">
          <a:off x="7411281" y="762000"/>
          <a:ext cx="690572" cy="2426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7D8CAE"/>
              </a:solidFill>
              <a:effectLst/>
              <a:latin typeface="Times New Roman" panose="02020603050405020304" pitchFamily="18" charset="0"/>
              <a:cs typeface="Times New Roman" panose="02020603050405020304" pitchFamily="18" charset="0"/>
            </a:rPr>
            <a:t>  17.0</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AF945E"/>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400" b="1">
              <a:effectLst/>
              <a:latin typeface="Times New Roman" panose="02020603050405020304" pitchFamily="18" charset="0"/>
              <a:ea typeface="+mn-ea"/>
              <a:cs typeface="Times New Roman" panose="02020603050405020304" pitchFamily="18" charset="0"/>
            </a:rPr>
            <a:t>  </a:t>
          </a:r>
          <a:r>
            <a:rPr lang="en-US" sz="1400" b="1">
              <a:solidFill>
                <a:srgbClr val="122F83"/>
              </a:solidFill>
              <a:effectLst/>
              <a:latin typeface="Times New Roman" panose="02020603050405020304" pitchFamily="18" charset="0"/>
              <a:ea typeface="+mn-ea"/>
              <a:cs typeface="Times New Roman" panose="02020603050405020304" pitchFamily="18" charset="0"/>
            </a:rPr>
            <a:t>10.0</a:t>
          </a:r>
          <a:endParaRPr lang="en-US" sz="1400">
            <a:solidFill>
              <a:srgbClr val="122F8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0.85474</cdr:x>
      <cdr:y>0.35072</cdr:y>
    </cdr:from>
    <cdr:to>
      <cdr:x>0.93436</cdr:x>
      <cdr:y>0.81637</cdr:y>
    </cdr:to>
    <cdr:sp macro="" textlink="">
      <cdr:nvSpPr>
        <cdr:cNvPr id="3" name="TextBox 1">
          <a:extLst xmlns:a="http://schemas.openxmlformats.org/drawingml/2006/main">
            <a:ext uri="{FF2B5EF4-FFF2-40B4-BE49-F238E27FC236}">
              <a16:creationId xmlns:a16="http://schemas.microsoft.com/office/drawing/2014/main" id="{06C6A81C-5D5C-4B73-AFDC-8655327CB104}"/>
            </a:ext>
          </a:extLst>
        </cdr:cNvPr>
        <cdr:cNvSpPr txBox="1"/>
      </cdr:nvSpPr>
      <cdr:spPr>
        <a:xfrm xmlns:a="http://schemas.openxmlformats.org/drawingml/2006/main">
          <a:off x="7400655" y="1820981"/>
          <a:ext cx="689383" cy="2417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286A6C"/>
              </a:solidFill>
              <a:effectLst/>
              <a:latin typeface="Times New Roman" panose="02020603050405020304" pitchFamily="18" charset="0"/>
              <a:cs typeface="Times New Roman" panose="02020603050405020304" pitchFamily="18" charset="0"/>
            </a:rPr>
            <a:t>  </a:t>
          </a:r>
          <a:r>
            <a:rPr lang="en-US" sz="1400" b="1">
              <a:solidFill>
                <a:schemeClr val="tx1"/>
              </a:solidFill>
              <a:effectLst/>
              <a:latin typeface="Times New Roman" panose="02020603050405020304" pitchFamily="18" charset="0"/>
              <a:cs typeface="Times New Roman" panose="02020603050405020304" pitchFamily="18" charset="0"/>
            </a:rPr>
            <a:t>6.7</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400" b="1">
              <a:effectLst/>
              <a:latin typeface="Times New Roman" panose="02020603050405020304" pitchFamily="18" charset="0"/>
              <a:ea typeface="+mn-ea"/>
              <a:cs typeface="Times New Roman" panose="02020603050405020304" pitchFamily="18" charset="0"/>
            </a:rPr>
            <a:t>  </a:t>
          </a:r>
        </a:p>
        <a:p xmlns:a="http://schemas.openxmlformats.org/drawingml/2006/main">
          <a:pPr eaLnBrk="1" fontAlgn="auto" latinLnBrk="0" hangingPunct="1"/>
          <a:endParaRPr lang="en-US" sz="1400" b="1">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r>
            <a:rPr lang="en-US" sz="1400" b="1">
              <a:solidFill>
                <a:srgbClr val="286A6C"/>
              </a:solidFill>
              <a:effectLst/>
              <a:latin typeface="Times New Roman" panose="02020603050405020304" pitchFamily="18" charset="0"/>
              <a:ea typeface="+mn-ea"/>
              <a:cs typeface="Times New Roman" panose="02020603050405020304" pitchFamily="18" charset="0"/>
            </a:rPr>
            <a:t>  3.6</a:t>
          </a:r>
          <a:endParaRPr lang="en-US" sz="1400">
            <a:solidFill>
              <a:srgbClr val="286A6C"/>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0</xdr:row>
      <xdr:rowOff>72589</xdr:rowOff>
    </xdr:from>
    <xdr:to>
      <xdr:col>4</xdr:col>
      <xdr:colOff>487680</xdr:colOff>
      <xdr:row>11</xdr:row>
      <xdr:rowOff>164029</xdr:rowOff>
    </xdr:to>
    <xdr:graphicFrame macro="">
      <xdr:nvGraphicFramePr>
        <xdr:cNvPr id="2" name="Chart 14">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49530</xdr:colOff>
      <xdr:row>0</xdr:row>
      <xdr:rowOff>133350</xdr:rowOff>
    </xdr:from>
    <xdr:to>
      <xdr:col>4</xdr:col>
      <xdr:colOff>537210</xdr:colOff>
      <xdr:row>11</xdr:row>
      <xdr:rowOff>146245</xdr:rowOff>
    </xdr:to>
    <xdr:graphicFrame macro="">
      <xdr:nvGraphicFramePr>
        <xdr:cNvPr id="2" name="Chart 1">
          <a:extLst>
            <a:ext uri="{FF2B5EF4-FFF2-40B4-BE49-F238E27FC236}">
              <a16:creationId xmlns:a16="http://schemas.microsoft.com/office/drawing/2014/main" id="{ED3E8A97-ACCC-4C71-8C27-3F2B18B95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E4DB819A-324F-4C46-9943-DECDCA53F4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0.04847</cdr:x>
      <cdr:y>0.03412</cdr:y>
    </cdr:from>
    <cdr:to>
      <cdr:x>0.10866</cdr:x>
      <cdr:y>0.10965</cdr:y>
    </cdr:to>
    <cdr:sp macro="" textlink="">
      <cdr:nvSpPr>
        <cdr:cNvPr id="2" name="TextBox 1"/>
        <cdr:cNvSpPr txBox="1"/>
      </cdr:nvSpPr>
      <cdr:spPr>
        <a:xfrm xmlns:a="http://schemas.openxmlformats.org/drawingml/2006/main">
          <a:off x="233329" y="105507"/>
          <a:ext cx="289742" cy="2335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0.89026</cdr:x>
      <cdr:y>0.03222</cdr:y>
    </cdr:from>
    <cdr:to>
      <cdr:x>0.94146</cdr:x>
      <cdr:y>0.0852</cdr:y>
    </cdr:to>
    <cdr:sp macro="" textlink="">
      <cdr:nvSpPr>
        <cdr:cNvPr id="3" name="TextBox 1"/>
        <cdr:cNvSpPr txBox="1"/>
      </cdr:nvSpPr>
      <cdr:spPr>
        <a:xfrm xmlns:a="http://schemas.openxmlformats.org/drawingml/2006/main">
          <a:off x="4285506" y="99636"/>
          <a:ext cx="246466" cy="1638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2120B5C-5170-4C71-8034-AF7B49BAE7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0.04381</cdr:x>
      <cdr:y>0.04925</cdr:y>
    </cdr:from>
    <cdr:to>
      <cdr:x>0.09508</cdr:x>
      <cdr:y>0.10226</cdr:y>
    </cdr:to>
    <cdr:sp macro="" textlink="">
      <cdr:nvSpPr>
        <cdr:cNvPr id="4" name="TextBox 1"/>
        <cdr:cNvSpPr txBox="1"/>
      </cdr:nvSpPr>
      <cdr:spPr>
        <a:xfrm xmlns:a="http://schemas.openxmlformats.org/drawingml/2006/main">
          <a:off x="190033" y="139337"/>
          <a:ext cx="222391" cy="1499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0.91682</cdr:x>
      <cdr:y>0.05204</cdr:y>
    </cdr:from>
    <cdr:to>
      <cdr:x>0.96809</cdr:x>
      <cdr:y>0.10505</cdr:y>
    </cdr:to>
    <cdr:sp macro="" textlink="">
      <cdr:nvSpPr>
        <cdr:cNvPr id="5" name="TextBox 1"/>
        <cdr:cNvSpPr txBox="1"/>
      </cdr:nvSpPr>
      <cdr:spPr>
        <a:xfrm xmlns:a="http://schemas.openxmlformats.org/drawingml/2006/main">
          <a:off x="7941620" y="269412"/>
          <a:ext cx="444108" cy="2744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8677835" cy="5199529"/>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8677835" cy="5199529"/>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0.00534</cdr:x>
      <cdr:y>0.10992</cdr:y>
    </cdr:from>
    <cdr:to>
      <cdr:x>0.02119</cdr:x>
      <cdr:y>0.19511</cdr:y>
    </cdr:to>
    <cdr:sp macro="" textlink="">
      <cdr:nvSpPr>
        <cdr:cNvPr id="2" name="Up Arrow 1"/>
        <cdr:cNvSpPr/>
      </cdr:nvSpPr>
      <cdr:spPr>
        <a:xfrm xmlns:a="http://schemas.openxmlformats.org/drawingml/2006/main">
          <a:off x="46301" y="591024"/>
          <a:ext cx="137383" cy="458055"/>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0.13657</cdr:y>
    </cdr:from>
    <cdr:to>
      <cdr:x>0.02519</cdr:x>
      <cdr:y>0.50753</cdr:y>
    </cdr:to>
    <cdr:sp macro="" textlink="">
      <cdr:nvSpPr>
        <cdr:cNvPr id="3" name="TextBox 2"/>
        <cdr:cNvSpPr txBox="1"/>
      </cdr:nvSpPr>
      <cdr:spPr>
        <a:xfrm xmlns:a="http://schemas.openxmlformats.org/drawingml/2006/main">
          <a:off x="0" y="734327"/>
          <a:ext cx="218377" cy="1994585"/>
        </a:xfrm>
        <a:prstGeom xmlns:a="http://schemas.openxmlformats.org/drawingml/2006/main" prst="rect">
          <a:avLst/>
        </a:prstGeom>
      </cdr:spPr>
      <cdr:txBody>
        <a:bodyPr xmlns:a="http://schemas.openxmlformats.org/drawingml/2006/main" vertOverflow="clip" vert="vert270" wrap="square" lIns="0" rIns="0" rtlCol="0"/>
        <a:lstStyle xmlns:a="http://schemas.openxmlformats.org/drawingml/2006/main"/>
        <a:p xmlns:a="http://schemas.openxmlformats.org/drawingml/2006/main">
          <a:r>
            <a:rPr lang="mn-MN" sz="1400" b="1">
              <a:solidFill>
                <a:srgbClr val="122F83"/>
              </a:solidFill>
              <a:latin typeface="Times New Roman" pitchFamily="18" charset="0"/>
              <a:cs typeface="Times New Roman" pitchFamily="18" charset="0"/>
            </a:rPr>
            <a:t>төгрөг</a:t>
          </a:r>
          <a:r>
            <a:rPr lang="mn-MN" sz="1400" b="1" baseline="0">
              <a:solidFill>
                <a:srgbClr val="122F83"/>
              </a:solidFill>
              <a:latin typeface="Times New Roman" pitchFamily="18" charset="0"/>
              <a:cs typeface="Times New Roman" pitchFamily="18" charset="0"/>
            </a:rPr>
            <a:t> сулрах</a:t>
          </a:r>
          <a:endParaRPr lang="en-US" sz="1400" b="1">
            <a:solidFill>
              <a:srgbClr val="122F83"/>
            </a:solidFill>
            <a:latin typeface="Times New Roman" pitchFamily="18" charset="0"/>
            <a:cs typeface="Times New Roman" pitchFamily="18" charset="0"/>
          </a:endParaRPr>
        </a:p>
      </cdr:txBody>
    </cdr:sp>
  </cdr:relSizeAnchor>
  <cdr:relSizeAnchor xmlns:cdr="http://schemas.openxmlformats.org/drawingml/2006/chartDrawing">
    <cdr:from>
      <cdr:x>0.92138</cdr:x>
      <cdr:y>0.22777</cdr:y>
    </cdr:from>
    <cdr:to>
      <cdr:x>1</cdr:x>
      <cdr:y>0.29315</cdr:y>
    </cdr:to>
    <cdr:sp macro="" textlink="">
      <cdr:nvSpPr>
        <cdr:cNvPr id="4" name="TextBox 3">
          <a:extLst xmlns:a="http://schemas.openxmlformats.org/drawingml/2006/main">
            <a:ext uri="{FF2B5EF4-FFF2-40B4-BE49-F238E27FC236}">
              <a16:creationId xmlns:a16="http://schemas.microsoft.com/office/drawing/2014/main" id="{BA869D2D-BC46-4684-9443-B0CFD69A7084}"/>
            </a:ext>
          </a:extLst>
        </cdr:cNvPr>
        <cdr:cNvSpPr txBox="1"/>
      </cdr:nvSpPr>
      <cdr:spPr>
        <a:xfrm xmlns:a="http://schemas.openxmlformats.org/drawingml/2006/main">
          <a:off x="7973754" y="1221123"/>
          <a:ext cx="680389" cy="3505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USD/MNT</a:t>
          </a:r>
        </a:p>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4.2%</a:t>
          </a:r>
        </a:p>
      </cdr:txBody>
    </cdr:sp>
  </cdr:relSizeAnchor>
  <cdr:relSizeAnchor xmlns:cdr="http://schemas.openxmlformats.org/drawingml/2006/chartDrawing">
    <cdr:from>
      <cdr:x>0.92138</cdr:x>
      <cdr:y>0.04228</cdr:y>
    </cdr:from>
    <cdr:to>
      <cdr:x>1</cdr:x>
      <cdr:y>0.09868</cdr:y>
    </cdr:to>
    <cdr:sp macro="" textlink="">
      <cdr:nvSpPr>
        <cdr:cNvPr id="5" name="TextBox 1">
          <a:extLst xmlns:a="http://schemas.openxmlformats.org/drawingml/2006/main">
            <a:ext uri="{FF2B5EF4-FFF2-40B4-BE49-F238E27FC236}">
              <a16:creationId xmlns:a16="http://schemas.microsoft.com/office/drawing/2014/main" id="{598BB3E5-C7CD-41DF-B659-0C18659DA264}"/>
            </a:ext>
          </a:extLst>
        </cdr:cNvPr>
        <cdr:cNvSpPr txBox="1"/>
      </cdr:nvSpPr>
      <cdr:spPr>
        <a:xfrm xmlns:a="http://schemas.openxmlformats.org/drawingml/2006/main">
          <a:off x="7973754" y="226683"/>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EUR/MNT</a:t>
          </a:r>
        </a:p>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12.9%</a:t>
          </a:r>
        </a:p>
      </cdr:txBody>
    </cdr:sp>
  </cdr:relSizeAnchor>
  <cdr:relSizeAnchor xmlns:cdr="http://schemas.openxmlformats.org/drawingml/2006/chartDrawing">
    <cdr:from>
      <cdr:x>0.92</cdr:x>
      <cdr:y>0.1131</cdr:y>
    </cdr:from>
    <cdr:to>
      <cdr:x>0.99862</cdr:x>
      <cdr:y>0.1695</cdr:y>
    </cdr:to>
    <cdr:sp macro="" textlink="">
      <cdr:nvSpPr>
        <cdr:cNvPr id="6" name="TextBox 1">
          <a:extLst xmlns:a="http://schemas.openxmlformats.org/drawingml/2006/main">
            <a:ext uri="{FF2B5EF4-FFF2-40B4-BE49-F238E27FC236}">
              <a16:creationId xmlns:a16="http://schemas.microsoft.com/office/drawing/2014/main" id="{EAEE3933-2754-4731-B064-B4CEE53E09A6}"/>
            </a:ext>
          </a:extLst>
        </cdr:cNvPr>
        <cdr:cNvSpPr txBox="1"/>
      </cdr:nvSpPr>
      <cdr:spPr>
        <a:xfrm xmlns:a="http://schemas.openxmlformats.org/drawingml/2006/main">
          <a:off x="7961847" y="606352"/>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CNY/MNT</a:t>
          </a:r>
        </a:p>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12.3%</a:t>
          </a:r>
        </a:p>
      </cdr:txBody>
    </cdr:sp>
  </cdr:relSizeAnchor>
  <cdr:relSizeAnchor xmlns:cdr="http://schemas.openxmlformats.org/drawingml/2006/chartDrawing">
    <cdr:from>
      <cdr:x>0.92138</cdr:x>
      <cdr:y>0.62085</cdr:y>
    </cdr:from>
    <cdr:to>
      <cdr:x>1</cdr:x>
      <cdr:y>0.67725</cdr:y>
    </cdr:to>
    <cdr:sp macro="" textlink="">
      <cdr:nvSpPr>
        <cdr:cNvPr id="7" name="TextBox 1">
          <a:extLst xmlns:a="http://schemas.openxmlformats.org/drawingml/2006/main">
            <a:ext uri="{FF2B5EF4-FFF2-40B4-BE49-F238E27FC236}">
              <a16:creationId xmlns:a16="http://schemas.microsoft.com/office/drawing/2014/main" id="{80C17C4B-5701-4319-9D0B-EA51C8495ACA}"/>
            </a:ext>
          </a:extLst>
        </cdr:cNvPr>
        <cdr:cNvSpPr txBox="1"/>
      </cdr:nvSpPr>
      <cdr:spPr>
        <a:xfrm xmlns:a="http://schemas.openxmlformats.org/drawingml/2006/main">
          <a:off x="7973754" y="3328490"/>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RUB/MNT</a:t>
          </a:r>
        </a:p>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-13.1%</a:t>
          </a: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8677835" cy="5199529"/>
    <xdr:graphicFrame macro="">
      <xdr:nvGraphicFramePr>
        <xdr:cNvPr id="2" name="Chart 1">
          <a:extLst>
            <a:ext uri="{FF2B5EF4-FFF2-40B4-BE49-F238E27FC236}">
              <a16:creationId xmlns:a16="http://schemas.microsoft.com/office/drawing/2014/main" id="{42A7E43A-8D45-4A52-BCAC-B2E4C81F6C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3353" cy="5210735"/>
    <xdr:graphicFrame macro="">
      <xdr:nvGraphicFramePr>
        <xdr:cNvPr id="11" name="Chart 1">
          <a:extLst>
            <a:ext uri="{FF2B5EF4-FFF2-40B4-BE49-F238E27FC236}">
              <a16:creationId xmlns:a16="http://schemas.microsoft.com/office/drawing/2014/main" id="{40C99A90-1ACD-4BAA-AC56-A749A91CD7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0.95231</cdr:x>
      <cdr:y>0.12843</cdr:y>
    </cdr:from>
    <cdr:to>
      <cdr:x>0.98791</cdr:x>
      <cdr:y>0.51019</cdr:y>
    </cdr:to>
    <cdr:sp macro="" textlink="">
      <cdr:nvSpPr>
        <cdr:cNvPr id="2" name="TextBox 1">
          <a:extLst xmlns:a="http://schemas.openxmlformats.org/drawingml/2006/main">
            <a:ext uri="{FF2B5EF4-FFF2-40B4-BE49-F238E27FC236}">
              <a16:creationId xmlns:a16="http://schemas.microsoft.com/office/drawing/2014/main" id="{C4F6824B-1F32-4481-8243-DF99D1BB6480}"/>
            </a:ext>
          </a:extLst>
        </cdr:cNvPr>
        <cdr:cNvSpPr txBox="1"/>
      </cdr:nvSpPr>
      <cdr:spPr>
        <a:xfrm xmlns:a="http://schemas.openxmlformats.org/drawingml/2006/main">
          <a:off x="8254386" y="690550"/>
          <a:ext cx="308590" cy="2052649"/>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бодит ханш чангарах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0.96852</cdr:x>
      <cdr:y>0.11952</cdr:y>
    </cdr:from>
    <cdr:to>
      <cdr:x>0.97909</cdr:x>
      <cdr:y>0.20478</cdr:y>
    </cdr:to>
    <cdr:sp macro="" textlink="">
      <cdr:nvSpPr>
        <cdr:cNvPr id="3" name="Arrow: Up 2">
          <a:extLst xmlns:a="http://schemas.openxmlformats.org/drawingml/2006/main">
            <a:ext uri="{FF2B5EF4-FFF2-40B4-BE49-F238E27FC236}">
              <a16:creationId xmlns:a16="http://schemas.microsoft.com/office/drawing/2014/main" id="{B7EF651A-F1D0-4038-82D8-CDCBC08B6D30}"/>
            </a:ext>
          </a:extLst>
        </cdr:cNvPr>
        <cdr:cNvSpPr/>
      </cdr:nvSpPr>
      <cdr:spPr>
        <a:xfrm xmlns:a="http://schemas.openxmlformats.org/drawingml/2006/main">
          <a:off x="8394885" y="642659"/>
          <a:ext cx="91618" cy="45843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8675370" cy="5196840"/>
    <xdr:graphicFrame macro="">
      <xdr:nvGraphicFramePr>
        <xdr:cNvPr id="2" name="Chart 1">
          <a:extLst>
            <a:ext uri="{FF2B5EF4-FFF2-40B4-BE49-F238E27FC236}">
              <a16:creationId xmlns:a16="http://schemas.microsoft.com/office/drawing/2014/main" id="{32E1C048-25C0-4AA2-8B49-F9A990923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0.95064</cdr:x>
      <cdr:y>0.19144</cdr:y>
    </cdr:from>
    <cdr:to>
      <cdr:x>0.98774</cdr:x>
      <cdr:y>0.49601</cdr:y>
    </cdr:to>
    <cdr:sp macro="" textlink="">
      <cdr:nvSpPr>
        <cdr:cNvPr id="2" name="TextBox 1">
          <a:extLst xmlns:a="http://schemas.openxmlformats.org/drawingml/2006/main">
            <a:ext uri="{FF2B5EF4-FFF2-40B4-BE49-F238E27FC236}">
              <a16:creationId xmlns:a16="http://schemas.microsoft.com/office/drawing/2014/main" id="{B8283465-67CD-4E25-90AA-126034084923}"/>
            </a:ext>
          </a:extLst>
        </cdr:cNvPr>
        <cdr:cNvSpPr txBox="1"/>
      </cdr:nvSpPr>
      <cdr:spPr>
        <a:xfrm xmlns:a="http://schemas.openxmlformats.org/drawingml/2006/main">
          <a:off x="8239910" y="1029346"/>
          <a:ext cx="321573" cy="1637653"/>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төгрөг сулрах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0.96468</cdr:x>
      <cdr:y>0.20194</cdr:y>
    </cdr:from>
    <cdr:to>
      <cdr:x>0.97525</cdr:x>
      <cdr:y>0.27478</cdr:y>
    </cdr:to>
    <cdr:sp macro="" textlink="">
      <cdr:nvSpPr>
        <cdr:cNvPr id="3" name="Arrow: Up 2">
          <a:extLst xmlns:a="http://schemas.openxmlformats.org/drawingml/2006/main">
            <a:ext uri="{FF2B5EF4-FFF2-40B4-BE49-F238E27FC236}">
              <a16:creationId xmlns:a16="http://schemas.microsoft.com/office/drawing/2014/main" id="{2500CB54-3248-4C0B-B25D-06521A5FF428}"/>
            </a:ext>
          </a:extLst>
        </cdr:cNvPr>
        <cdr:cNvSpPr/>
      </cdr:nvSpPr>
      <cdr:spPr>
        <a:xfrm xmlns:a="http://schemas.openxmlformats.org/drawingml/2006/main">
          <a:off x="8361576" y="1085777"/>
          <a:ext cx="91619" cy="39165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8667750" cy="5191125"/>
    <xdr:graphicFrame macro="">
      <xdr:nvGraphicFramePr>
        <xdr:cNvPr id="2" name="Chart 1">
          <a:extLst>
            <a:ext uri="{FF2B5EF4-FFF2-40B4-BE49-F238E27FC236}">
              <a16:creationId xmlns:a16="http://schemas.microsoft.com/office/drawing/2014/main" id="{D91F5A38-8B19-40E6-8FBB-EF584B1B2F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8677835" cy="5199529"/>
    <xdr:graphicFrame macro="">
      <xdr:nvGraphicFramePr>
        <xdr:cNvPr id="2" name="Chart 1">
          <a:extLst>
            <a:ext uri="{FF2B5EF4-FFF2-40B4-BE49-F238E27FC236}">
              <a16:creationId xmlns:a16="http://schemas.microsoft.com/office/drawing/2014/main" id="{2D772D39-F3C0-4542-8408-80229E3283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F1027ED3-1850-496D-A8F5-09D2C554A71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77835" cy="5199529"/>
    <xdr:graphicFrame macro="">
      <xdr:nvGraphicFramePr>
        <xdr:cNvPr id="2" name="Chart 1">
          <a:extLst>
            <a:ext uri="{FF2B5EF4-FFF2-40B4-BE49-F238E27FC236}">
              <a16:creationId xmlns:a16="http://schemas.microsoft.com/office/drawing/2014/main" id="{8AA6BAF0-B257-4CAB-92C3-0A5D6D5928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twoCellAnchor>
    <xdr:from>
      <xdr:col>6</xdr:col>
      <xdr:colOff>219635</xdr:colOff>
      <xdr:row>2</xdr:row>
      <xdr:rowOff>194422</xdr:rowOff>
    </xdr:from>
    <xdr:to>
      <xdr:col>16</xdr:col>
      <xdr:colOff>67235</xdr:colOff>
      <xdr:row>19</xdr:row>
      <xdr:rowOff>137272</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27535</xdr:colOff>
      <xdr:row>3</xdr:row>
      <xdr:rowOff>12695</xdr:rowOff>
    </xdr:from>
    <xdr:to>
      <xdr:col>24</xdr:col>
      <xdr:colOff>354745</xdr:colOff>
      <xdr:row>20</xdr:row>
      <xdr:rowOff>17451</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68037</xdr:colOff>
      <xdr:row>4</xdr:row>
      <xdr:rowOff>13607</xdr:rowOff>
    </xdr:from>
    <xdr:to>
      <xdr:col>9</xdr:col>
      <xdr:colOff>490348</xdr:colOff>
      <xdr:row>19</xdr:row>
      <xdr:rowOff>21475</xdr:rowOff>
    </xdr:to>
    <xdr:pic>
      <xdr:nvPicPr>
        <xdr:cNvPr id="5" name="Picture 4">
          <a:extLst>
            <a:ext uri="{FF2B5EF4-FFF2-40B4-BE49-F238E27FC236}">
              <a16:creationId xmlns:a16="http://schemas.microsoft.com/office/drawing/2014/main" id="{F8C40400-9C1E-4D1F-96F6-E0D87AC78388}"/>
            </a:ext>
          </a:extLst>
        </xdr:cNvPr>
        <xdr:cNvPicPr>
          <a:picLocks noChangeAspect="1"/>
        </xdr:cNvPicPr>
      </xdr:nvPicPr>
      <xdr:blipFill>
        <a:blip xmlns:r="http://schemas.openxmlformats.org/officeDocument/2006/relationships" r:embed="rId1"/>
        <a:stretch>
          <a:fillRect/>
        </a:stretch>
      </xdr:blipFill>
      <xdr:spPr>
        <a:xfrm>
          <a:off x="857251" y="925286"/>
          <a:ext cx="4395597" cy="286536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301336</xdr:colOff>
      <xdr:row>35</xdr:row>
      <xdr:rowOff>44853</xdr:rowOff>
    </xdr:from>
    <xdr:to>
      <xdr:col>18</xdr:col>
      <xdr:colOff>709006</xdr:colOff>
      <xdr:row>53</xdr:row>
      <xdr:rowOff>21993</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0.91279</cdr:x>
      <cdr:y>0.43976</cdr:y>
    </cdr:from>
    <cdr:to>
      <cdr:x>0.98879</cdr:x>
      <cdr:y>0.78961</cdr:y>
    </cdr:to>
    <cdr:sp macro="" textlink="">
      <cdr:nvSpPr>
        <cdr:cNvPr id="6" name="TextBox 5"/>
        <cdr:cNvSpPr txBox="1"/>
      </cdr:nvSpPr>
      <cdr:spPr>
        <a:xfrm xmlns:a="http://schemas.openxmlformats.org/drawingml/2006/main">
          <a:off x="7903287" y="2283241"/>
          <a:ext cx="658039" cy="18164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93A9CF"/>
              </a:solidFill>
              <a:effectLst/>
              <a:latin typeface="Times New Roman" panose="02020603050405020304" pitchFamily="18" charset="0"/>
              <a:ea typeface="+mn-ea"/>
              <a:cs typeface="Times New Roman" panose="02020603050405020304" pitchFamily="18" charset="0"/>
            </a:rPr>
            <a:t>2.0</a:t>
          </a:r>
          <a:endParaRPr lang="en-US" sz="11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122F83"/>
              </a:solidFill>
              <a:effectLst/>
              <a:latin typeface="Times New Roman" panose="02020603050405020304" pitchFamily="18" charset="0"/>
              <a:ea typeface="+mn-ea"/>
              <a:cs typeface="Times New Roman" panose="02020603050405020304" pitchFamily="18" charset="0"/>
            </a:rPr>
            <a:t>1.8</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937843"/>
              </a:solidFill>
              <a:effectLst/>
              <a:latin typeface="Times New Roman" panose="02020603050405020304" pitchFamily="18" charset="0"/>
              <a:ea typeface="+mn-ea"/>
              <a:cs typeface="Times New Roman" panose="02020603050405020304" pitchFamily="18" charset="0"/>
            </a:rPr>
            <a:t>0.4</a:t>
          </a:r>
          <a:endParaRPr lang="en-US"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BEAE8E"/>
              </a:solidFill>
              <a:effectLst/>
              <a:latin typeface="Times New Roman" panose="02020603050405020304" pitchFamily="18" charset="0"/>
              <a:ea typeface="+mn-ea"/>
              <a:cs typeface="Times New Roman" panose="02020603050405020304" pitchFamily="18" charset="0"/>
            </a:rPr>
            <a:t>0.0</a:t>
          </a:r>
          <a:endParaRPr lang="en-US" sz="1100" b="1">
            <a:solidFill>
              <a:srgbClr val="BFBFB7"/>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Times New Roman" panose="02020603050405020304" pitchFamily="18" charset="0"/>
              <a:ea typeface="+mn-ea"/>
              <a:cs typeface="Times New Roman" panose="02020603050405020304" pitchFamily="18" charset="0"/>
            </a:rPr>
            <a:t>0.6</a:t>
          </a:r>
          <a:endParaRPr lang="en-US">
            <a:solidFill>
              <a:schemeClr val="bg1">
                <a:lumMod val="50000"/>
              </a:schemeClr>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lumMod val="75000"/>
                </a:schemeClr>
              </a:solidFill>
              <a:effectLst/>
              <a:latin typeface="Times New Roman" panose="02020603050405020304" pitchFamily="18" charset="0"/>
              <a:ea typeface="+mn-ea"/>
              <a:cs typeface="Times New Roman" panose="02020603050405020304" pitchFamily="18" charset="0"/>
            </a:rPr>
            <a:t>0.7</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7EA6A7"/>
              </a:solidFill>
              <a:effectLst/>
              <a:latin typeface="Times New Roman" panose="02020603050405020304" pitchFamily="18" charset="0"/>
              <a:ea typeface="+mn-ea"/>
              <a:cs typeface="Times New Roman" panose="02020603050405020304" pitchFamily="18" charset="0"/>
            </a:rPr>
            <a:t>1.1</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286A6C"/>
              </a:solidFill>
              <a:effectLst/>
              <a:latin typeface="Times New Roman" panose="02020603050405020304" pitchFamily="18" charset="0"/>
              <a:ea typeface="+mn-ea"/>
              <a:cs typeface="Times New Roman" panose="02020603050405020304" pitchFamily="18" charset="0"/>
            </a:rPr>
            <a:t>0.2</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b="1">
            <a:solidFill>
              <a:srgbClr val="937843"/>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rgbClr val="93A9CF"/>
              </a:solidFill>
              <a:effectLst/>
              <a:latin typeface="Times New Roman" panose="02020603050405020304" pitchFamily="18" charset="0"/>
              <a:ea typeface="+mn-ea"/>
              <a:cs typeface="Times New Roman" panose="02020603050405020304" pitchFamily="18" charset="0"/>
            </a:rPr>
            <a:t> </a:t>
          </a:r>
          <a:endParaRPr lang="en-US" sz="11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a:solidFill>
              <a:srgbClr val="122F8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b="1">
            <a:solidFill>
              <a:srgbClr val="820000"/>
            </a:solidFill>
            <a:effectLst/>
            <a:latin typeface="Times New Roman" panose="02020603050405020304" pitchFamily="18" charset="0"/>
            <a:cs typeface="Times New Roman" panose="02020603050405020304" pitchFamily="18" charset="0"/>
          </a:endParaRPr>
        </a:p>
        <a:p xmlns:a="http://schemas.openxmlformats.org/drawingml/2006/main">
          <a:pPr algn="ctr"/>
          <a:endParaRPr lang="en-US" sz="11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0.90568</cdr:x>
      <cdr:y>0.3713</cdr:y>
    </cdr:from>
    <cdr:to>
      <cdr:x>0.99396</cdr:x>
      <cdr:y>0.43247</cdr:y>
    </cdr:to>
    <cdr:sp macro="" textlink="">
      <cdr:nvSpPr>
        <cdr:cNvPr id="7" name="TextBox 6"/>
        <cdr:cNvSpPr txBox="1"/>
      </cdr:nvSpPr>
      <cdr:spPr>
        <a:xfrm xmlns:a="http://schemas.openxmlformats.org/drawingml/2006/main">
          <a:off x="7841752" y="1927805"/>
          <a:ext cx="764365" cy="31759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solidFill>
                <a:sysClr val="windowText" lastClr="000000"/>
              </a:solidFill>
              <a:latin typeface="Times New Roman" panose="02020603050405020304" pitchFamily="18" charset="0"/>
              <a:cs typeface="Times New Roman" panose="02020603050405020304" pitchFamily="18" charset="0"/>
            </a:rPr>
            <a:t>6.7</a:t>
          </a:r>
        </a:p>
      </cdr:txBody>
    </cdr:sp>
  </cdr:relSizeAnchor>
</c:userShapes>
</file>

<file path=xl/drawings/drawing60.xml><?xml version="1.0" encoding="utf-8"?>
<c:userShapes xmlns:c="http://schemas.openxmlformats.org/drawingml/2006/chart">
  <cdr:relSizeAnchor xmlns:cdr="http://schemas.openxmlformats.org/drawingml/2006/chartDrawing">
    <cdr:from>
      <cdr:x>0.71785</cdr:x>
      <cdr:y>0.02855</cdr:y>
    </cdr:from>
    <cdr:to>
      <cdr:x>0.97396</cdr:x>
      <cdr:y>0.86294</cdr:y>
    </cdr:to>
    <cdr:sp macro="" textlink="">
      <cdr:nvSpPr>
        <cdr:cNvPr id="2" name="Rectangle 1"/>
        <cdr:cNvSpPr/>
      </cdr:nvSpPr>
      <cdr:spPr>
        <a:xfrm xmlns:a="http://schemas.openxmlformats.org/drawingml/2006/main">
          <a:off x="3866302" y="89126"/>
          <a:ext cx="1379402" cy="2604795"/>
        </a:xfrm>
        <a:prstGeom xmlns:a="http://schemas.openxmlformats.org/drawingml/2006/main" prst="rect">
          <a:avLst/>
        </a:prstGeom>
        <a:solidFill xmlns:a="http://schemas.openxmlformats.org/drawingml/2006/main">
          <a:srgbClr val="E6E5E2">
            <a:alpha val="3019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0.07187</cdr:x>
      <cdr:y>0.04351</cdr:y>
    </cdr:from>
    <cdr:to>
      <cdr:x>0.43646</cdr:x>
      <cdr:y>0.20323</cdr:y>
    </cdr:to>
    <cdr:sp macro="" textlink="">
      <cdr:nvSpPr>
        <cdr:cNvPr id="3" name="TextBox 2"/>
        <cdr:cNvSpPr txBox="1"/>
      </cdr:nvSpPr>
      <cdr:spPr>
        <a:xfrm xmlns:a="http://schemas.openxmlformats.org/drawingml/2006/main">
          <a:off x="328590" y="121920"/>
          <a:ext cx="1666905" cy="4475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mn-MN" sz="1200" b="1">
              <a:solidFill>
                <a:srgbClr val="002060"/>
              </a:solidFill>
              <a:latin typeface="Times New Roman" panose="02020603050405020304" pitchFamily="18" charset="0"/>
              <a:cs typeface="Times New Roman" panose="02020603050405020304" pitchFamily="18" charset="0"/>
            </a:rPr>
            <a:t>Гадаад эрэлт</a:t>
          </a:r>
          <a:endParaRPr lang="en-US" sz="1200" b="1">
            <a:solidFill>
              <a:srgbClr val="002060"/>
            </a:solidFill>
            <a:latin typeface="Times New Roman" panose="02020603050405020304" pitchFamily="18" charset="0"/>
            <a:cs typeface="Times New Roman" panose="02020603050405020304" pitchFamily="18"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15</xdr:col>
      <xdr:colOff>449407</xdr:colOff>
      <xdr:row>2</xdr:row>
      <xdr:rowOff>27708</xdr:rowOff>
    </xdr:from>
    <xdr:to>
      <xdr:col>29</xdr:col>
      <xdr:colOff>439882</xdr:colOff>
      <xdr:row>42</xdr:row>
      <xdr:rowOff>159326</xdr:rowOff>
    </xdr:to>
    <xdr:graphicFrame macro="">
      <xdr:nvGraphicFramePr>
        <xdr:cNvPr id="7"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22</xdr:col>
      <xdr:colOff>392906</xdr:colOff>
      <xdr:row>4</xdr:row>
      <xdr:rowOff>0</xdr:rowOff>
    </xdr:from>
    <xdr:ext cx="184731" cy="264560"/>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20604956" y="21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2.xml><?xml version="1.0" encoding="utf-8"?>
<c:userShapes xmlns:c="http://schemas.openxmlformats.org/drawingml/2006/chart">
  <cdr:relSizeAnchor xmlns:cdr="http://schemas.openxmlformats.org/drawingml/2006/chartDrawing">
    <cdr:from>
      <cdr:x>0.64435</cdr:x>
      <cdr:y>0.01942</cdr:y>
    </cdr:from>
    <cdr:to>
      <cdr:x>0.94607</cdr:x>
      <cdr:y>0.86998</cdr:y>
    </cdr:to>
    <cdr:sp macro="" textlink="">
      <cdr:nvSpPr>
        <cdr:cNvPr id="4" name="Rectangle 3"/>
        <cdr:cNvSpPr/>
      </cdr:nvSpPr>
      <cdr:spPr>
        <a:xfrm xmlns:a="http://schemas.openxmlformats.org/drawingml/2006/main">
          <a:off x="4412797" y="101842"/>
          <a:ext cx="2066340" cy="4460501"/>
        </a:xfrm>
        <a:prstGeom xmlns:a="http://schemas.openxmlformats.org/drawingml/2006/main" prst="rect">
          <a:avLst/>
        </a:prstGeom>
        <a:solidFill xmlns:a="http://schemas.openxmlformats.org/drawingml/2006/main">
          <a:srgbClr val="E6E5E2">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0" y="0"/>
    <xdr:ext cx="8677835" cy="5199529"/>
    <xdr:graphicFrame macro="">
      <xdr:nvGraphicFramePr>
        <xdr:cNvPr id="5" name="Chart 1">
          <a:extLst>
            <a:ext uri="{FF2B5EF4-FFF2-40B4-BE49-F238E27FC236}">
              <a16:creationId xmlns:a16="http://schemas.microsoft.com/office/drawing/2014/main"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8677835" cy="5199529"/>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1.50227E-7</cdr:x>
      <cdr:y>0.13038</cdr:y>
    </cdr:from>
    <cdr:to>
      <cdr:x>0.05412</cdr:x>
      <cdr:y>0.34467</cdr:y>
    </cdr:to>
    <cdr:sp macro="" textlink="">
      <cdr:nvSpPr>
        <cdr:cNvPr id="2" name="TextBox 1"/>
        <cdr:cNvSpPr txBox="1"/>
      </cdr:nvSpPr>
      <cdr:spPr>
        <a:xfrm xmlns:a="http://schemas.openxmlformats.org/drawingml/2006/main" rot="16200000">
          <a:off x="-307408" y="900681"/>
          <a:ext cx="975060" cy="3602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mn-MN" sz="1050">
              <a:latin typeface="Times New Roman" panose="02020603050405020304" pitchFamily="18" charset="0"/>
              <a:cs typeface="Times New Roman" panose="02020603050405020304" pitchFamily="18" charset="0"/>
            </a:rPr>
            <a:t>сая </a:t>
          </a:r>
          <a:r>
            <a:rPr lang="en-US" sz="1050">
              <a:latin typeface="Times New Roman" panose="02020603050405020304" pitchFamily="18" charset="0"/>
              <a:cs typeface="Times New Roman" panose="02020603050405020304" pitchFamily="18" charset="0"/>
            </a:rPr>
            <a:t>$</a:t>
          </a: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8677835" cy="5199529"/>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15</xdr:col>
      <xdr:colOff>235324</xdr:colOff>
      <xdr:row>16</xdr:row>
      <xdr:rowOff>6303</xdr:rowOff>
    </xdr:from>
    <xdr:to>
      <xdr:col>24</xdr:col>
      <xdr:colOff>169433</xdr:colOff>
      <xdr:row>36</xdr:row>
      <xdr:rowOff>128223</xdr:rowOff>
    </xdr:to>
    <xdr:graphicFrame macro="">
      <xdr:nvGraphicFramePr>
        <xdr:cNvPr id="3" name="Chart 2">
          <a:extLst>
            <a:ext uri="{FF2B5EF4-FFF2-40B4-BE49-F238E27FC236}">
              <a16:creationId xmlns:a16="http://schemas.microsoft.com/office/drawing/2014/main" id="{81FDDC1F-7664-46C1-ABC2-9DE62210D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BUDGET/YEARSBUD/Bud-2002_Draft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ongolbank2.sharepoint.com/data2/afr/My%20Documents/OldCData/missions/GN-SEP99/gn-bop-ol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mongolbank2.sharepoint.com/data2/afr/DATA/GHA/WORKING/Ghfis0500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mongolbank2.sharepoint.com/Mdebiase/c/MEMORIA/MEM5/CAPIT6/SUCP3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mongolbank2.sharepoint.com/data2/afr/BOARD/MALI/1ST-COMP/DSA/MLI-buybac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bopr\1.%20&#1058;&#1257;&#1083;&#1073;&#1257;&#1088;&#1080;&#1081;&#1085;%20&#1090;&#1101;&#1085;&#1094;&#1083;&#1080;&#1081;&#1085;%20&#1085;&#1101;&#1075;&#1090;&#1075;&#1101;&#1083;&#1080;&#1081;&#1085;%20&#1073;&#1072;&#1075;\1.1%20&#1059;&#1088;&#1089;&#1075;&#1072;&#1083;%20&#1076;&#1072;&#1085;&#1089;\BOP2009\BOP%204Q\BOP%202009%20Q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Quadromacro/Quadro%20Macroeconomico--Versao%2029%20Setembro%2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DATA\BOP97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mongolbank2.sharepoint.com/data2/afr/My%20Documents/mission-juin-2001/CivSumtable29-06-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mongolbank2.sharepoint.com/data2/afr/My%20Documents/mission-juin-2001/Tab_Annexe_aideMem.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mongolbank2.sharepoint.com/data2/afr/Documents%20and%20Settings/MCUC/My%20Local%20Documents/COG/2002/frame/SR_01/cghu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mongolbank2.sharepoint.com/DATA1/FAD/DATA/S1/ECU/SECTORS/External/ecured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ongolbank2.sharepoint.com/data2/apd/DATA/CIV/RED/2000/RED-tabl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mongolbank2.sharepoint.com/data2/afr/My%20Documents/Temp/Chad/mission/150d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mongolbank2.sharepoint.com/Data2/APD/Data/MNG/Current/22%20Post-Mission(Article%20IV)%20Sept%202006/MNGRe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mongolbank2.sharepoint.com/Fpsgwn03p/afr/Users/CJosz/My%20Documents/S&#233;n&#233;gal/Third%20review/101405%20TOF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FBORNHORST/Desktop/SENMONE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mongolbank2.sharepoint.com/data2/afr/My%20Documents/Temp/Cameroon/mission/DSARep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mongolbank2.sharepoint.com/data2/apd/My%20Documents/execucao2002/FMI_ME/Quadro%20Macroeconomico--Versao%20Maio%202002-Execu&#231;ao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mongolbank2.sharepoint.com/data2/afr/CIV/Mission-2/Fisc-workboo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03%20Names\LHAGVAZAYA\Mendeegees\Data\Medeelliin%20baaz\Forecast\Error%20analysis\Assumpt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mongolbank2.sharepoint.com/Data2/apd/Data/MNG/DMX_TEST/Input/Archive/temp_JL/28%20Post-Mission%20August%202007/MNGfiscal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mongolbank2.sharepoint.com/DATA1/PDR/Data/PNG/FIS/PNGfis-current%20(revise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ongolbank2.sharepoint.com/data2/apd/WIN/Temporary%20Internet%20Files/OLKD2B0/Civfis_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mongolbank2.sharepoint.com/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ongolbank2.sharepoint.com/DATA1/FAD/Documents%20and%20Settings/MZERMENO/Local%20Settings/Temporary%20Internet%20Files/OLKF/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ud-ITH-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UDGET\YEARSBUD\Bud-2002_Draft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Documents%20and%20Settings\nyam\My%20Documents\Sharav\My%20Documents\EXCEL\Bud-2002_Draft%20-%20Final%20Approved%20Budg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mongolbank2.sharepoint.com/DATA1/FAD/DATA/S1/ECU/SECTORS/External/PERUMF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sDista/My%20Documents/CFMP%202002-2010/CFMP%202004-2008/Projec&#231;&#245;es/CFMP%202004-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Documents%20and%20Settings/nyam/My%20Documents/Sharav/My%20Documents/EXCEL/Bud-2002_Draft%20-%20Final%20Approved%20Budg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ongolbank2.sharepoint.com/Data2/apd/Data/MNG/DMX_TEST/Input/Real/MNGRealInpu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ongolbank2.sharepoint.com/data2/afr/My%20Documents/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mongolbank2.sharepoint.com/data2/apd/DATA/SEN/Current/Framework%20April%202003%20Staff%20Report/Sng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mongolbank2.sharepoint.com/data2/apd/DATA/NGA/Current/NGA-re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ongolbank2.sharepoint.com/data2/apd/DATA/SEN/Current/Framework%20April%202003%20Staff%20Report/Sen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ongolbank2.sharepoint.com/data2/apd/1Alvaro/Mexico/Venezuela/Bop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Mining%20Sector/Mining%20revenue/July%202009/Oyu%20Tolgoi%20Project%20-%20WEO%20assumptions%20June%205%20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ongolbank2.sharepoint.com/10.10.12.22/Documents%20and%20Settings/Nandia/My%20Documents/yui/Annreport2004/Anreport/jiliin%20tai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mongolbank2.sharepoint.com/data2/afr/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room.riotinto.com/eRoom1/eRoomReq/Files/RTHQProjects/OTBA/0_890eb/2012%20OT%20Valuation%20Model%20v12%2002%2006%20-%20Project%20Lev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ongolbank2.sharepoint.com/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mongolbank2.sharepoint.com/Fpsgwn03p/apd/Data/MNG/EXT/Copy%20of%20MNG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TREASURY/sariin-huvaari-2008-01-14-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Or&#231;amento/OE%202004/Trimestraliza&#231;&#227;o/Trimestraliza&#231;&#227;o16_12_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mongolbank2.sharepoint.com/data2/afr/joe/Guinea%20Bissau/Guinea-Bissau/Guinea%20Bissau_m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CFMP/Quadromacro/Quadro%20Macroeconomico--Versao%2016%20Junh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ongolbank2.sharepoint.com/data2/afr/Budget%202000/FINPUB.NV/DETTEPUB/DETTEINT/DETTEINT/Di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mongolbank2.sharepoint.com/data2/afr/HASSANAL/FINPUB.NV/DETTEPUB/DETTEINT/DETTEINT/Di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mongolbank2.sharepoint.com/DATA1/PDR/Data/PNG/FIS/Pngfis-current%20disast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ongolbank2.sharepoint.com/DATA1/FAD/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Delgerjagral/2016.02.14/forecast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ongolbank2.sharepoint.com/data2/apd/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ongolbank2.sharepoint.com/data2/apd/DATA/ML/MEX/Other%20divisional%20data/REAL/amacr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mongolbank2.sharepoint.com/FPSGWN03P/AFR/My%20Documents/EWSDATA/NGA/NGA_RE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mongolbank2.sharepoint.com/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WIN\TEMP\wrs94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PDR\bop2000\Templ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mongolbank2.sharepoint.com/data2/apd/Current/39%20After%20Mission%20Feb%2009/FWK%2001-29-09/FWK%2001-23-09%20bis/Oyu%20Tolgoi%20Project%20-%20Fiscal_Financial%20Analysis%20IMF_final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Or&#231;amento/OE%202003/Trimestraliza&#231;&#227;o/Abril%202003/PlanoTesourariaTrimestral.2003_26Junh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sDista/My%20Documents/ORCAMENTO/2003/PARPA/Despesas%20nos%20Sectores%20Priritarios%20do%20PARPA_1999-2003%20(23.04.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mongolbank2.sharepoint.com/10.10.12.22/Documents%20and%20Settings/munkhbat/My%20Documents/Annual%20Report%202008/International%20Department/annual%20BOM%20report%20BOP%20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Users/prj0001402/Desktop/2016%20tatah/2015.10.06/Budget-2016-2015-10-06-v0290%20(valu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ongolbank2.sharepoint.com/data2/afr/WIN/Temporary%20Internet%20Files/OLKD2B0/Civfis_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ongolbank2.sharepoint.com/FPSGWN03P/APD/Documents%20and%20Settings/SHIJIR%20Enkhbayar/My%20Documents/MOFE%202/NEGTGEL/MAIN/2003/2003-2006%20projection%202003%2009%2005%20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mongolbank2.sharepoint.com/data2/apd/DATA/CIV/Current/Macroframework/CivM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mongolbank2.sharepoint.com/Fpsgwn03p/afr/DATA/SYC/Current/Scmo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XCPF.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mongolbank2.sharepoint.com/Fs_dnpo/g/Maquina%20Dr%20Sulemane/Documentos%20Varios/My%20Documents/Orcamento%202002/OE-Investimento2002%20Revisa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mongolbank2.sharepoint.com/data2/apd/OE2003/Tabelas%20Globais/Orcamento%20do%20Estado%20para%202003%20vesao%20de%2030%20Setembro%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mongolbank2.sharepoint.com/FPSGWN03P/APD/Documents%20and%20Settings/ulziisaikhan_d/My%20Documents/office/Budget/My%20Documents/EXCEL/BUDGET/YEARSBUD/budget2005/excel/MAIN/2003/plan_2003_year_HB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mongolbank2.sharepoint.com/Mdebiase/c/COPIA/CAP10/CAP102/FDOAF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mongolbank2.sharepoint.com/10.10.12.22/bopr/munkhbayar/Desktop/Government%20external%20debt%20data%20for%202011%20Q1%20received%20from%20MOF%20May%2020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imf.org/depts/res/weo/GEE/current/G94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ongolbank2.sharepoint.com/data2/afr/TEMP/My%20Documents/Moz/E-Final/BOP97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mongolbank2.sharepoint.com/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mongolbank2.sharepoint.com/data2/apd/DNPO/Planifica&#231;&#227;o%20&amp;%20Or&#231;amenta&#231;&#227;o/OE/2002/Prepara&#231;&#227;o%20da%20Miss&#227;o%20IMF/AnexosLeiOE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mongolbank2.sharepoint.com/Fs_dnpo/g/Maquina%20Dr%20Sulemane/Documentos%20Varios/My%20Documents/Orcamento%202002/OE-Corrente2001%20Revisa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mongolbank2.sharepoint.com/Data2/apd/Data/MNG/DMX_TEST/Work/MNGReal%20From%20Folder%2033%20DMX%20Reformatt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mongolbank2.sharepoint.com/imfdata/econ/DMX/DemoFiles/Chile/Input/Metadat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mongolbank2.sharepoint.com/data2/afr/WIN/Temporary%20Internet%20Files/OLKB2C2/gin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mongolbank2.sharepoint.com/FPSGWN03P/APD/Data/MNG/Current/13%20Post%20Mission%20June%202005/MNGMon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INDOWS\TEMP\MNG_ExtDebt_n1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RAFTS\CS\RG\2000\Mozambique\SR_RED_BOP_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ongolbank2.sharepoint.com/data2/apd/DATA/SEN/Current/Framework%20February%202004%20Second%20Review/Staff%20Report/SNFIS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mongolbank2.sharepoint.com/data2/afr/FINPUB.NV/DETTEPUB/DETTEINT/DETTEINT/DI9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mongolbank2.sharepoint.com/imf1s/vol1/data/wrs/apd/system2000/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mongolbank2.sharepoint.com/data2/afr/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mongolbank2.sharepoint.com/FPSGWN03P/APD/Documents%20and%20Settings/ulziisaikhan/My%20Documents/My%20Documents/budget/budget2004-excel/Bud-ITH-2004-las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11%20Budget/Budget-2010/2009-09-14/Repaired%20-%202009%2008%2028-hyazgaa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mongolbank2.sharepoint.com/data2/apd/Current/39%20After%20Mission%20Feb%2009/Documents%20and%20Settings/nyam/My%20Documents/Budget/My%20Documents/EXCEL/BUDGET/YEARSBUD/2002_Amend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mongolbank2.sharepoint.com/10.10.12.22/My%20Documents/TS103107676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BOARD/BENIN/Decion%20Pt/HIPC%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mongolbank2.sharepoint.com/10.10.12.22/GIS%20DATA/LAND/Cadastra-MRAM%20information/2004/12-December/12_16/Lic_Reg_Eng_12_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BUDGET\YEARSBUD\Bud-2002_Draft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mongolbank2.sharepoint.com/data2/afr/TEMP/HIPC/Other%20HIPCs/Burkina%20Faso/BUR%2012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mongolbank2.sharepoint.com/10.10.12.22/bopr/1.2%20%20IIP%20consolidation/2011/Q3/2.Output/IIP_Q3%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mongolbank2.sharepoint.com/FPSGWN03P/APD/Mission/Uganda/Previous%20files/Data%20from%20the%20Authorities/Diskette%209/INTR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mongolbank2.sharepoint.com/DATA1/FAD/Data/PNG/Medium%20term/MT_baseline_CURRENT%20June%2020,%202003%20no%20refor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mongolbank2.sharepoint.com/data2/af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mongolbank2.sharepoint.com/10.10.12.22/OT/Ad%20hoc/Cash%20Curv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mongolbank2.sharepoint.com/data2/afr/My%20Documents/mission-juin-2001/CivSumtab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mongolbank2.sharepoint.com/DATA1/FAD/Data/PNG/MON/Monetary_curr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PDR\bop2000\Templ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mongolbank2.sharepoint.com/IMF1S/VOL1/DATA/WEO/UTIL/Deved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ongolbank2.sharepoint.com/Mofdata/free/Documents%20and%20Settings/nyam/My%20Documents/Sharav/My%20Documents/EXCEL/Bud-2002_Draft%20-%20Final%20Approved%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mongolbank2.sharepoint.com/Fpsgwn03p/pdr/WIN/Desktop/EDSSPNG.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mongolbank2.sharepoint.com/data2/apd/DATA/CIV/Charts/HDR05_T1&amp;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mongolbank2.sharepoint.com/Data2/apd/Data/MNG/DMX_TEST/Input/Real/Archive/MNGReal-ArchivedWorkshee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mongolbank2.sharepoint.com/10.10.12.22/bopr/1.1%20&#1059;&#1088;&#1089;&#1075;&#1072;&#1083;%20&#1076;&#1072;&#1085;&#1089;/BOP2010/BOP%204Q/3.%20Output/1.%20Monthly/BOP%202010%20Q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mongolbank2.sharepoint.com/Fs_dnpo/g/Program%20Files/OrcamentoAno2001/Altera%20OI2001/OIGesta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mongolbank2.sharepoint.com/FPSGWN03P/AFR/My%20Documents/Gambia/GMBbop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mongolbank2.sharepoint.com/FPSGWN03P/AFR/DATA/NGA/Staff%20Report/SR_Figu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mongolbank2.sharepoint.com/data2/afr/DATA/CIV/RED/2000/RED-tabl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Monetary_curr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mongolbank2.sharepoint.com/Fpsgwn03p/afr/Lamby/Nigeria/Statistics/Imf/00NGRED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 val="(data)"/>
    </sheetNames>
    <sheetDataSet>
      <sheetData sheetId="0" refreshError="1"/>
      <sheetData sheetId="1" refreshError="1"/>
      <sheetData sheetId="2" refreshError="1">
        <row r="76">
          <cell r="D76">
            <v>1044563000</v>
          </cell>
          <cell r="E76">
            <v>1153350000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ebt"/>
      <sheetName val="FR"/>
      <sheetName val="C"/>
      <sheetName val="D"/>
      <sheetName val="E"/>
      <sheetName val="F"/>
      <sheetName val="G"/>
      <sheetName val="IMF"/>
      <sheetName val="I"/>
      <sheetName val="LT"/>
      <sheetName val="L"/>
      <sheetName val="MT"/>
      <sheetName val="N"/>
      <sheetName val="O"/>
      <sheetName val="P"/>
      <sheetName val="Q"/>
      <sheetName val="R"/>
      <sheetName val="S"/>
      <sheetName val="U"/>
      <sheetName val="V"/>
      <sheetName val="W"/>
      <sheetName val="arrears"/>
      <sheetName val="Bud$"/>
      <sheetName val="we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OP Analytic"/>
      <sheetName val="Control"/>
      <sheetName val="2. BOP Standard"/>
      <sheetName val="1. Goods"/>
      <sheetName val="2. Service"/>
      <sheetName val="3. Income"/>
      <sheetName val="4. Current transfers"/>
      <sheetName val="5. Capital transfer"/>
      <sheetName val="6. BOM loan"/>
      <sheetName val="7. Gov loan"/>
      <sheetName val="8.  Bank loan"/>
      <sheetName val="9. Other sectors"/>
      <sheetName val="10. Boroo gold"/>
      <sheetName val="11. FDI_Enterprise_1"/>
      <sheetName val="12. FDI_Enterprise_2"/>
      <sheetName val="13. FDI_Bank_3"/>
      <sheetName val="14. FDI_Bank_4"/>
      <sheetName val="15. Reserve_1"/>
      <sheetName val="16. Reserve_Gold"/>
      <sheetName val="17. Reserve_3"/>
      <sheetName val="3. Loan_Bank_1"/>
      <sheetName val="BOP exp."/>
      <sheetName val="Instructions"/>
      <sheetName val="Sheet2"/>
      <sheetName val="Sheet1"/>
    </sheetNames>
    <sheetDataSet>
      <sheetData sheetId="0"/>
      <sheetData sheetId="1">
        <row r="3">
          <cell r="C3" t="str">
            <v>2006Q1-2009Q4</v>
          </cell>
        </row>
      </sheetData>
      <sheetData sheetId="2"/>
      <sheetData sheetId="3">
        <row r="5">
          <cell r="A5" t="str">
            <v>9482110B.1...</v>
          </cell>
        </row>
      </sheetData>
      <sheetData sheetId="4">
        <row r="5">
          <cell r="A5" t="str">
            <v>9482211..1...</v>
          </cell>
        </row>
      </sheetData>
      <sheetData sheetId="5">
        <row r="5">
          <cell r="A5" t="str">
            <v>9482373..1...</v>
          </cell>
        </row>
      </sheetData>
      <sheetData sheetId="6">
        <row r="5">
          <cell r="A5" t="str">
            <v>9482391..1...</v>
          </cell>
        </row>
      </sheetData>
      <sheetData sheetId="7" refreshError="1"/>
      <sheetData sheetId="8">
        <row r="5">
          <cell r="A5" t="str">
            <v>9482766..1...</v>
          </cell>
        </row>
      </sheetData>
      <sheetData sheetId="9">
        <row r="5">
          <cell r="A5" t="str">
            <v>9482770Z.1...</v>
          </cell>
        </row>
      </sheetData>
      <sheetData sheetId="10">
        <row r="5">
          <cell r="A5" t="str">
            <v>9482373..1...</v>
          </cell>
        </row>
      </sheetData>
      <sheetData sheetId="11">
        <row r="6">
          <cell r="A6" t="str">
            <v>9482776Z.1...</v>
          </cell>
        </row>
      </sheetData>
      <sheetData sheetId="12" refreshError="1"/>
      <sheetData sheetId="13" refreshError="1"/>
      <sheetData sheetId="14" refreshError="1"/>
      <sheetData sheetId="15" refreshError="1"/>
      <sheetData sheetId="16" refreshError="1"/>
      <sheetData sheetId="17">
        <row r="23">
          <cell r="C23">
            <v>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nflação"/>
      <sheetName val="IPC"/>
      <sheetName val="CambioDolar"/>
      <sheetName val="MegaProj"/>
      <sheetName val="BOP"/>
      <sheetName val="RECEITA"/>
      <sheetName val="CalcRec"/>
      <sheetName val="IRPS"/>
      <sheetName val="IRPC"/>
      <sheetName val="IRPSDiv"/>
      <sheetName val="IVA"/>
      <sheetName val="Dir.sAduan.s"/>
      <sheetName val="Combust.s"/>
      <sheetName val="RECURSOS"/>
      <sheetName val="FinExt"/>
      <sheetName val="Don.s"/>
      <sheetName val="Cred.s"/>
      <sheetName val="Dívida"/>
      <sheetName val="StockExt"/>
      <sheetName val="StockInt"/>
      <sheetName val="TrimOrç2001"/>
      <sheetName val="ExcOE2001"/>
      <sheetName val="ExcOE2002"/>
      <sheetName val="OE2003"/>
      <sheetName val="Mapa Fiscal"/>
      <sheetName val="DESPESA"/>
      <sheetName val="Emprest.Empr"/>
      <sheetName val="Salários"/>
      <sheetName val="Salários 2"/>
      <sheetName val="Calc. Desp."/>
      <sheetName val="Desp. sect."/>
      <sheetName val="RestructBanc"/>
      <sheetName val="Res Fin.Ext"/>
      <sheetName val="ResRecursos"/>
      <sheetName val="PARPA"/>
      <sheetName val="Monetário"/>
      <sheetName val="Obrig. Tes."/>
      <sheetName val="Indic. Selecc."/>
      <sheetName val="ResPressup"/>
      <sheetName val="ResReceita"/>
      <sheetName val="ResFinExt"/>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 val="Key Ratios"/>
      <sheetName val="DebtService to budget"/>
      <sheetName val="IMF Assistance Old"/>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Passifs"/>
      <sheetName val="Arrears"/>
      <sheetName val="TOFE-A"/>
      <sheetName val="Det-M"/>
      <sheetName val="TOFE-M"/>
      <sheetName val="TOFE-cash"/>
      <sheetName val="Cashplan"/>
      <sheetName val="Critere"/>
      <sheetName val="Critere(old)"/>
      <sheetName val="TOFE-DP"/>
      <sheetName val="BOP "/>
      <sheetName val="BOP-5M"/>
      <sheetName val="Revenue"/>
      <sheetName val="money"/>
      <sheetName val="MSurv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e"/>
      <sheetName val="BOP "/>
      <sheetName val="MSurvey"/>
      <sheetName val="TOFE-A"/>
      <sheetName val="SEI"/>
    </sheetNames>
    <sheetDataSet>
      <sheetData sheetId="0" refreshError="1"/>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S&amp;I DANE"/>
      <sheetName val="Tabl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EI"/>
      <sheetName val="Input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AltScenarios"/>
      <sheetName val="Calculations Annual"/>
      <sheetName val="Tables CPI"/>
      <sheetName val="Calculations Ex.F&amp;F CPI"/>
      <sheetName val="ControlSheet"/>
      <sheetName val="COLA_old"/>
      <sheetName val="COLA"/>
      <sheetName val="data_out (A)"/>
      <sheetName val="data_out (M)"/>
      <sheetName val="SAppx. Basic Data"/>
      <sheetName val="WEO GAS"/>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guitsetgel osn nemegdeh"/>
      <sheetName val="Saraar"/>
      <sheetName val="Monthly Revenue"/>
      <sheetName val="Q revenue"/>
      <sheetName val="Q revenue-GDP"/>
      <sheetName val="Q revenue-Total revenue"/>
      <sheetName val="Actual Revenue"/>
      <sheetName val="Monthly Forecasting"/>
      <sheetName val="Q Forecasting"/>
      <sheetName val="Forecasting approach"/>
      <sheetName val="Error analysis"/>
    </sheetNames>
    <sheetDataSet>
      <sheetData sheetId="0" refreshError="1"/>
      <sheetData sheetId="1" refreshError="1"/>
      <sheetData sheetId="2">
        <row r="19">
          <cell r="M19">
            <v>683100</v>
          </cell>
        </row>
      </sheetData>
      <sheetData sheetId="3" refreshError="1"/>
      <sheetData sheetId="4" refreshError="1"/>
      <sheetData sheetId="5">
        <row r="86">
          <cell r="M86">
            <v>1224062094.65818</v>
          </cell>
          <cell r="N86">
            <v>1224062094.65818</v>
          </cell>
          <cell r="O86">
            <v>1224062094.65818</v>
          </cell>
          <cell r="P86">
            <v>1224062094.65818</v>
          </cell>
          <cell r="U86">
            <v>1391878198.3602698</v>
          </cell>
          <cell r="V86">
            <v>1391878198.3602698</v>
          </cell>
          <cell r="W86">
            <v>1391878198.3602698</v>
          </cell>
          <cell r="X86">
            <v>1391878198.3602698</v>
          </cell>
          <cell r="Y86">
            <v>1550609936.3036101</v>
          </cell>
          <cell r="Z86">
            <v>1550609936.3036101</v>
          </cell>
          <cell r="AA86">
            <v>1550609936.3036101</v>
          </cell>
          <cell r="AB86">
            <v>1550609936.3036101</v>
          </cell>
          <cell r="AC86">
            <v>1829072240.2799699</v>
          </cell>
          <cell r="AD86">
            <v>1829072240.2799699</v>
          </cell>
          <cell r="AE86">
            <v>1829072240.2799699</v>
          </cell>
          <cell r="AF86">
            <v>1829072240.2799699</v>
          </cell>
          <cell r="AG86">
            <v>2361156922.6609397</v>
          </cell>
          <cell r="AH86">
            <v>2361156922.6609397</v>
          </cell>
          <cell r="AI86">
            <v>2361156922.6609397</v>
          </cell>
          <cell r="AJ86">
            <v>2361156922.6609397</v>
          </cell>
          <cell r="AK86">
            <v>3041405706.7313199</v>
          </cell>
          <cell r="AL86">
            <v>3041405706.7313199</v>
          </cell>
          <cell r="AM86">
            <v>3041405706.7313199</v>
          </cell>
          <cell r="AN86">
            <v>3041405706.7313199</v>
          </cell>
          <cell r="AO86">
            <v>4027558617.8041701</v>
          </cell>
          <cell r="AP86">
            <v>4027558617.8041701</v>
          </cell>
          <cell r="AQ86">
            <v>4027558617.8041701</v>
          </cell>
          <cell r="AR86">
            <v>4027558617.8041701</v>
          </cell>
          <cell r="AS86">
            <v>4956647172.77806</v>
          </cell>
          <cell r="AT86">
            <v>4956647172.77806</v>
          </cell>
          <cell r="AU86">
            <v>4956647172.77806</v>
          </cell>
          <cell r="AV86">
            <v>4956647172.77806</v>
          </cell>
          <cell r="AW86">
            <v>6555569398.8385201</v>
          </cell>
          <cell r="AX86">
            <v>6555569398.8385201</v>
          </cell>
          <cell r="AY86">
            <v>6555569398.8385201</v>
          </cell>
          <cell r="AZ86">
            <v>6555569398.8385201</v>
          </cell>
          <cell r="BA86">
            <v>6590637121.0314398</v>
          </cell>
          <cell r="BB86">
            <v>6590637121.0314398</v>
          </cell>
          <cell r="BC86">
            <v>6590637121.0314398</v>
          </cell>
          <cell r="BD86">
            <v>6590637121.0314398</v>
          </cell>
          <cell r="BE86">
            <v>8414504540.999999</v>
          </cell>
          <cell r="BF86">
            <v>8414504540.999999</v>
          </cell>
          <cell r="BG86">
            <v>8414504540.999999</v>
          </cell>
          <cell r="BH86">
            <v>8414504540.999999</v>
          </cell>
          <cell r="BI86">
            <v>10829689600</v>
          </cell>
          <cell r="BJ86">
            <v>10829689600</v>
          </cell>
          <cell r="BK86">
            <v>10829689600</v>
          </cell>
          <cell r="BL86">
            <v>10829689600</v>
          </cell>
        </row>
      </sheetData>
      <sheetData sheetId="6">
        <row r="90">
          <cell r="M90">
            <v>343172800</v>
          </cell>
          <cell r="N90">
            <v>343172800</v>
          </cell>
          <cell r="O90">
            <v>343172800</v>
          </cell>
          <cell r="P90">
            <v>343172800</v>
          </cell>
          <cell r="U90">
            <v>424768800</v>
          </cell>
          <cell r="V90">
            <v>424768800</v>
          </cell>
          <cell r="W90">
            <v>424768800</v>
          </cell>
          <cell r="X90">
            <v>424768800</v>
          </cell>
          <cell r="Y90">
            <v>466527100</v>
          </cell>
          <cell r="Z90">
            <v>466527100</v>
          </cell>
          <cell r="AA90">
            <v>466527100</v>
          </cell>
          <cell r="AB90">
            <v>466527100</v>
          </cell>
          <cell r="AC90">
            <v>536031400</v>
          </cell>
          <cell r="AD90">
            <v>536031400</v>
          </cell>
          <cell r="AE90">
            <v>536031400</v>
          </cell>
          <cell r="AF90">
            <v>536031400</v>
          </cell>
          <cell r="AG90">
            <v>713113600</v>
          </cell>
          <cell r="AH90">
            <v>713113600</v>
          </cell>
          <cell r="AI90">
            <v>713113600</v>
          </cell>
          <cell r="AJ90">
            <v>713113600</v>
          </cell>
          <cell r="AK90">
            <v>833307400</v>
          </cell>
          <cell r="AL90">
            <v>833307400</v>
          </cell>
          <cell r="AM90">
            <v>833307400</v>
          </cell>
          <cell r="AN90">
            <v>833307400</v>
          </cell>
          <cell r="AO90">
            <v>1361389294.97873</v>
          </cell>
          <cell r="AP90">
            <v>1361389294.97873</v>
          </cell>
          <cell r="AQ90">
            <v>1361389294.97873</v>
          </cell>
          <cell r="AR90">
            <v>1361389294.97873</v>
          </cell>
          <cell r="AS90">
            <v>1880514625.5396199</v>
          </cell>
          <cell r="AT90">
            <v>1880514625.5396199</v>
          </cell>
          <cell r="AU90">
            <v>1880514625.5396199</v>
          </cell>
          <cell r="AV90">
            <v>1880514625.5396199</v>
          </cell>
          <cell r="AW90">
            <v>2170523195.1896996</v>
          </cell>
          <cell r="AX90">
            <v>2170523195.1896996</v>
          </cell>
          <cell r="AY90">
            <v>2170523195.1896996</v>
          </cell>
          <cell r="AZ90">
            <v>2170523195.1896996</v>
          </cell>
          <cell r="BA90">
            <v>1993995557.0285473</v>
          </cell>
          <cell r="BB90">
            <v>1993995557.0285473</v>
          </cell>
          <cell r="BC90">
            <v>1993995557.0285473</v>
          </cell>
          <cell r="BD90">
            <v>1993995557.0285473</v>
          </cell>
          <cell r="BE90">
            <v>3122464163.5507622</v>
          </cell>
          <cell r="BF90">
            <v>3122464163.5507622</v>
          </cell>
          <cell r="BG90">
            <v>3122464163.5507622</v>
          </cell>
          <cell r="BH90">
            <v>3122464163.5507622</v>
          </cell>
          <cell r="BI90">
            <v>4400621800.4549999</v>
          </cell>
          <cell r="BJ90">
            <v>4400621800.4549999</v>
          </cell>
          <cell r="BK90">
            <v>4400621800.4549999</v>
          </cell>
          <cell r="BL90">
            <v>4400621800.4549999</v>
          </cell>
        </row>
      </sheetData>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Metadata"/>
      <sheetName val="Input SEI"/>
      <sheetName val="GDP (DMX)"/>
      <sheetName val="Output SEI"/>
      <sheetName val="GDP"/>
      <sheetName val="Program"/>
      <sheetName val="SR Table"/>
      <sheetName val="tax reform"/>
      <sheetName val="Input monthly"/>
      <sheetName val="Monthly_analysis"/>
      <sheetName val="royalties"/>
      <sheetName val="Erdenet"/>
      <sheetName val="MinWealth"/>
      <sheetName val="Mineral"/>
      <sheetName val="Input For Fin"/>
      <sheetName val="Input Dom Fin"/>
      <sheetName val="INPUT SUM % M"/>
      <sheetName val="Input SUM % Q"/>
      <sheetName val="Input CUMUL % M"/>
      <sheetName val="2001"/>
      <sheetName val="2002"/>
      <sheetName val="ControlSheet"/>
      <sheetName val="Monthly Payables"/>
      <sheetName val="vat_customs duty"/>
      <sheetName val="data-out (A)"/>
    </sheetNames>
    <sheetDataSet>
      <sheetData sheetId="0" refreshError="1">
        <row r="42">
          <cell r="C42" t="str">
            <v>.AmdBudget</v>
          </cell>
        </row>
        <row r="43">
          <cell r="C43" t="str">
            <v>.AppBudget</v>
          </cell>
        </row>
        <row r="44">
          <cell r="C44" t="str">
            <v>.AuthProj</v>
          </cell>
        </row>
        <row r="45">
          <cell r="C45" t="str">
            <v>.Baseline</v>
          </cell>
        </row>
        <row r="46">
          <cell r="C46" t="str">
            <v>.ConsBudget</v>
          </cell>
        </row>
        <row r="47">
          <cell r="C47" t="str">
            <v>.DrfBudget</v>
          </cell>
        </row>
        <row r="48">
          <cell r="C48" t="str">
            <v>.SfProj</v>
          </cell>
        </row>
        <row r="49">
          <cell r="C49" t="str">
            <v>.SfRecomm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real"/>
      <sheetName val="Input-money"/>
      <sheetName val="Input-BOP"/>
      <sheetName val="Input-External Financing"/>
      <sheetName val="wage growth"/>
      <sheetName val="Rev-A"/>
      <sheetName val="Exp-A"/>
      <sheetName val="Summary-A"/>
      <sheetName val="Gov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Sheet1"/>
      <sheetName val="E"/>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v>0</v>
          </cell>
        </row>
        <row r="83">
          <cell r="C83" t="str">
            <v xml:space="preserve">Memorandum items </v>
          </cell>
        </row>
        <row r="84">
          <cell r="C84" t="str">
            <v>Total Consumption per capita</v>
          </cell>
        </row>
        <row r="85">
          <cell r="C85" t="str">
            <v>Private Consumption per capita</v>
          </cell>
        </row>
        <row r="86">
          <cell r="C86">
            <v>0</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v>0</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v>0</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v>0</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v>0</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v>0</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v>0</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v>0</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v>0</v>
          </cell>
          <cell r="C378" t="str">
            <v>Debt relief</v>
          </cell>
        </row>
        <row r="379">
          <cell r="C379">
            <v>0</v>
          </cell>
          <cell r="D379">
            <v>0</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v>0</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v>0</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v>0</v>
          </cell>
        </row>
        <row r="416">
          <cell r="C416" t="str">
            <v xml:space="preserve">       Private sector</v>
          </cell>
        </row>
        <row r="417">
          <cell r="D417">
            <v>0</v>
          </cell>
        </row>
        <row r="418">
          <cell r="C418" t="str">
            <v>Gross domestic income (GDI) = GDP + NFI +NUT (OM)</v>
          </cell>
        </row>
        <row r="419">
          <cell r="C419" t="str">
            <v>Gross National Savings (GNS) = GDI - C (OM)</v>
          </cell>
        </row>
        <row r="420">
          <cell r="C420" t="str">
            <v xml:space="preserve">  Public sector </v>
          </cell>
          <cell r="D420">
            <v>0</v>
          </cell>
        </row>
        <row r="421">
          <cell r="C421" t="str">
            <v xml:space="preserve">  Private sector</v>
          </cell>
          <cell r="D421">
            <v>0</v>
          </cell>
        </row>
        <row r="423">
          <cell r="C423" t="str">
            <v>Gross Domestic Savings (GDS) = GDP - C</v>
          </cell>
        </row>
        <row r="424">
          <cell r="C424" t="str">
            <v xml:space="preserve">  Public sector </v>
          </cell>
          <cell r="D424">
            <v>0</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v>0</v>
          </cell>
        </row>
        <row r="447">
          <cell r="C447" t="str">
            <v>External sector</v>
          </cell>
        </row>
        <row r="448">
          <cell r="C448" t="str">
            <v>Horizontal Check</v>
          </cell>
        </row>
        <row r="450">
          <cell r="C450" t="str">
            <v>X. CONSISTENCY CHECK TABLE - Blue checks correspond to WEO</v>
          </cell>
        </row>
        <row r="452">
          <cell r="D452">
            <v>0</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v>0</v>
          </cell>
        </row>
        <row r="519">
          <cell r="B519" t="str">
            <v>I.1+I.2</v>
          </cell>
        </row>
        <row r="524">
          <cell r="D524">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BoP"/>
      <sheetName val="RES"/>
      <sheetName val="Input"/>
      <sheetName val="Trade"/>
      <sheetName val="BoP_OUT_Medium"/>
      <sheetName val="BoP_OUT_Long"/>
      <sheetName val="IMF_Assistance"/>
      <sheetName val="large_projects"/>
      <sheetName val="DebtService_to_budget"/>
      <sheetName val="Terms_of_Trade"/>
      <sheetName val="Workspace_contents"/>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MMI"/>
      <sheetName val="Info Din."/>
      <sheetName val="Scheduled Repayment"/>
      <sheetName val="FHIS"/>
      <sheetName val="BOP9703_stress"/>
      <sheetName val="Q1"/>
      <sheetName val="C_basef14.3p10.6"/>
      <sheetName val="Realism 2 - Fiscal multiplier"/>
      <sheetName val="Realism 2 - Alt. 1"/>
      <sheetName val="Impact"/>
      <sheetName val="Figure 6 NPV"/>
      <sheetName val="Bench - 99"/>
      <sheetName val="BDDCLE-Octobre 04 pgmé"/>
      <sheetName val="panel chart"/>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Eco-Gen"/>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F65">
            <v>925345700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adata for Historical Data"/>
      <sheetName val="Metadata for Medium Term Data"/>
      <sheetName val="EDSS-In (M)"/>
      <sheetName val="Input NGDP (Exp.)-After 2007"/>
      <sheetName val="NGDP(Sectoral)-After2007"/>
      <sheetName val="New S&amp;U-After 2007"/>
      <sheetName val="Input RGDP(Sectoral)-After 2007"/>
      <sheetName val="Labor"/>
      <sheetName val="ControlSheet"/>
      <sheetName val="COLA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Contents"/>
      <sheetName val="OUT"/>
      <sheetName val="Assumptions"/>
      <sheetName val="GDP"/>
      <sheetName val="Calc Defl"/>
      <sheetName val="saving - inv prsp vs imf"/>
      <sheetName val="I-S"/>
      <sheetName val="S&amp;U (tab 2a)"/>
      <sheetName val="Comparison"/>
      <sheetName val="SR_table FR"/>
      <sheetName val="SR_table"/>
      <sheetName val="CPI Projection"/>
      <sheetName val="CPI"/>
      <sheetName val="CPI Print"/>
      <sheetName val="CPI-INS"/>
      <sheetName val="ICOR (nominal)"/>
      <sheetName val="Growth projections"/>
      <sheetName val="WETA Defl"/>
      <sheetName val="WE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TOC"/>
      <sheetName val="Readme"/>
      <sheetName val="DMX"/>
      <sheetName val="In"/>
      <sheetName val="In_for nonoil"/>
      <sheetName val="Out"/>
      <sheetName val="Weta"/>
      <sheetName val="SavInv_gdp"/>
      <sheetName val="SavInv_nonoilgdp"/>
      <sheetName val="SEI"/>
      <sheetName val="Work_exp"/>
      <sheetName val="SEI_sum"/>
      <sheetName val="GDP summary"/>
      <sheetName val="Sustainability"/>
      <sheetName val="Population"/>
      <sheetName val="Popuation long series"/>
      <sheetName val="Pop UN"/>
      <sheetName val="IMF-Auth Comp Proj"/>
      <sheetName val="Authorities Data"/>
      <sheetName val="Comp old-new"/>
      <sheetName val="Source_sect"/>
      <sheetName val="Ch-LT GDP growth"/>
      <sheetName val="GDP long series"/>
      <sheetName val="Work_sect"/>
      <sheetName val="Nigeria"/>
      <sheetName val="Oil prices"/>
      <sheetName val="Oil prices short-term"/>
      <sheetName val="Source_exp"/>
      <sheetName val="Non-oil Defl"/>
      <sheetName val="GDP Deflator"/>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 val="GDP summary temp"/>
      <sheetName val="Authorities Feb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row>
        <row r="42">
          <cell r="A42" t="str">
            <v xml:space="preserve"> Change in external arrears</v>
          </cell>
          <cell r="G42">
            <v>-128.69999999999999</v>
          </cell>
          <cell r="H42">
            <v>-45.5</v>
          </cell>
          <cell r="I42">
            <v>0</v>
          </cell>
          <cell r="J42">
            <v>2.7</v>
          </cell>
          <cell r="K42">
            <v>-2.7</v>
          </cell>
          <cell r="L42">
            <v>0</v>
          </cell>
          <cell r="M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row>
        <row r="61">
          <cell r="A61" t="str">
            <v>Domestically financed health spending</v>
          </cell>
          <cell r="J61">
            <v>19.63</v>
          </cell>
          <cell r="K61">
            <v>21.9</v>
          </cell>
          <cell r="L61">
            <v>27.558</v>
          </cell>
          <cell r="M61">
            <v>33.520000000000003</v>
          </cell>
        </row>
        <row r="62">
          <cell r="A62" t="str">
            <v>Defense expenditures</v>
          </cell>
          <cell r="J62">
            <v>40.200000000000003</v>
          </cell>
          <cell r="K62">
            <v>44.3</v>
          </cell>
          <cell r="L62">
            <v>48.2</v>
          </cell>
          <cell r="M62">
            <v>44.4</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Q13">
            <v>870.13511833004304</v>
          </cell>
          <cell r="R13">
            <v>869.24706319454924</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Q14">
            <v>880.65967131274158</v>
          </cell>
          <cell r="R14">
            <v>879.74920152014727</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7">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Q17">
            <v>4188.4106318049153</v>
          </cell>
          <cell r="R17">
            <v>4519.6222577082463</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Q18">
            <v>2522.894317806888</v>
          </cell>
          <cell r="R18">
            <v>2670.0349757263898</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Q19">
            <v>1.7999999999999794</v>
          </cell>
          <cell r="R19">
            <v>2</v>
          </cell>
          <cell r="S19">
            <v>2</v>
          </cell>
          <cell r="T19">
            <v>2</v>
          </cell>
          <cell r="U19">
            <v>1.5</v>
          </cell>
          <cell r="V19">
            <v>0</v>
          </cell>
          <cell r="W19">
            <v>0</v>
          </cell>
          <cell r="X19">
            <v>0</v>
          </cell>
          <cell r="Y19">
            <v>0</v>
          </cell>
          <cell r="Z19">
            <v>0</v>
          </cell>
          <cell r="AA19">
            <v>0</v>
          </cell>
          <cell r="AB19">
            <v>0</v>
          </cell>
          <cell r="AC19">
            <v>0</v>
          </cell>
          <cell r="AD19">
            <v>0</v>
          </cell>
          <cell r="AE19">
            <v>0</v>
          </cell>
        </row>
        <row r="20">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Q20">
            <v>3714.7456030506855</v>
          </cell>
          <cell r="R20">
            <v>3996.6150813755603</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Q21">
            <v>3204.3384426132134</v>
          </cell>
          <cell r="R21">
            <v>3439.0653779545619</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Q22">
            <v>510.40716043747221</v>
          </cell>
          <cell r="R22">
            <v>557.54970342099853</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5">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Q25">
            <v>840.69477223889089</v>
          </cell>
          <cell r="R25">
            <v>893.46477342644175</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Q26">
            <v>-1227.1407639274828</v>
          </cell>
          <cell r="R26">
            <v>-1305.3645677372358</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Q27">
            <v>-1227.1407639274828</v>
          </cell>
          <cell r="R27">
            <v>-1305.3645677372358</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Q28">
            <v>-175.44422007856005</v>
          </cell>
          <cell r="R28">
            <v>-179.73409025827226</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Q29">
            <v>180.54098104954406</v>
          </cell>
          <cell r="R29">
            <v>189.92257035502104</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Q30">
            <v>181.7598055944909</v>
          </cell>
          <cell r="R30">
            <v>190.84779587421536</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63">
          <cell r="M63">
            <v>1.2700379815221203</v>
          </cell>
          <cell r="Q63">
            <v>7.3526417498888632</v>
          </cell>
          <cell r="R63">
            <v>7.34513768399394</v>
          </cell>
          <cell r="S63">
            <v>4.4019044988164699</v>
          </cell>
          <cell r="T63">
            <v>1.4648870373502698</v>
          </cell>
          <cell r="U63">
            <v>0</v>
          </cell>
          <cell r="V63">
            <v>0</v>
          </cell>
          <cell r="W63">
            <v>0</v>
          </cell>
          <cell r="X63">
            <v>0</v>
          </cell>
          <cell r="Y63">
            <v>0</v>
          </cell>
          <cell r="Z63">
            <v>0</v>
          </cell>
          <cell r="AA63">
            <v>0</v>
          </cell>
          <cell r="AB63">
            <v>0</v>
          </cell>
        </row>
      </sheetData>
      <sheetData sheetId="12" refreshError="1">
        <row r="13">
          <cell r="A13" t="str">
            <v xml:space="preserve">       dont: Compte d'opérations</v>
          </cell>
          <cell r="F13">
            <v>-83.3</v>
          </cell>
          <cell r="G13">
            <v>91.8</v>
          </cell>
          <cell r="H13">
            <v>128.9</v>
          </cell>
          <cell r="I13">
            <v>147.1</v>
          </cell>
          <cell r="J13">
            <v>227.8</v>
          </cell>
          <cell r="K13">
            <v>239.3</v>
          </cell>
          <cell r="L13">
            <v>259</v>
          </cell>
          <cell r="M13">
            <v>268.39999999999998</v>
          </cell>
          <cell r="Q13">
            <v>425.17869623237908</v>
          </cell>
          <cell r="R13">
            <v>438.10587986280325</v>
          </cell>
          <cell r="S13">
            <v>485.11646527580461</v>
          </cell>
          <cell r="T13">
            <v>521.41960074008614</v>
          </cell>
          <cell r="U13">
            <v>514.97374146931782</v>
          </cell>
          <cell r="V13">
            <v>464.43768051248179</v>
          </cell>
          <cell r="W13">
            <v>0</v>
          </cell>
          <cell r="X13">
            <v>0</v>
          </cell>
        </row>
        <row r="14">
          <cell r="F14">
            <v>-218.6</v>
          </cell>
          <cell r="G14">
            <v>-264.2</v>
          </cell>
          <cell r="H14">
            <v>-259.5</v>
          </cell>
          <cell r="I14">
            <v>-249</v>
          </cell>
          <cell r="J14">
            <v>-252.5</v>
          </cell>
          <cell r="K14">
            <v>-250</v>
          </cell>
          <cell r="L14">
            <v>-249.4</v>
          </cell>
          <cell r="M14">
            <v>-278.89999999999998</v>
          </cell>
          <cell r="Q14">
            <v>-209.32423809566288</v>
          </cell>
          <cell r="R14">
            <v>-183.31831097051634</v>
          </cell>
          <cell r="S14">
            <v>-184.41831097051636</v>
          </cell>
          <cell r="T14">
            <v>-185.51831097051635</v>
          </cell>
          <cell r="U14">
            <v>-161.21108742562299</v>
          </cell>
          <cell r="V14">
            <v>-162.31108742562299</v>
          </cell>
          <cell r="W14">
            <v>0</v>
          </cell>
          <cell r="X14">
            <v>0</v>
          </cell>
        </row>
        <row r="15">
          <cell r="F15">
            <v>-153.19999999999999</v>
          </cell>
          <cell r="G15">
            <v>-186</v>
          </cell>
          <cell r="H15">
            <v>-199.2</v>
          </cell>
          <cell r="I15">
            <v>-187.8</v>
          </cell>
          <cell r="J15">
            <v>-191.6</v>
          </cell>
          <cell r="K15">
            <v>-188.3</v>
          </cell>
          <cell r="L15">
            <v>-186.2</v>
          </cell>
          <cell r="M15">
            <v>-209.4</v>
          </cell>
          <cell r="Q15">
            <v>-141.12423809566283</v>
          </cell>
          <cell r="R15">
            <v>-114.01831097051631</v>
          </cell>
          <cell r="S15">
            <v>-114.01831097051631</v>
          </cell>
          <cell r="T15">
            <v>-114.01831097051631</v>
          </cell>
          <cell r="U15">
            <v>-89.711087425622949</v>
          </cell>
          <cell r="V15">
            <v>-89.711087425622949</v>
          </cell>
          <cell r="W15">
            <v>0</v>
          </cell>
          <cell r="X15">
            <v>0</v>
          </cell>
        </row>
        <row r="16">
          <cell r="F16">
            <v>-13.7</v>
          </cell>
          <cell r="G16">
            <v>12.8</v>
          </cell>
          <cell r="H16">
            <v>21</v>
          </cell>
          <cell r="I16">
            <v>27.8</v>
          </cell>
          <cell r="J16">
            <v>36.700000000000003</v>
          </cell>
          <cell r="K16">
            <v>57.9</v>
          </cell>
          <cell r="L16">
            <v>90.4</v>
          </cell>
          <cell r="M16">
            <v>94.3</v>
          </cell>
          <cell r="Q16">
            <v>154.21803</v>
          </cell>
          <cell r="R16">
            <v>165.0132921</v>
          </cell>
          <cell r="S16">
            <v>176.56422254700001</v>
          </cell>
          <cell r="T16">
            <v>188.92371812529001</v>
          </cell>
          <cell r="U16">
            <v>202.14837839406033</v>
          </cell>
          <cell r="V16">
            <v>216.29876488164456</v>
          </cell>
          <cell r="W16">
            <v>0</v>
          </cell>
          <cell r="X16">
            <v>0</v>
          </cell>
        </row>
        <row r="18">
          <cell r="F18">
            <v>628.6</v>
          </cell>
          <cell r="G18">
            <v>602.20000000000005</v>
          </cell>
          <cell r="H18">
            <v>593.1</v>
          </cell>
          <cell r="I18">
            <v>611.1</v>
          </cell>
          <cell r="J18">
            <v>564.79999999999995</v>
          </cell>
          <cell r="K18">
            <v>578.9</v>
          </cell>
          <cell r="L18">
            <v>610.1</v>
          </cell>
          <cell r="M18">
            <v>701.7</v>
          </cell>
          <cell r="Q18">
            <v>784.84948858783639</v>
          </cell>
          <cell r="R18">
            <v>835.38679810596636</v>
          </cell>
          <cell r="S18">
            <v>886.97583846023451</v>
          </cell>
          <cell r="T18">
            <v>957.86392157760258</v>
          </cell>
          <cell r="U18">
            <v>1047.5283414290291</v>
          </cell>
          <cell r="V18">
            <v>1215.5331712441034</v>
          </cell>
          <cell r="W18">
            <v>0</v>
          </cell>
          <cell r="X18">
            <v>0</v>
          </cell>
        </row>
        <row r="19">
          <cell r="F19">
            <v>661.9</v>
          </cell>
          <cell r="G19">
            <v>638.5</v>
          </cell>
          <cell r="H19">
            <v>643.79999999999995</v>
          </cell>
          <cell r="I19">
            <v>683.8</v>
          </cell>
          <cell r="J19">
            <v>583.29999999999995</v>
          </cell>
          <cell r="K19">
            <v>621.5</v>
          </cell>
          <cell r="L19">
            <v>674.6</v>
          </cell>
          <cell r="M19">
            <v>785.3</v>
          </cell>
          <cell r="Q19">
            <v>892.24110858783638</v>
          </cell>
          <cell r="R19">
            <v>950.29583150596636</v>
          </cell>
          <cell r="S19">
            <v>1009.9285041982346</v>
          </cell>
          <cell r="T19">
            <v>1089.4232739172626</v>
          </cell>
          <cell r="U19">
            <v>1188.2968484324654</v>
          </cell>
          <cell r="V19">
            <v>1366.1554737377801</v>
          </cell>
          <cell r="W19">
            <v>0</v>
          </cell>
          <cell r="X19">
            <v>0</v>
          </cell>
        </row>
        <row r="20">
          <cell r="F20">
            <v>406.9</v>
          </cell>
          <cell r="G20">
            <v>360</v>
          </cell>
          <cell r="H20">
            <v>357.1</v>
          </cell>
          <cell r="I20">
            <v>335.6</v>
          </cell>
          <cell r="J20">
            <v>187.3</v>
          </cell>
          <cell r="K20">
            <v>181.1</v>
          </cell>
          <cell r="L20">
            <v>188.5</v>
          </cell>
          <cell r="M20">
            <v>160.19999999999999</v>
          </cell>
          <cell r="Q20">
            <v>66.925447115384586</v>
          </cell>
          <cell r="R20">
            <v>41.675447115384578</v>
          </cell>
          <cell r="S20">
            <v>-16.278552884615429</v>
          </cell>
          <cell r="T20">
            <v>-63.942552884615402</v>
          </cell>
          <cell r="U20">
            <v>-88.706552884615405</v>
          </cell>
          <cell r="V20">
            <v>-6.5510000000000019</v>
          </cell>
          <cell r="W20">
            <v>0</v>
          </cell>
          <cell r="X20">
            <v>0</v>
          </cell>
        </row>
        <row r="21">
          <cell r="F21">
            <v>396.7</v>
          </cell>
          <cell r="G21">
            <v>340.9</v>
          </cell>
          <cell r="H21">
            <v>330.7</v>
          </cell>
          <cell r="I21">
            <v>269.39999999999998</v>
          </cell>
          <cell r="J21">
            <v>152.1</v>
          </cell>
          <cell r="K21">
            <v>158.9</v>
          </cell>
          <cell r="L21">
            <v>174.4</v>
          </cell>
          <cell r="M21">
            <v>201.2</v>
          </cell>
          <cell r="Q21">
            <v>141.62344711538461</v>
          </cell>
          <cell r="R21">
            <v>107.27344711538461</v>
          </cell>
          <cell r="S21">
            <v>76.819447115384605</v>
          </cell>
          <cell r="T21">
            <v>48.555447115384624</v>
          </cell>
          <cell r="U21">
            <v>40.291447115384614</v>
          </cell>
          <cell r="V21">
            <v>-6.5510000000000019</v>
          </cell>
          <cell r="W21">
            <v>0</v>
          </cell>
          <cell r="X21">
            <v>0</v>
          </cell>
        </row>
        <row r="22">
          <cell r="F22">
            <v>402.4</v>
          </cell>
          <cell r="G22">
            <v>354.7</v>
          </cell>
          <cell r="H22">
            <v>349.9</v>
          </cell>
          <cell r="I22">
            <v>296.2</v>
          </cell>
          <cell r="J22">
            <v>293.7</v>
          </cell>
          <cell r="K22">
            <v>296.3</v>
          </cell>
          <cell r="L22">
            <v>279</v>
          </cell>
          <cell r="M22">
            <v>256.60000000000002</v>
          </cell>
          <cell r="Q22">
            <v>229.42344711538459</v>
          </cell>
          <cell r="R22">
            <v>196.17344711538459</v>
          </cell>
          <cell r="S22">
            <v>166.81944711538458</v>
          </cell>
          <cell r="T22">
            <v>139.65544711538459</v>
          </cell>
          <cell r="U22">
            <v>132.49144711538457</v>
          </cell>
          <cell r="V22">
            <v>-6.5510000000000019</v>
          </cell>
          <cell r="W22">
            <v>0</v>
          </cell>
          <cell r="X22">
            <v>0</v>
          </cell>
        </row>
        <row r="23">
          <cell r="F23">
            <v>55</v>
          </cell>
          <cell r="G23">
            <v>57.8</v>
          </cell>
          <cell r="H23">
            <v>44.3</v>
          </cell>
          <cell r="I23">
            <v>60</v>
          </cell>
          <cell r="J23">
            <v>66.8</v>
          </cell>
          <cell r="K23">
            <v>70.400000000000006</v>
          </cell>
          <cell r="L23">
            <v>60.7</v>
          </cell>
          <cell r="M23">
            <v>38.9</v>
          </cell>
          <cell r="Q23">
            <v>62.248999999999995</v>
          </cell>
          <cell r="R23">
            <v>55.498999999999995</v>
          </cell>
          <cell r="S23">
            <v>48.545000000000002</v>
          </cell>
          <cell r="T23">
            <v>41.380999999999993</v>
          </cell>
          <cell r="U23">
            <v>34.216999999999992</v>
          </cell>
          <cell r="V23">
            <v>0</v>
          </cell>
          <cell r="W23">
            <v>0</v>
          </cell>
          <cell r="X23">
            <v>0</v>
          </cell>
        </row>
        <row r="24">
          <cell r="F24">
            <v>140</v>
          </cell>
          <cell r="G24">
            <v>162.19999999999999</v>
          </cell>
          <cell r="H24">
            <v>182.1</v>
          </cell>
          <cell r="I24">
            <v>175.6</v>
          </cell>
          <cell r="J24">
            <v>168</v>
          </cell>
          <cell r="K24">
            <v>160.80000000000001</v>
          </cell>
          <cell r="L24">
            <v>154</v>
          </cell>
          <cell r="M24">
            <v>154.1</v>
          </cell>
          <cell r="Q24">
            <v>104.97444711538459</v>
          </cell>
          <cell r="R24">
            <v>80.474447115384592</v>
          </cell>
          <cell r="S24">
            <v>59.174447115384595</v>
          </cell>
          <cell r="T24">
            <v>39.174447115384595</v>
          </cell>
          <cell r="U24">
            <v>39.174447115384595</v>
          </cell>
          <cell r="V24">
            <v>-6.5510000000000019</v>
          </cell>
          <cell r="W24">
            <v>0</v>
          </cell>
          <cell r="X24">
            <v>0</v>
          </cell>
        </row>
        <row r="25">
          <cell r="F25">
            <v>147</v>
          </cell>
          <cell r="G25">
            <v>74.3</v>
          </cell>
          <cell r="H25">
            <v>62.7</v>
          </cell>
          <cell r="I25">
            <v>1.5</v>
          </cell>
          <cell r="J25">
            <v>0</v>
          </cell>
          <cell r="K25">
            <v>6</v>
          </cell>
          <cell r="L25">
            <v>5.2</v>
          </cell>
          <cell r="M25">
            <v>4.5</v>
          </cell>
          <cell r="Q25">
            <v>3.1</v>
          </cell>
          <cell r="R25">
            <v>1.1000000000000001</v>
          </cell>
          <cell r="S25">
            <v>0</v>
          </cell>
          <cell r="T25">
            <v>0</v>
          </cell>
          <cell r="U25">
            <v>0</v>
          </cell>
          <cell r="V25">
            <v>0</v>
          </cell>
          <cell r="W25">
            <v>0</v>
          </cell>
          <cell r="X25">
            <v>0</v>
          </cell>
        </row>
        <row r="26">
          <cell r="F26">
            <v>60.4</v>
          </cell>
          <cell r="G26">
            <v>60.4</v>
          </cell>
          <cell r="H26">
            <v>60.8</v>
          </cell>
          <cell r="I26">
            <v>59.1</v>
          </cell>
          <cell r="J26">
            <v>58.9</v>
          </cell>
          <cell r="K26">
            <v>59.1</v>
          </cell>
          <cell r="L26">
            <v>59.1</v>
          </cell>
          <cell r="M26">
            <v>59.1</v>
          </cell>
          <cell r="Q26">
            <v>59.1</v>
          </cell>
          <cell r="R26">
            <v>59.1</v>
          </cell>
          <cell r="S26">
            <v>59.1</v>
          </cell>
          <cell r="T26">
            <v>59.1</v>
          </cell>
          <cell r="U26">
            <v>59.1</v>
          </cell>
          <cell r="V26">
            <v>0</v>
          </cell>
          <cell r="W26">
            <v>0</v>
          </cell>
          <cell r="X26">
            <v>0</v>
          </cell>
        </row>
        <row r="27">
          <cell r="F27">
            <v>-5.7</v>
          </cell>
          <cell r="G27">
            <v>-13.8</v>
          </cell>
          <cell r="H27">
            <v>-19.2</v>
          </cell>
          <cell r="I27">
            <v>-26.8</v>
          </cell>
          <cell r="J27">
            <v>-141.6</v>
          </cell>
          <cell r="K27">
            <v>-137.4</v>
          </cell>
          <cell r="L27">
            <v>-104.6</v>
          </cell>
          <cell r="M27">
            <v>-55.4</v>
          </cell>
          <cell r="Q27">
            <v>-87.8</v>
          </cell>
          <cell r="R27">
            <v>-88.9</v>
          </cell>
          <cell r="S27">
            <v>-90</v>
          </cell>
          <cell r="T27">
            <v>-91.1</v>
          </cell>
          <cell r="U27">
            <v>-92.2</v>
          </cell>
          <cell r="V27">
            <v>0</v>
          </cell>
          <cell r="W27">
            <v>0</v>
          </cell>
          <cell r="X27">
            <v>0</v>
          </cell>
        </row>
        <row r="28">
          <cell r="F28">
            <v>9.5</v>
          </cell>
          <cell r="G28">
            <v>17.5</v>
          </cell>
          <cell r="H28">
            <v>24.6</v>
          </cell>
          <cell r="I28">
            <v>66.400000000000006</v>
          </cell>
          <cell r="J28">
            <v>35</v>
          </cell>
          <cell r="K28">
            <v>20.9</v>
          </cell>
          <cell r="L28">
            <v>13</v>
          </cell>
          <cell r="M28">
            <v>-42.5</v>
          </cell>
          <cell r="Q28">
            <v>-77.598000000000027</v>
          </cell>
          <cell r="R28">
            <v>-68.498000000000033</v>
          </cell>
          <cell r="S28">
            <v>-95.998000000000033</v>
          </cell>
          <cell r="T28">
            <v>-115.39800000000002</v>
          </cell>
          <cell r="U28">
            <v>-131.89800000000002</v>
          </cell>
          <cell r="V28">
            <v>0</v>
          </cell>
          <cell r="W28">
            <v>0</v>
          </cell>
          <cell r="X28">
            <v>0</v>
          </cell>
        </row>
        <row r="29">
          <cell r="F29">
            <v>73.7</v>
          </cell>
          <cell r="G29">
            <v>100.3</v>
          </cell>
          <cell r="H29">
            <v>104.4</v>
          </cell>
          <cell r="I29">
            <v>161.6</v>
          </cell>
          <cell r="J29">
            <v>144.6</v>
          </cell>
          <cell r="K29">
            <v>122.4</v>
          </cell>
          <cell r="L29">
            <v>110.6</v>
          </cell>
          <cell r="M29">
            <v>94</v>
          </cell>
          <cell r="Q29">
            <v>67.001999999999995</v>
          </cell>
          <cell r="R29">
            <v>76.10199999999999</v>
          </cell>
          <cell r="S29">
            <v>48.60199999999999</v>
          </cell>
          <cell r="T29">
            <v>29.201999999999998</v>
          </cell>
          <cell r="U29">
            <v>12.701999999999998</v>
          </cell>
          <cell r="V29">
            <v>0</v>
          </cell>
          <cell r="W29">
            <v>0</v>
          </cell>
          <cell r="X29">
            <v>0</v>
          </cell>
        </row>
        <row r="30">
          <cell r="F30">
            <v>-64.2</v>
          </cell>
          <cell r="G30">
            <v>-82.8</v>
          </cell>
          <cell r="H30">
            <v>-79.8</v>
          </cell>
          <cell r="I30">
            <v>-95.2</v>
          </cell>
          <cell r="J30">
            <v>-109.6</v>
          </cell>
          <cell r="K30">
            <v>-101.5</v>
          </cell>
          <cell r="L30">
            <v>-97.6</v>
          </cell>
          <cell r="M30">
            <v>-136.5</v>
          </cell>
          <cell r="Q30">
            <v>-144.6</v>
          </cell>
          <cell r="R30">
            <v>-144.6</v>
          </cell>
          <cell r="S30">
            <v>-144.6</v>
          </cell>
          <cell r="T30">
            <v>-144.6</v>
          </cell>
          <cell r="U30">
            <v>-144.6</v>
          </cell>
          <cell r="V30">
            <v>0</v>
          </cell>
          <cell r="W30">
            <v>0</v>
          </cell>
          <cell r="X30">
            <v>0</v>
          </cell>
        </row>
        <row r="31">
          <cell r="F31">
            <v>0.7</v>
          </cell>
          <cell r="G31">
            <v>1.6</v>
          </cell>
          <cell r="H31">
            <v>1.8</v>
          </cell>
          <cell r="I31">
            <v>-0.2</v>
          </cell>
          <cell r="J31">
            <v>0.2</v>
          </cell>
          <cell r="K31">
            <v>1.3</v>
          </cell>
          <cell r="L31">
            <v>1.1000000000000001</v>
          </cell>
          <cell r="M31">
            <v>1.5</v>
          </cell>
          <cell r="Q31">
            <v>2.9</v>
          </cell>
          <cell r="R31">
            <v>2.9</v>
          </cell>
          <cell r="S31">
            <v>2.9</v>
          </cell>
          <cell r="T31">
            <v>2.9</v>
          </cell>
          <cell r="U31">
            <v>2.9</v>
          </cell>
          <cell r="V31">
            <v>0</v>
          </cell>
          <cell r="W31">
            <v>0</v>
          </cell>
          <cell r="X31">
            <v>0</v>
          </cell>
        </row>
        <row r="33">
          <cell r="F33">
            <v>255</v>
          </cell>
          <cell r="G33">
            <v>278.5</v>
          </cell>
          <cell r="H33">
            <v>286.7</v>
          </cell>
          <cell r="I33">
            <v>348.2</v>
          </cell>
          <cell r="J33">
            <v>396</v>
          </cell>
          <cell r="K33">
            <v>440.4</v>
          </cell>
          <cell r="L33">
            <v>486.1</v>
          </cell>
          <cell r="M33">
            <v>625.1</v>
          </cell>
          <cell r="Q33">
            <v>825.31566147245178</v>
          </cell>
          <cell r="R33">
            <v>908.62038439058176</v>
          </cell>
          <cell r="S33">
            <v>1026.20705708285</v>
          </cell>
          <cell r="T33">
            <v>1153.365826801878</v>
          </cell>
          <cell r="U33">
            <v>1277.0034013170807</v>
          </cell>
          <cell r="V33">
            <v>1372.70647373778</v>
          </cell>
          <cell r="W33">
            <v>0</v>
          </cell>
          <cell r="X33">
            <v>0</v>
          </cell>
        </row>
        <row r="34">
          <cell r="F34">
            <v>7.6</v>
          </cell>
          <cell r="G34">
            <v>12.7</v>
          </cell>
          <cell r="H34">
            <v>0.4</v>
          </cell>
          <cell r="I34">
            <v>1.1000000000000001</v>
          </cell>
          <cell r="J34">
            <v>2</v>
          </cell>
          <cell r="K34">
            <v>12.7</v>
          </cell>
          <cell r="L34">
            <v>1.7</v>
          </cell>
          <cell r="M34">
            <v>0</v>
          </cell>
          <cell r="Q34">
            <v>8.6334990105777472</v>
          </cell>
          <cell r="R34">
            <v>9.3162198552853734</v>
          </cell>
          <cell r="S34">
            <v>10.072696907534548</v>
          </cell>
          <cell r="T34">
            <v>10.890599896426355</v>
          </cell>
          <cell r="U34">
            <v>11.717196428565114</v>
          </cell>
          <cell r="V34">
            <v>12.606531637493203</v>
          </cell>
          <cell r="W34">
            <v>0</v>
          </cell>
          <cell r="X34">
            <v>0</v>
          </cell>
        </row>
        <row r="36">
          <cell r="F36">
            <v>-33.299999999999997</v>
          </cell>
          <cell r="G36">
            <v>-36.299999999999997</v>
          </cell>
          <cell r="H36">
            <v>-50.7</v>
          </cell>
          <cell r="I36">
            <v>-72.7</v>
          </cell>
          <cell r="J36">
            <v>-18.5</v>
          </cell>
          <cell r="K36">
            <v>-42.6</v>
          </cell>
          <cell r="L36">
            <v>-64.5</v>
          </cell>
          <cell r="M36">
            <v>-83.6</v>
          </cell>
          <cell r="Q36">
            <v>-107.39162</v>
          </cell>
          <cell r="R36">
            <v>-114.90903340000001</v>
          </cell>
          <cell r="S36">
            <v>-122.95266573800002</v>
          </cell>
          <cell r="T36">
            <v>-131.55935233966002</v>
          </cell>
          <cell r="U36">
            <v>-140.76850700343624</v>
          </cell>
          <cell r="V36">
            <v>-150.62230249367678</v>
          </cell>
          <cell r="W36">
            <v>0</v>
          </cell>
          <cell r="X36">
            <v>0</v>
          </cell>
        </row>
        <row r="38">
          <cell r="F38">
            <v>314.5</v>
          </cell>
          <cell r="G38">
            <v>446.9</v>
          </cell>
          <cell r="H38">
            <v>488</v>
          </cell>
          <cell r="I38">
            <v>540.9</v>
          </cell>
          <cell r="J38">
            <v>580.4</v>
          </cell>
          <cell r="K38">
            <v>630.29999999999995</v>
          </cell>
          <cell r="L38">
            <v>714.1</v>
          </cell>
          <cell r="M38">
            <v>790.4</v>
          </cell>
          <cell r="Q38">
            <v>1164.8219767245525</v>
          </cell>
          <cell r="R38">
            <v>1265.0876590982532</v>
          </cell>
          <cell r="S38">
            <v>1374.1382153125228</v>
          </cell>
          <cell r="T38">
            <v>1492.5889294724623</v>
          </cell>
          <cell r="U38">
            <v>1613.3393738667842</v>
          </cell>
          <cell r="V38">
            <v>1743.8585292126065</v>
          </cell>
          <cell r="W38">
            <v>0</v>
          </cell>
          <cell r="X38">
            <v>0</v>
          </cell>
        </row>
        <row r="39">
          <cell r="F39">
            <v>93.1</v>
          </cell>
          <cell r="G39">
            <v>145.69999999999999</v>
          </cell>
          <cell r="H39">
            <v>152.1</v>
          </cell>
          <cell r="I39">
            <v>142</v>
          </cell>
          <cell r="J39">
            <v>142.80000000000001</v>
          </cell>
          <cell r="K39">
            <v>158.5</v>
          </cell>
          <cell r="L39">
            <v>179.7</v>
          </cell>
          <cell r="M39">
            <v>172</v>
          </cell>
          <cell r="Q39">
            <v>233.29668551350804</v>
          </cell>
          <cell r="R39">
            <v>249.4123812465225</v>
          </cell>
          <cell r="S39">
            <v>267.17054279127495</v>
          </cell>
          <cell r="T39">
            <v>286.19308543801378</v>
          </cell>
          <cell r="U39">
            <v>305.05320976837885</v>
          </cell>
          <cell r="V39">
            <v>325.15621629211495</v>
          </cell>
          <cell r="W39">
            <v>0</v>
          </cell>
          <cell r="X39">
            <v>0</v>
          </cell>
        </row>
        <row r="40">
          <cell r="F40">
            <v>221.4</v>
          </cell>
          <cell r="G40">
            <v>301.2</v>
          </cell>
          <cell r="H40">
            <v>335.9</v>
          </cell>
          <cell r="I40">
            <v>398.9</v>
          </cell>
          <cell r="J40">
            <v>437.6</v>
          </cell>
          <cell r="K40">
            <v>471.8</v>
          </cell>
          <cell r="L40">
            <v>534.4</v>
          </cell>
          <cell r="M40">
            <v>618.4</v>
          </cell>
          <cell r="Q40">
            <v>931.52529121104453</v>
          </cell>
          <cell r="R40">
            <v>1015.6752778517307</v>
          </cell>
          <cell r="S40">
            <v>1106.9676725212478</v>
          </cell>
          <cell r="T40">
            <v>1206.3958440344486</v>
          </cell>
          <cell r="U40">
            <v>1308.2861640984054</v>
          </cell>
          <cell r="V40">
            <v>1418.7023129204915</v>
          </cell>
          <cell r="W40">
            <v>0</v>
          </cell>
          <cell r="X40">
            <v>0</v>
          </cell>
        </row>
        <row r="41">
          <cell r="F41">
            <v>94.2</v>
          </cell>
          <cell r="G41">
            <v>148.9</v>
          </cell>
          <cell r="H41">
            <v>158.9</v>
          </cell>
          <cell r="I41">
            <v>189.4</v>
          </cell>
          <cell r="J41">
            <v>199.9</v>
          </cell>
          <cell r="K41">
            <v>238.6</v>
          </cell>
          <cell r="L41">
            <v>261.2</v>
          </cell>
          <cell r="M41">
            <v>292.89999999999998</v>
          </cell>
          <cell r="Q41">
            <v>438.38875721090045</v>
          </cell>
          <cell r="R41">
            <v>477.99091123804908</v>
          </cell>
          <cell r="S41">
            <v>520.9543818164442</v>
          </cell>
          <cell r="T41">
            <v>567.74666212560987</v>
          </cell>
          <cell r="U41">
            <v>1308.2861640984054</v>
          </cell>
          <cell r="V41">
            <v>1418.7023129204915</v>
          </cell>
          <cell r="W41">
            <v>0</v>
          </cell>
          <cell r="X41">
            <v>0</v>
          </cell>
        </row>
        <row r="42">
          <cell r="F42">
            <v>127.2</v>
          </cell>
          <cell r="G42">
            <v>152.30000000000001</v>
          </cell>
          <cell r="H42">
            <v>177</v>
          </cell>
          <cell r="I42">
            <v>209.5</v>
          </cell>
          <cell r="J42">
            <v>237.7</v>
          </cell>
          <cell r="K42">
            <v>233.2</v>
          </cell>
          <cell r="L42">
            <v>273.2</v>
          </cell>
          <cell r="M42">
            <v>325.5</v>
          </cell>
          <cell r="Q42">
            <v>493.13653400014408</v>
          </cell>
          <cell r="R42">
            <v>537.68436661368162</v>
          </cell>
          <cell r="S42">
            <v>586.01329070480358</v>
          </cell>
          <cell r="T42">
            <v>638.64918190883873</v>
          </cell>
          <cell r="U42">
            <v>0</v>
          </cell>
          <cell r="V42">
            <v>0</v>
          </cell>
          <cell r="W42">
            <v>0</v>
          </cell>
          <cell r="X42">
            <v>0</v>
          </cell>
        </row>
        <row r="45">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Q45">
            <v>3.5957517247250186</v>
          </cell>
          <cell r="R45">
            <v>3.5725763548510194</v>
          </cell>
          <cell r="S45">
            <v>3.5561310576918816</v>
          </cell>
          <cell r="T45">
            <v>3.5397614615876112</v>
          </cell>
          <cell r="U45">
            <v>3.5233873221594147</v>
          </cell>
          <cell r="V45">
            <v>3.5070889258130404</v>
          </cell>
          <cell r="W45">
            <v>0</v>
          </cell>
          <cell r="X45">
            <v>0</v>
          </cell>
        </row>
        <row r="47">
          <cell r="K47">
            <v>135.5</v>
          </cell>
          <cell r="L47">
            <v>125</v>
          </cell>
          <cell r="M47">
            <v>102.5</v>
          </cell>
          <cell r="Q47">
            <v>124.44899999999998</v>
          </cell>
          <cell r="R47">
            <v>115.69899999999998</v>
          </cell>
          <cell r="S47">
            <v>107.645</v>
          </cell>
          <cell r="T47">
            <v>100.48099999999999</v>
          </cell>
          <cell r="U47">
            <v>93.316999999999993</v>
          </cell>
          <cell r="V47">
            <v>0</v>
          </cell>
          <cell r="W47">
            <v>0</v>
          </cell>
          <cell r="X47">
            <v>0</v>
          </cell>
        </row>
        <row r="48">
          <cell r="K48">
            <v>122.4</v>
          </cell>
          <cell r="L48">
            <v>110.6</v>
          </cell>
          <cell r="M48">
            <v>94</v>
          </cell>
          <cell r="Q48">
            <v>67.001999999999995</v>
          </cell>
          <cell r="R48">
            <v>76.001999999999995</v>
          </cell>
          <cell r="S48">
            <v>48.60199999999999</v>
          </cell>
          <cell r="T48">
            <v>29.201999999999998</v>
          </cell>
          <cell r="U48">
            <v>12.701999999999998</v>
          </cell>
          <cell r="V48">
            <v>0</v>
          </cell>
          <cell r="W48">
            <v>0</v>
          </cell>
          <cell r="X48">
            <v>0</v>
          </cell>
        </row>
        <row r="52">
          <cell r="F52">
            <v>10.5</v>
          </cell>
          <cell r="G52">
            <v>10</v>
          </cell>
          <cell r="H52">
            <v>7.5</v>
          </cell>
          <cell r="I52">
            <v>6.5</v>
          </cell>
          <cell r="J52">
            <v>6</v>
          </cell>
          <cell r="K52">
            <v>6.25</v>
          </cell>
          <cell r="L52">
            <v>5.75</v>
          </cell>
          <cell r="M52">
            <v>6.5</v>
          </cell>
          <cell r="Q52">
            <v>6.5</v>
          </cell>
          <cell r="R52">
            <v>6.5</v>
          </cell>
          <cell r="S52">
            <v>6.5</v>
          </cell>
          <cell r="T52">
            <v>6.5</v>
          </cell>
          <cell r="U52">
            <v>6.5</v>
          </cell>
          <cell r="V52">
            <v>0</v>
          </cell>
          <cell r="W52">
            <v>0</v>
          </cell>
          <cell r="X52">
            <v>0</v>
          </cell>
        </row>
        <row r="53">
          <cell r="F53">
            <v>7.4</v>
          </cell>
          <cell r="G53">
            <v>5.5</v>
          </cell>
          <cell r="H53">
            <v>5.75</v>
          </cell>
          <cell r="I53">
            <v>5</v>
          </cell>
          <cell r="J53">
            <v>4.5</v>
          </cell>
          <cell r="K53">
            <v>4.95</v>
          </cell>
          <cell r="L53">
            <v>4.95</v>
          </cell>
          <cell r="M53">
            <v>4.95</v>
          </cell>
          <cell r="Q53">
            <v>4.95</v>
          </cell>
          <cell r="R53">
            <v>4.95</v>
          </cell>
          <cell r="S53">
            <v>4.95</v>
          </cell>
          <cell r="T53">
            <v>4.95</v>
          </cell>
          <cell r="U53">
            <v>4.95</v>
          </cell>
          <cell r="V53">
            <v>0</v>
          </cell>
          <cell r="W53">
            <v>0</v>
          </cell>
          <cell r="X53">
            <v>0</v>
          </cell>
        </row>
        <row r="54">
          <cell r="F54">
            <v>0</v>
          </cell>
          <cell r="G54">
            <v>0</v>
          </cell>
          <cell r="H54">
            <v>0</v>
          </cell>
          <cell r="I54">
            <v>0</v>
          </cell>
          <cell r="J54">
            <v>0</v>
          </cell>
          <cell r="K54">
            <v>0</v>
          </cell>
          <cell r="L54">
            <v>0</v>
          </cell>
          <cell r="M54">
            <v>0</v>
          </cell>
          <cell r="Q54">
            <v>0</v>
          </cell>
          <cell r="R54">
            <v>0</v>
          </cell>
          <cell r="S54">
            <v>0</v>
          </cell>
          <cell r="T54">
            <v>0</v>
          </cell>
          <cell r="U54">
            <v>0</v>
          </cell>
          <cell r="V54">
            <v>0</v>
          </cell>
          <cell r="W54">
            <v>0</v>
          </cell>
          <cell r="X54">
            <v>0</v>
          </cell>
        </row>
        <row r="55">
          <cell r="F55">
            <v>7.4</v>
          </cell>
          <cell r="G55">
            <v>5.5</v>
          </cell>
          <cell r="H55">
            <v>5.75</v>
          </cell>
          <cell r="I55">
            <v>5</v>
          </cell>
          <cell r="J55">
            <v>4.5</v>
          </cell>
          <cell r="K55">
            <v>4.95</v>
          </cell>
          <cell r="L55">
            <v>4.95</v>
          </cell>
          <cell r="M55">
            <v>4.95</v>
          </cell>
          <cell r="Q55">
            <v>4.95</v>
          </cell>
          <cell r="R55">
            <v>4.95</v>
          </cell>
          <cell r="S55">
            <v>4.95</v>
          </cell>
          <cell r="T55">
            <v>4.95</v>
          </cell>
          <cell r="U55">
            <v>4.95</v>
          </cell>
          <cell r="V55">
            <v>0</v>
          </cell>
          <cell r="W55">
            <v>0</v>
          </cell>
          <cell r="X55">
            <v>0</v>
          </cell>
        </row>
        <row r="85">
          <cell r="C85" t="str">
            <v>=</v>
          </cell>
          <cell r="D85" t="str">
            <v>=</v>
          </cell>
          <cell r="E85" t="str">
            <v>=</v>
          </cell>
          <cell r="F85" t="str">
            <v>=</v>
          </cell>
          <cell r="G85" t="str">
            <v>=</v>
          </cell>
          <cell r="H85" t="str">
            <v>=</v>
          </cell>
          <cell r="I85" t="str">
            <v>=</v>
          </cell>
          <cell r="J85" t="str">
            <v>=</v>
          </cell>
          <cell r="K85" t="str">
            <v>=</v>
          </cell>
          <cell r="L85" t="str">
            <v>=</v>
          </cell>
          <cell r="M85" t="str">
            <v>=</v>
          </cell>
          <cell r="Q85" t="str">
            <v>=</v>
          </cell>
          <cell r="R85" t="str">
            <v>=</v>
          </cell>
          <cell r="AC85" t="str">
            <v>=</v>
          </cell>
          <cell r="AD85" t="str">
            <v>=</v>
          </cell>
          <cell r="AE85" t="str">
            <v>=</v>
          </cell>
        </row>
        <row r="86">
          <cell r="AE86">
            <v>9999</v>
          </cell>
        </row>
        <row r="87">
          <cell r="AE87" t="str">
            <v>range end</v>
          </cell>
        </row>
      </sheetData>
      <sheetData sheetId="13" refreshError="1">
        <row r="13">
          <cell r="A13" t="str">
            <v>Transactions avec le FMI (DTS)</v>
          </cell>
        </row>
        <row r="34">
          <cell r="Q34">
            <v>59.997111234463432</v>
          </cell>
          <cell r="R34">
            <v>38.933110755570723</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7">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Q37">
            <v>653.38631578604327</v>
          </cell>
          <cell r="R37">
            <v>651.83165116242026</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Q38">
            <v>660.82014469877174</v>
          </cell>
          <cell r="R38">
            <v>659.45870527670195</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Q39">
            <v>870.13511833004304</v>
          </cell>
          <cell r="R39">
            <v>869.24706319454924</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Q40">
            <v>880.65967131274158</v>
          </cell>
          <cell r="R40">
            <v>879.74920152014727</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C42">
            <v>0</v>
          </cell>
          <cell r="D42">
            <v>0</v>
          </cell>
          <cell r="E42">
            <v>0</v>
          </cell>
          <cell r="F42">
            <v>267.8</v>
          </cell>
          <cell r="G42">
            <v>330.3</v>
          </cell>
          <cell r="H42">
            <v>369.3</v>
          </cell>
          <cell r="I42">
            <v>401.1</v>
          </cell>
          <cell r="J42">
            <v>438.9</v>
          </cell>
          <cell r="K42">
            <v>491.228364</v>
          </cell>
          <cell r="L42">
            <v>537.29</v>
          </cell>
          <cell r="M42">
            <v>576.79999999999995</v>
          </cell>
          <cell r="Q42">
            <v>826.7760934218976</v>
          </cell>
          <cell r="R42">
            <v>897.05206136275888</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C45" t="str">
            <v>=</v>
          </cell>
          <cell r="D45" t="str">
            <v>=</v>
          </cell>
          <cell r="E45" t="str">
            <v>=</v>
          </cell>
          <cell r="F45" t="str">
            <v>=</v>
          </cell>
          <cell r="G45" t="str">
            <v>=</v>
          </cell>
          <cell r="H45" t="str">
            <v>=</v>
          </cell>
          <cell r="I45" t="str">
            <v>=</v>
          </cell>
          <cell r="J45" t="str">
            <v>=</v>
          </cell>
          <cell r="K45" t="str">
            <v>=</v>
          </cell>
          <cell r="L45" t="str">
            <v>=</v>
          </cell>
          <cell r="M45" t="str">
            <v>=</v>
          </cell>
          <cell r="Q45" t="str">
            <v>=</v>
          </cell>
          <cell r="R45" t="str">
            <v>=</v>
          </cell>
          <cell r="AD45" t="str">
            <v>=</v>
          </cell>
          <cell r="AE45" t="str">
            <v>=</v>
          </cell>
        </row>
        <row r="46">
          <cell r="AE46">
            <v>9999</v>
          </cell>
        </row>
        <row r="47">
          <cell r="AE47" t="str">
            <v>range end</v>
          </cell>
        </row>
      </sheetData>
      <sheetData sheetId="14" refreshError="1">
        <row r="13">
          <cell r="A13" t="str">
            <v xml:space="preserve">  Exportations de biens et services non facteurs</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Q13">
            <v>1168.714995638891</v>
          </cell>
          <cell r="R13">
            <v>1235.3345222784419</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Q14">
            <v>840.69477223889089</v>
          </cell>
          <cell r="R14">
            <v>893.46477342644175</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E15">
            <v>152.4</v>
          </cell>
          <cell r="F15">
            <v>140.5</v>
          </cell>
          <cell r="G15">
            <v>267.10000000000002</v>
          </cell>
          <cell r="H15">
            <v>287.10000000000002</v>
          </cell>
          <cell r="I15">
            <v>193.83</v>
          </cell>
          <cell r="J15">
            <v>216.94</v>
          </cell>
          <cell r="K15">
            <v>250.8</v>
          </cell>
          <cell r="L15">
            <v>256.3</v>
          </cell>
          <cell r="M15">
            <v>275.5</v>
          </cell>
          <cell r="Q15">
            <v>328.02022340000002</v>
          </cell>
          <cell r="R15">
            <v>341.86974885200004</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Q17">
            <v>-1568.9487240136675</v>
          </cell>
          <cell r="R17">
            <v>-1663.1497369068659</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Q18">
            <v>-1227.1407639274828</v>
          </cell>
          <cell r="R18">
            <v>-1305.3645677372358</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E19">
            <v>-174.4211664</v>
          </cell>
          <cell r="F19">
            <v>-164.5547595858896</v>
          </cell>
          <cell r="G19">
            <v>-273.4790614545521</v>
          </cell>
          <cell r="H19">
            <v>-289.30528145776759</v>
          </cell>
          <cell r="I19">
            <v>-202.5</v>
          </cell>
          <cell r="J19">
            <v>-228.6</v>
          </cell>
          <cell r="K19">
            <v>-261.2</v>
          </cell>
          <cell r="L19">
            <v>-265</v>
          </cell>
          <cell r="M19">
            <v>-288.42713100000003</v>
          </cell>
          <cell r="Q19">
            <v>-341.80796008618472</v>
          </cell>
          <cell r="R19">
            <v>-357.78516916963002</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E21">
            <v>-35.1</v>
          </cell>
          <cell r="F21">
            <v>-37.4</v>
          </cell>
          <cell r="G21">
            <v>-78.900000000000006</v>
          </cell>
          <cell r="H21">
            <v>-77.347999999999999</v>
          </cell>
          <cell r="I21">
            <v>-37.270000000000003</v>
          </cell>
          <cell r="J21">
            <v>-42.038999999999987</v>
          </cell>
          <cell r="K21">
            <v>-33</v>
          </cell>
          <cell r="L21">
            <v>-57.1</v>
          </cell>
          <cell r="M21">
            <v>-64.5</v>
          </cell>
          <cell r="Q21">
            <v>-65.894794349624391</v>
          </cell>
          <cell r="R21">
            <v>-65.749356817115711</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E22">
            <v>10.7</v>
          </cell>
          <cell r="F22">
            <v>8.5</v>
          </cell>
          <cell r="G22">
            <v>12.5</v>
          </cell>
          <cell r="H22">
            <v>14.4</v>
          </cell>
          <cell r="I22">
            <v>41.63</v>
          </cell>
          <cell r="J22">
            <v>39.6</v>
          </cell>
          <cell r="K22">
            <v>45.2</v>
          </cell>
          <cell r="L22">
            <v>51.3</v>
          </cell>
          <cell r="M22">
            <v>60.8</v>
          </cell>
          <cell r="Q22">
            <v>53.788274550375611</v>
          </cell>
          <cell r="R22">
            <v>55.480951596884303</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E23">
            <v>-45.8</v>
          </cell>
          <cell r="F23">
            <v>-45.9</v>
          </cell>
          <cell r="G23">
            <v>-91.4</v>
          </cell>
          <cell r="H23">
            <v>-91.748000000000005</v>
          </cell>
          <cell r="I23">
            <v>-78.900000000000006</v>
          </cell>
          <cell r="J23">
            <v>-81.638999999999982</v>
          </cell>
          <cell r="K23">
            <v>-78.2</v>
          </cell>
          <cell r="L23">
            <v>-108.4</v>
          </cell>
          <cell r="M23">
            <v>-125.3</v>
          </cell>
          <cell r="Q23">
            <v>-119.68306890000001</v>
          </cell>
          <cell r="R23">
            <v>-121.23030841400002</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E25">
            <v>27.1</v>
          </cell>
          <cell r="F25">
            <v>27.7</v>
          </cell>
          <cell r="G25">
            <v>113.1</v>
          </cell>
          <cell r="H25">
            <v>86.011999999999986</v>
          </cell>
          <cell r="I25">
            <v>85.1</v>
          </cell>
          <cell r="J25">
            <v>104.1</v>
          </cell>
          <cell r="K25">
            <v>101</v>
          </cell>
          <cell r="L25">
            <v>97.9</v>
          </cell>
          <cell r="M25">
            <v>179.1</v>
          </cell>
          <cell r="Q25">
            <v>255.38009183353091</v>
          </cell>
          <cell r="R25">
            <v>269.16794353165005</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E26">
            <v>6.9</v>
          </cell>
          <cell r="F26">
            <v>10.3</v>
          </cell>
          <cell r="G26">
            <v>21.4</v>
          </cell>
          <cell r="H26">
            <v>19.89</v>
          </cell>
          <cell r="I26">
            <v>20.399999999999999</v>
          </cell>
          <cell r="J26">
            <v>20.399999999999999</v>
          </cell>
          <cell r="K26">
            <v>21.4</v>
          </cell>
          <cell r="L26">
            <v>50.7</v>
          </cell>
          <cell r="M26">
            <v>115.1</v>
          </cell>
          <cell r="Q26">
            <v>190.15168418364206</v>
          </cell>
          <cell r="R26">
            <v>199.48928228865611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E27">
            <v>20.2</v>
          </cell>
          <cell r="F27">
            <v>17.399999999999999</v>
          </cell>
          <cell r="G27">
            <v>91.7</v>
          </cell>
          <cell r="H27">
            <v>66.121999999999986</v>
          </cell>
          <cell r="I27">
            <v>64.7</v>
          </cell>
          <cell r="J27">
            <v>83.7</v>
          </cell>
          <cell r="K27">
            <v>79.599999999999994</v>
          </cell>
          <cell r="L27">
            <v>47.2</v>
          </cell>
          <cell r="M27">
            <v>64</v>
          </cell>
          <cell r="Q27">
            <v>65.228407649888865</v>
          </cell>
          <cell r="R27">
            <v>69.678661242993954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Q29">
            <v>16.058822577897246</v>
          </cell>
          <cell r="R29">
            <v>18.368449469345933</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Q31">
            <v>840.69477223889089</v>
          </cell>
          <cell r="R31">
            <v>893.46477342644175</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Q32">
            <v>44.58519311943202</v>
          </cell>
          <cell r="R32">
            <v>46.495302596062075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Q33">
            <v>175.7405886021412</v>
          </cell>
          <cell r="R33">
            <v>185.62442918269653</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Q34">
            <v>147.94586676624334</v>
          </cell>
          <cell r="R34">
            <v>154.53177979152062</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Q36">
            <v>145.45781330368172</v>
          </cell>
          <cell r="R36">
            <v>152.88629554887109</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Q37">
            <v>90.12343356628007</v>
          </cell>
          <cell r="R37">
            <v>95.12203055584294</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Q38">
            <v>89.618222756451132</v>
          </cell>
          <cell r="R38">
            <v>93.10099438706655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Q39">
            <v>157.14051536418668</v>
          </cell>
          <cell r="R39">
            <v>163.70662726578621</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Q41">
            <v>-1227.1407639274828</v>
          </cell>
          <cell r="R41">
            <v>-1305.3645677372358</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Q42">
            <v>-175.44422007856005</v>
          </cell>
          <cell r="R42">
            <v>-179.73409025827226</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Q44">
            <v>180.54098104954406</v>
          </cell>
          <cell r="R44">
            <v>189.92257035502104</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Q45">
            <v>181.7598055944909</v>
          </cell>
          <cell r="R45">
            <v>190.84779587421536</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Q47">
            <v>117.23198964247416</v>
          </cell>
          <cell r="R47">
            <v>118.34123740103828</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Q48">
            <v>111.94582804356068</v>
          </cell>
          <cell r="R48">
            <v>113.19951577043763</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Q49">
            <v>104.72207110465655</v>
          </cell>
          <cell r="R49">
            <v>104.54217634731565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3">
          <cell r="E53">
            <v>-38.799999999999997</v>
          </cell>
          <cell r="F53">
            <v>-39</v>
          </cell>
          <cell r="G53">
            <v>-72.2</v>
          </cell>
          <cell r="H53">
            <v>-72.548000000000002</v>
          </cell>
          <cell r="I53">
            <v>-63.9</v>
          </cell>
          <cell r="J53">
            <v>-64.23899999999999</v>
          </cell>
          <cell r="K53">
            <v>-42.5</v>
          </cell>
          <cell r="L53">
            <v>-50.8</v>
          </cell>
          <cell r="M53">
            <v>-51</v>
          </cell>
          <cell r="Q53">
            <v>-42.973633499999998</v>
          </cell>
          <cell r="R53">
            <v>-42.917842505000003</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E54">
            <v>0</v>
          </cell>
          <cell r="F54">
            <v>0</v>
          </cell>
          <cell r="G54">
            <v>0</v>
          </cell>
          <cell r="H54">
            <v>0</v>
          </cell>
          <cell r="I54">
            <v>0</v>
          </cell>
          <cell r="J54">
            <v>0</v>
          </cell>
          <cell r="K54">
            <v>0</v>
          </cell>
          <cell r="L54">
            <v>0</v>
          </cell>
          <cell r="M54">
            <v>0</v>
          </cell>
          <cell r="Q54">
            <v>0</v>
          </cell>
          <cell r="R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E55">
            <v>7.5</v>
          </cell>
          <cell r="F55">
            <v>1.7</v>
          </cell>
          <cell r="G55">
            <v>60.127000000000002</v>
          </cell>
          <cell r="H55">
            <v>43.5</v>
          </cell>
          <cell r="I55">
            <v>17.7</v>
          </cell>
          <cell r="J55">
            <v>11.9</v>
          </cell>
          <cell r="K55">
            <v>18.7</v>
          </cell>
          <cell r="L55">
            <v>4.0999999999999996</v>
          </cell>
          <cell r="M55">
            <v>14.1</v>
          </cell>
          <cell r="Q55">
            <v>18.100000000000001</v>
          </cell>
          <cell r="R55">
            <v>22.6</v>
          </cell>
          <cell r="S55">
            <v>20</v>
          </cell>
          <cell r="T55">
            <v>20</v>
          </cell>
          <cell r="U55">
            <v>0</v>
          </cell>
          <cell r="V55">
            <v>0</v>
          </cell>
          <cell r="W55">
            <v>0</v>
          </cell>
          <cell r="X55">
            <v>0</v>
          </cell>
          <cell r="Y55">
            <v>0</v>
          </cell>
          <cell r="Z55">
            <v>0</v>
          </cell>
          <cell r="AA55">
            <v>0</v>
          </cell>
          <cell r="AB55">
            <v>0</v>
          </cell>
          <cell r="AC55">
            <v>0</v>
          </cell>
          <cell r="AD55">
            <v>0</v>
          </cell>
          <cell r="AE55">
            <v>0</v>
          </cell>
        </row>
        <row r="56">
          <cell r="E56">
            <v>0</v>
          </cell>
          <cell r="F56">
            <v>0</v>
          </cell>
          <cell r="G56">
            <v>0</v>
          </cell>
          <cell r="H56">
            <v>0</v>
          </cell>
          <cell r="I56">
            <v>0</v>
          </cell>
          <cell r="J56">
            <v>0</v>
          </cell>
          <cell r="K56">
            <v>0</v>
          </cell>
          <cell r="L56">
            <v>0</v>
          </cell>
          <cell r="M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E57">
            <v>68.7</v>
          </cell>
          <cell r="F57">
            <v>62.1</v>
          </cell>
          <cell r="G57">
            <v>102.3</v>
          </cell>
          <cell r="H57">
            <v>104.9</v>
          </cell>
          <cell r="I57">
            <v>84.1</v>
          </cell>
          <cell r="J57">
            <v>53.7</v>
          </cell>
          <cell r="K57">
            <v>63.1</v>
          </cell>
          <cell r="L57">
            <v>58.5</v>
          </cell>
          <cell r="M57">
            <v>52.673999999999999</v>
          </cell>
          <cell r="Q57">
            <v>85</v>
          </cell>
          <cell r="R57">
            <v>95</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E58">
            <v>15</v>
          </cell>
          <cell r="F58">
            <v>0.1</v>
          </cell>
          <cell r="G58">
            <v>18.899999999999999</v>
          </cell>
          <cell r="H58">
            <v>29.6</v>
          </cell>
          <cell r="I58">
            <v>23.5</v>
          </cell>
          <cell r="J58">
            <v>2.4</v>
          </cell>
          <cell r="K58">
            <v>19.100000000000001</v>
          </cell>
          <cell r="L58">
            <v>0</v>
          </cell>
          <cell r="M58">
            <v>37.1</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E59">
            <v>63.6</v>
          </cell>
          <cell r="F59">
            <v>64</v>
          </cell>
          <cell r="G59">
            <v>101.6</v>
          </cell>
          <cell r="H59">
            <v>80</v>
          </cell>
          <cell r="I59">
            <v>96.07</v>
          </cell>
          <cell r="J59">
            <v>123.7</v>
          </cell>
          <cell r="K59">
            <v>91.8</v>
          </cell>
          <cell r="L59">
            <v>82.1</v>
          </cell>
          <cell r="M59">
            <v>50.9</v>
          </cell>
          <cell r="Q59">
            <v>102.5</v>
          </cell>
          <cell r="R59">
            <v>97.3</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E60">
            <v>-41.7</v>
          </cell>
          <cell r="F60">
            <v>-41</v>
          </cell>
          <cell r="G60">
            <v>-85.5</v>
          </cell>
          <cell r="H60">
            <v>-76.400000000000006</v>
          </cell>
          <cell r="I60">
            <v>-69.569999999999993</v>
          </cell>
          <cell r="J60">
            <v>-73.599999999999994</v>
          </cell>
          <cell r="K60">
            <v>-59.1</v>
          </cell>
          <cell r="L60">
            <v>-53.5</v>
          </cell>
          <cell r="M60">
            <v>-62.1</v>
          </cell>
          <cell r="Q60">
            <v>-61</v>
          </cell>
          <cell r="R60">
            <v>-58.4</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E62">
            <v>23.28</v>
          </cell>
          <cell r="F62">
            <v>0.11999999999999567</v>
          </cell>
          <cell r="G62">
            <v>71.5</v>
          </cell>
          <cell r="H62">
            <v>21.1</v>
          </cell>
          <cell r="I62">
            <v>21.25</v>
          </cell>
          <cell r="J62">
            <v>115.16</v>
          </cell>
          <cell r="K62">
            <v>88.2</v>
          </cell>
          <cell r="L62">
            <v>146.30000000000001</v>
          </cell>
          <cell r="M62">
            <v>121.45</v>
          </cell>
          <cell r="Q62">
            <v>139.30725346876736</v>
          </cell>
          <cell r="R62">
            <v>145.26507738323562</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E63">
            <v>36.9</v>
          </cell>
          <cell r="F63">
            <v>23.1</v>
          </cell>
          <cell r="G63">
            <v>35</v>
          </cell>
          <cell r="H63">
            <v>33.200000000000003</v>
          </cell>
          <cell r="I63">
            <v>35.97</v>
          </cell>
          <cell r="J63">
            <v>40.1</v>
          </cell>
          <cell r="K63">
            <v>38.6</v>
          </cell>
          <cell r="L63">
            <v>24.1</v>
          </cell>
          <cell r="M63">
            <v>31.85</v>
          </cell>
          <cell r="Q63">
            <v>39.352906406359047</v>
          </cell>
          <cell r="R63">
            <v>36.700000000000003</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E64">
            <v>0.48</v>
          </cell>
          <cell r="F64">
            <v>2.92</v>
          </cell>
          <cell r="G64">
            <v>2.4</v>
          </cell>
          <cell r="H64">
            <v>0</v>
          </cell>
          <cell r="I64">
            <v>-10.1</v>
          </cell>
          <cell r="J64">
            <v>-5</v>
          </cell>
          <cell r="K64">
            <v>-0.5</v>
          </cell>
          <cell r="L64">
            <v>-7.4</v>
          </cell>
          <cell r="M64">
            <v>-38.799999999999997</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6">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Q66">
            <v>16.058822577897246</v>
          </cell>
          <cell r="R66">
            <v>18.368449469345933</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E68">
            <v>-11.73953088</v>
          </cell>
          <cell r="F68">
            <v>-7.7</v>
          </cell>
          <cell r="G68">
            <v>22.2</v>
          </cell>
          <cell r="H68">
            <v>21</v>
          </cell>
          <cell r="I68">
            <v>-5.0916172843820107</v>
          </cell>
          <cell r="J68">
            <v>-8.0017938728000004</v>
          </cell>
          <cell r="K68">
            <v>-6.9381241092000003</v>
          </cell>
          <cell r="L68">
            <v>-8.0667983173107896</v>
          </cell>
          <cell r="M68">
            <v>-2.6133090199872502</v>
          </cell>
          <cell r="Q68">
            <v>-28.968538359443794</v>
          </cell>
          <cell r="R68">
            <v>-27.078262964398679</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E69">
            <v>0</v>
          </cell>
          <cell r="F69">
            <v>0</v>
          </cell>
          <cell r="G69">
            <v>38.1</v>
          </cell>
          <cell r="H69">
            <v>41.1</v>
          </cell>
          <cell r="I69">
            <v>17.660247815432353</v>
          </cell>
          <cell r="J69">
            <v>28.649116704000001</v>
          </cell>
          <cell r="K69">
            <v>28.377810684000007</v>
          </cell>
          <cell r="L69">
            <v>11.995839223678617</v>
          </cell>
          <cell r="M69">
            <v>13.362011502303572</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Q70">
            <v>-28.968538359443794</v>
          </cell>
          <cell r="R70">
            <v>-27.078262964398679</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E71">
            <v>27.4</v>
          </cell>
          <cell r="F71">
            <v>37.31</v>
          </cell>
          <cell r="G71">
            <v>-128.69999999999999</v>
          </cell>
          <cell r="H71">
            <v>-45.5</v>
          </cell>
          <cell r="I71">
            <v>0</v>
          </cell>
          <cell r="J71">
            <v>2.7</v>
          </cell>
          <cell r="K71">
            <v>-2.7</v>
          </cell>
          <cell r="L71">
            <v>0</v>
          </cell>
          <cell r="M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E73">
            <v>-5.4395308800000004</v>
          </cell>
          <cell r="F73">
            <v>31.7</v>
          </cell>
          <cell r="G73">
            <v>-133.5</v>
          </cell>
          <cell r="H73">
            <v>-41.1</v>
          </cell>
          <cell r="I73">
            <v>-28.1</v>
          </cell>
          <cell r="J73">
            <v>-76.900000000000006</v>
          </cell>
          <cell r="K73">
            <v>-14.6</v>
          </cell>
          <cell r="L73">
            <v>-20.100000000000001</v>
          </cell>
          <cell r="M73">
            <v>19.2</v>
          </cell>
          <cell r="Q73">
            <v>-59.997111234463432</v>
          </cell>
          <cell r="R73">
            <v>-38.933110755570723</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E74">
            <v>0</v>
          </cell>
          <cell r="F74">
            <v>0</v>
          </cell>
          <cell r="G74">
            <v>0</v>
          </cell>
          <cell r="H74">
            <v>0</v>
          </cell>
          <cell r="I74">
            <v>-6.8</v>
          </cell>
          <cell r="J74">
            <v>-8.9</v>
          </cell>
          <cell r="K74">
            <v>-21.2</v>
          </cell>
          <cell r="L74">
            <v>-18.8</v>
          </cell>
          <cell r="M74">
            <v>-3.9</v>
          </cell>
          <cell r="Q74">
            <v>-10.089030000000008</v>
          </cell>
          <cell r="R74">
            <v>-10.795262100000002</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E75">
            <v>12.5</v>
          </cell>
          <cell r="F75">
            <v>9.9</v>
          </cell>
          <cell r="G75">
            <v>188.9</v>
          </cell>
          <cell r="H75">
            <v>77.900000000000006</v>
          </cell>
          <cell r="I75">
            <v>29.15</v>
          </cell>
          <cell r="J75">
            <v>19.899999999999999</v>
          </cell>
          <cell r="K75">
            <v>0</v>
          </cell>
          <cell r="L75">
            <v>0</v>
          </cell>
          <cell r="M75">
            <v>3.1</v>
          </cell>
          <cell r="Q75">
            <v>21.7</v>
          </cell>
          <cell r="R75">
            <v>18.8</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K77">
            <v>2115.4275669999997</v>
          </cell>
          <cell r="L77">
            <v>2142.1275669999995</v>
          </cell>
          <cell r="M77">
            <v>2158.1275669999995</v>
          </cell>
          <cell r="Q77">
            <v>1870.9194006877881</v>
          </cell>
          <cell r="R77">
            <v>1936.1793240740126</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Q15">
            <v>4188.4106318049153</v>
          </cell>
          <cell r="R15">
            <v>4519.6222577082463</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Q16">
            <v>5.5516861020284747</v>
          </cell>
          <cell r="R16">
            <v>5.8322164698285439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Q17">
            <v>166.01609517460224</v>
          </cell>
          <cell r="R17">
            <v>169.27202447895544</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Q18">
            <v>1.7999999999999794</v>
          </cell>
          <cell r="R18">
            <v>2</v>
          </cell>
          <cell r="S18">
            <v>2</v>
          </cell>
          <cell r="T18">
            <v>2</v>
          </cell>
          <cell r="U18">
            <v>1.5</v>
          </cell>
          <cell r="V18">
            <v>0</v>
          </cell>
          <cell r="W18">
            <v>0</v>
          </cell>
          <cell r="X18">
            <v>0</v>
          </cell>
          <cell r="Y18">
            <v>0</v>
          </cell>
          <cell r="Z18">
            <v>0</v>
          </cell>
          <cell r="AA18">
            <v>0</v>
          </cell>
          <cell r="AB18">
            <v>0</v>
          </cell>
          <cell r="AC18">
            <v>0</v>
          </cell>
          <cell r="AD18">
            <v>0</v>
          </cell>
          <cell r="AE18">
            <v>0</v>
          </cell>
        </row>
        <row r="19">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Q19">
            <v>873.89875712900653</v>
          </cell>
          <cell r="R19">
            <v>950.82239096110993</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G21">
            <v>58.3</v>
          </cell>
          <cell r="H21">
            <v>55.8</v>
          </cell>
          <cell r="I21">
            <v>45.9</v>
          </cell>
          <cell r="J21">
            <v>47.5</v>
          </cell>
          <cell r="K21">
            <v>27.8</v>
          </cell>
          <cell r="L21">
            <v>32.299999999999997</v>
          </cell>
          <cell r="M21">
            <v>39.6</v>
          </cell>
          <cell r="Q21">
            <v>30.4</v>
          </cell>
          <cell r="R21">
            <v>30.5</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Q22">
            <v>0.60909458283103002</v>
          </cell>
          <cell r="R22">
            <v>0.43462353159727463</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G23">
            <v>15</v>
          </cell>
          <cell r="H23">
            <v>30</v>
          </cell>
          <cell r="I23">
            <v>84.1</v>
          </cell>
          <cell r="J23">
            <v>53.7</v>
          </cell>
          <cell r="K23">
            <v>63.1</v>
          </cell>
          <cell r="L23">
            <v>57.5</v>
          </cell>
          <cell r="M23">
            <v>49.9</v>
          </cell>
          <cell r="Q23">
            <v>85</v>
          </cell>
          <cell r="R23">
            <v>95</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Q24">
            <v>0.43506755916502154</v>
          </cell>
          <cell r="R24">
            <v>0.43462353159727463</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G25">
            <v>44</v>
          </cell>
          <cell r="H25">
            <v>52</v>
          </cell>
          <cell r="I25">
            <v>59.6</v>
          </cell>
          <cell r="J25">
            <v>53.6</v>
          </cell>
          <cell r="K25">
            <v>89.6</v>
          </cell>
          <cell r="L25">
            <v>80.2</v>
          </cell>
          <cell r="M25">
            <v>41</v>
          </cell>
          <cell r="Q25">
            <v>97.5</v>
          </cell>
          <cell r="R25">
            <v>92.3</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G26">
            <v>-83.1</v>
          </cell>
          <cell r="H26">
            <v>-73.099999999999994</v>
          </cell>
          <cell r="I26">
            <v>-72.7</v>
          </cell>
          <cell r="J26">
            <v>-72</v>
          </cell>
          <cell r="K26">
            <v>-58.4</v>
          </cell>
          <cell r="L26">
            <v>-57.3</v>
          </cell>
          <cell r="M26">
            <v>-65.2</v>
          </cell>
          <cell r="Q26">
            <v>-62.1</v>
          </cell>
          <cell r="R26">
            <v>-59</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G27">
            <v>-128.69999999999999</v>
          </cell>
          <cell r="H27">
            <v>-45.5</v>
          </cell>
          <cell r="I27">
            <v>0</v>
          </cell>
          <cell r="J27">
            <v>2.7</v>
          </cell>
          <cell r="K27">
            <v>-2.7</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G28">
            <v>69.099999999999994</v>
          </cell>
          <cell r="H28">
            <v>43.5</v>
          </cell>
          <cell r="I28">
            <v>17.7</v>
          </cell>
          <cell r="J28">
            <v>11.9</v>
          </cell>
          <cell r="K28">
            <v>18.7</v>
          </cell>
          <cell r="L28">
            <v>4.0999999999999996</v>
          </cell>
          <cell r="M28">
            <v>14.1</v>
          </cell>
          <cell r="Q28">
            <v>18.100000000000001</v>
          </cell>
          <cell r="R28">
            <v>22.6</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G29">
            <v>36.9</v>
          </cell>
          <cell r="H29">
            <v>29.6</v>
          </cell>
          <cell r="I29">
            <v>23.5</v>
          </cell>
          <cell r="J29">
            <v>47.8</v>
          </cell>
          <cell r="K29">
            <v>19.100000000000001</v>
          </cell>
          <cell r="L29">
            <v>0</v>
          </cell>
          <cell r="M29">
            <v>37.1</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G30">
            <v>0</v>
          </cell>
          <cell r="H30">
            <v>0</v>
          </cell>
          <cell r="I30">
            <v>0</v>
          </cell>
          <cell r="J30">
            <v>0</v>
          </cell>
          <cell r="K30">
            <v>0</v>
          </cell>
          <cell r="L30">
            <v>0</v>
          </cell>
          <cell r="M30">
            <v>3.1</v>
          </cell>
          <cell r="Q30">
            <v>21.7</v>
          </cell>
          <cell r="R30">
            <v>18.8</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G31">
            <v>0</v>
          </cell>
          <cell r="H31">
            <v>0</v>
          </cell>
          <cell r="I31">
            <v>0</v>
          </cell>
          <cell r="J31">
            <v>0</v>
          </cell>
          <cell r="K31">
            <v>0</v>
          </cell>
          <cell r="L31">
            <v>0</v>
          </cell>
          <cell r="M31">
            <v>1.2700379815221203</v>
          </cell>
          <cell r="Q31">
            <v>7.3526417498888632</v>
          </cell>
          <cell r="R31">
            <v>7.34513768399394</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G32">
            <v>0</v>
          </cell>
          <cell r="H32">
            <v>0</v>
          </cell>
          <cell r="I32">
            <v>0</v>
          </cell>
          <cell r="J32">
            <v>0</v>
          </cell>
          <cell r="K32">
            <v>0</v>
          </cell>
          <cell r="L32">
            <v>0</v>
          </cell>
          <cell r="M32">
            <v>0</v>
          </cell>
          <cell r="Q32">
            <v>32.327318656566199</v>
          </cell>
          <cell r="R32">
            <v>12.559923386224789</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G34">
            <v>132.29999999999998</v>
          </cell>
          <cell r="H34">
            <v>42</v>
          </cell>
          <cell r="I34">
            <v>28.099999999999994</v>
          </cell>
          <cell r="J34">
            <v>76.900000000000006</v>
          </cell>
          <cell r="K34">
            <v>14.600000000000001</v>
          </cell>
          <cell r="L34">
            <v>20.100000000000001</v>
          </cell>
          <cell r="M34">
            <v>-19.200000000000024</v>
          </cell>
          <cell r="Q34">
            <v>59.997111234463432</v>
          </cell>
          <cell r="R34">
            <v>38.933110755570709</v>
          </cell>
          <cell r="S34">
            <v>45.910585413001343</v>
          </cell>
          <cell r="T34">
            <v>35.203135464281502</v>
          </cell>
        </row>
        <row r="35">
          <cell r="G35">
            <v>96.1</v>
          </cell>
          <cell r="H35">
            <v>133.4</v>
          </cell>
          <cell r="I35">
            <v>151</v>
          </cell>
          <cell r="J35">
            <v>231.4</v>
          </cell>
          <cell r="K35">
            <v>243.5</v>
          </cell>
          <cell r="L35">
            <v>263</v>
          </cell>
          <cell r="M35">
            <v>273.3</v>
          </cell>
          <cell r="Q35">
            <v>435.07869623237906</v>
          </cell>
          <cell r="R35">
            <v>448.00587986280323</v>
          </cell>
          <cell r="S35">
            <v>495.01646527580459</v>
          </cell>
          <cell r="T35">
            <v>531.31960074008612</v>
          </cell>
        </row>
        <row r="36">
          <cell r="G36">
            <v>26.5</v>
          </cell>
          <cell r="H36">
            <v>8.1999999999999993</v>
          </cell>
          <cell r="I36">
            <v>6.8000000000000007</v>
          </cell>
          <cell r="J36">
            <v>8.9000000000000021</v>
          </cell>
          <cell r="K36">
            <v>21.199999999999996</v>
          </cell>
          <cell r="L36">
            <v>32.500000000000007</v>
          </cell>
          <cell r="M36">
            <v>3.9</v>
          </cell>
          <cell r="Q36">
            <v>10.089030000000008</v>
          </cell>
          <cell r="R36">
            <v>10.795262100000002</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Q39">
            <v>28.968538359443794</v>
          </cell>
          <cell r="R39">
            <v>27.078262964398679</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C41">
            <v>0</v>
          </cell>
          <cell r="D41">
            <v>0</v>
          </cell>
          <cell r="E41">
            <v>0</v>
          </cell>
          <cell r="F41">
            <v>0</v>
          </cell>
          <cell r="G41">
            <v>301.5</v>
          </cell>
          <cell r="H41">
            <v>366.2</v>
          </cell>
          <cell r="I41">
            <v>394.3</v>
          </cell>
          <cell r="J41">
            <v>432.2</v>
          </cell>
          <cell r="K41">
            <v>460.1</v>
          </cell>
          <cell r="L41">
            <v>506.82571899999999</v>
          </cell>
          <cell r="M41">
            <v>562.29</v>
          </cell>
          <cell r="Q41">
            <v>789.45668134343373</v>
          </cell>
          <cell r="R41">
            <v>858.09349561377519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C42">
            <v>0</v>
          </cell>
          <cell r="D42">
            <v>0</v>
          </cell>
          <cell r="E42">
            <v>0</v>
          </cell>
          <cell r="F42">
            <v>0</v>
          </cell>
          <cell r="G42">
            <v>267.8</v>
          </cell>
          <cell r="H42">
            <v>330.3</v>
          </cell>
          <cell r="I42">
            <v>369.3</v>
          </cell>
          <cell r="J42">
            <v>401.1</v>
          </cell>
          <cell r="K42">
            <v>438.9</v>
          </cell>
          <cell r="L42">
            <v>491.228364</v>
          </cell>
          <cell r="M42">
            <v>537.29</v>
          </cell>
          <cell r="Q42">
            <v>759.95668134343373</v>
          </cell>
          <cell r="R42">
            <v>826.7760934218976</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C43" t="str">
            <v>=</v>
          </cell>
          <cell r="D43" t="str">
            <v>=</v>
          </cell>
          <cell r="E43" t="str">
            <v>=</v>
          </cell>
          <cell r="F43" t="str">
            <v>=</v>
          </cell>
          <cell r="G43" t="str">
            <v>=</v>
          </cell>
          <cell r="H43" t="str">
            <v>=</v>
          </cell>
          <cell r="I43" t="str">
            <v>=</v>
          </cell>
          <cell r="J43" t="str">
            <v>=</v>
          </cell>
          <cell r="K43" t="str">
            <v>=</v>
          </cell>
          <cell r="L43" t="str">
            <v>=</v>
          </cell>
          <cell r="M43" t="str">
            <v>=</v>
          </cell>
          <cell r="Q43" t="str">
            <v>=</v>
          </cell>
          <cell r="R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Q13">
            <v>0.43506755916502154</v>
          </cell>
          <cell r="R13">
            <v>0.43462353159727463</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C15">
            <v>0</v>
          </cell>
          <cell r="D15">
            <v>0</v>
          </cell>
          <cell r="E15">
            <v>0</v>
          </cell>
          <cell r="F15">
            <v>0</v>
          </cell>
          <cell r="G15">
            <v>24.572915373759994</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Q17">
            <v>28.968538359443794</v>
          </cell>
          <cell r="R17">
            <v>27.078262964398679</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Q19">
            <v>28.968538359443794</v>
          </cell>
          <cell r="R19">
            <v>27.078262964398679</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C20">
            <v>0</v>
          </cell>
          <cell r="D20">
            <v>0</v>
          </cell>
          <cell r="E20">
            <v>0</v>
          </cell>
          <cell r="F20">
            <v>0</v>
          </cell>
          <cell r="G20">
            <v>0</v>
          </cell>
          <cell r="H20">
            <v>0</v>
          </cell>
          <cell r="I20">
            <v>0</v>
          </cell>
          <cell r="J20">
            <v>0</v>
          </cell>
          <cell r="K20">
            <v>0</v>
          </cell>
          <cell r="L20">
            <v>0</v>
          </cell>
          <cell r="M20">
            <v>1.2700379815221203</v>
          </cell>
          <cell r="Q20">
            <v>7.3526417498888632</v>
          </cell>
          <cell r="R20">
            <v>7.34513768399394</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Q21">
            <v>108.36178098421448</v>
          </cell>
          <cell r="R21">
            <v>81.172924579708507</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Q23">
            <v>108.36178098421448</v>
          </cell>
          <cell r="R23">
            <v>81.172924579708507</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K25">
            <v>360.9</v>
          </cell>
          <cell r="L25">
            <v>314.62</v>
          </cell>
          <cell r="M25">
            <v>271.82</v>
          </cell>
          <cell r="Q25">
            <v>258.87099999999998</v>
          </cell>
          <cell r="R25">
            <v>259.12099999999998</v>
          </cell>
          <cell r="S25">
            <v>0</v>
          </cell>
          <cell r="T25">
            <v>0</v>
          </cell>
          <cell r="U25">
            <v>0</v>
          </cell>
          <cell r="V25">
            <v>0</v>
          </cell>
          <cell r="W25">
            <v>0</v>
          </cell>
          <cell r="X25">
            <v>0</v>
          </cell>
          <cell r="Y25">
            <v>0</v>
          </cell>
          <cell r="Z25">
            <v>0</v>
          </cell>
          <cell r="AA25">
            <v>0</v>
          </cell>
          <cell r="AB25">
            <v>0</v>
          </cell>
        </row>
        <row r="27">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Q27">
            <v>124.53443000000001</v>
          </cell>
          <cell r="R27">
            <v>93.383030000000019</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7">
          <cell r="G17">
            <v>80.900000000000006</v>
          </cell>
          <cell r="H17">
            <v>81.599999999999994</v>
          </cell>
          <cell r="I17">
            <v>83.1</v>
          </cell>
          <cell r="J17">
            <v>101.4</v>
          </cell>
          <cell r="K17">
            <v>108.69999999999999</v>
          </cell>
          <cell r="L17">
            <v>80.2</v>
          </cell>
          <cell r="M17">
            <v>78.099999999999994</v>
          </cell>
          <cell r="Q17">
            <v>97.5</v>
          </cell>
          <cell r="R17">
            <v>92.3</v>
          </cell>
          <cell r="S17">
            <v>100</v>
          </cell>
          <cell r="T17">
            <v>108</v>
          </cell>
          <cell r="U17">
            <v>115.56</v>
          </cell>
          <cell r="V17">
            <v>0</v>
          </cell>
          <cell r="W17">
            <v>0</v>
          </cell>
          <cell r="X17">
            <v>0</v>
          </cell>
          <cell r="Y17">
            <v>0</v>
          </cell>
          <cell r="Z17">
            <v>0</v>
          </cell>
          <cell r="AA17">
            <v>0</v>
          </cell>
          <cell r="AB17">
            <v>0</v>
          </cell>
        </row>
        <row r="18">
          <cell r="G18">
            <v>44</v>
          </cell>
          <cell r="H18">
            <v>52</v>
          </cell>
          <cell r="I18">
            <v>59.6</v>
          </cell>
          <cell r="J18">
            <v>53.6</v>
          </cell>
          <cell r="K18">
            <v>89.6</v>
          </cell>
          <cell r="L18">
            <v>80.2</v>
          </cell>
          <cell r="M18">
            <v>41</v>
          </cell>
          <cell r="Q18">
            <v>97.5</v>
          </cell>
          <cell r="R18">
            <v>92.3</v>
          </cell>
          <cell r="S18">
            <v>100</v>
          </cell>
          <cell r="T18">
            <v>108</v>
          </cell>
          <cell r="U18">
            <v>115.56</v>
          </cell>
          <cell r="V18">
            <v>0</v>
          </cell>
          <cell r="W18">
            <v>0</v>
          </cell>
          <cell r="X18">
            <v>0</v>
          </cell>
          <cell r="Y18">
            <v>0</v>
          </cell>
          <cell r="Z18">
            <v>0</v>
          </cell>
          <cell r="AA18">
            <v>0</v>
          </cell>
          <cell r="AB18">
            <v>0</v>
          </cell>
        </row>
        <row r="19">
          <cell r="G19">
            <v>36.9</v>
          </cell>
          <cell r="H19">
            <v>29.6</v>
          </cell>
          <cell r="I19">
            <v>23.5</v>
          </cell>
          <cell r="J19">
            <v>47.8</v>
          </cell>
          <cell r="K19">
            <v>19.100000000000001</v>
          </cell>
          <cell r="L19">
            <v>0</v>
          </cell>
          <cell r="M19">
            <v>37.1</v>
          </cell>
          <cell r="Q19">
            <v>0</v>
          </cell>
          <cell r="R19">
            <v>0</v>
          </cell>
          <cell r="S19">
            <v>0</v>
          </cell>
          <cell r="T19">
            <v>0</v>
          </cell>
          <cell r="U19">
            <v>0</v>
          </cell>
          <cell r="V19">
            <v>0</v>
          </cell>
          <cell r="W19">
            <v>0</v>
          </cell>
          <cell r="X19">
            <v>0</v>
          </cell>
          <cell r="Y19">
            <v>0</v>
          </cell>
          <cell r="Z19">
            <v>0</v>
          </cell>
          <cell r="AA19">
            <v>0</v>
          </cell>
          <cell r="AB19">
            <v>0</v>
          </cell>
        </row>
        <row r="20">
          <cell r="G20">
            <v>0</v>
          </cell>
          <cell r="H20">
            <v>0</v>
          </cell>
          <cell r="I20">
            <v>0</v>
          </cell>
          <cell r="J20">
            <v>0</v>
          </cell>
          <cell r="K20">
            <v>0</v>
          </cell>
          <cell r="L20">
            <v>0</v>
          </cell>
          <cell r="M20">
            <v>0</v>
          </cell>
          <cell r="Q20">
            <v>32.327318656566199</v>
          </cell>
          <cell r="R20">
            <v>12.559923386224789</v>
          </cell>
          <cell r="S20">
            <v>15.977343347104636</v>
          </cell>
          <cell r="T20">
            <v>-0.11020763874873296</v>
          </cell>
          <cell r="U20">
            <v>-5.6900813784835691E-2</v>
          </cell>
          <cell r="V20">
            <v>0</v>
          </cell>
          <cell r="W20">
            <v>0</v>
          </cell>
          <cell r="X20">
            <v>0</v>
          </cell>
          <cell r="Y20">
            <v>0</v>
          </cell>
          <cell r="Z20">
            <v>0</v>
          </cell>
          <cell r="AA20">
            <v>0</v>
          </cell>
          <cell r="AB20">
            <v>0</v>
          </cell>
        </row>
        <row r="23">
          <cell r="G23">
            <v>301.5</v>
          </cell>
          <cell r="H23">
            <v>366.2</v>
          </cell>
          <cell r="I23">
            <v>394.3</v>
          </cell>
          <cell r="J23">
            <v>432.2</v>
          </cell>
          <cell r="K23">
            <v>460.1</v>
          </cell>
          <cell r="L23">
            <v>506.82571899999999</v>
          </cell>
          <cell r="M23">
            <v>562.29</v>
          </cell>
          <cell r="Q23">
            <v>789.45668134343373</v>
          </cell>
          <cell r="R23">
            <v>858.09349561377519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G24">
            <v>84.1</v>
          </cell>
          <cell r="H24">
            <v>73.5</v>
          </cell>
          <cell r="I24">
            <v>101.8</v>
          </cell>
          <cell r="J24">
            <v>65.599999999999994</v>
          </cell>
          <cell r="K24">
            <v>81.8</v>
          </cell>
          <cell r="L24">
            <v>61.6</v>
          </cell>
          <cell r="M24">
            <v>64</v>
          </cell>
          <cell r="Q24">
            <v>103.1</v>
          </cell>
          <cell r="R24">
            <v>117.6</v>
          </cell>
          <cell r="S24">
            <v>120</v>
          </cell>
          <cell r="T24">
            <v>120</v>
          </cell>
          <cell r="U24">
            <v>128.4</v>
          </cell>
          <cell r="V24">
            <v>0</v>
          </cell>
          <cell r="W24">
            <v>0</v>
          </cell>
          <cell r="X24">
            <v>0</v>
          </cell>
          <cell r="Y24">
            <v>0</v>
          </cell>
          <cell r="Z24">
            <v>0</v>
          </cell>
          <cell r="AA24">
            <v>0</v>
          </cell>
          <cell r="AB24">
            <v>0</v>
          </cell>
        </row>
        <row r="28">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Q28">
            <v>840.69477223889089</v>
          </cell>
          <cell r="R28">
            <v>893.46477342644175</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E29">
            <v>152.4</v>
          </cell>
          <cell r="F29">
            <v>140.5</v>
          </cell>
          <cell r="G29">
            <v>267.10000000000002</v>
          </cell>
          <cell r="H29">
            <v>287.10000000000002</v>
          </cell>
          <cell r="I29">
            <v>193.83</v>
          </cell>
          <cell r="J29">
            <v>216.94</v>
          </cell>
          <cell r="K29">
            <v>250.8</v>
          </cell>
          <cell r="L29">
            <v>256.3</v>
          </cell>
          <cell r="M29">
            <v>275.5</v>
          </cell>
          <cell r="Q29">
            <v>328.02022340000002</v>
          </cell>
          <cell r="R29">
            <v>341.86974885200004</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2">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Q32">
            <v>4188.4106318049153</v>
          </cell>
          <cell r="R32">
            <v>4519.6222577082463</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5">
          <cell r="K35">
            <v>135.5</v>
          </cell>
          <cell r="L35">
            <v>125</v>
          </cell>
          <cell r="M35">
            <v>102.5</v>
          </cell>
          <cell r="Q35">
            <v>124.44899999999998</v>
          </cell>
          <cell r="R35">
            <v>115.69899999999998</v>
          </cell>
          <cell r="S35">
            <v>107.645</v>
          </cell>
          <cell r="T35">
            <v>100.48099999999999</v>
          </cell>
          <cell r="U35">
            <v>93.316999999999993</v>
          </cell>
          <cell r="V35">
            <v>0</v>
          </cell>
          <cell r="W35">
            <v>0</v>
          </cell>
          <cell r="X35">
            <v>0</v>
          </cell>
          <cell r="Y35">
            <v>0</v>
          </cell>
          <cell r="Z35">
            <v>0</v>
          </cell>
          <cell r="AA35">
            <v>0</v>
          </cell>
          <cell r="AB35">
            <v>0</v>
          </cell>
        </row>
        <row r="36">
          <cell r="K36">
            <v>122.4</v>
          </cell>
          <cell r="L36">
            <v>110.6</v>
          </cell>
          <cell r="M36">
            <v>94</v>
          </cell>
          <cell r="Q36">
            <v>67.001999999999995</v>
          </cell>
          <cell r="R36">
            <v>76.001999999999995</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Q13">
            <v>570.99956176568492</v>
          </cell>
          <cell r="R13">
            <v>606.87952688502662</v>
          </cell>
          <cell r="S13">
            <v>643.29229849812828</v>
          </cell>
          <cell r="T13">
            <v>681.88983640801598</v>
          </cell>
          <cell r="U13">
            <v>722.80322659249703</v>
          </cell>
          <cell r="V13">
            <v>766.17142018804691</v>
          </cell>
          <cell r="W13">
            <v>0</v>
          </cell>
        </row>
        <row r="14">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Q14">
            <v>2304.623466063048</v>
          </cell>
          <cell r="R14">
            <v>2439.7592271366384</v>
          </cell>
          <cell r="S14">
            <v>2586.1447807648369</v>
          </cell>
          <cell r="T14">
            <v>2741.3134676107275</v>
          </cell>
          <cell r="U14">
            <v>2905.7922756673711</v>
          </cell>
          <cell r="V14">
            <v>3080.1398122074133</v>
          </cell>
          <cell r="W14">
            <v>3573.1090976036503</v>
          </cell>
        </row>
        <row r="17">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Q17">
            <v>3714.7456030506855</v>
          </cell>
          <cell r="R17">
            <v>3996.6150813755603</v>
          </cell>
          <cell r="S17">
            <v>4280.0208012830517</v>
          </cell>
          <cell r="T17">
            <v>4596.178063017056</v>
          </cell>
          <cell r="U17">
            <v>4946.5907058422545</v>
          </cell>
          <cell r="V17">
            <v>4788.7238108771544</v>
          </cell>
          <cell r="W17">
            <v>0</v>
          </cell>
        </row>
        <row r="18">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Q18">
            <v>3204.3384426132134</v>
          </cell>
          <cell r="R18">
            <v>3439.0653779545619</v>
          </cell>
          <cell r="S18">
            <v>3698.7682610080519</v>
          </cell>
          <cell r="T18">
            <v>3967.0095751798058</v>
          </cell>
          <cell r="U18">
            <v>4273.3804238563971</v>
          </cell>
          <cell r="V18">
            <v>4788.7238108771544</v>
          </cell>
          <cell r="W18">
            <v>0</v>
          </cell>
        </row>
        <row r="19">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Q19">
            <v>510.40716043747221</v>
          </cell>
          <cell r="R19">
            <v>557.54970342099853</v>
          </cell>
          <cell r="S19">
            <v>581.252540275</v>
          </cell>
          <cell r="T19">
            <v>629.16848783725015</v>
          </cell>
          <cell r="U19">
            <v>673.21028198585759</v>
          </cell>
          <cell r="V19">
            <v>0</v>
          </cell>
          <cell r="W19">
            <v>0</v>
          </cell>
        </row>
        <row r="20">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Q20">
            <v>873.89875712900653</v>
          </cell>
          <cell r="R20">
            <v>950.82239096110993</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Q21">
            <v>371.28948131241663</v>
          </cell>
          <cell r="R21">
            <v>394.90885326299548</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Q22">
            <v>502.60927581658984</v>
          </cell>
          <cell r="R22">
            <v>555.9135376981144</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Q23">
            <v>473.66502875422975</v>
          </cell>
          <cell r="R23">
            <v>523.00717633268596</v>
          </cell>
          <cell r="S23">
            <v>606.59478375110484</v>
          </cell>
          <cell r="T23">
            <v>687.23070752187505</v>
          </cell>
          <cell r="U23">
            <v>737.82879038058127</v>
          </cell>
          <cell r="V23">
            <v>1327.1431251089944</v>
          </cell>
          <cell r="W23">
            <v>0</v>
          </cell>
        </row>
        <row r="24">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Q24">
            <v>279.04952090596151</v>
          </cell>
          <cell r="R24">
            <v>300.54379219277666</v>
          </cell>
          <cell r="S24">
            <v>335.34598342789548</v>
          </cell>
          <cell r="T24">
            <v>365.26663382349886</v>
          </cell>
          <cell r="U24">
            <v>410.42601636970062</v>
          </cell>
          <cell r="V24">
            <v>0</v>
          </cell>
          <cell r="W24">
            <v>0</v>
          </cell>
        </row>
        <row r="25">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Q25">
            <v>194.61550784826824</v>
          </cell>
          <cell r="R25">
            <v>222.46338413990929</v>
          </cell>
          <cell r="S25">
            <v>271.24880032320937</v>
          </cell>
          <cell r="T25">
            <v>321.96407369837618</v>
          </cell>
          <cell r="U25">
            <v>327.40277401088065</v>
          </cell>
          <cell r="V25">
            <v>1327.1431251089944</v>
          </cell>
          <cell r="W25">
            <v>0</v>
          </cell>
        </row>
        <row r="26">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Q26">
            <v>663.15032623813636</v>
          </cell>
          <cell r="R26">
            <v>726.42576304722024</v>
          </cell>
          <cell r="S26">
            <v>814.71505426410795</v>
          </cell>
          <cell r="T26">
            <v>900.20911086920773</v>
          </cell>
          <cell r="U26">
            <v>946.09231436270352</v>
          </cell>
          <cell r="V26">
            <v>1327.1431251089944</v>
          </cell>
          <cell r="W26">
            <v>0</v>
          </cell>
        </row>
        <row r="28">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Q28">
            <v>873.89875712900653</v>
          </cell>
          <cell r="R28">
            <v>950.82239096110993</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1">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Q31">
            <v>1.7999999999999794</v>
          </cell>
          <cell r="R31">
            <v>2</v>
          </cell>
          <cell r="S31">
            <v>2</v>
          </cell>
          <cell r="T31">
            <v>2</v>
          </cell>
          <cell r="U31">
            <v>1.5</v>
          </cell>
          <cell r="V31">
            <v>0</v>
          </cell>
          <cell r="W31">
            <v>0</v>
          </cell>
          <cell r="X31">
            <v>0</v>
          </cell>
          <cell r="Y31">
            <v>0</v>
          </cell>
          <cell r="Z31">
            <v>0</v>
          </cell>
          <cell r="AA31">
            <v>0</v>
          </cell>
          <cell r="AB31">
            <v>0</v>
          </cell>
          <cell r="AC31">
            <v>0</v>
          </cell>
          <cell r="AD31">
            <v>0</v>
          </cell>
          <cell r="AE31">
            <v>0</v>
          </cell>
        </row>
        <row r="32">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Q32">
            <v>1.8</v>
          </cell>
          <cell r="R32">
            <v>2</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40">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Q40">
            <v>2631.0386057311612</v>
          </cell>
          <cell r="R40">
            <v>2784.4864726221613</v>
          </cell>
          <cell r="S40">
            <v>2951.5556609794912</v>
          </cell>
          <cell r="T40">
            <v>3128.6490006382614</v>
          </cell>
          <cell r="U40">
            <v>3316.3679406765573</v>
          </cell>
          <cell r="V40">
            <v>0</v>
          </cell>
          <cell r="W40">
            <v>0</v>
          </cell>
        </row>
        <row r="41">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Q41">
            <v>2631.0386057311612</v>
          </cell>
          <cell r="R41">
            <v>2784.4864726221613</v>
          </cell>
          <cell r="S41">
            <v>2951.5556609794912</v>
          </cell>
          <cell r="T41">
            <v>3128.6490006382614</v>
          </cell>
          <cell r="U41">
            <v>3316.3679406765573</v>
          </cell>
          <cell r="V41">
            <v>0</v>
          </cell>
          <cell r="W41">
            <v>0</v>
          </cell>
        </row>
        <row r="43">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Q43">
            <v>428.42184664837578</v>
          </cell>
          <cell r="R43">
            <v>448.92435312400687</v>
          </cell>
          <cell r="S43">
            <v>475.85981431144734</v>
          </cell>
          <cell r="T43">
            <v>504.41140317013435</v>
          </cell>
          <cell r="U43">
            <v>534.67608736034219</v>
          </cell>
          <cell r="V43">
            <v>0</v>
          </cell>
          <cell r="W43">
            <v>0</v>
          </cell>
        </row>
        <row r="44">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Q44">
            <v>595.47555371524095</v>
          </cell>
          <cell r="R44">
            <v>632.89351955510108</v>
          </cell>
          <cell r="S44">
            <v>670.86713072840735</v>
          </cell>
          <cell r="T44">
            <v>711.11915857211181</v>
          </cell>
          <cell r="U44">
            <v>753.78630808643868</v>
          </cell>
          <cell r="V44">
            <v>0</v>
          </cell>
          <cell r="W44">
            <v>0</v>
          </cell>
        </row>
        <row r="45">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Q45">
            <v>1607.1412053675442</v>
          </cell>
          <cell r="R45">
            <v>1702.6685999430533</v>
          </cell>
          <cell r="S45">
            <v>1804.828715939637</v>
          </cell>
          <cell r="T45">
            <v>1913.1184388960155</v>
          </cell>
          <cell r="U45">
            <v>2027.9055452297769</v>
          </cell>
          <cell r="V45">
            <v>0</v>
          </cell>
          <cell r="W45">
            <v>0</v>
          </cell>
        </row>
        <row r="47">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Q47">
            <v>377.68957958145319</v>
          </cell>
          <cell r="R47">
            <v>404.48429311624437</v>
          </cell>
          <cell r="S47">
            <v>413.41170129218847</v>
          </cell>
          <cell r="T47">
            <v>438.71723078991261</v>
          </cell>
          <cell r="U47">
            <v>462.49008566030199</v>
          </cell>
          <cell r="V47">
            <v>0</v>
          </cell>
          <cell r="W47">
            <v>0</v>
          </cell>
        </row>
        <row r="48">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Q48">
            <v>1840.2399536381809</v>
          </cell>
          <cell r="R48">
            <v>1937.3010506942937</v>
          </cell>
          <cell r="S48">
            <v>2051.3216388145511</v>
          </cell>
          <cell r="T48">
            <v>2157.0086571312104</v>
          </cell>
          <cell r="U48">
            <v>2289.5676896069972</v>
          </cell>
          <cell r="V48">
            <v>0</v>
          </cell>
          <cell r="W48">
            <v>0</v>
          </cell>
        </row>
        <row r="49">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Q49">
            <v>548.95796272871007</v>
          </cell>
          <cell r="R49">
            <v>585.79056711698695</v>
          </cell>
          <cell r="S49">
            <v>630.66719620829076</v>
          </cell>
          <cell r="T49">
            <v>678.91683313850285</v>
          </cell>
          <cell r="U49">
            <v>719.65184312681299</v>
          </cell>
          <cell r="V49">
            <v>0</v>
          </cell>
          <cell r="W49">
            <v>0</v>
          </cell>
        </row>
        <row r="50">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Q50">
            <v>0</v>
          </cell>
          <cell r="R50">
            <v>0</v>
          </cell>
          <cell r="S50">
            <v>0</v>
          </cell>
          <cell r="T50">
            <v>0</v>
          </cell>
          <cell r="U50">
            <v>0</v>
          </cell>
          <cell r="V50">
            <v>0</v>
          </cell>
          <cell r="W50">
            <v>0</v>
          </cell>
        </row>
        <row r="51">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Q51">
            <v>562.9151621893883</v>
          </cell>
          <cell r="R51">
            <v>589.42552388970182</v>
          </cell>
          <cell r="S51">
            <v>617.41640012836649</v>
          </cell>
          <cell r="T51">
            <v>646.56671088754001</v>
          </cell>
          <cell r="U51">
            <v>677.07926992458545</v>
          </cell>
          <cell r="V51">
            <v>0</v>
          </cell>
          <cell r="W51">
            <v>0</v>
          </cell>
        </row>
        <row r="52">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Q52">
            <v>404.92321552520542</v>
          </cell>
          <cell r="R52">
            <v>426.30634265976795</v>
          </cell>
          <cell r="S52">
            <v>449.02999714848033</v>
          </cell>
          <cell r="T52">
            <v>473.08190635365622</v>
          </cell>
          <cell r="U52">
            <v>498.96882518448598</v>
          </cell>
          <cell r="V52">
            <v>0</v>
          </cell>
          <cell r="W52">
            <v>0</v>
          </cell>
        </row>
        <row r="53">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Q53">
            <v>698.76405240657152</v>
          </cell>
          <cell r="R53">
            <v>732.51496219506555</v>
          </cell>
          <cell r="S53">
            <v>761.2612754639058</v>
          </cell>
          <cell r="T53">
            <v>792.56043130890453</v>
          </cell>
          <cell r="U53">
            <v>832.42094764214028</v>
          </cell>
          <cell r="V53">
            <v>0</v>
          </cell>
          <cell r="W53">
            <v>0</v>
          </cell>
        </row>
        <row r="54">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Q54">
            <v>546.53274511206655</v>
          </cell>
          <cell r="R54">
            <v>574.93264482918005</v>
          </cell>
          <cell r="S54">
            <v>599.02662765256719</v>
          </cell>
          <cell r="T54">
            <v>625.90622592375837</v>
          </cell>
          <cell r="U54">
            <v>660.34629872266362</v>
          </cell>
          <cell r="V54">
            <v>0</v>
          </cell>
          <cell r="W54">
            <v>0</v>
          </cell>
        </row>
        <row r="59">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Q59">
            <v>4188.4106318049153</v>
          </cell>
          <cell r="R59">
            <v>4519.6222577082463</v>
          </cell>
          <cell r="S59">
            <v>4886.6155850341565</v>
          </cell>
          <cell r="T59">
            <v>5283.4087705389311</v>
          </cell>
          <cell r="U59">
            <v>5684.4194962228357</v>
          </cell>
        </row>
        <row r="60">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Q60">
            <v>4188.4106318049153</v>
          </cell>
          <cell r="R60">
            <v>4519.6222577082463</v>
          </cell>
          <cell r="S60">
            <v>4886.6155850341565</v>
          </cell>
          <cell r="T60">
            <v>5283.4087705389311</v>
          </cell>
          <cell r="U60">
            <v>5684.4194962228357</v>
          </cell>
        </row>
        <row r="62">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Q62">
            <v>682.01455253861229</v>
          </cell>
          <cell r="R62">
            <v>728.66882937156129</v>
          </cell>
          <cell r="S62">
            <v>787.83673831653209</v>
          </cell>
          <cell r="T62">
            <v>851.80908146783474</v>
          </cell>
          <cell r="U62">
            <v>916.46139075124313</v>
          </cell>
        </row>
        <row r="63">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Q63">
            <v>947.95117590748123</v>
          </cell>
          <cell r="R63">
            <v>1027.2772613065911</v>
          </cell>
          <cell r="S63">
            <v>1110.6921749246867</v>
          </cell>
          <cell r="T63">
            <v>1200.8803795285712</v>
          </cell>
          <cell r="U63">
            <v>1292.02720033479</v>
          </cell>
        </row>
        <row r="64">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Q64">
            <v>2558.4449033588216</v>
          </cell>
          <cell r="R64">
            <v>2763.6761670300943</v>
          </cell>
          <cell r="S64">
            <v>2988.0866717929384</v>
          </cell>
          <cell r="T64">
            <v>3230.7193095425255</v>
          </cell>
          <cell r="U64">
            <v>3475.9309051368036</v>
          </cell>
        </row>
        <row r="66">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Q66">
            <v>510.40716043747221</v>
          </cell>
          <cell r="R66">
            <v>557.54970342099853</v>
          </cell>
          <cell r="S66">
            <v>581.252540275</v>
          </cell>
          <cell r="T66">
            <v>629.16848783725015</v>
          </cell>
          <cell r="U66">
            <v>673.21028198585759</v>
          </cell>
        </row>
        <row r="67">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Q67">
            <v>3204.3384426132134</v>
          </cell>
          <cell r="R67">
            <v>3439.0653779545619</v>
          </cell>
          <cell r="S67">
            <v>3698.7682610080519</v>
          </cell>
          <cell r="T67">
            <v>3967.0095751798058</v>
          </cell>
          <cell r="U67">
            <v>4273.3804238563971</v>
          </cell>
        </row>
        <row r="68">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Q68">
            <v>873.89875712900653</v>
          </cell>
          <cell r="R68">
            <v>950.82239096110993</v>
          </cell>
          <cell r="S68">
            <v>1044.1368904893038</v>
          </cell>
          <cell r="T68">
            <v>1146.4997032069482</v>
          </cell>
          <cell r="U68">
            <v>1233.5190306803554</v>
          </cell>
        </row>
        <row r="69">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Q69">
            <v>371.28948131241663</v>
          </cell>
          <cell r="R69">
            <v>394.90885326299548</v>
          </cell>
          <cell r="S69">
            <v>428.42332677499996</v>
          </cell>
          <cell r="T69">
            <v>464.93997180742599</v>
          </cell>
          <cell r="U69">
            <v>500.22891566760961</v>
          </cell>
        </row>
        <row r="70">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Q70">
            <v>502.60927581658984</v>
          </cell>
          <cell r="R70">
            <v>555.9135376981144</v>
          </cell>
          <cell r="S70">
            <v>615.71356371430375</v>
          </cell>
          <cell r="T70">
            <v>681.55973139952209</v>
          </cell>
          <cell r="U70">
            <v>733.29011501274579</v>
          </cell>
        </row>
        <row r="71">
          <cell r="C71">
            <v>13.8</v>
          </cell>
          <cell r="D71">
            <v>-15.1</v>
          </cell>
          <cell r="E71">
            <v>6.9</v>
          </cell>
          <cell r="F71">
            <v>3</v>
          </cell>
          <cell r="G71">
            <v>48.972000000000001</v>
          </cell>
          <cell r="H71">
            <v>45.664999999999999</v>
          </cell>
          <cell r="I71">
            <v>52.542999999999999</v>
          </cell>
          <cell r="J71">
            <v>0</v>
          </cell>
          <cell r="K71">
            <v>0</v>
          </cell>
          <cell r="L71">
            <v>0</v>
          </cell>
          <cell r="M71">
            <v>37</v>
          </cell>
          <cell r="Q71">
            <v>0</v>
          </cell>
          <cell r="R71">
            <v>0</v>
          </cell>
          <cell r="S71">
            <v>0</v>
          </cell>
          <cell r="T71">
            <v>0</v>
          </cell>
          <cell r="U71">
            <v>0</v>
          </cell>
        </row>
        <row r="72">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Q72">
            <v>1168.714995638891</v>
          </cell>
          <cell r="R72">
            <v>1235.3345222784419</v>
          </cell>
          <cell r="S72">
            <v>1306.5304816099997</v>
          </cell>
          <cell r="T72">
            <v>1384.2536070097492</v>
          </cell>
          <cell r="U72">
            <v>1471.827201820663</v>
          </cell>
        </row>
        <row r="73">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Q73">
            <v>840.69477223889089</v>
          </cell>
          <cell r="R73">
            <v>893.46477342644175</v>
          </cell>
          <cell r="S73">
            <v>950.2037495436897</v>
          </cell>
          <cell r="T73">
            <v>1012.8349082218685</v>
          </cell>
          <cell r="U73">
            <v>1084.6527465666231</v>
          </cell>
        </row>
        <row r="74">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Q74">
            <v>1568.9487240136675</v>
          </cell>
          <cell r="R74">
            <v>1663.1497369068659</v>
          </cell>
          <cell r="S74">
            <v>1744.0725883481985</v>
          </cell>
          <cell r="T74">
            <v>1843.522602694823</v>
          </cell>
          <cell r="U74">
            <v>1967.5174421204363</v>
          </cell>
          <cell r="AE74" t="str">
            <v>range end</v>
          </cell>
        </row>
        <row r="75">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Q75">
            <v>1227.1407639274828</v>
          </cell>
          <cell r="R75">
            <v>1305.3645677372358</v>
          </cell>
          <cell r="S75">
            <v>1372.3881072800486</v>
          </cell>
          <cell r="T75">
            <v>1455.8792352934577</v>
          </cell>
          <cell r="U75">
            <v>1560.8002949188879</v>
          </cell>
        </row>
        <row r="77">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Q77">
            <v>4377.8959292888221</v>
          </cell>
          <cell r="R77">
            <v>4723.0408444227805</v>
          </cell>
          <cell r="S77">
            <v>5094.7358555471592</v>
          </cell>
          <cell r="T77">
            <v>5496.3871738862645</v>
          </cell>
          <cell r="U77">
            <v>5892.6830202049568</v>
          </cell>
        </row>
        <row r="79">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Q79">
            <v>663.15032623813636</v>
          </cell>
          <cell r="R79">
            <v>726.42576304722024</v>
          </cell>
          <cell r="S79">
            <v>814.71505426410795</v>
          </cell>
          <cell r="T79">
            <v>900.20911086920773</v>
          </cell>
          <cell r="U79">
            <v>946.09231436270352</v>
          </cell>
        </row>
        <row r="85">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Q85">
            <v>10.79178853860946</v>
          </cell>
          <cell r="R85">
            <v>11.093958617690525</v>
          </cell>
          <cell r="S85">
            <v>11.404589458985861</v>
          </cell>
          <cell r="T85">
            <v>11.723917963837465</v>
          </cell>
          <cell r="U85">
            <v>12.052187666824915</v>
          </cell>
        </row>
        <row r="88">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Q88">
            <v>65.536000000000001</v>
          </cell>
          <cell r="R88">
            <v>65.536000000000001</v>
          </cell>
          <cell r="S88">
            <v>65.536000000000001</v>
          </cell>
          <cell r="T88">
            <v>65.536000000000001</v>
          </cell>
          <cell r="U88">
            <v>65.536000000000001</v>
          </cell>
        </row>
        <row r="90">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Q90">
            <v>159.19229093337319</v>
          </cell>
          <cell r="R90">
            <v>162.3143908992347</v>
          </cell>
          <cell r="S90">
            <v>165.56067871721939</v>
          </cell>
          <cell r="T90">
            <v>168.87189229156377</v>
          </cell>
          <cell r="U90">
            <v>171.40497067593722</v>
          </cell>
        </row>
        <row r="91">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Q91">
            <v>135.13932817608935</v>
          </cell>
          <cell r="R91">
            <v>137.84211473961113</v>
          </cell>
          <cell r="S91">
            <v>140.59895703440336</v>
          </cell>
          <cell r="T91">
            <v>143.41093617509142</v>
          </cell>
          <cell r="U91">
            <v>145.56210021771778</v>
          </cell>
        </row>
        <row r="92">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Q92">
            <v>137.97382728528211</v>
          </cell>
          <cell r="R92">
            <v>140.73330383098775</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Q13">
            <v>328.02022340000002</v>
          </cell>
          <cell r="R13">
            <v>341.86974885200004</v>
          </cell>
          <cell r="S13">
            <v>356.32673206631</v>
          </cell>
          <cell r="T13">
            <v>371.4186987878806</v>
          </cell>
          <cell r="U13">
            <v>387.17445525403986</v>
          </cell>
        </row>
        <row r="15">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Q15">
            <v>-1227.1407639274828</v>
          </cell>
          <cell r="R15">
            <v>-1305.3645677372358</v>
          </cell>
          <cell r="S15">
            <v>-1372.3881072800486</v>
          </cell>
          <cell r="T15">
            <v>-1455.8792352934577</v>
          </cell>
          <cell r="U15">
            <v>-1560.8002949188879</v>
          </cell>
        </row>
        <row r="16">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Q16">
            <v>-341.80796008618472</v>
          </cell>
          <cell r="R16">
            <v>-357.78516916963002</v>
          </cell>
          <cell r="S16">
            <v>-371.68448106814981</v>
          </cell>
          <cell r="T16">
            <v>-387.64336740136525</v>
          </cell>
          <cell r="U16">
            <v>-406.71714720154841</v>
          </cell>
        </row>
        <row r="18">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Q18">
            <v>-65.894794349624391</v>
          </cell>
          <cell r="R18">
            <v>-65.749356817115711</v>
          </cell>
          <cell r="S18">
            <v>-64.421113070673485</v>
          </cell>
          <cell r="T18">
            <v>-65.781171641317457</v>
          </cell>
          <cell r="U18">
            <v>-64.635116671168149</v>
          </cell>
        </row>
        <row r="19">
          <cell r="C19">
            <v>0</v>
          </cell>
          <cell r="D19">
            <v>0</v>
          </cell>
          <cell r="E19">
            <v>27.1</v>
          </cell>
          <cell r="F19">
            <v>27.7</v>
          </cell>
          <cell r="G19">
            <v>113.1</v>
          </cell>
          <cell r="H19">
            <v>86.011999999999986</v>
          </cell>
          <cell r="I19">
            <v>85.1</v>
          </cell>
          <cell r="J19">
            <v>104.1</v>
          </cell>
          <cell r="K19">
            <v>101</v>
          </cell>
          <cell r="L19">
            <v>97.9</v>
          </cell>
          <cell r="M19">
            <v>179.1</v>
          </cell>
          <cell r="Q19">
            <v>255.38009183353091</v>
          </cell>
          <cell r="R19">
            <v>269.16794353165005</v>
          </cell>
          <cell r="S19">
            <v>272.54138358367629</v>
          </cell>
          <cell r="T19">
            <v>278.75957498865085</v>
          </cell>
          <cell r="U19">
            <v>272.89864065328959</v>
          </cell>
        </row>
        <row r="20">
          <cell r="C20">
            <v>0</v>
          </cell>
          <cell r="D20">
            <v>0</v>
          </cell>
          <cell r="E20">
            <v>20.2</v>
          </cell>
          <cell r="F20">
            <v>17.399999999999999</v>
          </cell>
          <cell r="G20">
            <v>91.7</v>
          </cell>
          <cell r="H20">
            <v>66.121999999999986</v>
          </cell>
          <cell r="I20">
            <v>64.7</v>
          </cell>
          <cell r="J20">
            <v>83.7</v>
          </cell>
          <cell r="K20">
            <v>79.599999999999994</v>
          </cell>
          <cell r="L20">
            <v>47.2</v>
          </cell>
          <cell r="M20">
            <v>64</v>
          </cell>
          <cell r="Q20">
            <v>65.228407649888865</v>
          </cell>
          <cell r="R20">
            <v>69.678661242993954</v>
          </cell>
          <cell r="S20">
            <v>64.092763293406463</v>
          </cell>
          <cell r="T20">
            <v>61.112654419886169</v>
          </cell>
          <cell r="U20">
            <v>45.604245056361258</v>
          </cell>
        </row>
        <row r="22">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Q22">
            <v>-210.74843089087011</v>
          </cell>
          <cell r="R22">
            <v>-224.39662791388969</v>
          </cell>
          <cell r="S22">
            <v>-229.42183622519593</v>
          </cell>
          <cell r="T22">
            <v>-246.29059233774041</v>
          </cell>
          <cell r="U22">
            <v>-287.42671631765188</v>
          </cell>
        </row>
        <row r="24">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Q24">
            <v>117.23198964247416</v>
          </cell>
          <cell r="R24">
            <v>118.34123740103828</v>
          </cell>
          <cell r="S24">
            <v>119.48732844381247</v>
          </cell>
          <cell r="T24">
            <v>120.88788767251653</v>
          </cell>
          <cell r="U24">
            <v>122.74329394934706</v>
          </cell>
        </row>
        <row r="25">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Q25">
            <v>111.94582804356068</v>
          </cell>
          <cell r="R25">
            <v>113.19951577043763</v>
          </cell>
          <cell r="S25">
            <v>114.22483401428771</v>
          </cell>
          <cell r="T25">
            <v>115.9700375915362</v>
          </cell>
          <cell r="U25">
            <v>117.84341190468524</v>
          </cell>
        </row>
        <row r="29">
          <cell r="C29">
            <v>0</v>
          </cell>
          <cell r="D29">
            <v>0</v>
          </cell>
          <cell r="E29">
            <v>0</v>
          </cell>
          <cell r="F29">
            <v>0</v>
          </cell>
          <cell r="G29">
            <v>301.5</v>
          </cell>
          <cell r="H29">
            <v>366.2</v>
          </cell>
          <cell r="I29">
            <v>394.3</v>
          </cell>
          <cell r="J29">
            <v>432.2</v>
          </cell>
          <cell r="K29">
            <v>460.1</v>
          </cell>
          <cell r="L29">
            <v>506.82571899999999</v>
          </cell>
          <cell r="M29">
            <v>562.29</v>
          </cell>
          <cell r="Q29">
            <v>789.45668134343373</v>
          </cell>
          <cell r="R29">
            <v>858.09349561377519</v>
          </cell>
          <cell r="S29">
            <v>916.59852370289548</v>
          </cell>
          <cell r="T29">
            <v>994.43512166074902</v>
          </cell>
          <cell r="U29">
            <v>1083.6362983555582</v>
          </cell>
        </row>
        <row r="30">
          <cell r="C30">
            <v>0</v>
          </cell>
          <cell r="D30">
            <v>0</v>
          </cell>
          <cell r="E30">
            <v>0</v>
          </cell>
          <cell r="F30">
            <v>0</v>
          </cell>
          <cell r="G30">
            <v>267.8</v>
          </cell>
          <cell r="H30">
            <v>330.3</v>
          </cell>
          <cell r="I30">
            <v>369.3</v>
          </cell>
          <cell r="J30">
            <v>401.1</v>
          </cell>
          <cell r="K30">
            <v>438.9</v>
          </cell>
          <cell r="L30">
            <v>491.228364</v>
          </cell>
          <cell r="M30">
            <v>537.29</v>
          </cell>
          <cell r="Q30">
            <v>759.95668134343373</v>
          </cell>
          <cell r="R30">
            <v>826.7760934218976</v>
          </cell>
          <cell r="S30">
            <v>897.05206136275888</v>
          </cell>
          <cell r="T30">
            <v>973.30148657859331</v>
          </cell>
          <cell r="U30">
            <v>1060.8986203706668</v>
          </cell>
        </row>
        <row r="31">
          <cell r="C31">
            <v>0</v>
          </cell>
          <cell r="D31">
            <v>0</v>
          </cell>
          <cell r="E31">
            <v>0</v>
          </cell>
          <cell r="F31">
            <v>0</v>
          </cell>
          <cell r="G31">
            <v>33.700000000000003</v>
          </cell>
          <cell r="H31">
            <v>35.9</v>
          </cell>
          <cell r="I31">
            <v>25</v>
          </cell>
          <cell r="J31">
            <v>31.1</v>
          </cell>
          <cell r="K31">
            <v>21.2</v>
          </cell>
          <cell r="L31">
            <v>15.597355000000002</v>
          </cell>
          <cell r="M31">
            <v>25</v>
          </cell>
          <cell r="Q31">
            <v>29.5</v>
          </cell>
          <cell r="R31">
            <v>31.317402191877584</v>
          </cell>
          <cell r="S31">
            <v>19.546462340136628</v>
          </cell>
          <cell r="T31">
            <v>21.133635082155724</v>
          </cell>
          <cell r="U31">
            <v>22.737677984891345</v>
          </cell>
        </row>
        <row r="33">
          <cell r="C33">
            <v>0</v>
          </cell>
          <cell r="D33">
            <v>0</v>
          </cell>
          <cell r="E33">
            <v>0</v>
          </cell>
          <cell r="F33">
            <v>0</v>
          </cell>
          <cell r="G33">
            <v>424.84200000000004</v>
          </cell>
          <cell r="H33">
            <v>438.7</v>
          </cell>
          <cell r="I33">
            <v>497.9</v>
          </cell>
          <cell r="J33">
            <v>484.3</v>
          </cell>
          <cell r="K33">
            <v>550.6</v>
          </cell>
          <cell r="L33">
            <v>609.9</v>
          </cell>
          <cell r="M33">
            <v>623.1</v>
          </cell>
          <cell r="Q33">
            <v>942.77464174988881</v>
          </cell>
          <cell r="R33">
            <v>1014.2905566839939</v>
          </cell>
          <cell r="S33">
            <v>1044.07386705</v>
          </cell>
          <cell r="T33">
            <v>1127.7949140220003</v>
          </cell>
          <cell r="U33">
            <v>1233.9405580035402</v>
          </cell>
        </row>
        <row r="34">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Q34">
            <v>544.22199999999998</v>
          </cell>
          <cell r="R34">
            <v>592.84541899999999</v>
          </cell>
          <cell r="S34">
            <v>610.65054027499991</v>
          </cell>
          <cell r="T34">
            <v>658.83848783725011</v>
          </cell>
          <cell r="U34">
            <v>704.95718198585757</v>
          </cell>
        </row>
        <row r="35">
          <cell r="C35">
            <v>0</v>
          </cell>
          <cell r="D35">
            <v>0</v>
          </cell>
          <cell r="E35">
            <v>0</v>
          </cell>
          <cell r="F35">
            <v>0</v>
          </cell>
          <cell r="G35">
            <v>71.5</v>
          </cell>
          <cell r="H35">
            <v>64.5</v>
          </cell>
          <cell r="I35">
            <v>55.9</v>
          </cell>
          <cell r="J35">
            <v>58.6</v>
          </cell>
          <cell r="K35">
            <v>34.799999999999997</v>
          </cell>
          <cell r="L35">
            <v>42.5</v>
          </cell>
          <cell r="M35">
            <v>45.3</v>
          </cell>
          <cell r="Q35">
            <v>38.077999999999996</v>
          </cell>
          <cell r="R35">
            <v>38.832000000000001</v>
          </cell>
          <cell r="S35">
            <v>34.397999999999996</v>
          </cell>
          <cell r="T35">
            <v>34.67</v>
          </cell>
          <cell r="U35">
            <v>37.096900000000005</v>
          </cell>
        </row>
        <row r="36">
          <cell r="C36">
            <v>0</v>
          </cell>
          <cell r="D36">
            <v>0</v>
          </cell>
          <cell r="E36">
            <v>0</v>
          </cell>
          <cell r="F36">
            <v>0</v>
          </cell>
          <cell r="G36">
            <v>58.3</v>
          </cell>
          <cell r="H36">
            <v>55.8</v>
          </cell>
          <cell r="I36">
            <v>45.9</v>
          </cell>
          <cell r="J36">
            <v>47.5</v>
          </cell>
          <cell r="K36">
            <v>27.8</v>
          </cell>
          <cell r="L36">
            <v>32.299999999999997</v>
          </cell>
          <cell r="M36">
            <v>39.6</v>
          </cell>
          <cell r="Q36">
            <v>30.4</v>
          </cell>
          <cell r="R36">
            <v>30.5</v>
          </cell>
          <cell r="S36">
            <v>29.4</v>
          </cell>
          <cell r="T36">
            <v>30.6</v>
          </cell>
          <cell r="U36">
            <v>32.742000000000004</v>
          </cell>
        </row>
        <row r="37">
          <cell r="C37">
            <v>0</v>
          </cell>
          <cell r="D37">
            <v>0</v>
          </cell>
          <cell r="E37">
            <v>0</v>
          </cell>
          <cell r="F37">
            <v>0</v>
          </cell>
          <cell r="G37">
            <v>100.2</v>
          </cell>
          <cell r="H37">
            <v>117.7</v>
          </cell>
          <cell r="I37">
            <v>183</v>
          </cell>
          <cell r="J37">
            <v>163.834</v>
          </cell>
          <cell r="K37">
            <v>196.9</v>
          </cell>
          <cell r="L37">
            <v>242.3</v>
          </cell>
          <cell r="M37">
            <v>193.2</v>
          </cell>
          <cell r="Q37">
            <v>349.5</v>
          </cell>
          <cell r="R37">
            <v>375.3</v>
          </cell>
          <cell r="S37">
            <v>413.42332677499996</v>
          </cell>
          <cell r="T37">
            <v>448.95642618475006</v>
          </cell>
          <cell r="U37">
            <v>507.58337601768261</v>
          </cell>
        </row>
        <row r="38">
          <cell r="C38">
            <v>0</v>
          </cell>
          <cell r="D38">
            <v>0</v>
          </cell>
          <cell r="E38">
            <v>0</v>
          </cell>
          <cell r="F38">
            <v>0</v>
          </cell>
          <cell r="G38">
            <v>0</v>
          </cell>
          <cell r="H38">
            <v>-6</v>
          </cell>
          <cell r="I38">
            <v>-5.6</v>
          </cell>
          <cell r="J38">
            <v>-4.4339999999999993</v>
          </cell>
          <cell r="K38">
            <v>35.299999999999997</v>
          </cell>
          <cell r="L38">
            <v>5.3</v>
          </cell>
          <cell r="M38">
            <v>4.9000000000000004</v>
          </cell>
          <cell r="Q38">
            <v>8</v>
          </cell>
          <cell r="R38">
            <v>8</v>
          </cell>
          <cell r="S38">
            <v>0</v>
          </cell>
          <cell r="T38">
            <v>0</v>
          </cell>
          <cell r="U38">
            <v>0</v>
          </cell>
        </row>
        <row r="39">
          <cell r="C39">
            <v>0</v>
          </cell>
          <cell r="D39">
            <v>0</v>
          </cell>
          <cell r="E39">
            <v>0</v>
          </cell>
          <cell r="F39">
            <v>0</v>
          </cell>
          <cell r="G39">
            <v>5.9</v>
          </cell>
          <cell r="H39">
            <v>10.4</v>
          </cell>
          <cell r="I39">
            <v>7.8999999999999995</v>
          </cell>
          <cell r="J39">
            <v>7.3</v>
          </cell>
          <cell r="K39">
            <v>8.3000000000000007</v>
          </cell>
          <cell r="L39">
            <v>11.2</v>
          </cell>
          <cell r="M39">
            <v>14</v>
          </cell>
          <cell r="Q39">
            <v>-3</v>
          </cell>
          <cell r="R39">
            <v>-3</v>
          </cell>
          <cell r="S39">
            <v>0</v>
          </cell>
          <cell r="T39">
            <v>0</v>
          </cell>
          <cell r="U39">
            <v>0</v>
          </cell>
        </row>
        <row r="40">
          <cell r="C40">
            <v>0</v>
          </cell>
          <cell r="D40">
            <v>0</v>
          </cell>
          <cell r="E40">
            <v>0</v>
          </cell>
          <cell r="F40">
            <v>0</v>
          </cell>
          <cell r="G40">
            <v>0</v>
          </cell>
          <cell r="H40">
            <v>0</v>
          </cell>
          <cell r="I40">
            <v>0</v>
          </cell>
          <cell r="J40">
            <v>0</v>
          </cell>
          <cell r="K40">
            <v>0</v>
          </cell>
          <cell r="L40">
            <v>0</v>
          </cell>
          <cell r="M40">
            <v>0</v>
          </cell>
          <cell r="Q40">
            <v>15</v>
          </cell>
          <cell r="R40">
            <v>15</v>
          </cell>
          <cell r="S40">
            <v>0</v>
          </cell>
          <cell r="T40">
            <v>0</v>
          </cell>
          <cell r="U40">
            <v>0</v>
          </cell>
        </row>
        <row r="41">
          <cell r="C41">
            <v>0</v>
          </cell>
          <cell r="D41">
            <v>0</v>
          </cell>
          <cell r="E41">
            <v>0</v>
          </cell>
          <cell r="F41">
            <v>0</v>
          </cell>
          <cell r="G41">
            <v>0</v>
          </cell>
          <cell r="H41">
            <v>0</v>
          </cell>
          <cell r="I41">
            <v>0</v>
          </cell>
          <cell r="J41">
            <v>0</v>
          </cell>
          <cell r="K41">
            <v>0</v>
          </cell>
          <cell r="L41">
            <v>0</v>
          </cell>
          <cell r="M41">
            <v>0</v>
          </cell>
          <cell r="Q41">
            <v>29.052641749888863</v>
          </cell>
          <cell r="R41">
            <v>26.145137683993941</v>
          </cell>
          <cell r="S41">
            <v>20</v>
          </cell>
          <cell r="T41">
            <v>20</v>
          </cell>
          <cell r="U41">
            <v>21.4</v>
          </cell>
        </row>
      </sheetData>
      <sheetData sheetId="20" refreshError="1">
        <row r="14">
          <cell r="A14" t="str">
            <v>CPI inflation (percent, end of period)</v>
          </cell>
        </row>
        <row r="15">
          <cell r="E15">
            <v>1.3474494706448459</v>
          </cell>
          <cell r="F15">
            <v>3.8936372269705588</v>
          </cell>
          <cell r="G15">
            <v>0.54702500517909147</v>
          </cell>
          <cell r="H15">
            <v>2</v>
          </cell>
          <cell r="I15">
            <v>1.8</v>
          </cell>
        </row>
        <row r="17">
          <cell r="C17">
            <v>-15.953528694676876</v>
          </cell>
          <cell r="D17">
            <v>0.48355899419729731</v>
          </cell>
        </row>
        <row r="20">
          <cell r="E20">
            <v>18.519601479018785</v>
          </cell>
          <cell r="F20">
            <v>18.117112451273098</v>
          </cell>
          <cell r="G20">
            <v>18.415160750338291</v>
          </cell>
          <cell r="H20">
            <v>20.164761461017058</v>
          </cell>
          <cell r="I20">
            <v>20.864686726105855</v>
          </cell>
        </row>
        <row r="22">
          <cell r="C22">
            <v>17.527136076136269</v>
          </cell>
          <cell r="D22">
            <v>19.381359814080568</v>
          </cell>
        </row>
        <row r="27">
          <cell r="E27">
            <v>8.5762198725388608</v>
          </cell>
          <cell r="F27">
            <v>8.5554567663887102</v>
          </cell>
          <cell r="G27">
            <v>9.1426433429996088</v>
          </cell>
          <cell r="H27">
            <v>9.6963726549992906</v>
          </cell>
          <cell r="I27">
            <v>11.308944379938051</v>
          </cell>
        </row>
        <row r="29">
          <cell r="C29">
            <v>10.861591149655967</v>
          </cell>
          <cell r="D29">
            <v>12.226350138070526</v>
          </cell>
        </row>
        <row r="35">
          <cell r="E35">
            <v>0.10244066016658737</v>
          </cell>
          <cell r="F35">
            <v>-2.0297793796461447</v>
          </cell>
          <cell r="G35">
            <v>0.37299826055025398</v>
          </cell>
          <cell r="H35">
            <v>-1.313811729919371</v>
          </cell>
          <cell r="I35">
            <v>-1.1989741412917432</v>
          </cell>
        </row>
        <row r="37">
          <cell r="C37">
            <v>-0.31682128373651436</v>
          </cell>
          <cell r="D37">
            <v>-1.4179360788345095</v>
          </cell>
        </row>
        <row r="42">
          <cell r="E42">
            <v>0.10244066016658737</v>
          </cell>
          <cell r="F42">
            <v>-2.0297793796461447</v>
          </cell>
          <cell r="G42">
            <v>0.37299826055025398</v>
          </cell>
          <cell r="H42">
            <v>-1.313811729919371</v>
          </cell>
          <cell r="I42">
            <v>-1.1989741412917432</v>
          </cell>
        </row>
        <row r="44">
          <cell r="C44">
            <v>-0.31682128373651436</v>
          </cell>
          <cell r="D44">
            <v>-1.4179360788345095</v>
          </cell>
        </row>
        <row r="48">
          <cell r="C48">
            <v>0</v>
          </cell>
          <cell r="D48">
            <v>0</v>
          </cell>
          <cell r="E48">
            <v>-3.219646771412954E-15</v>
          </cell>
          <cell r="F48">
            <v>0</v>
          </cell>
          <cell r="G48">
            <v>-1.5543122344752192E-15</v>
          </cell>
          <cell r="H48">
            <v>0</v>
          </cell>
          <cell r="I48">
            <v>-4.6629367034256575E-15</v>
          </cell>
        </row>
        <row r="49">
          <cell r="C49">
            <v>0</v>
          </cell>
          <cell r="D49">
            <v>0</v>
          </cell>
          <cell r="E49">
            <v>0</v>
          </cell>
          <cell r="F49">
            <v>0</v>
          </cell>
          <cell r="G49">
            <v>0</v>
          </cell>
          <cell r="H49">
            <v>0</v>
          </cell>
          <cell r="I49">
            <v>0</v>
          </cell>
        </row>
        <row r="50">
          <cell r="C50">
            <v>-3.4972025275692431E-15</v>
          </cell>
          <cell r="D50">
            <v>-5.5511151231257827E-15</v>
          </cell>
          <cell r="E50">
            <v>0</v>
          </cell>
          <cell r="F50">
            <v>0</v>
          </cell>
          <cell r="G50">
            <v>0</v>
          </cell>
          <cell r="H50">
            <v>0</v>
          </cell>
          <cell r="I50">
            <v>0</v>
          </cell>
        </row>
        <row r="53">
          <cell r="C53">
            <v>0</v>
          </cell>
          <cell r="D53">
            <v>0</v>
          </cell>
          <cell r="E53">
            <v>18.056852289990413</v>
          </cell>
          <cell r="F53">
            <v>17.833061692605416</v>
          </cell>
          <cell r="G53">
            <v>18.649913027512696</v>
          </cell>
          <cell r="H53">
            <v>18.764630778704145</v>
          </cell>
          <cell r="I53">
            <v>18.848597970520203</v>
          </cell>
        </row>
        <row r="54">
          <cell r="C54">
            <v>0</v>
          </cell>
          <cell r="D54">
            <v>0</v>
          </cell>
          <cell r="E54">
            <v>0</v>
          </cell>
          <cell r="F54">
            <v>0</v>
          </cell>
          <cell r="G54">
            <v>0</v>
          </cell>
          <cell r="H54">
            <v>0</v>
          </cell>
          <cell r="I54">
            <v>0</v>
          </cell>
        </row>
        <row r="55">
          <cell r="C55">
            <v>16.755111798525448</v>
          </cell>
          <cell r="D55">
            <v>17.327520943674529</v>
          </cell>
          <cell r="E55">
            <v>0</v>
          </cell>
          <cell r="F55">
            <v>0</v>
          </cell>
          <cell r="G55">
            <v>0</v>
          </cell>
          <cell r="H55">
            <v>0</v>
          </cell>
          <cell r="I55">
            <v>0</v>
          </cell>
        </row>
        <row r="58">
          <cell r="E58">
            <v>17.25402579965667</v>
          </cell>
          <cell r="F58">
            <v>17.066716416616565</v>
          </cell>
          <cell r="G58">
            <v>17.672342057641561</v>
          </cell>
          <cell r="H58">
            <v>17.996802916502787</v>
          </cell>
          <cell r="I58">
            <v>18.144273524010824</v>
          </cell>
        </row>
        <row r="60">
          <cell r="C60">
            <v>15.983087520914625</v>
          </cell>
          <cell r="D60">
            <v>16.794273546597534</v>
          </cell>
        </row>
        <row r="63">
          <cell r="E63">
            <v>0.80282649033374298</v>
          </cell>
          <cell r="F63">
            <v>0.7663452759888506</v>
          </cell>
          <cell r="G63">
            <v>0.9775709698711339</v>
          </cell>
          <cell r="H63">
            <v>0.76782786220135879</v>
          </cell>
          <cell r="I63">
            <v>0.70432444650938009</v>
          </cell>
        </row>
        <row r="65">
          <cell r="C65">
            <v>0.7720242776108226</v>
          </cell>
          <cell r="D65">
            <v>0.53324739707699531</v>
          </cell>
        </row>
        <row r="68">
          <cell r="E68">
            <v>0</v>
          </cell>
          <cell r="F68">
            <v>0</v>
          </cell>
          <cell r="G68">
            <v>0</v>
          </cell>
          <cell r="H68">
            <v>0</v>
          </cell>
          <cell r="I68">
            <v>0</v>
          </cell>
        </row>
        <row r="70">
          <cell r="C70">
            <v>0</v>
          </cell>
          <cell r="D70">
            <v>0</v>
          </cell>
        </row>
        <row r="73">
          <cell r="E73">
            <v>2.0552358152543819</v>
          </cell>
          <cell r="F73">
            <v>1.8256178968537484</v>
          </cell>
          <cell r="G73">
            <v>1.9692279767721113</v>
          </cell>
          <cell r="H73">
            <v>2.6890943054179197</v>
          </cell>
          <cell r="I73">
            <v>2.461554252037867</v>
          </cell>
        </row>
        <row r="75">
          <cell r="C75">
            <v>2.978848391913457</v>
          </cell>
          <cell r="D75">
            <v>2.106000643054089</v>
          </cell>
        </row>
        <row r="78">
          <cell r="C78">
            <v>0</v>
          </cell>
          <cell r="D78">
            <v>0</v>
          </cell>
          <cell r="E78">
            <v>20.112088105244794</v>
          </cell>
          <cell r="F78">
            <v>19.658679589459165</v>
          </cell>
          <cell r="G78">
            <v>20.619141004284806</v>
          </cell>
          <cell r="H78">
            <v>21.453725084122066</v>
          </cell>
          <cell r="I78">
            <v>21.31015222255807</v>
          </cell>
        </row>
        <row r="79">
          <cell r="C79">
            <v>0</v>
          </cell>
          <cell r="D79">
            <v>0</v>
          </cell>
          <cell r="E79">
            <v>0</v>
          </cell>
          <cell r="F79">
            <v>0</v>
          </cell>
          <cell r="G79">
            <v>0</v>
          </cell>
          <cell r="H79">
            <v>0</v>
          </cell>
          <cell r="I79">
            <v>0</v>
          </cell>
        </row>
        <row r="80">
          <cell r="C80">
            <v>19.733960190438903</v>
          </cell>
          <cell r="D80">
            <v>19.433521586728617</v>
          </cell>
          <cell r="E80">
            <v>0</v>
          </cell>
          <cell r="F80">
            <v>0</v>
          </cell>
          <cell r="G80">
            <v>0</v>
          </cell>
          <cell r="H80">
            <v>0</v>
          </cell>
          <cell r="I80">
            <v>0</v>
          </cell>
        </row>
        <row r="87">
          <cell r="C87" t="str">
            <v>t-2</v>
          </cell>
          <cell r="D87" t="str">
            <v>t-1</v>
          </cell>
          <cell r="E87" t="str">
            <v>t</v>
          </cell>
          <cell r="F87" t="str">
            <v>t+1</v>
          </cell>
          <cell r="G87" t="str">
            <v>t+2</v>
          </cell>
          <cell r="H87" t="str">
            <v>t+3</v>
          </cell>
          <cell r="I87" t="str">
            <v>t+4</v>
          </cell>
        </row>
        <row r="88">
          <cell r="C88">
            <v>1998</v>
          </cell>
          <cell r="D88">
            <v>1999</v>
          </cell>
          <cell r="E88">
            <v>2000</v>
          </cell>
          <cell r="F88">
            <v>2001</v>
          </cell>
          <cell r="G88">
            <v>2002</v>
          </cell>
          <cell r="H88">
            <v>2003</v>
          </cell>
          <cell r="I88">
            <v>2004</v>
          </cell>
        </row>
        <row r="92">
          <cell r="C92">
            <v>0</v>
          </cell>
          <cell r="D92">
            <v>0</v>
          </cell>
          <cell r="E92">
            <v>20.009647445078208</v>
          </cell>
          <cell r="F92">
            <v>21.688458969105312</v>
          </cell>
          <cell r="G92">
            <v>20.246142743734552</v>
          </cell>
          <cell r="H92">
            <v>22.767536814041438</v>
          </cell>
          <cell r="I92">
            <v>22.509126363849816</v>
          </cell>
        </row>
        <row r="93">
          <cell r="C93">
            <v>0</v>
          </cell>
          <cell r="D93">
            <v>0</v>
          </cell>
          <cell r="E93">
            <v>0</v>
          </cell>
          <cell r="F93">
            <v>0</v>
          </cell>
          <cell r="G93">
            <v>0</v>
          </cell>
          <cell r="H93">
            <v>0</v>
          </cell>
          <cell r="I93">
            <v>0</v>
          </cell>
        </row>
        <row r="94">
          <cell r="C94">
            <v>20.050781474175423</v>
          </cell>
          <cell r="D94">
            <v>20.851457665563132</v>
          </cell>
          <cell r="E94">
            <v>0</v>
          </cell>
          <cell r="F94">
            <v>0</v>
          </cell>
          <cell r="G94">
            <v>0</v>
          </cell>
          <cell r="H94">
            <v>0</v>
          </cell>
          <cell r="I94">
            <v>0</v>
          </cell>
        </row>
        <row r="98">
          <cell r="E98">
            <v>12.193328735188889</v>
          </cell>
          <cell r="F98">
            <v>14.501383002399063</v>
          </cell>
          <cell r="G98">
            <v>11.415324408985112</v>
          </cell>
          <cell r="H98">
            <v>12.725845004739972</v>
          </cell>
          <cell r="I98">
            <v>12.370897830920551</v>
          </cell>
          <cell r="K98" t="str">
            <v>including treasury special accounts and correspondents + social security reform in 2001</v>
          </cell>
        </row>
        <row r="100">
          <cell r="C100">
            <v>10.32764552502025</v>
          </cell>
          <cell r="D100">
            <v>10.933425416374963</v>
          </cell>
        </row>
        <row r="103">
          <cell r="E103">
            <v>1.4547216004847423</v>
          </cell>
          <cell r="F103">
            <v>0.89653520704487155</v>
          </cell>
          <cell r="G103">
            <v>1.0733560216740692</v>
          </cell>
          <cell r="H103">
            <v>1.0023503186361498</v>
          </cell>
          <cell r="I103">
            <v>0.9091276703113278</v>
          </cell>
        </row>
        <row r="105">
          <cell r="C105">
            <v>1.2672851349460672</v>
          </cell>
          <cell r="D105">
            <v>1.4530036904188113</v>
          </cell>
        </row>
        <row r="109">
          <cell r="E109">
            <v>6.3615971094045793</v>
          </cell>
          <cell r="F109">
            <v>6.2905407596613765</v>
          </cell>
          <cell r="G109">
            <v>7.7574623130753722</v>
          </cell>
          <cell r="H109">
            <v>9.0393414906653167</v>
          </cell>
          <cell r="I109">
            <v>9.2291008626179387</v>
          </cell>
          <cell r="K109" t="str">
            <v>Including expenditures financed by the HIPC interim assistance</v>
          </cell>
        </row>
        <row r="111">
          <cell r="C111">
            <v>8.4558508142091036</v>
          </cell>
          <cell r="D111">
            <v>8.4650285587693581</v>
          </cell>
        </row>
        <row r="114">
          <cell r="C114">
            <v>0</v>
          </cell>
          <cell r="D114">
            <v>0</v>
          </cell>
          <cell r="E114">
            <v>13.648050335673631</v>
          </cell>
          <cell r="F114">
            <v>15.397918209443935</v>
          </cell>
          <cell r="G114">
            <v>12.488680430659182</v>
          </cell>
          <cell r="H114">
            <v>13.728195323376122</v>
          </cell>
          <cell r="I114">
            <v>13.280025501231879</v>
          </cell>
        </row>
        <row r="115">
          <cell r="C115">
            <v>0</v>
          </cell>
          <cell r="D115">
            <v>0</v>
          </cell>
          <cell r="E115">
            <v>0</v>
          </cell>
          <cell r="F115">
            <v>0</v>
          </cell>
          <cell r="G115">
            <v>0</v>
          </cell>
          <cell r="H115">
            <v>0</v>
          </cell>
          <cell r="I115">
            <v>0</v>
          </cell>
        </row>
        <row r="116">
          <cell r="C116">
            <v>11.594930659966318</v>
          </cell>
          <cell r="D116">
            <v>12.386429106793774</v>
          </cell>
          <cell r="E116">
            <v>0</v>
          </cell>
          <cell r="F116">
            <v>0</v>
          </cell>
          <cell r="G116">
            <v>0</v>
          </cell>
          <cell r="H116">
            <v>0</v>
          </cell>
          <cell r="I116">
            <v>0</v>
          </cell>
        </row>
        <row r="120">
          <cell r="E120">
            <v>88.7</v>
          </cell>
          <cell r="F120">
            <v>169.6</v>
          </cell>
          <cell r="G120">
            <v>279.5</v>
          </cell>
          <cell r="H120">
            <v>309.88634690225274</v>
          </cell>
          <cell r="I120">
            <v>379.97248813671615</v>
          </cell>
        </row>
        <row r="122">
          <cell r="C122">
            <v>51.4</v>
          </cell>
          <cell r="D122">
            <v>104</v>
          </cell>
        </row>
        <row r="126">
          <cell r="E126">
            <v>701.7</v>
          </cell>
          <cell r="F126">
            <v>735.6</v>
          </cell>
          <cell r="G126">
            <v>700.4</v>
          </cell>
          <cell r="H126">
            <v>756.61744354341306</v>
          </cell>
          <cell r="I126">
            <v>784.84948858783639</v>
          </cell>
        </row>
        <row r="128">
          <cell r="C128">
            <v>578.9</v>
          </cell>
          <cell r="D128">
            <v>610.1</v>
          </cell>
        </row>
        <row r="131">
          <cell r="E131">
            <v>790.4</v>
          </cell>
          <cell r="F131">
            <v>905.2</v>
          </cell>
          <cell r="G131">
            <v>979.9</v>
          </cell>
          <cell r="H131">
            <v>1066.5037904456658</v>
          </cell>
          <cell r="I131">
            <v>1164.8219767245525</v>
          </cell>
        </row>
        <row r="133">
          <cell r="C133">
            <v>630.29999999999995</v>
          </cell>
          <cell r="D133">
            <v>714.1</v>
          </cell>
        </row>
        <row r="137">
          <cell r="E137">
            <v>6.5</v>
          </cell>
          <cell r="F137">
            <v>6.5</v>
          </cell>
          <cell r="G137">
            <v>6.5</v>
          </cell>
          <cell r="H137">
            <v>6.5</v>
          </cell>
          <cell r="I137">
            <v>6.5</v>
          </cell>
        </row>
        <row r="139">
          <cell r="C139">
            <v>6.25</v>
          </cell>
          <cell r="D139">
            <v>5.75</v>
          </cell>
        </row>
        <row r="142">
          <cell r="E142">
            <v>3113.9978938172867</v>
          </cell>
          <cell r="F142">
            <v>3379.6776481175584</v>
          </cell>
          <cell r="G142">
            <v>3549.6144085144274</v>
          </cell>
          <cell r="H142">
            <v>3881.0782295088306</v>
          </cell>
          <cell r="I142">
            <v>4188.4106318049153</v>
          </cell>
        </row>
        <row r="144">
          <cell r="C144">
            <v>2746.027633432393</v>
          </cell>
          <cell r="D144">
            <v>2924.9753651864348</v>
          </cell>
        </row>
      </sheetData>
      <sheetData sheetId="21" refreshError="1">
        <row r="13">
          <cell r="A13" t="str">
            <v xml:space="preserve">  Outcome</v>
          </cell>
          <cell r="C13">
            <v>732.69162100101903</v>
          </cell>
          <cell r="D13">
            <v>766.82733818194151</v>
          </cell>
        </row>
        <row r="16">
          <cell r="E16">
            <v>1016.0348659039764</v>
          </cell>
          <cell r="F16">
            <v>1122.9544091056339</v>
          </cell>
          <cell r="G16">
            <v>1206.2077804054395</v>
          </cell>
          <cell r="H16">
            <v>1345.1586966538114</v>
          </cell>
          <cell r="I16">
            <v>1410.2875956582495</v>
          </cell>
        </row>
        <row r="18">
          <cell r="C18">
            <v>949.69169289958882</v>
          </cell>
          <cell r="D18">
            <v>1005.4023791359809</v>
          </cell>
        </row>
        <row r="21">
          <cell r="E21">
            <v>-4.4784124293580918</v>
          </cell>
          <cell r="F21">
            <v>11.606601614435053</v>
          </cell>
          <cell r="G21">
            <v>6.6301882883113894</v>
          </cell>
          <cell r="H21">
            <v>-0.49435367053664026</v>
          </cell>
          <cell r="I21">
            <v>6.2903218870161925</v>
          </cell>
        </row>
        <row r="23">
          <cell r="C23">
            <v>9.2249221458262411</v>
          </cell>
          <cell r="D23">
            <v>12.714110814007684</v>
          </cell>
        </row>
        <row r="26">
          <cell r="E26">
            <v>2.0732057637448342</v>
          </cell>
          <cell r="F26">
            <v>13.697167070064008</v>
          </cell>
          <cell r="G26">
            <v>3.7529942888598233</v>
          </cell>
          <cell r="H26">
            <v>7.8228476366122512</v>
          </cell>
          <cell r="I26">
            <v>4.6198286278781309</v>
          </cell>
        </row>
        <row r="28">
          <cell r="C28">
            <v>16.259379686691599</v>
          </cell>
          <cell r="D28">
            <v>9.9723501452979146</v>
          </cell>
        </row>
        <row r="31">
          <cell r="E31">
            <v>5.7894706122368911</v>
          </cell>
          <cell r="F31">
            <v>1.2051295049284372</v>
          </cell>
          <cell r="G31">
            <v>-2.3103436451795356</v>
          </cell>
          <cell r="H31">
            <v>1.9069673191340453</v>
          </cell>
          <cell r="I31">
            <v>1.7140327286124357</v>
          </cell>
        </row>
        <row r="33">
          <cell r="C33">
            <v>-0.96818371146399906</v>
          </cell>
          <cell r="D33">
            <v>-1.7563559570825449</v>
          </cell>
        </row>
        <row r="36">
          <cell r="E36">
            <v>10.039523021537944</v>
          </cell>
          <cell r="F36">
            <v>-3.2246921459265332</v>
          </cell>
          <cell r="G36">
            <v>-9.7810180951285464E-2</v>
          </cell>
          <cell r="H36">
            <v>9.4779167245429008E-3</v>
          </cell>
          <cell r="I36">
            <v>0.23542053606022684</v>
          </cell>
        </row>
        <row r="38">
          <cell r="C38">
            <v>-5.321612590195901</v>
          </cell>
          <cell r="D38">
            <v>1.9565132618250658</v>
          </cell>
        </row>
        <row r="42">
          <cell r="C42">
            <v>0</v>
          </cell>
          <cell r="D42">
            <v>0</v>
          </cell>
          <cell r="E42">
            <v>94.685182292642537</v>
          </cell>
          <cell r="F42">
            <v>150.66561542947852</v>
          </cell>
          <cell r="G42">
            <v>162.81581770262113</v>
          </cell>
          <cell r="H42">
            <v>168.44391206688175</v>
          </cell>
          <cell r="I42">
            <v>176.34363148371631</v>
          </cell>
        </row>
        <row r="43">
          <cell r="C43">
            <v>0</v>
          </cell>
          <cell r="D43">
            <v>0</v>
          </cell>
          <cell r="E43">
            <v>0</v>
          </cell>
          <cell r="F43">
            <v>0</v>
          </cell>
          <cell r="G43">
            <v>0</v>
          </cell>
          <cell r="H43">
            <v>0</v>
          </cell>
          <cell r="I43">
            <v>0</v>
          </cell>
        </row>
        <row r="44">
          <cell r="C44">
            <v>25.867844043454852</v>
          </cell>
          <cell r="D44">
            <v>42.562022914958618</v>
          </cell>
          <cell r="E44">
            <v>0</v>
          </cell>
          <cell r="F44">
            <v>0</v>
          </cell>
          <cell r="G44">
            <v>0</v>
          </cell>
          <cell r="H44">
            <v>0</v>
          </cell>
          <cell r="I44">
            <v>0</v>
          </cell>
        </row>
        <row r="48">
          <cell r="E48">
            <v>482.0064104038276</v>
          </cell>
          <cell r="F48">
            <v>551.16779241650261</v>
          </cell>
          <cell r="G48">
            <v>590.22850338117883</v>
          </cell>
          <cell r="H48">
            <v>631.66175415347891</v>
          </cell>
          <cell r="I48">
            <v>657.32340884220321</v>
          </cell>
          <cell r="K48" t="str">
            <v>this should be: services (credit) +income (credit)</v>
          </cell>
        </row>
        <row r="49">
          <cell r="K49" t="str">
            <v xml:space="preserve"> - interest received + private transfers (net)</v>
          </cell>
        </row>
        <row r="50">
          <cell r="C50">
            <v>398.96164387280879</v>
          </cell>
          <cell r="D50">
            <v>426.16646527814146</v>
          </cell>
        </row>
        <row r="54">
          <cell r="E54">
            <v>387.32122811118506</v>
          </cell>
          <cell r="F54">
            <v>400.50217698702409</v>
          </cell>
          <cell r="G54">
            <v>427.41268567855769</v>
          </cell>
          <cell r="H54">
            <v>463.21784208659716</v>
          </cell>
          <cell r="I54">
            <v>480.9797773584869</v>
          </cell>
          <cell r="K54" t="str">
            <v>this should be: services (debit) + income (debit)</v>
          </cell>
        </row>
        <row r="55">
          <cell r="K55" t="str">
            <v>- interest due</v>
          </cell>
        </row>
        <row r="56">
          <cell r="C56">
            <v>373.09379982935394</v>
          </cell>
          <cell r="D56">
            <v>383.60444236318284</v>
          </cell>
          <cell r="K56" t="str">
            <v>+adjustment for rounding</v>
          </cell>
        </row>
        <row r="59">
          <cell r="E59">
            <v>54.457968388558278</v>
          </cell>
          <cell r="F59">
            <v>46.657323778616892</v>
          </cell>
          <cell r="G59">
            <v>51.924374594243965</v>
          </cell>
          <cell r="H59">
            <v>49.819315642465064</v>
          </cell>
          <cell r="I59">
            <v>49.387310769015599</v>
          </cell>
          <cell r="K59" t="str">
            <v>Income debit interest - income credit interest</v>
          </cell>
        </row>
        <row r="61">
          <cell r="C61">
            <v>53.421140090089402</v>
          </cell>
          <cell r="D61">
            <v>60.422150254338774</v>
          </cell>
        </row>
        <row r="65">
          <cell r="E65">
            <v>-276.60023691053038</v>
          </cell>
          <cell r="F65">
            <v>-230.37256330716284</v>
          </cell>
          <cell r="G65">
            <v>-244.76925284537899</v>
          </cell>
          <cell r="H65">
            <v>-333.22070536561097</v>
          </cell>
          <cell r="I65">
            <v>-317.16549846926273</v>
          </cell>
        </row>
        <row r="66">
          <cell r="K66" t="str">
            <v>should be: current account (5th manual)</v>
          </cell>
        </row>
        <row r="67">
          <cell r="C67">
            <v>-244.52767114499227</v>
          </cell>
          <cell r="D67">
            <v>-256.4162270527616</v>
          </cell>
          <cell r="K67" t="str">
            <v>-current official transfers</v>
          </cell>
        </row>
        <row r="69">
          <cell r="C69" t="str">
            <v>_x001E_1_CHECK_x001F_ (= 0)</v>
          </cell>
        </row>
        <row r="71">
          <cell r="C71">
            <v>0</v>
          </cell>
          <cell r="D71">
            <v>0</v>
          </cell>
          <cell r="E71">
            <v>0</v>
          </cell>
          <cell r="F71">
            <v>0</v>
          </cell>
          <cell r="G71">
            <v>-2.8421709430404007E-13</v>
          </cell>
          <cell r="H71">
            <v>0</v>
          </cell>
          <cell r="I71">
            <v>0</v>
          </cell>
        </row>
        <row r="72">
          <cell r="C72">
            <v>0</v>
          </cell>
          <cell r="D72">
            <v>0</v>
          </cell>
          <cell r="E72">
            <v>0</v>
          </cell>
          <cell r="F72">
            <v>0</v>
          </cell>
          <cell r="G72">
            <v>0</v>
          </cell>
          <cell r="H72">
            <v>0</v>
          </cell>
          <cell r="I72">
            <v>0</v>
          </cell>
        </row>
        <row r="73">
          <cell r="C73">
            <v>-2.5696800212074322E-2</v>
          </cell>
          <cell r="D73">
            <v>-1.8941240657966318E-2</v>
          </cell>
          <cell r="E73">
            <v>0</v>
          </cell>
          <cell r="F73">
            <v>0</v>
          </cell>
          <cell r="G73">
            <v>0</v>
          </cell>
          <cell r="H73">
            <v>0</v>
          </cell>
          <cell r="I73">
            <v>0</v>
          </cell>
        </row>
        <row r="79">
          <cell r="C79" t="str">
            <v>t-2</v>
          </cell>
          <cell r="D79" t="str">
            <v>t-1</v>
          </cell>
          <cell r="E79" t="str">
            <v>t</v>
          </cell>
          <cell r="F79" t="str">
            <v>t+1</v>
          </cell>
          <cell r="G79" t="str">
            <v>t+2</v>
          </cell>
          <cell r="H79" t="str">
            <v>t+3</v>
          </cell>
          <cell r="I79" t="str">
            <v>t+4</v>
          </cell>
        </row>
        <row r="80">
          <cell r="C80">
            <v>1998</v>
          </cell>
          <cell r="D80">
            <v>1999</v>
          </cell>
          <cell r="E80">
            <v>2000</v>
          </cell>
          <cell r="F80">
            <v>2001</v>
          </cell>
          <cell r="G80">
            <v>2002</v>
          </cell>
          <cell r="H80">
            <v>2003</v>
          </cell>
          <cell r="I80">
            <v>2004</v>
          </cell>
        </row>
        <row r="83">
          <cell r="E83">
            <v>109.52885587231327</v>
          </cell>
          <cell r="F83">
            <v>142.82182212389171</v>
          </cell>
          <cell r="G83">
            <v>132.72477032910365</v>
          </cell>
          <cell r="H83">
            <v>137.06980959825262</v>
          </cell>
          <cell r="I83">
            <v>151.84814963389678</v>
          </cell>
        </row>
        <row r="84">
          <cell r="K84" t="str">
            <v>including project grants, current transfers (but excluding budgetary grants; part of the financing) and debt cancellation see footnote 5/</v>
          </cell>
        </row>
        <row r="85">
          <cell r="C85">
            <v>155.86403226284909</v>
          </cell>
          <cell r="D85">
            <v>120.84430050867755</v>
          </cell>
        </row>
        <row r="89">
          <cell r="E89">
            <v>54.351188058384629</v>
          </cell>
          <cell r="F89">
            <v>59.957342510912284</v>
          </cell>
          <cell r="G89">
            <v>80.540301468455894</v>
          </cell>
          <cell r="H89">
            <v>110.35336862089035</v>
          </cell>
          <cell r="I89">
            <v>117.79779696366842</v>
          </cell>
          <cell r="K89" t="str">
            <v>(excluding the future financing gaps)</v>
          </cell>
        </row>
        <row r="90">
          <cell r="K90" t="str">
            <v>project loans only; program loans are part of financing gap</v>
          </cell>
        </row>
        <row r="91">
          <cell r="C91">
            <v>115.3896625945931</v>
          </cell>
          <cell r="D91">
            <v>97.650758580338845</v>
          </cell>
        </row>
        <row r="94">
          <cell r="E94">
            <v>0</v>
          </cell>
          <cell r="F94">
            <v>0</v>
          </cell>
          <cell r="G94">
            <v>0</v>
          </cell>
          <cell r="H94">
            <v>0</v>
          </cell>
          <cell r="I94">
            <v>0</v>
          </cell>
        </row>
        <row r="96">
          <cell r="C96">
            <v>0</v>
          </cell>
          <cell r="D96">
            <v>0</v>
          </cell>
        </row>
        <row r="100">
          <cell r="E100">
            <v>100.50912138254563</v>
          </cell>
          <cell r="F100">
            <v>90.53451460932169</v>
          </cell>
          <cell r="G100">
            <v>135.73121218884521</v>
          </cell>
          <cell r="H100">
            <v>103.37055035417342</v>
          </cell>
          <cell r="I100">
            <v>103.68300459118757</v>
          </cell>
        </row>
        <row r="101">
          <cell r="K101" t="str">
            <v>residual of the financial account</v>
          </cell>
        </row>
        <row r="102">
          <cell r="C102">
            <v>21.745546436671642</v>
          </cell>
          <cell r="D102">
            <v>120.60641802736124</v>
          </cell>
        </row>
        <row r="106">
          <cell r="E106">
            <v>66.310585037832723</v>
          </cell>
          <cell r="F106">
            <v>70.897680500381057</v>
          </cell>
          <cell r="G106">
            <v>86.031180425869266</v>
          </cell>
          <cell r="H106">
            <v>73.45396098828013</v>
          </cell>
          <cell r="I106">
            <v>70.104054778378284</v>
          </cell>
        </row>
        <row r="108">
          <cell r="C108">
            <v>74.286808925277271</v>
          </cell>
          <cell r="D108">
            <v>63.633563752108756</v>
          </cell>
        </row>
        <row r="111">
          <cell r="E111">
            <v>-78.521656635119598</v>
          </cell>
          <cell r="F111">
            <v>-7.9565645634182092</v>
          </cell>
          <cell r="G111">
            <v>18.195850715156492</v>
          </cell>
          <cell r="H111">
            <v>-55.880937780574698</v>
          </cell>
          <cell r="I111">
            <v>-13.940602058888244</v>
          </cell>
        </row>
        <row r="112">
          <cell r="K112" t="str">
            <v>overall balance (5th manual)- program grants and loans and deposit money bank</v>
          </cell>
        </row>
        <row r="113">
          <cell r="C113">
            <v>-25.815238776155699</v>
          </cell>
          <cell r="D113">
            <v>19.051686311507279</v>
          </cell>
        </row>
        <row r="116">
          <cell r="C116">
            <v>0</v>
          </cell>
          <cell r="D116">
            <v>0</v>
          </cell>
          <cell r="E116">
            <v>0</v>
          </cell>
          <cell r="F116">
            <v>0</v>
          </cell>
          <cell r="G116">
            <v>0</v>
          </cell>
          <cell r="H116">
            <v>0</v>
          </cell>
          <cell r="I116">
            <v>0</v>
          </cell>
        </row>
        <row r="117">
          <cell r="C117">
            <v>0</v>
          </cell>
          <cell r="D117">
            <v>0</v>
          </cell>
          <cell r="E117">
            <v>0</v>
          </cell>
          <cell r="F117">
            <v>0</v>
          </cell>
          <cell r="G117">
            <v>0</v>
          </cell>
          <cell r="H117">
            <v>0</v>
          </cell>
          <cell r="I117">
            <v>0</v>
          </cell>
        </row>
        <row r="118">
          <cell r="C118">
            <v>0</v>
          </cell>
          <cell r="D118">
            <v>0</v>
          </cell>
          <cell r="E118">
            <v>0</v>
          </cell>
          <cell r="F118">
            <v>0</v>
          </cell>
          <cell r="G118">
            <v>0</v>
          </cell>
          <cell r="H118">
            <v>0</v>
          </cell>
          <cell r="I118">
            <v>0</v>
          </cell>
        </row>
        <row r="123">
          <cell r="C123" t="str">
            <v>t-2</v>
          </cell>
          <cell r="D123" t="str">
            <v>t-1</v>
          </cell>
          <cell r="E123" t="str">
            <v>t</v>
          </cell>
          <cell r="F123" t="str">
            <v>t+1</v>
          </cell>
          <cell r="G123" t="str">
            <v>t+2</v>
          </cell>
          <cell r="H123" t="str">
            <v>t+3</v>
          </cell>
          <cell r="I123" t="str">
            <v>t+4</v>
          </cell>
        </row>
        <row r="124">
          <cell r="C124">
            <v>1998</v>
          </cell>
          <cell r="D124">
            <v>1999</v>
          </cell>
          <cell r="E124">
            <v>2000</v>
          </cell>
          <cell r="F124">
            <v>2001</v>
          </cell>
          <cell r="G124">
            <v>2002</v>
          </cell>
          <cell r="H124">
            <v>2003</v>
          </cell>
          <cell r="I124">
            <v>2004</v>
          </cell>
        </row>
        <row r="128">
          <cell r="E128">
            <v>23.292323393339611</v>
          </cell>
          <cell r="F128">
            <v>-75.77156588995679</v>
          </cell>
          <cell r="G128">
            <v>-72.000652507888134</v>
          </cell>
          <cell r="H128">
            <v>3.8507309581232256</v>
          </cell>
          <cell r="I128">
            <v>-35.659488074184893</v>
          </cell>
          <cell r="K128" t="str">
            <v>excluding net use of Fund credit</v>
          </cell>
        </row>
        <row r="130">
          <cell r="C130">
            <v>-9.6307328309483609</v>
          </cell>
          <cell r="D130">
            <v>-14.312439372287594</v>
          </cell>
        </row>
        <row r="133">
          <cell r="E133">
            <v>0</v>
          </cell>
          <cell r="F133">
            <v>0</v>
          </cell>
          <cell r="G133">
            <v>0</v>
          </cell>
          <cell r="H133">
            <v>0</v>
          </cell>
          <cell r="I133">
            <v>0</v>
          </cell>
        </row>
        <row r="135">
          <cell r="C135">
            <v>0</v>
          </cell>
          <cell r="D135">
            <v>0</v>
          </cell>
        </row>
        <row r="138">
          <cell r="E138">
            <v>-2.790499999999998</v>
          </cell>
          <cell r="F138">
            <v>-1.77612397657201</v>
          </cell>
          <cell r="G138">
            <v>-14.808587689274511</v>
          </cell>
          <cell r="H138">
            <v>-27.941500000000005</v>
          </cell>
          <cell r="I138">
            <v>-33.292000000000002</v>
          </cell>
        </row>
        <row r="139">
          <cell r="K139" t="str">
            <v>see tables: Fund disbursement part of resid. Financing gap</v>
          </cell>
        </row>
        <row r="140">
          <cell r="C140">
            <v>-8.7210000000000001</v>
          </cell>
          <cell r="D140">
            <v>-9.5947499999999959</v>
          </cell>
        </row>
        <row r="143">
          <cell r="E143">
            <v>54.671529048905569</v>
          </cell>
          <cell r="F143">
            <v>64.99847864331457</v>
          </cell>
          <cell r="G143">
            <v>48.973305033124021</v>
          </cell>
          <cell r="H143">
            <v>33.756467433829258</v>
          </cell>
          <cell r="I143">
            <v>20.801367073584377</v>
          </cell>
          <cell r="K143" t="str">
            <v>program grants + loans</v>
          </cell>
        </row>
        <row r="145">
          <cell r="C145">
            <v>47.513390480126574</v>
          </cell>
          <cell r="D145">
            <v>4.876590866984035</v>
          </cell>
        </row>
        <row r="149">
          <cell r="E149">
            <v>0</v>
          </cell>
          <cell r="F149">
            <v>0</v>
          </cell>
          <cell r="G149">
            <v>0</v>
          </cell>
          <cell r="H149">
            <v>0</v>
          </cell>
          <cell r="I149">
            <v>0</v>
          </cell>
        </row>
        <row r="151">
          <cell r="C151">
            <v>-3.3938136057233268</v>
          </cell>
          <cell r="D151">
            <v>0</v>
          </cell>
        </row>
        <row r="155">
          <cell r="E155">
            <v>0</v>
          </cell>
          <cell r="F155">
            <v>0</v>
          </cell>
          <cell r="G155">
            <v>0</v>
          </cell>
          <cell r="H155">
            <v>0</v>
          </cell>
          <cell r="I155">
            <v>0</v>
          </cell>
        </row>
        <row r="157">
          <cell r="C157">
            <v>0</v>
          </cell>
          <cell r="D157">
            <v>0</v>
          </cell>
        </row>
        <row r="159">
          <cell r="E159">
            <v>3.310190235382954</v>
          </cell>
          <cell r="F159">
            <v>20.486319176358222</v>
          </cell>
          <cell r="G159">
            <v>19.673797074132892</v>
          </cell>
          <cell r="H159">
            <v>23.335139406292438</v>
          </cell>
          <cell r="I159">
            <v>24.938655552308337</v>
          </cell>
          <cell r="K159" t="str">
            <v>including debt relief to be granted</v>
          </cell>
        </row>
        <row r="161">
          <cell r="C161">
            <v>0</v>
          </cell>
          <cell r="D161">
            <v>0</v>
          </cell>
        </row>
        <row r="165">
          <cell r="E165">
            <v>0</v>
          </cell>
          <cell r="F165">
            <v>0</v>
          </cell>
          <cell r="G165">
            <v>0</v>
          </cell>
          <cell r="H165">
            <v>0</v>
          </cell>
          <cell r="I165">
            <v>0</v>
          </cell>
        </row>
        <row r="167">
          <cell r="C167">
            <v>0</v>
          </cell>
          <cell r="D167">
            <v>0</v>
          </cell>
        </row>
        <row r="170">
          <cell r="C170">
            <v>0</v>
          </cell>
          <cell r="D170">
            <v>0</v>
          </cell>
          <cell r="E170">
            <v>3.8113957491454631E-2</v>
          </cell>
          <cell r="F170">
            <v>1.9456610274218633E-2</v>
          </cell>
          <cell r="G170">
            <v>-3.3712625250771566E-2</v>
          </cell>
          <cell r="H170">
            <v>22.880099982329785</v>
          </cell>
          <cell r="I170">
            <v>37.152067507180433</v>
          </cell>
        </row>
        <row r="171">
          <cell r="C171">
            <v>0</v>
          </cell>
          <cell r="D171">
            <v>0</v>
          </cell>
          <cell r="E171">
            <v>0</v>
          </cell>
          <cell r="F171">
            <v>0</v>
          </cell>
          <cell r="G171">
            <v>0</v>
          </cell>
          <cell r="H171">
            <v>0</v>
          </cell>
          <cell r="I171">
            <v>0</v>
          </cell>
        </row>
        <row r="172">
          <cell r="C172">
            <v>4.7394732700812181E-2</v>
          </cell>
          <cell r="D172">
            <v>-2.1087806203723858E-2</v>
          </cell>
          <cell r="E172">
            <v>0</v>
          </cell>
          <cell r="F172">
            <v>0</v>
          </cell>
          <cell r="G172">
            <v>0</v>
          </cell>
          <cell r="H172">
            <v>0</v>
          </cell>
          <cell r="I172">
            <v>0</v>
          </cell>
        </row>
        <row r="175">
          <cell r="E175">
            <v>291.83064236456818</v>
          </cell>
          <cell r="F175">
            <v>363.92712547321179</v>
          </cell>
          <cell r="G175">
            <v>452.05272712146029</v>
          </cell>
          <cell r="H175">
            <v>462.16234861384498</v>
          </cell>
          <cell r="I175">
            <v>500.01279923901808</v>
          </cell>
        </row>
        <row r="177">
          <cell r="C177">
            <v>306.07170851615928</v>
          </cell>
          <cell r="D177">
            <v>312.81546293092714</v>
          </cell>
        </row>
        <row r="180">
          <cell r="E180">
            <v>3.310190235382954</v>
          </cell>
          <cell r="F180">
            <v>20.486319176358222</v>
          </cell>
          <cell r="G180">
            <v>19.673797074132892</v>
          </cell>
          <cell r="H180">
            <v>23.335139406292438</v>
          </cell>
          <cell r="I180">
            <v>24.938655552308337</v>
          </cell>
        </row>
        <row r="182">
          <cell r="C182">
            <v>0</v>
          </cell>
          <cell r="D182">
            <v>0</v>
          </cell>
        </row>
        <row r="185">
          <cell r="E185">
            <v>-180.51001255194117</v>
          </cell>
          <cell r="F185">
            <v>-167.560784856585</v>
          </cell>
          <cell r="G185">
            <v>-193.94797130912758</v>
          </cell>
          <cell r="H185">
            <v>-157.38681898237274</v>
          </cell>
          <cell r="I185">
            <v>-142.92336318946101</v>
          </cell>
        </row>
        <row r="186">
          <cell r="K186" t="str">
            <v>debt service + Fund repayments and interest</v>
          </cell>
        </row>
        <row r="187">
          <cell r="C187">
            <v>-110.23609378590214</v>
          </cell>
          <cell r="D187">
            <v>-206.48199378254353</v>
          </cell>
        </row>
        <row r="190">
          <cell r="E190">
            <v>2304.4557416110229</v>
          </cell>
          <cell r="F190">
            <v>2363.5716064598796</v>
          </cell>
          <cell r="G190">
            <v>2485.1757808955786</v>
          </cell>
          <cell r="H190">
            <v>2046.5860803969363</v>
          </cell>
          <cell r="I190">
            <v>2150.1481336352026</v>
          </cell>
        </row>
        <row r="192">
          <cell r="C192">
            <v>2659.024762521035</v>
          </cell>
          <cell r="D192">
            <v>2547.8731046699831</v>
          </cell>
        </row>
        <row r="195">
          <cell r="E195">
            <v>3325.1372326184091</v>
          </cell>
          <cell r="F195">
            <v>3624.9819378293191</v>
          </cell>
          <cell r="G195">
            <v>3945.4459640978025</v>
          </cell>
          <cell r="H195">
            <v>4461.3547552864629</v>
          </cell>
          <cell r="I195">
            <v>4813.5175142031758</v>
          </cell>
        </row>
        <row r="197">
          <cell r="C197">
            <v>3451.6688681611422</v>
          </cell>
          <cell r="D197">
            <v>3479.0019882979177</v>
          </cell>
        </row>
        <row r="201">
          <cell r="E201">
            <v>936.50206772522927</v>
          </cell>
          <cell r="F201">
            <v>932.32951393444694</v>
          </cell>
          <cell r="G201">
            <v>899.67381148156494</v>
          </cell>
          <cell r="H201">
            <v>869.93266449164662</v>
          </cell>
          <cell r="I201">
            <v>870.13511833004304</v>
          </cell>
        </row>
        <row r="203">
          <cell r="C203">
            <v>795.56520000000012</v>
          </cell>
          <cell r="D203">
            <v>840.75127724128231</v>
          </cell>
        </row>
      </sheetData>
      <sheetData sheetId="22" refreshError="1">
        <row r="13">
          <cell r="B13" t="str">
            <v>Select</v>
          </cell>
          <cell r="C13" t="str">
            <v>SeriesName</v>
          </cell>
          <cell r="D13" t="str">
            <v>CAPTION</v>
          </cell>
          <cell r="E13" t="str">
            <v>DATA</v>
          </cell>
          <cell r="F13" t="str">
            <v>EWS_MAG</v>
          </cell>
        </row>
        <row r="14">
          <cell r="C14" t="str">
            <v>A</v>
          </cell>
          <cell r="D14" t="str">
            <v>G</v>
          </cell>
          <cell r="E14" t="str">
            <v>I</v>
          </cell>
          <cell r="F14" t="str">
            <v>FA</v>
          </cell>
        </row>
      </sheetData>
      <sheetData sheetId="23" refreshError="1">
        <row r="13">
          <cell r="A13" t="str">
            <v xml:space="preserve">          Annual average</v>
          </cell>
          <cell r="H13">
            <v>1.7531647809723605</v>
          </cell>
          <cell r="I13">
            <v>-16.349916510609518</v>
          </cell>
          <cell r="J13">
            <v>0.81103000811031389</v>
          </cell>
          <cell r="K13">
            <v>0.74818986323408332</v>
          </cell>
          <cell r="L13">
            <v>2.9625489100056024</v>
          </cell>
          <cell r="M13">
            <v>2.2102674434350655</v>
          </cell>
        </row>
        <row r="14">
          <cell r="H14">
            <v>1.9308237255174276</v>
          </cell>
          <cell r="I14">
            <v>-15.953528694676876</v>
          </cell>
          <cell r="J14">
            <v>0.48355899419729731</v>
          </cell>
          <cell r="K14">
            <v>1.3474494706448459</v>
          </cell>
          <cell r="L14">
            <v>3.8936372269705588</v>
          </cell>
          <cell r="M14">
            <v>0.54702500517909147</v>
          </cell>
        </row>
        <row r="17">
          <cell r="H17">
            <v>4.4604109828239036</v>
          </cell>
          <cell r="I17">
            <v>10.408077417550299</v>
          </cell>
          <cell r="J17">
            <v>10.603309063834887</v>
          </cell>
          <cell r="K17">
            <v>1.5663025755053406</v>
          </cell>
          <cell r="L17">
            <v>12.278570561906754</v>
          </cell>
          <cell r="M17">
            <v>4.0810819510772811</v>
          </cell>
        </row>
        <row r="18">
          <cell r="H18">
            <v>6.1492257625356039</v>
          </cell>
          <cell r="I18">
            <v>10.07250590000095</v>
          </cell>
          <cell r="J18">
            <v>11.879116316356964</v>
          </cell>
          <cell r="K18">
            <v>12.566693013780839</v>
          </cell>
          <cell r="L18">
            <v>10.030783453414639</v>
          </cell>
          <cell r="M18">
            <v>3.6515132974034969</v>
          </cell>
        </row>
        <row r="19">
          <cell r="H19">
            <v>-2.8802369076469048</v>
          </cell>
          <cell r="I19">
            <v>9.2249221458262411</v>
          </cell>
          <cell r="J19">
            <v>12.714110814007684</v>
          </cell>
          <cell r="K19">
            <v>-4.4784124293580918</v>
          </cell>
          <cell r="L19">
            <v>11.606601614435053</v>
          </cell>
          <cell r="M19">
            <v>6.6301882883113894</v>
          </cell>
        </row>
        <row r="20">
          <cell r="H20">
            <v>0.94972055860704785</v>
          </cell>
          <cell r="I20">
            <v>16.259379686691599</v>
          </cell>
          <cell r="J20">
            <v>9.9723501452979146</v>
          </cell>
          <cell r="K20">
            <v>2.0732057637448342</v>
          </cell>
          <cell r="L20">
            <v>13.697167070064008</v>
          </cell>
          <cell r="M20">
            <v>3.7529942888598233</v>
          </cell>
        </row>
        <row r="21">
          <cell r="H21">
            <v>2.2898180485118935</v>
          </cell>
          <cell r="I21">
            <v>4.5981231808359668</v>
          </cell>
          <cell r="J21">
            <v>-3.6416204322061607</v>
          </cell>
          <cell r="K21">
            <v>-3.8622962846442066</v>
          </cell>
          <cell r="L21">
            <v>4.5774296657724367</v>
          </cell>
          <cell r="M21">
            <v>-2.2146996659790807</v>
          </cell>
        </row>
        <row r="26">
          <cell r="H26">
            <v>-8.559807727860985</v>
          </cell>
          <cell r="I26">
            <v>2.4293590627153727</v>
          </cell>
          <cell r="J26">
            <v>4.9500237981913449</v>
          </cell>
          <cell r="K26">
            <v>12.827335107127858</v>
          </cell>
          <cell r="L26">
            <v>4.2889676113360293</v>
          </cell>
          <cell r="M26">
            <v>-3.8886433937251481</v>
          </cell>
        </row>
        <row r="27">
          <cell r="H27">
            <v>-18.580144204104272</v>
          </cell>
          <cell r="I27">
            <v>6.5816678152998005</v>
          </cell>
          <cell r="J27">
            <v>8.4245597334602618</v>
          </cell>
          <cell r="K27">
            <v>15.502030527937254</v>
          </cell>
          <cell r="L27">
            <v>6.5915991902834037</v>
          </cell>
          <cell r="M27">
            <v>-4.7724259832081231</v>
          </cell>
        </row>
        <row r="28">
          <cell r="H28">
            <v>-27.417267517101131</v>
          </cell>
          <cell r="I28">
            <v>-1.0682288077188176</v>
          </cell>
          <cell r="J28">
            <v>1.1740441059812798</v>
          </cell>
          <cell r="K28">
            <v>-3.9630303879008557</v>
          </cell>
          <cell r="L28">
            <v>2.745445344129557</v>
          </cell>
          <cell r="M28">
            <v>-8.2109536991400169</v>
          </cell>
        </row>
        <row r="29">
          <cell r="H29">
            <v>13.727742676622645</v>
          </cell>
          <cell r="I29">
            <v>11.212121212121207</v>
          </cell>
          <cell r="J29">
            <v>10.376930063578582</v>
          </cell>
          <cell r="K29">
            <v>28.594939312898582</v>
          </cell>
          <cell r="L29">
            <v>4.8632218844984809</v>
          </cell>
          <cell r="M29">
            <v>4.7483680983394949</v>
          </cell>
        </row>
        <row r="30">
          <cell r="H30">
            <v>7.3026437419116297</v>
          </cell>
          <cell r="I30">
            <v>8.5975189524465812</v>
          </cell>
          <cell r="J30">
            <v>13.295256227193409</v>
          </cell>
          <cell r="K30">
            <v>10.684778042290999</v>
          </cell>
          <cell r="L30">
            <v>14.524291497975717</v>
          </cell>
          <cell r="M30">
            <v>8.2523199292973803</v>
          </cell>
        </row>
        <row r="31">
          <cell r="H31">
            <v>4.3945554789800125</v>
          </cell>
          <cell r="I31">
            <v>4.3482468665714737</v>
          </cell>
          <cell r="J31">
            <v>4.0973253045791909</v>
          </cell>
          <cell r="K31">
            <v>3.9397746632303732</v>
          </cell>
          <cell r="L31">
            <v>3.7336253293388846</v>
          </cell>
          <cell r="M31">
            <v>3.6224251541120802</v>
          </cell>
        </row>
        <row r="35">
          <cell r="H35">
            <v>16.927798032454021</v>
          </cell>
          <cell r="I35">
            <v>16.755111798525448</v>
          </cell>
          <cell r="J35">
            <v>17.327520943674525</v>
          </cell>
          <cell r="K35">
            <v>18.056852289990413</v>
          </cell>
          <cell r="L35">
            <v>17.833061692605419</v>
          </cell>
          <cell r="M35">
            <v>18.649913027512699</v>
          </cell>
        </row>
        <row r="36">
          <cell r="H36">
            <v>2.5693279753100038</v>
          </cell>
          <cell r="I36">
            <v>2.978848391913457</v>
          </cell>
          <cell r="J36">
            <v>2.106000643054089</v>
          </cell>
          <cell r="K36">
            <v>2.0552358152543819</v>
          </cell>
          <cell r="L36">
            <v>1.8256178968537484</v>
          </cell>
          <cell r="M36">
            <v>1.9692279767721113</v>
          </cell>
        </row>
        <row r="37">
          <cell r="H37">
            <v>18.968377110406021</v>
          </cell>
          <cell r="I37">
            <v>20.050781474175423</v>
          </cell>
          <cell r="J37">
            <v>20.851457665563128</v>
          </cell>
          <cell r="K37">
            <v>20.009647445078212</v>
          </cell>
          <cell r="L37">
            <v>21.688458969105309</v>
          </cell>
          <cell r="M37">
            <v>20.246142743734556</v>
          </cell>
        </row>
        <row r="39">
          <cell r="H39">
            <v>-2.0405790779519974</v>
          </cell>
          <cell r="I39">
            <v>-3.2956696756499713</v>
          </cell>
          <cell r="J39">
            <v>-3.5239367218885977</v>
          </cell>
          <cell r="K39">
            <v>-1.9527951550877947</v>
          </cell>
          <cell r="L39">
            <v>-3.8553972764998936</v>
          </cell>
          <cell r="M39">
            <v>-1.5962297162218573</v>
          </cell>
        </row>
        <row r="40">
          <cell r="H40">
            <v>0.52874889735800612</v>
          </cell>
          <cell r="I40">
            <v>-0.31682128373651436</v>
          </cell>
          <cell r="J40">
            <v>-1.4179360788345095</v>
          </cell>
          <cell r="K40">
            <v>0.10244066016658737</v>
          </cell>
          <cell r="L40">
            <v>-2.0297793796461447</v>
          </cell>
          <cell r="M40">
            <v>0.37299826055025398</v>
          </cell>
        </row>
        <row r="41">
          <cell r="H41">
            <v>2.6554944622868639</v>
          </cell>
          <cell r="I41">
            <v>2.6183276207650099</v>
          </cell>
          <cell r="J41">
            <v>1.7205518924701235</v>
          </cell>
          <cell r="K41">
            <v>1.1942846870204777</v>
          </cell>
          <cell r="L41">
            <v>-0.7663452759888506</v>
          </cell>
          <cell r="M41">
            <v>2.2199594359033239</v>
          </cell>
        </row>
        <row r="42">
          <cell r="H42">
            <v>15.812882024143432</v>
          </cell>
          <cell r="I42">
            <v>17.527136076136269</v>
          </cell>
          <cell r="J42">
            <v>19.381359814080568</v>
          </cell>
          <cell r="K42">
            <v>18.519601479018785</v>
          </cell>
          <cell r="L42">
            <v>18.117112451273098</v>
          </cell>
          <cell r="M42">
            <v>18.415160750338291</v>
          </cell>
        </row>
        <row r="43">
          <cell r="H43">
            <v>9.1502726285443501</v>
          </cell>
          <cell r="I43">
            <v>10.861591149655967</v>
          </cell>
          <cell r="J43">
            <v>12.226350138070526</v>
          </cell>
          <cell r="K43">
            <v>8.5762198725388608</v>
          </cell>
          <cell r="L43">
            <v>8.5554567663887102</v>
          </cell>
          <cell r="M43">
            <v>9.1426433429996088</v>
          </cell>
        </row>
        <row r="44">
          <cell r="H44">
            <v>11.580990059576587</v>
          </cell>
          <cell r="I44">
            <v>13.341537060283182</v>
          </cell>
          <cell r="J44">
            <v>13.624652513085319</v>
          </cell>
          <cell r="K44">
            <v>12.256376504228751</v>
          </cell>
          <cell r="L44">
            <v>13.232530039576254</v>
          </cell>
          <cell r="M44">
            <v>13.713143363870985</v>
          </cell>
        </row>
        <row r="46">
          <cell r="H46">
            <v>-7.7451346381233614</v>
          </cell>
          <cell r="I46">
            <v>-7.3720199729732272</v>
          </cell>
          <cell r="J46">
            <v>-7.4968928972850737</v>
          </cell>
          <cell r="K46">
            <v>-8.4726034761884961</v>
          </cell>
          <cell r="L46">
            <v>-6.4764502050636441</v>
          </cell>
          <cell r="M46">
            <v>-6.320503041196317</v>
          </cell>
        </row>
        <row r="47">
          <cell r="H47">
            <v>-4.231891964566846</v>
          </cell>
          <cell r="I47">
            <v>-4.1855990158530867</v>
          </cell>
          <cell r="J47">
            <v>-5.7567073009952505</v>
          </cell>
          <cell r="K47">
            <v>-6.2632249747900355</v>
          </cell>
          <cell r="L47">
            <v>-4.8845824116968419</v>
          </cell>
          <cell r="M47">
            <v>-4.7020173864673058</v>
          </cell>
        </row>
        <row r="48">
          <cell r="H48" t="str">
            <v>…</v>
          </cell>
          <cell r="I48">
            <v>13.142620839138955</v>
          </cell>
          <cell r="J48">
            <v>10.756329907754504</v>
          </cell>
          <cell r="K48">
            <v>8.7289718641007212</v>
          </cell>
          <cell r="L48">
            <v>9.7825897740321945</v>
          </cell>
          <cell r="M48">
            <v>7.6070234375966441</v>
          </cell>
        </row>
        <row r="49">
          <cell r="H49" t="str">
            <v>…</v>
          </cell>
          <cell r="I49">
            <v>77.035916945811081</v>
          </cell>
          <cell r="J49">
            <v>73.235747298796923</v>
          </cell>
          <cell r="K49">
            <v>69.304079212284378</v>
          </cell>
          <cell r="L49">
            <v>65.202300232017535</v>
          </cell>
          <cell r="M49">
            <v>62.988463243694646</v>
          </cell>
        </row>
        <row r="53">
          <cell r="H53">
            <v>18.653780878158294</v>
          </cell>
          <cell r="I53">
            <v>14.575429793594505</v>
          </cell>
          <cell r="J53">
            <v>12.171064476627715</v>
          </cell>
          <cell r="K53">
            <v>12.530814677031282</v>
          </cell>
          <cell r="L53">
            <v>9.2939055027073092</v>
          </cell>
          <cell r="M53">
            <v>9.1754855308877481</v>
          </cell>
        </row>
        <row r="54">
          <cell r="H54">
            <v>32.149678523091161</v>
          </cell>
          <cell r="I54">
            <v>26.410766092849379</v>
          </cell>
          <cell r="J54">
            <v>21.637149305950949</v>
          </cell>
          <cell r="K54">
            <v>20.732241462997891</v>
          </cell>
          <cell r="L54">
            <v>15.836962988881934</v>
          </cell>
          <cell r="M54">
            <v>14.806640911239075</v>
          </cell>
        </row>
        <row r="58">
          <cell r="H58">
            <v>-8.0017938728000004</v>
          </cell>
          <cell r="I58">
            <v>-6.9381241092000003</v>
          </cell>
          <cell r="J58">
            <v>-8.0667983173107896</v>
          </cell>
          <cell r="K58">
            <v>-2.6133090199872502</v>
          </cell>
          <cell r="L58">
            <v>-1.6559328037646992</v>
          </cell>
          <cell r="M58">
            <v>-13.32289852906858</v>
          </cell>
        </row>
        <row r="59">
          <cell r="H59">
            <v>216.48925000000003</v>
          </cell>
          <cell r="I59">
            <v>207.76825000000002</v>
          </cell>
          <cell r="J59">
            <v>198.17350000000002</v>
          </cell>
          <cell r="K59">
            <v>195.38300000000001</v>
          </cell>
          <cell r="L59">
            <v>197.57543000000001</v>
          </cell>
          <cell r="M59">
            <v>185.76793000000001</v>
          </cell>
        </row>
        <row r="60">
          <cell r="H60">
            <v>133.80052533992583</v>
          </cell>
          <cell r="I60">
            <v>128.41053770086529</v>
          </cell>
          <cell r="J60">
            <v>122.48053152039556</v>
          </cell>
          <cell r="K60">
            <v>120.7558714462299</v>
          </cell>
          <cell r="L60">
            <v>122.11089616810878</v>
          </cell>
          <cell r="M60">
            <v>114.81330655129788</v>
          </cell>
        </row>
        <row r="62">
          <cell r="H62">
            <v>2553.1968137343379</v>
          </cell>
          <cell r="I62">
            <v>2746.027633432393</v>
          </cell>
          <cell r="J62">
            <v>2924.9753651864348</v>
          </cell>
          <cell r="K62">
            <v>3113.9978938172867</v>
          </cell>
          <cell r="L62">
            <v>3379.6776481175584</v>
          </cell>
          <cell r="M62">
            <v>3549.6144085144274</v>
          </cell>
        </row>
      </sheetData>
      <sheetData sheetId="24" refreshError="1">
        <row r="13">
          <cell r="A13" t="str">
            <v>Q:\DATA\SEN\AREMOS\SEN1BL.BNK,TYPE=LAREMOS</v>
          </cell>
          <cell r="H13">
            <v>-4.7883024209668275</v>
          </cell>
          <cell r="I13">
            <v>-7.5585456319660072E-2</v>
          </cell>
          <cell r="J13">
            <v>2.2898180485118935</v>
          </cell>
          <cell r="K13">
            <v>4.5981231808359668</v>
          </cell>
          <cell r="L13">
            <v>-3.6416204322061607</v>
          </cell>
          <cell r="M13">
            <v>-3.8622962846442066</v>
          </cell>
        </row>
      </sheetData>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v>0</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
      <sheetName val="EDSS_In_A"/>
      <sheetName val="Out"/>
      <sheetName val="Control"/>
      <sheetName val="Project Example"/>
      <sheetName val="Stochastic Results"/>
      <sheetName val="OT Analysis"/>
      <sheetName val="Names"/>
      <sheetName val="Oyu Tolgoi"/>
    </sheetNames>
    <sheetDataSet>
      <sheetData sheetId="0" refreshError="1"/>
      <sheetData sheetId="1" refreshError="1"/>
      <sheetData sheetId="2" refreshError="1"/>
      <sheetData sheetId="3"/>
      <sheetData sheetId="4">
        <row r="4">
          <cell r="C4">
            <v>3</v>
          </cell>
        </row>
        <row r="5">
          <cell r="C5">
            <v>3</v>
          </cell>
        </row>
        <row r="6">
          <cell r="C6">
            <v>45</v>
          </cell>
        </row>
        <row r="7">
          <cell r="C7">
            <v>2055</v>
          </cell>
        </row>
        <row r="9">
          <cell r="C9" t="str">
            <v>Oyu Tolgoi</v>
          </cell>
        </row>
        <row r="11">
          <cell r="J11">
            <v>4299.2050686395032</v>
          </cell>
          <cell r="K11">
            <v>0.39646344175886161</v>
          </cell>
          <cell r="L11">
            <v>0.37339919237193092</v>
          </cell>
          <cell r="M11">
            <v>0.53283509936397</v>
          </cell>
          <cell r="N11">
            <v>0.54262602387738046</v>
          </cell>
          <cell r="O11">
            <v>0.56509920509621359</v>
          </cell>
          <cell r="P11">
            <v>0.49010706153873562</v>
          </cell>
          <cell r="Q11">
            <v>0.47049342350118939</v>
          </cell>
          <cell r="R11">
            <v>0.44954803161836748</v>
          </cell>
        </row>
        <row r="12">
          <cell r="C12">
            <v>2204</v>
          </cell>
          <cell r="I12">
            <v>0.7</v>
          </cell>
          <cell r="J12">
            <v>3009.4435480476504</v>
          </cell>
          <cell r="K12">
            <v>0.33166794593961951</v>
          </cell>
          <cell r="L12">
            <v>0.31166856802558107</v>
          </cell>
          <cell r="M12">
            <v>0.53402078954376975</v>
          </cell>
          <cell r="N12">
            <v>0.54846393183878461</v>
          </cell>
          <cell r="O12">
            <v>0.58308249646184473</v>
          </cell>
          <cell r="P12">
            <v>0.47573294010396389</v>
          </cell>
          <cell r="Q12">
            <v>0.44925935142390772</v>
          </cell>
          <cell r="R12">
            <v>0.42188859842682569</v>
          </cell>
        </row>
        <row r="13">
          <cell r="C13">
            <v>400</v>
          </cell>
          <cell r="I13">
            <v>0.8</v>
          </cell>
          <cell r="J13">
            <v>3439.364054911603</v>
          </cell>
          <cell r="K13">
            <v>0.354794438431356</v>
          </cell>
          <cell r="L13">
            <v>0.33416968480940695</v>
          </cell>
          <cell r="M13">
            <v>0.53353731912035052</v>
          </cell>
          <cell r="N13">
            <v>0.54601696022224078</v>
          </cell>
          <cell r="O13">
            <v>0.57538526571921156</v>
          </cell>
          <cell r="P13">
            <v>0.48155920016183357</v>
          </cell>
          <cell r="Q13">
            <v>0.45785419117579479</v>
          </cell>
          <cell r="R13">
            <v>0.43302207759137495</v>
          </cell>
        </row>
        <row r="14">
          <cell r="C14">
            <v>6</v>
          </cell>
          <cell r="I14">
            <v>0.9</v>
          </cell>
          <cell r="J14">
            <v>3869.2845617755515</v>
          </cell>
          <cell r="K14">
            <v>0.37630072165622636</v>
          </cell>
          <cell r="L14">
            <v>0.35460743369411007</v>
          </cell>
          <cell r="M14">
            <v>0.53314436828692502</v>
          </cell>
          <cell r="N14">
            <v>0.54412022773027913</v>
          </cell>
          <cell r="O14">
            <v>0.56959832867584503</v>
          </cell>
          <cell r="P14">
            <v>0.48624368795409251</v>
          </cell>
          <cell r="Q14">
            <v>0.46477870699009571</v>
          </cell>
          <cell r="R14">
            <v>0.44205925955394387</v>
          </cell>
        </row>
        <row r="15">
          <cell r="C15" t="str">
            <v>WEO</v>
          </cell>
          <cell r="I15">
            <v>1</v>
          </cell>
          <cell r="J15">
            <v>4299.2050686395032</v>
          </cell>
          <cell r="K15">
            <v>0.39646344175886161</v>
          </cell>
          <cell r="L15">
            <v>0.37339919237193092</v>
          </cell>
          <cell r="M15">
            <v>0.53283509936397</v>
          </cell>
          <cell r="N15">
            <v>0.54262602387738046</v>
          </cell>
          <cell r="O15">
            <v>0.56509920509621359</v>
          </cell>
          <cell r="P15">
            <v>0.49010706153873562</v>
          </cell>
          <cell r="Q15">
            <v>0.47049342350118939</v>
          </cell>
          <cell r="R15">
            <v>0.44954803161836748</v>
          </cell>
        </row>
        <row r="16">
          <cell r="I16">
            <v>1.1000000000000001</v>
          </cell>
          <cell r="J16">
            <v>4729.1255755034526</v>
          </cell>
          <cell r="K16">
            <v>0.41548949474219471</v>
          </cell>
          <cell r="L16">
            <v>0.39066030282779191</v>
          </cell>
          <cell r="M16">
            <v>0.53259853504112786</v>
          </cell>
          <cell r="N16">
            <v>0.54144401427439992</v>
          </cell>
          <cell r="O16">
            <v>0.56154094325972315</v>
          </cell>
          <cell r="P16">
            <v>0.49335970436912824</v>
          </cell>
          <cell r="Q16">
            <v>0.47531172028032914</v>
          </cell>
          <cell r="R16">
            <v>0.45588614804762934</v>
          </cell>
        </row>
        <row r="17">
          <cell r="I17">
            <v>1.2</v>
          </cell>
          <cell r="J17">
            <v>5159.0460823674039</v>
          </cell>
          <cell r="K17">
            <v>0.43353823960517618</v>
          </cell>
          <cell r="L17">
            <v>0.40682905176594969</v>
          </cell>
          <cell r="M17">
            <v>0.53240155547252788</v>
          </cell>
          <cell r="N17">
            <v>0.54046514915244626</v>
          </cell>
          <cell r="O17">
            <v>0.55862515101962873</v>
          </cell>
          <cell r="P17">
            <v>0.49612482770368005</v>
          </cell>
          <cell r="Q17">
            <v>0.47940912089948756</v>
          </cell>
          <cell r="R17">
            <v>0.46129118848812661</v>
          </cell>
        </row>
        <row r="18">
          <cell r="C18">
            <v>1</v>
          </cell>
          <cell r="I18">
            <v>1.3</v>
          </cell>
          <cell r="J18">
            <v>5588.9665892313524</v>
          </cell>
          <cell r="K18">
            <v>0.45073541385651494</v>
          </cell>
          <cell r="L18">
            <v>0.42206402954463279</v>
          </cell>
          <cell r="M18">
            <v>0.53223397469900846</v>
          </cell>
          <cell r="N18">
            <v>0.53963907233882713</v>
          </cell>
          <cell r="O18">
            <v>0.55618865270719886</v>
          </cell>
          <cell r="P18">
            <v>0.49850341641486789</v>
          </cell>
          <cell r="Q18">
            <v>0.48293417341556949</v>
          </cell>
          <cell r="R18">
            <v>0.4659519028009278</v>
          </cell>
        </row>
        <row r="19">
          <cell r="C19">
            <v>1</v>
          </cell>
          <cell r="I19">
            <v>1.4</v>
          </cell>
          <cell r="J19">
            <v>6018.8870960953009</v>
          </cell>
          <cell r="K19">
            <v>0.46718223578401241</v>
          </cell>
          <cell r="L19">
            <v>0.43648544530535538</v>
          </cell>
          <cell r="M19">
            <v>0.5320896681926961</v>
          </cell>
          <cell r="N19">
            <v>0.53893260108733221</v>
          </cell>
          <cell r="O19">
            <v>0.55412224513981012</v>
          </cell>
          <cell r="P19">
            <v>0.5005712257187499</v>
          </cell>
          <cell r="Q19">
            <v>0.4859989720812235</v>
          </cell>
          <cell r="R19">
            <v>0.47001213775825229</v>
          </cell>
        </row>
        <row r="20">
          <cell r="C20">
            <v>1</v>
          </cell>
          <cell r="I20">
            <v>1.5</v>
          </cell>
          <cell r="J20">
            <v>6448.8076029592521</v>
          </cell>
          <cell r="K20">
            <v>0.48296157695523229</v>
          </cell>
          <cell r="L20">
            <v>0.45019069193361627</v>
          </cell>
          <cell r="M20">
            <v>0.53196410215848067</v>
          </cell>
          <cell r="N20">
            <v>0.53832151287848462</v>
          </cell>
          <cell r="O20">
            <v>0.55234755817984982</v>
          </cell>
          <cell r="P20">
            <v>0.50238542885688131</v>
          </cell>
          <cell r="Q20">
            <v>0.48868813346809975</v>
          </cell>
          <cell r="R20">
            <v>0.47358091738764796</v>
          </cell>
        </row>
        <row r="21">
          <cell r="I21">
            <v>1.6</v>
          </cell>
          <cell r="J21">
            <v>6878.7281098232061</v>
          </cell>
          <cell r="K21">
            <v>0.4981422775610958</v>
          </cell>
          <cell r="L21">
            <v>0.463259885811109</v>
          </cell>
          <cell r="M21">
            <v>0.5318538485698856</v>
          </cell>
          <cell r="N21">
            <v>0.5377877122987621</v>
          </cell>
          <cell r="O21">
            <v>0.55080689023933815</v>
          </cell>
          <cell r="P21">
            <v>0.50398998536013051</v>
          </cell>
          <cell r="Q21">
            <v>0.49106672980202698</v>
          </cell>
          <cell r="R21">
            <v>0.47674237909133849</v>
          </cell>
        </row>
        <row r="22">
          <cell r="C22" t="str">
            <v>Deterministic</v>
          </cell>
          <cell r="I22">
            <v>1.7</v>
          </cell>
          <cell r="J22">
            <v>7308.6486166871518</v>
          </cell>
          <cell r="K22">
            <v>0.51278224302535691</v>
          </cell>
          <cell r="L22">
            <v>0.47611885677415866</v>
          </cell>
          <cell r="M22">
            <v>0.53175157926754502</v>
          </cell>
          <cell r="N22">
            <v>0.53731434052192162</v>
          </cell>
          <cell r="O22">
            <v>0.54946080403558129</v>
          </cell>
          <cell r="P22">
            <v>0.5054147939583713</v>
          </cell>
          <cell r="Q22">
            <v>0.49318280733829273</v>
          </cell>
          <cell r="R22">
            <v>0.47956597195070005</v>
          </cell>
        </row>
        <row r="23">
          <cell r="C23">
            <v>0.4051747139190488</v>
          </cell>
          <cell r="I23">
            <v>1.8</v>
          </cell>
          <cell r="J23">
            <v>7738.5691235511031</v>
          </cell>
          <cell r="K23">
            <v>0.52693071695822402</v>
          </cell>
          <cell r="L23">
            <v>0.48949508969399491</v>
          </cell>
          <cell r="M23">
            <v>0.53164786290466004</v>
          </cell>
          <cell r="N23">
            <v>0.53688590977185158</v>
          </cell>
          <cell r="O23">
            <v>0.54828218253676442</v>
          </cell>
          <cell r="P23">
            <v>0.50668003644510595</v>
          </cell>
          <cell r="Q23">
            <v>0.49507223721016641</v>
          </cell>
          <cell r="R23">
            <v>0.48210966936549865</v>
          </cell>
        </row>
        <row r="24">
          <cell r="C24">
            <v>0.95</v>
          </cell>
          <cell r="I24">
            <v>1.9</v>
          </cell>
          <cell r="J24">
            <v>8168.4896304150561</v>
          </cell>
          <cell r="K24">
            <v>0.54062998255846362</v>
          </cell>
          <cell r="L24">
            <v>0.50242383820654246</v>
          </cell>
          <cell r="M24">
            <v>0.53155483866380648</v>
          </cell>
          <cell r="N24">
            <v>0.53650302441632736</v>
          </cell>
          <cell r="O24">
            <v>0.54723331492498672</v>
          </cell>
          <cell r="P24">
            <v>0.50782066899016232</v>
          </cell>
          <cell r="Q24">
            <v>0.4967756800073701</v>
          </cell>
          <cell r="R24">
            <v>0.48440548306980624</v>
          </cell>
        </row>
        <row r="25">
          <cell r="C25">
            <v>0.25</v>
          </cell>
          <cell r="I25">
            <v>2</v>
          </cell>
          <cell r="J25">
            <v>8598.4101372790064</v>
          </cell>
          <cell r="K25">
            <v>0.55391665856051076</v>
          </cell>
          <cell r="L25">
            <v>0.51494319591009474</v>
          </cell>
          <cell r="M25">
            <v>0.53147093421416547</v>
          </cell>
          <cell r="N25">
            <v>0.53615878828807695</v>
          </cell>
          <cell r="O25">
            <v>0.54629389228312952</v>
          </cell>
          <cell r="P25">
            <v>0.50885423631950444</v>
          </cell>
          <cell r="Q25">
            <v>0.49831930914355188</v>
          </cell>
          <cell r="R25">
            <v>0.48648796402481365</v>
          </cell>
        </row>
        <row r="26">
          <cell r="C26">
            <v>10000</v>
          </cell>
          <cell r="I26">
            <v>2.1</v>
          </cell>
          <cell r="J26">
            <v>9028.3306441429595</v>
          </cell>
          <cell r="K26">
            <v>0.5668227016164642</v>
          </cell>
          <cell r="L26">
            <v>0.52708626672326153</v>
          </cell>
          <cell r="M26">
            <v>0.53139487111138972</v>
          </cell>
          <cell r="N26">
            <v>0.5358476305551344</v>
          </cell>
          <cell r="O26">
            <v>0.54544763383609873</v>
          </cell>
          <cell r="P26">
            <v>0.5097951371455568</v>
          </cell>
          <cell r="Q26">
            <v>0.49972460700712257</v>
          </cell>
          <cell r="R26">
            <v>0.48838552715619904</v>
          </cell>
        </row>
        <row r="27">
          <cell r="C27">
            <v>1000</v>
          </cell>
          <cell r="I27">
            <v>2.2000000000000002</v>
          </cell>
          <cell r="J27">
            <v>9458.2511510069053</v>
          </cell>
          <cell r="K27">
            <v>0.57937619233557225</v>
          </cell>
          <cell r="L27">
            <v>0.53888202314146005</v>
          </cell>
          <cell r="M27">
            <v>0.53132559919946731</v>
          </cell>
          <cell r="N27">
            <v>0.53556500193090395</v>
          </cell>
          <cell r="O27">
            <v>0.54468133543762809</v>
          </cell>
          <cell r="P27">
            <v>0.5106552990674661</v>
          </cell>
          <cell r="Q27">
            <v>0.50100937084790143</v>
          </cell>
          <cell r="R27">
            <v>0.49012175559976373</v>
          </cell>
        </row>
        <row r="28">
          <cell r="I28">
            <v>2.2999999999999998</v>
          </cell>
          <cell r="J28">
            <v>9888.1716578708583</v>
          </cell>
          <cell r="K28">
            <v>0.59160195935534565</v>
          </cell>
          <cell r="L28">
            <v>0.55035598495583604</v>
          </cell>
          <cell r="M28">
            <v>0.53126224783224651</v>
          </cell>
          <cell r="N28">
            <v>0.53530715078215851</v>
          </cell>
          <cell r="O28">
            <v>0.54398417560528445</v>
          </cell>
          <cell r="P28">
            <v>0.51144468687901146</v>
          </cell>
          <cell r="Q28">
            <v>0.50218847047912374</v>
          </cell>
          <cell r="R28">
            <v>0.49171638584361138</v>
          </cell>
        </row>
        <row r="29">
          <cell r="I29">
            <v>2.4</v>
          </cell>
          <cell r="J29">
            <v>10318.092164734808</v>
          </cell>
          <cell r="K29">
            <v>0.60352208024807807</v>
          </cell>
          <cell r="L29">
            <v>0.56153076206424668</v>
          </cell>
          <cell r="M29">
            <v>0.53120408908941219</v>
          </cell>
          <cell r="N29">
            <v>0.53507095564875429</v>
          </cell>
          <cell r="O29">
            <v>0.54334720128458169</v>
          </cell>
          <cell r="P29">
            <v>0.51217169036370935</v>
          </cell>
          <cell r="Q29">
            <v>0.50327442641404929</v>
          </cell>
          <cell r="R29">
            <v>0.49318606128388365</v>
          </cell>
        </row>
        <row r="30">
          <cell r="C30" t="str">
            <v>Deterministic</v>
          </cell>
          <cell r="I30">
            <v>2.5</v>
          </cell>
          <cell r="J30">
            <v>10748.012671598755</v>
          </cell>
          <cell r="K30">
            <v>0.6151562878736283</v>
          </cell>
          <cell r="L30">
            <v>0.57242649307177773</v>
          </cell>
          <cell r="M30">
            <v>0.53115050968142319</v>
          </cell>
          <cell r="N30">
            <v>0.53485379826096746</v>
          </cell>
          <cell r="O30">
            <v>0.54276294128352187</v>
          </cell>
          <cell r="P30">
            <v>0.51284342364392776</v>
          </cell>
          <cell r="Q30">
            <v>0.50427785619780208</v>
          </cell>
          <cell r="R30">
            <v>0.49454491531406669</v>
          </cell>
        </row>
        <row r="31">
          <cell r="C31">
            <v>0.31073040492110987</v>
          </cell>
          <cell r="I31">
            <v>2.6</v>
          </cell>
          <cell r="J31">
            <v>11177.933178462705</v>
          </cell>
          <cell r="K31">
            <v>0.62652230285303312</v>
          </cell>
          <cell r="L31">
            <v>0.58306120302064102</v>
          </cell>
          <cell r="M31">
            <v>0.53110098923956672</v>
          </cell>
          <cell r="N31">
            <v>0.53465346607240871</v>
          </cell>
          <cell r="O31">
            <v>0.54222511186710132</v>
          </cell>
          <cell r="P31">
            <v>0.51346595875644585</v>
          </cell>
          <cell r="Q31">
            <v>0.505207822708444</v>
          </cell>
          <cell r="R31">
            <v>0.49580502730256781</v>
          </cell>
        </row>
        <row r="32">
          <cell r="C32">
            <v>0.95</v>
          </cell>
          <cell r="I32">
            <v>2.7</v>
          </cell>
          <cell r="J32">
            <v>11607.853685326654</v>
          </cell>
          <cell r="K32">
            <v>0.63763610803605175</v>
          </cell>
          <cell r="L32">
            <v>0.59345109768443272</v>
          </cell>
          <cell r="M32">
            <v>0.53105508335992457</v>
          </cell>
          <cell r="N32">
            <v>0.53446807660306106</v>
          </cell>
          <cell r="O32">
            <v>0.5417283898578672</v>
          </cell>
          <cell r="P32">
            <v>0.51404450971937499</v>
          </cell>
          <cell r="Q32">
            <v>0.50607210865987495</v>
          </cell>
          <cell r="R32">
            <v>0.49697678265346834</v>
          </cell>
        </row>
        <row r="33">
          <cell r="C33">
            <v>0.1</v>
          </cell>
          <cell r="I33">
            <v>2.8</v>
          </cell>
          <cell r="J33">
            <v>12037.774192190602</v>
          </cell>
          <cell r="K33">
            <v>0.64851217680076889</v>
          </cell>
          <cell r="L33">
            <v>0.60361080754374552</v>
          </cell>
          <cell r="M33">
            <v>0.53101241022953316</v>
          </cell>
          <cell r="N33">
            <v>0.53429601810332228</v>
          </cell>
          <cell r="O33">
            <v>0.5412682358485601</v>
          </cell>
          <cell r="P33">
            <v>0.51458357891551521</v>
          </cell>
          <cell r="Q33">
            <v>0.50687743492678428</v>
          </cell>
          <cell r="R33">
            <v>0.49806915969241139</v>
          </cell>
        </row>
        <row r="34">
          <cell r="C34">
            <v>1000</v>
          </cell>
          <cell r="I34">
            <v>2.9</v>
          </cell>
          <cell r="J34">
            <v>12467.694699054557</v>
          </cell>
          <cell r="K34">
            <v>0.65916366431962448</v>
          </cell>
          <cell r="L34">
            <v>0.61355359161094869</v>
          </cell>
          <cell r="M34">
            <v>0.53097263998185262</v>
          </cell>
          <cell r="N34">
            <v>0.53413590257397559</v>
          </cell>
          <cell r="O34">
            <v>0.54084075507311502</v>
          </cell>
          <cell r="P34">
            <v>0.51508707449584257</v>
          </cell>
          <cell r="Q34">
            <v>0.5076296356624096</v>
          </cell>
          <cell r="R34">
            <v>0.49908996015902374</v>
          </cell>
        </row>
        <row r="35">
          <cell r="C35">
            <v>200</v>
          </cell>
          <cell r="I35">
            <v>3</v>
          </cell>
          <cell r="J35">
            <v>12897.615205918504</v>
          </cell>
          <cell r="K35">
            <v>0.66960256886210179</v>
          </cell>
          <cell r="L35">
            <v>0.62329150876589301</v>
          </cell>
          <cell r="M35">
            <v>0.53093548615309327</v>
          </cell>
          <cell r="N35">
            <v>0.53398652824098891</v>
          </cell>
          <cell r="O35">
            <v>0.54044258689812552</v>
          </cell>
          <cell r="P35">
            <v>0.51555840528274466</v>
          </cell>
          <cell r="Q35">
            <v>0.50833379986653937</v>
          </cell>
          <cell r="R35">
            <v>0.50004599582848386</v>
          </cell>
        </row>
        <row r="38">
          <cell r="J38">
            <v>998.10468101892627</v>
          </cell>
          <cell r="K38">
            <v>0.39646344175886161</v>
          </cell>
          <cell r="L38">
            <v>0.37339919237193092</v>
          </cell>
          <cell r="M38">
            <v>0.53283509936397</v>
          </cell>
          <cell r="N38">
            <v>0.54262602387738046</v>
          </cell>
          <cell r="O38">
            <v>0.56509920509621359</v>
          </cell>
          <cell r="P38">
            <v>0.49010706153873562</v>
          </cell>
          <cell r="Q38">
            <v>0.47049342350118939</v>
          </cell>
          <cell r="R38">
            <v>0.44954803161836748</v>
          </cell>
        </row>
        <row r="39">
          <cell r="C39">
            <v>1.6373079685276792E-2</v>
          </cell>
          <cell r="I39">
            <v>0.7</v>
          </cell>
          <cell r="J39">
            <v>698.67327671324847</v>
          </cell>
          <cell r="K39">
            <v>0.35906458482275727</v>
          </cell>
          <cell r="L39">
            <v>0.33880641197004996</v>
          </cell>
          <cell r="M39">
            <v>0.53322588424806416</v>
          </cell>
          <cell r="N39">
            <v>0.54458750270190015</v>
          </cell>
          <cell r="O39">
            <v>0.57137291262515344</v>
          </cell>
          <cell r="P39">
            <v>0.48491342683014776</v>
          </cell>
          <cell r="Q39">
            <v>0.46321095241316201</v>
          </cell>
          <cell r="R39">
            <v>0.4397013413898283</v>
          </cell>
        </row>
        <row r="40">
          <cell r="C40">
            <v>0.03</v>
          </cell>
          <cell r="I40">
            <v>0.8</v>
          </cell>
          <cell r="J40">
            <v>798.48374481514111</v>
          </cell>
          <cell r="K40">
            <v>0.37173332076084653</v>
          </cell>
          <cell r="L40">
            <v>0.35082916302328415</v>
          </cell>
          <cell r="M40">
            <v>0.53309331884784505</v>
          </cell>
          <cell r="N40">
            <v>0.54387076980659521</v>
          </cell>
          <cell r="O40">
            <v>0.56902359171480543</v>
          </cell>
          <cell r="P40">
            <v>0.48679701158804289</v>
          </cell>
          <cell r="Q40">
            <v>0.46582934263445341</v>
          </cell>
          <cell r="R40">
            <v>0.44321901165769073</v>
          </cell>
        </row>
        <row r="41">
          <cell r="C41">
            <v>0.1</v>
          </cell>
          <cell r="I41">
            <v>0.9</v>
          </cell>
          <cell r="J41">
            <v>898.29421291703397</v>
          </cell>
          <cell r="K41">
            <v>0.38419947297638984</v>
          </cell>
          <cell r="L41">
            <v>0.36229680543427706</v>
          </cell>
          <cell r="M41">
            <v>0.53295436189796119</v>
          </cell>
          <cell r="N41">
            <v>0.54321247649348647</v>
          </cell>
          <cell r="O41">
            <v>0.5669509027672951</v>
          </cell>
          <cell r="P41">
            <v>0.48851409054910883</v>
          </cell>
          <cell r="Q41">
            <v>0.4682432863908223</v>
          </cell>
          <cell r="R41">
            <v>0.44649658685541516</v>
          </cell>
        </row>
        <row r="42">
          <cell r="C42">
            <v>0.1</v>
          </cell>
          <cell r="I42">
            <v>1</v>
          </cell>
          <cell r="J42">
            <v>998.10468101892627</v>
          </cell>
          <cell r="K42">
            <v>0.39646344175886161</v>
          </cell>
          <cell r="L42">
            <v>0.37339919237193092</v>
          </cell>
          <cell r="M42">
            <v>0.53283509936397</v>
          </cell>
          <cell r="N42">
            <v>0.54262602387738046</v>
          </cell>
          <cell r="O42">
            <v>0.56509920509621359</v>
          </cell>
          <cell r="P42">
            <v>0.49010706153873562</v>
          </cell>
          <cell r="Q42">
            <v>0.47049342350118939</v>
          </cell>
          <cell r="R42">
            <v>0.44954803161836748</v>
          </cell>
        </row>
        <row r="43">
          <cell r="C43">
            <v>0.15</v>
          </cell>
          <cell r="I43">
            <v>1.1000000000000001</v>
          </cell>
          <cell r="J43">
            <v>1097.9151491208188</v>
          </cell>
          <cell r="K43">
            <v>0.40852669982761497</v>
          </cell>
          <cell r="L43">
            <v>0.38409747355220142</v>
          </cell>
          <cell r="M43">
            <v>0.53273715900485596</v>
          </cell>
          <cell r="N43">
            <v>0.54211048037229381</v>
          </cell>
          <cell r="O43">
            <v>0.56345095643285714</v>
          </cell>
          <cell r="P43">
            <v>0.491593345483122</v>
          </cell>
          <cell r="Q43">
            <v>0.4726040318387511</v>
          </cell>
          <cell r="R43">
            <v>0.45240782122081113</v>
          </cell>
        </row>
        <row r="44">
          <cell r="C44">
            <v>0.02</v>
          </cell>
          <cell r="I44">
            <v>1.2</v>
          </cell>
          <cell r="J44">
            <v>1197.7256172227114</v>
          </cell>
          <cell r="K44">
            <v>0.4203915798259093</v>
          </cell>
          <cell r="L44">
            <v>0.39454996679110882</v>
          </cell>
          <cell r="M44">
            <v>0.53264517561701752</v>
          </cell>
          <cell r="N44">
            <v>0.54163190853322551</v>
          </cell>
          <cell r="O44">
            <v>0.56193915124169236</v>
          </cell>
          <cell r="P44">
            <v>0.49297238791554349</v>
          </cell>
          <cell r="Q44">
            <v>0.47456701404084689</v>
          </cell>
          <cell r="R44">
            <v>0.45506310573413811</v>
          </cell>
        </row>
        <row r="45">
          <cell r="I45">
            <v>1.3</v>
          </cell>
          <cell r="J45">
            <v>1297.5360853246045</v>
          </cell>
          <cell r="K45">
            <v>0.43206109060704845</v>
          </cell>
          <cell r="L45">
            <v>0.40475048292877319</v>
          </cell>
          <cell r="M45">
            <v>0.53256152041864979</v>
          </cell>
          <cell r="N45">
            <v>0.54119260470827457</v>
          </cell>
          <cell r="O45">
            <v>0.56055793558966804</v>
          </cell>
          <cell r="P45">
            <v>0.49425805931714994</v>
          </cell>
          <cell r="Q45">
            <v>0.47640274351959944</v>
          </cell>
          <cell r="R45">
            <v>0.45754363620612043</v>
          </cell>
        </row>
        <row r="46">
          <cell r="I46">
            <v>1.4</v>
          </cell>
          <cell r="J46">
            <v>1397.3465534264969</v>
          </cell>
          <cell r="K46">
            <v>0.44353876103340101</v>
          </cell>
          <cell r="L46">
            <v>0.41471544700629753</v>
          </cell>
          <cell r="M46">
            <v>0.53248383902154295</v>
          </cell>
          <cell r="N46">
            <v>0.54078517650258662</v>
          </cell>
          <cell r="O46">
            <v>0.55928643230661146</v>
          </cell>
          <cell r="P46">
            <v>0.49545830502752497</v>
          </cell>
          <cell r="Q46">
            <v>0.47812070830548731</v>
          </cell>
          <cell r="R46">
            <v>0.45986216031997967</v>
          </cell>
        </row>
        <row r="47">
          <cell r="C47">
            <v>1</v>
          </cell>
          <cell r="I47">
            <v>1.5</v>
          </cell>
          <cell r="J47">
            <v>1497.1570215283894</v>
          </cell>
          <cell r="K47">
            <v>0.4548285090470725</v>
          </cell>
          <cell r="L47">
            <v>0.42445373174561829</v>
          </cell>
          <cell r="M47">
            <v>0.53241151360303518</v>
          </cell>
          <cell r="N47">
            <v>0.54040627606188063</v>
          </cell>
          <cell r="O47">
            <v>0.55811206875834196</v>
          </cell>
          <cell r="P47">
            <v>0.49658136537555392</v>
          </cell>
          <cell r="Q47">
            <v>0.4797318883702652</v>
          </cell>
          <cell r="R47">
            <v>0.46203404741903364</v>
          </cell>
        </row>
        <row r="48">
          <cell r="C48">
            <v>1</v>
          </cell>
          <cell r="I48">
            <v>1.6</v>
          </cell>
          <cell r="J48">
            <v>1596.9674896302822</v>
          </cell>
          <cell r="K48">
            <v>0.46593453315314176</v>
          </cell>
          <cell r="L48">
            <v>0.43397407745831978</v>
          </cell>
          <cell r="M48">
            <v>0.53234400869661691</v>
          </cell>
          <cell r="N48">
            <v>0.54005300850124793</v>
          </cell>
          <cell r="O48">
            <v>0.55702412266624479</v>
          </cell>
          <cell r="P48">
            <v>0.49763445386890781</v>
          </cell>
          <cell r="Q48">
            <v>0.48124593984964259</v>
          </cell>
          <cell r="R48">
            <v>0.46407278234584065</v>
          </cell>
        </row>
        <row r="49">
          <cell r="C49">
            <v>1</v>
          </cell>
          <cell r="I49">
            <v>1.7</v>
          </cell>
          <cell r="J49">
            <v>1696.7779577321742</v>
          </cell>
          <cell r="K49">
            <v>0.47686122337356612</v>
          </cell>
          <cell r="L49">
            <v>0.44328502058137714</v>
          </cell>
          <cell r="M49">
            <v>0.53228085791183366</v>
          </cell>
          <cell r="N49">
            <v>0.53972285780246243</v>
          </cell>
          <cell r="O49">
            <v>0.55601339378380055</v>
          </cell>
          <cell r="P49">
            <v>0.49862391230137015</v>
          </cell>
          <cell r="Q49">
            <v>0.48267138872118193</v>
          </cell>
          <cell r="R49">
            <v>0.46599024568509601</v>
          </cell>
        </row>
        <row r="50">
          <cell r="C50">
            <v>1</v>
          </cell>
          <cell r="I50">
            <v>1.8</v>
          </cell>
          <cell r="J50">
            <v>1796.5884258340679</v>
          </cell>
          <cell r="K50">
            <v>0.48761308884332449</v>
          </cell>
          <cell r="L50">
            <v>0.45239484350158132</v>
          </cell>
          <cell r="M50">
            <v>0.53222165314363457</v>
          </cell>
          <cell r="N50">
            <v>0.53941362679763893</v>
          </cell>
          <cell r="O50">
            <v>0.55507194308574581</v>
          </cell>
          <cell r="P50">
            <v>0.49955533856882839</v>
          </cell>
          <cell r="Q50">
            <v>0.48401579144661699</v>
          </cell>
          <cell r="R50">
            <v>0.46779694544127237</v>
          </cell>
        </row>
        <row r="51">
          <cell r="C51">
            <v>1</v>
          </cell>
          <cell r="I51">
            <v>1.9</v>
          </cell>
          <cell r="J51">
            <v>1896.3988939359597</v>
          </cell>
          <cell r="K51">
            <v>0.49819469945887729</v>
          </cell>
          <cell r="L51">
            <v>0.46131154110372702</v>
          </cell>
          <cell r="M51">
            <v>0.53216603574321808</v>
          </cell>
          <cell r="N51">
            <v>0.53912338821117933</v>
          </cell>
          <cell r="O51">
            <v>0.55419288381026743</v>
          </cell>
          <cell r="P51">
            <v>0.50043369263659099</v>
          </cell>
          <cell r="Q51">
            <v>0.48528586897087006</v>
          </cell>
          <cell r="R51">
            <v>0.4695022096942667</v>
          </cell>
        </row>
        <row r="52">
          <cell r="I52">
            <v>2</v>
          </cell>
          <cell r="J52">
            <v>1996.2093620378525</v>
          </cell>
          <cell r="K52">
            <v>0.50861063930311801</v>
          </cell>
          <cell r="L52">
            <v>0.47011228312931819</v>
          </cell>
          <cell r="M52">
            <v>0.53211267470268464</v>
          </cell>
          <cell r="N52">
            <v>0.53884976819150832</v>
          </cell>
          <cell r="O52">
            <v>0.55337108806475022</v>
          </cell>
          <cell r="P52">
            <v>0.5012624291707537</v>
          </cell>
          <cell r="Q52">
            <v>0.48648700854813176</v>
          </cell>
          <cell r="R52">
            <v>0.47111509292682391</v>
          </cell>
        </row>
        <row r="53">
          <cell r="I53">
            <v>2.1</v>
          </cell>
          <cell r="J53">
            <v>2096.0198301397454</v>
          </cell>
          <cell r="K53">
            <v>0.51886546974898351</v>
          </cell>
          <cell r="L53">
            <v>0.47966124913145763</v>
          </cell>
          <cell r="M53">
            <v>0.53204935221961125</v>
          </cell>
          <cell r="N53">
            <v>0.53858331222829103</v>
          </cell>
          <cell r="O53">
            <v>0.55261156514537213</v>
          </cell>
          <cell r="P53">
            <v>0.50203421424184858</v>
          </cell>
          <cell r="Q53">
            <v>0.48761737362666546</v>
          </cell>
          <cell r="R53">
            <v>0.4726518121611028</v>
          </cell>
        </row>
        <row r="54">
          <cell r="I54">
            <v>2.2000000000000002</v>
          </cell>
          <cell r="J54">
            <v>2195.8302982416376</v>
          </cell>
          <cell r="K54">
            <v>0.52896370073551979</v>
          </cell>
          <cell r="L54">
            <v>0.48905470048243604</v>
          </cell>
          <cell r="M54">
            <v>0.53198954693328659</v>
          </cell>
          <cell r="N54">
            <v>0.53833184101172171</v>
          </cell>
          <cell r="O54">
            <v>0.55189782578477586</v>
          </cell>
          <cell r="P54">
            <v>0.50276548602808435</v>
          </cell>
          <cell r="Q54">
            <v>0.48869003202306877</v>
          </cell>
          <cell r="R54">
            <v>0.4741089552924751</v>
          </cell>
        </row>
        <row r="55">
          <cell r="I55">
            <v>2.2999999999999998</v>
          </cell>
          <cell r="J55">
            <v>2295.6407663435302</v>
          </cell>
          <cell r="K55">
            <v>0.53890976854389938</v>
          </cell>
          <cell r="L55">
            <v>0.49829742571321461</v>
          </cell>
          <cell r="M55">
            <v>0.53193297372230497</v>
          </cell>
          <cell r="N55">
            <v>0.53809412506199206</v>
          </cell>
          <cell r="O55">
            <v>0.55122585139615987</v>
          </cell>
          <cell r="P55">
            <v>0.50345935293818911</v>
          </cell>
          <cell r="Q55">
            <v>0.48970929275422576</v>
          </cell>
          <cell r="R55">
            <v>0.4754925473703121</v>
          </cell>
        </row>
        <row r="56">
          <cell r="I56">
            <v>2.4</v>
          </cell>
          <cell r="J56">
            <v>2395.4512344454229</v>
          </cell>
          <cell r="K56">
            <v>0.54870801900881705</v>
          </cell>
          <cell r="L56">
            <v>0.50739409829484039</v>
          </cell>
          <cell r="M56">
            <v>0.53187937747222858</v>
          </cell>
          <cell r="N56">
            <v>0.53786906582167215</v>
          </cell>
          <cell r="O56">
            <v>0.55059208032485907</v>
          </cell>
          <cell r="P56">
            <v>0.50411861331785257</v>
          </cell>
          <cell r="Q56">
            <v>0.49067904624434844</v>
          </cell>
          <cell r="R56">
            <v>0.47680802017375973</v>
          </cell>
        </row>
        <row r="57">
          <cell r="I57">
            <v>2.5</v>
          </cell>
          <cell r="J57">
            <v>2495.261702547316</v>
          </cell>
          <cell r="K57">
            <v>0.55836269510357672</v>
          </cell>
          <cell r="L57">
            <v>0.5163492639484577</v>
          </cell>
          <cell r="M57">
            <v>0.53182852922926649</v>
          </cell>
          <cell r="N57">
            <v>0.53765567868085606</v>
          </cell>
          <cell r="O57">
            <v>0.54999334469927763</v>
          </cell>
          <cell r="P57">
            <v>0.50474579316997192</v>
          </cell>
          <cell r="Q57">
            <v>0.49160281394921596</v>
          </cell>
          <cell r="R57">
            <v>0.47806028347948804</v>
          </cell>
        </row>
        <row r="58">
          <cell r="I58">
            <v>2.6</v>
          </cell>
          <cell r="J58">
            <v>2595.0721706492091</v>
          </cell>
          <cell r="K58">
            <v>0.56787792806995341</v>
          </cell>
          <cell r="L58">
            <v>0.52516733204995036</v>
          </cell>
          <cell r="M58">
            <v>0.5317802229307963</v>
          </cell>
          <cell r="N58">
            <v>0.53745307857662117</v>
          </cell>
          <cell r="O58">
            <v>0.54942681747294753</v>
          </cell>
          <cell r="P58">
            <v>0.50534317849913868</v>
          </cell>
          <cell r="Q58">
            <v>0.49248379108436668</v>
          </cell>
          <cell r="R58">
            <v>0.47925378629705234</v>
          </cell>
        </row>
        <row r="59">
          <cell r="I59">
            <v>2.7</v>
          </cell>
          <cell r="J59">
            <v>2694.8826387511012</v>
          </cell>
          <cell r="K59">
            <v>0.57725773140236525</v>
          </cell>
          <cell r="L59">
            <v>0.53385257017677945</v>
          </cell>
          <cell r="M59">
            <v>0.53173427261425688</v>
          </cell>
          <cell r="N59">
            <v>0.53726046772255409</v>
          </cell>
          <cell r="O59">
            <v>0.5488899677891973</v>
          </cell>
          <cell r="P59">
            <v>0.50591284315344442</v>
          </cell>
          <cell r="Q59">
            <v>0.49332488354996273</v>
          </cell>
          <cell r="R59">
            <v>0.48039256968174815</v>
          </cell>
        </row>
        <row r="60">
          <cell r="I60">
            <v>2.8</v>
          </cell>
          <cell r="J60">
            <v>2794.6931068529939</v>
          </cell>
          <cell r="K60">
            <v>0.58650599711849716</v>
          </cell>
          <cell r="L60">
            <v>0.54240910136293297</v>
          </cell>
          <cell r="M60">
            <v>0.53169051002470602</v>
          </cell>
          <cell r="N60">
            <v>0.53707712510960626</v>
          </cell>
          <cell r="O60">
            <v>0.54838052318144681</v>
          </cell>
          <cell r="P60">
            <v>0.5064566728783193</v>
          </cell>
          <cell r="Q60">
            <v>0.49412873995154433</v>
          </cell>
          <cell r="R60">
            <v>0.48148031244619799</v>
          </cell>
        </row>
        <row r="61">
          <cell r="I61">
            <v>2.9</v>
          </cell>
          <cell r="J61">
            <v>2894.5035749548865</v>
          </cell>
          <cell r="K61">
            <v>0.59562649385070299</v>
          </cell>
          <cell r="L61">
            <v>0.5508409032223115</v>
          </cell>
          <cell r="M61">
            <v>0.53164878255614523</v>
          </cell>
          <cell r="N61">
            <v>0.53690239748696367</v>
          </cell>
          <cell r="O61">
            <v>0.54789643741821958</v>
          </cell>
          <cell r="P61">
            <v>0.50697638617032348</v>
          </cell>
          <cell r="Q61">
            <v>0.49489777946009916</v>
          </cell>
          <cell r="R61">
            <v>0.48252037086023897</v>
          </cell>
        </row>
        <row r="62">
          <cell r="I62">
            <v>3</v>
          </cell>
          <cell r="J62">
            <v>2994.3140430567787</v>
          </cell>
          <cell r="K62">
            <v>0.60462286637727203</v>
          </cell>
          <cell r="L62">
            <v>0.55915180868107339</v>
          </cell>
          <cell r="M62">
            <v>0.53160895147352882</v>
          </cell>
          <cell r="N62">
            <v>0.53673569158512036</v>
          </cell>
          <cell r="O62">
            <v>0.54743586303332314</v>
          </cell>
          <cell r="P62">
            <v>0.50747355241680536</v>
          </cell>
          <cell r="Q62">
            <v>0.49563421612882175</v>
          </cell>
          <cell r="R62">
            <v>0.48351581324172049</v>
          </cell>
        </row>
      </sheetData>
      <sheetData sheetId="5">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cell r="Y3">
            <v>21</v>
          </cell>
          <cell r="Z3">
            <v>22</v>
          </cell>
          <cell r="AA3">
            <v>23</v>
          </cell>
          <cell r="AB3">
            <v>24</v>
          </cell>
          <cell r="AC3">
            <v>25</v>
          </cell>
          <cell r="AD3">
            <v>26</v>
          </cell>
          <cell r="AE3">
            <v>27</v>
          </cell>
          <cell r="AF3">
            <v>28</v>
          </cell>
          <cell r="AG3">
            <v>29</v>
          </cell>
          <cell r="AH3">
            <v>30</v>
          </cell>
          <cell r="AI3">
            <v>31</v>
          </cell>
          <cell r="AJ3">
            <v>32</v>
          </cell>
          <cell r="AK3">
            <v>33</v>
          </cell>
          <cell r="AL3">
            <v>34</v>
          </cell>
          <cell r="AM3">
            <v>35</v>
          </cell>
          <cell r="AN3">
            <v>36</v>
          </cell>
          <cell r="AO3">
            <v>37</v>
          </cell>
          <cell r="AP3">
            <v>38</v>
          </cell>
          <cell r="AQ3">
            <v>39</v>
          </cell>
          <cell r="AR3">
            <v>40</v>
          </cell>
          <cell r="AS3">
            <v>41</v>
          </cell>
          <cell r="AT3">
            <v>42</v>
          </cell>
          <cell r="AU3">
            <v>43</v>
          </cell>
          <cell r="AV3">
            <v>44</v>
          </cell>
          <cell r="AW3">
            <v>45</v>
          </cell>
          <cell r="AX3">
            <v>46</v>
          </cell>
          <cell r="AY3">
            <v>47</v>
          </cell>
          <cell r="AZ3">
            <v>48</v>
          </cell>
          <cell r="BA3">
            <v>49</v>
          </cell>
          <cell r="BB3">
            <v>50</v>
          </cell>
          <cell r="BC3">
            <v>51</v>
          </cell>
          <cell r="BD3">
            <v>52</v>
          </cell>
          <cell r="BE3">
            <v>53</v>
          </cell>
          <cell r="BF3">
            <v>54</v>
          </cell>
        </row>
        <row r="4">
          <cell r="E4">
            <v>1</v>
          </cell>
          <cell r="F4">
            <v>1.0163730796852768</v>
          </cell>
          <cell r="G4">
            <v>1.0330142371089339</v>
          </cell>
          <cell r="H4">
            <v>1.0499278615291439</v>
          </cell>
          <cell r="I4">
            <v>1.0671184140697527</v>
          </cell>
          <cell r="J4">
            <v>1.084590428896943</v>
          </cell>
          <cell r="K4">
            <v>1.102348514415161</v>
          </cell>
          <cell r="L4">
            <v>1.1203973544826269</v>
          </cell>
          <cell r="M4">
            <v>1.1387417096467443</v>
          </cell>
          <cell r="N4">
            <v>1.1573864183997387</v>
          </cell>
          <cell r="O4">
            <v>1.1763363984548547</v>
          </cell>
          <cell r="P4">
            <v>1.1955966480434475</v>
          </cell>
          <cell r="Q4">
            <v>1.2151722472333126</v>
          </cell>
          <cell r="R4">
            <v>1.2350683592686005</v>
          </cell>
          <cell r="S4">
            <v>1.2552902319316692</v>
          </cell>
          <cell r="T4">
            <v>1.2758431989272359</v>
          </cell>
          <cell r="U4">
            <v>1.2967326812891899</v>
          </cell>
          <cell r="V4">
            <v>1.3179641888104405</v>
          </cell>
          <cell r="W4">
            <v>1.3395433214961749</v>
          </cell>
          <cell r="X4">
            <v>1.361475771040912</v>
          </cell>
          <cell r="Y4">
            <v>1.3837673223297384</v>
          </cell>
          <cell r="Z4">
            <v>1.4064238549641255</v>
          </cell>
          <cell r="AA4">
            <v>1.4294513448127271</v>
          </cell>
          <cell r="AB4">
            <v>1.4528558655875718</v>
          </cell>
          <cell r="AC4">
            <v>1.4766435904460589</v>
          </cell>
          <cell r="AD4">
            <v>1.5008207936191853</v>
          </cell>
          <cell r="AE4">
            <v>1.5253938520664327</v>
          </cell>
          <cell r="AF4">
            <v>1.5503692471577475</v>
          </cell>
          <cell r="AG4">
            <v>1.575753566383064</v>
          </cell>
          <cell r="AH4">
            <v>1.6015535050898129</v>
          </cell>
          <cell r="AI4">
            <v>1.6277758682488825</v>
          </cell>
          <cell r="AJ4">
            <v>1.6544275722494919</v>
          </cell>
          <cell r="AK4">
            <v>1.6815156467234518</v>
          </cell>
          <cell r="AL4">
            <v>1.7090472363992946</v>
          </cell>
          <cell r="AM4">
            <v>1.7370296029867622</v>
          </cell>
          <cell r="AN4">
            <v>1.7654701270921491</v>
          </cell>
          <cell r="AO4">
            <v>1.7943763101650045</v>
          </cell>
          <cell r="AP4">
            <v>1.8237557764767092</v>
          </cell>
          <cell r="AQ4">
            <v>1.8536162751314458</v>
          </cell>
          <cell r="AR4">
            <v>1.8839656821100987</v>
          </cell>
          <cell r="AS4">
            <v>1.9148120023476143</v>
          </cell>
          <cell r="AT4">
            <v>1.946163371844376</v>
          </cell>
          <cell r="AU4">
            <v>1.9780280598121511</v>
          </cell>
          <cell r="AV4">
            <v>2.0104144708551686</v>
          </cell>
          <cell r="AW4">
            <v>2.043331147186914</v>
          </cell>
          <cell r="AX4">
            <v>2.0767867708832131</v>
          </cell>
          <cell r="AY4">
            <v>2.1107901661722126</v>
          </cell>
          <cell r="AZ4">
            <v>2.1453503017618485</v>
          </cell>
          <cell r="BA4">
            <v>2.180476293205428</v>
          </cell>
          <cell r="BB4">
            <v>2.2161774053059373</v>
          </cell>
          <cell r="BC4">
            <v>2.2524630545597213</v>
          </cell>
          <cell r="BD4">
            <v>2.2893428116401693</v>
          </cell>
          <cell r="BE4">
            <v>2.3268264039220692</v>
          </cell>
          <cell r="BF4">
            <v>2.3649237180472915</v>
          </cell>
        </row>
        <row r="52">
          <cell r="D52">
            <v>1</v>
          </cell>
        </row>
        <row r="106">
          <cell r="E106">
            <v>0</v>
          </cell>
          <cell r="F106">
            <v>0</v>
          </cell>
          <cell r="G106">
            <v>0</v>
          </cell>
          <cell r="H106">
            <v>0</v>
          </cell>
          <cell r="I106">
            <v>0</v>
          </cell>
          <cell r="J106">
            <v>0</v>
          </cell>
          <cell r="K106">
            <v>1</v>
          </cell>
          <cell r="L106">
            <v>2</v>
          </cell>
          <cell r="M106">
            <v>3</v>
          </cell>
          <cell r="N106">
            <v>4</v>
          </cell>
          <cell r="O106">
            <v>5</v>
          </cell>
          <cell r="Q106">
            <v>1</v>
          </cell>
          <cell r="R106">
            <v>2</v>
          </cell>
          <cell r="S106">
            <v>3</v>
          </cell>
          <cell r="T106">
            <v>4</v>
          </cell>
          <cell r="U106">
            <v>5</v>
          </cell>
          <cell r="V106">
            <v>6</v>
          </cell>
          <cell r="W106">
            <v>7</v>
          </cell>
          <cell r="X106">
            <v>8</v>
          </cell>
          <cell r="Y106">
            <v>9</v>
          </cell>
          <cell r="Z106">
            <v>10</v>
          </cell>
          <cell r="AA106">
            <v>11</v>
          </cell>
          <cell r="AB106">
            <v>12</v>
          </cell>
          <cell r="AC106">
            <v>13</v>
          </cell>
          <cell r="AD106">
            <v>14</v>
          </cell>
          <cell r="AE106">
            <v>15</v>
          </cell>
          <cell r="AF106">
            <v>16</v>
          </cell>
          <cell r="AG106">
            <v>17</v>
          </cell>
          <cell r="AH106">
            <v>18</v>
          </cell>
          <cell r="AI106">
            <v>19</v>
          </cell>
          <cell r="AJ106">
            <v>20</v>
          </cell>
          <cell r="AK106">
            <v>21</v>
          </cell>
          <cell r="AL106">
            <v>22</v>
          </cell>
          <cell r="AM106">
            <v>23</v>
          </cell>
          <cell r="AN106">
            <v>24</v>
          </cell>
          <cell r="AO106">
            <v>25</v>
          </cell>
          <cell r="AP106">
            <v>26</v>
          </cell>
          <cell r="AQ106">
            <v>27</v>
          </cell>
          <cell r="AR106">
            <v>28</v>
          </cell>
          <cell r="AS106">
            <v>29</v>
          </cell>
          <cell r="AT106">
            <v>30</v>
          </cell>
          <cell r="AU106">
            <v>31</v>
          </cell>
          <cell r="AV106">
            <v>32</v>
          </cell>
          <cell r="AW106">
            <v>33</v>
          </cell>
          <cell r="AX106">
            <v>34</v>
          </cell>
          <cell r="AY106">
            <v>35</v>
          </cell>
          <cell r="AZ106">
            <v>36</v>
          </cell>
          <cell r="BA106">
            <v>37</v>
          </cell>
          <cell r="BB106">
            <v>38</v>
          </cell>
          <cell r="BC106">
            <v>39</v>
          </cell>
          <cell r="BD106">
            <v>0</v>
          </cell>
          <cell r="BE106">
            <v>0</v>
          </cell>
          <cell r="BF106">
            <v>0</v>
          </cell>
        </row>
        <row r="107">
          <cell r="E107">
            <v>0</v>
          </cell>
          <cell r="F107">
            <v>0</v>
          </cell>
          <cell r="G107">
            <v>0</v>
          </cell>
          <cell r="H107">
            <v>0</v>
          </cell>
          <cell r="I107">
            <v>0</v>
          </cell>
          <cell r="J107">
            <v>0</v>
          </cell>
          <cell r="K107">
            <v>39</v>
          </cell>
          <cell r="L107">
            <v>38</v>
          </cell>
          <cell r="M107">
            <v>37</v>
          </cell>
          <cell r="N107">
            <v>36</v>
          </cell>
          <cell r="O107">
            <v>35</v>
          </cell>
          <cell r="P107">
            <v>40</v>
          </cell>
          <cell r="Q107">
            <v>39</v>
          </cell>
          <cell r="R107">
            <v>38</v>
          </cell>
          <cell r="S107">
            <v>37</v>
          </cell>
          <cell r="T107">
            <v>36</v>
          </cell>
          <cell r="U107">
            <v>35</v>
          </cell>
          <cell r="V107">
            <v>34</v>
          </cell>
          <cell r="W107">
            <v>33</v>
          </cell>
          <cell r="X107">
            <v>32</v>
          </cell>
          <cell r="Y107">
            <v>31</v>
          </cell>
          <cell r="Z107">
            <v>30</v>
          </cell>
          <cell r="AA107">
            <v>29</v>
          </cell>
          <cell r="AB107">
            <v>28</v>
          </cell>
          <cell r="AC107">
            <v>27</v>
          </cell>
          <cell r="AD107">
            <v>26</v>
          </cell>
          <cell r="AE107">
            <v>25</v>
          </cell>
          <cell r="AF107">
            <v>24</v>
          </cell>
          <cell r="AG107">
            <v>23</v>
          </cell>
          <cell r="AH107">
            <v>22</v>
          </cell>
          <cell r="AI107">
            <v>21</v>
          </cell>
          <cell r="AJ107">
            <v>20</v>
          </cell>
          <cell r="AK107">
            <v>19</v>
          </cell>
          <cell r="AL107">
            <v>18</v>
          </cell>
          <cell r="AM107">
            <v>17</v>
          </cell>
          <cell r="AN107">
            <v>16</v>
          </cell>
          <cell r="AO107">
            <v>15</v>
          </cell>
          <cell r="AP107">
            <v>14</v>
          </cell>
          <cell r="AQ107">
            <v>13</v>
          </cell>
          <cell r="AR107">
            <v>12</v>
          </cell>
          <cell r="AS107">
            <v>11</v>
          </cell>
          <cell r="AT107">
            <v>10</v>
          </cell>
          <cell r="AU107">
            <v>9</v>
          </cell>
          <cell r="AV107">
            <v>8</v>
          </cell>
          <cell r="AW107">
            <v>7</v>
          </cell>
          <cell r="AX107">
            <v>6</v>
          </cell>
          <cell r="AY107">
            <v>5</v>
          </cell>
          <cell r="AZ107">
            <v>4</v>
          </cell>
          <cell r="BA107">
            <v>3</v>
          </cell>
          <cell r="BB107">
            <v>2</v>
          </cell>
          <cell r="BC107">
            <v>1</v>
          </cell>
          <cell r="BD107">
            <v>0</v>
          </cell>
          <cell r="BE107">
            <v>0</v>
          </cell>
          <cell r="BF107">
            <v>0</v>
          </cell>
        </row>
        <row r="108">
          <cell r="E108">
            <v>0</v>
          </cell>
          <cell r="F108">
            <v>0</v>
          </cell>
          <cell r="G108">
            <v>0</v>
          </cell>
          <cell r="H108">
            <v>0</v>
          </cell>
          <cell r="I108">
            <v>0</v>
          </cell>
          <cell r="J108">
            <v>0</v>
          </cell>
          <cell r="K108">
            <v>348.60446927196818</v>
          </cell>
          <cell r="L108">
            <v>891.51748006336095</v>
          </cell>
          <cell r="M108">
            <v>902.78431739385508</v>
          </cell>
          <cell r="N108">
            <v>1253.0596400308555</v>
          </cell>
          <cell r="O108">
            <v>1617.8108587764973</v>
          </cell>
          <cell r="P108">
            <v>2268.3771232130712</v>
          </cell>
          <cell r="Q108">
            <v>2398.634061000505</v>
          </cell>
          <cell r="R108">
            <v>2530.7283718990088</v>
          </cell>
          <cell r="S108">
            <v>2412.3025440891747</v>
          </cell>
          <cell r="T108">
            <v>2311.2027620156287</v>
          </cell>
          <cell r="U108">
            <v>1875.6859075536256</v>
          </cell>
          <cell r="V108">
            <v>1911.5358537540817</v>
          </cell>
          <cell r="W108">
            <v>1870.4482444512998</v>
          </cell>
          <cell r="X108">
            <v>1645.9282643504694</v>
          </cell>
          <cell r="Y108">
            <v>1683.6118655615264</v>
          </cell>
          <cell r="Z108">
            <v>2020.9168986636801</v>
          </cell>
          <cell r="AA108">
            <v>2068.5368798482391</v>
          </cell>
          <cell r="AB108">
            <v>1913.1868339191772</v>
          </cell>
          <cell r="AC108">
            <v>1847.2837247458303</v>
          </cell>
          <cell r="AD108">
            <v>1959.6824584959313</v>
          </cell>
          <cell r="AE108">
            <v>2101.7763490616558</v>
          </cell>
          <cell r="AF108">
            <v>2052.3648344453991</v>
          </cell>
          <cell r="AG108">
            <v>1982.5080186588889</v>
          </cell>
          <cell r="AH108">
            <v>1922.8514016926674</v>
          </cell>
          <cell r="AI108">
            <v>1853.8845393164672</v>
          </cell>
          <cell r="AJ108">
            <v>1849.1047549558809</v>
          </cell>
          <cell r="AK108">
            <v>1797.5580700324406</v>
          </cell>
          <cell r="AL108">
            <v>1775.130229141404</v>
          </cell>
          <cell r="AM108">
            <v>1714.773298016803</v>
          </cell>
          <cell r="AN108">
            <v>1572.9601305532992</v>
          </cell>
          <cell r="AO108">
            <v>1559.2301711970388</v>
          </cell>
          <cell r="AP108">
            <v>1463.9842613928352</v>
          </cell>
          <cell r="AQ108">
            <v>1202.1807949608688</v>
          </cell>
          <cell r="AR108">
            <v>1189.2580471074853</v>
          </cell>
          <cell r="AS108">
            <v>1180.5945804811779</v>
          </cell>
          <cell r="AT108">
            <v>1230.2802503124151</v>
          </cell>
          <cell r="AU108">
            <v>923.94224240980952</v>
          </cell>
          <cell r="AV108">
            <v>503.19258960737409</v>
          </cell>
          <cell r="AW108">
            <v>503.19258960737409</v>
          </cell>
          <cell r="AX108">
            <v>503.19258960737409</v>
          </cell>
          <cell r="AY108">
            <v>417.64389411194327</v>
          </cell>
          <cell r="AZ108">
            <v>417.64389411194327</v>
          </cell>
          <cell r="BA108">
            <v>417.64389411194327</v>
          </cell>
          <cell r="BB108">
            <v>417.64389411194327</v>
          </cell>
          <cell r="BC108">
            <v>159.95822426102407</v>
          </cell>
          <cell r="BD108">
            <v>0</v>
          </cell>
          <cell r="BE108">
            <v>0</v>
          </cell>
          <cell r="BF108">
            <v>0</v>
          </cell>
        </row>
        <row r="109">
          <cell r="E109">
            <v>0</v>
          </cell>
          <cell r="F109">
            <v>0</v>
          </cell>
          <cell r="G109">
            <v>0</v>
          </cell>
          <cell r="H109">
            <v>0</v>
          </cell>
          <cell r="I109">
            <v>0</v>
          </cell>
          <cell r="J109">
            <v>0</v>
          </cell>
          <cell r="K109">
            <v>112.86174405231316</v>
          </cell>
          <cell r="L109">
            <v>305.6445490523048</v>
          </cell>
          <cell r="M109">
            <v>317.58418304776495</v>
          </cell>
          <cell r="N109">
            <v>438.324640008176</v>
          </cell>
          <cell r="O109">
            <v>578.30602271353439</v>
          </cell>
          <cell r="P109">
            <v>816.03384636091414</v>
          </cell>
          <cell r="Q109">
            <v>876.78779492421484</v>
          </cell>
          <cell r="R109">
            <v>923.63538688725441</v>
          </cell>
          <cell r="S109">
            <v>870.87230332955073</v>
          </cell>
          <cell r="T109">
            <v>809.30314062530283</v>
          </cell>
          <cell r="U109">
            <v>638.59093105457453</v>
          </cell>
          <cell r="V109">
            <v>631.93908814577162</v>
          </cell>
          <cell r="W109">
            <v>594.16052908478912</v>
          </cell>
          <cell r="X109">
            <v>492.55358992144699</v>
          </cell>
          <cell r="Y109">
            <v>485.49501781537873</v>
          </cell>
          <cell r="Z109">
            <v>606.86345006262081</v>
          </cell>
          <cell r="AA109">
            <v>618.62548295584077</v>
          </cell>
          <cell r="AB109">
            <v>551.51622244605392</v>
          </cell>
          <cell r="AC109">
            <v>529.49317664464388</v>
          </cell>
          <cell r="AD109">
            <v>596.16260878102798</v>
          </cell>
          <cell r="AE109">
            <v>672.86588008361957</v>
          </cell>
          <cell r="AF109">
            <v>653.95147755657206</v>
          </cell>
          <cell r="AG109">
            <v>619.61787100425454</v>
          </cell>
          <cell r="AH109">
            <v>575.57442184355966</v>
          </cell>
          <cell r="AI109">
            <v>536.53619941775651</v>
          </cell>
          <cell r="AJ109">
            <v>538.20328122436649</v>
          </cell>
          <cell r="AK109">
            <v>509.13095117619218</v>
          </cell>
          <cell r="AL109">
            <v>504.80137613587482</v>
          </cell>
          <cell r="AM109">
            <v>459.83289343796696</v>
          </cell>
          <cell r="AN109">
            <v>415.97149958851014</v>
          </cell>
          <cell r="AO109">
            <v>390.24433724455491</v>
          </cell>
          <cell r="AP109">
            <v>361.98917232697141</v>
          </cell>
          <cell r="AQ109">
            <v>282.66697350918423</v>
          </cell>
          <cell r="AR109">
            <v>281.43385581782985</v>
          </cell>
          <cell r="AS109">
            <v>273.97701749720926</v>
          </cell>
          <cell r="AT109">
            <v>315.38089181396356</v>
          </cell>
          <cell r="AU109">
            <v>251.34938144442287</v>
          </cell>
          <cell r="AV109">
            <v>158.39532724024863</v>
          </cell>
          <cell r="AW109">
            <v>158.39532724024863</v>
          </cell>
          <cell r="AX109">
            <v>158.39532724024863</v>
          </cell>
          <cell r="AY109">
            <v>132.81788054977619</v>
          </cell>
          <cell r="AZ109">
            <v>132.81788054977619</v>
          </cell>
          <cell r="BA109">
            <v>132.81788054977619</v>
          </cell>
          <cell r="BB109">
            <v>132.81788054977619</v>
          </cell>
          <cell r="BC109">
            <v>50.86944313655048</v>
          </cell>
          <cell r="BD109">
            <v>0</v>
          </cell>
          <cell r="BE109">
            <v>0</v>
          </cell>
          <cell r="BF109">
            <v>0</v>
          </cell>
        </row>
        <row r="110">
          <cell r="E110">
            <v>0</v>
          </cell>
          <cell r="F110">
            <v>0</v>
          </cell>
          <cell r="G110">
            <v>0</v>
          </cell>
          <cell r="H110">
            <v>0</v>
          </cell>
          <cell r="I110">
            <v>0</v>
          </cell>
          <cell r="J110">
            <v>0</v>
          </cell>
          <cell r="K110">
            <v>313.52029426973121</v>
          </cell>
          <cell r="L110">
            <v>1434.1622732145029</v>
          </cell>
          <cell r="M110">
            <v>774.590440757853</v>
          </cell>
          <cell r="N110">
            <v>1766.3248624536384</v>
          </cell>
          <cell r="O110">
            <v>836.22474451308949</v>
          </cell>
          <cell r="P110">
            <v>1768.0783647856331</v>
          </cell>
          <cell r="Q110">
            <v>1661.44930553419</v>
          </cell>
          <cell r="R110">
            <v>1702.4414669048956</v>
          </cell>
          <cell r="S110">
            <v>732.99787009738236</v>
          </cell>
          <cell r="T110">
            <v>745.51171837564743</v>
          </cell>
          <cell r="U110">
            <v>509.13327788759102</v>
          </cell>
          <cell r="V110">
            <v>532.56510757749379</v>
          </cell>
          <cell r="W110">
            <v>522.07003222614208</v>
          </cell>
          <cell r="X110">
            <v>485.26708577443378</v>
          </cell>
          <cell r="Y110">
            <v>507.3542102271</v>
          </cell>
          <cell r="Z110">
            <v>609.00063609027939</v>
          </cell>
          <cell r="AA110">
            <v>623.35085447440997</v>
          </cell>
          <cell r="AB110">
            <v>576.53632348107124</v>
          </cell>
          <cell r="AC110">
            <v>556.67650864482812</v>
          </cell>
          <cell r="AD110">
            <v>590.54771848765574</v>
          </cell>
          <cell r="AE110">
            <v>841.03020654821512</v>
          </cell>
          <cell r="AF110">
            <v>821.25808552205376</v>
          </cell>
          <cell r="AG110">
            <v>793.30473442646303</v>
          </cell>
          <cell r="AH110">
            <v>769.43301424487993</v>
          </cell>
          <cell r="AI110">
            <v>741.83577986971261</v>
          </cell>
          <cell r="AJ110">
            <v>1353.7454923157879</v>
          </cell>
          <cell r="AK110">
            <v>1316.0077210121851</v>
          </cell>
          <cell r="AL110">
            <v>1299.5881058296256</v>
          </cell>
          <cell r="AM110">
            <v>1255.4002775192209</v>
          </cell>
          <cell r="AN110">
            <v>1151.5776381094154</v>
          </cell>
          <cell r="AO110">
            <v>1209.833834812528</v>
          </cell>
          <cell r="AP110">
            <v>1135.9308752384691</v>
          </cell>
          <cell r="AQ110">
            <v>932.79300783981876</v>
          </cell>
          <cell r="AR110">
            <v>922.7660228054209</v>
          </cell>
          <cell r="AS110">
            <v>916.04388822587441</v>
          </cell>
          <cell r="AT110">
            <v>1115.1183415917408</v>
          </cell>
          <cell r="AU110">
            <v>837.45548286331257</v>
          </cell>
          <cell r="AV110">
            <v>456.09062315821029</v>
          </cell>
          <cell r="AW110">
            <v>456.09062315821029</v>
          </cell>
          <cell r="AX110">
            <v>456.09062315821029</v>
          </cell>
          <cell r="AY110">
            <v>188.79832792145081</v>
          </cell>
          <cell r="AZ110">
            <v>188.79832792145081</v>
          </cell>
          <cell r="BA110">
            <v>188.79832792145081</v>
          </cell>
          <cell r="BB110">
            <v>188.79832792145081</v>
          </cell>
          <cell r="BC110">
            <v>72.31003662098594</v>
          </cell>
          <cell r="BD110">
            <v>0</v>
          </cell>
          <cell r="BE110">
            <v>0</v>
          </cell>
          <cell r="BF110">
            <v>0</v>
          </cell>
        </row>
        <row r="111">
          <cell r="E111">
            <v>0</v>
          </cell>
          <cell r="F111">
            <v>0</v>
          </cell>
          <cell r="G111">
            <v>0</v>
          </cell>
          <cell r="H111">
            <v>0</v>
          </cell>
          <cell r="I111">
            <v>0</v>
          </cell>
          <cell r="J111">
            <v>0</v>
          </cell>
          <cell r="K111">
            <v>613.63062099814658</v>
          </cell>
          <cell r="L111">
            <v>1601.3337906610845</v>
          </cell>
          <cell r="M111">
            <v>1831.2380978479314</v>
          </cell>
          <cell r="N111">
            <v>2229.8654850691642</v>
          </cell>
          <cell r="O111">
            <v>2472.6831491612279</v>
          </cell>
          <cell r="P111">
            <v>3406.5699964127493</v>
          </cell>
          <cell r="Q111">
            <v>3912.2640054580579</v>
          </cell>
          <cell r="R111">
            <v>3786.6641564652782</v>
          </cell>
          <cell r="S111">
            <v>3467.5545011893355</v>
          </cell>
          <cell r="T111">
            <v>2683.0297260245338</v>
          </cell>
          <cell r="U111">
            <v>2525.6304652903859</v>
          </cell>
          <cell r="V111">
            <v>3066.7919090098367</v>
          </cell>
          <cell r="W111">
            <v>3129.3887404035413</v>
          </cell>
          <cell r="X111">
            <v>3591.4244301020158</v>
          </cell>
          <cell r="Y111">
            <v>4015.7321586335456</v>
          </cell>
          <cell r="Z111">
            <v>4820.2683444399481</v>
          </cell>
          <cell r="AA111">
            <v>4933.8509900294503</v>
          </cell>
          <cell r="AB111">
            <v>4563.3118010136595</v>
          </cell>
          <cell r="AC111">
            <v>4406.1204433885569</v>
          </cell>
          <cell r="AD111">
            <v>4674.2126438194618</v>
          </cell>
          <cell r="AE111">
            <v>3803.8939360761942</v>
          </cell>
          <cell r="AF111">
            <v>3714.4666471522155</v>
          </cell>
          <cell r="AG111">
            <v>3588.0364881666833</v>
          </cell>
          <cell r="AH111">
            <v>3480.0671299493156</v>
          </cell>
          <cell r="AI111">
            <v>3355.247650607399</v>
          </cell>
          <cell r="AJ111">
            <v>3402.7133853358569</v>
          </cell>
          <cell r="AK111">
            <v>3307.8574317785551</v>
          </cell>
          <cell r="AL111">
            <v>3266.5858303727528</v>
          </cell>
          <cell r="AM111">
            <v>3155.517305517667</v>
          </cell>
          <cell r="AN111">
            <v>2894.5534191550187</v>
          </cell>
          <cell r="AO111">
            <v>2577.6989831649698</v>
          </cell>
          <cell r="AP111">
            <v>2420.2396872969116</v>
          </cell>
          <cell r="AQ111">
            <v>1987.429611095876</v>
          </cell>
          <cell r="AR111">
            <v>1966.0658928862733</v>
          </cell>
          <cell r="AS111">
            <v>1951.7435628506944</v>
          </cell>
          <cell r="AT111">
            <v>2228.6292743058102</v>
          </cell>
          <cell r="AU111">
            <v>1673.7037993411391</v>
          </cell>
          <cell r="AV111">
            <v>911.52380567595867</v>
          </cell>
          <cell r="AW111">
            <v>911.52380567595867</v>
          </cell>
          <cell r="AX111">
            <v>911.52380567595867</v>
          </cell>
          <cell r="AY111">
            <v>1028.3021090962786</v>
          </cell>
          <cell r="AZ111">
            <v>1028.3021090962786</v>
          </cell>
          <cell r="BA111">
            <v>1028.3021090962786</v>
          </cell>
          <cell r="BB111">
            <v>1028.3021090962786</v>
          </cell>
          <cell r="BC111">
            <v>393.84121662944432</v>
          </cell>
          <cell r="BD111">
            <v>0</v>
          </cell>
          <cell r="BE111">
            <v>0</v>
          </cell>
          <cell r="BF111">
            <v>0</v>
          </cell>
        </row>
        <row r="112">
          <cell r="E112">
            <v>7131.6300162117532</v>
          </cell>
          <cell r="F112">
            <v>6963.4819978037158</v>
          </cell>
          <cell r="G112">
            <v>4000</v>
          </cell>
          <cell r="H112">
            <v>4100</v>
          </cell>
          <cell r="I112">
            <v>4200</v>
          </cell>
          <cell r="J112">
            <v>4300</v>
          </cell>
          <cell r="K112">
            <v>4400</v>
          </cell>
          <cell r="L112">
            <v>4500</v>
          </cell>
          <cell r="M112">
            <v>4583.6007136145399</v>
          </cell>
          <cell r="N112">
            <v>4668.7545559661594</v>
          </cell>
          <cell r="O112">
            <v>4755.4903809816933</v>
          </cell>
          <cell r="P112">
            <v>4843.8375786343931</v>
          </cell>
          <cell r="Q112">
            <v>4933.8260849025619</v>
          </cell>
          <cell r="R112">
            <v>5025.4863919132031</v>
          </cell>
          <cell r="S112">
            <v>5118.8495582741143</v>
          </cell>
          <cell r="T112">
            <v>5213.9472195979333</v>
          </cell>
          <cell r="U112">
            <v>5310.8115992216963</v>
          </cell>
          <cell r="V112">
            <v>5409.4755191255426</v>
          </cell>
          <cell r="W112">
            <v>5509.9724110542711</v>
          </cell>
          <cell r="X112">
            <v>5612.3363278455072</v>
          </cell>
          <cell r="Y112">
            <v>5716.6019549683269</v>
          </cell>
          <cell r="Z112">
            <v>5822.8046222762432</v>
          </cell>
          <cell r="AA112">
            <v>5930.9803159785397</v>
          </cell>
          <cell r="AB112">
            <v>6041.1656908340046</v>
          </cell>
          <cell r="AC112">
            <v>6153.3980825712033</v>
          </cell>
          <cell r="AD112">
            <v>6267.7155205394902</v>
          </cell>
          <cell r="AE112">
            <v>6384.1567405950518</v>
          </cell>
          <cell r="AF112">
            <v>6502.7611982263452</v>
          </cell>
          <cell r="AG112">
            <v>6623.5690819233805</v>
          </cell>
          <cell r="AH112">
            <v>6746.6213267953799</v>
          </cell>
          <cell r="AI112">
            <v>6871.9596284414165</v>
          </cell>
          <cell r="AJ112">
            <v>6999.6264570787516</v>
          </cell>
          <cell r="AK112">
            <v>7129.6650719336394</v>
          </cell>
          <cell r="AL112">
            <v>7262.1195358994864</v>
          </cell>
          <cell r="AM112">
            <v>7397.0347304673278</v>
          </cell>
          <cell r="AN112">
            <v>7534.4563709336835</v>
          </cell>
          <cell r="AO112">
            <v>7674.4310218909432</v>
          </cell>
          <cell r="AP112">
            <v>7817.0061130055301</v>
          </cell>
          <cell r="AQ112">
            <v>7962.2299550891921</v>
          </cell>
          <cell r="AR112">
            <v>8110.1517564688629</v>
          </cell>
          <cell r="AS112">
            <v>8260.8216396606422</v>
          </cell>
          <cell r="AT112">
            <v>8414.2906583535441</v>
          </cell>
          <cell r="AU112">
            <v>8570.6108147087689</v>
          </cell>
          <cell r="AV112">
            <v>8729.8350769803565</v>
          </cell>
          <cell r="AW112">
            <v>8892.0173974631998</v>
          </cell>
          <cell r="AX112">
            <v>9057.212730774494</v>
          </cell>
          <cell r="AY112">
            <v>9225.4770524748146</v>
          </cell>
          <cell r="AZ112">
            <v>9396.8673780351382</v>
          </cell>
          <cell r="BA112">
            <v>9571.4417821562329</v>
          </cell>
          <cell r="BB112">
            <v>9749.2594184469617</v>
          </cell>
          <cell r="BC112">
            <v>9930.3805394681694</v>
          </cell>
          <cell r="BD112">
            <v>10114.866517148941</v>
          </cell>
          <cell r="BE112">
            <v>10302.779863582155</v>
          </cell>
          <cell r="BF112">
            <v>10494.184252206373</v>
          </cell>
        </row>
        <row r="113">
          <cell r="E113">
            <v>696.66159326217485</v>
          </cell>
          <cell r="F113">
            <v>871.70709605040258</v>
          </cell>
          <cell r="G113">
            <v>913.75</v>
          </cell>
          <cell r="H113">
            <v>986.25</v>
          </cell>
          <cell r="I113">
            <v>1008.75</v>
          </cell>
          <cell r="J113">
            <v>1038.75</v>
          </cell>
          <cell r="K113">
            <v>1075</v>
          </cell>
          <cell r="L113">
            <v>1080</v>
          </cell>
          <cell r="M113">
            <v>1100.0641712674894</v>
          </cell>
          <cell r="N113">
            <v>1120.5010934318782</v>
          </cell>
          <cell r="O113">
            <v>1141.3176914356063</v>
          </cell>
          <cell r="P113">
            <v>1162.5210188722542</v>
          </cell>
          <cell r="Q113">
            <v>1184.1182603766147</v>
          </cell>
          <cell r="R113">
            <v>1206.1167340591685</v>
          </cell>
          <cell r="S113">
            <v>1228.5238939857873</v>
          </cell>
          <cell r="T113">
            <v>1251.347332703504</v>
          </cell>
          <cell r="U113">
            <v>1274.594783813207</v>
          </cell>
          <cell r="V113">
            <v>1298.27412459013</v>
          </cell>
          <cell r="W113">
            <v>1322.3933786530247</v>
          </cell>
          <cell r="X113">
            <v>1346.9607186829214</v>
          </cell>
          <cell r="Y113">
            <v>1371.9844691923981</v>
          </cell>
          <cell r="Z113">
            <v>1397.4731093462981</v>
          </cell>
          <cell r="AA113">
            <v>1423.4352758348491</v>
          </cell>
          <cell r="AB113">
            <v>1449.8797658001608</v>
          </cell>
          <cell r="AC113">
            <v>1476.8155398170886</v>
          </cell>
          <cell r="AD113">
            <v>1504.2517249294776</v>
          </cell>
          <cell r="AE113">
            <v>1532.1976177428123</v>
          </cell>
          <cell r="AF113">
            <v>1560.6626875743227</v>
          </cell>
          <cell r="AG113">
            <v>1589.6565796616112</v>
          </cell>
          <cell r="AH113">
            <v>1619.1891184308909</v>
          </cell>
          <cell r="AI113">
            <v>1649.2703108259398</v>
          </cell>
          <cell r="AJ113">
            <v>1679.9103496989003</v>
          </cell>
          <cell r="AK113">
            <v>1711.1196172640734</v>
          </cell>
          <cell r="AL113">
            <v>1742.9086886158766</v>
          </cell>
          <cell r="AM113">
            <v>1775.2883353121586</v>
          </cell>
          <cell r="AN113">
            <v>1808.269529024084</v>
          </cell>
          <cell r="AO113">
            <v>1841.8634452538265</v>
          </cell>
          <cell r="AP113">
            <v>1876.0814671213275</v>
          </cell>
          <cell r="AQ113">
            <v>1910.9351892214065</v>
          </cell>
          <cell r="AR113">
            <v>1946.4364215525277</v>
          </cell>
          <cell r="AS113">
            <v>1982.5971935185548</v>
          </cell>
          <cell r="AT113">
            <v>2019.4297580048515</v>
          </cell>
          <cell r="AU113">
            <v>2056.9465955301052</v>
          </cell>
          <cell r="AV113">
            <v>2095.1604184752864</v>
          </cell>
          <cell r="AW113">
            <v>2134.0841753911691</v>
          </cell>
          <cell r="AX113">
            <v>2173.7310553858797</v>
          </cell>
          <cell r="AY113">
            <v>2214.1144925939566</v>
          </cell>
          <cell r="AZ113">
            <v>2255.2481707284342</v>
          </cell>
          <cell r="BA113">
            <v>2297.146027717497</v>
          </cell>
          <cell r="BB113">
            <v>2339.8222604272719</v>
          </cell>
          <cell r="BC113">
            <v>2383.2913294723617</v>
          </cell>
          <cell r="BD113">
            <v>2427.5679641157471</v>
          </cell>
          <cell r="BE113">
            <v>2472.6671672597186</v>
          </cell>
          <cell r="BF113">
            <v>2518.6042205295307</v>
          </cell>
        </row>
        <row r="114">
          <cell r="E114">
            <v>6</v>
          </cell>
          <cell r="F114">
            <v>6.0982384781116608</v>
          </cell>
          <cell r="G114">
            <v>6.1980854226536035</v>
          </cell>
          <cell r="H114">
            <v>6.2995671691748631</v>
          </cell>
          <cell r="I114">
            <v>6.4027104844185168</v>
          </cell>
          <cell r="J114">
            <v>6.5075425733816576</v>
          </cell>
          <cell r="K114">
            <v>6.6140910864909657</v>
          </cell>
          <cell r="L114">
            <v>6.7223841268957614</v>
          </cell>
          <cell r="M114">
            <v>6.8324502578804651</v>
          </cell>
          <cell r="N114">
            <v>6.944318510398432</v>
          </cell>
          <cell r="O114">
            <v>7.0580183907291278</v>
          </cell>
          <cell r="P114">
            <v>7.1735798882606847</v>
          </cell>
          <cell r="Q114">
            <v>7.2910334833998753</v>
          </cell>
          <cell r="R114">
            <v>7.4104101556116024</v>
          </cell>
          <cell r="S114">
            <v>7.5317413915900158</v>
          </cell>
          <cell r="T114">
            <v>7.6550591935634156</v>
          </cell>
          <cell r="U114">
            <v>7.7803960877351397</v>
          </cell>
          <cell r="V114">
            <v>7.9077851328626432</v>
          </cell>
          <cell r="W114">
            <v>8.0372599289770505</v>
          </cell>
          <cell r="X114">
            <v>8.1688546262454729</v>
          </cell>
          <cell r="Y114">
            <v>8.3026039339784301</v>
          </cell>
          <cell r="Z114">
            <v>8.4385431297847528</v>
          </cell>
          <cell r="AA114">
            <v>8.5767080688763624</v>
          </cell>
          <cell r="AB114">
            <v>8.7171351935254311</v>
          </cell>
          <cell r="AC114">
            <v>8.8598615426763523</v>
          </cell>
          <cell r="AD114">
            <v>9.0049247617151114</v>
          </cell>
          <cell r="AE114">
            <v>9.1523631123985965</v>
          </cell>
          <cell r="AF114">
            <v>9.3022154829464849</v>
          </cell>
          <cell r="AG114">
            <v>9.4545213982983842</v>
          </cell>
          <cell r="AH114">
            <v>9.6093210305388777</v>
          </cell>
          <cell r="AI114">
            <v>9.7666552094932957</v>
          </cell>
          <cell r="AJ114">
            <v>9.9265654334969504</v>
          </cell>
          <cell r="AK114">
            <v>10.089093880340711</v>
          </cell>
          <cell r="AL114">
            <v>10.254283418395767</v>
          </cell>
          <cell r="AM114">
            <v>10.422177617920573</v>
          </cell>
          <cell r="AN114">
            <v>10.592820762552895</v>
          </cell>
          <cell r="AO114">
            <v>10.766257860990027</v>
          </cell>
          <cell r="AP114">
            <v>10.942534658860255</v>
          </cell>
          <cell r="AQ114">
            <v>11.121697650788676</v>
          </cell>
          <cell r="AR114">
            <v>11.303794092660592</v>
          </cell>
          <cell r="AS114">
            <v>11.488872014085686</v>
          </cell>
          <cell r="AT114">
            <v>11.676980231066256</v>
          </cell>
          <cell r="AU114">
            <v>11.868168358872907</v>
          </cell>
          <cell r="AV114">
            <v>12.06248682513101</v>
          </cell>
          <cell r="AW114">
            <v>12.259986883121485</v>
          </cell>
          <cell r="AX114">
            <v>12.460720625299277</v>
          </cell>
          <cell r="AY114">
            <v>12.664740997033276</v>
          </cell>
          <cell r="AZ114">
            <v>12.872101810571092</v>
          </cell>
          <cell r="BA114">
            <v>13.082857759232567</v>
          </cell>
          <cell r="BB114">
            <v>13.297064431835624</v>
          </cell>
          <cell r="BC114">
            <v>13.514778327358329</v>
          </cell>
          <cell r="BD114">
            <v>13.736056869841015</v>
          </cell>
          <cell r="BE114">
            <v>13.960958423532414</v>
          </cell>
          <cell r="BF114">
            <v>14.189542308283748</v>
          </cell>
        </row>
        <row r="115">
          <cell r="E115">
            <v>0</v>
          </cell>
          <cell r="F115">
            <v>0</v>
          </cell>
          <cell r="G115">
            <v>0</v>
          </cell>
          <cell r="H115">
            <v>0</v>
          </cell>
          <cell r="I115">
            <v>0</v>
          </cell>
          <cell r="J115">
            <v>0</v>
          </cell>
          <cell r="K115">
            <v>496.59167383017785</v>
          </cell>
          <cell r="L115">
            <v>1375.4004707353715</v>
          </cell>
          <cell r="M115">
            <v>1455.6790880504261</v>
          </cell>
          <cell r="N115">
            <v>2046.4301600303986</v>
          </cell>
          <cell r="O115">
            <v>2750.1287282779936</v>
          </cell>
          <cell r="P115">
            <v>3952.7354104405608</v>
          </cell>
          <cell r="Q115">
            <v>4325.9184935212888</v>
          </cell>
          <cell r="R115">
            <v>4641.7170678913835</v>
          </cell>
          <cell r="S115">
            <v>4457.8643052116313</v>
          </cell>
          <cell r="T115">
            <v>4219.6638598751733</v>
          </cell>
          <cell r="U115">
            <v>3391.4361238024171</v>
          </cell>
          <cell r="V115">
            <v>3418.45902690307</v>
          </cell>
          <cell r="W115">
            <v>3273.8081229945969</v>
          </cell>
          <cell r="X115">
            <v>2764.3764061268553</v>
          </cell>
          <cell r="Y115">
            <v>2775.3817679707768</v>
          </cell>
          <cell r="Z115">
            <v>3533.6473021151369</v>
          </cell>
          <cell r="AA115">
            <v>3669.0555623738092</v>
          </cell>
          <cell r="AB115">
            <v>3331.800880979476</v>
          </cell>
          <cell r="AC115">
            <v>3258.182297899687</v>
          </cell>
          <cell r="AD115">
            <v>3736.577635822161</v>
          </cell>
          <cell r="AE115">
            <v>4295.6812438522611</v>
          </cell>
          <cell r="AF115">
            <v>4252.4902937776633</v>
          </cell>
          <cell r="AG115">
            <v>4104.0817729909695</v>
          </cell>
          <cell r="AH115">
            <v>3883.18266956768</v>
          </cell>
          <cell r="AI115">
            <v>3687.0551015962155</v>
          </cell>
          <cell r="AJ115">
            <v>3767.2219265446715</v>
          </cell>
          <cell r="AK115">
            <v>3629.9331596412485</v>
          </cell>
          <cell r="AL115">
            <v>3665.9279353852812</v>
          </cell>
          <cell r="AM115">
            <v>3401.3998829719235</v>
          </cell>
          <cell r="AN115">
            <v>3134.1191152014881</v>
          </cell>
          <cell r="AO115">
            <v>2994.9032478668832</v>
          </cell>
          <cell r="AP115">
            <v>2829.6715729217476</v>
          </cell>
          <cell r="AQ115">
            <v>2250.65944378923</v>
          </cell>
          <cell r="AR115">
            <v>2282.4712800907778</v>
          </cell>
          <cell r="AS115">
            <v>2263.2752749106289</v>
          </cell>
          <cell r="AT115">
            <v>2653.7064918134433</v>
          </cell>
          <cell r="AU115">
            <v>2154.2177268779301</v>
          </cell>
          <cell r="AV115">
            <v>1382.7650837717047</v>
          </cell>
          <cell r="AW115">
            <v>1408.4540054971676</v>
          </cell>
          <cell r="AX115">
            <v>1434.6201743755721</v>
          </cell>
          <cell r="AY115">
            <v>1225.3083091703013</v>
          </cell>
          <cell r="AZ115">
            <v>1248.0720089579595</v>
          </cell>
          <cell r="BA115">
            <v>1271.2586113115635</v>
          </cell>
          <cell r="BB115">
            <v>1294.8759728880691</v>
          </cell>
          <cell r="BC115">
            <v>505.15292817678358</v>
          </cell>
          <cell r="BD115">
            <v>0</v>
          </cell>
          <cell r="BE115">
            <v>0</v>
          </cell>
          <cell r="BF115">
            <v>0</v>
          </cell>
        </row>
        <row r="116">
          <cell r="E116">
            <v>0</v>
          </cell>
          <cell r="F116">
            <v>0</v>
          </cell>
          <cell r="G116">
            <v>0</v>
          </cell>
          <cell r="H116">
            <v>0</v>
          </cell>
          <cell r="I116">
            <v>0</v>
          </cell>
          <cell r="J116">
            <v>0</v>
          </cell>
          <cell r="K116">
            <v>337.03431633996109</v>
          </cell>
          <cell r="L116">
            <v>1548.8952550716631</v>
          </cell>
          <cell r="M116">
            <v>852.09919128400691</v>
          </cell>
          <cell r="N116">
            <v>1979.1689397352138</v>
          </cell>
          <cell r="O116">
            <v>954.39809492900895</v>
          </cell>
          <cell r="P116">
            <v>2055.4282620765835</v>
          </cell>
          <cell r="Q116">
            <v>1967.3524613730797</v>
          </cell>
          <cell r="R116">
            <v>2053.3431419902327</v>
          </cell>
          <cell r="S116">
            <v>900.50539765532437</v>
          </cell>
          <cell r="T116">
            <v>932.8941002885723</v>
          </cell>
          <cell r="U116">
            <v>648.9386202612435</v>
          </cell>
          <cell r="V116">
            <v>691.41549882741913</v>
          </cell>
          <cell r="W116">
            <v>690.38195380902152</v>
          </cell>
          <cell r="X116">
            <v>653.63570260789811</v>
          </cell>
          <cell r="Y116">
            <v>696.08209681095616</v>
          </cell>
          <cell r="Z116">
            <v>851.06201251095615</v>
          </cell>
          <cell r="AA116">
            <v>887.29959548067063</v>
          </cell>
          <cell r="AB116">
            <v>835.90834966402133</v>
          </cell>
          <cell r="AC116">
            <v>822.10851861780407</v>
          </cell>
          <cell r="AD116">
            <v>888.33242418822363</v>
          </cell>
          <cell r="AE116">
            <v>1288.6244789229206</v>
          </cell>
          <cell r="AF116">
            <v>1281.7068509429914</v>
          </cell>
          <cell r="AG116">
            <v>1261.0820907577342</v>
          </cell>
          <cell r="AH116">
            <v>1245.8575640267902</v>
          </cell>
          <cell r="AI116">
            <v>1223.4877272475244</v>
          </cell>
          <cell r="AJ116">
            <v>2274.1710633995253</v>
          </cell>
          <cell r="AK116">
            <v>2251.8466278949359</v>
          </cell>
          <cell r="AL116">
            <v>2265.063401272304</v>
          </cell>
          <cell r="AM116">
            <v>2228.6974688275195</v>
          </cell>
          <cell r="AN116">
            <v>2082.3627532987798</v>
          </cell>
          <cell r="AO116">
            <v>2228.3487151724521</v>
          </cell>
          <cell r="AP116">
            <v>2131.0988629658009</v>
          </cell>
          <cell r="AQ116">
            <v>1782.5069829407892</v>
          </cell>
          <cell r="AR116">
            <v>1796.1053953596415</v>
          </cell>
          <cell r="AS116">
            <v>1816.1460419364435</v>
          </cell>
          <cell r="AT116">
            <v>2251.9031627073805</v>
          </cell>
          <cell r="AU116">
            <v>1722.6012043837111</v>
          </cell>
          <cell r="AV116">
            <v>955.58302087881009</v>
          </cell>
          <cell r="AW116">
            <v>973.33578142623367</v>
          </cell>
          <cell r="AX116">
            <v>991.41835162929999</v>
          </cell>
          <cell r="AY116">
            <v>418.02111402839051</v>
          </cell>
          <cell r="AZ116">
            <v>425.78708368143901</v>
          </cell>
          <cell r="BA116">
            <v>433.69732902446611</v>
          </cell>
          <cell r="BB116">
            <v>441.75453040205832</v>
          </cell>
          <cell r="BC116">
            <v>172.33588331262473</v>
          </cell>
          <cell r="BD116">
            <v>0</v>
          </cell>
          <cell r="BE116">
            <v>0</v>
          </cell>
          <cell r="BF116">
            <v>0</v>
          </cell>
        </row>
        <row r="117">
          <cell r="E117">
            <v>0</v>
          </cell>
          <cell r="F117">
            <v>0</v>
          </cell>
          <cell r="G117">
            <v>0</v>
          </cell>
          <cell r="H117">
            <v>0</v>
          </cell>
          <cell r="I117">
            <v>0</v>
          </cell>
          <cell r="J117">
            <v>0</v>
          </cell>
          <cell r="K117">
            <v>4.0586088207417577</v>
          </cell>
          <cell r="L117">
            <v>10.764780856201895</v>
          </cell>
          <cell r="M117">
            <v>12.511843213881631</v>
          </cell>
          <cell r="N117">
            <v>15.484896163664374</v>
          </cell>
          <cell r="O117">
            <v>17.45224314122596</v>
          </cell>
          <cell r="P117">
            <v>24.437302014218769</v>
          </cell>
          <cell r="Q117">
            <v>28.524447859694813</v>
          </cell>
          <cell r="R117">
            <v>28.06073452096074</v>
          </cell>
          <cell r="S117">
            <v>26.116723764201989</v>
          </cell>
          <cell r="T117">
            <v>20.53875137080804</v>
          </cell>
          <cell r="U117">
            <v>19.650405391210001</v>
          </cell>
          <cell r="V117">
            <v>24.251531463651432</v>
          </cell>
          <cell r="W117">
            <v>25.151710725437347</v>
          </cell>
          <cell r="X117">
            <v>29.337824070649862</v>
          </cell>
          <cell r="Y117">
            <v>33.341033618074576</v>
          </cell>
          <cell r="Z117">
            <v>40.676042321692648</v>
          </cell>
          <cell r="AA117">
            <v>42.31619959681921</v>
          </cell>
          <cell r="AB117">
            <v>39.779005899646094</v>
          </cell>
          <cell r="AC117">
            <v>39.037617068778353</v>
          </cell>
          <cell r="AD117">
            <v>42.090933177851731</v>
          </cell>
          <cell r="AE117">
            <v>34.814618544020462</v>
          </cell>
          <cell r="AF117">
            <v>34.552769156027658</v>
          </cell>
          <cell r="AG117">
            <v>33.923167755247299</v>
          </cell>
          <cell r="AH117">
            <v>33.441082259509031</v>
          </cell>
          <cell r="AI117">
            <v>32.769546945944896</v>
          </cell>
          <cell r="AJ117">
            <v>33.777257070972311</v>
          </cell>
          <cell r="AK117">
            <v>33.373284171996559</v>
          </cell>
          <cell r="AL117">
            <v>33.496496915157884</v>
          </cell>
          <cell r="AM117">
            <v>32.887361834527262</v>
          </cell>
          <cell r="AN117">
            <v>30.661485556743756</v>
          </cell>
          <cell r="AO117">
            <v>27.752171940765855</v>
          </cell>
          <cell r="AP117">
            <v>26.483556660995561</v>
          </cell>
          <cell r="AQ117">
            <v>22.103591236832855</v>
          </cell>
          <cell r="AR117">
            <v>22.224004025789327</v>
          </cell>
          <cell r="AS117">
            <v>22.42333199790723</v>
          </cell>
          <cell r="AT117">
            <v>26.023659978444485</v>
          </cell>
          <cell r="AU117">
            <v>19.863798473465874</v>
          </cell>
          <cell r="AV117">
            <v>10.995243896759531</v>
          </cell>
          <cell r="AW117">
            <v>11.175269901240229</v>
          </cell>
          <cell r="AX117">
            <v>11.358243485837709</v>
          </cell>
          <cell r="AY117">
            <v>13.023179878407424</v>
          </cell>
          <cell r="AZ117">
            <v>13.236409440312279</v>
          </cell>
          <cell r="BA117">
            <v>13.453130226825461</v>
          </cell>
          <cell r="BB117">
            <v>13.673399400045682</v>
          </cell>
          <cell r="BC117">
            <v>5.3226767389240504</v>
          </cell>
          <cell r="BD117">
            <v>0</v>
          </cell>
          <cell r="BE117">
            <v>0</v>
          </cell>
          <cell r="BF117">
            <v>0</v>
          </cell>
        </row>
        <row r="118">
          <cell r="E118">
            <v>0</v>
          </cell>
          <cell r="F118">
            <v>0</v>
          </cell>
          <cell r="G118">
            <v>0</v>
          </cell>
          <cell r="H118">
            <v>0</v>
          </cell>
          <cell r="I118">
            <v>0</v>
          </cell>
          <cell r="J118">
            <v>0</v>
          </cell>
          <cell r="K118">
            <v>32023.634901703314</v>
          </cell>
          <cell r="L118">
            <v>83237.818844833964</v>
          </cell>
          <cell r="M118">
            <v>85669.846419278954</v>
          </cell>
          <cell r="N118">
            <v>120856.18406804814</v>
          </cell>
          <cell r="O118">
            <v>158590.81658285836</v>
          </cell>
          <cell r="P118">
            <v>226005.34041766555</v>
          </cell>
          <cell r="Q118">
            <v>242896.12851636249</v>
          </cell>
          <cell r="R118">
            <v>260468.5448363171</v>
          </cell>
          <cell r="S118">
            <v>252344.98500492133</v>
          </cell>
          <cell r="T118">
            <v>245727.69377162351</v>
          </cell>
          <cell r="U118">
            <v>202688.60134653005</v>
          </cell>
          <cell r="V118">
            <v>209944.65007292261</v>
          </cell>
          <cell r="W118">
            <v>208795.53783824862</v>
          </cell>
          <cell r="X118">
            <v>186740.95439871543</v>
          </cell>
          <cell r="Y118">
            <v>194143.92358755411</v>
          </cell>
          <cell r="Z118">
            <v>236855.47793172649</v>
          </cell>
          <cell r="AA118">
            <v>246406.06872448229</v>
          </cell>
          <cell r="AB118">
            <v>231632.05946869933</v>
          </cell>
          <cell r="AC118">
            <v>227314.97265677099</v>
          </cell>
          <cell r="AD118">
            <v>245094.34855012165</v>
          </cell>
          <cell r="AE118">
            <v>267169.7267731069</v>
          </cell>
          <cell r="AF118">
            <v>265160.27693934564</v>
          </cell>
          <cell r="AG118">
            <v>260328.67339873052</v>
          </cell>
          <cell r="AH118">
            <v>256629.11684564594</v>
          </cell>
          <cell r="AI118">
            <v>251475.70963492015</v>
          </cell>
          <cell r="AJ118">
            <v>254934.15754805415</v>
          </cell>
          <cell r="AK118">
            <v>251885.16838779661</v>
          </cell>
          <cell r="AL118">
            <v>252815.11769691357</v>
          </cell>
          <cell r="AM118">
            <v>248217.66508886899</v>
          </cell>
          <cell r="AN118">
            <v>231417.84346656804</v>
          </cell>
          <cell r="AO118">
            <v>233153.80677420757</v>
          </cell>
          <cell r="AP118">
            <v>222495.81278218093</v>
          </cell>
          <cell r="AQ118">
            <v>185698.49059916049</v>
          </cell>
          <cell r="AR118">
            <v>186710.11232698144</v>
          </cell>
          <cell r="AS118">
            <v>188384.72271765879</v>
          </cell>
          <cell r="AT118">
            <v>199527.19668846275</v>
          </cell>
          <cell r="AU118">
            <v>152298.64009436363</v>
          </cell>
          <cell r="AV118">
            <v>84302.138647812579</v>
          </cell>
          <cell r="AW118">
            <v>85682.424281532469</v>
          </cell>
          <cell r="AX118">
            <v>87085.30944192168</v>
          </cell>
          <cell r="AY118">
            <v>73463.218721113226</v>
          </cell>
          <cell r="AZ118">
            <v>74666.0378551709</v>
          </cell>
          <cell r="BA118">
            <v>75888.550842757526</v>
          </cell>
          <cell r="BB118">
            <v>77131.080132906165</v>
          </cell>
          <cell r="BC118">
            <v>30024.999201744598</v>
          </cell>
          <cell r="BD118">
            <v>0</v>
          </cell>
          <cell r="BE118">
            <v>0</v>
          </cell>
          <cell r="BF118">
            <v>0</v>
          </cell>
        </row>
        <row r="119">
          <cell r="E119">
            <v>0</v>
          </cell>
          <cell r="F119">
            <v>0</v>
          </cell>
          <cell r="G119">
            <v>0</v>
          </cell>
          <cell r="H119">
            <v>0</v>
          </cell>
          <cell r="I119">
            <v>0</v>
          </cell>
          <cell r="J119">
            <v>0</v>
          </cell>
          <cell r="K119">
            <v>20565.464914678414</v>
          </cell>
          <cell r="L119">
            <v>56605.884791340301</v>
          </cell>
          <cell r="M119">
            <v>59780.142574163285</v>
          </cell>
          <cell r="N119">
            <v>83858.50585280254</v>
          </cell>
          <cell r="O119">
            <v>112450.68468118149</v>
          </cell>
          <cell r="P119">
            <v>161274.50388027297</v>
          </cell>
          <cell r="Q119">
            <v>176118.58665082327</v>
          </cell>
          <cell r="R119">
            <v>188566.44475702153</v>
          </cell>
          <cell r="S119">
            <v>180705.54602754291</v>
          </cell>
          <cell r="T119">
            <v>170679.50796549657</v>
          </cell>
          <cell r="U119">
            <v>136881.91001418617</v>
          </cell>
          <cell r="V119">
            <v>137673.92139443816</v>
          </cell>
          <cell r="W119">
            <v>131562.89295489655</v>
          </cell>
          <cell r="X119">
            <v>110850.14340543494</v>
          </cell>
          <cell r="Y119">
            <v>111050.54687536656</v>
          </cell>
          <cell r="Z119">
            <v>141084.74559405568</v>
          </cell>
          <cell r="AA119">
            <v>146173.96821876115</v>
          </cell>
          <cell r="AB119">
            <v>132450.52256695338</v>
          </cell>
          <cell r="AC119">
            <v>129243.55821538714</v>
          </cell>
          <cell r="AD119">
            <v>147899.40451196735</v>
          </cell>
          <cell r="AE119">
            <v>169661.51930591924</v>
          </cell>
          <cell r="AF119">
            <v>167592.09276759918</v>
          </cell>
          <cell r="AG119">
            <v>161393.14607589872</v>
          </cell>
          <cell r="AH119">
            <v>152375.72737251635</v>
          </cell>
          <cell r="AI119">
            <v>144366.52004929827</v>
          </cell>
          <cell r="AJ119">
            <v>147186.15291328178</v>
          </cell>
          <cell r="AK119">
            <v>141515.25750279374</v>
          </cell>
          <cell r="AL119">
            <v>142609.16929361498</v>
          </cell>
          <cell r="AM119">
            <v>132032.2754787516</v>
          </cell>
          <cell r="AN119">
            <v>121393.88285733799</v>
          </cell>
          <cell r="AO119">
            <v>115750.53055624419</v>
          </cell>
          <cell r="AP119">
            <v>109127.72822201659</v>
          </cell>
          <cell r="AQ119">
            <v>86609.9437496592</v>
          </cell>
          <cell r="AR119">
            <v>87643.998331721057</v>
          </cell>
          <cell r="AS119">
            <v>86718.773787165992</v>
          </cell>
          <cell r="AT119">
            <v>101458.28689356009</v>
          </cell>
          <cell r="AU119">
            <v>82183.214175520901</v>
          </cell>
          <cell r="AV119">
            <v>52638.17464733978</v>
          </cell>
          <cell r="AW119">
            <v>53500.023675328193</v>
          </cell>
          <cell r="AX119">
            <v>54375.983826128533</v>
          </cell>
          <cell r="AY119">
            <v>46341.966768636914</v>
          </cell>
          <cell r="AZ119">
            <v>47100.72748331225</v>
          </cell>
          <cell r="BA119">
            <v>47871.911447631021</v>
          </cell>
          <cell r="BB119">
            <v>48655.722068449599</v>
          </cell>
          <cell r="BC119">
            <v>18940.32877211391</v>
          </cell>
          <cell r="BD119">
            <v>0</v>
          </cell>
          <cell r="BE119">
            <v>0</v>
          </cell>
          <cell r="BF119">
            <v>0</v>
          </cell>
        </row>
        <row r="120">
          <cell r="E120">
            <v>0</v>
          </cell>
          <cell r="F120">
            <v>0</v>
          </cell>
          <cell r="G120">
            <v>0</v>
          </cell>
          <cell r="H120">
            <v>0</v>
          </cell>
          <cell r="I120">
            <v>0</v>
          </cell>
          <cell r="J120">
            <v>0</v>
          </cell>
          <cell r="K120">
            <v>2073.6517837634537</v>
          </cell>
          <cell r="L120">
            <v>9640.9897008499156</v>
          </cell>
          <cell r="M120">
            <v>5292.3506567077366</v>
          </cell>
          <cell r="N120">
            <v>12265.922437713765</v>
          </cell>
          <cell r="O120">
            <v>5902.0896255561529</v>
          </cell>
          <cell r="P120">
            <v>12683.451398495057</v>
          </cell>
          <cell r="Q120">
            <v>12113.68251762125</v>
          </cell>
          <cell r="R120">
            <v>12615.789535686354</v>
          </cell>
          <cell r="S120">
            <v>5520.7503981597756</v>
          </cell>
          <cell r="T120">
            <v>5706.9363336607594</v>
          </cell>
          <cell r="U120">
            <v>3961.2585634123811</v>
          </cell>
          <cell r="V120">
            <v>4211.4104399826992</v>
          </cell>
          <cell r="W120">
            <v>4196.0125501309285</v>
          </cell>
          <cell r="X120">
            <v>3964.076278593142</v>
          </cell>
          <cell r="Y120">
            <v>4212.3610617520399</v>
          </cell>
          <cell r="Z120">
            <v>5139.0781337141716</v>
          </cell>
          <cell r="AA120">
            <v>5346.298303311647</v>
          </cell>
          <cell r="AB120">
            <v>5025.7450757626084</v>
          </cell>
          <cell r="AC120">
            <v>4932.076790653653</v>
          </cell>
          <cell r="AD120">
            <v>5317.8377731838564</v>
          </cell>
          <cell r="AE120">
            <v>7697.4138388248566</v>
          </cell>
          <cell r="AF120">
            <v>7639.5196786382376</v>
          </cell>
          <cell r="AG120">
            <v>7500.3165870064113</v>
          </cell>
          <cell r="AH120">
            <v>7393.728845374244</v>
          </cell>
          <cell r="AI120">
            <v>7245.2542840530505</v>
          </cell>
          <cell r="AJ120">
            <v>13438.043209774212</v>
          </cell>
          <cell r="AK120">
            <v>13277.32544454516</v>
          </cell>
          <cell r="AL120">
            <v>13326.344764353094</v>
          </cell>
          <cell r="AM120">
            <v>13084.004673892101</v>
          </cell>
          <cell r="AN120">
            <v>12198.455514657038</v>
          </cell>
          <cell r="AO120">
            <v>13025.38303454209</v>
          </cell>
          <cell r="AP120">
            <v>12429.962972366411</v>
          </cell>
          <cell r="AQ120">
            <v>10374.241803964214</v>
          </cell>
          <cell r="AR120">
            <v>10430.757117495827</v>
          </cell>
          <cell r="AS120">
            <v>10524.310991112485</v>
          </cell>
          <cell r="AT120">
            <v>13021.214830066147</v>
          </cell>
          <cell r="AU120">
            <v>9939.0626636829984</v>
          </cell>
          <cell r="AV120">
            <v>5501.5871329117044</v>
          </cell>
          <cell r="AW120">
            <v>5591.6650574343621</v>
          </cell>
          <cell r="AX120">
            <v>5683.2178349931119</v>
          </cell>
          <cell r="AY120">
            <v>2391.0819237981304</v>
          </cell>
          <cell r="AZ120">
            <v>2430.2312986705015</v>
          </cell>
          <cell r="BA120">
            <v>2470.0216693772877</v>
          </cell>
          <cell r="BB120">
            <v>2510.4635309943619</v>
          </cell>
          <cell r="BC120">
            <v>977.2541157757878</v>
          </cell>
          <cell r="BD120">
            <v>0</v>
          </cell>
          <cell r="BE120">
            <v>0</v>
          </cell>
          <cell r="BF120">
            <v>0</v>
          </cell>
        </row>
        <row r="121">
          <cell r="E121">
            <v>0</v>
          </cell>
          <cell r="F121">
            <v>0</v>
          </cell>
          <cell r="G121">
            <v>0</v>
          </cell>
          <cell r="H121">
            <v>0</v>
          </cell>
          <cell r="I121">
            <v>0</v>
          </cell>
          <cell r="J121">
            <v>0</v>
          </cell>
          <cell r="K121">
            <v>304.39566155563182</v>
          </cell>
          <cell r="L121">
            <v>807.35856421514222</v>
          </cell>
          <cell r="M121">
            <v>938.38824104112257</v>
          </cell>
          <cell r="N121">
            <v>1161.367212274828</v>
          </cell>
          <cell r="O121">
            <v>1308.9182355919472</v>
          </cell>
          <cell r="P121">
            <v>1832.797651066408</v>
          </cell>
          <cell r="Q121">
            <v>2139.3335894771112</v>
          </cell>
          <cell r="R121">
            <v>2104.5550890720556</v>
          </cell>
          <cell r="S121">
            <v>1958.7542823151491</v>
          </cell>
          <cell r="T121">
            <v>1540.4063528106028</v>
          </cell>
          <cell r="U121">
            <v>1473.78040434075</v>
          </cell>
          <cell r="V121">
            <v>1818.8648597738572</v>
          </cell>
          <cell r="W121">
            <v>1886.3783044078009</v>
          </cell>
          <cell r="X121">
            <v>2200.3368052987394</v>
          </cell>
          <cell r="Y121">
            <v>2500.577521355593</v>
          </cell>
          <cell r="Z121">
            <v>3050.7031741269489</v>
          </cell>
          <cell r="AA121">
            <v>3173.7149697614414</v>
          </cell>
          <cell r="AB121">
            <v>2983.4254424734568</v>
          </cell>
          <cell r="AC121">
            <v>2927.8212801583768</v>
          </cell>
          <cell r="AD121">
            <v>3156.8199883388797</v>
          </cell>
          <cell r="AE121">
            <v>2611.0963908015351</v>
          </cell>
          <cell r="AF121">
            <v>2591.4576867020742</v>
          </cell>
          <cell r="AG121">
            <v>2544.2375816435469</v>
          </cell>
          <cell r="AH121">
            <v>2508.0811694631775</v>
          </cell>
          <cell r="AI121">
            <v>2457.7160209458671</v>
          </cell>
          <cell r="AJ121">
            <v>2533.2942803229234</v>
          </cell>
          <cell r="AK121">
            <v>2502.996312899742</v>
          </cell>
          <cell r="AL121">
            <v>2512.2372686368417</v>
          </cell>
          <cell r="AM121">
            <v>2466.5521375895451</v>
          </cell>
          <cell r="AN121">
            <v>2299.6114167557816</v>
          </cell>
          <cell r="AO121">
            <v>2081.4128955574392</v>
          </cell>
          <cell r="AP121">
            <v>1986.2667495746671</v>
          </cell>
          <cell r="AQ121">
            <v>1657.769342762464</v>
          </cell>
          <cell r="AR121">
            <v>1666.8003019341998</v>
          </cell>
          <cell r="AS121">
            <v>1681.7498998430422</v>
          </cell>
          <cell r="AT121">
            <v>1951.7744983833363</v>
          </cell>
          <cell r="AU121">
            <v>1489.7848855099408</v>
          </cell>
          <cell r="AV121">
            <v>824.64329225696486</v>
          </cell>
          <cell r="AW121">
            <v>838.14524259301731</v>
          </cell>
          <cell r="AX121">
            <v>851.86826143782821</v>
          </cell>
          <cell r="AY121">
            <v>976.73849088055681</v>
          </cell>
          <cell r="AZ121">
            <v>992.73070802342113</v>
          </cell>
          <cell r="BA121">
            <v>1008.9847670119098</v>
          </cell>
          <cell r="BB121">
            <v>1025.5049550034262</v>
          </cell>
          <cell r="BC121">
            <v>399.20075541930379</v>
          </cell>
          <cell r="BD121">
            <v>0</v>
          </cell>
          <cell r="BE121">
            <v>0</v>
          </cell>
          <cell r="BF121">
            <v>0</v>
          </cell>
        </row>
        <row r="122">
          <cell r="E122">
            <v>0</v>
          </cell>
          <cell r="F122">
            <v>0</v>
          </cell>
          <cell r="G122">
            <v>0</v>
          </cell>
          <cell r="H122">
            <v>0</v>
          </cell>
          <cell r="I122">
            <v>0</v>
          </cell>
          <cell r="J122">
            <v>0</v>
          </cell>
          <cell r="K122">
            <v>54.967147261700809</v>
          </cell>
          <cell r="L122">
            <v>150.29205190123932</v>
          </cell>
          <cell r="M122">
            <v>151.68072789119111</v>
          </cell>
          <cell r="N122">
            <v>218.14197957083928</v>
          </cell>
          <cell r="O122">
            <v>278.25250912518794</v>
          </cell>
          <cell r="P122">
            <v>401.79609334749995</v>
          </cell>
          <cell r="Q122">
            <v>433.26773127428413</v>
          </cell>
          <cell r="R122">
            <v>463.75533421809706</v>
          </cell>
          <cell r="S122">
            <v>440.53003571293914</v>
          </cell>
          <cell r="T122">
            <v>423.6545444235914</v>
          </cell>
          <cell r="U122">
            <v>345.00555032846933</v>
          </cell>
          <cell r="V122">
            <v>353.64884676711733</v>
          </cell>
          <cell r="W122">
            <v>346.44082164768395</v>
          </cell>
          <cell r="X122">
            <v>303.75551088804229</v>
          </cell>
          <cell r="Y122">
            <v>311.90740904602825</v>
          </cell>
          <cell r="Z122">
            <v>386.13000483362327</v>
          </cell>
          <cell r="AA122">
            <v>401.10005021631656</v>
          </cell>
          <cell r="AB122">
            <v>372.0917525538888</v>
          </cell>
          <cell r="AC122">
            <v>364.41842894297014</v>
          </cell>
          <cell r="AD122">
            <v>401.46841082361169</v>
          </cell>
          <cell r="AE122">
            <v>447.13975630865252</v>
          </cell>
          <cell r="AF122">
            <v>442.98334707228514</v>
          </cell>
          <cell r="AG122">
            <v>431.76637364327922</v>
          </cell>
          <cell r="AH122">
            <v>418.9066542329997</v>
          </cell>
          <cell r="AI122">
            <v>405.54519998921734</v>
          </cell>
          <cell r="AJ122">
            <v>418.091647951433</v>
          </cell>
          <cell r="AK122">
            <v>409.18074764803526</v>
          </cell>
          <cell r="AL122">
            <v>411.26286902351848</v>
          </cell>
          <cell r="AM122">
            <v>395.80049737910224</v>
          </cell>
          <cell r="AN122">
            <v>367.30979325531882</v>
          </cell>
          <cell r="AO122">
            <v>364.01113326055128</v>
          </cell>
          <cell r="AP122">
            <v>346.03977072613867</v>
          </cell>
          <cell r="AQ122">
            <v>284.34044549554631</v>
          </cell>
          <cell r="AR122">
            <v>286.45166807813251</v>
          </cell>
          <cell r="AS122">
            <v>287.30955739578036</v>
          </cell>
          <cell r="AT122">
            <v>315.95847291047232</v>
          </cell>
          <cell r="AU122">
            <v>245.91070181907745</v>
          </cell>
          <cell r="AV122">
            <v>143.26654372032101</v>
          </cell>
          <cell r="AW122">
            <v>145.61225825688803</v>
          </cell>
          <cell r="AX122">
            <v>147.99637936448116</v>
          </cell>
          <cell r="AY122">
            <v>123.17300590442883</v>
          </cell>
          <cell r="AZ122">
            <v>125.18972734517708</v>
          </cell>
          <cell r="BA122">
            <v>127.23946872677773</v>
          </cell>
          <cell r="BB122">
            <v>129.32277068735354</v>
          </cell>
          <cell r="BC122">
            <v>50.341782845053601</v>
          </cell>
          <cell r="BD122">
            <v>0</v>
          </cell>
          <cell r="BE122">
            <v>0</v>
          </cell>
          <cell r="BF122">
            <v>0</v>
          </cell>
        </row>
        <row r="123">
          <cell r="E123">
            <v>0</v>
          </cell>
          <cell r="F123">
            <v>0</v>
          </cell>
          <cell r="G123">
            <v>0</v>
          </cell>
          <cell r="H123">
            <v>0</v>
          </cell>
          <cell r="I123">
            <v>0</v>
          </cell>
          <cell r="J123">
            <v>0</v>
          </cell>
          <cell r="K123">
            <v>782.71745172917986</v>
          </cell>
          <cell r="L123">
            <v>2784.7684547619974</v>
          </cell>
          <cell r="M123">
            <v>2168.6093946571236</v>
          </cell>
          <cell r="N123">
            <v>3822.9420163584377</v>
          </cell>
          <cell r="O123">
            <v>3443.7265572230408</v>
          </cell>
          <cell r="P123">
            <v>5630.8048811838635</v>
          </cell>
          <cell r="Q123">
            <v>5888.5276714797792</v>
          </cell>
          <cell r="R123">
            <v>6259.3656101844799</v>
          </cell>
          <cell r="S123">
            <v>4943.9563909182189</v>
          </cell>
          <cell r="T123">
            <v>4749.4421671109621</v>
          </cell>
          <cell r="U123">
            <v>3715.0195991264013</v>
          </cell>
          <cell r="V123">
            <v>3780.4772104270228</v>
          </cell>
          <cell r="W123">
            <v>3642.9009658813716</v>
          </cell>
          <cell r="X123">
            <v>3143.5944219173607</v>
          </cell>
          <cell r="Y123">
            <v>3192.8974893537793</v>
          </cell>
          <cell r="Z123">
            <v>4039.2553521141626</v>
          </cell>
          <cell r="AA123">
            <v>4197.5713072349818</v>
          </cell>
          <cell r="AB123">
            <v>3835.3964839892542</v>
          </cell>
          <cell r="AC123">
            <v>3754.9100046433</v>
          </cell>
          <cell r="AD123">
            <v>4265.5325823646253</v>
          </cell>
          <cell r="AE123">
            <v>5171.9805850105495</v>
          </cell>
          <cell r="AF123">
            <v>5125.7665668043965</v>
          </cell>
          <cell r="AG123">
            <v>4967.3206578606714</v>
          </cell>
          <cell r="AH123">
            <v>4743.5746616209799</v>
          </cell>
          <cell r="AI123">
            <v>4537.7671758004672</v>
          </cell>
          <cell r="AJ123">
            <v>5657.0785990637369</v>
          </cell>
          <cell r="AK123">
            <v>5505.9723240601461</v>
          </cell>
          <cell r="AL123">
            <v>5553.2249645492248</v>
          </cell>
          <cell r="AM123">
            <v>5267.1842162548674</v>
          </cell>
          <cell r="AN123">
            <v>4879.8335608016932</v>
          </cell>
          <cell r="AO123">
            <v>4886.9930017195502</v>
          </cell>
          <cell r="AP123">
            <v>4641.2142218224053</v>
          </cell>
          <cell r="AQ123">
            <v>3770.9295724713061</v>
          </cell>
          <cell r="AR123">
            <v>3814.3490113980761</v>
          </cell>
          <cell r="AS123">
            <v>3814.5350914491996</v>
          </cell>
          <cell r="AT123">
            <v>4615.674841588796</v>
          </cell>
          <cell r="AU123">
            <v>3650.7720279160299</v>
          </cell>
          <cell r="AV123">
            <v>2206.0768048269533</v>
          </cell>
          <cell r="AW123">
            <v>2247.3527985677538</v>
          </cell>
          <cell r="AX123">
            <v>2289.4003901262286</v>
          </cell>
          <cell r="AY123">
            <v>1533.1795971726704</v>
          </cell>
          <cell r="AZ123">
            <v>1561.9057747345337</v>
          </cell>
          <cell r="BA123">
            <v>1591.1696018360774</v>
          </cell>
          <cell r="BB123">
            <v>1620.9811320028193</v>
          </cell>
          <cell r="BC123">
            <v>632.46970538327889</v>
          </cell>
          <cell r="BD123">
            <v>0</v>
          </cell>
          <cell r="BE123">
            <v>0</v>
          </cell>
          <cell r="BF123">
            <v>0</v>
          </cell>
        </row>
        <row r="124">
          <cell r="E124">
            <v>0</v>
          </cell>
          <cell r="F124">
            <v>0</v>
          </cell>
          <cell r="G124">
            <v>0</v>
          </cell>
          <cell r="H124">
            <v>419.97114461165756</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row>
        <row r="125">
          <cell r="E125">
            <v>0</v>
          </cell>
          <cell r="F125">
            <v>0</v>
          </cell>
          <cell r="G125">
            <v>0</v>
          </cell>
          <cell r="H125">
            <v>757.90706521393156</v>
          </cell>
          <cell r="I125">
            <v>925.63476101114293</v>
          </cell>
          <cell r="J125">
            <v>1059.7175839849913</v>
          </cell>
          <cell r="K125">
            <v>294.35604842632199</v>
          </cell>
          <cell r="L125">
            <v>305.90771735040227</v>
          </cell>
          <cell r="M125">
            <v>307.48679116356635</v>
          </cell>
          <cell r="N125">
            <v>459.6457545409541</v>
          </cell>
          <cell r="O125">
            <v>372.61274435692314</v>
          </cell>
          <cell r="P125">
            <v>162.50664389583295</v>
          </cell>
          <cell r="Q125">
            <v>121.49802417122373</v>
          </cell>
          <cell r="R125">
            <v>97.632639799385302</v>
          </cell>
          <cell r="S125">
            <v>79.706301737164893</v>
          </cell>
          <cell r="T125">
            <v>139.72914297998437</v>
          </cell>
          <cell r="U125">
            <v>170.69472045950832</v>
          </cell>
          <cell r="V125">
            <v>173.49057262088132</v>
          </cell>
          <cell r="W125">
            <v>313.66667258813033</v>
          </cell>
          <cell r="X125">
            <v>140.12659027197554</v>
          </cell>
          <cell r="Y125">
            <v>165.42460590082749</v>
          </cell>
          <cell r="Z125">
            <v>133.85142461106102</v>
          </cell>
          <cell r="AA125">
            <v>130.07395127627004</v>
          </cell>
          <cell r="AB125">
            <v>189.51916889288211</v>
          </cell>
          <cell r="AC125">
            <v>277.87494778981386</v>
          </cell>
          <cell r="AD125">
            <v>141.54677931180444</v>
          </cell>
          <cell r="AE125">
            <v>181.40132631795078</v>
          </cell>
          <cell r="AF125">
            <v>183.19565482918168</v>
          </cell>
          <cell r="AG125">
            <v>178.29228902593948</v>
          </cell>
          <cell r="AH125">
            <v>176.67255035261488</v>
          </cell>
          <cell r="AI125">
            <v>179.32315071513941</v>
          </cell>
          <cell r="AJ125">
            <v>131.03960989964372</v>
          </cell>
          <cell r="AK125">
            <v>130.87533773098377</v>
          </cell>
          <cell r="AL125">
            <v>103.92926934129672</v>
          </cell>
          <cell r="AM125">
            <v>106.1236546443857</v>
          </cell>
          <cell r="AN125">
            <v>106.08695500565858</v>
          </cell>
          <cell r="AO125">
            <v>139.47975833786853</v>
          </cell>
          <cell r="AP125">
            <v>141.06719724057874</v>
          </cell>
          <cell r="AQ125">
            <v>143.4044704848065</v>
          </cell>
          <cell r="AR125">
            <v>139.42927892283592</v>
          </cell>
          <cell r="AS125">
            <v>126.82245695763123</v>
          </cell>
          <cell r="AT125">
            <v>44.913076399246975</v>
          </cell>
          <cell r="AU125">
            <v>100.73803083351815</v>
          </cell>
          <cell r="AV125">
            <v>46.395847352783377</v>
          </cell>
          <cell r="AW125">
            <v>44.860119624309149</v>
          </cell>
          <cell r="AX125">
            <v>45.594617937609002</v>
          </cell>
          <cell r="AY125">
            <v>14.289192686919282</v>
          </cell>
          <cell r="AZ125">
            <v>14.523150777420485</v>
          </cell>
          <cell r="BA125">
            <v>14.760939482380479</v>
          </cell>
          <cell r="BB125">
            <v>0</v>
          </cell>
          <cell r="BC125">
            <v>0</v>
          </cell>
          <cell r="BD125">
            <v>0</v>
          </cell>
          <cell r="BE125">
            <v>0</v>
          </cell>
          <cell r="BF125">
            <v>0</v>
          </cell>
        </row>
        <row r="126">
          <cell r="E126">
            <v>0</v>
          </cell>
          <cell r="F126">
            <v>0</v>
          </cell>
          <cell r="G126">
            <v>0</v>
          </cell>
          <cell r="H126">
            <v>4.8152298527788817</v>
          </cell>
          <cell r="I126">
            <v>4.6311489609881242</v>
          </cell>
          <cell r="J126">
            <v>8.8463024841049442</v>
          </cell>
          <cell r="K126">
            <v>599.87501593187744</v>
          </cell>
          <cell r="L126">
            <v>749.58797206515612</v>
          </cell>
          <cell r="M126">
            <v>804.69188529967073</v>
          </cell>
          <cell r="N126">
            <v>871.60618116683816</v>
          </cell>
          <cell r="O126">
            <v>978.63776376995611</v>
          </cell>
          <cell r="P126">
            <v>875.50344005810973</v>
          </cell>
          <cell r="Q126">
            <v>894.31330298742955</v>
          </cell>
          <cell r="R126">
            <v>888.77324239183304</v>
          </cell>
          <cell r="S126">
            <v>842.71883545223034</v>
          </cell>
          <cell r="T126">
            <v>764.04456143818288</v>
          </cell>
          <cell r="U126">
            <v>539.66367532304935</v>
          </cell>
          <cell r="V126">
            <v>564.46692503375311</v>
          </cell>
          <cell r="W126">
            <v>595.28492356823665</v>
          </cell>
          <cell r="X126">
            <v>619.59151182625021</v>
          </cell>
          <cell r="Y126">
            <v>652.40051739037017</v>
          </cell>
          <cell r="Z126">
            <v>709.17445355808024</v>
          </cell>
          <cell r="AA126">
            <v>720.3891224381066</v>
          </cell>
          <cell r="AB126">
            <v>705.35042610132837</v>
          </cell>
          <cell r="AC126">
            <v>699.17806510810658</v>
          </cell>
          <cell r="AD126">
            <v>733.22602779166004</v>
          </cell>
          <cell r="AE126">
            <v>862.55094059637338</v>
          </cell>
          <cell r="AF126">
            <v>876.52167679410366</v>
          </cell>
          <cell r="AG126">
            <v>889.42031258487691</v>
          </cell>
          <cell r="AH126">
            <v>897.05618625971215</v>
          </cell>
          <cell r="AI126">
            <v>887.80140572628306</v>
          </cell>
          <cell r="AJ126">
            <v>915.91905194332958</v>
          </cell>
          <cell r="AK126">
            <v>918.71288115077982</v>
          </cell>
          <cell r="AL126">
            <v>915.99770553223152</v>
          </cell>
          <cell r="AM126">
            <v>920.79228958207523</v>
          </cell>
          <cell r="AN126">
            <v>904.24994645842173</v>
          </cell>
          <cell r="AO126">
            <v>941.92755753757262</v>
          </cell>
          <cell r="AP126">
            <v>945.23552936805345</v>
          </cell>
          <cell r="AQ126">
            <v>859.29374572682593</v>
          </cell>
          <cell r="AR126">
            <v>768.90477965826517</v>
          </cell>
          <cell r="AS126">
            <v>777.34518648500989</v>
          </cell>
          <cell r="AT126">
            <v>984.7324136237047</v>
          </cell>
          <cell r="AU126">
            <v>940.94888329851335</v>
          </cell>
          <cell r="AV126">
            <v>824.55037643101309</v>
          </cell>
          <cell r="AW126">
            <v>834.72825878332549</v>
          </cell>
          <cell r="AX126">
            <v>846.48705516565053</v>
          </cell>
          <cell r="AY126">
            <v>639.03008028255692</v>
          </cell>
          <cell r="AZ126">
            <v>647.59359274396468</v>
          </cell>
          <cell r="BA126">
            <v>658.7509235583392</v>
          </cell>
          <cell r="BB126">
            <v>666.21814326848391</v>
          </cell>
          <cell r="BC126">
            <v>241.89662283368617</v>
          </cell>
          <cell r="BD126">
            <v>0</v>
          </cell>
          <cell r="BE126">
            <v>0</v>
          </cell>
          <cell r="BF126">
            <v>0</v>
          </cell>
        </row>
        <row r="127">
          <cell r="E127">
            <v>0</v>
          </cell>
          <cell r="F127">
            <v>0</v>
          </cell>
          <cell r="G127">
            <v>0</v>
          </cell>
          <cell r="H127">
            <v>4.8152298527788817</v>
          </cell>
          <cell r="I127">
            <v>4.6311489609881242</v>
          </cell>
          <cell r="J127">
            <v>8.8463024841049442</v>
          </cell>
          <cell r="K127">
            <v>259.15649158234118</v>
          </cell>
          <cell r="L127">
            <v>382.69057444997054</v>
          </cell>
          <cell r="M127">
            <v>403.31155995259462</v>
          </cell>
          <cell r="N127">
            <v>441.21094300575407</v>
          </cell>
          <cell r="O127">
            <v>511.88333175523229</v>
          </cell>
          <cell r="P127">
            <v>607.1968999822019</v>
          </cell>
          <cell r="Q127">
            <v>623.57622411454497</v>
          </cell>
          <cell r="R127">
            <v>628.10237229461211</v>
          </cell>
          <cell r="S127">
            <v>596.93460235603243</v>
          </cell>
          <cell r="T127">
            <v>546.69361263821042</v>
          </cell>
          <cell r="U127">
            <v>466.28974070788865</v>
          </cell>
          <cell r="V127">
            <v>484.2609734227816</v>
          </cell>
          <cell r="W127">
            <v>505.74501143534468</v>
          </cell>
          <cell r="X127">
            <v>501.64840614593953</v>
          </cell>
          <cell r="Y127">
            <v>526.6569999696784</v>
          </cell>
          <cell r="Z127">
            <v>578.71791486807319</v>
          </cell>
          <cell r="AA127">
            <v>595.24904835118969</v>
          </cell>
          <cell r="AB127">
            <v>586.38410831129465</v>
          </cell>
          <cell r="AC127">
            <v>595.47238002213214</v>
          </cell>
          <cell r="AD127">
            <v>614.25874871763256</v>
          </cell>
          <cell r="AE127">
            <v>747.14725323059156</v>
          </cell>
          <cell r="AF127">
            <v>755.67963654453081</v>
          </cell>
          <cell r="AG127">
            <v>763.15099937866989</v>
          </cell>
          <cell r="AH127">
            <v>773.11974407112859</v>
          </cell>
          <cell r="AI127">
            <v>774.90518058132329</v>
          </cell>
          <cell r="AJ127">
            <v>799.09425713782014</v>
          </cell>
          <cell r="AK127">
            <v>807.5013547185074</v>
          </cell>
          <cell r="AL127">
            <v>810.34170366018202</v>
          </cell>
          <cell r="AM127">
            <v>823.22189647581365</v>
          </cell>
          <cell r="AN127">
            <v>814.08660081660162</v>
          </cell>
          <cell r="AO127">
            <v>859.28133690577636</v>
          </cell>
          <cell r="AP127">
            <v>861.56486657164896</v>
          </cell>
          <cell r="AQ127">
            <v>774.42417227830026</v>
          </cell>
          <cell r="AR127">
            <v>679.54673950816914</v>
          </cell>
          <cell r="AS127">
            <v>684.14765511788096</v>
          </cell>
          <cell r="AT127">
            <v>729.8797292908215</v>
          </cell>
          <cell r="AU127">
            <v>681.53187435990162</v>
          </cell>
          <cell r="AV127">
            <v>562.23729906191136</v>
          </cell>
          <cell r="AW127">
            <v>571.09454141160552</v>
          </cell>
          <cell r="AX127">
            <v>580.32737613721736</v>
          </cell>
          <cell r="AY127">
            <v>377.24119656666971</v>
          </cell>
          <cell r="AZ127">
            <v>383.28767164066716</v>
          </cell>
          <cell r="BA127">
            <v>389.43194324977321</v>
          </cell>
          <cell r="BB127">
            <v>394.2430402948101</v>
          </cell>
          <cell r="BC127">
            <v>241.89662283368617</v>
          </cell>
          <cell r="BD127">
            <v>0</v>
          </cell>
          <cell r="BE127">
            <v>0</v>
          </cell>
          <cell r="BF127">
            <v>0</v>
          </cell>
        </row>
        <row r="128">
          <cell r="E128">
            <v>0</v>
          </cell>
          <cell r="F128">
            <v>0</v>
          </cell>
          <cell r="G128">
            <v>0</v>
          </cell>
          <cell r="H128">
            <v>1182.6934396783681</v>
          </cell>
          <cell r="I128">
            <v>930.265909972131</v>
          </cell>
          <cell r="J128">
            <v>1068.5638864690961</v>
          </cell>
          <cell r="K128">
            <v>553.51254000866311</v>
          </cell>
          <cell r="L128">
            <v>688.59829180037286</v>
          </cell>
          <cell r="M128">
            <v>710.79835111616103</v>
          </cell>
          <cell r="N128">
            <v>900.85669754670812</v>
          </cell>
          <cell r="O128">
            <v>884.49607611215538</v>
          </cell>
          <cell r="P128">
            <v>769.70354387803491</v>
          </cell>
          <cell r="Q128">
            <v>745.0742482857687</v>
          </cell>
          <cell r="R128">
            <v>725.7350120939974</v>
          </cell>
          <cell r="S128">
            <v>676.64090409319738</v>
          </cell>
          <cell r="T128">
            <v>686.42275561819474</v>
          </cell>
          <cell r="U128">
            <v>636.98446116739694</v>
          </cell>
          <cell r="V128">
            <v>657.75154604366298</v>
          </cell>
          <cell r="W128">
            <v>819.411684023475</v>
          </cell>
          <cell r="X128">
            <v>641.77499641791508</v>
          </cell>
          <cell r="Y128">
            <v>692.08160587050588</v>
          </cell>
          <cell r="Z128">
            <v>712.56933947913421</v>
          </cell>
          <cell r="AA128">
            <v>725.32299962745969</v>
          </cell>
          <cell r="AB128">
            <v>775.90327720417679</v>
          </cell>
          <cell r="AC128">
            <v>873.347327811946</v>
          </cell>
          <cell r="AD128">
            <v>755.80552802943703</v>
          </cell>
          <cell r="AE128">
            <v>928.54857954854231</v>
          </cell>
          <cell r="AF128">
            <v>938.87529137371246</v>
          </cell>
          <cell r="AG128">
            <v>941.44328840460935</v>
          </cell>
          <cell r="AH128">
            <v>949.79229442374344</v>
          </cell>
          <cell r="AI128">
            <v>954.22833129646267</v>
          </cell>
          <cell r="AJ128">
            <v>930.13386703746392</v>
          </cell>
          <cell r="AK128">
            <v>938.3766924494912</v>
          </cell>
          <cell r="AL128">
            <v>914.27097300147875</v>
          </cell>
          <cell r="AM128">
            <v>929.34555112019939</v>
          </cell>
          <cell r="AN128">
            <v>920.17355582226014</v>
          </cell>
          <cell r="AO128">
            <v>998.76109524364483</v>
          </cell>
          <cell r="AP128">
            <v>1002.6320638122277</v>
          </cell>
          <cell r="AQ128">
            <v>917.8286427631067</v>
          </cell>
          <cell r="AR128">
            <v>818.97601843100506</v>
          </cell>
          <cell r="AS128">
            <v>810.97011207551213</v>
          </cell>
          <cell r="AT128">
            <v>774.79280569006846</v>
          </cell>
          <cell r="AU128">
            <v>782.26990519341973</v>
          </cell>
          <cell r="AV128">
            <v>608.63314641469469</v>
          </cell>
          <cell r="AW128">
            <v>615.95466103591468</v>
          </cell>
          <cell r="AX128">
            <v>625.92199407482633</v>
          </cell>
          <cell r="AY128">
            <v>391.53038925358902</v>
          </cell>
          <cell r="AZ128">
            <v>397.81082241808764</v>
          </cell>
          <cell r="BA128">
            <v>404.19288273215369</v>
          </cell>
          <cell r="BB128">
            <v>394.2430402948101</v>
          </cell>
          <cell r="BC128">
            <v>241.89662283368617</v>
          </cell>
          <cell r="BD128">
            <v>0</v>
          </cell>
          <cell r="BE128">
            <v>0</v>
          </cell>
          <cell r="BF128">
            <v>0</v>
          </cell>
        </row>
      </sheetData>
      <sheetData sheetId="6">
        <row r="1">
          <cell r="F1">
            <v>6800</v>
          </cell>
          <cell r="I1">
            <v>0.74960648148148146</v>
          </cell>
        </row>
        <row r="2">
          <cell r="B2">
            <v>200</v>
          </cell>
          <cell r="F2">
            <v>690</v>
          </cell>
        </row>
        <row r="3">
          <cell r="I3">
            <v>4.3981481481480955E-3</v>
          </cell>
        </row>
        <row r="7">
          <cell r="C7">
            <v>12295.242414807895</v>
          </cell>
          <cell r="D7">
            <v>5496.4037332081334</v>
          </cell>
          <cell r="E7">
            <v>6948.0317150731917</v>
          </cell>
          <cell r="F7">
            <v>0.39646344175886161</v>
          </cell>
          <cell r="G7">
            <v>0.37339919237193092</v>
          </cell>
          <cell r="H7">
            <v>0.56509920509621359</v>
          </cell>
          <cell r="I7">
            <v>0.44954803161836748</v>
          </cell>
          <cell r="J7">
            <v>4299.2050686395032</v>
          </cell>
          <cell r="K7">
            <v>998.10468101892627</v>
          </cell>
        </row>
        <row r="13">
          <cell r="C13">
            <v>26005.7300128526</v>
          </cell>
          <cell r="D13">
            <v>5818.9940108055689</v>
          </cell>
          <cell r="E13">
            <v>20346.933268848788</v>
          </cell>
          <cell r="F13">
            <v>0.48210324781581759</v>
          </cell>
          <cell r="G13">
            <v>0.39231930230427181</v>
          </cell>
          <cell r="H13">
            <v>0.78240192675971343</v>
          </cell>
          <cell r="I13">
            <v>0.67346839562303196</v>
          </cell>
          <cell r="J13">
            <v>6557.4827666411247</v>
          </cell>
          <cell r="K13">
            <v>547.27685228707981</v>
          </cell>
        </row>
      </sheetData>
      <sheetData sheetId="7">
        <row r="10">
          <cell r="D10">
            <v>0.05</v>
          </cell>
        </row>
        <row r="11">
          <cell r="D11">
            <v>0.1</v>
          </cell>
        </row>
        <row r="12">
          <cell r="D12">
            <v>0.25</v>
          </cell>
        </row>
        <row r="13">
          <cell r="D13">
            <v>0</v>
          </cell>
        </row>
        <row r="14">
          <cell r="D14">
            <v>0.1</v>
          </cell>
        </row>
        <row r="15">
          <cell r="D15">
            <v>0.2</v>
          </cell>
        </row>
        <row r="16">
          <cell r="D16">
            <v>0</v>
          </cell>
        </row>
        <row r="17">
          <cell r="D17">
            <v>0.05</v>
          </cell>
        </row>
        <row r="18">
          <cell r="D18">
            <v>0.1</v>
          </cell>
        </row>
        <row r="19">
          <cell r="D19" t="str">
            <v>No</v>
          </cell>
        </row>
        <row r="20">
          <cell r="D20">
            <v>0</v>
          </cell>
        </row>
        <row r="21">
          <cell r="D21" t="str">
            <v>--</v>
          </cell>
        </row>
        <row r="22">
          <cell r="D22" t="str">
            <v>--</v>
          </cell>
        </row>
        <row r="23">
          <cell r="D23" t="str">
            <v>--</v>
          </cell>
        </row>
        <row r="24">
          <cell r="D24" t="str">
            <v>No</v>
          </cell>
        </row>
        <row r="25">
          <cell r="D25" t="str">
            <v>--</v>
          </cell>
        </row>
        <row r="26">
          <cell r="D26" t="str">
            <v>--</v>
          </cell>
        </row>
        <row r="27">
          <cell r="D27" t="str">
            <v>--</v>
          </cell>
        </row>
        <row r="28">
          <cell r="D28">
            <v>0</v>
          </cell>
        </row>
        <row r="29">
          <cell r="D29">
            <v>0</v>
          </cell>
        </row>
        <row r="30">
          <cell r="D30">
            <v>0</v>
          </cell>
        </row>
        <row r="31">
          <cell r="D31" t="str">
            <v>Yes</v>
          </cell>
        </row>
        <row r="32">
          <cell r="D32">
            <v>0.34</v>
          </cell>
        </row>
        <row r="33">
          <cell r="D33">
            <v>3.3000000000000002E-2</v>
          </cell>
        </row>
        <row r="34">
          <cell r="D34">
            <v>5</v>
          </cell>
        </row>
        <row r="35">
          <cell r="D35">
            <v>0.5</v>
          </cell>
        </row>
        <row r="36">
          <cell r="D36">
            <v>3</v>
          </cell>
        </row>
        <row r="37">
          <cell r="D37">
            <v>0.1</v>
          </cell>
        </row>
        <row r="38">
          <cell r="D38">
            <v>0.2</v>
          </cell>
        </row>
        <row r="39">
          <cell r="D39">
            <v>7.9373079685276793E-2</v>
          </cell>
        </row>
        <row r="40">
          <cell r="D40">
            <v>3</v>
          </cell>
        </row>
        <row r="41">
          <cell r="D41">
            <v>7</v>
          </cell>
        </row>
        <row r="42">
          <cell r="D42">
            <v>0</v>
          </cell>
        </row>
        <row r="43">
          <cell r="D43">
            <v>5</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1"/>
      <sheetName val="Sheet2"/>
      <sheetName val="Sheet3"/>
      <sheetName val="Sheet4"/>
      <sheetName val="Sheet6"/>
    </sheetNames>
    <sheetDataSet>
      <sheetData sheetId="0">
        <row r="10">
          <cell r="B10">
            <v>181765.80000000002</v>
          </cell>
          <cell r="D10">
            <v>179483.90000000002</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ace"/>
      <sheetName val="Dashboard"/>
      <sheetName val="Statements"/>
      <sheetName val="Parameters"/>
      <sheetName val="Resch"/>
      <sheetName val="Cash Flow"/>
      <sheetName val="Tax"/>
      <sheetName val="Financing"/>
      <sheetName val="Shareholders"/>
      <sheetName val="2012Budget"/>
      <sheetName val="2012BudgetMP03OP"/>
      <sheetName val="IDOP"/>
      <sheetName val="IDOP+L2HS"/>
      <sheetName val="2012 OT Valuation Model v12 02 "/>
    </sheetNames>
    <sheetDataSet>
      <sheetData sheetId="0"/>
      <sheetData sheetId="1"/>
      <sheetData sheetId="2"/>
      <sheetData sheetId="3">
        <row r="5">
          <cell r="J5">
            <v>2010</v>
          </cell>
        </row>
        <row r="12">
          <cell r="I12" t="str">
            <v>DCF</v>
          </cell>
        </row>
        <row r="13">
          <cell r="I13" t="str">
            <v>No</v>
          </cell>
        </row>
        <row r="14">
          <cell r="H14">
            <v>0</v>
          </cell>
        </row>
        <row r="15">
          <cell r="H15">
            <v>0.1</v>
          </cell>
          <cell r="I15">
            <v>0.1</v>
          </cell>
        </row>
        <row r="29">
          <cell r="I29" t="str">
            <v>Lender</v>
          </cell>
          <cell r="J29">
            <v>3.1</v>
          </cell>
          <cell r="K29">
            <v>4.3</v>
          </cell>
          <cell r="L29">
            <v>2.8874999999999993</v>
          </cell>
          <cell r="M29">
            <v>2.7562499999999996</v>
          </cell>
          <cell r="N29">
            <v>2.6249999999999996</v>
          </cell>
          <cell r="O29">
            <v>2.1999999999999997</v>
          </cell>
          <cell r="P29">
            <v>2.1999999999999997</v>
          </cell>
          <cell r="Q29">
            <v>2.1999999999999997</v>
          </cell>
          <cell r="R29">
            <v>2.1999999999999997</v>
          </cell>
          <cell r="S29">
            <v>2.1999999999999997</v>
          </cell>
          <cell r="T29">
            <v>2.1999999999999997</v>
          </cell>
          <cell r="U29">
            <v>2.1999999999999997</v>
          </cell>
          <cell r="V29">
            <v>2.1999999999999997</v>
          </cell>
          <cell r="W29">
            <v>2.1999999999999997</v>
          </cell>
          <cell r="X29">
            <v>2.1999999999999997</v>
          </cell>
          <cell r="Y29">
            <v>2.1999999999999997</v>
          </cell>
          <cell r="Z29">
            <v>2.1999999999999997</v>
          </cell>
          <cell r="AA29">
            <v>2.1999999999999997</v>
          </cell>
          <cell r="AB29">
            <v>2.1999999999999997</v>
          </cell>
          <cell r="AC29">
            <v>2.1999999999999997</v>
          </cell>
          <cell r="AD29">
            <v>2.1999999999999997</v>
          </cell>
          <cell r="AE29">
            <v>2.1999999999999997</v>
          </cell>
          <cell r="AF29">
            <v>2.1999999999999997</v>
          </cell>
          <cell r="AG29">
            <v>2.1999999999999997</v>
          </cell>
          <cell r="AH29">
            <v>2.1999999999999997</v>
          </cell>
          <cell r="AI29">
            <v>2.1999999999999997</v>
          </cell>
          <cell r="AJ29">
            <v>2.1999999999999997</v>
          </cell>
          <cell r="AK29">
            <v>2.1999999999999997</v>
          </cell>
          <cell r="AL29">
            <v>2.1999999999999997</v>
          </cell>
          <cell r="AM29">
            <v>2.1999999999999997</v>
          </cell>
          <cell r="AN29">
            <v>2.1999999999999997</v>
          </cell>
          <cell r="AO29">
            <v>2.1999999999999997</v>
          </cell>
          <cell r="AP29">
            <v>2.1999999999999997</v>
          </cell>
          <cell r="AQ29">
            <v>2.1999999999999997</v>
          </cell>
          <cell r="AR29">
            <v>2.1999999999999997</v>
          </cell>
          <cell r="AS29">
            <v>2.1999999999999997</v>
          </cell>
          <cell r="AT29">
            <v>2.1999999999999997</v>
          </cell>
          <cell r="AU29">
            <v>2.1999999999999997</v>
          </cell>
          <cell r="AV29">
            <v>2.1999999999999997</v>
          </cell>
          <cell r="AW29">
            <v>2.1999999999999997</v>
          </cell>
          <cell r="AX29">
            <v>2.1999999999999997</v>
          </cell>
          <cell r="AY29">
            <v>2.1999999999999997</v>
          </cell>
          <cell r="AZ29">
            <v>2.1999999999999997</v>
          </cell>
          <cell r="BA29">
            <v>2.1999999999999997</v>
          </cell>
          <cell r="BB29">
            <v>2.1999999999999997</v>
          </cell>
          <cell r="BC29">
            <v>2.1999999999999997</v>
          </cell>
          <cell r="BD29">
            <v>2.1999999999999997</v>
          </cell>
          <cell r="BE29">
            <v>2.1999999999999997</v>
          </cell>
          <cell r="BF29">
            <v>2.1999999999999997</v>
          </cell>
          <cell r="BG29">
            <v>2.1999999999999997</v>
          </cell>
          <cell r="BH29">
            <v>2.1999999999999997</v>
          </cell>
          <cell r="BI29">
            <v>2.1999999999999997</v>
          </cell>
          <cell r="BJ29">
            <v>2.1999999999999997</v>
          </cell>
          <cell r="BK29">
            <v>2.1999999999999997</v>
          </cell>
          <cell r="BL29">
            <v>2.1999999999999997</v>
          </cell>
          <cell r="BM29">
            <v>2.1999999999999997</v>
          </cell>
          <cell r="BN29">
            <v>2.1999999999999997</v>
          </cell>
          <cell r="BO29">
            <v>2.1999999999999997</v>
          </cell>
          <cell r="BP29">
            <v>2.1999999999999997</v>
          </cell>
          <cell r="BQ29">
            <v>2.1999999999999997</v>
          </cell>
          <cell r="BR29">
            <v>2.1999999999999997</v>
          </cell>
          <cell r="BS29">
            <v>2.1999999999999997</v>
          </cell>
          <cell r="BT29">
            <v>2.1999999999999997</v>
          </cell>
          <cell r="BU29">
            <v>2.1999999999999997</v>
          </cell>
          <cell r="BV29">
            <v>2.1999999999999997</v>
          </cell>
          <cell r="BW29">
            <v>2.1999999999999997</v>
          </cell>
          <cell r="BX29">
            <v>2.1999999999999997</v>
          </cell>
          <cell r="BY29">
            <v>2.1999999999999997</v>
          </cell>
          <cell r="BZ29">
            <v>2.1999999999999997</v>
          </cell>
          <cell r="CA29">
            <v>2.1999999999999997</v>
          </cell>
        </row>
        <row r="30">
          <cell r="I30" t="str">
            <v>Consensus</v>
          </cell>
          <cell r="J30">
            <v>3</v>
          </cell>
          <cell r="K30">
            <v>4.151738652066534</v>
          </cell>
          <cell r="L30">
            <v>4.029313542259656</v>
          </cell>
          <cell r="M30">
            <v>3.8793654489403639</v>
          </cell>
          <cell r="N30">
            <v>3.5271081088277083</v>
          </cell>
          <cell r="O30">
            <v>3.3820708912100814</v>
          </cell>
          <cell r="P30">
            <v>3.208011208821631</v>
          </cell>
          <cell r="Q30">
            <v>3.0339515264331807</v>
          </cell>
          <cell r="R30">
            <v>2.8598918440447303</v>
          </cell>
          <cell r="S30">
            <v>2.6858321616562795</v>
          </cell>
          <cell r="T30">
            <v>2.5117724792678304</v>
          </cell>
          <cell r="U30">
            <v>2.5117724792678304</v>
          </cell>
          <cell r="V30">
            <v>2.5117724792678304</v>
          </cell>
          <cell r="W30">
            <v>2.5117724792678304</v>
          </cell>
          <cell r="X30">
            <v>2.5117724792678304</v>
          </cell>
          <cell r="Y30">
            <v>2.5117724792678304</v>
          </cell>
          <cell r="Z30">
            <v>2.5117724792678304</v>
          </cell>
          <cell r="AA30">
            <v>2.5117724792678304</v>
          </cell>
          <cell r="AB30">
            <v>2.5117724792678304</v>
          </cell>
          <cell r="AC30">
            <v>2.5117724792678304</v>
          </cell>
          <cell r="AD30">
            <v>2.5117724792678304</v>
          </cell>
          <cell r="AE30">
            <v>2.5117724792678304</v>
          </cell>
          <cell r="AF30">
            <v>2.5117724792678304</v>
          </cell>
          <cell r="AG30">
            <v>2.5117724792678304</v>
          </cell>
          <cell r="AH30">
            <v>2.5117724792678304</v>
          </cell>
          <cell r="AI30">
            <v>2.5117724792678304</v>
          </cell>
          <cell r="AJ30">
            <v>2.5117724792678304</v>
          </cell>
          <cell r="AK30">
            <v>2.5117724792678304</v>
          </cell>
          <cell r="AL30">
            <v>2.5117724792678304</v>
          </cell>
          <cell r="AM30">
            <v>2.5117724792678304</v>
          </cell>
          <cell r="AN30">
            <v>2.5117724792678304</v>
          </cell>
          <cell r="AO30">
            <v>2.5117724792678304</v>
          </cell>
          <cell r="AP30">
            <v>2.5117724792678304</v>
          </cell>
          <cell r="AQ30">
            <v>2.5117724792678304</v>
          </cell>
          <cell r="AR30">
            <v>2.5117724792678304</v>
          </cell>
          <cell r="AS30">
            <v>2.5117724792678304</v>
          </cell>
          <cell r="AT30">
            <v>2.5117724792678304</v>
          </cell>
          <cell r="AU30">
            <v>2.5117724792678304</v>
          </cell>
          <cell r="AV30">
            <v>2.5117724792678304</v>
          </cell>
          <cell r="AW30">
            <v>2.5117724792678304</v>
          </cell>
          <cell r="AX30">
            <v>2.5117724792678304</v>
          </cell>
          <cell r="AY30">
            <v>2.5117724792678304</v>
          </cell>
          <cell r="AZ30">
            <v>2.5117724792678304</v>
          </cell>
          <cell r="BA30">
            <v>2.5117724792678304</v>
          </cell>
          <cell r="BB30">
            <v>2.5117724792678304</v>
          </cell>
          <cell r="BC30">
            <v>2.5117724792678304</v>
          </cell>
          <cell r="BD30">
            <v>2.5117724792678304</v>
          </cell>
          <cell r="BE30">
            <v>2.5117724792678304</v>
          </cell>
          <cell r="BF30">
            <v>2.5117724792678304</v>
          </cell>
          <cell r="BG30">
            <v>2.5117724792678304</v>
          </cell>
          <cell r="BH30">
            <v>2.5117724792678304</v>
          </cell>
          <cell r="BI30">
            <v>2.5117724792678304</v>
          </cell>
          <cell r="BJ30">
            <v>2.5117724792678304</v>
          </cell>
          <cell r="BK30">
            <v>2.5117724792678304</v>
          </cell>
          <cell r="BL30">
            <v>2.5117724792678304</v>
          </cell>
          <cell r="BM30">
            <v>2.5117724792678304</v>
          </cell>
          <cell r="BN30">
            <v>2.5117724792678304</v>
          </cell>
          <cell r="BO30">
            <v>2.5117724792678304</v>
          </cell>
          <cell r="BP30">
            <v>2.5117724792678304</v>
          </cell>
          <cell r="BQ30">
            <v>2.5117724792678304</v>
          </cell>
          <cell r="BR30">
            <v>2.5117724792678304</v>
          </cell>
          <cell r="BS30">
            <v>2.5117724792678304</v>
          </cell>
          <cell r="BT30">
            <v>2.5117724792678304</v>
          </cell>
          <cell r="BU30">
            <v>2.5117724792678304</v>
          </cell>
          <cell r="BV30">
            <v>2.5117724792678304</v>
          </cell>
          <cell r="BW30">
            <v>2.5117724792678304</v>
          </cell>
          <cell r="BX30">
            <v>2.5117724792678304</v>
          </cell>
          <cell r="BY30">
            <v>2.5117724792678304</v>
          </cell>
          <cell r="BZ30">
            <v>2.5117724792678304</v>
          </cell>
          <cell r="CA30">
            <v>2.5117724792678304</v>
          </cell>
        </row>
        <row r="31">
          <cell r="I31" t="str">
            <v>OT Management</v>
          </cell>
          <cell r="J31">
            <v>3</v>
          </cell>
          <cell r="K31">
            <v>4.2081412499419288</v>
          </cell>
          <cell r="L31">
            <v>4.2468348755632164</v>
          </cell>
          <cell r="M31">
            <v>3.9815033002268465</v>
          </cell>
          <cell r="N31">
            <v>3.7533426000569268</v>
          </cell>
          <cell r="O31">
            <v>3.5962984174785397</v>
          </cell>
          <cell r="P31">
            <v>3.4407201622955879</v>
          </cell>
          <cell r="Q31">
            <v>3.2801419071126365</v>
          </cell>
          <cell r="R31">
            <v>3.1145636519296849</v>
          </cell>
          <cell r="S31">
            <v>2.958985396746733</v>
          </cell>
          <cell r="T31">
            <v>2.808407141563781</v>
          </cell>
          <cell r="U31">
            <v>2.808407141563781</v>
          </cell>
          <cell r="V31">
            <v>2.808407141563781</v>
          </cell>
          <cell r="W31">
            <v>2.808407141563781</v>
          </cell>
          <cell r="X31">
            <v>2.808407141563781</v>
          </cell>
          <cell r="Y31">
            <v>2.808407141563781</v>
          </cell>
          <cell r="Z31">
            <v>2.808407141563781</v>
          </cell>
          <cell r="AA31">
            <v>2.808407141563781</v>
          </cell>
          <cell r="AB31">
            <v>2.808407141563781</v>
          </cell>
          <cell r="AC31">
            <v>2.808407141563781</v>
          </cell>
          <cell r="AD31">
            <v>2.808407141563781</v>
          </cell>
          <cell r="AE31">
            <v>2.808407141563781</v>
          </cell>
          <cell r="AF31">
            <v>2.808407141563781</v>
          </cell>
          <cell r="AG31">
            <v>2.808407141563781</v>
          </cell>
          <cell r="AH31">
            <v>2.808407141563781</v>
          </cell>
          <cell r="AI31">
            <v>2.808407141563781</v>
          </cell>
          <cell r="AJ31">
            <v>2.808407141563781</v>
          </cell>
          <cell r="AK31">
            <v>2.808407141563781</v>
          </cell>
          <cell r="AL31">
            <v>2.808407141563781</v>
          </cell>
          <cell r="AM31">
            <v>2.808407141563781</v>
          </cell>
          <cell r="AN31">
            <v>2.808407141563781</v>
          </cell>
          <cell r="AO31">
            <v>2.808407141563781</v>
          </cell>
          <cell r="AP31">
            <v>2.808407141563781</v>
          </cell>
          <cell r="AQ31">
            <v>2.808407141563781</v>
          </cell>
          <cell r="AR31">
            <v>2.808407141563781</v>
          </cell>
          <cell r="AS31">
            <v>2.808407141563781</v>
          </cell>
          <cell r="AT31">
            <v>2.808407141563781</v>
          </cell>
          <cell r="AU31">
            <v>2.808407141563781</v>
          </cell>
          <cell r="AV31">
            <v>2.808407141563781</v>
          </cell>
          <cell r="AW31">
            <v>2.808407141563781</v>
          </cell>
          <cell r="AX31">
            <v>2.808407141563781</v>
          </cell>
          <cell r="AY31">
            <v>2.808407141563781</v>
          </cell>
          <cell r="AZ31">
            <v>2.808407141563781</v>
          </cell>
          <cell r="BA31">
            <v>2.808407141563781</v>
          </cell>
          <cell r="BB31">
            <v>2.808407141563781</v>
          </cell>
          <cell r="BC31">
            <v>2.808407141563781</v>
          </cell>
          <cell r="BD31">
            <v>2.808407141563781</v>
          </cell>
          <cell r="BE31">
            <v>2.808407141563781</v>
          </cell>
          <cell r="BF31">
            <v>2.808407141563781</v>
          </cell>
          <cell r="BG31">
            <v>2.808407141563781</v>
          </cell>
          <cell r="BH31">
            <v>2.808407141563781</v>
          </cell>
          <cell r="BI31">
            <v>2.808407141563781</v>
          </cell>
          <cell r="BJ31">
            <v>2.808407141563781</v>
          </cell>
          <cell r="BK31">
            <v>2.808407141563781</v>
          </cell>
          <cell r="BL31">
            <v>2.808407141563781</v>
          </cell>
          <cell r="BM31">
            <v>2.808407141563781</v>
          </cell>
          <cell r="BN31">
            <v>2.808407141563781</v>
          </cell>
          <cell r="BO31">
            <v>2.808407141563781</v>
          </cell>
          <cell r="BP31">
            <v>2.808407141563781</v>
          </cell>
          <cell r="BQ31">
            <v>2.808407141563781</v>
          </cell>
          <cell r="BR31">
            <v>2.808407141563781</v>
          </cell>
          <cell r="BS31">
            <v>2.808407141563781</v>
          </cell>
          <cell r="BT31">
            <v>2.808407141563781</v>
          </cell>
          <cell r="BU31">
            <v>2.808407141563781</v>
          </cell>
          <cell r="BV31">
            <v>2.808407141563781</v>
          </cell>
          <cell r="BW31">
            <v>2.808407141563781</v>
          </cell>
          <cell r="BX31">
            <v>2.808407141563781</v>
          </cell>
          <cell r="BY31">
            <v>2.808407141563781</v>
          </cell>
          <cell r="BZ31">
            <v>2.808407141563781</v>
          </cell>
          <cell r="CA31">
            <v>2.808407141563781</v>
          </cell>
        </row>
        <row r="32">
          <cell r="I32" t="str">
            <v>Lender</v>
          </cell>
          <cell r="J32">
            <v>1200</v>
          </cell>
          <cell r="K32">
            <v>1600</v>
          </cell>
          <cell r="L32">
            <v>1300</v>
          </cell>
          <cell r="M32">
            <v>1150</v>
          </cell>
          <cell r="N32">
            <v>1000</v>
          </cell>
          <cell r="O32">
            <v>850</v>
          </cell>
          <cell r="P32">
            <v>850</v>
          </cell>
          <cell r="Q32">
            <v>850</v>
          </cell>
          <cell r="R32">
            <v>850</v>
          </cell>
          <cell r="S32">
            <v>850</v>
          </cell>
          <cell r="T32">
            <v>850</v>
          </cell>
          <cell r="U32">
            <v>850</v>
          </cell>
          <cell r="V32">
            <v>850</v>
          </cell>
          <cell r="W32">
            <v>850</v>
          </cell>
          <cell r="X32">
            <v>850</v>
          </cell>
          <cell r="Y32">
            <v>850</v>
          </cell>
          <cell r="Z32">
            <v>850</v>
          </cell>
          <cell r="AA32">
            <v>850</v>
          </cell>
          <cell r="AB32">
            <v>850</v>
          </cell>
          <cell r="AC32">
            <v>850</v>
          </cell>
          <cell r="AD32">
            <v>850</v>
          </cell>
          <cell r="AE32">
            <v>850</v>
          </cell>
          <cell r="AF32">
            <v>850</v>
          </cell>
          <cell r="AG32">
            <v>850</v>
          </cell>
          <cell r="AH32">
            <v>850</v>
          </cell>
          <cell r="AI32">
            <v>850</v>
          </cell>
          <cell r="AJ32">
            <v>850</v>
          </cell>
          <cell r="AK32">
            <v>850</v>
          </cell>
          <cell r="AL32">
            <v>850</v>
          </cell>
          <cell r="AM32">
            <v>850</v>
          </cell>
          <cell r="AN32">
            <v>850</v>
          </cell>
          <cell r="AO32">
            <v>850</v>
          </cell>
          <cell r="AP32">
            <v>850</v>
          </cell>
          <cell r="AQ32">
            <v>850</v>
          </cell>
          <cell r="AR32">
            <v>850</v>
          </cell>
          <cell r="AS32">
            <v>850</v>
          </cell>
          <cell r="AT32">
            <v>850</v>
          </cell>
          <cell r="AU32">
            <v>850</v>
          </cell>
          <cell r="AV32">
            <v>850</v>
          </cell>
          <cell r="AW32">
            <v>850</v>
          </cell>
          <cell r="AX32">
            <v>850</v>
          </cell>
          <cell r="AY32">
            <v>850</v>
          </cell>
          <cell r="AZ32">
            <v>850</v>
          </cell>
          <cell r="BA32">
            <v>850</v>
          </cell>
          <cell r="BB32">
            <v>850</v>
          </cell>
          <cell r="BC32">
            <v>850</v>
          </cell>
          <cell r="BD32">
            <v>850</v>
          </cell>
          <cell r="BE32">
            <v>850</v>
          </cell>
          <cell r="BF32">
            <v>850</v>
          </cell>
          <cell r="BG32">
            <v>850</v>
          </cell>
          <cell r="BH32">
            <v>850</v>
          </cell>
          <cell r="BI32">
            <v>850</v>
          </cell>
          <cell r="BJ32">
            <v>850</v>
          </cell>
          <cell r="BK32">
            <v>850</v>
          </cell>
          <cell r="BL32">
            <v>850</v>
          </cell>
          <cell r="BM32">
            <v>850</v>
          </cell>
          <cell r="BN32">
            <v>850</v>
          </cell>
          <cell r="BO32">
            <v>850</v>
          </cell>
          <cell r="BP32">
            <v>850</v>
          </cell>
          <cell r="BQ32">
            <v>850</v>
          </cell>
          <cell r="BR32">
            <v>850</v>
          </cell>
          <cell r="BS32">
            <v>850</v>
          </cell>
          <cell r="BT32">
            <v>850</v>
          </cell>
          <cell r="BU32">
            <v>850</v>
          </cell>
          <cell r="BV32">
            <v>850</v>
          </cell>
          <cell r="BW32">
            <v>850</v>
          </cell>
          <cell r="BX32">
            <v>850</v>
          </cell>
          <cell r="BY32">
            <v>850</v>
          </cell>
          <cell r="BZ32">
            <v>850</v>
          </cell>
        </row>
        <row r="33">
          <cell r="I33" t="str">
            <v>Consensus</v>
          </cell>
          <cell r="K33">
            <v>1598.6288974647759</v>
          </cell>
          <cell r="L33">
            <v>1773.25</v>
          </cell>
          <cell r="M33">
            <v>1686.7345228863908</v>
          </cell>
          <cell r="N33">
            <v>1519.3119193390721</v>
          </cell>
          <cell r="O33">
            <v>1389.0734763908463</v>
          </cell>
          <cell r="P33">
            <v>1316.3203279122988</v>
          </cell>
          <cell r="Q33">
            <v>1243.5671794337513</v>
          </cell>
          <cell r="R33">
            <v>1170.8140309552039</v>
          </cell>
          <cell r="S33">
            <v>1098.0608824766564</v>
          </cell>
          <cell r="T33">
            <v>1025.3077339981094</v>
          </cell>
          <cell r="U33">
            <v>1025.3077339981094</v>
          </cell>
          <cell r="V33">
            <v>1025.3077339981094</v>
          </cell>
          <cell r="W33">
            <v>1025.3077339981094</v>
          </cell>
          <cell r="X33">
            <v>1025.3077339981094</v>
          </cell>
          <cell r="Y33">
            <v>1025.3077339981094</v>
          </cell>
          <cell r="Z33">
            <v>1025.3077339981094</v>
          </cell>
          <cell r="AA33">
            <v>1025.3077339981094</v>
          </cell>
          <cell r="AB33">
            <v>1025.3077339981094</v>
          </cell>
          <cell r="AC33">
            <v>1025.3077339981094</v>
          </cell>
          <cell r="AD33">
            <v>1025.3077339981094</v>
          </cell>
          <cell r="AE33">
            <v>1025.3077339981094</v>
          </cell>
          <cell r="AF33">
            <v>1025.3077339981094</v>
          </cell>
          <cell r="AG33">
            <v>1025.3077339981094</v>
          </cell>
          <cell r="AH33">
            <v>1025.3077339981094</v>
          </cell>
          <cell r="AI33">
            <v>1025.3077339981094</v>
          </cell>
          <cell r="AJ33">
            <v>1025.3077339981094</v>
          </cell>
          <cell r="AK33">
            <v>1025.3077339981094</v>
          </cell>
          <cell r="AL33">
            <v>1025.3077339981094</v>
          </cell>
          <cell r="AM33">
            <v>1025.3077339981094</v>
          </cell>
          <cell r="AN33">
            <v>1025.3077339981094</v>
          </cell>
          <cell r="AO33">
            <v>1025.3077339981094</v>
          </cell>
          <cell r="AP33">
            <v>1025.3077339981094</v>
          </cell>
          <cell r="AQ33">
            <v>1025.3077339981094</v>
          </cell>
          <cell r="AR33">
            <v>1025.3077339981094</v>
          </cell>
          <cell r="AS33">
            <v>1025.3077339981094</v>
          </cell>
          <cell r="AT33">
            <v>1025.3077339981094</v>
          </cell>
          <cell r="AU33">
            <v>1025.3077339981094</v>
          </cell>
          <cell r="AV33">
            <v>1025.3077339981094</v>
          </cell>
          <cell r="AW33">
            <v>1025.3077339981094</v>
          </cell>
          <cell r="AX33">
            <v>1025.3077339981094</v>
          </cell>
          <cell r="AY33">
            <v>1025.3077339981094</v>
          </cell>
          <cell r="AZ33">
            <v>1025.3077339981094</v>
          </cell>
          <cell r="BA33">
            <v>1025.3077339981094</v>
          </cell>
          <cell r="BB33">
            <v>1025.3077339981094</v>
          </cell>
          <cell r="BC33">
            <v>1025.3077339981094</v>
          </cell>
          <cell r="BD33">
            <v>1025.3077339981094</v>
          </cell>
          <cell r="BE33">
            <v>1025.3077339981094</v>
          </cell>
          <cell r="BF33">
            <v>1025.3077339981094</v>
          </cell>
          <cell r="BG33">
            <v>1025.3077339981094</v>
          </cell>
          <cell r="BH33">
            <v>1025.3077339981094</v>
          </cell>
          <cell r="BI33">
            <v>1025.3077339981094</v>
          </cell>
          <cell r="BJ33">
            <v>1025.3077339981094</v>
          </cell>
          <cell r="BK33">
            <v>1025.3077339981094</v>
          </cell>
          <cell r="BL33">
            <v>1025.3077339981094</v>
          </cell>
          <cell r="BM33">
            <v>1025.3077339981094</v>
          </cell>
          <cell r="BN33">
            <v>1025.3077339981094</v>
          </cell>
          <cell r="BO33">
            <v>1025.3077339981094</v>
          </cell>
          <cell r="BP33">
            <v>1025.3077339981094</v>
          </cell>
          <cell r="BQ33">
            <v>1025.3077339981094</v>
          </cell>
          <cell r="BR33">
            <v>1025.3077339981094</v>
          </cell>
          <cell r="BS33">
            <v>1025.3077339981094</v>
          </cell>
          <cell r="BT33">
            <v>1025.3077339981094</v>
          </cell>
          <cell r="BU33">
            <v>1025.3077339981094</v>
          </cell>
          <cell r="BV33">
            <v>1025.3077339981094</v>
          </cell>
          <cell r="BW33">
            <v>1025.3077339981094</v>
          </cell>
          <cell r="BX33">
            <v>1025.3077339981094</v>
          </cell>
          <cell r="BY33">
            <v>1025.3077339981094</v>
          </cell>
          <cell r="BZ33">
            <v>1025.3077339981094</v>
          </cell>
        </row>
        <row r="34">
          <cell r="I34" t="str">
            <v>OT Management</v>
          </cell>
          <cell r="K34">
            <v>1654.2764726533869</v>
          </cell>
          <cell r="L34">
            <v>1655.3333333333335</v>
          </cell>
          <cell r="M34">
            <v>1625.0231071779745</v>
          </cell>
          <cell r="N34">
            <v>1598.1088264214241</v>
          </cell>
          <cell r="O34">
            <v>1564.6024356913463</v>
          </cell>
          <cell r="P34">
            <v>1589.1024356913463</v>
          </cell>
          <cell r="Q34">
            <v>1126.6206921206924</v>
          </cell>
          <cell r="R34">
            <v>1074.3286024896922</v>
          </cell>
          <cell r="S34">
            <v>1022.0365128586922</v>
          </cell>
          <cell r="T34">
            <v>969.74442322769221</v>
          </cell>
          <cell r="U34">
            <v>969.74442322769221</v>
          </cell>
          <cell r="V34">
            <v>969.74442322769221</v>
          </cell>
          <cell r="W34">
            <v>969.74442322769221</v>
          </cell>
          <cell r="X34">
            <v>969.74442322769221</v>
          </cell>
          <cell r="Y34">
            <v>969.74442322769221</v>
          </cell>
          <cell r="Z34">
            <v>969.74442322769221</v>
          </cell>
          <cell r="AA34">
            <v>969.74442322769221</v>
          </cell>
          <cell r="AB34">
            <v>969.74442322769221</v>
          </cell>
          <cell r="AC34">
            <v>969.74442322769221</v>
          </cell>
          <cell r="AD34">
            <v>969.74442322769221</v>
          </cell>
          <cell r="AE34">
            <v>969.74442322769221</v>
          </cell>
          <cell r="AF34">
            <v>969.74442322769221</v>
          </cell>
          <cell r="AG34">
            <v>969.74442322769221</v>
          </cell>
          <cell r="AH34">
            <v>969.74442322769221</v>
          </cell>
          <cell r="AI34">
            <v>969.74442322769221</v>
          </cell>
          <cell r="AJ34">
            <v>969.74442322769221</v>
          </cell>
          <cell r="AK34">
            <v>969.74442322769221</v>
          </cell>
          <cell r="AL34">
            <v>969.74442322769221</v>
          </cell>
          <cell r="AM34">
            <v>969.74442322769221</v>
          </cell>
          <cell r="AN34">
            <v>969.74442322769221</v>
          </cell>
          <cell r="AO34">
            <v>969.74442322769221</v>
          </cell>
          <cell r="AP34">
            <v>969.74442322769221</v>
          </cell>
          <cell r="AQ34">
            <v>969.74442322769221</v>
          </cell>
          <cell r="AR34">
            <v>969.74442322769221</v>
          </cell>
          <cell r="AS34">
            <v>969.74442322769221</v>
          </cell>
          <cell r="AT34">
            <v>969.74442322769221</v>
          </cell>
          <cell r="AU34">
            <v>969.74442322769221</v>
          </cell>
          <cell r="AV34">
            <v>969.74442322769221</v>
          </cell>
          <cell r="AW34">
            <v>969.74442322769221</v>
          </cell>
          <cell r="AX34">
            <v>969.74442322769221</v>
          </cell>
          <cell r="AY34">
            <v>969.74442322769221</v>
          </cell>
          <cell r="AZ34">
            <v>969.74442322769221</v>
          </cell>
          <cell r="BA34">
            <v>969.74442322769221</v>
          </cell>
          <cell r="BB34">
            <v>969.74442322769221</v>
          </cell>
          <cell r="BC34">
            <v>969.74442322769221</v>
          </cell>
          <cell r="BD34">
            <v>969.74442322769221</v>
          </cell>
          <cell r="BE34">
            <v>969.74442322769221</v>
          </cell>
          <cell r="BF34">
            <v>969.74442322769221</v>
          </cell>
          <cell r="BG34">
            <v>969.74442322769221</v>
          </cell>
          <cell r="BH34">
            <v>969.74442322769221</v>
          </cell>
          <cell r="BI34">
            <v>969.74442322769221</v>
          </cell>
          <cell r="BJ34">
            <v>969.74442322769221</v>
          </cell>
          <cell r="BK34">
            <v>969.74442322769221</v>
          </cell>
          <cell r="BL34">
            <v>969.74442322769221</v>
          </cell>
          <cell r="BM34">
            <v>969.74442322769221</v>
          </cell>
          <cell r="BN34">
            <v>969.74442322769221</v>
          </cell>
          <cell r="BO34">
            <v>969.74442322769221</v>
          </cell>
          <cell r="BP34">
            <v>969.74442322769221</v>
          </cell>
          <cell r="BQ34">
            <v>969.74442322769221</v>
          </cell>
          <cell r="BR34">
            <v>969.74442322769221</v>
          </cell>
          <cell r="BS34">
            <v>969.74442322769221</v>
          </cell>
          <cell r="BT34">
            <v>969.74442322769221</v>
          </cell>
          <cell r="BU34">
            <v>969.74442322769221</v>
          </cell>
          <cell r="BV34">
            <v>969.74442322769221</v>
          </cell>
          <cell r="BW34">
            <v>969.74442322769221</v>
          </cell>
          <cell r="BX34">
            <v>969.74442322769221</v>
          </cell>
          <cell r="BY34">
            <v>969.74442322769221</v>
          </cell>
          <cell r="BZ34">
            <v>969.74442322769221</v>
          </cell>
        </row>
        <row r="35">
          <cell r="I35" t="str">
            <v>Lender</v>
          </cell>
          <cell r="J35">
            <v>18.012499999999999</v>
          </cell>
          <cell r="K35">
            <v>36</v>
          </cell>
          <cell r="L35">
            <v>13.5</v>
          </cell>
          <cell r="M35">
            <v>13.5</v>
          </cell>
          <cell r="N35">
            <v>13.5</v>
          </cell>
          <cell r="O35">
            <v>13.5</v>
          </cell>
          <cell r="P35">
            <v>13.5</v>
          </cell>
          <cell r="Q35">
            <v>13.5</v>
          </cell>
          <cell r="R35">
            <v>13.5</v>
          </cell>
          <cell r="S35">
            <v>13.5</v>
          </cell>
          <cell r="T35">
            <v>13.5</v>
          </cell>
          <cell r="U35">
            <v>13.5</v>
          </cell>
          <cell r="V35">
            <v>13.5</v>
          </cell>
          <cell r="W35">
            <v>13.5</v>
          </cell>
          <cell r="X35">
            <v>13.5</v>
          </cell>
          <cell r="Y35">
            <v>13.5</v>
          </cell>
          <cell r="Z35">
            <v>13.5</v>
          </cell>
          <cell r="AA35">
            <v>13.5</v>
          </cell>
          <cell r="AB35">
            <v>13.5</v>
          </cell>
          <cell r="AC35">
            <v>13.5</v>
          </cell>
          <cell r="AD35">
            <v>13.5</v>
          </cell>
          <cell r="AE35">
            <v>13.5</v>
          </cell>
          <cell r="AF35">
            <v>13.5</v>
          </cell>
          <cell r="AG35">
            <v>13.5</v>
          </cell>
          <cell r="AH35">
            <v>13.5</v>
          </cell>
          <cell r="AI35">
            <v>13.5</v>
          </cell>
          <cell r="AJ35">
            <v>13.5</v>
          </cell>
          <cell r="AK35">
            <v>13.5</v>
          </cell>
          <cell r="AL35">
            <v>13.5</v>
          </cell>
          <cell r="AM35">
            <v>13.5</v>
          </cell>
          <cell r="AN35">
            <v>13.5</v>
          </cell>
          <cell r="AO35">
            <v>13.5</v>
          </cell>
          <cell r="AP35">
            <v>13.5</v>
          </cell>
          <cell r="AQ35">
            <v>13.5</v>
          </cell>
          <cell r="AR35">
            <v>13.5</v>
          </cell>
          <cell r="AS35">
            <v>13.5</v>
          </cell>
          <cell r="AT35">
            <v>13.5</v>
          </cell>
          <cell r="AU35">
            <v>13.5</v>
          </cell>
          <cell r="AV35">
            <v>13.5</v>
          </cell>
          <cell r="AW35">
            <v>13.5</v>
          </cell>
          <cell r="AX35">
            <v>13.5</v>
          </cell>
          <cell r="AY35">
            <v>13.5</v>
          </cell>
          <cell r="AZ35">
            <v>13.5</v>
          </cell>
          <cell r="BA35">
            <v>13.5</v>
          </cell>
          <cell r="BB35">
            <v>13.5</v>
          </cell>
          <cell r="BC35">
            <v>13.5</v>
          </cell>
          <cell r="BD35">
            <v>13.5</v>
          </cell>
          <cell r="BE35">
            <v>13.5</v>
          </cell>
          <cell r="BF35">
            <v>13.5</v>
          </cell>
          <cell r="BG35">
            <v>13.5</v>
          </cell>
          <cell r="BH35">
            <v>13.5</v>
          </cell>
          <cell r="BI35">
            <v>13.5</v>
          </cell>
          <cell r="BJ35">
            <v>13.5</v>
          </cell>
          <cell r="BK35">
            <v>13.5</v>
          </cell>
          <cell r="BL35">
            <v>13.5</v>
          </cell>
          <cell r="BM35">
            <v>13.5</v>
          </cell>
          <cell r="BN35">
            <v>13.5</v>
          </cell>
          <cell r="BO35">
            <v>13.5</v>
          </cell>
          <cell r="BP35">
            <v>13.5</v>
          </cell>
          <cell r="BQ35">
            <v>13.5</v>
          </cell>
          <cell r="BR35">
            <v>13.5</v>
          </cell>
          <cell r="BS35">
            <v>13.5</v>
          </cell>
          <cell r="BT35">
            <v>13.5</v>
          </cell>
          <cell r="BU35">
            <v>13.5</v>
          </cell>
          <cell r="BV35">
            <v>13.5</v>
          </cell>
          <cell r="BW35">
            <v>13.5</v>
          </cell>
          <cell r="BX35">
            <v>13.5</v>
          </cell>
          <cell r="BY35">
            <v>13.5</v>
          </cell>
          <cell r="BZ35">
            <v>13.5</v>
          </cell>
        </row>
        <row r="36">
          <cell r="I36" t="str">
            <v>Consensus</v>
          </cell>
          <cell r="K36">
            <v>37.449361667158442</v>
          </cell>
          <cell r="L36">
            <v>37.625</v>
          </cell>
          <cell r="M36">
            <v>33.600416642532338</v>
          </cell>
          <cell r="N36">
            <v>30.69493934364079</v>
          </cell>
          <cell r="O36">
            <v>27.761419086389115</v>
          </cell>
          <cell r="P36">
            <v>25.749408703101349</v>
          </cell>
          <cell r="Q36">
            <v>23.737398319813583</v>
          </cell>
          <cell r="R36">
            <v>21.725387936525816</v>
          </cell>
          <cell r="S36">
            <v>19.71337755323805</v>
          </cell>
          <cell r="T36">
            <v>17.701367169950281</v>
          </cell>
          <cell r="U36">
            <v>17.701367169950281</v>
          </cell>
          <cell r="V36">
            <v>17.701367169950281</v>
          </cell>
          <cell r="W36">
            <v>17.701367169950281</v>
          </cell>
          <cell r="X36">
            <v>17.701367169950281</v>
          </cell>
          <cell r="Y36">
            <v>17.701367169950281</v>
          </cell>
          <cell r="Z36">
            <v>17.701367169950281</v>
          </cell>
          <cell r="AA36">
            <v>17.701367169950281</v>
          </cell>
          <cell r="AB36">
            <v>17.701367169950281</v>
          </cell>
          <cell r="AC36">
            <v>17.701367169950281</v>
          </cell>
          <cell r="AD36">
            <v>17.701367169950281</v>
          </cell>
          <cell r="AE36">
            <v>17.701367169950281</v>
          </cell>
          <cell r="AF36">
            <v>17.701367169950281</v>
          </cell>
          <cell r="AG36">
            <v>17.701367169950281</v>
          </cell>
          <cell r="AH36">
            <v>17.701367169950281</v>
          </cell>
          <cell r="AI36">
            <v>17.701367169950281</v>
          </cell>
          <cell r="AJ36">
            <v>17.701367169950281</v>
          </cell>
          <cell r="AK36">
            <v>17.701367169950281</v>
          </cell>
          <cell r="AL36">
            <v>17.701367169950281</v>
          </cell>
          <cell r="AM36">
            <v>17.701367169950281</v>
          </cell>
          <cell r="AN36">
            <v>17.701367169950281</v>
          </cell>
          <cell r="AO36">
            <v>17.701367169950281</v>
          </cell>
          <cell r="AP36">
            <v>17.701367169950281</v>
          </cell>
          <cell r="AQ36">
            <v>17.701367169950281</v>
          </cell>
          <cell r="AR36">
            <v>17.701367169950281</v>
          </cell>
          <cell r="AS36">
            <v>17.701367169950281</v>
          </cell>
          <cell r="AT36">
            <v>17.701367169950281</v>
          </cell>
          <cell r="AU36">
            <v>17.701367169950281</v>
          </cell>
          <cell r="AV36">
            <v>17.701367169950281</v>
          </cell>
          <cell r="AW36">
            <v>17.701367169950281</v>
          </cell>
          <cell r="AX36">
            <v>17.701367169950281</v>
          </cell>
          <cell r="AY36">
            <v>17.701367169950281</v>
          </cell>
          <cell r="AZ36">
            <v>17.701367169950281</v>
          </cell>
          <cell r="BA36">
            <v>17.701367169950281</v>
          </cell>
          <cell r="BB36">
            <v>17.701367169950281</v>
          </cell>
          <cell r="BC36">
            <v>17.701367169950281</v>
          </cell>
          <cell r="BD36">
            <v>17.701367169950281</v>
          </cell>
          <cell r="BE36">
            <v>17.701367169950281</v>
          </cell>
          <cell r="BF36">
            <v>17.701367169950281</v>
          </cell>
          <cell r="BG36">
            <v>17.701367169950281</v>
          </cell>
          <cell r="BH36">
            <v>17.701367169950281</v>
          </cell>
          <cell r="BI36">
            <v>17.701367169950281</v>
          </cell>
          <cell r="BJ36">
            <v>17.701367169950281</v>
          </cell>
          <cell r="BK36">
            <v>17.701367169950281</v>
          </cell>
          <cell r="BL36">
            <v>17.701367169950281</v>
          </cell>
          <cell r="BM36">
            <v>17.701367169950281</v>
          </cell>
          <cell r="BN36">
            <v>17.701367169950281</v>
          </cell>
          <cell r="BO36">
            <v>17.701367169950281</v>
          </cell>
          <cell r="BP36">
            <v>17.701367169950281</v>
          </cell>
          <cell r="BQ36">
            <v>17.701367169950281</v>
          </cell>
          <cell r="BR36">
            <v>17.701367169950281</v>
          </cell>
          <cell r="BS36">
            <v>17.701367169950281</v>
          </cell>
          <cell r="BT36">
            <v>17.701367169950281</v>
          </cell>
          <cell r="BU36">
            <v>17.701367169950281</v>
          </cell>
          <cell r="BV36">
            <v>17.701367169950281</v>
          </cell>
          <cell r="BW36">
            <v>17.701367169950281</v>
          </cell>
          <cell r="BX36">
            <v>17.701367169950281</v>
          </cell>
          <cell r="BY36">
            <v>17.701367169950281</v>
          </cell>
          <cell r="BZ36">
            <v>17.701367169950281</v>
          </cell>
        </row>
        <row r="37">
          <cell r="I37" t="str">
            <v>OT Management</v>
          </cell>
          <cell r="K37">
            <v>34.662341478579023</v>
          </cell>
          <cell r="L37">
            <v>31.615909090909089</v>
          </cell>
          <cell r="M37">
            <v>29.098954143201933</v>
          </cell>
          <cell r="N37">
            <v>25.442959878149885</v>
          </cell>
          <cell r="O37">
            <v>22.055495870552743</v>
          </cell>
          <cell r="P37">
            <v>20.744144551249629</v>
          </cell>
          <cell r="Q37">
            <v>19.432793231946516</v>
          </cell>
          <cell r="R37">
            <v>18.121441912643402</v>
          </cell>
          <cell r="S37">
            <v>16.810090593340288</v>
          </cell>
          <cell r="T37">
            <v>15.498739274037181</v>
          </cell>
          <cell r="U37">
            <v>15.498739274037181</v>
          </cell>
          <cell r="V37">
            <v>15.498739274037181</v>
          </cell>
          <cell r="W37">
            <v>15.498739274037181</v>
          </cell>
          <cell r="X37">
            <v>15.498739274037181</v>
          </cell>
          <cell r="Y37">
            <v>15.498739274037181</v>
          </cell>
          <cell r="Z37">
            <v>15.498739274037181</v>
          </cell>
          <cell r="AA37">
            <v>15.498739274037181</v>
          </cell>
          <cell r="AB37">
            <v>15.498739274037181</v>
          </cell>
          <cell r="AC37">
            <v>15.498739274037181</v>
          </cell>
          <cell r="AD37">
            <v>15.498739274037181</v>
          </cell>
          <cell r="AE37">
            <v>15.498739274037181</v>
          </cell>
          <cell r="AF37">
            <v>15.498739274037181</v>
          </cell>
          <cell r="AG37">
            <v>15.498739274037181</v>
          </cell>
          <cell r="AH37">
            <v>15.498739274037181</v>
          </cell>
          <cell r="AI37">
            <v>15.498739274037181</v>
          </cell>
          <cell r="AJ37">
            <v>15.498739274037181</v>
          </cell>
          <cell r="AK37">
            <v>15.498739274037181</v>
          </cell>
          <cell r="AL37">
            <v>15.498739274037181</v>
          </cell>
          <cell r="AM37">
            <v>15.498739274037181</v>
          </cell>
          <cell r="AN37">
            <v>15.498739274037181</v>
          </cell>
          <cell r="AO37">
            <v>15.498739274037181</v>
          </cell>
          <cell r="AP37">
            <v>15.498739274037181</v>
          </cell>
          <cell r="AQ37">
            <v>15.498739274037181</v>
          </cell>
          <cell r="AR37">
            <v>15.498739274037181</v>
          </cell>
          <cell r="AS37">
            <v>15.498739274037181</v>
          </cell>
          <cell r="AT37">
            <v>15.498739274037181</v>
          </cell>
          <cell r="AU37">
            <v>15.498739274037181</v>
          </cell>
          <cell r="AV37">
            <v>15.498739274037181</v>
          </cell>
          <cell r="AW37">
            <v>15.498739274037181</v>
          </cell>
          <cell r="AX37">
            <v>15.498739274037181</v>
          </cell>
          <cell r="AY37">
            <v>15.498739274037181</v>
          </cell>
          <cell r="AZ37">
            <v>15.498739274037181</v>
          </cell>
          <cell r="BA37">
            <v>15.498739274037181</v>
          </cell>
          <cell r="BB37">
            <v>15.498739274037181</v>
          </cell>
          <cell r="BC37">
            <v>15.498739274037181</v>
          </cell>
          <cell r="BD37">
            <v>15.498739274037181</v>
          </cell>
          <cell r="BE37">
            <v>15.498739274037181</v>
          </cell>
          <cell r="BF37">
            <v>15.498739274037181</v>
          </cell>
          <cell r="BG37">
            <v>15.498739274037181</v>
          </cell>
          <cell r="BH37">
            <v>15.498739274037181</v>
          </cell>
          <cell r="BI37">
            <v>15.498739274037181</v>
          </cell>
          <cell r="BJ37">
            <v>15.498739274037181</v>
          </cell>
          <cell r="BK37">
            <v>15.498739274037181</v>
          </cell>
          <cell r="BL37">
            <v>15.498739274037181</v>
          </cell>
          <cell r="BM37">
            <v>15.498739274037181</v>
          </cell>
          <cell r="BN37">
            <v>15.498739274037181</v>
          </cell>
          <cell r="BO37">
            <v>15.498739274037181</v>
          </cell>
          <cell r="BP37">
            <v>15.498739274037181</v>
          </cell>
          <cell r="BQ37">
            <v>15.498739274037181</v>
          </cell>
          <cell r="BR37">
            <v>15.498739274037181</v>
          </cell>
          <cell r="BS37">
            <v>15.498739274037181</v>
          </cell>
          <cell r="BT37">
            <v>15.498739274037181</v>
          </cell>
          <cell r="BU37">
            <v>15.498739274037181</v>
          </cell>
          <cell r="BV37">
            <v>15.498739274037181</v>
          </cell>
          <cell r="BW37">
            <v>15.498739274037181</v>
          </cell>
          <cell r="BX37">
            <v>15.498739274037181</v>
          </cell>
          <cell r="BY37">
            <v>15.498739274037181</v>
          </cell>
          <cell r="BZ37">
            <v>15.498739274037181</v>
          </cell>
        </row>
        <row r="38">
          <cell r="I38" t="str">
            <v>Lender</v>
          </cell>
          <cell r="J38">
            <v>15.45</v>
          </cell>
          <cell r="K38">
            <v>16.2</v>
          </cell>
          <cell r="L38">
            <v>12</v>
          </cell>
          <cell r="M38">
            <v>12</v>
          </cell>
          <cell r="N38">
            <v>12</v>
          </cell>
          <cell r="O38">
            <v>12</v>
          </cell>
          <cell r="P38">
            <v>12</v>
          </cell>
          <cell r="Q38">
            <v>12</v>
          </cell>
          <cell r="R38">
            <v>12</v>
          </cell>
          <cell r="S38">
            <v>12</v>
          </cell>
          <cell r="T38">
            <v>12</v>
          </cell>
          <cell r="U38">
            <v>12</v>
          </cell>
          <cell r="V38">
            <v>12</v>
          </cell>
          <cell r="W38">
            <v>12</v>
          </cell>
          <cell r="X38">
            <v>12</v>
          </cell>
          <cell r="Y38">
            <v>12</v>
          </cell>
          <cell r="Z38">
            <v>12</v>
          </cell>
          <cell r="AA38">
            <v>12</v>
          </cell>
          <cell r="AB38">
            <v>12</v>
          </cell>
          <cell r="AC38">
            <v>12</v>
          </cell>
          <cell r="AD38">
            <v>12</v>
          </cell>
          <cell r="AE38">
            <v>12</v>
          </cell>
          <cell r="AF38">
            <v>12</v>
          </cell>
          <cell r="AG38">
            <v>12</v>
          </cell>
          <cell r="AH38">
            <v>12</v>
          </cell>
          <cell r="AI38">
            <v>12</v>
          </cell>
          <cell r="AJ38">
            <v>12</v>
          </cell>
          <cell r="AK38">
            <v>12</v>
          </cell>
          <cell r="AL38">
            <v>12</v>
          </cell>
          <cell r="AM38">
            <v>12</v>
          </cell>
          <cell r="AN38">
            <v>12</v>
          </cell>
          <cell r="AO38">
            <v>12</v>
          </cell>
          <cell r="AP38">
            <v>12</v>
          </cell>
          <cell r="AQ38">
            <v>12</v>
          </cell>
          <cell r="AR38">
            <v>12</v>
          </cell>
          <cell r="AS38">
            <v>12</v>
          </cell>
          <cell r="AT38">
            <v>12</v>
          </cell>
          <cell r="AU38">
            <v>12</v>
          </cell>
          <cell r="AV38">
            <v>12</v>
          </cell>
          <cell r="AW38">
            <v>12</v>
          </cell>
          <cell r="AX38">
            <v>12</v>
          </cell>
          <cell r="AY38">
            <v>12</v>
          </cell>
          <cell r="AZ38">
            <v>12</v>
          </cell>
          <cell r="BA38">
            <v>12</v>
          </cell>
          <cell r="BB38">
            <v>12</v>
          </cell>
          <cell r="BC38">
            <v>12</v>
          </cell>
          <cell r="BD38">
            <v>12</v>
          </cell>
          <cell r="BE38">
            <v>12</v>
          </cell>
          <cell r="BF38">
            <v>12</v>
          </cell>
          <cell r="BG38">
            <v>12</v>
          </cell>
          <cell r="BH38">
            <v>12</v>
          </cell>
          <cell r="BI38">
            <v>12</v>
          </cell>
          <cell r="BJ38">
            <v>12</v>
          </cell>
          <cell r="BK38">
            <v>12</v>
          </cell>
          <cell r="BL38">
            <v>12</v>
          </cell>
          <cell r="BM38">
            <v>12</v>
          </cell>
          <cell r="BN38">
            <v>12</v>
          </cell>
          <cell r="BO38">
            <v>12</v>
          </cell>
          <cell r="BP38">
            <v>12</v>
          </cell>
          <cell r="BQ38">
            <v>12</v>
          </cell>
          <cell r="BR38">
            <v>12</v>
          </cell>
          <cell r="BS38">
            <v>12</v>
          </cell>
          <cell r="BT38">
            <v>12</v>
          </cell>
          <cell r="BU38">
            <v>12</v>
          </cell>
          <cell r="BV38">
            <v>12</v>
          </cell>
          <cell r="BW38">
            <v>12</v>
          </cell>
          <cell r="BX38">
            <v>12</v>
          </cell>
          <cell r="BY38">
            <v>12</v>
          </cell>
          <cell r="BZ38">
            <v>12</v>
          </cell>
        </row>
        <row r="39">
          <cell r="I39" t="str">
            <v>Consensus</v>
          </cell>
          <cell r="J39">
            <v>15</v>
          </cell>
          <cell r="K39">
            <v>16.20536842032973</v>
          </cell>
          <cell r="L39">
            <v>17.324227077682323</v>
          </cell>
          <cell r="M39">
            <v>18.537216190972956</v>
          </cell>
          <cell r="N39">
            <v>16.413241677812977</v>
          </cell>
          <cell r="O39">
            <v>14.486464978731158</v>
          </cell>
          <cell r="P39">
            <v>14.347012440110319</v>
          </cell>
          <cell r="Q39">
            <v>14.20755990148948</v>
          </cell>
          <cell r="R39">
            <v>14.068107362868641</v>
          </cell>
          <cell r="S39">
            <v>13.928654824247802</v>
          </cell>
          <cell r="T39">
            <v>13.789202285626962</v>
          </cell>
          <cell r="U39">
            <v>13.789202285626962</v>
          </cell>
          <cell r="V39">
            <v>13.789202285626962</v>
          </cell>
          <cell r="W39">
            <v>13.789202285626962</v>
          </cell>
          <cell r="X39">
            <v>13.789202285626962</v>
          </cell>
          <cell r="Y39">
            <v>13.789202285626962</v>
          </cell>
          <cell r="Z39">
            <v>13.789202285626962</v>
          </cell>
          <cell r="AA39">
            <v>13.789202285626962</v>
          </cell>
          <cell r="AB39">
            <v>13.789202285626962</v>
          </cell>
          <cell r="AC39">
            <v>13.789202285626962</v>
          </cell>
          <cell r="AD39">
            <v>13.789202285626962</v>
          </cell>
          <cell r="AE39">
            <v>13.789202285626962</v>
          </cell>
          <cell r="AF39">
            <v>13.789202285626962</v>
          </cell>
          <cell r="AG39">
            <v>13.789202285626962</v>
          </cell>
          <cell r="AH39">
            <v>13.789202285626962</v>
          </cell>
          <cell r="AI39">
            <v>13.789202285626962</v>
          </cell>
          <cell r="AJ39">
            <v>13.789202285626962</v>
          </cell>
          <cell r="AK39">
            <v>13.789202285626962</v>
          </cell>
          <cell r="AL39">
            <v>13.789202285626962</v>
          </cell>
          <cell r="AM39">
            <v>13.789202285626962</v>
          </cell>
          <cell r="AN39">
            <v>13.789202285626962</v>
          </cell>
          <cell r="AO39">
            <v>13.789202285626962</v>
          </cell>
          <cell r="AP39">
            <v>13.789202285626962</v>
          </cell>
          <cell r="AQ39">
            <v>13.789202285626962</v>
          </cell>
          <cell r="AR39">
            <v>13.789202285626962</v>
          </cell>
          <cell r="AS39">
            <v>13.789202285626962</v>
          </cell>
          <cell r="AT39">
            <v>13.789202285626962</v>
          </cell>
          <cell r="AU39">
            <v>13.789202285626962</v>
          </cell>
          <cell r="AV39">
            <v>13.789202285626962</v>
          </cell>
          <cell r="AW39">
            <v>13.789202285626962</v>
          </cell>
          <cell r="AX39">
            <v>13.789202285626962</v>
          </cell>
          <cell r="AY39">
            <v>13.789202285626962</v>
          </cell>
          <cell r="AZ39">
            <v>13.789202285626962</v>
          </cell>
          <cell r="BA39">
            <v>13.789202285626962</v>
          </cell>
          <cell r="BB39">
            <v>13.789202285626962</v>
          </cell>
          <cell r="BC39">
            <v>13.789202285626962</v>
          </cell>
          <cell r="BD39">
            <v>13.789202285626962</v>
          </cell>
          <cell r="BE39">
            <v>13.789202285626962</v>
          </cell>
          <cell r="BF39">
            <v>13.789202285626962</v>
          </cell>
          <cell r="BG39">
            <v>13.789202285626962</v>
          </cell>
          <cell r="BH39">
            <v>13.789202285626962</v>
          </cell>
          <cell r="BI39">
            <v>13.789202285626962</v>
          </cell>
          <cell r="BJ39">
            <v>13.789202285626962</v>
          </cell>
          <cell r="BK39">
            <v>13.789202285626962</v>
          </cell>
          <cell r="BL39">
            <v>13.789202285626962</v>
          </cell>
          <cell r="BM39">
            <v>13.789202285626962</v>
          </cell>
          <cell r="BN39">
            <v>13.789202285626962</v>
          </cell>
          <cell r="BO39">
            <v>13.789202285626962</v>
          </cell>
          <cell r="BP39">
            <v>13.789202285626962</v>
          </cell>
          <cell r="BQ39">
            <v>13.789202285626962</v>
          </cell>
          <cell r="BR39">
            <v>13.789202285626962</v>
          </cell>
          <cell r="BS39">
            <v>13.789202285626962</v>
          </cell>
          <cell r="BT39">
            <v>13.789202285626962</v>
          </cell>
          <cell r="BU39">
            <v>13.789202285626962</v>
          </cell>
          <cell r="BV39">
            <v>13.789202285626962</v>
          </cell>
          <cell r="BW39">
            <v>13.789202285626962</v>
          </cell>
          <cell r="BX39">
            <v>13.789202285626962</v>
          </cell>
          <cell r="BY39">
            <v>13.789202285626962</v>
          </cell>
          <cell r="BZ39">
            <v>13.789202285626962</v>
          </cell>
        </row>
        <row r="40">
          <cell r="I40" t="str">
            <v>OT Management</v>
          </cell>
          <cell r="J40">
            <v>15</v>
          </cell>
          <cell r="K40">
            <v>17.921236544347778</v>
          </cell>
          <cell r="L40">
            <v>19.649999999999999</v>
          </cell>
          <cell r="M40">
            <v>18.436578171091448</v>
          </cell>
          <cell r="N40">
            <v>15.761466828619353</v>
          </cell>
          <cell r="O40">
            <v>14.131316050244237</v>
          </cell>
          <cell r="P40">
            <v>13.925717778029565</v>
          </cell>
          <cell r="Q40">
            <v>13.720119505814893</v>
          </cell>
          <cell r="R40">
            <v>13.51452123360022</v>
          </cell>
          <cell r="S40">
            <v>13.308922961385548</v>
          </cell>
          <cell r="T40">
            <v>13.103324689170877</v>
          </cell>
          <cell r="U40">
            <v>13.103324689170877</v>
          </cell>
          <cell r="V40">
            <v>13.103324689170877</v>
          </cell>
          <cell r="W40">
            <v>13.103324689170877</v>
          </cell>
          <cell r="X40">
            <v>13.103324689170877</v>
          </cell>
          <cell r="Y40">
            <v>13.103324689170877</v>
          </cell>
          <cell r="Z40">
            <v>13.103324689170877</v>
          </cell>
          <cell r="AA40">
            <v>13.103324689170877</v>
          </cell>
          <cell r="AB40">
            <v>13.103324689170877</v>
          </cell>
          <cell r="AC40">
            <v>13.103324689170877</v>
          </cell>
          <cell r="AD40">
            <v>13.103324689170877</v>
          </cell>
          <cell r="AE40">
            <v>13.103324689170877</v>
          </cell>
          <cell r="AF40">
            <v>13.103324689170877</v>
          </cell>
          <cell r="AG40">
            <v>13.103324689170877</v>
          </cell>
          <cell r="AH40">
            <v>13.103324689170877</v>
          </cell>
          <cell r="AI40">
            <v>13.103324689170877</v>
          </cell>
          <cell r="AJ40">
            <v>13.103324689170877</v>
          </cell>
          <cell r="AK40">
            <v>13.103324689170877</v>
          </cell>
          <cell r="AL40">
            <v>13.103324689170877</v>
          </cell>
          <cell r="AM40">
            <v>13.103324689170877</v>
          </cell>
          <cell r="AN40">
            <v>13.103324689170877</v>
          </cell>
          <cell r="AO40">
            <v>13.103324689170877</v>
          </cell>
          <cell r="AP40">
            <v>13.103324689170877</v>
          </cell>
          <cell r="AQ40">
            <v>13.103324689170877</v>
          </cell>
          <cell r="AR40">
            <v>13.103324689170877</v>
          </cell>
          <cell r="AS40">
            <v>13.103324689170877</v>
          </cell>
          <cell r="AT40">
            <v>13.103324689170877</v>
          </cell>
          <cell r="AU40">
            <v>13.103324689170877</v>
          </cell>
          <cell r="AV40">
            <v>13.103324689170877</v>
          </cell>
          <cell r="AW40">
            <v>13.103324689170877</v>
          </cell>
          <cell r="AX40">
            <v>13.103324689170877</v>
          </cell>
          <cell r="AY40">
            <v>13.103324689170877</v>
          </cell>
          <cell r="AZ40">
            <v>13.103324689170877</v>
          </cell>
          <cell r="BA40">
            <v>13.103324689170877</v>
          </cell>
          <cell r="BB40">
            <v>13.103324689170877</v>
          </cell>
          <cell r="BC40">
            <v>13.103324689170877</v>
          </cell>
          <cell r="BD40">
            <v>13.103324689170877</v>
          </cell>
          <cell r="BE40">
            <v>13.103324689170877</v>
          </cell>
          <cell r="BF40">
            <v>13.103324689170877</v>
          </cell>
          <cell r="BG40">
            <v>13.103324689170877</v>
          </cell>
          <cell r="BH40">
            <v>13.103324689170877</v>
          </cell>
          <cell r="BI40">
            <v>13.103324689170877</v>
          </cell>
          <cell r="BJ40">
            <v>13.103324689170877</v>
          </cell>
          <cell r="BK40">
            <v>13.103324689170877</v>
          </cell>
          <cell r="BL40">
            <v>13.103324689170877</v>
          </cell>
          <cell r="BM40">
            <v>13.103324689170877</v>
          </cell>
          <cell r="BN40">
            <v>13.103324689170877</v>
          </cell>
          <cell r="BO40">
            <v>13.103324689170877</v>
          </cell>
          <cell r="BP40">
            <v>13.103324689170877</v>
          </cell>
          <cell r="BQ40">
            <v>13.103324689170877</v>
          </cell>
          <cell r="BR40">
            <v>13.103324689170877</v>
          </cell>
          <cell r="BS40">
            <v>13.103324689170877</v>
          </cell>
          <cell r="BT40">
            <v>13.103324689170877</v>
          </cell>
          <cell r="BU40">
            <v>13.103324689170877</v>
          </cell>
          <cell r="BV40">
            <v>13.103324689170877</v>
          </cell>
          <cell r="BW40">
            <v>13.103324689170877</v>
          </cell>
          <cell r="BX40">
            <v>13.103324689170877</v>
          </cell>
          <cell r="BY40">
            <v>13.103324689170877</v>
          </cell>
          <cell r="BZ40">
            <v>13.103324689170877</v>
          </cell>
        </row>
        <row r="41">
          <cell r="I41" t="str">
            <v>Lender</v>
          </cell>
          <cell r="J41">
            <v>80</v>
          </cell>
          <cell r="K41">
            <v>100.21003060296533</v>
          </cell>
          <cell r="L41">
            <v>99.125</v>
          </cell>
          <cell r="M41">
            <v>101.56387740300094</v>
          </cell>
          <cell r="N41">
            <v>94.696172952376102</v>
          </cell>
          <cell r="O41">
            <v>90.396964238786012</v>
          </cell>
          <cell r="P41">
            <v>90.85433821103608</v>
          </cell>
          <cell r="Q41">
            <v>91.311712183286147</v>
          </cell>
          <cell r="R41">
            <v>91.769086155536215</v>
          </cell>
          <cell r="S41">
            <v>92.226460127786282</v>
          </cell>
          <cell r="T41">
            <v>92.683834100036378</v>
          </cell>
          <cell r="U41">
            <v>92.683834100036378</v>
          </cell>
          <cell r="V41">
            <v>92.683834100036378</v>
          </cell>
          <cell r="W41">
            <v>92.683834100036378</v>
          </cell>
          <cell r="X41">
            <v>92.683834100036378</v>
          </cell>
          <cell r="Y41">
            <v>92.683834100036378</v>
          </cell>
          <cell r="Z41">
            <v>92.683834100036378</v>
          </cell>
          <cell r="AA41">
            <v>92.683834100036378</v>
          </cell>
          <cell r="AB41">
            <v>92.683834100036378</v>
          </cell>
          <cell r="AC41">
            <v>92.683834100036378</v>
          </cell>
          <cell r="AD41">
            <v>92.683834100036378</v>
          </cell>
          <cell r="AE41">
            <v>92.683834100036378</v>
          </cell>
          <cell r="AF41">
            <v>92.683834100036378</v>
          </cell>
          <cell r="AG41">
            <v>92.683834100036378</v>
          </cell>
          <cell r="AH41">
            <v>92.683834100036378</v>
          </cell>
          <cell r="AI41">
            <v>92.683834100036378</v>
          </cell>
          <cell r="AJ41">
            <v>92.683834100036378</v>
          </cell>
          <cell r="AK41">
            <v>92.683834100036378</v>
          </cell>
          <cell r="AL41">
            <v>92.683834100036378</v>
          </cell>
          <cell r="AM41">
            <v>92.683834100036378</v>
          </cell>
          <cell r="AN41">
            <v>92.683834100036378</v>
          </cell>
          <cell r="AO41">
            <v>92.683834100036378</v>
          </cell>
          <cell r="AP41">
            <v>92.683834100036378</v>
          </cell>
          <cell r="AQ41">
            <v>92.683834100036378</v>
          </cell>
          <cell r="AR41">
            <v>92.683834100036378</v>
          </cell>
          <cell r="AS41">
            <v>92.683834100036378</v>
          </cell>
          <cell r="AT41">
            <v>92.683834100036378</v>
          </cell>
          <cell r="AU41">
            <v>92.683834100036378</v>
          </cell>
          <cell r="AV41">
            <v>92.683834100036378</v>
          </cell>
          <cell r="AW41">
            <v>92.683834100036378</v>
          </cell>
          <cell r="AX41">
            <v>92.683834100036378</v>
          </cell>
          <cell r="AY41">
            <v>92.683834100036378</v>
          </cell>
          <cell r="AZ41">
            <v>92.683834100036378</v>
          </cell>
          <cell r="BA41">
            <v>92.683834100036378</v>
          </cell>
          <cell r="BB41">
            <v>92.683834100036378</v>
          </cell>
          <cell r="BC41">
            <v>92.683834100036378</v>
          </cell>
          <cell r="BD41">
            <v>92.683834100036378</v>
          </cell>
          <cell r="BE41">
            <v>92.683834100036378</v>
          </cell>
          <cell r="BF41">
            <v>92.683834100036378</v>
          </cell>
          <cell r="BG41">
            <v>92.683834100036378</v>
          </cell>
          <cell r="BH41">
            <v>92.683834100036378</v>
          </cell>
          <cell r="BI41">
            <v>92.683834100036378</v>
          </cell>
          <cell r="BJ41">
            <v>92.683834100036378</v>
          </cell>
          <cell r="BK41">
            <v>92.683834100036378</v>
          </cell>
          <cell r="BL41">
            <v>92.683834100036378</v>
          </cell>
          <cell r="BM41">
            <v>92.683834100036378</v>
          </cell>
          <cell r="BN41">
            <v>92.683834100036378</v>
          </cell>
          <cell r="BO41">
            <v>92.683834100036378</v>
          </cell>
          <cell r="BP41">
            <v>92.683834100036378</v>
          </cell>
          <cell r="BQ41">
            <v>92.683834100036378</v>
          </cell>
          <cell r="BR41">
            <v>92.683834100036378</v>
          </cell>
          <cell r="BS41">
            <v>92.683834100036378</v>
          </cell>
          <cell r="BT41">
            <v>92.683834100036378</v>
          </cell>
          <cell r="BU41">
            <v>92.683834100036378</v>
          </cell>
          <cell r="BV41">
            <v>92.683834100036378</v>
          </cell>
          <cell r="BW41">
            <v>92.683834100036378</v>
          </cell>
          <cell r="BX41">
            <v>92.683834100036378</v>
          </cell>
          <cell r="BY41">
            <v>92.683834100036378</v>
          </cell>
          <cell r="BZ41">
            <v>92.683834100036378</v>
          </cell>
        </row>
        <row r="42">
          <cell r="I42" t="str">
            <v>Consensus</v>
          </cell>
          <cell r="J42">
            <v>80</v>
          </cell>
          <cell r="K42">
            <v>100.21003060296533</v>
          </cell>
          <cell r="L42">
            <v>99.125</v>
          </cell>
          <cell r="M42">
            <v>101.56387740300094</v>
          </cell>
          <cell r="N42">
            <v>94.696172952376102</v>
          </cell>
          <cell r="O42">
            <v>90.396964238786012</v>
          </cell>
          <cell r="P42">
            <v>90.85433821103608</v>
          </cell>
          <cell r="Q42">
            <v>91.311712183286147</v>
          </cell>
          <cell r="R42">
            <v>91.769086155536215</v>
          </cell>
          <cell r="S42">
            <v>92.226460127786282</v>
          </cell>
          <cell r="T42">
            <v>92.683834100036378</v>
          </cell>
          <cell r="U42">
            <v>92.683834100036378</v>
          </cell>
          <cell r="V42">
            <v>92.683834100036378</v>
          </cell>
          <cell r="W42">
            <v>92.683834100036378</v>
          </cell>
          <cell r="X42">
            <v>92.683834100036378</v>
          </cell>
          <cell r="Y42">
            <v>92.683834100036378</v>
          </cell>
          <cell r="Z42">
            <v>92.683834100036378</v>
          </cell>
          <cell r="AA42">
            <v>92.683834100036378</v>
          </cell>
          <cell r="AB42">
            <v>92.683834100036378</v>
          </cell>
          <cell r="AC42">
            <v>92.683834100036378</v>
          </cell>
          <cell r="AD42">
            <v>92.683834100036378</v>
          </cell>
          <cell r="AE42">
            <v>92.683834100036378</v>
          </cell>
          <cell r="AF42">
            <v>92.683834100036378</v>
          </cell>
          <cell r="AG42">
            <v>92.683834100036378</v>
          </cell>
          <cell r="AH42">
            <v>92.683834100036378</v>
          </cell>
          <cell r="AI42">
            <v>92.683834100036378</v>
          </cell>
          <cell r="AJ42">
            <v>92.683834100036378</v>
          </cell>
          <cell r="AK42">
            <v>92.683834100036378</v>
          </cell>
          <cell r="AL42">
            <v>92.683834100036378</v>
          </cell>
          <cell r="AM42">
            <v>92.683834100036378</v>
          </cell>
          <cell r="AN42">
            <v>92.683834100036378</v>
          </cell>
          <cell r="AO42">
            <v>92.683834100036378</v>
          </cell>
          <cell r="AP42">
            <v>92.683834100036378</v>
          </cell>
          <cell r="AQ42">
            <v>92.683834100036378</v>
          </cell>
          <cell r="AR42">
            <v>92.683834100036378</v>
          </cell>
          <cell r="AS42">
            <v>92.683834100036378</v>
          </cell>
          <cell r="AT42">
            <v>92.683834100036378</v>
          </cell>
          <cell r="AU42">
            <v>92.683834100036378</v>
          </cell>
          <cell r="AV42">
            <v>92.683834100036378</v>
          </cell>
          <cell r="AW42">
            <v>92.683834100036378</v>
          </cell>
          <cell r="AX42">
            <v>92.683834100036378</v>
          </cell>
          <cell r="AY42">
            <v>92.683834100036378</v>
          </cell>
          <cell r="AZ42">
            <v>92.683834100036378</v>
          </cell>
          <cell r="BA42">
            <v>92.683834100036378</v>
          </cell>
          <cell r="BB42">
            <v>92.683834100036378</v>
          </cell>
          <cell r="BC42">
            <v>92.683834100036378</v>
          </cell>
          <cell r="BD42">
            <v>92.683834100036378</v>
          </cell>
          <cell r="BE42">
            <v>92.683834100036378</v>
          </cell>
          <cell r="BF42">
            <v>92.683834100036378</v>
          </cell>
          <cell r="BG42">
            <v>92.683834100036378</v>
          </cell>
          <cell r="BH42">
            <v>92.683834100036378</v>
          </cell>
          <cell r="BI42">
            <v>92.683834100036378</v>
          </cell>
          <cell r="BJ42">
            <v>92.683834100036378</v>
          </cell>
          <cell r="BK42">
            <v>92.683834100036378</v>
          </cell>
          <cell r="BL42">
            <v>92.683834100036378</v>
          </cell>
          <cell r="BM42">
            <v>92.683834100036378</v>
          </cell>
          <cell r="BN42">
            <v>92.683834100036378</v>
          </cell>
          <cell r="BO42">
            <v>92.683834100036378</v>
          </cell>
          <cell r="BP42">
            <v>92.683834100036378</v>
          </cell>
          <cell r="BQ42">
            <v>92.683834100036378</v>
          </cell>
          <cell r="BR42">
            <v>92.683834100036378</v>
          </cell>
          <cell r="BS42">
            <v>92.683834100036378</v>
          </cell>
          <cell r="BT42">
            <v>92.683834100036378</v>
          </cell>
          <cell r="BU42">
            <v>92.683834100036378</v>
          </cell>
          <cell r="BV42">
            <v>92.683834100036378</v>
          </cell>
          <cell r="BW42">
            <v>92.683834100036378</v>
          </cell>
          <cell r="BX42">
            <v>92.683834100036378</v>
          </cell>
          <cell r="BY42">
            <v>92.683834100036378</v>
          </cell>
          <cell r="BZ42">
            <v>92.683834100036378</v>
          </cell>
        </row>
        <row r="43">
          <cell r="I43" t="str">
            <v>OT Management</v>
          </cell>
          <cell r="J43">
            <v>80</v>
          </cell>
          <cell r="K43">
            <v>102.15880000000001</v>
          </cell>
          <cell r="L43">
            <v>101.77777777777777</v>
          </cell>
          <cell r="M43">
            <v>101.49677701300122</v>
          </cell>
          <cell r="N43">
            <v>93.282458017622005</v>
          </cell>
          <cell r="O43">
            <v>90.724653914085948</v>
          </cell>
          <cell r="P43">
            <v>90.451389016097195</v>
          </cell>
          <cell r="Q43">
            <v>90.178124118108443</v>
          </cell>
          <cell r="R43">
            <v>89.90485922011969</v>
          </cell>
          <cell r="S43">
            <v>89.631594322130937</v>
          </cell>
          <cell r="T43">
            <v>89.358329424142184</v>
          </cell>
          <cell r="U43">
            <v>89.358329424142184</v>
          </cell>
          <cell r="V43">
            <v>89.358329424142184</v>
          </cell>
          <cell r="W43">
            <v>89.358329424142184</v>
          </cell>
          <cell r="X43">
            <v>89.358329424142184</v>
          </cell>
          <cell r="Y43">
            <v>89.358329424142184</v>
          </cell>
          <cell r="Z43">
            <v>89.358329424142184</v>
          </cell>
          <cell r="AA43">
            <v>89.358329424142184</v>
          </cell>
          <cell r="AB43">
            <v>89.358329424142184</v>
          </cell>
          <cell r="AC43">
            <v>89.358329424142184</v>
          </cell>
          <cell r="AD43">
            <v>89.358329424142184</v>
          </cell>
          <cell r="AE43">
            <v>89.358329424142184</v>
          </cell>
          <cell r="AF43">
            <v>89.358329424142184</v>
          </cell>
          <cell r="AG43">
            <v>89.358329424142184</v>
          </cell>
          <cell r="AH43">
            <v>89.358329424142184</v>
          </cell>
          <cell r="AI43">
            <v>89.358329424142184</v>
          </cell>
          <cell r="AJ43">
            <v>89.358329424142184</v>
          </cell>
          <cell r="AK43">
            <v>89.358329424142184</v>
          </cell>
          <cell r="AL43">
            <v>89.358329424142184</v>
          </cell>
          <cell r="AM43">
            <v>89.358329424142184</v>
          </cell>
          <cell r="AN43">
            <v>89.358329424142184</v>
          </cell>
          <cell r="AO43">
            <v>89.358329424142184</v>
          </cell>
          <cell r="AP43">
            <v>89.358329424142184</v>
          </cell>
          <cell r="AQ43">
            <v>89.358329424142184</v>
          </cell>
          <cell r="AR43">
            <v>89.358329424142184</v>
          </cell>
          <cell r="AS43">
            <v>89.358329424142184</v>
          </cell>
          <cell r="AT43">
            <v>89.358329424142184</v>
          </cell>
          <cell r="AU43">
            <v>89.358329424142184</v>
          </cell>
          <cell r="AV43">
            <v>89.358329424142184</v>
          </cell>
          <cell r="AW43">
            <v>89.358329424142184</v>
          </cell>
          <cell r="AX43">
            <v>89.358329424142184</v>
          </cell>
          <cell r="AY43">
            <v>89.358329424142184</v>
          </cell>
          <cell r="AZ43">
            <v>89.358329424142184</v>
          </cell>
          <cell r="BA43">
            <v>89.358329424142184</v>
          </cell>
          <cell r="BB43">
            <v>89.358329424142184</v>
          </cell>
          <cell r="BC43">
            <v>89.358329424142184</v>
          </cell>
          <cell r="BD43">
            <v>89.358329424142184</v>
          </cell>
          <cell r="BE43">
            <v>89.358329424142184</v>
          </cell>
          <cell r="BF43">
            <v>89.358329424142184</v>
          </cell>
          <cell r="BG43">
            <v>89.358329424142184</v>
          </cell>
          <cell r="BH43">
            <v>89.358329424142184</v>
          </cell>
          <cell r="BI43">
            <v>89.358329424142184</v>
          </cell>
          <cell r="BJ43">
            <v>89.358329424142184</v>
          </cell>
          <cell r="BK43">
            <v>89.358329424142184</v>
          </cell>
          <cell r="BL43">
            <v>89.358329424142184</v>
          </cell>
          <cell r="BM43">
            <v>89.358329424142184</v>
          </cell>
          <cell r="BN43">
            <v>89.358329424142184</v>
          </cell>
          <cell r="BO43">
            <v>89.358329424142184</v>
          </cell>
          <cell r="BP43">
            <v>89.358329424142184</v>
          </cell>
          <cell r="BQ43">
            <v>89.358329424142184</v>
          </cell>
          <cell r="BR43">
            <v>89.358329424142184</v>
          </cell>
          <cell r="BS43">
            <v>89.358329424142184</v>
          </cell>
          <cell r="BT43">
            <v>89.358329424142184</v>
          </cell>
          <cell r="BU43">
            <v>89.358329424142184</v>
          </cell>
          <cell r="BV43">
            <v>89.358329424142184</v>
          </cell>
          <cell r="BW43">
            <v>89.358329424142184</v>
          </cell>
          <cell r="BX43">
            <v>89.358329424142184</v>
          </cell>
          <cell r="BY43">
            <v>89.358329424142184</v>
          </cell>
          <cell r="BZ43">
            <v>89.358329424142184</v>
          </cell>
        </row>
        <row r="44">
          <cell r="I44" t="str">
            <v>Lender</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v>1</v>
          </cell>
          <cell r="BT44">
            <v>1</v>
          </cell>
          <cell r="BU44">
            <v>1</v>
          </cell>
          <cell r="BV44">
            <v>1</v>
          </cell>
          <cell r="BW44">
            <v>1</v>
          </cell>
          <cell r="BX44">
            <v>1</v>
          </cell>
          <cell r="BY44">
            <v>1</v>
          </cell>
          <cell r="BZ44">
            <v>1</v>
          </cell>
        </row>
        <row r="45">
          <cell r="I45" t="str">
            <v>Consensus</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row>
        <row r="46">
          <cell r="I46" t="str">
            <v>OT Management</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row>
        <row r="61">
          <cell r="I61" t="str">
            <v>Lender</v>
          </cell>
          <cell r="J61">
            <v>6.75</v>
          </cell>
          <cell r="K61">
            <v>6.41</v>
          </cell>
          <cell r="L61">
            <v>6.41</v>
          </cell>
          <cell r="M61">
            <v>6.41</v>
          </cell>
          <cell r="N61">
            <v>6.41</v>
          </cell>
          <cell r="O61">
            <v>6.41</v>
          </cell>
          <cell r="P61">
            <v>6.41</v>
          </cell>
          <cell r="Q61">
            <v>6.41</v>
          </cell>
          <cell r="R61">
            <v>6.41</v>
          </cell>
          <cell r="S61">
            <v>6.41</v>
          </cell>
          <cell r="T61">
            <v>6.41</v>
          </cell>
          <cell r="U61">
            <v>6.41</v>
          </cell>
          <cell r="V61">
            <v>6.41</v>
          </cell>
          <cell r="W61">
            <v>6.41</v>
          </cell>
          <cell r="X61">
            <v>6.41</v>
          </cell>
          <cell r="Y61">
            <v>6.41</v>
          </cell>
          <cell r="Z61">
            <v>6.41</v>
          </cell>
          <cell r="AA61">
            <v>6.41</v>
          </cell>
          <cell r="AB61">
            <v>6.41</v>
          </cell>
          <cell r="AC61">
            <v>6.41</v>
          </cell>
          <cell r="AD61">
            <v>6.41</v>
          </cell>
          <cell r="AE61">
            <v>6.41</v>
          </cell>
          <cell r="AF61">
            <v>6.41</v>
          </cell>
          <cell r="AG61">
            <v>6.41</v>
          </cell>
          <cell r="AH61">
            <v>6.41</v>
          </cell>
          <cell r="AI61">
            <v>6.41</v>
          </cell>
          <cell r="AJ61">
            <v>6.41</v>
          </cell>
          <cell r="AK61">
            <v>6.41</v>
          </cell>
          <cell r="AL61">
            <v>6.41</v>
          </cell>
          <cell r="AM61">
            <v>6.41</v>
          </cell>
          <cell r="AN61">
            <v>6.41</v>
          </cell>
          <cell r="AO61">
            <v>6.41</v>
          </cell>
          <cell r="AP61">
            <v>6.41</v>
          </cell>
          <cell r="AQ61">
            <v>6.41</v>
          </cell>
          <cell r="AR61">
            <v>6.41</v>
          </cell>
          <cell r="AS61">
            <v>6.41</v>
          </cell>
          <cell r="AT61">
            <v>6.41</v>
          </cell>
          <cell r="AU61">
            <v>6.41</v>
          </cell>
          <cell r="AV61">
            <v>6.41</v>
          </cell>
          <cell r="AW61">
            <v>6.41</v>
          </cell>
          <cell r="AX61">
            <v>6.41</v>
          </cell>
          <cell r="AY61">
            <v>6.41</v>
          </cell>
          <cell r="AZ61">
            <v>6.41</v>
          </cell>
          <cell r="BA61">
            <v>6.41</v>
          </cell>
          <cell r="BB61">
            <v>6.41</v>
          </cell>
          <cell r="BC61">
            <v>6.41</v>
          </cell>
          <cell r="BD61">
            <v>6.41</v>
          </cell>
          <cell r="BE61">
            <v>6.41</v>
          </cell>
          <cell r="BF61">
            <v>6.41</v>
          </cell>
          <cell r="BG61">
            <v>6.41</v>
          </cell>
          <cell r="BH61">
            <v>6.41</v>
          </cell>
          <cell r="BI61">
            <v>6.41</v>
          </cell>
          <cell r="BJ61">
            <v>6.41</v>
          </cell>
          <cell r="BK61">
            <v>6.41</v>
          </cell>
          <cell r="BL61">
            <v>6.41</v>
          </cell>
          <cell r="BM61">
            <v>6.41</v>
          </cell>
          <cell r="BN61">
            <v>6.41</v>
          </cell>
          <cell r="BO61">
            <v>6.41</v>
          </cell>
          <cell r="BP61">
            <v>6.41</v>
          </cell>
          <cell r="BQ61">
            <v>6.41</v>
          </cell>
          <cell r="BR61">
            <v>6.41</v>
          </cell>
          <cell r="BS61">
            <v>6.41</v>
          </cell>
          <cell r="BT61">
            <v>6.41</v>
          </cell>
          <cell r="BU61">
            <v>6.41</v>
          </cell>
          <cell r="BV61">
            <v>6.41</v>
          </cell>
          <cell r="BW61">
            <v>6.41</v>
          </cell>
          <cell r="BX61">
            <v>6.41</v>
          </cell>
          <cell r="BY61">
            <v>6.41</v>
          </cell>
          <cell r="BZ61">
            <v>6.41</v>
          </cell>
        </row>
        <row r="62">
          <cell r="I62" t="str">
            <v>Consensus</v>
          </cell>
          <cell r="J62">
            <v>6.75</v>
          </cell>
          <cell r="K62">
            <v>6.41</v>
          </cell>
          <cell r="L62">
            <v>6.41</v>
          </cell>
          <cell r="M62">
            <v>6.41</v>
          </cell>
          <cell r="N62">
            <v>6.41</v>
          </cell>
          <cell r="O62">
            <v>6.41</v>
          </cell>
          <cell r="P62">
            <v>6.41</v>
          </cell>
          <cell r="Q62">
            <v>6.41</v>
          </cell>
          <cell r="R62">
            <v>6.41</v>
          </cell>
          <cell r="S62">
            <v>6.41</v>
          </cell>
          <cell r="T62">
            <v>6.41</v>
          </cell>
          <cell r="U62">
            <v>6.41</v>
          </cell>
          <cell r="V62">
            <v>6.41</v>
          </cell>
          <cell r="W62">
            <v>6.41</v>
          </cell>
          <cell r="X62">
            <v>6.41</v>
          </cell>
          <cell r="Y62">
            <v>6.41</v>
          </cell>
          <cell r="Z62">
            <v>6.41</v>
          </cell>
          <cell r="AA62">
            <v>6.41</v>
          </cell>
          <cell r="AB62">
            <v>6.41</v>
          </cell>
          <cell r="AC62">
            <v>6.41</v>
          </cell>
          <cell r="AD62">
            <v>6.41</v>
          </cell>
          <cell r="AE62">
            <v>6.41</v>
          </cell>
          <cell r="AF62">
            <v>6.41</v>
          </cell>
          <cell r="AG62">
            <v>6.41</v>
          </cell>
          <cell r="AH62">
            <v>6.41</v>
          </cell>
          <cell r="AI62">
            <v>6.41</v>
          </cell>
          <cell r="AJ62">
            <v>6.41</v>
          </cell>
          <cell r="AK62">
            <v>6.41</v>
          </cell>
          <cell r="AL62">
            <v>6.41</v>
          </cell>
          <cell r="AM62">
            <v>6.41</v>
          </cell>
          <cell r="AN62">
            <v>6.41</v>
          </cell>
          <cell r="AO62">
            <v>6.41</v>
          </cell>
          <cell r="AP62">
            <v>6.41</v>
          </cell>
          <cell r="AQ62">
            <v>6.41</v>
          </cell>
          <cell r="AR62">
            <v>6.41</v>
          </cell>
          <cell r="AS62">
            <v>6.41</v>
          </cell>
          <cell r="AT62">
            <v>6.41</v>
          </cell>
          <cell r="AU62">
            <v>6.41</v>
          </cell>
          <cell r="AV62">
            <v>6.41</v>
          </cell>
          <cell r="AW62">
            <v>6.41</v>
          </cell>
          <cell r="AX62">
            <v>6.41</v>
          </cell>
          <cell r="AY62">
            <v>6.41</v>
          </cell>
          <cell r="AZ62">
            <v>6.41</v>
          </cell>
          <cell r="BA62">
            <v>6.41</v>
          </cell>
          <cell r="BB62">
            <v>6.41</v>
          </cell>
          <cell r="BC62">
            <v>6.41</v>
          </cell>
          <cell r="BD62">
            <v>6.41</v>
          </cell>
          <cell r="BE62">
            <v>6.41</v>
          </cell>
          <cell r="BF62">
            <v>6.41</v>
          </cell>
          <cell r="BG62">
            <v>6.41</v>
          </cell>
          <cell r="BH62">
            <v>6.41</v>
          </cell>
          <cell r="BI62">
            <v>6.41</v>
          </cell>
          <cell r="BJ62">
            <v>6.41</v>
          </cell>
          <cell r="BK62">
            <v>6.41</v>
          </cell>
          <cell r="BL62">
            <v>6.41</v>
          </cell>
          <cell r="BM62">
            <v>6.41</v>
          </cell>
          <cell r="BN62">
            <v>6.41</v>
          </cell>
          <cell r="BO62">
            <v>6.41</v>
          </cell>
          <cell r="BP62">
            <v>6.41</v>
          </cell>
          <cell r="BQ62">
            <v>6.41</v>
          </cell>
          <cell r="BR62">
            <v>6.41</v>
          </cell>
          <cell r="BS62">
            <v>6.41</v>
          </cell>
          <cell r="BT62">
            <v>6.41</v>
          </cell>
          <cell r="BU62">
            <v>6.41</v>
          </cell>
          <cell r="BV62">
            <v>6.41</v>
          </cell>
          <cell r="BW62">
            <v>6.41</v>
          </cell>
          <cell r="BX62">
            <v>6.41</v>
          </cell>
          <cell r="BY62">
            <v>6.41</v>
          </cell>
          <cell r="BZ62">
            <v>6.41</v>
          </cell>
        </row>
        <row r="63">
          <cell r="I63" t="str">
            <v>OT Management</v>
          </cell>
          <cell r="J63">
            <v>6.75</v>
          </cell>
          <cell r="K63">
            <v>6.43</v>
          </cell>
          <cell r="L63">
            <v>5.89</v>
          </cell>
          <cell r="M63">
            <v>5.45</v>
          </cell>
          <cell r="N63">
            <v>5.08</v>
          </cell>
          <cell r="O63">
            <v>4.91</v>
          </cell>
          <cell r="P63">
            <v>4.82</v>
          </cell>
          <cell r="Q63">
            <v>4.7300000000000004</v>
          </cell>
          <cell r="R63">
            <v>4.7300000000000004</v>
          </cell>
          <cell r="S63">
            <v>4.7300000000000004</v>
          </cell>
          <cell r="T63">
            <v>4.7300000000000004</v>
          </cell>
          <cell r="U63">
            <v>4.7300000000000004</v>
          </cell>
          <cell r="V63">
            <v>4.7300000000000004</v>
          </cell>
          <cell r="W63">
            <v>4.7300000000000004</v>
          </cell>
          <cell r="X63">
            <v>4.7300000000000004</v>
          </cell>
          <cell r="Y63">
            <v>4.7300000000000004</v>
          </cell>
          <cell r="Z63">
            <v>4.7300000000000004</v>
          </cell>
          <cell r="AA63">
            <v>4.7300000000000004</v>
          </cell>
          <cell r="AB63">
            <v>4.7300000000000004</v>
          </cell>
          <cell r="AC63">
            <v>4.7300000000000004</v>
          </cell>
          <cell r="AD63">
            <v>4.7300000000000004</v>
          </cell>
          <cell r="AE63">
            <v>4.7300000000000004</v>
          </cell>
          <cell r="AF63">
            <v>4.7300000000000004</v>
          </cell>
          <cell r="AG63">
            <v>4.7300000000000004</v>
          </cell>
          <cell r="AH63">
            <v>4.7300000000000004</v>
          </cell>
          <cell r="AI63">
            <v>4.7300000000000004</v>
          </cell>
          <cell r="AJ63">
            <v>4.7300000000000004</v>
          </cell>
          <cell r="AK63">
            <v>4.7300000000000004</v>
          </cell>
          <cell r="AL63">
            <v>4.7300000000000004</v>
          </cell>
          <cell r="AM63">
            <v>4.7300000000000004</v>
          </cell>
          <cell r="AN63">
            <v>4.7300000000000004</v>
          </cell>
          <cell r="AO63">
            <v>4.7300000000000004</v>
          </cell>
          <cell r="AP63">
            <v>4.7300000000000004</v>
          </cell>
          <cell r="AQ63">
            <v>4.7300000000000004</v>
          </cell>
          <cell r="AR63">
            <v>4.7300000000000004</v>
          </cell>
          <cell r="AS63">
            <v>4.7300000000000004</v>
          </cell>
          <cell r="AT63">
            <v>4.7300000000000004</v>
          </cell>
          <cell r="AU63">
            <v>4.7300000000000004</v>
          </cell>
          <cell r="AV63">
            <v>4.7300000000000004</v>
          </cell>
          <cell r="AW63">
            <v>4.7300000000000004</v>
          </cell>
          <cell r="AX63">
            <v>4.7300000000000004</v>
          </cell>
          <cell r="AY63">
            <v>4.7300000000000004</v>
          </cell>
          <cell r="AZ63">
            <v>4.7300000000000004</v>
          </cell>
          <cell r="BA63">
            <v>4.7300000000000004</v>
          </cell>
          <cell r="BB63">
            <v>4.7300000000000004</v>
          </cell>
          <cell r="BC63">
            <v>4.7300000000000004</v>
          </cell>
          <cell r="BD63">
            <v>4.7300000000000004</v>
          </cell>
          <cell r="BE63">
            <v>4.7300000000000004</v>
          </cell>
          <cell r="BF63">
            <v>4.7300000000000004</v>
          </cell>
          <cell r="BG63">
            <v>4.7300000000000004</v>
          </cell>
          <cell r="BH63">
            <v>4.7300000000000004</v>
          </cell>
          <cell r="BI63">
            <v>4.7300000000000004</v>
          </cell>
          <cell r="BJ63">
            <v>4.7300000000000004</v>
          </cell>
          <cell r="BK63">
            <v>4.7300000000000004</v>
          </cell>
          <cell r="BL63">
            <v>4.7300000000000004</v>
          </cell>
          <cell r="BM63">
            <v>4.7300000000000004</v>
          </cell>
          <cell r="BN63">
            <v>4.7300000000000004</v>
          </cell>
          <cell r="BO63">
            <v>4.7300000000000004</v>
          </cell>
          <cell r="BP63">
            <v>4.7300000000000004</v>
          </cell>
          <cell r="BQ63">
            <v>4.7300000000000004</v>
          </cell>
          <cell r="BR63">
            <v>4.7300000000000004</v>
          </cell>
          <cell r="BS63">
            <v>4.7300000000000004</v>
          </cell>
          <cell r="BT63">
            <v>4.7300000000000004</v>
          </cell>
          <cell r="BU63">
            <v>4.7300000000000004</v>
          </cell>
          <cell r="BV63">
            <v>4.7300000000000004</v>
          </cell>
          <cell r="BW63">
            <v>4.7300000000000004</v>
          </cell>
          <cell r="BX63">
            <v>4.7300000000000004</v>
          </cell>
          <cell r="BY63">
            <v>4.7300000000000004</v>
          </cell>
          <cell r="BZ63">
            <v>4.7300000000000004</v>
          </cell>
        </row>
        <row r="208">
          <cell r="I208">
            <v>100</v>
          </cell>
        </row>
        <row r="216">
          <cell r="I216" t="str">
            <v>Zero</v>
          </cell>
        </row>
        <row r="217">
          <cell r="I217" t="str">
            <v>Run Macro</v>
          </cell>
        </row>
      </sheetData>
      <sheetData sheetId="4"/>
      <sheetData sheetId="5">
        <row r="3">
          <cell r="H3">
            <v>8134.0126909807614</v>
          </cell>
        </row>
        <row r="5">
          <cell r="I5">
            <v>2065</v>
          </cell>
        </row>
        <row r="58">
          <cell r="L58">
            <v>0.95346258924559224</v>
          </cell>
          <cell r="M58">
            <v>0.86678417204144742</v>
          </cell>
          <cell r="N58">
            <v>0.78798561094677033</v>
          </cell>
          <cell r="O58">
            <v>0.71635055540615489</v>
          </cell>
          <cell r="P58">
            <v>0.65122777764195883</v>
          </cell>
          <cell r="Q58">
            <v>0.59202525240178083</v>
          </cell>
          <cell r="R58">
            <v>0.53820477491070973</v>
          </cell>
          <cell r="S58">
            <v>0.48927706810064514</v>
          </cell>
          <cell r="T58">
            <v>0.44479733463695009</v>
          </cell>
          <cell r="U58">
            <v>0.4043612133063183</v>
          </cell>
          <cell r="V58">
            <v>0.36760110300574383</v>
          </cell>
          <cell r="W58">
            <v>0.33418282091431251</v>
          </cell>
          <cell r="X58">
            <v>0.30380256446755688</v>
          </cell>
          <cell r="Y58">
            <v>0.27618414951596076</v>
          </cell>
          <cell r="Z58">
            <v>0.25107649955996431</v>
          </cell>
          <cell r="AA58">
            <v>0.22825136323633116</v>
          </cell>
          <cell r="AB58">
            <v>0.20750123930575562</v>
          </cell>
          <cell r="AC58">
            <v>0.18863749027795962</v>
          </cell>
          <cell r="AD58">
            <v>0.17148862752541782</v>
          </cell>
          <cell r="AE58">
            <v>0.15589875229583436</v>
          </cell>
          <cell r="AF58">
            <v>0.14172613845075852</v>
          </cell>
          <cell r="AG58">
            <v>0.1288419440461441</v>
          </cell>
          <cell r="AH58">
            <v>0.11712904004194918</v>
          </cell>
          <cell r="AI58">
            <v>0.10648094549268106</v>
          </cell>
          <cell r="AJ58">
            <v>9.6800859538800965E-2</v>
          </cell>
          <cell r="AK58">
            <v>8.8000781398909919E-2</v>
          </cell>
          <cell r="AL58">
            <v>8.0000710362645402E-2</v>
          </cell>
          <cell r="AM58">
            <v>7.272791851149582E-2</v>
          </cell>
          <cell r="AN58">
            <v>6.6116289555905275E-2</v>
          </cell>
          <cell r="AO58">
            <v>6.0105717778095702E-2</v>
          </cell>
          <cell r="AP58">
            <v>5.4641561616450646E-2</v>
          </cell>
          <cell r="AQ58">
            <v>4.967414692404603E-2</v>
          </cell>
          <cell r="AR58">
            <v>4.5158315385496389E-2</v>
          </cell>
          <cell r="AS58">
            <v>4.1053013986814886E-2</v>
          </cell>
          <cell r="AT58">
            <v>3.7320921806195353E-2</v>
          </cell>
          <cell r="AU58">
            <v>3.3928110732904866E-2</v>
          </cell>
          <cell r="AV58">
            <v>3.0843737029913505E-2</v>
          </cell>
          <cell r="AW58">
            <v>2.8039760936285012E-2</v>
          </cell>
          <cell r="AX58">
            <v>2.5490691760259102E-2</v>
          </cell>
          <cell r="AY58">
            <v>2.3173356145690084E-2</v>
          </cell>
          <cell r="AZ58">
            <v>2.1066687405172806E-2</v>
          </cell>
          <cell r="BA58">
            <v>1.9151534004702545E-2</v>
          </cell>
          <cell r="BB58">
            <v>1.7410485458820502E-2</v>
          </cell>
          <cell r="BC58">
            <v>1.5827714053473173E-2</v>
          </cell>
          <cell r="BD58">
            <v>1.4388830957702884E-2</v>
          </cell>
          <cell r="BE58">
            <v>1.3080755416093532E-2</v>
          </cell>
          <cell r="BF58">
            <v>1.1891595832812305E-2</v>
          </cell>
          <cell r="BG58">
            <v>1.0810541666193005E-2</v>
          </cell>
          <cell r="BH58">
            <v>9.8277651510845412E-3</v>
          </cell>
          <cell r="BI58">
            <v>8.9343319555314025E-3</v>
          </cell>
          <cell r="BJ58">
            <v>8.1221199595740041E-3</v>
          </cell>
          <cell r="BK58">
            <v>7.3837454177945487E-3</v>
          </cell>
          <cell r="BL58">
            <v>6.7124958343586817E-3</v>
          </cell>
          <cell r="BM58">
            <v>6.1022689403260697E-3</v>
          </cell>
          <cell r="BN58">
            <v>0</v>
          </cell>
          <cell r="BO58">
            <v>0</v>
          </cell>
          <cell r="BP58">
            <v>0</v>
          </cell>
          <cell r="BQ58">
            <v>0</v>
          </cell>
          <cell r="BR58">
            <v>0</v>
          </cell>
          <cell r="BS58">
            <v>0</v>
          </cell>
          <cell r="BT58">
            <v>0</v>
          </cell>
          <cell r="BU58">
            <v>0</v>
          </cell>
          <cell r="BV58">
            <v>0</v>
          </cell>
          <cell r="BW58">
            <v>0</v>
          </cell>
          <cell r="BX58">
            <v>0</v>
          </cell>
          <cell r="BY58">
            <v>0</v>
          </cell>
          <cell r="BZ58">
            <v>0</v>
          </cell>
        </row>
      </sheetData>
      <sheetData sheetId="6">
        <row r="46">
          <cell r="I46">
            <v>8134.0126909807614</v>
          </cell>
        </row>
        <row r="47">
          <cell r="I47">
            <v>0</v>
          </cell>
        </row>
        <row r="775">
          <cell r="I775">
            <v>0</v>
          </cell>
        </row>
      </sheetData>
      <sheetData sheetId="7">
        <row r="10">
          <cell r="I10">
            <v>0</v>
          </cell>
        </row>
      </sheetData>
      <sheetData sheetId="8">
        <row r="62">
          <cell r="K62">
            <v>-3106.6322683255262</v>
          </cell>
        </row>
      </sheetData>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Cent-Rev"/>
      <sheetName val="Eco-Gen"/>
      <sheetName val="Transfer"/>
      <sheetName val="VAT"/>
      <sheetName val="GRANT"/>
      <sheetName val="SocialSecurity"/>
      <sheetName val="children"/>
      <sheetName val="dev-fund"/>
      <sheetName val="cent-exp-2006"/>
    </sheetNames>
    <sheetDataSet>
      <sheetData sheetId="0"/>
      <sheetData sheetId="1"/>
      <sheetData sheetId="2"/>
      <sheetData sheetId="3"/>
      <sheetData sheetId="4"/>
      <sheetData sheetId="5"/>
      <sheetData sheetId="6"/>
      <sheetData sheetId="7"/>
      <sheetData sheetId="8"/>
      <sheetData sheetId="9">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1301020104</v>
          </cell>
        </row>
        <row r="24">
          <cell r="X24" t="str">
            <v>1301020201</v>
          </cell>
        </row>
        <row r="25">
          <cell r="X25" t="str">
            <v>1301030000</v>
          </cell>
        </row>
        <row r="26">
          <cell r="X26" t="str">
            <v>1301030100</v>
          </cell>
        </row>
        <row r="27">
          <cell r="X27" t="str">
            <v>1301030200</v>
          </cell>
        </row>
        <row r="28">
          <cell r="X28" t="str">
            <v>1301030300</v>
          </cell>
        </row>
        <row r="29">
          <cell r="X29" t="str">
            <v>1301030400</v>
          </cell>
        </row>
        <row r="30">
          <cell r="X30" t="str">
            <v>1301030500</v>
          </cell>
        </row>
        <row r="31">
          <cell r="X31" t="str">
            <v>1301030600</v>
          </cell>
        </row>
        <row r="32">
          <cell r="X32" t="str">
            <v>1301030700</v>
          </cell>
        </row>
        <row r="33">
          <cell r="X33" t="str">
            <v>1301030800</v>
          </cell>
        </row>
        <row r="34">
          <cell r="X34" t="str">
            <v>1301030900</v>
          </cell>
        </row>
        <row r="35">
          <cell r="X35" t="str">
            <v>1301031000</v>
          </cell>
        </row>
        <row r="36">
          <cell r="X36" t="str">
            <v>1301031100</v>
          </cell>
        </row>
        <row r="37">
          <cell r="X37" t="str">
            <v>1301031200</v>
          </cell>
        </row>
        <row r="38">
          <cell r="X38" t="str">
            <v>1301031300</v>
          </cell>
        </row>
        <row r="39">
          <cell r="X39" t="str">
            <v>1301031400</v>
          </cell>
        </row>
        <row r="40">
          <cell r="X40" t="str">
            <v>1301031500</v>
          </cell>
        </row>
        <row r="41">
          <cell r="X41" t="str">
            <v>1301031600</v>
          </cell>
        </row>
        <row r="42">
          <cell r="X42" t="str">
            <v>1301031700</v>
          </cell>
        </row>
        <row r="43">
          <cell r="X43" t="str">
            <v>1301031800</v>
          </cell>
        </row>
        <row r="44">
          <cell r="X44" t="str">
            <v>1301031820</v>
          </cell>
        </row>
        <row r="45">
          <cell r="X45" t="str">
            <v>1301031830</v>
          </cell>
        </row>
        <row r="46">
          <cell r="X46" t="str">
            <v>1301031900</v>
          </cell>
        </row>
        <row r="47">
          <cell r="X47" t="str">
            <v>1301032000</v>
          </cell>
        </row>
        <row r="48">
          <cell r="X48" t="str">
            <v>1301032100</v>
          </cell>
        </row>
        <row r="49">
          <cell r="X49" t="str">
            <v>1301032200</v>
          </cell>
        </row>
        <row r="50">
          <cell r="X50" t="str">
            <v>1301032300</v>
          </cell>
        </row>
        <row r="51">
          <cell r="X51" t="str">
            <v>1301032400</v>
          </cell>
        </row>
        <row r="52">
          <cell r="X52" t="str">
            <v>1301032600</v>
          </cell>
        </row>
        <row r="53">
          <cell r="X53" t="str">
            <v>1301032800</v>
          </cell>
        </row>
        <row r="54">
          <cell r="X54" t="str">
            <v>1301032900</v>
          </cell>
        </row>
        <row r="55">
          <cell r="X55" t="str">
            <v>1301033100</v>
          </cell>
        </row>
        <row r="56">
          <cell r="X56" t="str">
            <v>1301033300</v>
          </cell>
        </row>
        <row r="57">
          <cell r="X57" t="str">
            <v>1301033400</v>
          </cell>
        </row>
        <row r="58">
          <cell r="X58" t="str">
            <v>1301033500</v>
          </cell>
        </row>
        <row r="59">
          <cell r="X59" t="str">
            <v>1301033600</v>
          </cell>
        </row>
        <row r="60">
          <cell r="X60" t="str">
            <v>1301033900</v>
          </cell>
        </row>
        <row r="61">
          <cell r="X61" t="str">
            <v>1301033903</v>
          </cell>
        </row>
        <row r="62">
          <cell r="X62" t="str">
            <v>1301033904</v>
          </cell>
        </row>
        <row r="63">
          <cell r="X63" t="str">
            <v>1301033907</v>
          </cell>
        </row>
        <row r="64">
          <cell r="X64" t="str">
            <v>1301034000</v>
          </cell>
        </row>
        <row r="65">
          <cell r="X65" t="str">
            <v>1301034001</v>
          </cell>
        </row>
        <row r="66">
          <cell r="X66" t="str">
            <v>1301034100</v>
          </cell>
        </row>
        <row r="67">
          <cell r="X67" t="str">
            <v>1301034200</v>
          </cell>
        </row>
        <row r="68">
          <cell r="X68" t="str">
            <v>1301034300</v>
          </cell>
        </row>
        <row r="69">
          <cell r="X69" t="str">
            <v>1301034600</v>
          </cell>
        </row>
        <row r="70">
          <cell r="X70" t="str">
            <v>1301034700</v>
          </cell>
        </row>
        <row r="71">
          <cell r="X71" t="str">
            <v>1301034800</v>
          </cell>
        </row>
        <row r="72">
          <cell r="X72" t="str">
            <v>1301034900</v>
          </cell>
        </row>
        <row r="73">
          <cell r="X73" t="str">
            <v>1301035100</v>
          </cell>
        </row>
        <row r="74">
          <cell r="X74" t="str">
            <v>1301035200</v>
          </cell>
        </row>
        <row r="75">
          <cell r="X75" t="str">
            <v>1301035300</v>
          </cell>
        </row>
        <row r="76">
          <cell r="X76" t="str">
            <v>1301035700</v>
          </cell>
        </row>
        <row r="77">
          <cell r="X77" t="str">
            <v>1301035800</v>
          </cell>
        </row>
        <row r="78">
          <cell r="X78" t="str">
            <v>1301038000</v>
          </cell>
        </row>
        <row r="79">
          <cell r="X79" t="str">
            <v>1301038200</v>
          </cell>
        </row>
        <row r="80">
          <cell r="X80" t="str">
            <v>1301038300</v>
          </cell>
        </row>
        <row r="81">
          <cell r="X81" t="str">
            <v>1301038400</v>
          </cell>
        </row>
        <row r="82">
          <cell r="X82" t="str">
            <v>1301038500</v>
          </cell>
        </row>
        <row r="83">
          <cell r="X83" t="str">
            <v>1301039000</v>
          </cell>
        </row>
        <row r="84">
          <cell r="X84" t="str">
            <v>1301039100</v>
          </cell>
        </row>
        <row r="85">
          <cell r="X85" t="str">
            <v>1301039200</v>
          </cell>
        </row>
        <row r="86">
          <cell r="X86" t="str">
            <v>1301039400</v>
          </cell>
        </row>
        <row r="87">
          <cell r="X87" t="str">
            <v>1301039500</v>
          </cell>
        </row>
        <row r="88">
          <cell r="X88" t="str">
            <v>1301039600</v>
          </cell>
        </row>
        <row r="89">
          <cell r="X89" t="str">
            <v>1301039800</v>
          </cell>
        </row>
        <row r="90">
          <cell r="X90" t="str">
            <v>1301039900</v>
          </cell>
        </row>
        <row r="91">
          <cell r="X91" t="str">
            <v>13010399A1</v>
          </cell>
        </row>
        <row r="92">
          <cell r="X92" t="str">
            <v>13010399A2</v>
          </cell>
        </row>
        <row r="93">
          <cell r="X93" t="str">
            <v>13010399A3</v>
          </cell>
        </row>
        <row r="94">
          <cell r="X94" t="str">
            <v>1301040000</v>
          </cell>
        </row>
        <row r="95">
          <cell r="X95" t="str">
            <v>1301040100</v>
          </cell>
        </row>
        <row r="96">
          <cell r="X96" t="str">
            <v>1302000000</v>
          </cell>
        </row>
        <row r="97">
          <cell r="X97" t="str">
            <v>1302010000</v>
          </cell>
        </row>
        <row r="98">
          <cell r="X98" t="str">
            <v>1302020000</v>
          </cell>
        </row>
        <row r="99">
          <cell r="X99" t="str">
            <v>1302020100</v>
          </cell>
        </row>
        <row r="100">
          <cell r="X100" t="str">
            <v>1303000000</v>
          </cell>
        </row>
        <row r="101">
          <cell r="X101" t="str">
            <v>1303010000</v>
          </cell>
        </row>
        <row r="102">
          <cell r="X102" t="str">
            <v>1303010100</v>
          </cell>
        </row>
        <row r="103">
          <cell r="X103" t="str">
            <v>1303010200</v>
          </cell>
        </row>
        <row r="104">
          <cell r="X104" t="str">
            <v>1303010400</v>
          </cell>
        </row>
        <row r="105">
          <cell r="X105" t="str">
            <v>1303010500</v>
          </cell>
        </row>
        <row r="106">
          <cell r="X106" t="str">
            <v>1303020000</v>
          </cell>
        </row>
        <row r="107">
          <cell r="X107" t="str">
            <v>1303020100</v>
          </cell>
        </row>
        <row r="108">
          <cell r="X108" t="str">
            <v>1303020200</v>
          </cell>
        </row>
        <row r="109">
          <cell r="X109" t="str">
            <v>1303020201</v>
          </cell>
        </row>
        <row r="110">
          <cell r="X110" t="str">
            <v>1303020202</v>
          </cell>
        </row>
        <row r="111">
          <cell r="X111" t="str">
            <v>1303040000</v>
          </cell>
        </row>
        <row r="112">
          <cell r="X112" t="str">
            <v>1303040100</v>
          </cell>
        </row>
        <row r="113">
          <cell r="X113" t="str">
            <v>1303040111</v>
          </cell>
        </row>
        <row r="114">
          <cell r="X114" t="str">
            <v>1303040200</v>
          </cell>
        </row>
        <row r="115">
          <cell r="X115" t="str">
            <v>1303040201</v>
          </cell>
        </row>
        <row r="116">
          <cell r="X116" t="str">
            <v>1303040202</v>
          </cell>
        </row>
        <row r="117">
          <cell r="X117" t="str">
            <v>1303040213</v>
          </cell>
        </row>
        <row r="118">
          <cell r="X118" t="str">
            <v>1303040215</v>
          </cell>
        </row>
        <row r="119">
          <cell r="X119" t="str">
            <v>1303040216</v>
          </cell>
        </row>
        <row r="120">
          <cell r="X120" t="str">
            <v>1303040217</v>
          </cell>
        </row>
        <row r="121">
          <cell r="X121" t="str">
            <v>1303040218</v>
          </cell>
        </row>
        <row r="122">
          <cell r="X122" t="str">
            <v>1303040219</v>
          </cell>
        </row>
        <row r="123">
          <cell r="X123" t="str">
            <v>1303040220</v>
          </cell>
        </row>
        <row r="124">
          <cell r="X124" t="str">
            <v>1303040221</v>
          </cell>
        </row>
        <row r="125">
          <cell r="X125" t="str">
            <v>1303040223</v>
          </cell>
        </row>
        <row r="126">
          <cell r="X126" t="str">
            <v>1303040224</v>
          </cell>
        </row>
        <row r="127">
          <cell r="X127" t="str">
            <v>1303040300</v>
          </cell>
        </row>
        <row r="128">
          <cell r="X128" t="str">
            <v>1303040500</v>
          </cell>
        </row>
        <row r="129">
          <cell r="X129" t="str">
            <v>1303040600</v>
          </cell>
        </row>
        <row r="130">
          <cell r="X130" t="str">
            <v>1303040800</v>
          </cell>
        </row>
        <row r="131">
          <cell r="X131" t="str">
            <v>1303040900</v>
          </cell>
        </row>
        <row r="132">
          <cell r="X132" t="str">
            <v>1303100000</v>
          </cell>
        </row>
        <row r="133">
          <cell r="X133" t="str">
            <v>1303100100</v>
          </cell>
        </row>
        <row r="134">
          <cell r="X134" t="str">
            <v>1400000000</v>
          </cell>
        </row>
        <row r="135">
          <cell r="X135" t="str">
            <v>1404000000</v>
          </cell>
        </row>
        <row r="136">
          <cell r="X136" t="str">
            <v>1404010100</v>
          </cell>
        </row>
        <row r="137">
          <cell r="X137" t="str">
            <v>1404010200</v>
          </cell>
        </row>
        <row r="138">
          <cell r="X138" t="str">
            <v>1404010300</v>
          </cell>
        </row>
        <row r="139">
          <cell r="X139" t="str">
            <v>1404010400</v>
          </cell>
        </row>
        <row r="140">
          <cell r="X140" t="str">
            <v>1405000000</v>
          </cell>
        </row>
        <row r="141">
          <cell r="X141" t="str">
            <v>1405010100</v>
          </cell>
        </row>
        <row r="142">
          <cell r="X142" t="str">
            <v>1405010200</v>
          </cell>
        </row>
        <row r="143">
          <cell r="X143" t="str">
            <v>1405010300</v>
          </cell>
        </row>
        <row r="144">
          <cell r="X144" t="str">
            <v>1405010400</v>
          </cell>
        </row>
        <row r="145">
          <cell r="X145" t="str">
            <v>1406000000</v>
          </cell>
        </row>
        <row r="146">
          <cell r="X146" t="str">
            <v>1406010000</v>
          </cell>
        </row>
        <row r="147">
          <cell r="X147" t="str">
            <v>1406020000</v>
          </cell>
        </row>
        <row r="148">
          <cell r="X148" t="str">
            <v>1406030000</v>
          </cell>
        </row>
        <row r="149">
          <cell r="X149" t="str">
            <v>1407000000</v>
          </cell>
        </row>
        <row r="150">
          <cell r="X150" t="str">
            <v>1407010000</v>
          </cell>
        </row>
        <row r="151">
          <cell r="X151" t="str">
            <v>1408000000</v>
          </cell>
        </row>
        <row r="152">
          <cell r="X152" t="str">
            <v>1408010000</v>
          </cell>
        </row>
        <row r="153">
          <cell r="X153" t="str">
            <v>1500000000</v>
          </cell>
        </row>
        <row r="154">
          <cell r="X154" t="str">
            <v>1508050000</v>
          </cell>
        </row>
        <row r="155">
          <cell r="X155" t="str">
            <v>1508050100</v>
          </cell>
        </row>
        <row r="156">
          <cell r="X156" t="str">
            <v>1508050200</v>
          </cell>
        </row>
        <row r="157">
          <cell r="X157" t="str">
            <v>1508050300</v>
          </cell>
        </row>
        <row r="158">
          <cell r="X158" t="str">
            <v>1509000000</v>
          </cell>
        </row>
        <row r="159">
          <cell r="X159" t="str">
            <v>1509010000</v>
          </cell>
        </row>
        <row r="160">
          <cell r="X160" t="str">
            <v>6000000000</v>
          </cell>
        </row>
        <row r="161">
          <cell r="X161" t="str">
            <v>6001000000</v>
          </cell>
        </row>
        <row r="162">
          <cell r="X162" t="str">
            <v>6003000000</v>
          </cell>
        </row>
        <row r="163">
          <cell r="X163" t="str">
            <v>6005000000</v>
          </cell>
        </row>
        <row r="164">
          <cell r="X164" t="str">
            <v>6006000000</v>
          </cell>
        </row>
        <row r="165">
          <cell r="X165" t="str">
            <v>6007000000</v>
          </cell>
        </row>
        <row r="166">
          <cell r="X166" t="str">
            <v>6008000000</v>
          </cell>
        </row>
        <row r="167">
          <cell r="X167" t="str">
            <v>6009000000</v>
          </cell>
        </row>
        <row r="168">
          <cell r="X168" t="str">
            <v>6010000000</v>
          </cell>
        </row>
        <row r="169">
          <cell r="X169" t="str">
            <v>6099000000</v>
          </cell>
        </row>
        <row r="170">
          <cell r="X170" t="str">
            <v>8000000000</v>
          </cell>
        </row>
        <row r="171">
          <cell r="X171" t="str">
            <v>9000000000</v>
          </cell>
        </row>
        <row r="172">
          <cell r="X172" t="str">
            <v>9001000000</v>
          </cell>
        </row>
        <row r="173">
          <cell r="X173" t="str">
            <v>9002000000</v>
          </cell>
        </row>
        <row r="174">
          <cell r="X174" t="str">
            <v>9003000000</v>
          </cell>
        </row>
        <row r="175">
          <cell r="X175" t="str">
            <v>9004000000</v>
          </cell>
        </row>
        <row r="176">
          <cell r="X176" t="str">
            <v>9500000000</v>
          </cell>
        </row>
        <row r="177">
          <cell r="X177" t="str">
            <v>9501000000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 val="CITIBANK"/>
      <sheetName val="Svcedint"/>
      <sheetName val="Svcedint (2)"/>
      <sheetName val="Calcul svce (2)"/>
      <sheetName val="A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def"/>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netary Sector-I"/>
      <sheetName val="M-Rev. (IRC)"/>
      <sheetName val="M-VAT(IRC)"/>
      <sheetName val="M-All (EPU)"/>
      <sheetName val="M-EPU shares"/>
      <sheetName val="Input-M"/>
      <sheetName val="Q-Rev"/>
      <sheetName val="Q-Exp"/>
      <sheetName val="VAT-projection"/>
      <sheetName val="log exports"/>
      <sheetName val="mineral"/>
      <sheetName val="salaries"/>
      <sheetName val="RDP"/>
      <sheetName val="other exp"/>
      <sheetName val="quart ratio"/>
      <sheetName val="rigidity analy"/>
      <sheetName val="measure 2002"/>
      <sheetName val="M-SumFin"/>
      <sheetName val="Q-SumFin"/>
      <sheetName val="Q-input ext"/>
      <sheetName val="Q-SumFin-histData"/>
      <sheetName val="Input"/>
      <sheetName val="Input real"/>
      <sheetName val="A-Rev"/>
      <sheetName val="Chart Data"/>
      <sheetName val="A-Exp"/>
      <sheetName val="A-Summary"/>
      <sheetName val="Chart1"/>
      <sheetName val="Chart2"/>
      <sheetName val="Chart7"/>
      <sheetName val="Input ext"/>
      <sheetName val="budget vs actual"/>
      <sheetName val="Rel to Budgets"/>
      <sheetName val="output"/>
      <sheetName val="Oct 2002 Staff Visit"/>
      <sheetName val="Oct 2002 Staff Visit (2)"/>
      <sheetName val="2003 CS"/>
      <sheetName val="Dec 2002"/>
      <sheetName val="Dec 2002 (2)"/>
      <sheetName val="Oct 2002 Brief"/>
      <sheetName val="2003 CS (2)"/>
      <sheetName val="2003 A4 (2)"/>
      <sheetName val="Debt summary"/>
      <sheetName val="print A-GDP"/>
      <sheetName val="ControlSheet"/>
      <sheetName val="print Q-Kina"/>
      <sheetName val="print A-Kina"/>
      <sheetName val="RED 1"/>
      <sheetName val="RED 9"/>
      <sheetName val="RED 10"/>
      <sheetName val="Sheet1"/>
      <sheetName val="DataOut(Actual)"/>
      <sheetName val="DataOut(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7">
          <cell r="N17">
            <v>1.1274057905886887</v>
          </cell>
          <cell r="O17">
            <v>1.0835914723032065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A 11"/>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Mannual"/>
      <sheetName val="Notes"/>
      <sheetName val="Model CPI xfood Q"/>
      <sheetName val="Model CPI food M"/>
      <sheetName val="Model CPI food Q"/>
      <sheetName val="Inflation Forecast"/>
      <sheetName val="Model GDP xma Q"/>
      <sheetName val="GDP forecast"/>
      <sheetName val="Tune"/>
      <sheetName val="Data Q"/>
      <sheetName val="Data M"/>
      <sheetName val="Property CPI xfood Q"/>
      <sheetName val="Property CPI food M"/>
      <sheetName val="Property CPI food Q"/>
      <sheetName val="Property GDP xma Q"/>
      <sheetName val="Sup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t="str">
            <v>Supports</v>
          </cell>
        </row>
        <row r="6">
          <cell r="D6" t="str">
            <v>Amar</v>
          </cell>
        </row>
        <row r="7">
          <cell r="D7" t="str">
            <v>Mark</v>
          </cell>
        </row>
        <row r="8">
          <cell r="D8" t="str">
            <v>Buma</v>
          </cell>
        </row>
        <row r="9">
          <cell r="D9" t="str">
            <v>Batjargal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v>0</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v>0</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v>0</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v>0</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v>0</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v>0</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v>0</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v>0</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v>0</v>
          </cell>
        </row>
        <row r="123">
          <cell r="A123" t="str">
            <v>(In percent of exports of goods, nonfactor services, and transfers)</v>
          </cell>
        </row>
        <row r="124">
          <cell r="A124">
            <v>0</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v>0</v>
          </cell>
        </row>
        <row r="127">
          <cell r="A127" t="str">
            <v>(In billions of U.S. dollars, unless otherwise indicated)</v>
          </cell>
        </row>
        <row r="128">
          <cell r="A128">
            <v>0</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ject Example"/>
      <sheetName val="Stochastic Results"/>
      <sheetName val="OT Analysis"/>
      <sheetName val="To MNGFiscal"/>
      <sheetName val="Names"/>
      <sheetName val="Oyu Tolgoi"/>
    </sheetNames>
    <sheetDataSet>
      <sheetData sheetId="0" refreshError="1"/>
      <sheetData sheetId="1" refreshError="1">
        <row r="2">
          <cell r="E2">
            <v>2007</v>
          </cell>
          <cell r="F2">
            <v>2008</v>
          </cell>
          <cell r="G2">
            <v>2009</v>
          </cell>
          <cell r="H2">
            <v>2010</v>
          </cell>
          <cell r="I2">
            <v>2011</v>
          </cell>
          <cell r="J2">
            <v>2012</v>
          </cell>
          <cell r="K2">
            <v>2013</v>
          </cell>
          <cell r="L2">
            <v>2014</v>
          </cell>
          <cell r="M2">
            <v>2015</v>
          </cell>
          <cell r="N2">
            <v>2016</v>
          </cell>
          <cell r="O2">
            <v>2017</v>
          </cell>
          <cell r="P2">
            <v>2018</v>
          </cell>
          <cell r="Q2">
            <v>2019</v>
          </cell>
          <cell r="R2">
            <v>2020</v>
          </cell>
          <cell r="S2">
            <v>2021</v>
          </cell>
          <cell r="T2">
            <v>2022</v>
          </cell>
          <cell r="U2">
            <v>2023</v>
          </cell>
          <cell r="V2">
            <v>2024</v>
          </cell>
          <cell r="W2">
            <v>2025</v>
          </cell>
          <cell r="X2">
            <v>2026</v>
          </cell>
          <cell r="Y2">
            <v>2027</v>
          </cell>
          <cell r="Z2">
            <v>2028</v>
          </cell>
          <cell r="AA2">
            <v>2029</v>
          </cell>
          <cell r="AB2">
            <v>2030</v>
          </cell>
          <cell r="AC2">
            <v>2031</v>
          </cell>
          <cell r="AD2">
            <v>2032</v>
          </cell>
          <cell r="AE2">
            <v>2033</v>
          </cell>
          <cell r="AF2">
            <v>2034</v>
          </cell>
          <cell r="AG2">
            <v>2035</v>
          </cell>
          <cell r="AH2">
            <v>2036</v>
          </cell>
          <cell r="AI2">
            <v>2037</v>
          </cell>
          <cell r="AJ2">
            <v>2038</v>
          </cell>
          <cell r="AK2">
            <v>2039</v>
          </cell>
          <cell r="AL2">
            <v>2040</v>
          </cell>
          <cell r="AM2">
            <v>2041</v>
          </cell>
          <cell r="AN2">
            <v>2042</v>
          </cell>
          <cell r="AO2">
            <v>2043</v>
          </cell>
          <cell r="AP2">
            <v>2044</v>
          </cell>
          <cell r="AQ2">
            <v>2045</v>
          </cell>
          <cell r="AR2">
            <v>2046</v>
          </cell>
          <cell r="AS2">
            <v>2047</v>
          </cell>
          <cell r="AT2">
            <v>2048</v>
          </cell>
          <cell r="AU2">
            <v>2049</v>
          </cell>
          <cell r="AV2">
            <v>2050</v>
          </cell>
          <cell r="AW2">
            <v>2051</v>
          </cell>
          <cell r="AX2">
            <v>2052</v>
          </cell>
          <cell r="AY2">
            <v>2053</v>
          </cell>
          <cell r="AZ2">
            <v>2054</v>
          </cell>
          <cell r="BA2">
            <v>2055</v>
          </cell>
          <cell r="BB2">
            <v>2056</v>
          </cell>
          <cell r="BC2">
            <v>2057</v>
          </cell>
          <cell r="BD2">
            <v>2058</v>
          </cell>
          <cell r="BE2">
            <v>2059</v>
          </cell>
          <cell r="BF2">
            <v>2060</v>
          </cell>
        </row>
        <row r="46">
          <cell r="E46">
            <v>1170.4000000000001</v>
          </cell>
          <cell r="F46">
            <v>1166</v>
          </cell>
          <cell r="G46">
            <v>1383.75</v>
          </cell>
          <cell r="H46">
            <v>1547.9447213454632</v>
          </cell>
          <cell r="I46">
            <v>1625.5798495160127</v>
          </cell>
          <cell r="J46">
            <v>1685.7864268822782</v>
          </cell>
          <cell r="K46">
            <v>1743.3373221329466</v>
          </cell>
          <cell r="L46">
            <v>1798.1575074229522</v>
          </cell>
          <cell r="M46">
            <v>1854.6005975961973</v>
          </cell>
          <cell r="N46">
            <v>1912.8154026582401</v>
          </cell>
          <cell r="O46">
            <v>1972.8575356812491</v>
          </cell>
          <cell r="P46">
            <v>2034.7843553985113</v>
          </cell>
          <cell r="Q46">
            <v>2098.6550209996935</v>
          </cell>
          <cell r="R46">
            <v>2164.530548646092</v>
          </cell>
          <cell r="S46">
            <v>2232.4738697598623</v>
          </cell>
          <cell r="T46">
            <v>2302.5498911429163</v>
          </cell>
          <cell r="U46">
            <v>2374.8255569829089</v>
          </cell>
          <cell r="V46">
            <v>2449.3699128055623</v>
          </cell>
          <cell r="W46">
            <v>2526.2541714344143</v>
          </cell>
          <cell r="X46">
            <v>2605.5517810209976</v>
          </cell>
          <cell r="Y46">
            <v>2687.4551768880629</v>
          </cell>
          <cell r="Z46">
            <v>2771.9331392263907</v>
          </cell>
          <cell r="AA46">
            <v>2859.0665974339004</v>
          </cell>
          <cell r="AB46">
            <v>2948.939024858149</v>
          </cell>
          <cell r="AC46">
            <v>3041.6365187633169</v>
          </cell>
          <cell r="AD46">
            <v>3137.2478828108865</v>
          </cell>
          <cell r="AE46">
            <v>3235.8647121330364</v>
          </cell>
          <cell r="AF46">
            <v>3337.581481080244</v>
          </cell>
          <cell r="AG46">
            <v>3442.4956337271674</v>
          </cell>
          <cell r="AH46">
            <v>3550.7076772235027</v>
          </cell>
          <cell r="AI46">
            <v>3662.3212780792514</v>
          </cell>
          <cell r="AJ46">
            <v>3777.4433614766344</v>
          </cell>
          <cell r="AK46">
            <v>3896.1842137037979</v>
          </cell>
          <cell r="AL46">
            <v>4018.6575878084359</v>
          </cell>
          <cell r="AM46">
            <v>4144.9808125725522</v>
          </cell>
          <cell r="AN46">
            <v>4275.2749049127506</v>
          </cell>
          <cell r="AO46">
            <v>4409.664685813741</v>
          </cell>
          <cell r="AP46">
            <v>4548.2788999061186</v>
          </cell>
          <cell r="AQ46">
            <v>4691.2503388029718</v>
          </cell>
          <cell r="AR46">
            <v>4838.7159683134787</v>
          </cell>
          <cell r="AS46">
            <v>4990.8170596553564</v>
          </cell>
          <cell r="AT46">
            <v>5147.6993247918708</v>
          </cell>
          <cell r="AU46">
            <v>5309.51305602305</v>
          </cell>
          <cell r="AV46">
            <v>5476.4132699648362</v>
          </cell>
          <cell r="AW46">
            <v>5648.5598560541039</v>
          </cell>
          <cell r="AX46">
            <v>5826.1177297218164</v>
          </cell>
          <cell r="AY46">
            <v>6009.256990381049</v>
          </cell>
          <cell r="AZ46">
            <v>6198.1530843812398</v>
          </cell>
          <cell r="BA46">
            <v>6392.9869730847759</v>
          </cell>
          <cell r="BB46">
            <v>6593.9453062269304</v>
          </cell>
          <cell r="BC46">
            <v>6801.2206007252234</v>
          </cell>
          <cell r="BD46">
            <v>7015.0114251095138</v>
          </cell>
          <cell r="BE46">
            <v>7235.5225897494984</v>
          </cell>
          <cell r="BF46">
            <v>7462.96534306186</v>
          </cell>
        </row>
        <row r="47">
          <cell r="E47">
            <v>4599.5414141406272</v>
          </cell>
          <cell r="F47">
            <v>6130.3255035109069</v>
          </cell>
          <cell r="G47">
            <v>6479.8187709928352</v>
          </cell>
          <cell r="H47">
            <v>7338.984416643797</v>
          </cell>
          <cell r="I47">
            <v>8427.6221916820487</v>
          </cell>
          <cell r="J47">
            <v>10089.503863433318</v>
          </cell>
          <cell r="K47">
            <v>12230.236608683752</v>
          </cell>
          <cell r="L47">
            <v>13734.745102755227</v>
          </cell>
          <cell r="M47">
            <v>15567.213335191538</v>
          </cell>
          <cell r="N47">
            <v>17640.934320337081</v>
          </cell>
          <cell r="O47">
            <v>20349.408646497701</v>
          </cell>
          <cell r="P47">
            <v>22541.616311819624</v>
          </cell>
          <cell r="Q47">
            <v>24795.928938775571</v>
          </cell>
          <cell r="R47">
            <v>27287.259046592619</v>
          </cell>
          <cell r="S47">
            <v>30041.317559925985</v>
          </cell>
          <cell r="T47">
            <v>33086.655878850659</v>
          </cell>
          <cell r="U47">
            <v>36454.982928610334</v>
          </cell>
          <cell r="V47">
            <v>40181.517798587556</v>
          </cell>
          <cell r="W47">
            <v>44305.38197771438</v>
          </cell>
          <cell r="X47">
            <v>48870.035645489654</v>
          </cell>
          <cell r="Y47">
            <v>53416.271847435251</v>
          </cell>
          <cell r="Z47">
            <v>58385.431080454764</v>
          </cell>
          <cell r="AA47">
            <v>63816.856634748605</v>
          </cell>
          <cell r="AB47">
            <v>69753.551791508595</v>
          </cell>
          <cell r="AC47">
            <v>76242.520301154262</v>
          </cell>
          <cell r="AD47">
            <v>83335.138535261693</v>
          </cell>
          <cell r="AE47">
            <v>91087.562258695674</v>
          </cell>
          <cell r="AF47">
            <v>99561.171242561337</v>
          </cell>
          <cell r="AG47">
            <v>108823.05523819562</v>
          </cell>
          <cell r="AH47">
            <v>118946.54515989513</v>
          </cell>
          <cell r="AI47">
            <v>130011.79368201649</v>
          </cell>
          <cell r="AJ47">
            <v>142106.40984732343</v>
          </cell>
          <cell r="AK47">
            <v>155326.1527110888</v>
          </cell>
          <cell r="AL47">
            <v>169775.68951287452</v>
          </cell>
          <cell r="AM47">
            <v>185569.42437881054</v>
          </cell>
          <cell r="AN47">
            <v>202832.40411561818</v>
          </cell>
          <cell r="AO47">
            <v>221701.30826799705</v>
          </cell>
          <cell r="AP47">
            <v>242325.53127814931</v>
          </cell>
          <cell r="AQ47">
            <v>264868.36531543324</v>
          </cell>
          <cell r="AR47">
            <v>289508.29314119305</v>
          </cell>
          <cell r="AS47">
            <v>316440.40124501521</v>
          </cell>
          <cell r="AT47">
            <v>345877.92444090941</v>
          </cell>
          <cell r="AU47">
            <v>378053.93415274582</v>
          </cell>
          <cell r="AV47">
            <v>413223.18375593895</v>
          </cell>
          <cell r="AW47">
            <v>451664.12558586069</v>
          </cell>
          <cell r="AX47">
            <v>493681.11558263504</v>
          </cell>
          <cell r="AY47">
            <v>539606.82302757748</v>
          </cell>
          <cell r="AZ47">
            <v>589804.86445035343</v>
          </cell>
          <cell r="BA47">
            <v>644672.68256080092</v>
          </cell>
          <cell r="BB47">
            <v>704644.69299934444</v>
          </cell>
          <cell r="BC47">
            <v>770195.72382037726</v>
          </cell>
          <cell r="BD47">
            <v>841844.77494070434</v>
          </cell>
          <cell r="BE47">
            <v>920159.1273184563</v>
          </cell>
          <cell r="BF47">
            <v>1005758.8343968758</v>
          </cell>
        </row>
      </sheetData>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v>0</v>
          </cell>
          <cell r="AA4" t="str">
            <v>Orcamento,Modalidade</v>
          </cell>
          <cell r="AB4">
            <v>0</v>
          </cell>
          <cell r="AC4">
            <v>0</v>
          </cell>
          <cell r="AD4">
            <v>0</v>
          </cell>
          <cell r="AE4">
            <v>0</v>
          </cell>
          <cell r="AF4">
            <v>0</v>
          </cell>
          <cell r="AG4">
            <v>0</v>
          </cell>
        </row>
        <row r="5">
          <cell r="Z5">
            <v>0</v>
          </cell>
          <cell r="AA5">
            <v>1</v>
          </cell>
          <cell r="AB5">
            <v>0</v>
          </cell>
          <cell r="AC5">
            <v>0</v>
          </cell>
          <cell r="AD5">
            <v>2</v>
          </cell>
          <cell r="AE5">
            <v>0</v>
          </cell>
          <cell r="AF5">
            <v>0</v>
          </cell>
          <cell r="AG5" t="str">
            <v>Total</v>
          </cell>
        </row>
        <row r="6">
          <cell r="Z6">
            <v>0</v>
          </cell>
          <cell r="AA6">
            <v>1</v>
          </cell>
          <cell r="AB6">
            <v>2</v>
          </cell>
          <cell r="AC6">
            <v>3</v>
          </cell>
          <cell r="AD6">
            <v>1</v>
          </cell>
          <cell r="AE6">
            <v>2</v>
          </cell>
          <cell r="AF6">
            <v>3</v>
          </cell>
          <cell r="AG6">
            <v>0</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heetName val="current account"/>
      <sheetName val="current account composition"/>
      <sheetName val="Sheet1"/>
      <sheetName val="Import"/>
      <sheetName val="Export"/>
      <sheetName val="Import (2)"/>
      <sheetName val="Export (2)"/>
      <sheetName val="EXIM"/>
      <sheetName val="4.10."/>
      <sheetName val="4.11."/>
      <sheetName val="4.12."/>
      <sheetName val="4.13."/>
      <sheetName val="4.14."/>
      <sheetName val="4.15. Financial acc"/>
      <sheetName val="Reporting BOP 2008"/>
      <sheetName val="Foreign trade table"/>
      <sheetName val="Sheet13"/>
      <sheetName val="gold copper export"/>
      <sheetName val="cashmere pivot"/>
      <sheetName val="cashmere export"/>
      <sheetName val="Sheet6"/>
      <sheetName val="total export 2007-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P1</v>
          </cell>
          <cell r="B1" t="str">
            <v>P2</v>
          </cell>
          <cell r="C1" t="str">
            <v>G_BURDELT</v>
          </cell>
          <cell r="D1" t="str">
            <v>XARILCAA</v>
          </cell>
          <cell r="E1" t="str">
            <v>E_TOO</v>
          </cell>
          <cell r="F1" t="str">
            <v>E_VAL_DOLL</v>
          </cell>
          <cell r="G1" t="str">
            <v>E_STOO</v>
          </cell>
          <cell r="H1" t="str">
            <v>E_SVAL_DOLL</v>
          </cell>
          <cell r="I1" t="str">
            <v>C_DATE</v>
          </cell>
          <cell r="J1" t="str">
            <v>m</v>
          </cell>
          <cell r="K1" t="str">
            <v>нэр төрөл</v>
          </cell>
        </row>
        <row r="2">
          <cell r="A2" t="str">
            <v>5102.11.20</v>
          </cell>
          <cell r="B2" t="str">
            <v xml:space="preserve">156 </v>
          </cell>
          <cell r="C2" t="str">
            <v>100</v>
          </cell>
          <cell r="D2" t="str">
            <v>111</v>
          </cell>
          <cell r="E2">
            <v>32054.6</v>
          </cell>
          <cell r="F2">
            <v>957057.89999999991</v>
          </cell>
          <cell r="G2">
            <v>1929181.6300000004</v>
          </cell>
          <cell r="H2">
            <v>77228777.650000006</v>
          </cell>
          <cell r="I2">
            <v>39818.506402627318</v>
          </cell>
          <cell r="J2">
            <v>12</v>
          </cell>
          <cell r="K2" t="str">
            <v>ноолуур</v>
          </cell>
        </row>
        <row r="3">
          <cell r="A3" t="str">
            <v>5102.11.41</v>
          </cell>
          <cell r="B3" t="str">
            <v xml:space="preserve">156 </v>
          </cell>
          <cell r="C3" t="str">
            <v>100</v>
          </cell>
          <cell r="D3" t="str">
            <v>111</v>
          </cell>
          <cell r="E3">
            <v>0</v>
          </cell>
          <cell r="F3">
            <v>0</v>
          </cell>
          <cell r="G3">
            <v>2282.1999999999998</v>
          </cell>
          <cell r="H3">
            <v>456.44000000000005</v>
          </cell>
          <cell r="I3">
            <v>39818.506402627318</v>
          </cell>
          <cell r="J3">
            <v>12</v>
          </cell>
          <cell r="K3" t="str">
            <v>ноолуур</v>
          </cell>
        </row>
        <row r="4">
          <cell r="A4" t="str">
            <v>5102.11.42</v>
          </cell>
          <cell r="B4" t="str">
            <v xml:space="preserve">156 </v>
          </cell>
          <cell r="C4" t="str">
            <v>100</v>
          </cell>
          <cell r="D4" t="str">
            <v>111</v>
          </cell>
          <cell r="E4">
            <v>9302.6</v>
          </cell>
          <cell r="F4">
            <v>13953.9</v>
          </cell>
          <cell r="G4">
            <v>1050686.2699999996</v>
          </cell>
          <cell r="H4">
            <v>2066641.1689999998</v>
          </cell>
          <cell r="I4">
            <v>39818.506402627318</v>
          </cell>
          <cell r="J4">
            <v>12</v>
          </cell>
          <cell r="K4" t="str">
            <v>ноолуур</v>
          </cell>
        </row>
        <row r="5">
          <cell r="A5" t="str">
            <v>5103.20.11</v>
          </cell>
          <cell r="B5" t="str">
            <v xml:space="preserve">156 </v>
          </cell>
          <cell r="C5" t="str">
            <v>100</v>
          </cell>
          <cell r="D5" t="str">
            <v>111</v>
          </cell>
          <cell r="E5">
            <v>0</v>
          </cell>
          <cell r="F5">
            <v>0</v>
          </cell>
          <cell r="G5">
            <v>126222.6</v>
          </cell>
          <cell r="H5">
            <v>186541.16</v>
          </cell>
          <cell r="I5">
            <v>39818.506402627318</v>
          </cell>
          <cell r="J5">
            <v>12</v>
          </cell>
          <cell r="K5" t="str">
            <v>ноолуур</v>
          </cell>
        </row>
        <row r="6">
          <cell r="A6" t="str">
            <v>5103.20.12</v>
          </cell>
          <cell r="B6" t="str">
            <v xml:space="preserve">156 </v>
          </cell>
          <cell r="C6" t="str">
            <v>100</v>
          </cell>
          <cell r="D6" t="str">
            <v>111</v>
          </cell>
          <cell r="E6">
            <v>0</v>
          </cell>
          <cell r="F6">
            <v>0</v>
          </cell>
          <cell r="G6">
            <v>51739.4</v>
          </cell>
          <cell r="H6">
            <v>36306.33</v>
          </cell>
          <cell r="I6">
            <v>39818.506402627318</v>
          </cell>
          <cell r="J6">
            <v>12</v>
          </cell>
          <cell r="K6" t="str">
            <v>ноолуур</v>
          </cell>
        </row>
        <row r="7">
          <cell r="A7" t="str">
            <v>5105.31.10</v>
          </cell>
          <cell r="B7" t="str">
            <v xml:space="preserve">276 </v>
          </cell>
          <cell r="C7" t="str">
            <v>100</v>
          </cell>
          <cell r="D7" t="str">
            <v>111</v>
          </cell>
          <cell r="E7">
            <v>2000</v>
          </cell>
          <cell r="F7">
            <v>107500</v>
          </cell>
          <cell r="G7">
            <v>2000</v>
          </cell>
          <cell r="H7">
            <v>107500</v>
          </cell>
          <cell r="I7">
            <v>39818.506402627318</v>
          </cell>
          <cell r="J7">
            <v>12</v>
          </cell>
          <cell r="K7" t="str">
            <v>ноолуур</v>
          </cell>
        </row>
        <row r="8">
          <cell r="A8" t="str">
            <v>5105.31.10</v>
          </cell>
          <cell r="B8" t="str">
            <v xml:space="preserve">356 </v>
          </cell>
          <cell r="C8" t="str">
            <v>100</v>
          </cell>
          <cell r="D8" t="str">
            <v>111</v>
          </cell>
          <cell r="E8">
            <v>3157</v>
          </cell>
          <cell r="F8">
            <v>207402.59999999998</v>
          </cell>
          <cell r="G8">
            <v>9943.4</v>
          </cell>
          <cell r="H8">
            <v>785821.79999999993</v>
          </cell>
          <cell r="I8">
            <v>39818.506402627318</v>
          </cell>
          <cell r="J8">
            <v>12</v>
          </cell>
          <cell r="K8" t="str">
            <v>ноолуур</v>
          </cell>
        </row>
        <row r="9">
          <cell r="A9" t="str">
            <v>5105.31.10</v>
          </cell>
          <cell r="B9" t="str">
            <v xml:space="preserve">344 </v>
          </cell>
          <cell r="C9" t="str">
            <v>100</v>
          </cell>
          <cell r="D9" t="str">
            <v>111</v>
          </cell>
          <cell r="E9">
            <v>0</v>
          </cell>
          <cell r="F9">
            <v>0</v>
          </cell>
          <cell r="G9">
            <v>10030</v>
          </cell>
          <cell r="H9">
            <v>406215</v>
          </cell>
          <cell r="I9">
            <v>39818.506402627318</v>
          </cell>
          <cell r="J9">
            <v>12</v>
          </cell>
          <cell r="K9" t="str">
            <v>ноолуур</v>
          </cell>
        </row>
        <row r="10">
          <cell r="A10" t="str">
            <v>5105.31.10</v>
          </cell>
          <cell r="B10" t="str">
            <v xml:space="preserve">156 </v>
          </cell>
          <cell r="C10" t="str">
            <v>100</v>
          </cell>
          <cell r="D10" t="str">
            <v>111</v>
          </cell>
          <cell r="E10">
            <v>41449</v>
          </cell>
          <cell r="F10">
            <v>2115989.7999999998</v>
          </cell>
          <cell r="G10">
            <v>759139.4999650002</v>
          </cell>
          <cell r="H10">
            <v>43779717.600000001</v>
          </cell>
          <cell r="I10">
            <v>39818.506402627318</v>
          </cell>
          <cell r="J10">
            <v>12</v>
          </cell>
          <cell r="K10" t="str">
            <v>ноолуур</v>
          </cell>
        </row>
        <row r="11">
          <cell r="A11" t="str">
            <v>5105.31.10</v>
          </cell>
          <cell r="B11" t="str">
            <v xml:space="preserve">826 </v>
          </cell>
          <cell r="C11" t="str">
            <v>100</v>
          </cell>
          <cell r="D11" t="str">
            <v>111</v>
          </cell>
          <cell r="E11">
            <v>15886.9</v>
          </cell>
          <cell r="F11">
            <v>939780.6</v>
          </cell>
          <cell r="G11">
            <v>135608.6</v>
          </cell>
          <cell r="H11">
            <v>9237150.9013694245</v>
          </cell>
          <cell r="I11">
            <v>39818.506402627318</v>
          </cell>
          <cell r="J11">
            <v>12</v>
          </cell>
          <cell r="K11" t="str">
            <v>ноолуур</v>
          </cell>
        </row>
        <row r="12">
          <cell r="A12" t="str">
            <v>5105.31.10</v>
          </cell>
          <cell r="B12" t="str">
            <v xml:space="preserve">840 </v>
          </cell>
          <cell r="C12" t="str">
            <v>100</v>
          </cell>
          <cell r="D12" t="str">
            <v>111</v>
          </cell>
          <cell r="E12">
            <v>0</v>
          </cell>
          <cell r="F12">
            <v>0</v>
          </cell>
          <cell r="G12">
            <v>15241.3</v>
          </cell>
          <cell r="H12">
            <v>952920.10000000009</v>
          </cell>
          <cell r="I12">
            <v>39818.506402627318</v>
          </cell>
          <cell r="J12">
            <v>12</v>
          </cell>
          <cell r="K12" t="str">
            <v>ноолуур</v>
          </cell>
        </row>
        <row r="13">
          <cell r="A13" t="str">
            <v>5105.31.10</v>
          </cell>
          <cell r="B13" t="str">
            <v xml:space="preserve">380 </v>
          </cell>
          <cell r="C13" t="str">
            <v>100</v>
          </cell>
          <cell r="D13" t="str">
            <v>111</v>
          </cell>
          <cell r="E13">
            <v>70352.5</v>
          </cell>
          <cell r="F13">
            <v>4395797.05</v>
          </cell>
          <cell r="G13">
            <v>603446.64999999967</v>
          </cell>
          <cell r="H13">
            <v>40107544.399999999</v>
          </cell>
          <cell r="I13">
            <v>39818.506402627318</v>
          </cell>
          <cell r="J13">
            <v>12</v>
          </cell>
          <cell r="K13" t="str">
            <v>ноолуур</v>
          </cell>
        </row>
        <row r="14">
          <cell r="A14" t="str">
            <v>5105.31.10</v>
          </cell>
          <cell r="B14" t="str">
            <v xml:space="preserve">410 </v>
          </cell>
          <cell r="C14" t="str">
            <v>100</v>
          </cell>
          <cell r="D14" t="str">
            <v>111</v>
          </cell>
          <cell r="E14">
            <v>5000</v>
          </cell>
          <cell r="F14">
            <v>307105</v>
          </cell>
          <cell r="G14">
            <v>6952</v>
          </cell>
          <cell r="H14">
            <v>442913</v>
          </cell>
          <cell r="I14">
            <v>39818.506402627318</v>
          </cell>
          <cell r="J14">
            <v>12</v>
          </cell>
          <cell r="K14" t="str">
            <v>ноолуур</v>
          </cell>
        </row>
        <row r="15">
          <cell r="A15" t="str">
            <v>5105.31.10</v>
          </cell>
          <cell r="B15" t="str">
            <v xml:space="preserve">392 </v>
          </cell>
          <cell r="C15" t="str">
            <v>100</v>
          </cell>
          <cell r="D15" t="str">
            <v>111</v>
          </cell>
          <cell r="E15">
            <v>3424.5</v>
          </cell>
          <cell r="F15">
            <v>184530.32085039985</v>
          </cell>
          <cell r="G15">
            <v>22964.450000000004</v>
          </cell>
          <cell r="H15">
            <v>1706590.1108502967</v>
          </cell>
          <cell r="I15">
            <v>39818.506402627318</v>
          </cell>
          <cell r="J15">
            <v>12</v>
          </cell>
          <cell r="K15" t="str">
            <v>ноолуур</v>
          </cell>
        </row>
        <row r="16">
          <cell r="A16" t="str">
            <v>5105.31.10</v>
          </cell>
          <cell r="B16" t="str">
            <v xml:space="preserve">524 </v>
          </cell>
          <cell r="C16" t="str">
            <v>100</v>
          </cell>
          <cell r="D16" t="str">
            <v>111</v>
          </cell>
          <cell r="E16">
            <v>0</v>
          </cell>
          <cell r="F16">
            <v>0</v>
          </cell>
          <cell r="G16">
            <v>1406</v>
          </cell>
          <cell r="H16">
            <v>87877.2</v>
          </cell>
          <cell r="I16">
            <v>39818.506402627318</v>
          </cell>
          <cell r="J16">
            <v>12</v>
          </cell>
          <cell r="K16" t="str">
            <v>ноолуур</v>
          </cell>
        </row>
        <row r="17">
          <cell r="A17" t="str">
            <v>5105.31.10</v>
          </cell>
          <cell r="B17" t="str">
            <v xml:space="preserve">380 </v>
          </cell>
          <cell r="C17" t="str">
            <v>100</v>
          </cell>
          <cell r="D17" t="str">
            <v>180</v>
          </cell>
          <cell r="E17">
            <v>0</v>
          </cell>
          <cell r="F17">
            <v>0</v>
          </cell>
          <cell r="G17">
            <v>1.9</v>
          </cell>
          <cell r="H17">
            <v>4.9999999099999997</v>
          </cell>
          <cell r="I17">
            <v>39818.506402627318</v>
          </cell>
          <cell r="J17">
            <v>12</v>
          </cell>
          <cell r="K17" t="str">
            <v>ноолуур</v>
          </cell>
        </row>
        <row r="18">
          <cell r="A18" t="str">
            <v>5105.31.20</v>
          </cell>
          <cell r="B18" t="str">
            <v xml:space="preserve">826 </v>
          </cell>
          <cell r="C18" t="str">
            <v>100</v>
          </cell>
          <cell r="D18" t="str">
            <v>111</v>
          </cell>
          <cell r="E18">
            <v>0</v>
          </cell>
          <cell r="F18">
            <v>0</v>
          </cell>
          <cell r="G18">
            <v>4007.5</v>
          </cell>
          <cell r="H18">
            <v>360858.64863057469</v>
          </cell>
          <cell r="I18">
            <v>39818.506402627318</v>
          </cell>
          <cell r="J18">
            <v>12</v>
          </cell>
          <cell r="K18" t="str">
            <v>ноолууран бүтээгдэхүүн</v>
          </cell>
        </row>
        <row r="19">
          <cell r="A19" t="str">
            <v>5105.31.30</v>
          </cell>
          <cell r="B19" t="str">
            <v xml:space="preserve">156 </v>
          </cell>
          <cell r="C19" t="str">
            <v>100</v>
          </cell>
          <cell r="D19" t="str">
            <v>111</v>
          </cell>
          <cell r="E19">
            <v>0</v>
          </cell>
          <cell r="F19">
            <v>0</v>
          </cell>
          <cell r="G19">
            <v>1422.2</v>
          </cell>
          <cell r="H19">
            <v>82487.600000000006</v>
          </cell>
          <cell r="I19">
            <v>39818.506402627318</v>
          </cell>
          <cell r="J19">
            <v>12</v>
          </cell>
          <cell r="K19" t="str">
            <v>ноолуур</v>
          </cell>
        </row>
        <row r="20">
          <cell r="A20" t="str">
            <v>5105.31.30</v>
          </cell>
          <cell r="B20" t="str">
            <v xml:space="preserve">392 </v>
          </cell>
          <cell r="C20" t="str">
            <v>100</v>
          </cell>
          <cell r="D20" t="str">
            <v>111</v>
          </cell>
          <cell r="E20">
            <v>139.1</v>
          </cell>
          <cell r="F20">
            <v>5180.4791496001553</v>
          </cell>
          <cell r="G20">
            <v>139.1</v>
          </cell>
          <cell r="H20">
            <v>5180.4791496001553</v>
          </cell>
          <cell r="I20">
            <v>39818.506402627318</v>
          </cell>
          <cell r="J20">
            <v>12</v>
          </cell>
          <cell r="K20" t="str">
            <v>ноолуур</v>
          </cell>
        </row>
        <row r="21">
          <cell r="A21" t="str">
            <v>6101.90.20</v>
          </cell>
          <cell r="B21" t="str">
            <v xml:space="preserve">643 </v>
          </cell>
          <cell r="C21" t="str">
            <v>100</v>
          </cell>
          <cell r="D21" t="str">
            <v>111</v>
          </cell>
          <cell r="E21">
            <v>0</v>
          </cell>
          <cell r="F21">
            <v>0</v>
          </cell>
          <cell r="G21">
            <v>5</v>
          </cell>
          <cell r="H21">
            <v>275.11157302683864</v>
          </cell>
          <cell r="I21">
            <v>39818.506402627318</v>
          </cell>
          <cell r="J21">
            <v>12</v>
          </cell>
          <cell r="K21" t="str">
            <v>ноолууран бүтээгдэхүүн</v>
          </cell>
        </row>
        <row r="22">
          <cell r="A22" t="str">
            <v>6101.90.20</v>
          </cell>
          <cell r="B22" t="str">
            <v xml:space="preserve">380 </v>
          </cell>
          <cell r="C22" t="str">
            <v>100</v>
          </cell>
          <cell r="D22" t="str">
            <v>111</v>
          </cell>
          <cell r="E22">
            <v>0</v>
          </cell>
          <cell r="F22">
            <v>0</v>
          </cell>
          <cell r="G22">
            <v>43</v>
          </cell>
          <cell r="H22">
            <v>5070.5957853720565</v>
          </cell>
          <cell r="I22">
            <v>39818.506402627318</v>
          </cell>
          <cell r="J22">
            <v>12</v>
          </cell>
          <cell r="K22" t="str">
            <v>ноолууран бүтээгдэхүүн</v>
          </cell>
        </row>
        <row r="23">
          <cell r="A23" t="str">
            <v>6102.10.20</v>
          </cell>
          <cell r="B23" t="str">
            <v xml:space="preserve">276 </v>
          </cell>
          <cell r="C23" t="str">
            <v>100</v>
          </cell>
          <cell r="D23" t="str">
            <v>111</v>
          </cell>
          <cell r="E23">
            <v>416</v>
          </cell>
          <cell r="F23">
            <v>34528</v>
          </cell>
          <cell r="G23">
            <v>1359</v>
          </cell>
          <cell r="H23">
            <v>116303</v>
          </cell>
          <cell r="I23">
            <v>39818.506402627318</v>
          </cell>
          <cell r="J23">
            <v>12</v>
          </cell>
          <cell r="K23" t="str">
            <v>ноолууран бүтээгдэхүүн</v>
          </cell>
        </row>
        <row r="24">
          <cell r="A24" t="str">
            <v>6102.10.20</v>
          </cell>
          <cell r="B24" t="str">
            <v xml:space="preserve">392 </v>
          </cell>
          <cell r="C24" t="str">
            <v>100</v>
          </cell>
          <cell r="D24" t="str">
            <v>111</v>
          </cell>
          <cell r="E24">
            <v>0</v>
          </cell>
          <cell r="F24">
            <v>0</v>
          </cell>
          <cell r="G24">
            <v>97</v>
          </cell>
          <cell r="H24">
            <v>11601.999989971</v>
          </cell>
          <cell r="I24">
            <v>39818.506402627318</v>
          </cell>
          <cell r="J24">
            <v>12</v>
          </cell>
          <cell r="K24" t="str">
            <v>ноолууран бүтээгдэхүүн</v>
          </cell>
        </row>
        <row r="25">
          <cell r="A25" t="str">
            <v>6102.10.20</v>
          </cell>
          <cell r="B25" t="str">
            <v xml:space="preserve">724 </v>
          </cell>
          <cell r="C25" t="str">
            <v>100</v>
          </cell>
          <cell r="D25" t="str">
            <v>111</v>
          </cell>
          <cell r="E25">
            <v>0</v>
          </cell>
          <cell r="F25">
            <v>0</v>
          </cell>
          <cell r="G25">
            <v>7</v>
          </cell>
          <cell r="H25">
            <v>1403.5</v>
          </cell>
          <cell r="I25">
            <v>39818.506402627318</v>
          </cell>
          <cell r="J25">
            <v>12</v>
          </cell>
          <cell r="K25" t="str">
            <v>ноолууран бүтээгдэхүүн</v>
          </cell>
        </row>
        <row r="26">
          <cell r="A26" t="str">
            <v>6102.10.20</v>
          </cell>
          <cell r="B26" t="str">
            <v xml:space="preserve">756 </v>
          </cell>
          <cell r="C26" t="str">
            <v>100</v>
          </cell>
          <cell r="D26" t="str">
            <v>111</v>
          </cell>
          <cell r="E26">
            <v>0</v>
          </cell>
          <cell r="F26">
            <v>0</v>
          </cell>
          <cell r="G26">
            <v>298</v>
          </cell>
          <cell r="H26">
            <v>26618.219999999998</v>
          </cell>
          <cell r="I26">
            <v>39818.506402627318</v>
          </cell>
          <cell r="J26">
            <v>12</v>
          </cell>
          <cell r="K26" t="str">
            <v>ноолууран бүтээгдэхүүн</v>
          </cell>
        </row>
        <row r="27">
          <cell r="A27" t="str">
            <v>6102.10.20</v>
          </cell>
          <cell r="B27" t="str">
            <v xml:space="preserve">040 </v>
          </cell>
          <cell r="C27" t="str">
            <v>100</v>
          </cell>
          <cell r="D27" t="str">
            <v>111</v>
          </cell>
          <cell r="E27">
            <v>0</v>
          </cell>
          <cell r="F27">
            <v>0</v>
          </cell>
          <cell r="G27">
            <v>42</v>
          </cell>
          <cell r="H27">
            <v>3823.7321801526978</v>
          </cell>
          <cell r="I27">
            <v>39818.506402627318</v>
          </cell>
          <cell r="J27">
            <v>12</v>
          </cell>
          <cell r="K27" t="str">
            <v>ноолууран бүтээгдэхүүн</v>
          </cell>
        </row>
        <row r="28">
          <cell r="A28" t="str">
            <v>6102.10.20</v>
          </cell>
          <cell r="B28" t="str">
            <v xml:space="preserve">414 </v>
          </cell>
          <cell r="C28" t="str">
            <v>100</v>
          </cell>
          <cell r="D28" t="str">
            <v>111</v>
          </cell>
          <cell r="E28">
            <v>0</v>
          </cell>
          <cell r="F28">
            <v>0</v>
          </cell>
          <cell r="G28">
            <v>56</v>
          </cell>
          <cell r="H28">
            <v>6870.2399999520003</v>
          </cell>
          <cell r="I28">
            <v>39818.506402627318</v>
          </cell>
          <cell r="J28">
            <v>12</v>
          </cell>
          <cell r="K28" t="str">
            <v>ноолууран бүтээгдэхүүн</v>
          </cell>
        </row>
        <row r="29">
          <cell r="A29" t="str">
            <v>6102.10.20</v>
          </cell>
          <cell r="B29" t="str">
            <v xml:space="preserve">840 </v>
          </cell>
          <cell r="C29" t="str">
            <v>100</v>
          </cell>
          <cell r="D29" t="str">
            <v>111</v>
          </cell>
          <cell r="E29">
            <v>30</v>
          </cell>
          <cell r="F29">
            <v>2880</v>
          </cell>
          <cell r="G29">
            <v>292</v>
          </cell>
          <cell r="H29">
            <v>23127.399999999998</v>
          </cell>
          <cell r="I29">
            <v>39818.506402627318</v>
          </cell>
          <cell r="J29">
            <v>12</v>
          </cell>
          <cell r="K29" t="str">
            <v>ноолууран бүтээгдэхүүн</v>
          </cell>
        </row>
        <row r="30">
          <cell r="A30" t="str">
            <v>6102.10.20</v>
          </cell>
          <cell r="B30" t="str">
            <v xml:space="preserve">276 </v>
          </cell>
          <cell r="C30" t="str">
            <v>100</v>
          </cell>
          <cell r="D30" t="str">
            <v>180</v>
          </cell>
          <cell r="E30">
            <v>44</v>
          </cell>
          <cell r="F30">
            <v>1797.4</v>
          </cell>
          <cell r="G30">
            <v>44</v>
          </cell>
          <cell r="H30">
            <v>1797.4</v>
          </cell>
          <cell r="I30">
            <v>39818.506402627318</v>
          </cell>
          <cell r="J30">
            <v>12</v>
          </cell>
          <cell r="K30" t="str">
            <v>ноолууран бүтээгдэхүүн</v>
          </cell>
        </row>
        <row r="31">
          <cell r="A31" t="str">
            <v>6102.10.20</v>
          </cell>
          <cell r="B31" t="str">
            <v xml:space="preserve">398 </v>
          </cell>
          <cell r="C31" t="str">
            <v>100</v>
          </cell>
          <cell r="D31" t="str">
            <v>111</v>
          </cell>
          <cell r="E31">
            <v>0</v>
          </cell>
          <cell r="F31">
            <v>0</v>
          </cell>
          <cell r="G31">
            <v>5</v>
          </cell>
          <cell r="H31">
            <v>160</v>
          </cell>
          <cell r="I31">
            <v>39818.506402627318</v>
          </cell>
          <cell r="J31">
            <v>12</v>
          </cell>
          <cell r="K31" t="str">
            <v>ноолууран бүтээгдэхүүн</v>
          </cell>
        </row>
        <row r="32">
          <cell r="A32" t="str">
            <v>6102.10.20</v>
          </cell>
          <cell r="B32" t="str">
            <v xml:space="preserve">826 </v>
          </cell>
          <cell r="C32" t="str">
            <v>100</v>
          </cell>
          <cell r="D32" t="str">
            <v>111</v>
          </cell>
          <cell r="E32">
            <v>16</v>
          </cell>
          <cell r="F32">
            <v>640</v>
          </cell>
          <cell r="G32">
            <v>324</v>
          </cell>
          <cell r="H32">
            <v>25619.88</v>
          </cell>
          <cell r="I32">
            <v>39818.506402627318</v>
          </cell>
          <cell r="J32">
            <v>12</v>
          </cell>
          <cell r="K32" t="str">
            <v>ноолууран бүтээгдэхүүн</v>
          </cell>
        </row>
        <row r="33">
          <cell r="A33" t="str">
            <v>6102.10.20</v>
          </cell>
          <cell r="B33" t="str">
            <v xml:space="preserve">756 </v>
          </cell>
          <cell r="C33" t="str">
            <v>100</v>
          </cell>
          <cell r="D33" t="str">
            <v>180</v>
          </cell>
          <cell r="E33">
            <v>0</v>
          </cell>
          <cell r="F33">
            <v>0</v>
          </cell>
          <cell r="G33">
            <v>4</v>
          </cell>
          <cell r="H33">
            <v>801.4</v>
          </cell>
          <cell r="I33">
            <v>39818.506402627318</v>
          </cell>
          <cell r="J33">
            <v>12</v>
          </cell>
          <cell r="K33" t="str">
            <v>ноолууран бүтээгдэхүүн</v>
          </cell>
        </row>
        <row r="34">
          <cell r="A34" t="str">
            <v>6102.10.20</v>
          </cell>
          <cell r="B34" t="str">
            <v xml:space="preserve">250 </v>
          </cell>
          <cell r="C34" t="str">
            <v>100</v>
          </cell>
          <cell r="D34" t="str">
            <v>111</v>
          </cell>
          <cell r="E34">
            <v>6</v>
          </cell>
          <cell r="F34">
            <v>689</v>
          </cell>
          <cell r="G34">
            <v>23</v>
          </cell>
          <cell r="H34">
            <v>1443.98</v>
          </cell>
          <cell r="I34">
            <v>39818.506402627318</v>
          </cell>
          <cell r="J34">
            <v>12</v>
          </cell>
          <cell r="K34" t="str">
            <v>ноолууран бүтээгдэхүүн</v>
          </cell>
        </row>
        <row r="35">
          <cell r="A35" t="str">
            <v>6102.10.20</v>
          </cell>
          <cell r="B35" t="str">
            <v xml:space="preserve">804 </v>
          </cell>
          <cell r="C35" t="str">
            <v>100</v>
          </cell>
          <cell r="D35" t="str">
            <v>111</v>
          </cell>
          <cell r="E35">
            <v>0</v>
          </cell>
          <cell r="F35">
            <v>0</v>
          </cell>
          <cell r="G35">
            <v>13</v>
          </cell>
          <cell r="H35">
            <v>1808.3569596125012</v>
          </cell>
          <cell r="I35">
            <v>39818.506402627318</v>
          </cell>
          <cell r="J35">
            <v>12</v>
          </cell>
          <cell r="K35" t="str">
            <v>ноолууран бүтээгдэхүүн</v>
          </cell>
        </row>
        <row r="36">
          <cell r="A36" t="str">
            <v>6102.10.20</v>
          </cell>
          <cell r="B36" t="str">
            <v xml:space="preserve">203 </v>
          </cell>
          <cell r="C36" t="str">
            <v>100</v>
          </cell>
          <cell r="D36" t="str">
            <v>111</v>
          </cell>
          <cell r="E36">
            <v>0</v>
          </cell>
          <cell r="F36">
            <v>0</v>
          </cell>
          <cell r="G36">
            <v>10</v>
          </cell>
          <cell r="H36">
            <v>612.84</v>
          </cell>
          <cell r="I36">
            <v>39818.506402627318</v>
          </cell>
          <cell r="J36">
            <v>12</v>
          </cell>
          <cell r="K36" t="str">
            <v>ноолууран бүтээгдэхүүн</v>
          </cell>
        </row>
        <row r="37">
          <cell r="A37" t="str">
            <v>6102.10.20</v>
          </cell>
          <cell r="B37" t="str">
            <v xml:space="preserve">643 </v>
          </cell>
          <cell r="C37" t="str">
            <v>100</v>
          </cell>
          <cell r="D37" t="str">
            <v>111</v>
          </cell>
          <cell r="E37">
            <v>4</v>
          </cell>
          <cell r="F37">
            <v>281.39</v>
          </cell>
          <cell r="G37">
            <v>55</v>
          </cell>
          <cell r="H37">
            <v>2242.807301199312</v>
          </cell>
          <cell r="I37">
            <v>39818.506402627318</v>
          </cell>
          <cell r="J37">
            <v>12</v>
          </cell>
          <cell r="K37" t="str">
            <v>ноолууран бүтээгдэхүүн</v>
          </cell>
        </row>
        <row r="38">
          <cell r="A38" t="str">
            <v>6102.10.20</v>
          </cell>
          <cell r="B38" t="str">
            <v xml:space="preserve">410 </v>
          </cell>
          <cell r="C38" t="str">
            <v>100</v>
          </cell>
          <cell r="D38" t="str">
            <v>111</v>
          </cell>
          <cell r="E38">
            <v>0</v>
          </cell>
          <cell r="F38">
            <v>0</v>
          </cell>
          <cell r="G38">
            <v>143</v>
          </cell>
          <cell r="H38">
            <v>20395.839999936001</v>
          </cell>
          <cell r="I38">
            <v>39818.506402627318</v>
          </cell>
          <cell r="J38">
            <v>12</v>
          </cell>
          <cell r="K38" t="str">
            <v>ноолууран бүтээгдэхүүн</v>
          </cell>
        </row>
        <row r="39">
          <cell r="A39" t="str">
            <v>6102.10.20</v>
          </cell>
          <cell r="B39" t="str">
            <v xml:space="preserve">380 </v>
          </cell>
          <cell r="C39" t="str">
            <v>100</v>
          </cell>
          <cell r="D39" t="str">
            <v>180</v>
          </cell>
          <cell r="E39">
            <v>0</v>
          </cell>
          <cell r="F39">
            <v>0</v>
          </cell>
          <cell r="G39">
            <v>4</v>
          </cell>
          <cell r="H39">
            <v>376.57578242677823</v>
          </cell>
          <cell r="I39">
            <v>39818.506402627318</v>
          </cell>
          <cell r="J39">
            <v>12</v>
          </cell>
          <cell r="K39" t="str">
            <v>ноолууран бүтээгдэхүүн</v>
          </cell>
        </row>
        <row r="40">
          <cell r="A40" t="str">
            <v>6102.10.20</v>
          </cell>
          <cell r="B40" t="str">
            <v xml:space="preserve">380 </v>
          </cell>
          <cell r="C40" t="str">
            <v>100</v>
          </cell>
          <cell r="D40" t="str">
            <v>111</v>
          </cell>
          <cell r="E40">
            <v>3</v>
          </cell>
          <cell r="F40">
            <v>419.18</v>
          </cell>
          <cell r="G40">
            <v>127</v>
          </cell>
          <cell r="H40">
            <v>13615.480116498515</v>
          </cell>
          <cell r="I40">
            <v>39818.506402627318</v>
          </cell>
          <cell r="J40">
            <v>12</v>
          </cell>
          <cell r="K40" t="str">
            <v>ноолууран бүтээгдэхүүн</v>
          </cell>
        </row>
        <row r="41">
          <cell r="A41" t="str">
            <v>6102.10.20</v>
          </cell>
          <cell r="B41" t="str">
            <v xml:space="preserve">056 </v>
          </cell>
          <cell r="C41" t="str">
            <v>100</v>
          </cell>
          <cell r="D41" t="str">
            <v>111</v>
          </cell>
          <cell r="E41">
            <v>0</v>
          </cell>
          <cell r="F41">
            <v>0</v>
          </cell>
          <cell r="G41">
            <v>30</v>
          </cell>
          <cell r="H41">
            <v>1983.3999999993998</v>
          </cell>
          <cell r="I41">
            <v>39818.506402627318</v>
          </cell>
          <cell r="J41">
            <v>12</v>
          </cell>
          <cell r="K41" t="str">
            <v>ноолууран бүтээгдэхүүн</v>
          </cell>
        </row>
        <row r="42">
          <cell r="A42" t="str">
            <v>6102.10.20</v>
          </cell>
          <cell r="B42" t="str">
            <v xml:space="preserve">840 </v>
          </cell>
          <cell r="C42" t="str">
            <v>100</v>
          </cell>
          <cell r="D42" t="str">
            <v>180</v>
          </cell>
          <cell r="E42">
            <v>0</v>
          </cell>
          <cell r="F42">
            <v>0</v>
          </cell>
          <cell r="G42">
            <v>7</v>
          </cell>
          <cell r="H42">
            <v>1645</v>
          </cell>
          <cell r="I42">
            <v>39818.506402627318</v>
          </cell>
          <cell r="J42">
            <v>12</v>
          </cell>
          <cell r="K42" t="str">
            <v>ноолууран бүтээгдэхүүн</v>
          </cell>
        </row>
        <row r="43">
          <cell r="A43" t="str">
            <v>6102.10.20</v>
          </cell>
          <cell r="B43" t="str">
            <v xml:space="preserve">826 </v>
          </cell>
          <cell r="C43" t="str">
            <v>100</v>
          </cell>
          <cell r="D43" t="str">
            <v>180</v>
          </cell>
          <cell r="E43">
            <v>0</v>
          </cell>
          <cell r="F43">
            <v>0</v>
          </cell>
          <cell r="G43">
            <v>8</v>
          </cell>
          <cell r="H43">
            <v>720</v>
          </cell>
          <cell r="I43">
            <v>39818.506402627318</v>
          </cell>
          <cell r="J43">
            <v>12</v>
          </cell>
          <cell r="K43" t="str">
            <v>ноолууран бүтээгдэхүүн</v>
          </cell>
        </row>
        <row r="44">
          <cell r="A44" t="str">
            <v>6102.10.20</v>
          </cell>
          <cell r="B44" t="str">
            <v xml:space="preserve">826 </v>
          </cell>
          <cell r="C44" t="str">
            <v>100</v>
          </cell>
          <cell r="D44" t="str">
            <v>900</v>
          </cell>
          <cell r="E44">
            <v>0</v>
          </cell>
          <cell r="F44">
            <v>0</v>
          </cell>
          <cell r="G44">
            <v>1</v>
          </cell>
          <cell r="H44">
            <v>146.15</v>
          </cell>
          <cell r="I44">
            <v>39818.506402627318</v>
          </cell>
          <cell r="J44">
            <v>12</v>
          </cell>
          <cell r="K44" t="str">
            <v>ноолууран бүтээгдэхүүн</v>
          </cell>
        </row>
        <row r="45">
          <cell r="A45" t="str">
            <v>6104.31.20</v>
          </cell>
          <cell r="B45" t="str">
            <v xml:space="preserve">040 </v>
          </cell>
          <cell r="C45" t="str">
            <v>100</v>
          </cell>
          <cell r="D45" t="str">
            <v>180</v>
          </cell>
          <cell r="E45">
            <v>0</v>
          </cell>
          <cell r="F45">
            <v>0</v>
          </cell>
          <cell r="G45">
            <v>2</v>
          </cell>
          <cell r="H45">
            <v>81.7</v>
          </cell>
          <cell r="I45">
            <v>39818.506402627318</v>
          </cell>
          <cell r="J45">
            <v>12</v>
          </cell>
          <cell r="K45" t="str">
            <v>ноолууран бүтээгдэхүүн</v>
          </cell>
        </row>
        <row r="46">
          <cell r="A46" t="str">
            <v>6104.31.20</v>
          </cell>
          <cell r="B46" t="str">
            <v xml:space="preserve">840 </v>
          </cell>
          <cell r="C46" t="str">
            <v>100</v>
          </cell>
          <cell r="D46" t="str">
            <v>111</v>
          </cell>
          <cell r="E46">
            <v>0</v>
          </cell>
          <cell r="F46">
            <v>0</v>
          </cell>
          <cell r="G46">
            <v>1</v>
          </cell>
          <cell r="H46">
            <v>118</v>
          </cell>
          <cell r="I46">
            <v>39818.506402627318</v>
          </cell>
          <cell r="J46">
            <v>12</v>
          </cell>
          <cell r="K46" t="str">
            <v>ноолууран бүтээгдэхүүн</v>
          </cell>
        </row>
        <row r="47">
          <cell r="A47" t="str">
            <v>6104.31.20</v>
          </cell>
          <cell r="B47" t="str">
            <v xml:space="preserve">124 </v>
          </cell>
          <cell r="C47" t="str">
            <v>100</v>
          </cell>
          <cell r="D47" t="str">
            <v>111</v>
          </cell>
          <cell r="E47">
            <v>0</v>
          </cell>
          <cell r="F47">
            <v>0</v>
          </cell>
          <cell r="G47">
            <v>51</v>
          </cell>
          <cell r="H47">
            <v>2285.5499999972999</v>
          </cell>
          <cell r="I47">
            <v>39818.506402627318</v>
          </cell>
          <cell r="J47">
            <v>12</v>
          </cell>
          <cell r="K47" t="str">
            <v>ноолууран бүтээгдэхүүн</v>
          </cell>
        </row>
        <row r="48">
          <cell r="A48" t="str">
            <v>6104.31.20</v>
          </cell>
          <cell r="B48" t="str">
            <v xml:space="preserve">040 </v>
          </cell>
          <cell r="C48" t="str">
            <v>100</v>
          </cell>
          <cell r="D48" t="str">
            <v>111</v>
          </cell>
          <cell r="E48">
            <v>0</v>
          </cell>
          <cell r="F48">
            <v>0</v>
          </cell>
          <cell r="G48">
            <v>1</v>
          </cell>
          <cell r="H48">
            <v>94.352906604898791</v>
          </cell>
          <cell r="I48">
            <v>39818.506402627318</v>
          </cell>
          <cell r="J48">
            <v>12</v>
          </cell>
          <cell r="K48" t="str">
            <v>ноолууран бүтээгдэхүүн</v>
          </cell>
        </row>
        <row r="49">
          <cell r="A49" t="str">
            <v>6104.31.20</v>
          </cell>
          <cell r="B49" t="str">
            <v xml:space="preserve">392 </v>
          </cell>
          <cell r="C49" t="str">
            <v>100</v>
          </cell>
          <cell r="D49" t="str">
            <v>180</v>
          </cell>
          <cell r="E49">
            <v>0</v>
          </cell>
          <cell r="F49">
            <v>0</v>
          </cell>
          <cell r="G49">
            <v>1</v>
          </cell>
          <cell r="H49">
            <v>438</v>
          </cell>
          <cell r="I49">
            <v>39818.506402627318</v>
          </cell>
          <cell r="J49">
            <v>12</v>
          </cell>
          <cell r="K49" t="str">
            <v>ноолууран бүтээгдэхүүн</v>
          </cell>
        </row>
        <row r="50">
          <cell r="A50" t="str">
            <v>6104.31.20</v>
          </cell>
          <cell r="B50" t="str">
            <v xml:space="preserve">804 </v>
          </cell>
          <cell r="C50" t="str">
            <v>100</v>
          </cell>
          <cell r="D50" t="str">
            <v>111</v>
          </cell>
          <cell r="E50">
            <v>0</v>
          </cell>
          <cell r="F50">
            <v>0</v>
          </cell>
          <cell r="G50">
            <v>8</v>
          </cell>
          <cell r="H50">
            <v>605.12401506119124</v>
          </cell>
          <cell r="I50">
            <v>39818.506402627318</v>
          </cell>
          <cell r="J50">
            <v>12</v>
          </cell>
          <cell r="K50" t="str">
            <v>ноолууран бүтээгдэхүүн</v>
          </cell>
        </row>
        <row r="51">
          <cell r="A51" t="str">
            <v>6104.31.20</v>
          </cell>
          <cell r="B51" t="str">
            <v xml:space="preserve">250 </v>
          </cell>
          <cell r="C51" t="str">
            <v>100</v>
          </cell>
          <cell r="D51" t="str">
            <v>111</v>
          </cell>
          <cell r="E51">
            <v>0</v>
          </cell>
          <cell r="F51">
            <v>0</v>
          </cell>
          <cell r="G51">
            <v>12</v>
          </cell>
          <cell r="H51">
            <v>363</v>
          </cell>
          <cell r="I51">
            <v>39818.506402627318</v>
          </cell>
          <cell r="J51">
            <v>12</v>
          </cell>
          <cell r="K51" t="str">
            <v>ноолууран бүтээгдэхүүн</v>
          </cell>
        </row>
        <row r="52">
          <cell r="A52" t="str">
            <v>6104.31.20</v>
          </cell>
          <cell r="B52" t="str">
            <v xml:space="preserve">756 </v>
          </cell>
          <cell r="C52" t="str">
            <v>100</v>
          </cell>
          <cell r="D52" t="str">
            <v>111</v>
          </cell>
          <cell r="E52">
            <v>0</v>
          </cell>
          <cell r="F52">
            <v>0</v>
          </cell>
          <cell r="G52">
            <v>1</v>
          </cell>
          <cell r="H52">
            <v>35.340000000000003</v>
          </cell>
          <cell r="I52">
            <v>39818.506402627318</v>
          </cell>
          <cell r="J52">
            <v>12</v>
          </cell>
          <cell r="K52" t="str">
            <v>ноолууран бүтээгдэхүүн</v>
          </cell>
        </row>
        <row r="53">
          <cell r="A53" t="str">
            <v>6104.41.20</v>
          </cell>
          <cell r="B53" t="str">
            <v xml:space="preserve">398 </v>
          </cell>
          <cell r="C53" t="str">
            <v>100</v>
          </cell>
          <cell r="D53" t="str">
            <v>111</v>
          </cell>
          <cell r="E53">
            <v>0</v>
          </cell>
          <cell r="F53">
            <v>0</v>
          </cell>
          <cell r="G53">
            <v>6</v>
          </cell>
          <cell r="H53">
            <v>169</v>
          </cell>
          <cell r="I53">
            <v>39818.506402627318</v>
          </cell>
          <cell r="J53">
            <v>12</v>
          </cell>
          <cell r="K53" t="str">
            <v>ноолууран бүтээгдэхүүн</v>
          </cell>
        </row>
        <row r="54">
          <cell r="A54" t="str">
            <v>6104.41.20</v>
          </cell>
          <cell r="B54" t="str">
            <v xml:space="preserve">398 </v>
          </cell>
          <cell r="C54" t="str">
            <v>100</v>
          </cell>
          <cell r="D54" t="str">
            <v>900</v>
          </cell>
          <cell r="E54">
            <v>0</v>
          </cell>
          <cell r="F54">
            <v>0</v>
          </cell>
          <cell r="G54">
            <v>20</v>
          </cell>
          <cell r="H54">
            <v>380</v>
          </cell>
          <cell r="I54">
            <v>39818.506402627318</v>
          </cell>
          <cell r="J54">
            <v>12</v>
          </cell>
          <cell r="K54" t="str">
            <v>ноолууран бүтээгдэхүүн</v>
          </cell>
        </row>
        <row r="55">
          <cell r="A55" t="str">
            <v>6104.41.20</v>
          </cell>
          <cell r="B55" t="str">
            <v xml:space="preserve">528 </v>
          </cell>
          <cell r="C55" t="str">
            <v>100</v>
          </cell>
          <cell r="D55" t="str">
            <v>111</v>
          </cell>
          <cell r="E55">
            <v>0</v>
          </cell>
          <cell r="F55">
            <v>0</v>
          </cell>
          <cell r="G55">
            <v>12</v>
          </cell>
          <cell r="H55">
            <v>1163.1428571428571</v>
          </cell>
          <cell r="I55">
            <v>39818.506402627318</v>
          </cell>
          <cell r="J55">
            <v>12</v>
          </cell>
          <cell r="K55" t="str">
            <v>ноолууран бүтээгдэхүүн</v>
          </cell>
        </row>
        <row r="56">
          <cell r="A56" t="str">
            <v>6104.41.20</v>
          </cell>
          <cell r="B56" t="str">
            <v xml:space="preserve">276 </v>
          </cell>
          <cell r="C56" t="str">
            <v>100</v>
          </cell>
          <cell r="D56" t="str">
            <v>111</v>
          </cell>
          <cell r="E56">
            <v>0</v>
          </cell>
          <cell r="F56">
            <v>0</v>
          </cell>
          <cell r="G56">
            <v>878</v>
          </cell>
          <cell r="H56">
            <v>61650.899055119502</v>
          </cell>
          <cell r="I56">
            <v>39818.506402627318</v>
          </cell>
          <cell r="J56">
            <v>12</v>
          </cell>
          <cell r="K56" t="str">
            <v>ноолууран бүтээгдэхүүн</v>
          </cell>
        </row>
        <row r="57">
          <cell r="A57" t="str">
            <v>6104.41.20</v>
          </cell>
          <cell r="B57" t="str">
            <v xml:space="preserve">804 </v>
          </cell>
          <cell r="C57" t="str">
            <v>100</v>
          </cell>
          <cell r="D57" t="str">
            <v>111</v>
          </cell>
          <cell r="E57">
            <v>0</v>
          </cell>
          <cell r="F57">
            <v>0</v>
          </cell>
          <cell r="G57">
            <v>17</v>
          </cell>
          <cell r="H57">
            <v>1023.4862859504096</v>
          </cell>
          <cell r="I57">
            <v>39818.506402627318</v>
          </cell>
          <cell r="J57">
            <v>12</v>
          </cell>
          <cell r="K57" t="str">
            <v>ноолууран бүтээгдэхүүн</v>
          </cell>
        </row>
        <row r="58">
          <cell r="A58" t="str">
            <v>6104.41.20</v>
          </cell>
          <cell r="B58" t="str">
            <v xml:space="preserve">752 </v>
          </cell>
          <cell r="C58" t="str">
            <v>100</v>
          </cell>
          <cell r="D58" t="str">
            <v>111</v>
          </cell>
          <cell r="E58">
            <v>0</v>
          </cell>
          <cell r="F58">
            <v>0</v>
          </cell>
          <cell r="G58">
            <v>34</v>
          </cell>
          <cell r="H58">
            <v>2131.8000000000002</v>
          </cell>
          <cell r="I58">
            <v>39818.506402627318</v>
          </cell>
          <cell r="J58">
            <v>12</v>
          </cell>
          <cell r="K58" t="str">
            <v>ноолууран бүтээгдэхүүн</v>
          </cell>
        </row>
        <row r="59">
          <cell r="A59" t="str">
            <v>6104.41.20</v>
          </cell>
          <cell r="B59" t="str">
            <v xml:space="preserve">840 </v>
          </cell>
          <cell r="C59" t="str">
            <v>100</v>
          </cell>
          <cell r="D59" t="str">
            <v>111</v>
          </cell>
          <cell r="E59">
            <v>6</v>
          </cell>
          <cell r="F59">
            <v>302.10000000000002</v>
          </cell>
          <cell r="G59">
            <v>512</v>
          </cell>
          <cell r="H59">
            <v>40587.499999982996</v>
          </cell>
          <cell r="I59">
            <v>39818.506402627318</v>
          </cell>
          <cell r="J59">
            <v>12</v>
          </cell>
          <cell r="K59" t="str">
            <v>ноолууран бүтээгдэхүүн</v>
          </cell>
        </row>
        <row r="60">
          <cell r="A60" t="str">
            <v>6104.41.20</v>
          </cell>
          <cell r="B60" t="str">
            <v xml:space="preserve">276 </v>
          </cell>
          <cell r="C60" t="str">
            <v>100</v>
          </cell>
          <cell r="D60" t="str">
            <v>180</v>
          </cell>
          <cell r="E60">
            <v>25</v>
          </cell>
          <cell r="F60">
            <v>1425</v>
          </cell>
          <cell r="G60">
            <v>25</v>
          </cell>
          <cell r="H60">
            <v>1425</v>
          </cell>
          <cell r="I60">
            <v>39818.506402627318</v>
          </cell>
          <cell r="J60">
            <v>12</v>
          </cell>
          <cell r="K60" t="str">
            <v>ноолууран бүтээгдэхүүн</v>
          </cell>
        </row>
        <row r="61">
          <cell r="A61" t="str">
            <v>6104.41.20</v>
          </cell>
          <cell r="B61" t="str">
            <v xml:space="preserve">840 </v>
          </cell>
          <cell r="C61" t="str">
            <v>300</v>
          </cell>
          <cell r="D61" t="str">
            <v>113</v>
          </cell>
          <cell r="E61">
            <v>0</v>
          </cell>
          <cell r="F61">
            <v>0</v>
          </cell>
          <cell r="G61">
            <v>47</v>
          </cell>
          <cell r="H61">
            <v>2778</v>
          </cell>
          <cell r="I61">
            <v>39818.506402627318</v>
          </cell>
          <cell r="J61">
            <v>12</v>
          </cell>
          <cell r="K61" t="str">
            <v>ноолууран бүтээгдэхүүн</v>
          </cell>
        </row>
        <row r="62">
          <cell r="A62" t="str">
            <v>6104.41.20</v>
          </cell>
          <cell r="B62" t="str">
            <v xml:space="preserve">380 </v>
          </cell>
          <cell r="C62" t="str">
            <v>100</v>
          </cell>
          <cell r="D62" t="str">
            <v>180</v>
          </cell>
          <cell r="E62">
            <v>0</v>
          </cell>
          <cell r="F62">
            <v>0</v>
          </cell>
          <cell r="G62">
            <v>5</v>
          </cell>
          <cell r="H62">
            <v>359.00546548117148</v>
          </cell>
          <cell r="I62">
            <v>39818.506402627318</v>
          </cell>
          <cell r="J62">
            <v>12</v>
          </cell>
          <cell r="K62" t="str">
            <v>ноолууран бүтээгдэхүүн</v>
          </cell>
        </row>
        <row r="63">
          <cell r="A63" t="str">
            <v>6104.41.20</v>
          </cell>
          <cell r="B63" t="str">
            <v xml:space="preserve">250 </v>
          </cell>
          <cell r="C63" t="str">
            <v>100</v>
          </cell>
          <cell r="D63" t="str">
            <v>111</v>
          </cell>
          <cell r="E63">
            <v>6</v>
          </cell>
          <cell r="F63">
            <v>378</v>
          </cell>
          <cell r="G63">
            <v>986</v>
          </cell>
          <cell r="H63">
            <v>73723.384569614704</v>
          </cell>
          <cell r="I63">
            <v>39818.506402627318</v>
          </cell>
          <cell r="J63">
            <v>12</v>
          </cell>
          <cell r="K63" t="str">
            <v>ноолууран бүтээгдэхүүн</v>
          </cell>
        </row>
        <row r="64">
          <cell r="A64" t="str">
            <v>6104.41.20</v>
          </cell>
          <cell r="B64" t="str">
            <v xml:space="preserve">752 </v>
          </cell>
          <cell r="C64" t="str">
            <v>100</v>
          </cell>
          <cell r="D64" t="str">
            <v>180</v>
          </cell>
          <cell r="E64">
            <v>0</v>
          </cell>
          <cell r="F64">
            <v>0</v>
          </cell>
          <cell r="G64">
            <v>4</v>
          </cell>
          <cell r="H64">
            <v>258.39999999999998</v>
          </cell>
          <cell r="I64">
            <v>39818.506402627318</v>
          </cell>
          <cell r="J64">
            <v>12</v>
          </cell>
          <cell r="K64" t="str">
            <v>ноолууран бүтээгдэхүүн</v>
          </cell>
        </row>
        <row r="65">
          <cell r="A65" t="str">
            <v>6104.41.20</v>
          </cell>
          <cell r="B65" t="str">
            <v xml:space="preserve">826 </v>
          </cell>
          <cell r="C65" t="str">
            <v>100</v>
          </cell>
          <cell r="D65" t="str">
            <v>111</v>
          </cell>
          <cell r="E65">
            <v>0</v>
          </cell>
          <cell r="F65">
            <v>0</v>
          </cell>
          <cell r="G65">
            <v>315</v>
          </cell>
          <cell r="H65">
            <v>30371.529999905706</v>
          </cell>
          <cell r="I65">
            <v>39818.506402627318</v>
          </cell>
          <cell r="J65">
            <v>12</v>
          </cell>
          <cell r="K65" t="str">
            <v>ноолууран бүтээгдэхүүн</v>
          </cell>
        </row>
        <row r="66">
          <cell r="A66" t="str">
            <v>6104.41.20</v>
          </cell>
          <cell r="B66" t="str">
            <v xml:space="preserve">643 </v>
          </cell>
          <cell r="C66" t="str">
            <v>100</v>
          </cell>
          <cell r="D66" t="str">
            <v>111</v>
          </cell>
          <cell r="E66">
            <v>82</v>
          </cell>
          <cell r="F66">
            <v>4498.5999999994001</v>
          </cell>
          <cell r="G66">
            <v>338</v>
          </cell>
          <cell r="H66">
            <v>16714.448313590543</v>
          </cell>
          <cell r="I66">
            <v>39818.506402627318</v>
          </cell>
          <cell r="J66">
            <v>12</v>
          </cell>
          <cell r="K66" t="str">
            <v>ноолууран бүтээгдэхүүн</v>
          </cell>
        </row>
        <row r="67">
          <cell r="A67" t="str">
            <v>6104.41.20</v>
          </cell>
          <cell r="B67" t="str">
            <v xml:space="preserve">040 </v>
          </cell>
          <cell r="C67" t="str">
            <v>100</v>
          </cell>
          <cell r="D67" t="str">
            <v>111</v>
          </cell>
          <cell r="E67">
            <v>0</v>
          </cell>
          <cell r="F67">
            <v>0</v>
          </cell>
          <cell r="G67">
            <v>221</v>
          </cell>
          <cell r="H67">
            <v>15349.077709017578</v>
          </cell>
          <cell r="I67">
            <v>39818.506402627318</v>
          </cell>
          <cell r="J67">
            <v>12</v>
          </cell>
          <cell r="K67" t="str">
            <v>ноолууран бүтээгдэхүүн</v>
          </cell>
        </row>
        <row r="68">
          <cell r="A68" t="str">
            <v>6104.41.20</v>
          </cell>
          <cell r="B68" t="str">
            <v xml:space="preserve">756 </v>
          </cell>
          <cell r="C68" t="str">
            <v>100</v>
          </cell>
          <cell r="D68" t="str">
            <v>111</v>
          </cell>
          <cell r="E68">
            <v>0</v>
          </cell>
          <cell r="F68">
            <v>0</v>
          </cell>
          <cell r="G68">
            <v>4</v>
          </cell>
          <cell r="H68">
            <v>291.77999999999997</v>
          </cell>
          <cell r="I68">
            <v>39818.506402627318</v>
          </cell>
          <cell r="J68">
            <v>12</v>
          </cell>
          <cell r="K68" t="str">
            <v>ноолууран бүтээгдэхүүн</v>
          </cell>
        </row>
        <row r="69">
          <cell r="A69" t="str">
            <v>6104.41.20</v>
          </cell>
          <cell r="B69" t="str">
            <v xml:space="preserve">840 </v>
          </cell>
          <cell r="C69" t="str">
            <v>100</v>
          </cell>
          <cell r="D69" t="str">
            <v>180</v>
          </cell>
          <cell r="E69">
            <v>0</v>
          </cell>
          <cell r="F69">
            <v>0</v>
          </cell>
          <cell r="G69">
            <v>8</v>
          </cell>
          <cell r="H69">
            <v>576</v>
          </cell>
          <cell r="I69">
            <v>39818.506402627318</v>
          </cell>
          <cell r="J69">
            <v>12</v>
          </cell>
          <cell r="K69" t="str">
            <v>ноолууран бүтээгдэхүүн</v>
          </cell>
        </row>
        <row r="70">
          <cell r="A70" t="str">
            <v>6104.41.20</v>
          </cell>
          <cell r="B70" t="str">
            <v xml:space="preserve">124 </v>
          </cell>
          <cell r="C70" t="str">
            <v>100</v>
          </cell>
          <cell r="D70" t="str">
            <v>111</v>
          </cell>
          <cell r="E70">
            <v>0</v>
          </cell>
          <cell r="F70">
            <v>0</v>
          </cell>
          <cell r="G70">
            <v>119</v>
          </cell>
          <cell r="H70">
            <v>7031.9999997998002</v>
          </cell>
          <cell r="I70">
            <v>39818.506402627318</v>
          </cell>
          <cell r="J70">
            <v>12</v>
          </cell>
          <cell r="K70" t="str">
            <v>ноолууран бүтээгдэхүүн</v>
          </cell>
        </row>
        <row r="71">
          <cell r="A71" t="str">
            <v>6104.41.20</v>
          </cell>
          <cell r="B71" t="str">
            <v xml:space="preserve">392 </v>
          </cell>
          <cell r="C71" t="str">
            <v>100</v>
          </cell>
          <cell r="D71" t="str">
            <v>180</v>
          </cell>
          <cell r="E71">
            <v>0</v>
          </cell>
          <cell r="F71">
            <v>0</v>
          </cell>
          <cell r="G71">
            <v>1</v>
          </cell>
          <cell r="H71">
            <v>156</v>
          </cell>
          <cell r="I71">
            <v>39818.506402627318</v>
          </cell>
          <cell r="J71">
            <v>12</v>
          </cell>
          <cell r="K71" t="str">
            <v>ноолууран бүтээгдэхүүн</v>
          </cell>
        </row>
        <row r="72">
          <cell r="A72" t="str">
            <v>6104.41.20</v>
          </cell>
          <cell r="B72" t="str">
            <v xml:space="preserve">203 </v>
          </cell>
          <cell r="C72" t="str">
            <v>100</v>
          </cell>
          <cell r="D72" t="str">
            <v>111</v>
          </cell>
          <cell r="E72">
            <v>0</v>
          </cell>
          <cell r="F72">
            <v>0</v>
          </cell>
          <cell r="G72">
            <v>43</v>
          </cell>
          <cell r="H72">
            <v>1479.6099999582</v>
          </cell>
          <cell r="I72">
            <v>39818.506402627318</v>
          </cell>
          <cell r="J72">
            <v>12</v>
          </cell>
          <cell r="K72" t="str">
            <v>ноолууран бүтээгдэхүүн</v>
          </cell>
        </row>
        <row r="73">
          <cell r="A73" t="str">
            <v>6104.41.20</v>
          </cell>
          <cell r="B73" t="str">
            <v xml:space="preserve">392 </v>
          </cell>
          <cell r="C73" t="str">
            <v>100</v>
          </cell>
          <cell r="D73" t="str">
            <v>111</v>
          </cell>
          <cell r="E73">
            <v>0</v>
          </cell>
          <cell r="F73">
            <v>0</v>
          </cell>
          <cell r="G73">
            <v>42</v>
          </cell>
          <cell r="H73">
            <v>3192</v>
          </cell>
          <cell r="I73">
            <v>39818.506402627318</v>
          </cell>
          <cell r="J73">
            <v>12</v>
          </cell>
          <cell r="K73" t="str">
            <v>ноолууран бүтээгдэхүүн</v>
          </cell>
        </row>
        <row r="74">
          <cell r="A74" t="str">
            <v>6104.41.20</v>
          </cell>
          <cell r="B74" t="str">
            <v xml:space="preserve">250 </v>
          </cell>
          <cell r="C74" t="str">
            <v>100</v>
          </cell>
          <cell r="D74" t="str">
            <v>180</v>
          </cell>
          <cell r="E74">
            <v>0</v>
          </cell>
          <cell r="F74">
            <v>0</v>
          </cell>
          <cell r="G74">
            <v>2</v>
          </cell>
          <cell r="H74">
            <v>124.8</v>
          </cell>
          <cell r="I74">
            <v>39818.506402627318</v>
          </cell>
          <cell r="J74">
            <v>12</v>
          </cell>
          <cell r="K74" t="str">
            <v>ноолууран бүтээгдэхүүн</v>
          </cell>
        </row>
        <row r="75">
          <cell r="A75" t="str">
            <v>6104.41.20</v>
          </cell>
          <cell r="B75" t="str">
            <v xml:space="preserve">826 </v>
          </cell>
          <cell r="C75" t="str">
            <v>100</v>
          </cell>
          <cell r="D75" t="str">
            <v>180</v>
          </cell>
          <cell r="E75">
            <v>0</v>
          </cell>
          <cell r="F75">
            <v>0</v>
          </cell>
          <cell r="G75">
            <v>1</v>
          </cell>
          <cell r="H75">
            <v>118</v>
          </cell>
          <cell r="I75">
            <v>39818.506402627318</v>
          </cell>
          <cell r="J75">
            <v>12</v>
          </cell>
          <cell r="K75" t="str">
            <v>ноолууран бүтээгдэхүүн</v>
          </cell>
        </row>
        <row r="76">
          <cell r="A76" t="str">
            <v>6104.41.20</v>
          </cell>
          <cell r="B76" t="str">
            <v xml:space="preserve">410 </v>
          </cell>
          <cell r="C76" t="str">
            <v>100</v>
          </cell>
          <cell r="D76" t="str">
            <v>111</v>
          </cell>
          <cell r="E76">
            <v>0</v>
          </cell>
          <cell r="F76">
            <v>0</v>
          </cell>
          <cell r="G76">
            <v>64</v>
          </cell>
          <cell r="H76">
            <v>5629.4999879999996</v>
          </cell>
          <cell r="I76">
            <v>39818.506402627318</v>
          </cell>
          <cell r="J76">
            <v>12</v>
          </cell>
          <cell r="K76" t="str">
            <v>ноолууран бүтээгдэхүүн</v>
          </cell>
        </row>
        <row r="77">
          <cell r="A77" t="str">
            <v>6104.41.20</v>
          </cell>
          <cell r="B77" t="str">
            <v xml:space="preserve">414 </v>
          </cell>
          <cell r="C77" t="str">
            <v>100</v>
          </cell>
          <cell r="D77" t="str">
            <v>111</v>
          </cell>
          <cell r="E77">
            <v>0</v>
          </cell>
          <cell r="F77">
            <v>0</v>
          </cell>
          <cell r="G77">
            <v>7</v>
          </cell>
          <cell r="H77">
            <v>315</v>
          </cell>
          <cell r="I77">
            <v>39818.506402627318</v>
          </cell>
          <cell r="J77">
            <v>12</v>
          </cell>
          <cell r="K77" t="str">
            <v>ноолууран бүтээгдэхүүн</v>
          </cell>
        </row>
        <row r="78">
          <cell r="A78" t="str">
            <v>6104.41.20</v>
          </cell>
          <cell r="B78" t="str">
            <v xml:space="preserve">056 </v>
          </cell>
          <cell r="C78" t="str">
            <v>100</v>
          </cell>
          <cell r="D78" t="str">
            <v>111</v>
          </cell>
          <cell r="E78">
            <v>0</v>
          </cell>
          <cell r="F78">
            <v>0</v>
          </cell>
          <cell r="G78">
            <v>73</v>
          </cell>
          <cell r="H78">
            <v>4014.8</v>
          </cell>
          <cell r="I78">
            <v>39818.506402627318</v>
          </cell>
          <cell r="J78">
            <v>12</v>
          </cell>
          <cell r="K78" t="str">
            <v>ноолууран бүтээгдэхүүн</v>
          </cell>
        </row>
        <row r="79">
          <cell r="A79" t="str">
            <v>6104.41.20</v>
          </cell>
          <cell r="B79" t="str">
            <v xml:space="preserve">380 </v>
          </cell>
          <cell r="C79" t="str">
            <v>100</v>
          </cell>
          <cell r="D79" t="str">
            <v>111</v>
          </cell>
          <cell r="E79">
            <v>8</v>
          </cell>
          <cell r="F79">
            <v>538.4</v>
          </cell>
          <cell r="G79">
            <v>250</v>
          </cell>
          <cell r="H79">
            <v>19009.503825216205</v>
          </cell>
          <cell r="I79">
            <v>39818.506402627318</v>
          </cell>
          <cell r="J79">
            <v>12</v>
          </cell>
          <cell r="K79" t="str">
            <v>ноолууран бүтээгдэхүүн</v>
          </cell>
        </row>
        <row r="80">
          <cell r="A80" t="str">
            <v>6104.51.20</v>
          </cell>
          <cell r="B80" t="str">
            <v xml:space="preserve">826 </v>
          </cell>
          <cell r="C80" t="str">
            <v>100</v>
          </cell>
          <cell r="D80" t="str">
            <v>111</v>
          </cell>
          <cell r="E80">
            <v>0</v>
          </cell>
          <cell r="F80">
            <v>0</v>
          </cell>
          <cell r="G80">
            <v>2</v>
          </cell>
          <cell r="H80">
            <v>100</v>
          </cell>
          <cell r="I80">
            <v>39818.506402627318</v>
          </cell>
          <cell r="J80">
            <v>12</v>
          </cell>
          <cell r="K80" t="str">
            <v>ноолууран бүтээгдэхүүн</v>
          </cell>
        </row>
        <row r="81">
          <cell r="A81" t="str">
            <v>6104.51.20</v>
          </cell>
          <cell r="B81" t="str">
            <v xml:space="preserve">056 </v>
          </cell>
          <cell r="C81" t="str">
            <v>100</v>
          </cell>
          <cell r="D81" t="str">
            <v>111</v>
          </cell>
          <cell r="E81">
            <v>10</v>
          </cell>
          <cell r="F81">
            <v>396</v>
          </cell>
          <cell r="G81">
            <v>45</v>
          </cell>
          <cell r="H81">
            <v>1530.6000000000001</v>
          </cell>
          <cell r="I81">
            <v>39818.506402627318</v>
          </cell>
          <cell r="J81">
            <v>12</v>
          </cell>
          <cell r="K81" t="str">
            <v>ноолууран бүтээгдэхүүн</v>
          </cell>
        </row>
        <row r="82">
          <cell r="A82" t="str">
            <v>6104.51.20</v>
          </cell>
          <cell r="B82" t="str">
            <v xml:space="preserve">410 </v>
          </cell>
          <cell r="C82" t="str">
            <v>100</v>
          </cell>
          <cell r="D82" t="str">
            <v>111</v>
          </cell>
          <cell r="E82">
            <v>0</v>
          </cell>
          <cell r="F82">
            <v>0</v>
          </cell>
          <cell r="G82">
            <v>23</v>
          </cell>
          <cell r="H82">
            <v>906.02999999969995</v>
          </cell>
          <cell r="I82">
            <v>39818.506402627318</v>
          </cell>
          <cell r="J82">
            <v>12</v>
          </cell>
          <cell r="K82" t="str">
            <v>ноолууран бүтээгдэхүүн</v>
          </cell>
        </row>
        <row r="83">
          <cell r="A83" t="str">
            <v>6104.51.20</v>
          </cell>
          <cell r="B83" t="str">
            <v xml:space="preserve">643 </v>
          </cell>
          <cell r="C83" t="str">
            <v>100</v>
          </cell>
          <cell r="D83" t="str">
            <v>111</v>
          </cell>
          <cell r="E83">
            <v>65</v>
          </cell>
          <cell r="F83">
            <v>1872</v>
          </cell>
          <cell r="G83">
            <v>179</v>
          </cell>
          <cell r="H83">
            <v>4522.5991711662409</v>
          </cell>
          <cell r="I83">
            <v>39818.506402627318</v>
          </cell>
          <cell r="J83">
            <v>12</v>
          </cell>
          <cell r="K83" t="str">
            <v>ноолууран бүтээгдэхүүн</v>
          </cell>
        </row>
        <row r="84">
          <cell r="A84" t="str">
            <v>6104.51.20</v>
          </cell>
          <cell r="B84" t="str">
            <v xml:space="preserve">276 </v>
          </cell>
          <cell r="C84" t="str">
            <v>100</v>
          </cell>
          <cell r="D84" t="str">
            <v>111</v>
          </cell>
          <cell r="E84">
            <v>0</v>
          </cell>
          <cell r="F84">
            <v>0</v>
          </cell>
          <cell r="G84">
            <v>50</v>
          </cell>
          <cell r="H84">
            <v>1342.9999999984</v>
          </cell>
          <cell r="I84">
            <v>39818.506402627318</v>
          </cell>
          <cell r="J84">
            <v>12</v>
          </cell>
          <cell r="K84" t="str">
            <v>ноолууран бүтээгдэхүүн</v>
          </cell>
        </row>
        <row r="85">
          <cell r="A85" t="str">
            <v>6104.51.20</v>
          </cell>
          <cell r="B85" t="str">
            <v xml:space="preserve">380 </v>
          </cell>
          <cell r="C85" t="str">
            <v>100</v>
          </cell>
          <cell r="D85" t="str">
            <v>111</v>
          </cell>
          <cell r="E85">
            <v>0</v>
          </cell>
          <cell r="F85">
            <v>0</v>
          </cell>
          <cell r="G85">
            <v>96</v>
          </cell>
          <cell r="H85">
            <v>3323.5016385515619</v>
          </cell>
          <cell r="I85">
            <v>39818.506402627318</v>
          </cell>
          <cell r="J85">
            <v>12</v>
          </cell>
          <cell r="K85" t="str">
            <v>ноолууран бүтээгдэхүүн</v>
          </cell>
        </row>
        <row r="86">
          <cell r="A86" t="str">
            <v>6104.51.20</v>
          </cell>
          <cell r="B86" t="str">
            <v xml:space="preserve">826 </v>
          </cell>
          <cell r="C86" t="str">
            <v>100</v>
          </cell>
          <cell r="D86" t="str">
            <v>180</v>
          </cell>
          <cell r="E86">
            <v>0</v>
          </cell>
          <cell r="F86">
            <v>0</v>
          </cell>
          <cell r="G86">
            <v>1</v>
          </cell>
          <cell r="H86">
            <v>48.6</v>
          </cell>
          <cell r="I86">
            <v>39818.506402627318</v>
          </cell>
          <cell r="J86">
            <v>12</v>
          </cell>
          <cell r="K86" t="str">
            <v>ноолууран бүтээгдэхүүн</v>
          </cell>
        </row>
        <row r="87">
          <cell r="A87" t="str">
            <v>6104.51.20</v>
          </cell>
          <cell r="B87" t="str">
            <v xml:space="preserve">203 </v>
          </cell>
          <cell r="C87" t="str">
            <v>100</v>
          </cell>
          <cell r="D87" t="str">
            <v>111</v>
          </cell>
          <cell r="E87">
            <v>0</v>
          </cell>
          <cell r="F87">
            <v>0</v>
          </cell>
          <cell r="G87">
            <v>19</v>
          </cell>
          <cell r="H87">
            <v>725.88</v>
          </cell>
          <cell r="I87">
            <v>39818.506402627318</v>
          </cell>
          <cell r="J87">
            <v>12</v>
          </cell>
          <cell r="K87" t="str">
            <v>ноолууран бүтээгдэхүүн</v>
          </cell>
        </row>
        <row r="88">
          <cell r="A88" t="str">
            <v>6104.51.20</v>
          </cell>
          <cell r="B88" t="str">
            <v xml:space="preserve">124 </v>
          </cell>
          <cell r="C88" t="str">
            <v>100</v>
          </cell>
          <cell r="D88" t="str">
            <v>111</v>
          </cell>
          <cell r="E88">
            <v>0</v>
          </cell>
          <cell r="F88">
            <v>0</v>
          </cell>
          <cell r="G88">
            <v>32</v>
          </cell>
          <cell r="H88">
            <v>1521</v>
          </cell>
          <cell r="I88">
            <v>39818.506402627318</v>
          </cell>
          <cell r="J88">
            <v>12</v>
          </cell>
          <cell r="K88" t="str">
            <v>ноолууран бүтээгдэхүүн</v>
          </cell>
        </row>
        <row r="89">
          <cell r="A89" t="str">
            <v>6104.51.20</v>
          </cell>
          <cell r="B89" t="str">
            <v xml:space="preserve">398 </v>
          </cell>
          <cell r="C89" t="str">
            <v>100</v>
          </cell>
          <cell r="D89" t="str">
            <v>111</v>
          </cell>
          <cell r="E89">
            <v>0</v>
          </cell>
          <cell r="F89">
            <v>0</v>
          </cell>
          <cell r="G89">
            <v>1</v>
          </cell>
          <cell r="H89">
            <v>26</v>
          </cell>
          <cell r="I89">
            <v>39818.506402627318</v>
          </cell>
          <cell r="J89">
            <v>12</v>
          </cell>
          <cell r="K89" t="str">
            <v>ноолууран бүтээгдэхүүн</v>
          </cell>
        </row>
        <row r="90">
          <cell r="A90" t="str">
            <v>6104.61.20</v>
          </cell>
          <cell r="B90" t="str">
            <v xml:space="preserve">414 </v>
          </cell>
          <cell r="C90" t="str">
            <v>100</v>
          </cell>
          <cell r="D90" t="str">
            <v>111</v>
          </cell>
          <cell r="E90">
            <v>0</v>
          </cell>
          <cell r="F90">
            <v>0</v>
          </cell>
          <cell r="G90">
            <v>3</v>
          </cell>
          <cell r="H90">
            <v>148.80000000000001</v>
          </cell>
          <cell r="I90">
            <v>39818.506402627318</v>
          </cell>
          <cell r="J90">
            <v>12</v>
          </cell>
          <cell r="K90" t="str">
            <v>ноолууран бүтээгдэхүүн</v>
          </cell>
        </row>
        <row r="91">
          <cell r="A91" t="str">
            <v>6104.61.20</v>
          </cell>
          <cell r="B91" t="str">
            <v xml:space="preserve">380 </v>
          </cell>
          <cell r="C91" t="str">
            <v>100</v>
          </cell>
          <cell r="D91" t="str">
            <v>111</v>
          </cell>
          <cell r="E91">
            <v>0</v>
          </cell>
          <cell r="F91">
            <v>0</v>
          </cell>
          <cell r="G91">
            <v>1</v>
          </cell>
          <cell r="H91">
            <v>55.768931701925304</v>
          </cell>
          <cell r="I91">
            <v>39818.506402627318</v>
          </cell>
          <cell r="J91">
            <v>12</v>
          </cell>
          <cell r="K91" t="str">
            <v>ноолууран бүтээгдэхүүн</v>
          </cell>
        </row>
        <row r="92">
          <cell r="A92" t="str">
            <v>6104.61.20</v>
          </cell>
          <cell r="B92" t="str">
            <v xml:space="preserve">124 </v>
          </cell>
          <cell r="C92" t="str">
            <v>100</v>
          </cell>
          <cell r="D92" t="str">
            <v>111</v>
          </cell>
          <cell r="E92">
            <v>0</v>
          </cell>
          <cell r="F92">
            <v>0</v>
          </cell>
          <cell r="G92">
            <v>27</v>
          </cell>
          <cell r="H92">
            <v>1339.2</v>
          </cell>
          <cell r="I92">
            <v>39818.506402627318</v>
          </cell>
          <cell r="J92">
            <v>12</v>
          </cell>
          <cell r="K92" t="str">
            <v>ноолууран бүтээгдэхүүн</v>
          </cell>
        </row>
        <row r="93">
          <cell r="A93" t="str">
            <v>6104.61.20</v>
          </cell>
          <cell r="B93" t="str">
            <v xml:space="preserve">410 </v>
          </cell>
          <cell r="C93" t="str">
            <v>100</v>
          </cell>
          <cell r="D93" t="str">
            <v>111</v>
          </cell>
          <cell r="E93">
            <v>0</v>
          </cell>
          <cell r="F93">
            <v>0</v>
          </cell>
          <cell r="G93">
            <v>20</v>
          </cell>
          <cell r="H93">
            <v>1571.6</v>
          </cell>
          <cell r="I93">
            <v>39818.506402627318</v>
          </cell>
          <cell r="J93">
            <v>12</v>
          </cell>
          <cell r="K93" t="str">
            <v>ноолууран бүтээгдэхүүн</v>
          </cell>
        </row>
        <row r="94">
          <cell r="A94" t="str">
            <v>6104.61.20</v>
          </cell>
          <cell r="B94" t="str">
            <v xml:space="preserve">276 </v>
          </cell>
          <cell r="C94" t="str">
            <v>100</v>
          </cell>
          <cell r="D94" t="str">
            <v>111</v>
          </cell>
          <cell r="E94">
            <v>0</v>
          </cell>
          <cell r="F94">
            <v>0</v>
          </cell>
          <cell r="G94">
            <v>13</v>
          </cell>
          <cell r="H94">
            <v>377</v>
          </cell>
          <cell r="I94">
            <v>39818.506402627318</v>
          </cell>
          <cell r="J94">
            <v>12</v>
          </cell>
          <cell r="K94" t="str">
            <v>ноолууран бүтээгдэхүүн</v>
          </cell>
        </row>
        <row r="95">
          <cell r="A95" t="str">
            <v>6104.61.20</v>
          </cell>
          <cell r="B95" t="str">
            <v xml:space="preserve">392 </v>
          </cell>
          <cell r="C95" t="str">
            <v>100</v>
          </cell>
          <cell r="D95" t="str">
            <v>111</v>
          </cell>
          <cell r="E95">
            <v>0</v>
          </cell>
          <cell r="F95">
            <v>0</v>
          </cell>
          <cell r="G95">
            <v>85</v>
          </cell>
          <cell r="H95">
            <v>4351</v>
          </cell>
          <cell r="I95">
            <v>39818.506402627318</v>
          </cell>
          <cell r="J95">
            <v>12</v>
          </cell>
          <cell r="K95" t="str">
            <v>ноолууран бүтээгдэхүүн</v>
          </cell>
        </row>
        <row r="96">
          <cell r="A96" t="str">
            <v>6104.61.20</v>
          </cell>
          <cell r="B96" t="str">
            <v xml:space="preserve">528 </v>
          </cell>
          <cell r="C96" t="str">
            <v>300</v>
          </cell>
          <cell r="D96" t="str">
            <v>113</v>
          </cell>
          <cell r="E96">
            <v>0</v>
          </cell>
          <cell r="F96">
            <v>0</v>
          </cell>
          <cell r="G96">
            <v>400</v>
          </cell>
          <cell r="H96">
            <v>14960</v>
          </cell>
          <cell r="I96">
            <v>39818.506402627318</v>
          </cell>
          <cell r="J96">
            <v>12</v>
          </cell>
          <cell r="K96" t="str">
            <v>ноолууран бүтээгдэхүүн</v>
          </cell>
        </row>
        <row r="97">
          <cell r="A97" t="str">
            <v>6104.61.20</v>
          </cell>
          <cell r="B97" t="str">
            <v xml:space="preserve">392 </v>
          </cell>
          <cell r="C97" t="str">
            <v>300</v>
          </cell>
          <cell r="D97" t="str">
            <v>113</v>
          </cell>
          <cell r="E97">
            <v>0</v>
          </cell>
          <cell r="F97">
            <v>0</v>
          </cell>
          <cell r="G97">
            <v>1025</v>
          </cell>
          <cell r="H97">
            <v>43755.75</v>
          </cell>
          <cell r="I97">
            <v>39818.506402627318</v>
          </cell>
          <cell r="J97">
            <v>12</v>
          </cell>
          <cell r="K97" t="str">
            <v>ноолууран бүтээгдэхүүн</v>
          </cell>
        </row>
        <row r="98">
          <cell r="A98" t="str">
            <v>6104.61.20</v>
          </cell>
          <cell r="B98" t="str">
            <v xml:space="preserve">203 </v>
          </cell>
          <cell r="C98" t="str">
            <v>100</v>
          </cell>
          <cell r="D98" t="str">
            <v>111</v>
          </cell>
          <cell r="E98">
            <v>0</v>
          </cell>
          <cell r="F98">
            <v>0</v>
          </cell>
          <cell r="G98">
            <v>2</v>
          </cell>
          <cell r="H98">
            <v>122.64</v>
          </cell>
          <cell r="I98">
            <v>39818.506402627318</v>
          </cell>
          <cell r="J98">
            <v>12</v>
          </cell>
          <cell r="K98" t="str">
            <v>ноолууран бүтээгдэхүүн</v>
          </cell>
        </row>
        <row r="99">
          <cell r="A99" t="str">
            <v>6104.61.20</v>
          </cell>
          <cell r="B99" t="str">
            <v xml:space="preserve">643 </v>
          </cell>
          <cell r="C99" t="str">
            <v>100</v>
          </cell>
          <cell r="D99" t="str">
            <v>111</v>
          </cell>
          <cell r="E99">
            <v>5</v>
          </cell>
          <cell r="F99">
            <v>222</v>
          </cell>
          <cell r="G99">
            <v>56</v>
          </cell>
          <cell r="H99">
            <v>2080.0499960000002</v>
          </cell>
          <cell r="I99">
            <v>39818.506402627318</v>
          </cell>
          <cell r="J99">
            <v>12</v>
          </cell>
          <cell r="K99" t="str">
            <v>ноолууран бүтээгдэхүүн</v>
          </cell>
        </row>
        <row r="100">
          <cell r="A100" t="str">
            <v>6104.61.20</v>
          </cell>
          <cell r="B100" t="str">
            <v xml:space="preserve">250 </v>
          </cell>
          <cell r="C100" t="str">
            <v>100</v>
          </cell>
          <cell r="D100" t="str">
            <v>111</v>
          </cell>
          <cell r="E100">
            <v>3</v>
          </cell>
          <cell r="F100">
            <v>105</v>
          </cell>
          <cell r="G100">
            <v>32</v>
          </cell>
          <cell r="H100">
            <v>1877.4539860806412</v>
          </cell>
          <cell r="I100">
            <v>39818.506402627318</v>
          </cell>
          <cell r="J100">
            <v>12</v>
          </cell>
          <cell r="K100" t="str">
            <v>ноолууран бүтээгдэхүүн</v>
          </cell>
        </row>
        <row r="101">
          <cell r="A101" t="str">
            <v>6110.12.00</v>
          </cell>
          <cell r="B101" t="str">
            <v xml:space="preserve">840 </v>
          </cell>
          <cell r="C101" t="str">
            <v>300</v>
          </cell>
          <cell r="D101" t="str">
            <v>113</v>
          </cell>
          <cell r="E101">
            <v>0</v>
          </cell>
          <cell r="F101">
            <v>0</v>
          </cell>
          <cell r="G101">
            <v>253</v>
          </cell>
          <cell r="H101">
            <v>17660</v>
          </cell>
          <cell r="I101">
            <v>39818.506402627318</v>
          </cell>
          <cell r="J101">
            <v>12</v>
          </cell>
          <cell r="K101" t="str">
            <v>ноолууран бүтээгдэхүүн</v>
          </cell>
        </row>
        <row r="102">
          <cell r="A102" t="str">
            <v>6110.12.00</v>
          </cell>
          <cell r="B102" t="str">
            <v xml:space="preserve">752 </v>
          </cell>
          <cell r="C102" t="str">
            <v>100</v>
          </cell>
          <cell r="D102" t="str">
            <v>111</v>
          </cell>
          <cell r="E102">
            <v>0</v>
          </cell>
          <cell r="F102">
            <v>0</v>
          </cell>
          <cell r="G102">
            <v>456</v>
          </cell>
          <cell r="H102">
            <v>18138.649999996396</v>
          </cell>
          <cell r="I102">
            <v>39818.506402627318</v>
          </cell>
          <cell r="J102">
            <v>12</v>
          </cell>
          <cell r="K102" t="str">
            <v>ноолууран бүтээгдэхүүн</v>
          </cell>
        </row>
        <row r="103">
          <cell r="A103" t="str">
            <v>6110.12.00</v>
          </cell>
          <cell r="B103" t="str">
            <v xml:space="preserve">344 </v>
          </cell>
          <cell r="C103" t="str">
            <v>300</v>
          </cell>
          <cell r="D103" t="str">
            <v>113</v>
          </cell>
          <cell r="E103">
            <v>108</v>
          </cell>
          <cell r="F103">
            <v>10152.700000000001</v>
          </cell>
          <cell r="G103">
            <v>4822</v>
          </cell>
          <cell r="H103">
            <v>439734.8000000001</v>
          </cell>
          <cell r="I103">
            <v>39818.506402627318</v>
          </cell>
          <cell r="J103">
            <v>12</v>
          </cell>
          <cell r="K103" t="str">
            <v>ноолууран бүтээгдэхүүн</v>
          </cell>
        </row>
        <row r="104">
          <cell r="A104" t="str">
            <v>6110.12.00</v>
          </cell>
          <cell r="B104" t="str">
            <v xml:space="preserve">276 </v>
          </cell>
          <cell r="C104" t="str">
            <v>100</v>
          </cell>
          <cell r="D104" t="str">
            <v>111</v>
          </cell>
          <cell r="E104">
            <v>134</v>
          </cell>
          <cell r="F104">
            <v>4927.0499999972999</v>
          </cell>
          <cell r="G104">
            <v>5024</v>
          </cell>
          <cell r="H104">
            <v>169736.38461352943</v>
          </cell>
          <cell r="I104">
            <v>39818.506402627318</v>
          </cell>
          <cell r="J104">
            <v>12</v>
          </cell>
          <cell r="K104" t="str">
            <v>ноолууран бүтээгдэхүүн</v>
          </cell>
        </row>
        <row r="105">
          <cell r="A105" t="str">
            <v>6110.12.00</v>
          </cell>
          <cell r="B105" t="str">
            <v xml:space="preserve">040 </v>
          </cell>
          <cell r="C105" t="str">
            <v>100</v>
          </cell>
          <cell r="D105" t="str">
            <v>111</v>
          </cell>
          <cell r="E105">
            <v>24</v>
          </cell>
          <cell r="F105">
            <v>1200</v>
          </cell>
          <cell r="G105">
            <v>3803</v>
          </cell>
          <cell r="H105">
            <v>190076.98642079337</v>
          </cell>
          <cell r="I105">
            <v>39818.506402627318</v>
          </cell>
          <cell r="J105">
            <v>12</v>
          </cell>
          <cell r="K105" t="str">
            <v>ноолууран бүтээгдэхүүн</v>
          </cell>
        </row>
        <row r="106">
          <cell r="A106" t="str">
            <v>6110.12.00</v>
          </cell>
          <cell r="B106" t="str">
            <v xml:space="preserve">410 </v>
          </cell>
          <cell r="C106" t="str">
            <v>300</v>
          </cell>
          <cell r="D106" t="str">
            <v>113</v>
          </cell>
          <cell r="E106">
            <v>0</v>
          </cell>
          <cell r="F106">
            <v>0</v>
          </cell>
          <cell r="G106">
            <v>674</v>
          </cell>
          <cell r="H106">
            <v>7414</v>
          </cell>
          <cell r="I106">
            <v>39818.506402627318</v>
          </cell>
          <cell r="J106">
            <v>12</v>
          </cell>
          <cell r="K106" t="str">
            <v>ноолууран бүтээгдэхүүн</v>
          </cell>
        </row>
        <row r="107">
          <cell r="A107" t="str">
            <v>6110.12.00</v>
          </cell>
          <cell r="B107" t="str">
            <v xml:space="preserve">250 </v>
          </cell>
          <cell r="C107" t="str">
            <v>100</v>
          </cell>
          <cell r="D107" t="str">
            <v>111</v>
          </cell>
          <cell r="E107">
            <v>51</v>
          </cell>
          <cell r="F107">
            <v>2647</v>
          </cell>
          <cell r="G107">
            <v>6764</v>
          </cell>
          <cell r="H107">
            <v>191364.9130685323</v>
          </cell>
          <cell r="I107">
            <v>39818.506402627318</v>
          </cell>
          <cell r="J107">
            <v>12</v>
          </cell>
          <cell r="K107" t="str">
            <v>ноолууран бүтээгдэхүүн</v>
          </cell>
        </row>
        <row r="108">
          <cell r="A108" t="str">
            <v>6110.12.00</v>
          </cell>
          <cell r="B108" t="str">
            <v xml:space="preserve">752 </v>
          </cell>
          <cell r="C108" t="str">
            <v>100</v>
          </cell>
          <cell r="D108" t="str">
            <v>180</v>
          </cell>
          <cell r="E108">
            <v>0</v>
          </cell>
          <cell r="F108">
            <v>0</v>
          </cell>
          <cell r="G108">
            <v>17</v>
          </cell>
          <cell r="H108">
            <v>687</v>
          </cell>
          <cell r="I108">
            <v>39818.506402627318</v>
          </cell>
          <cell r="J108">
            <v>12</v>
          </cell>
          <cell r="K108" t="str">
            <v>ноолууран бүтээгдэхүүн</v>
          </cell>
        </row>
        <row r="109">
          <cell r="A109" t="str">
            <v>6110.12.00</v>
          </cell>
          <cell r="B109" t="str">
            <v xml:space="preserve">056 </v>
          </cell>
          <cell r="C109" t="str">
            <v>300</v>
          </cell>
          <cell r="D109" t="str">
            <v>113</v>
          </cell>
          <cell r="E109">
            <v>0</v>
          </cell>
          <cell r="F109">
            <v>0</v>
          </cell>
          <cell r="G109">
            <v>2040</v>
          </cell>
          <cell r="H109">
            <v>86627.059999997597</v>
          </cell>
          <cell r="I109">
            <v>39818.506402627318</v>
          </cell>
          <cell r="J109">
            <v>12</v>
          </cell>
          <cell r="K109" t="str">
            <v>ноолууран бүтээгдэхүүн</v>
          </cell>
        </row>
        <row r="110">
          <cell r="A110" t="str">
            <v>6110.12.00</v>
          </cell>
          <cell r="B110" t="str">
            <v xml:space="preserve">040 </v>
          </cell>
          <cell r="C110" t="str">
            <v>100</v>
          </cell>
          <cell r="D110" t="str">
            <v>180</v>
          </cell>
          <cell r="E110">
            <v>8</v>
          </cell>
          <cell r="F110">
            <v>389</v>
          </cell>
          <cell r="G110">
            <v>200</v>
          </cell>
          <cell r="H110">
            <v>25315.112177007697</v>
          </cell>
          <cell r="I110">
            <v>39818.506402627318</v>
          </cell>
          <cell r="J110">
            <v>12</v>
          </cell>
          <cell r="K110" t="str">
            <v>ноолууран бүтээгдэхүүн</v>
          </cell>
        </row>
        <row r="111">
          <cell r="A111" t="str">
            <v>6110.12.00</v>
          </cell>
          <cell r="B111" t="str">
            <v xml:space="preserve">344 </v>
          </cell>
          <cell r="C111" t="str">
            <v>100</v>
          </cell>
          <cell r="D111" t="str">
            <v>111</v>
          </cell>
          <cell r="E111">
            <v>0</v>
          </cell>
          <cell r="F111">
            <v>0</v>
          </cell>
          <cell r="G111">
            <v>286</v>
          </cell>
          <cell r="H111">
            <v>19820</v>
          </cell>
          <cell r="I111">
            <v>39818.506402627318</v>
          </cell>
          <cell r="J111">
            <v>12</v>
          </cell>
          <cell r="K111" t="str">
            <v>ноолууран бүтээгдэхүүн</v>
          </cell>
        </row>
        <row r="112">
          <cell r="A112" t="str">
            <v>6110.12.00</v>
          </cell>
          <cell r="B112" t="str">
            <v xml:space="preserve">826 </v>
          </cell>
          <cell r="C112" t="str">
            <v>100</v>
          </cell>
          <cell r="D112" t="str">
            <v>180</v>
          </cell>
          <cell r="E112">
            <v>0</v>
          </cell>
          <cell r="F112">
            <v>0</v>
          </cell>
          <cell r="G112">
            <v>84</v>
          </cell>
          <cell r="H112">
            <v>4730.5</v>
          </cell>
          <cell r="I112">
            <v>39818.506402627318</v>
          </cell>
          <cell r="J112">
            <v>12</v>
          </cell>
          <cell r="K112" t="str">
            <v>ноолууран бүтээгдэхүүн</v>
          </cell>
        </row>
        <row r="113">
          <cell r="A113" t="str">
            <v>6110.12.00</v>
          </cell>
          <cell r="B113" t="str">
            <v xml:space="preserve">792 </v>
          </cell>
          <cell r="C113" t="str">
            <v>100</v>
          </cell>
          <cell r="D113" t="str">
            <v>180</v>
          </cell>
          <cell r="E113">
            <v>0</v>
          </cell>
          <cell r="F113">
            <v>0</v>
          </cell>
          <cell r="G113">
            <v>10</v>
          </cell>
          <cell r="H113">
            <v>10</v>
          </cell>
          <cell r="I113">
            <v>39818.506402627318</v>
          </cell>
          <cell r="J113">
            <v>12</v>
          </cell>
          <cell r="K113" t="str">
            <v>ноолууран бүтээгдэхүүн</v>
          </cell>
        </row>
        <row r="114">
          <cell r="A114" t="str">
            <v>6110.12.00</v>
          </cell>
          <cell r="B114" t="str">
            <v xml:space="preserve">398 </v>
          </cell>
          <cell r="C114" t="str">
            <v>100</v>
          </cell>
          <cell r="D114" t="str">
            <v>111</v>
          </cell>
          <cell r="E114">
            <v>0</v>
          </cell>
          <cell r="F114">
            <v>0</v>
          </cell>
          <cell r="G114">
            <v>168</v>
          </cell>
          <cell r="H114">
            <v>4018.6</v>
          </cell>
          <cell r="I114">
            <v>39818.506402627318</v>
          </cell>
          <cell r="J114">
            <v>12</v>
          </cell>
          <cell r="K114" t="str">
            <v>ноолууран бүтээгдэхүүн</v>
          </cell>
        </row>
        <row r="115">
          <cell r="A115" t="str">
            <v>6110.12.00</v>
          </cell>
          <cell r="B115" t="str">
            <v xml:space="preserve">036 </v>
          </cell>
          <cell r="C115" t="str">
            <v>100</v>
          </cell>
          <cell r="D115" t="str">
            <v>111</v>
          </cell>
          <cell r="E115">
            <v>0</v>
          </cell>
          <cell r="F115">
            <v>0</v>
          </cell>
          <cell r="G115">
            <v>177</v>
          </cell>
          <cell r="H115">
            <v>6287</v>
          </cell>
          <cell r="I115">
            <v>39818.506402627318</v>
          </cell>
          <cell r="J115">
            <v>12</v>
          </cell>
          <cell r="K115" t="str">
            <v>ноолууран бүтээгдэхүүн</v>
          </cell>
        </row>
        <row r="116">
          <cell r="A116" t="str">
            <v>6110.12.00</v>
          </cell>
          <cell r="B116" t="str">
            <v xml:space="preserve">380 </v>
          </cell>
          <cell r="C116" t="str">
            <v>100</v>
          </cell>
          <cell r="D116" t="str">
            <v>320</v>
          </cell>
          <cell r="E116">
            <v>0</v>
          </cell>
          <cell r="F116">
            <v>0</v>
          </cell>
          <cell r="G116">
            <v>29</v>
          </cell>
          <cell r="H116">
            <v>1193.4699999994</v>
          </cell>
          <cell r="I116">
            <v>39818.506402627318</v>
          </cell>
          <cell r="J116">
            <v>12</v>
          </cell>
          <cell r="K116" t="str">
            <v>ноолууран бүтээгдэхүүн</v>
          </cell>
        </row>
        <row r="117">
          <cell r="A117" t="str">
            <v>6110.12.00</v>
          </cell>
          <cell r="B117" t="str">
            <v xml:space="preserve">392 </v>
          </cell>
          <cell r="C117" t="str">
            <v>300</v>
          </cell>
          <cell r="D117" t="str">
            <v>113</v>
          </cell>
          <cell r="E117">
            <v>100</v>
          </cell>
          <cell r="F117">
            <v>3300</v>
          </cell>
          <cell r="G117">
            <v>4303</v>
          </cell>
          <cell r="H117">
            <v>160751.32999915112</v>
          </cell>
          <cell r="I117">
            <v>39818.506402627318</v>
          </cell>
          <cell r="J117">
            <v>12</v>
          </cell>
          <cell r="K117" t="str">
            <v>ноолууран бүтээгдэхүүн</v>
          </cell>
        </row>
        <row r="118">
          <cell r="A118" t="str">
            <v>6110.12.00</v>
          </cell>
          <cell r="B118" t="str">
            <v xml:space="preserve">276 </v>
          </cell>
          <cell r="C118" t="str">
            <v>100</v>
          </cell>
          <cell r="D118" t="str">
            <v>180</v>
          </cell>
          <cell r="E118">
            <v>108</v>
          </cell>
          <cell r="F118">
            <v>3178.0199999999995</v>
          </cell>
          <cell r="G118">
            <v>142</v>
          </cell>
          <cell r="H118">
            <v>4536.5200000000004</v>
          </cell>
          <cell r="I118">
            <v>39818.506402627318</v>
          </cell>
          <cell r="J118">
            <v>12</v>
          </cell>
          <cell r="K118" t="str">
            <v>ноолууран бүтээгдэхүүн</v>
          </cell>
        </row>
        <row r="119">
          <cell r="A119" t="str">
            <v>6110.12.00</v>
          </cell>
          <cell r="B119" t="str">
            <v xml:space="preserve">276 </v>
          </cell>
          <cell r="C119" t="str">
            <v>300</v>
          </cell>
          <cell r="D119" t="str">
            <v>113</v>
          </cell>
          <cell r="E119">
            <v>0</v>
          </cell>
          <cell r="F119">
            <v>0</v>
          </cell>
          <cell r="G119">
            <v>466</v>
          </cell>
          <cell r="H119">
            <v>17663.3</v>
          </cell>
          <cell r="I119">
            <v>39818.506402627318</v>
          </cell>
          <cell r="J119">
            <v>12</v>
          </cell>
          <cell r="K119" t="str">
            <v>ноолууран бүтээгдэхүүн</v>
          </cell>
        </row>
        <row r="120">
          <cell r="A120" t="str">
            <v>6110.12.00</v>
          </cell>
          <cell r="B120" t="str">
            <v xml:space="preserve">392 </v>
          </cell>
          <cell r="C120" t="str">
            <v>100</v>
          </cell>
          <cell r="D120" t="str">
            <v>180</v>
          </cell>
          <cell r="E120">
            <v>0</v>
          </cell>
          <cell r="F120">
            <v>0</v>
          </cell>
          <cell r="G120">
            <v>6</v>
          </cell>
          <cell r="H120">
            <v>823</v>
          </cell>
          <cell r="I120">
            <v>39818.506402627318</v>
          </cell>
          <cell r="J120">
            <v>12</v>
          </cell>
          <cell r="K120" t="str">
            <v>ноолууран бүтээгдэхүүн</v>
          </cell>
        </row>
        <row r="121">
          <cell r="A121" t="str">
            <v>6110.12.00</v>
          </cell>
          <cell r="B121" t="str">
            <v xml:space="preserve">124 </v>
          </cell>
          <cell r="C121" t="str">
            <v>100</v>
          </cell>
          <cell r="D121" t="str">
            <v>111</v>
          </cell>
          <cell r="E121">
            <v>50</v>
          </cell>
          <cell r="F121">
            <v>3250</v>
          </cell>
          <cell r="G121">
            <v>1330</v>
          </cell>
          <cell r="H121">
            <v>64716.189932949281</v>
          </cell>
          <cell r="I121">
            <v>39818.506402627318</v>
          </cell>
          <cell r="J121">
            <v>12</v>
          </cell>
          <cell r="K121" t="str">
            <v>ноолууран бүтээгдэхүүн</v>
          </cell>
        </row>
        <row r="122">
          <cell r="A122" t="str">
            <v>6110.12.00</v>
          </cell>
          <cell r="B122" t="str">
            <v xml:space="preserve">344 </v>
          </cell>
          <cell r="C122" t="str">
            <v>100</v>
          </cell>
          <cell r="D122" t="str">
            <v>180</v>
          </cell>
          <cell r="E122">
            <v>0</v>
          </cell>
          <cell r="F122">
            <v>0</v>
          </cell>
          <cell r="G122">
            <v>45</v>
          </cell>
          <cell r="H122">
            <v>3346.9999999900001</v>
          </cell>
          <cell r="I122">
            <v>39818.506402627318</v>
          </cell>
          <cell r="J122">
            <v>12</v>
          </cell>
          <cell r="K122" t="str">
            <v>ноолууран бүтээгдэхүүн</v>
          </cell>
        </row>
        <row r="123">
          <cell r="A123" t="str">
            <v>6110.12.00</v>
          </cell>
          <cell r="B123" t="str">
            <v xml:space="preserve">398 </v>
          </cell>
          <cell r="C123" t="str">
            <v>100</v>
          </cell>
          <cell r="D123" t="str">
            <v>900</v>
          </cell>
          <cell r="E123">
            <v>27</v>
          </cell>
          <cell r="F123">
            <v>1220.47992</v>
          </cell>
          <cell r="G123">
            <v>203</v>
          </cell>
          <cell r="H123">
            <v>4740.6398599999993</v>
          </cell>
          <cell r="I123">
            <v>39818.506402627318</v>
          </cell>
          <cell r="J123">
            <v>12</v>
          </cell>
          <cell r="K123" t="str">
            <v>ноолууран бүтээгдэхүүн</v>
          </cell>
        </row>
        <row r="124">
          <cell r="A124" t="str">
            <v>6110.12.00</v>
          </cell>
          <cell r="B124" t="str">
            <v xml:space="preserve">208 </v>
          </cell>
          <cell r="C124" t="str">
            <v>100</v>
          </cell>
          <cell r="D124" t="str">
            <v>111</v>
          </cell>
          <cell r="E124">
            <v>0</v>
          </cell>
          <cell r="F124">
            <v>0</v>
          </cell>
          <cell r="G124">
            <v>45</v>
          </cell>
          <cell r="H124">
            <v>1478.9999700000001</v>
          </cell>
          <cell r="I124">
            <v>39818.506402627318</v>
          </cell>
          <cell r="J124">
            <v>12</v>
          </cell>
          <cell r="K124" t="str">
            <v>ноолууран бүтээгдэхүүн</v>
          </cell>
        </row>
        <row r="125">
          <cell r="A125" t="str">
            <v>6110.12.00</v>
          </cell>
          <cell r="B125" t="str">
            <v xml:space="preserve">250 </v>
          </cell>
          <cell r="C125" t="str">
            <v>300</v>
          </cell>
          <cell r="D125" t="str">
            <v>113</v>
          </cell>
          <cell r="E125">
            <v>0</v>
          </cell>
          <cell r="F125">
            <v>0</v>
          </cell>
          <cell r="G125">
            <v>80</v>
          </cell>
          <cell r="H125">
            <v>2400</v>
          </cell>
          <cell r="I125">
            <v>39818.506402627318</v>
          </cell>
          <cell r="J125">
            <v>12</v>
          </cell>
          <cell r="K125" t="str">
            <v>ноолууран бүтээгдэхүүн</v>
          </cell>
        </row>
        <row r="126">
          <cell r="A126" t="str">
            <v>6110.12.00</v>
          </cell>
          <cell r="B126" t="str">
            <v xml:space="preserve">528 </v>
          </cell>
          <cell r="C126" t="str">
            <v>100</v>
          </cell>
          <cell r="D126" t="str">
            <v>111</v>
          </cell>
          <cell r="E126">
            <v>0</v>
          </cell>
          <cell r="F126">
            <v>0</v>
          </cell>
          <cell r="G126">
            <v>28</v>
          </cell>
          <cell r="H126">
            <v>1979.8571428571427</v>
          </cell>
          <cell r="I126">
            <v>39818.506402627318</v>
          </cell>
          <cell r="J126">
            <v>12</v>
          </cell>
          <cell r="K126" t="str">
            <v>ноолууран бүтээгдэхүүн</v>
          </cell>
        </row>
        <row r="127">
          <cell r="A127" t="str">
            <v>6110.12.00</v>
          </cell>
          <cell r="B127" t="str">
            <v xml:space="preserve">380 </v>
          </cell>
          <cell r="C127" t="str">
            <v>100</v>
          </cell>
          <cell r="D127" t="str">
            <v>111</v>
          </cell>
          <cell r="E127">
            <v>254</v>
          </cell>
          <cell r="F127">
            <v>16596.294968263963</v>
          </cell>
          <cell r="G127">
            <v>2727</v>
          </cell>
          <cell r="H127">
            <v>117743.46533852452</v>
          </cell>
          <cell r="I127">
            <v>39818.506402627318</v>
          </cell>
          <cell r="J127">
            <v>12</v>
          </cell>
          <cell r="K127" t="str">
            <v>ноолууран бүтээгдэхүүн</v>
          </cell>
        </row>
        <row r="128">
          <cell r="A128" t="str">
            <v>6110.12.00</v>
          </cell>
          <cell r="B128" t="str">
            <v xml:space="preserve">756 </v>
          </cell>
          <cell r="C128" t="str">
            <v>100</v>
          </cell>
          <cell r="D128" t="str">
            <v>180</v>
          </cell>
          <cell r="E128">
            <v>22</v>
          </cell>
          <cell r="F128">
            <v>772.68999999840003</v>
          </cell>
          <cell r="G128">
            <v>45</v>
          </cell>
          <cell r="H128">
            <v>1990.68999999839</v>
          </cell>
          <cell r="I128">
            <v>39818.506402627318</v>
          </cell>
          <cell r="J128">
            <v>12</v>
          </cell>
          <cell r="K128" t="str">
            <v>ноолууран бүтээгдэхүүн</v>
          </cell>
        </row>
        <row r="129">
          <cell r="A129" t="str">
            <v>6110.12.00</v>
          </cell>
          <cell r="B129" t="str">
            <v xml:space="preserve">804 </v>
          </cell>
          <cell r="C129" t="str">
            <v>100</v>
          </cell>
          <cell r="D129" t="str">
            <v>111</v>
          </cell>
          <cell r="E129">
            <v>0</v>
          </cell>
          <cell r="F129">
            <v>0</v>
          </cell>
          <cell r="G129">
            <v>106</v>
          </cell>
          <cell r="H129">
            <v>6800.9910506827973</v>
          </cell>
          <cell r="I129">
            <v>39818.506402627318</v>
          </cell>
          <cell r="J129">
            <v>12</v>
          </cell>
          <cell r="K129" t="str">
            <v>ноолууран бүтээгдэхүүн</v>
          </cell>
        </row>
        <row r="130">
          <cell r="A130" t="str">
            <v>6110.12.00</v>
          </cell>
          <cell r="B130" t="str">
            <v xml:space="preserve">250 </v>
          </cell>
          <cell r="C130" t="str">
            <v>100</v>
          </cell>
          <cell r="D130" t="str">
            <v>180</v>
          </cell>
          <cell r="E130">
            <v>0</v>
          </cell>
          <cell r="F130">
            <v>0</v>
          </cell>
          <cell r="G130">
            <v>132</v>
          </cell>
          <cell r="H130">
            <v>4593.1374669280867</v>
          </cell>
          <cell r="I130">
            <v>39818.506402627318</v>
          </cell>
          <cell r="J130">
            <v>12</v>
          </cell>
          <cell r="K130" t="str">
            <v>ноолууран бүтээгдэхүүн</v>
          </cell>
        </row>
        <row r="131">
          <cell r="A131" t="str">
            <v>6110.12.00</v>
          </cell>
          <cell r="B131" t="str">
            <v xml:space="preserve">203 </v>
          </cell>
          <cell r="C131" t="str">
            <v>100</v>
          </cell>
          <cell r="D131" t="str">
            <v>111</v>
          </cell>
          <cell r="E131">
            <v>0</v>
          </cell>
          <cell r="F131">
            <v>0</v>
          </cell>
          <cell r="G131">
            <v>940</v>
          </cell>
          <cell r="H131">
            <v>44934.430017923303</v>
          </cell>
          <cell r="I131">
            <v>39818.506402627318</v>
          </cell>
          <cell r="J131">
            <v>12</v>
          </cell>
          <cell r="K131" t="str">
            <v>ноолууран бүтээгдэхүүн</v>
          </cell>
        </row>
        <row r="132">
          <cell r="A132" t="str">
            <v>6110.12.00</v>
          </cell>
          <cell r="B132" t="str">
            <v xml:space="preserve">410 </v>
          </cell>
          <cell r="C132" t="str">
            <v>100</v>
          </cell>
          <cell r="D132" t="str">
            <v>111</v>
          </cell>
          <cell r="E132">
            <v>0</v>
          </cell>
          <cell r="F132">
            <v>0</v>
          </cell>
          <cell r="G132">
            <v>155</v>
          </cell>
          <cell r="H132">
            <v>6246.9999999995998</v>
          </cell>
          <cell r="I132">
            <v>39818.506402627318</v>
          </cell>
          <cell r="J132">
            <v>12</v>
          </cell>
          <cell r="K132" t="str">
            <v>ноолууран бүтээгдэхүүн</v>
          </cell>
        </row>
        <row r="133">
          <cell r="A133" t="str">
            <v>6110.12.00</v>
          </cell>
          <cell r="B133" t="str">
            <v xml:space="preserve">156 </v>
          </cell>
          <cell r="C133" t="str">
            <v>100</v>
          </cell>
          <cell r="D133" t="str">
            <v>111</v>
          </cell>
          <cell r="E133">
            <v>0</v>
          </cell>
          <cell r="F133">
            <v>0</v>
          </cell>
          <cell r="G133">
            <v>21</v>
          </cell>
          <cell r="H133">
            <v>1143</v>
          </cell>
          <cell r="I133">
            <v>39818.506402627318</v>
          </cell>
          <cell r="J133">
            <v>12</v>
          </cell>
          <cell r="K133" t="str">
            <v>ноолууран бүтээгдэхүүн</v>
          </cell>
        </row>
        <row r="134">
          <cell r="A134" t="str">
            <v>6110.12.00</v>
          </cell>
          <cell r="B134" t="str">
            <v xml:space="preserve">056 </v>
          </cell>
          <cell r="C134" t="str">
            <v>100</v>
          </cell>
          <cell r="D134" t="str">
            <v>180</v>
          </cell>
          <cell r="E134">
            <v>0</v>
          </cell>
          <cell r="F134">
            <v>0</v>
          </cell>
          <cell r="G134">
            <v>6</v>
          </cell>
          <cell r="H134">
            <v>265.90000000000003</v>
          </cell>
          <cell r="I134">
            <v>39818.506402627318</v>
          </cell>
          <cell r="J134">
            <v>12</v>
          </cell>
          <cell r="K134" t="str">
            <v>ноолууран бүтээгдэхүүн</v>
          </cell>
        </row>
        <row r="135">
          <cell r="A135" t="str">
            <v>6110.12.00</v>
          </cell>
          <cell r="B135" t="str">
            <v xml:space="preserve">056 </v>
          </cell>
          <cell r="C135" t="str">
            <v>100</v>
          </cell>
          <cell r="D135" t="str">
            <v>111</v>
          </cell>
          <cell r="E135">
            <v>71</v>
          </cell>
          <cell r="F135">
            <v>3479</v>
          </cell>
          <cell r="G135">
            <v>831</v>
          </cell>
          <cell r="H135">
            <v>47012.739999990707</v>
          </cell>
          <cell r="I135">
            <v>39818.506402627318</v>
          </cell>
          <cell r="J135">
            <v>12</v>
          </cell>
          <cell r="K135" t="str">
            <v>ноолууран бүтээгдэхүүн</v>
          </cell>
        </row>
        <row r="136">
          <cell r="A136" t="str">
            <v>6110.12.00</v>
          </cell>
          <cell r="B136" t="str">
            <v xml:space="preserve">528 </v>
          </cell>
          <cell r="C136" t="str">
            <v>300</v>
          </cell>
          <cell r="D136" t="str">
            <v>113</v>
          </cell>
          <cell r="E136">
            <v>74</v>
          </cell>
          <cell r="F136">
            <v>2182.2599999999998</v>
          </cell>
          <cell r="G136">
            <v>1632</v>
          </cell>
          <cell r="H136">
            <v>57019.619999940005</v>
          </cell>
          <cell r="I136">
            <v>39818.506402627318</v>
          </cell>
          <cell r="J136">
            <v>12</v>
          </cell>
          <cell r="K136" t="str">
            <v>ноолууран бүтээгдэхүүн</v>
          </cell>
        </row>
        <row r="137">
          <cell r="A137" t="str">
            <v>6110.12.00</v>
          </cell>
          <cell r="B137" t="str">
            <v xml:space="preserve">380 </v>
          </cell>
          <cell r="C137" t="str">
            <v>300</v>
          </cell>
          <cell r="D137" t="str">
            <v>113</v>
          </cell>
          <cell r="E137">
            <v>0</v>
          </cell>
          <cell r="F137">
            <v>0</v>
          </cell>
          <cell r="G137">
            <v>472</v>
          </cell>
          <cell r="H137">
            <v>21240</v>
          </cell>
          <cell r="I137">
            <v>39818.506402627318</v>
          </cell>
          <cell r="J137">
            <v>12</v>
          </cell>
          <cell r="K137" t="str">
            <v>ноолууран бүтээгдэхүүн</v>
          </cell>
        </row>
        <row r="138">
          <cell r="A138" t="str">
            <v>6110.12.00</v>
          </cell>
          <cell r="B138" t="str">
            <v xml:space="preserve">040 </v>
          </cell>
          <cell r="C138" t="str">
            <v>300</v>
          </cell>
          <cell r="D138" t="str">
            <v>113</v>
          </cell>
          <cell r="E138">
            <v>889</v>
          </cell>
          <cell r="F138">
            <v>75962.976560356503</v>
          </cell>
          <cell r="G138">
            <v>1905</v>
          </cell>
          <cell r="H138">
            <v>221696.08607528408</v>
          </cell>
          <cell r="I138">
            <v>39818.506402627318</v>
          </cell>
          <cell r="J138">
            <v>12</v>
          </cell>
          <cell r="K138" t="str">
            <v>ноолууран бүтээгдэхүүн</v>
          </cell>
        </row>
        <row r="139">
          <cell r="A139" t="str">
            <v>6110.12.00</v>
          </cell>
          <cell r="B139" t="str">
            <v xml:space="preserve">417 </v>
          </cell>
          <cell r="C139" t="str">
            <v>100</v>
          </cell>
          <cell r="D139" t="str">
            <v>111</v>
          </cell>
          <cell r="E139">
            <v>0</v>
          </cell>
          <cell r="F139">
            <v>0</v>
          </cell>
          <cell r="G139">
            <v>400</v>
          </cell>
          <cell r="H139">
            <v>22400</v>
          </cell>
          <cell r="I139">
            <v>39818.506402627318</v>
          </cell>
          <cell r="J139">
            <v>12</v>
          </cell>
          <cell r="K139" t="str">
            <v>ноолууран бүтээгдэхүүн</v>
          </cell>
        </row>
        <row r="140">
          <cell r="A140" t="str">
            <v>6110.12.00</v>
          </cell>
          <cell r="B140" t="str">
            <v xml:space="preserve">840 </v>
          </cell>
          <cell r="C140" t="str">
            <v>100</v>
          </cell>
          <cell r="D140" t="str">
            <v>180</v>
          </cell>
          <cell r="E140">
            <v>0</v>
          </cell>
          <cell r="F140">
            <v>0</v>
          </cell>
          <cell r="G140">
            <v>81</v>
          </cell>
          <cell r="H140">
            <v>5843.01</v>
          </cell>
          <cell r="I140">
            <v>39818.506402627318</v>
          </cell>
          <cell r="J140">
            <v>12</v>
          </cell>
          <cell r="K140" t="str">
            <v>ноолууран бүтээгдэхүүн</v>
          </cell>
        </row>
        <row r="141">
          <cell r="A141" t="str">
            <v>6110.12.00</v>
          </cell>
          <cell r="B141" t="str">
            <v xml:space="preserve">392 </v>
          </cell>
          <cell r="C141" t="str">
            <v>100</v>
          </cell>
          <cell r="D141" t="str">
            <v>111</v>
          </cell>
          <cell r="E141">
            <v>0</v>
          </cell>
          <cell r="F141">
            <v>0</v>
          </cell>
          <cell r="G141">
            <v>1488</v>
          </cell>
          <cell r="H141">
            <v>66624.100157811074</v>
          </cell>
          <cell r="I141">
            <v>39818.506402627318</v>
          </cell>
          <cell r="J141">
            <v>12</v>
          </cell>
          <cell r="K141" t="str">
            <v>ноолууран бүтээгдэхүүн</v>
          </cell>
        </row>
        <row r="142">
          <cell r="A142" t="str">
            <v>6110.12.00</v>
          </cell>
          <cell r="B142" t="str">
            <v xml:space="preserve">756 </v>
          </cell>
          <cell r="C142" t="str">
            <v>100</v>
          </cell>
          <cell r="D142" t="str">
            <v>111</v>
          </cell>
          <cell r="E142">
            <v>4</v>
          </cell>
          <cell r="F142">
            <v>643.45675057208246</v>
          </cell>
          <cell r="G142">
            <v>329</v>
          </cell>
          <cell r="H142">
            <v>19730.3096973145</v>
          </cell>
          <cell r="I142">
            <v>39818.506402627318</v>
          </cell>
          <cell r="J142">
            <v>12</v>
          </cell>
          <cell r="K142" t="str">
            <v>ноолууран бүтээгдэхүүн</v>
          </cell>
        </row>
        <row r="143">
          <cell r="A143" t="str">
            <v>6110.12.00</v>
          </cell>
          <cell r="B143" t="str">
            <v xml:space="preserve">643 </v>
          </cell>
          <cell r="C143" t="str">
            <v>100</v>
          </cell>
          <cell r="D143" t="str">
            <v>111</v>
          </cell>
          <cell r="E143">
            <v>0</v>
          </cell>
          <cell r="F143">
            <v>0</v>
          </cell>
          <cell r="G143">
            <v>2964</v>
          </cell>
          <cell r="H143">
            <v>60299.935335541442</v>
          </cell>
          <cell r="I143">
            <v>39818.506402627318</v>
          </cell>
          <cell r="J143">
            <v>12</v>
          </cell>
          <cell r="K143" t="str">
            <v>ноолууран бүтээгдэхүүн</v>
          </cell>
        </row>
        <row r="144">
          <cell r="A144" t="str">
            <v>6110.12.00</v>
          </cell>
          <cell r="B144" t="str">
            <v xml:space="preserve">380 </v>
          </cell>
          <cell r="C144" t="str">
            <v>100</v>
          </cell>
          <cell r="D144" t="str">
            <v>180</v>
          </cell>
          <cell r="E144">
            <v>15</v>
          </cell>
          <cell r="F144">
            <v>780.90000000000009</v>
          </cell>
          <cell r="G144">
            <v>260</v>
          </cell>
          <cell r="H144">
            <v>4453.8944267782435</v>
          </cell>
          <cell r="I144">
            <v>39818.506402627318</v>
          </cell>
          <cell r="J144">
            <v>12</v>
          </cell>
          <cell r="K144" t="str">
            <v>ноолууран бүтээгдэхүүн</v>
          </cell>
        </row>
        <row r="145">
          <cell r="A145" t="str">
            <v>6110.12.00</v>
          </cell>
          <cell r="B145" t="str">
            <v xml:space="preserve">826 </v>
          </cell>
          <cell r="C145" t="str">
            <v>100</v>
          </cell>
          <cell r="D145" t="str">
            <v>111</v>
          </cell>
          <cell r="E145">
            <v>16</v>
          </cell>
          <cell r="F145">
            <v>856.8</v>
          </cell>
          <cell r="G145">
            <v>2171</v>
          </cell>
          <cell r="H145">
            <v>109202.46999973198</v>
          </cell>
          <cell r="I145">
            <v>39818.506402627318</v>
          </cell>
          <cell r="J145">
            <v>12</v>
          </cell>
          <cell r="K145" t="str">
            <v>ноолууран бүтээгдэхүүн</v>
          </cell>
        </row>
        <row r="146">
          <cell r="A146" t="str">
            <v>6110.12.00</v>
          </cell>
          <cell r="B146" t="str">
            <v xml:space="preserve">840 </v>
          </cell>
          <cell r="C146" t="str">
            <v>100</v>
          </cell>
          <cell r="D146" t="str">
            <v>111</v>
          </cell>
          <cell r="E146">
            <v>63</v>
          </cell>
          <cell r="F146">
            <v>2201.9</v>
          </cell>
          <cell r="G146">
            <v>800</v>
          </cell>
          <cell r="H146">
            <v>46225.699999979304</v>
          </cell>
          <cell r="I146">
            <v>39818.506402627318</v>
          </cell>
          <cell r="J146">
            <v>12</v>
          </cell>
          <cell r="K146" t="str">
            <v>ноолууран бүтээгдэхүүн</v>
          </cell>
        </row>
        <row r="147">
          <cell r="A147" t="str">
            <v>6301.20.10</v>
          </cell>
          <cell r="B147" t="str">
            <v xml:space="preserve">392 </v>
          </cell>
          <cell r="C147" t="str">
            <v>100</v>
          </cell>
          <cell r="D147" t="str">
            <v>111</v>
          </cell>
          <cell r="E147">
            <v>69</v>
          </cell>
          <cell r="F147">
            <v>13830</v>
          </cell>
          <cell r="G147">
            <v>69</v>
          </cell>
          <cell r="H147">
            <v>13830</v>
          </cell>
          <cell r="I147">
            <v>39818.506402627318</v>
          </cell>
          <cell r="J147">
            <v>12</v>
          </cell>
          <cell r="K147" t="str">
            <v>ноолууран бүтээгдэхүүн</v>
          </cell>
        </row>
        <row r="148">
          <cell r="A148" t="str">
            <v>6301.20.10</v>
          </cell>
          <cell r="B148" t="str">
            <v xml:space="preserve">276 </v>
          </cell>
          <cell r="C148" t="str">
            <v>100</v>
          </cell>
          <cell r="D148" t="str">
            <v>111</v>
          </cell>
          <cell r="E148">
            <v>7</v>
          </cell>
          <cell r="F148">
            <v>1078</v>
          </cell>
          <cell r="G148">
            <v>74</v>
          </cell>
          <cell r="H148">
            <v>6159.5</v>
          </cell>
          <cell r="I148">
            <v>39818.506402627318</v>
          </cell>
          <cell r="J148">
            <v>12</v>
          </cell>
          <cell r="K148" t="str">
            <v>ноолууран бүтээгдэхүүн</v>
          </cell>
        </row>
        <row r="149">
          <cell r="A149" t="str">
            <v>6301.20.10</v>
          </cell>
          <cell r="B149" t="str">
            <v xml:space="preserve">268 </v>
          </cell>
          <cell r="C149" t="str">
            <v>100</v>
          </cell>
          <cell r="D149" t="str">
            <v>111</v>
          </cell>
          <cell r="E149">
            <v>0</v>
          </cell>
          <cell r="F149">
            <v>0</v>
          </cell>
          <cell r="G149">
            <v>10</v>
          </cell>
          <cell r="H149">
            <v>1906</v>
          </cell>
          <cell r="I149">
            <v>39818.506402627318</v>
          </cell>
          <cell r="J149">
            <v>12</v>
          </cell>
          <cell r="K149" t="str">
            <v>ноолууран бүтээгдэхүүн</v>
          </cell>
        </row>
        <row r="150">
          <cell r="A150" t="str">
            <v>6301.20.10</v>
          </cell>
          <cell r="B150" t="str">
            <v xml:space="preserve">203 </v>
          </cell>
          <cell r="C150" t="str">
            <v>100</v>
          </cell>
          <cell r="D150" t="str">
            <v>111</v>
          </cell>
          <cell r="E150">
            <v>0</v>
          </cell>
          <cell r="F150">
            <v>0</v>
          </cell>
          <cell r="G150">
            <v>2</v>
          </cell>
          <cell r="H150">
            <v>439.32</v>
          </cell>
          <cell r="I150">
            <v>39818.506402627318</v>
          </cell>
          <cell r="J150">
            <v>12</v>
          </cell>
          <cell r="K150" t="str">
            <v>ноолууран бүтээгдэхүүн</v>
          </cell>
        </row>
        <row r="151">
          <cell r="A151" t="str">
            <v>6301.20.10</v>
          </cell>
          <cell r="B151" t="str">
            <v xml:space="preserve">276 </v>
          </cell>
          <cell r="C151" t="str">
            <v>100</v>
          </cell>
          <cell r="D151" t="str">
            <v>180</v>
          </cell>
          <cell r="E151">
            <v>1</v>
          </cell>
          <cell r="F151">
            <v>109.23</v>
          </cell>
          <cell r="G151">
            <v>1</v>
          </cell>
          <cell r="H151">
            <v>109.23</v>
          </cell>
          <cell r="I151">
            <v>39818.506402627318</v>
          </cell>
          <cell r="J151">
            <v>12</v>
          </cell>
          <cell r="K151" t="str">
            <v>ноолууран бүтээгдэхүүн</v>
          </cell>
        </row>
        <row r="152">
          <cell r="A152" t="str">
            <v>6301.20.10</v>
          </cell>
          <cell r="B152" t="str">
            <v xml:space="preserve">840 </v>
          </cell>
          <cell r="C152" t="str">
            <v>100</v>
          </cell>
          <cell r="D152" t="str">
            <v>111</v>
          </cell>
          <cell r="E152">
            <v>0</v>
          </cell>
          <cell r="F152">
            <v>0</v>
          </cell>
          <cell r="G152">
            <v>7</v>
          </cell>
          <cell r="H152">
            <v>776</v>
          </cell>
          <cell r="I152">
            <v>39818.506402627318</v>
          </cell>
          <cell r="J152">
            <v>12</v>
          </cell>
          <cell r="K152" t="str">
            <v>ноолууран бүтээгдэхүүн</v>
          </cell>
        </row>
        <row r="153">
          <cell r="A153" t="str">
            <v>6301.20.10</v>
          </cell>
          <cell r="B153" t="str">
            <v xml:space="preserve">414 </v>
          </cell>
          <cell r="C153" t="str">
            <v>100</v>
          </cell>
          <cell r="D153" t="str">
            <v>111</v>
          </cell>
          <cell r="E153">
            <v>0</v>
          </cell>
          <cell r="F153">
            <v>0</v>
          </cell>
          <cell r="G153">
            <v>194</v>
          </cell>
          <cell r="H153">
            <v>30010.009993986801</v>
          </cell>
          <cell r="I153">
            <v>39818.506402627318</v>
          </cell>
          <cell r="J153">
            <v>12</v>
          </cell>
          <cell r="K153" t="str">
            <v>ноолууран бүтээгдэхүүн</v>
          </cell>
        </row>
        <row r="154">
          <cell r="A154" t="str">
            <v>6301.20.10</v>
          </cell>
          <cell r="B154" t="str">
            <v xml:space="preserve">826 </v>
          </cell>
          <cell r="C154" t="str">
            <v>100</v>
          </cell>
          <cell r="D154" t="str">
            <v>111</v>
          </cell>
          <cell r="E154">
            <v>2</v>
          </cell>
          <cell r="F154">
            <v>596.79999999999995</v>
          </cell>
          <cell r="G154">
            <v>355</v>
          </cell>
          <cell r="H154">
            <v>17262.999999997599</v>
          </cell>
          <cell r="I154">
            <v>39818.506402627318</v>
          </cell>
          <cell r="J154">
            <v>12</v>
          </cell>
          <cell r="K154" t="str">
            <v>ноолууран бүтээгдэхүүн</v>
          </cell>
        </row>
        <row r="155">
          <cell r="A155" t="str">
            <v>6301.20.10</v>
          </cell>
          <cell r="B155" t="str">
            <v xml:space="preserve">158 </v>
          </cell>
          <cell r="C155" t="str">
            <v>100</v>
          </cell>
          <cell r="D155" t="str">
            <v>111</v>
          </cell>
          <cell r="E155">
            <v>0</v>
          </cell>
          <cell r="F155">
            <v>0</v>
          </cell>
          <cell r="G155">
            <v>50</v>
          </cell>
          <cell r="H155">
            <v>1550</v>
          </cell>
          <cell r="I155">
            <v>39818.506402627318</v>
          </cell>
          <cell r="J155">
            <v>12</v>
          </cell>
          <cell r="K155" t="str">
            <v>ноолууран бүтээгдэхүүн</v>
          </cell>
        </row>
        <row r="156">
          <cell r="A156" t="str">
            <v>6301.20.10</v>
          </cell>
          <cell r="B156" t="str">
            <v xml:space="preserve">643 </v>
          </cell>
          <cell r="C156" t="str">
            <v>100</v>
          </cell>
          <cell r="D156" t="str">
            <v>111</v>
          </cell>
          <cell r="E156">
            <v>0</v>
          </cell>
          <cell r="F156">
            <v>0</v>
          </cell>
          <cell r="G156">
            <v>162</v>
          </cell>
          <cell r="H156">
            <v>18264.451711516071</v>
          </cell>
          <cell r="I156">
            <v>39818.506402627318</v>
          </cell>
          <cell r="J156">
            <v>12</v>
          </cell>
          <cell r="K156" t="str">
            <v>ноолууран бүтээгдэхүүн</v>
          </cell>
        </row>
        <row r="157">
          <cell r="A157" t="str">
            <v>6301.20.10</v>
          </cell>
          <cell r="B157" t="str">
            <v xml:space="preserve">410 </v>
          </cell>
          <cell r="C157" t="str">
            <v>100</v>
          </cell>
          <cell r="D157" t="str">
            <v>111</v>
          </cell>
          <cell r="E157">
            <v>0</v>
          </cell>
          <cell r="F157">
            <v>0</v>
          </cell>
          <cell r="G157">
            <v>14</v>
          </cell>
          <cell r="H157">
            <v>2720.4</v>
          </cell>
          <cell r="I157">
            <v>39818.506402627318</v>
          </cell>
          <cell r="J157">
            <v>12</v>
          </cell>
          <cell r="K157" t="str">
            <v>ноолууран бүтээгдэхүүн</v>
          </cell>
        </row>
        <row r="158">
          <cell r="A158" t="str">
            <v>6301.20.10</v>
          </cell>
          <cell r="B158" t="str">
            <v xml:space="preserve">250 </v>
          </cell>
          <cell r="C158" t="str">
            <v>100</v>
          </cell>
          <cell r="D158" t="str">
            <v>111</v>
          </cell>
          <cell r="E158">
            <v>17</v>
          </cell>
          <cell r="F158">
            <v>820.49999999998397</v>
          </cell>
          <cell r="G158">
            <v>49</v>
          </cell>
          <cell r="H158">
            <v>3057.6099999899843</v>
          </cell>
          <cell r="I158">
            <v>39818.506402627318</v>
          </cell>
          <cell r="J158">
            <v>12</v>
          </cell>
          <cell r="K158" t="str">
            <v>ноолууран бүтээгдэхүүн</v>
          </cell>
        </row>
        <row r="159">
          <cell r="A159" t="str">
            <v>6301.20.10</v>
          </cell>
          <cell r="B159" t="str">
            <v xml:space="preserve">840 </v>
          </cell>
          <cell r="C159" t="str">
            <v>100</v>
          </cell>
          <cell r="D159" t="str">
            <v>180</v>
          </cell>
          <cell r="E159">
            <v>0</v>
          </cell>
          <cell r="F159">
            <v>0</v>
          </cell>
          <cell r="G159">
            <v>13</v>
          </cell>
          <cell r="H159">
            <v>3762.54</v>
          </cell>
          <cell r="I159">
            <v>39818.506402627318</v>
          </cell>
          <cell r="J159">
            <v>12</v>
          </cell>
          <cell r="K159" t="str">
            <v>ноолууран бүтээгдэхүүн</v>
          </cell>
        </row>
        <row r="160">
          <cell r="A160" t="str">
            <v>6301.20.10</v>
          </cell>
          <cell r="B160" t="str">
            <v xml:space="preserve">826 </v>
          </cell>
          <cell r="C160" t="str">
            <v>100</v>
          </cell>
          <cell r="D160" t="str">
            <v>180</v>
          </cell>
          <cell r="E160">
            <v>8</v>
          </cell>
          <cell r="F160">
            <v>1877.6</v>
          </cell>
          <cell r="G160">
            <v>18</v>
          </cell>
          <cell r="H160">
            <v>3997.2</v>
          </cell>
          <cell r="I160">
            <v>39818.506402627318</v>
          </cell>
          <cell r="J160">
            <v>12</v>
          </cell>
          <cell r="K160" t="str">
            <v>ноолууран бүтээгдэхүүн</v>
          </cell>
        </row>
        <row r="161">
          <cell r="A161" t="str">
            <v>6301.20.10</v>
          </cell>
          <cell r="B161" t="str">
            <v xml:space="preserve">756 </v>
          </cell>
          <cell r="C161" t="str">
            <v>100</v>
          </cell>
          <cell r="D161" t="str">
            <v>111</v>
          </cell>
          <cell r="E161">
            <v>0</v>
          </cell>
          <cell r="F161">
            <v>0</v>
          </cell>
          <cell r="G161">
            <v>2</v>
          </cell>
          <cell r="H161">
            <v>438</v>
          </cell>
          <cell r="I161">
            <v>39818.506402627318</v>
          </cell>
          <cell r="J161">
            <v>12</v>
          </cell>
          <cell r="K161" t="str">
            <v>ноолууран бүтээгдэхүүн</v>
          </cell>
        </row>
        <row r="162">
          <cell r="A162" t="str">
            <v>6301.20.10</v>
          </cell>
          <cell r="B162" t="str">
            <v xml:space="preserve">380 </v>
          </cell>
          <cell r="C162" t="str">
            <v>100</v>
          </cell>
          <cell r="D162" t="str">
            <v>111</v>
          </cell>
          <cell r="E162">
            <v>0</v>
          </cell>
          <cell r="F162">
            <v>0</v>
          </cell>
          <cell r="G162">
            <v>90</v>
          </cell>
          <cell r="H162">
            <v>10075.97485362947</v>
          </cell>
          <cell r="I162">
            <v>39818.506402627318</v>
          </cell>
          <cell r="J162">
            <v>12</v>
          </cell>
          <cell r="K162" t="str">
            <v>ноолууран бүтээгдэхүүн</v>
          </cell>
        </row>
        <row r="163">
          <cell r="A163" t="str">
            <v>6110.12.00</v>
          </cell>
          <cell r="B163" t="str">
            <v xml:space="preserve">414 </v>
          </cell>
          <cell r="C163" t="str">
            <v>100</v>
          </cell>
          <cell r="D163" t="str">
            <v>111</v>
          </cell>
          <cell r="E163">
            <v>0</v>
          </cell>
          <cell r="F163">
            <v>0</v>
          </cell>
          <cell r="G163">
            <v>1536</v>
          </cell>
          <cell r="H163">
            <v>89988.489999903904</v>
          </cell>
          <cell r="I163">
            <v>39527.737374305558</v>
          </cell>
          <cell r="J163">
            <v>12</v>
          </cell>
          <cell r="K163" t="str">
            <v>ноолууран бүтээгдэхүүн</v>
          </cell>
        </row>
        <row r="164">
          <cell r="A164" t="str">
            <v>6110.12.00</v>
          </cell>
          <cell r="B164" t="str">
            <v xml:space="preserve">040 </v>
          </cell>
          <cell r="C164" t="str">
            <v>100</v>
          </cell>
          <cell r="D164" t="str">
            <v>111</v>
          </cell>
          <cell r="E164">
            <v>881</v>
          </cell>
          <cell r="F164">
            <v>38499.650183663412</v>
          </cell>
          <cell r="G164">
            <v>7480</v>
          </cell>
          <cell r="H164">
            <v>415218.47977009218</v>
          </cell>
          <cell r="I164">
            <v>39527.737374305558</v>
          </cell>
          <cell r="J164">
            <v>12</v>
          </cell>
          <cell r="K164" t="str">
            <v>ноолууран бүтээгдэхүүн</v>
          </cell>
        </row>
        <row r="165">
          <cell r="A165" t="str">
            <v>6101.90.20</v>
          </cell>
          <cell r="B165" t="str">
            <v xml:space="preserve">380 </v>
          </cell>
          <cell r="C165" t="str">
            <v>100</v>
          </cell>
          <cell r="D165" t="str">
            <v>111</v>
          </cell>
          <cell r="E165">
            <v>0</v>
          </cell>
          <cell r="F165">
            <v>0</v>
          </cell>
          <cell r="G165">
            <v>14</v>
          </cell>
          <cell r="H165">
            <v>450.09999999999997</v>
          </cell>
          <cell r="I165">
            <v>39527.737374305558</v>
          </cell>
          <cell r="J165">
            <v>12</v>
          </cell>
          <cell r="K165" t="str">
            <v>ноолууран бүтээгдэхүүн</v>
          </cell>
        </row>
        <row r="166">
          <cell r="A166" t="str">
            <v>6110.12.00</v>
          </cell>
          <cell r="B166" t="str">
            <v xml:space="preserve">398 </v>
          </cell>
          <cell r="C166" t="str">
            <v>100</v>
          </cell>
          <cell r="D166" t="str">
            <v>900</v>
          </cell>
          <cell r="E166">
            <v>211</v>
          </cell>
          <cell r="F166">
            <v>3297.93</v>
          </cell>
          <cell r="G166">
            <v>312</v>
          </cell>
          <cell r="H166">
            <v>8809.9</v>
          </cell>
          <cell r="I166">
            <v>39527.737374305558</v>
          </cell>
          <cell r="J166">
            <v>12</v>
          </cell>
          <cell r="K166" t="str">
            <v>ноолууран бүтээгдэхүүн</v>
          </cell>
        </row>
        <row r="167">
          <cell r="A167" t="str">
            <v>6110.12.00</v>
          </cell>
          <cell r="B167" t="str">
            <v xml:space="preserve">208 </v>
          </cell>
          <cell r="C167" t="str">
            <v>100</v>
          </cell>
          <cell r="D167" t="str">
            <v>111</v>
          </cell>
          <cell r="E167">
            <v>335</v>
          </cell>
          <cell r="F167">
            <v>5817.4999999695001</v>
          </cell>
          <cell r="G167">
            <v>335</v>
          </cell>
          <cell r="H167">
            <v>5817.4999999695001</v>
          </cell>
          <cell r="I167">
            <v>39527.737374305558</v>
          </cell>
          <cell r="J167">
            <v>12</v>
          </cell>
          <cell r="K167" t="str">
            <v>ноолууран бүтээгдэхүүн</v>
          </cell>
        </row>
        <row r="168">
          <cell r="A168" t="str">
            <v>6102.10.20</v>
          </cell>
          <cell r="B168" t="str">
            <v xml:space="preserve">203 </v>
          </cell>
          <cell r="C168" t="str">
            <v>100</v>
          </cell>
          <cell r="D168" t="str">
            <v>111</v>
          </cell>
          <cell r="E168">
            <v>0</v>
          </cell>
          <cell r="F168">
            <v>0</v>
          </cell>
          <cell r="G168">
            <v>6</v>
          </cell>
          <cell r="H168">
            <v>288</v>
          </cell>
          <cell r="I168">
            <v>39527.737374305558</v>
          </cell>
          <cell r="J168">
            <v>12</v>
          </cell>
          <cell r="K168" t="str">
            <v>ноолууран бүтээгдэхүүн</v>
          </cell>
        </row>
        <row r="169">
          <cell r="A169" t="str">
            <v>6104.41.20</v>
          </cell>
          <cell r="B169" t="str">
            <v xml:space="preserve">124 </v>
          </cell>
          <cell r="C169" t="str">
            <v>100</v>
          </cell>
          <cell r="D169" t="str">
            <v>111</v>
          </cell>
          <cell r="E169">
            <v>0</v>
          </cell>
          <cell r="F169">
            <v>0</v>
          </cell>
          <cell r="G169">
            <v>26</v>
          </cell>
          <cell r="H169">
            <v>1092</v>
          </cell>
          <cell r="I169">
            <v>39527.737374305558</v>
          </cell>
          <cell r="J169">
            <v>12</v>
          </cell>
          <cell r="K169" t="str">
            <v>ноолууран бүтээгдэхүүн</v>
          </cell>
        </row>
        <row r="170">
          <cell r="A170" t="str">
            <v>6110.12.00</v>
          </cell>
          <cell r="B170" t="str">
            <v xml:space="preserve">643 </v>
          </cell>
          <cell r="C170" t="str">
            <v>100</v>
          </cell>
          <cell r="D170" t="str">
            <v>900</v>
          </cell>
          <cell r="E170">
            <v>83</v>
          </cell>
          <cell r="F170">
            <v>1494</v>
          </cell>
          <cell r="G170">
            <v>83</v>
          </cell>
          <cell r="H170">
            <v>1494</v>
          </cell>
          <cell r="I170">
            <v>39527.737374305558</v>
          </cell>
          <cell r="J170">
            <v>12</v>
          </cell>
          <cell r="K170" t="str">
            <v>ноолууран бүтээгдэхүүн</v>
          </cell>
        </row>
        <row r="171">
          <cell r="A171" t="str">
            <v>6102.10.20</v>
          </cell>
          <cell r="B171" t="str">
            <v xml:space="preserve">826 </v>
          </cell>
          <cell r="C171" t="str">
            <v>100</v>
          </cell>
          <cell r="D171" t="str">
            <v>111</v>
          </cell>
          <cell r="E171">
            <v>82</v>
          </cell>
          <cell r="F171">
            <v>5084.799999999309</v>
          </cell>
          <cell r="G171">
            <v>1338</v>
          </cell>
          <cell r="H171">
            <v>85703.10999963127</v>
          </cell>
          <cell r="I171">
            <v>39527.737374305558</v>
          </cell>
          <cell r="J171">
            <v>12</v>
          </cell>
          <cell r="K171" t="str">
            <v>ноолууран бүтээгдэхүүн</v>
          </cell>
        </row>
        <row r="172">
          <cell r="A172" t="str">
            <v>5105.31.10</v>
          </cell>
          <cell r="B172" t="str">
            <v xml:space="preserve">392 </v>
          </cell>
          <cell r="C172" t="str">
            <v>100</v>
          </cell>
          <cell r="D172" t="str">
            <v>111</v>
          </cell>
          <cell r="E172">
            <v>0</v>
          </cell>
          <cell r="F172">
            <v>0</v>
          </cell>
          <cell r="G172">
            <v>44284.6</v>
          </cell>
          <cell r="H172">
            <v>3335988.3101674342</v>
          </cell>
          <cell r="I172">
            <v>39527.737374305558</v>
          </cell>
          <cell r="J172">
            <v>12</v>
          </cell>
          <cell r="K172" t="str">
            <v>ноолуур</v>
          </cell>
        </row>
        <row r="173">
          <cell r="A173" t="str">
            <v>6110.12.00</v>
          </cell>
          <cell r="B173" t="str">
            <v xml:space="preserve">398 </v>
          </cell>
          <cell r="C173" t="str">
            <v>100</v>
          </cell>
          <cell r="D173" t="str">
            <v>111</v>
          </cell>
          <cell r="E173">
            <v>0</v>
          </cell>
          <cell r="F173">
            <v>0</v>
          </cell>
          <cell r="G173">
            <v>88</v>
          </cell>
          <cell r="H173">
            <v>1527.87994</v>
          </cell>
          <cell r="I173">
            <v>39527.737374305558</v>
          </cell>
          <cell r="J173">
            <v>12</v>
          </cell>
          <cell r="K173" t="str">
            <v>ноолууран бүтээгдэхүүн</v>
          </cell>
        </row>
        <row r="174">
          <cell r="A174" t="str">
            <v>5105.31.30</v>
          </cell>
          <cell r="B174" t="str">
            <v xml:space="preserve">156 </v>
          </cell>
          <cell r="C174" t="str">
            <v>100</v>
          </cell>
          <cell r="D174" t="str">
            <v>111</v>
          </cell>
          <cell r="E174">
            <v>0</v>
          </cell>
          <cell r="F174">
            <v>0</v>
          </cell>
          <cell r="G174">
            <v>24196.7</v>
          </cell>
          <cell r="H174">
            <v>1101534</v>
          </cell>
          <cell r="I174">
            <v>39527.737374305558</v>
          </cell>
          <cell r="J174">
            <v>12</v>
          </cell>
          <cell r="K174" t="str">
            <v>ноолуур</v>
          </cell>
        </row>
        <row r="175">
          <cell r="A175" t="str">
            <v>6110.12.00</v>
          </cell>
          <cell r="B175" t="str">
            <v xml:space="preserve">208 </v>
          </cell>
          <cell r="C175" t="str">
            <v>100</v>
          </cell>
          <cell r="D175" t="str">
            <v>180</v>
          </cell>
          <cell r="E175">
            <v>60</v>
          </cell>
          <cell r="F175">
            <v>1740</v>
          </cell>
          <cell r="G175">
            <v>60</v>
          </cell>
          <cell r="H175">
            <v>1740</v>
          </cell>
          <cell r="I175">
            <v>39527.737374305558</v>
          </cell>
          <cell r="J175">
            <v>12</v>
          </cell>
          <cell r="K175" t="str">
            <v>ноолууран бүтээгдэхүүн</v>
          </cell>
        </row>
        <row r="176">
          <cell r="A176" t="str">
            <v>6110.12.00</v>
          </cell>
          <cell r="B176" t="str">
            <v xml:space="preserve">752 </v>
          </cell>
          <cell r="C176" t="str">
            <v>100</v>
          </cell>
          <cell r="D176" t="str">
            <v>180</v>
          </cell>
          <cell r="E176">
            <v>29</v>
          </cell>
          <cell r="F176">
            <v>1479</v>
          </cell>
          <cell r="G176">
            <v>608</v>
          </cell>
          <cell r="H176">
            <v>25780.39745</v>
          </cell>
          <cell r="I176">
            <v>39527.737374305558</v>
          </cell>
          <cell r="J176">
            <v>12</v>
          </cell>
          <cell r="K176" t="str">
            <v>ноолууран бүтээгдэхүүн</v>
          </cell>
        </row>
        <row r="177">
          <cell r="A177" t="str">
            <v>6110.12.00</v>
          </cell>
          <cell r="B177" t="str">
            <v xml:space="preserve">724 </v>
          </cell>
          <cell r="C177" t="str">
            <v>100</v>
          </cell>
          <cell r="D177" t="str">
            <v>111</v>
          </cell>
          <cell r="E177">
            <v>0</v>
          </cell>
          <cell r="F177">
            <v>0</v>
          </cell>
          <cell r="G177">
            <v>316</v>
          </cell>
          <cell r="H177">
            <v>12433.199999982298</v>
          </cell>
          <cell r="I177">
            <v>39527.737374305558</v>
          </cell>
          <cell r="J177">
            <v>12</v>
          </cell>
          <cell r="K177" t="str">
            <v>ноолууран бүтээгдэхүүн</v>
          </cell>
        </row>
        <row r="178">
          <cell r="A178" t="str">
            <v>6110.12.00</v>
          </cell>
          <cell r="B178" t="str">
            <v xml:space="preserve">442 </v>
          </cell>
          <cell r="C178" t="str">
            <v>100</v>
          </cell>
          <cell r="D178" t="str">
            <v>111</v>
          </cell>
          <cell r="E178">
            <v>0</v>
          </cell>
          <cell r="F178">
            <v>0</v>
          </cell>
          <cell r="G178">
            <v>75</v>
          </cell>
          <cell r="H178">
            <v>4485</v>
          </cell>
          <cell r="I178">
            <v>39527.737374305558</v>
          </cell>
          <cell r="J178">
            <v>12</v>
          </cell>
          <cell r="K178" t="str">
            <v>ноолууран бүтээгдэхүүн</v>
          </cell>
        </row>
        <row r="179">
          <cell r="A179" t="str">
            <v>6102.10.20</v>
          </cell>
          <cell r="B179" t="str">
            <v xml:space="preserve">643 </v>
          </cell>
          <cell r="C179" t="str">
            <v>100</v>
          </cell>
          <cell r="D179" t="str">
            <v>111</v>
          </cell>
          <cell r="E179">
            <v>0</v>
          </cell>
          <cell r="F179">
            <v>0</v>
          </cell>
          <cell r="G179">
            <v>69</v>
          </cell>
          <cell r="H179">
            <v>690</v>
          </cell>
          <cell r="I179">
            <v>39527.737374305558</v>
          </cell>
          <cell r="J179">
            <v>12</v>
          </cell>
          <cell r="K179" t="str">
            <v>ноолууран бүтээгдэхүүн</v>
          </cell>
        </row>
        <row r="180">
          <cell r="A180" t="str">
            <v>6104.41.20</v>
          </cell>
          <cell r="B180" t="str">
            <v xml:space="preserve">840 </v>
          </cell>
          <cell r="C180" t="str">
            <v>100</v>
          </cell>
          <cell r="D180" t="str">
            <v>111</v>
          </cell>
          <cell r="E180">
            <v>12</v>
          </cell>
          <cell r="F180">
            <v>504.90000000000003</v>
          </cell>
          <cell r="G180">
            <v>12</v>
          </cell>
          <cell r="H180">
            <v>504.90000000000003</v>
          </cell>
          <cell r="I180">
            <v>39527.737374305558</v>
          </cell>
          <cell r="J180">
            <v>12</v>
          </cell>
          <cell r="K180" t="str">
            <v>ноолууран бүтээгдэхүүн</v>
          </cell>
        </row>
        <row r="181">
          <cell r="A181" t="str">
            <v>6301.20.10</v>
          </cell>
          <cell r="B181" t="str">
            <v xml:space="preserve">156 </v>
          </cell>
          <cell r="C181" t="str">
            <v>100</v>
          </cell>
          <cell r="D181" t="str">
            <v>180</v>
          </cell>
          <cell r="E181">
            <v>0</v>
          </cell>
          <cell r="F181">
            <v>0</v>
          </cell>
          <cell r="G181">
            <v>2</v>
          </cell>
          <cell r="H181">
            <v>365.35</v>
          </cell>
          <cell r="I181">
            <v>39527.737374305558</v>
          </cell>
          <cell r="J181">
            <v>12</v>
          </cell>
          <cell r="K181" t="str">
            <v>ноолууран бүтээгдэхүүн</v>
          </cell>
        </row>
        <row r="182">
          <cell r="A182" t="str">
            <v>6301.20.10</v>
          </cell>
          <cell r="B182" t="str">
            <v xml:space="preserve">840 </v>
          </cell>
          <cell r="C182" t="str">
            <v>100</v>
          </cell>
          <cell r="D182" t="str">
            <v>180</v>
          </cell>
          <cell r="E182">
            <v>0</v>
          </cell>
          <cell r="F182">
            <v>0</v>
          </cell>
          <cell r="G182">
            <v>1</v>
          </cell>
          <cell r="H182">
            <v>244.76</v>
          </cell>
          <cell r="I182">
            <v>39527.737374305558</v>
          </cell>
          <cell r="J182">
            <v>12</v>
          </cell>
          <cell r="K182" t="str">
            <v>ноолууран бүтээгдэхүүн</v>
          </cell>
        </row>
        <row r="183">
          <cell r="A183" t="str">
            <v>6102.10.20</v>
          </cell>
          <cell r="B183" t="str">
            <v xml:space="preserve">380 </v>
          </cell>
          <cell r="C183" t="str">
            <v>100</v>
          </cell>
          <cell r="D183" t="str">
            <v>180</v>
          </cell>
          <cell r="E183">
            <v>4</v>
          </cell>
          <cell r="F183">
            <v>173.0550234741784</v>
          </cell>
          <cell r="G183">
            <v>4</v>
          </cell>
          <cell r="H183">
            <v>173.0550234741784</v>
          </cell>
          <cell r="I183">
            <v>39527.737374305558</v>
          </cell>
          <cell r="J183">
            <v>12</v>
          </cell>
          <cell r="K183" t="str">
            <v>ноолууран бүтээгдэхүүн</v>
          </cell>
        </row>
        <row r="184">
          <cell r="A184" t="str">
            <v>6101.90.20</v>
          </cell>
          <cell r="B184" t="str">
            <v xml:space="preserve">392 </v>
          </cell>
          <cell r="C184" t="str">
            <v>100</v>
          </cell>
          <cell r="D184" t="str">
            <v>180</v>
          </cell>
          <cell r="E184">
            <v>0</v>
          </cell>
          <cell r="F184">
            <v>0</v>
          </cell>
          <cell r="G184">
            <v>84</v>
          </cell>
          <cell r="H184">
            <v>12425.6</v>
          </cell>
          <cell r="I184">
            <v>39527.737374305558</v>
          </cell>
          <cell r="J184">
            <v>12</v>
          </cell>
          <cell r="K184" t="str">
            <v>ноолууран бүтээгдэхүүн</v>
          </cell>
        </row>
        <row r="185">
          <cell r="A185" t="str">
            <v>6110.12.00</v>
          </cell>
          <cell r="B185" t="str">
            <v xml:space="preserve">036 </v>
          </cell>
          <cell r="C185" t="str">
            <v>100</v>
          </cell>
          <cell r="D185" t="str">
            <v>180</v>
          </cell>
          <cell r="E185">
            <v>0</v>
          </cell>
          <cell r="F185">
            <v>0</v>
          </cell>
          <cell r="G185">
            <v>54</v>
          </cell>
          <cell r="H185">
            <v>1435.65</v>
          </cell>
          <cell r="I185">
            <v>39527.737374305558</v>
          </cell>
          <cell r="J185">
            <v>12</v>
          </cell>
          <cell r="K185" t="str">
            <v>ноолууран бүтээгдэхүүн</v>
          </cell>
        </row>
        <row r="186">
          <cell r="A186" t="str">
            <v>6104.41.20</v>
          </cell>
          <cell r="B186" t="str">
            <v xml:space="preserve">250 </v>
          </cell>
          <cell r="C186" t="str">
            <v>100</v>
          </cell>
          <cell r="D186" t="str">
            <v>111</v>
          </cell>
          <cell r="E186">
            <v>750</v>
          </cell>
          <cell r="F186">
            <v>37930.5</v>
          </cell>
          <cell r="G186">
            <v>2040</v>
          </cell>
          <cell r="H186">
            <v>103085.5999999419</v>
          </cell>
          <cell r="I186">
            <v>39527.737374305558</v>
          </cell>
          <cell r="J186">
            <v>12</v>
          </cell>
          <cell r="K186" t="str">
            <v>ноолууран бүтээгдэхүүн</v>
          </cell>
        </row>
        <row r="187">
          <cell r="A187" t="str">
            <v>5105.31.10</v>
          </cell>
          <cell r="B187" t="str">
            <v xml:space="preserve">528 </v>
          </cell>
          <cell r="C187" t="str">
            <v>100</v>
          </cell>
          <cell r="D187" t="str">
            <v>111</v>
          </cell>
          <cell r="E187">
            <v>4483.6000000000004</v>
          </cell>
          <cell r="F187">
            <v>258966.40000000002</v>
          </cell>
          <cell r="G187">
            <v>16149.050000000001</v>
          </cell>
          <cell r="H187">
            <v>931158.1</v>
          </cell>
          <cell r="I187">
            <v>39527.737374305558</v>
          </cell>
          <cell r="J187">
            <v>12</v>
          </cell>
          <cell r="K187" t="str">
            <v>ноолуур</v>
          </cell>
        </row>
        <row r="188">
          <cell r="A188" t="str">
            <v>6110.12.00</v>
          </cell>
          <cell r="B188" t="str">
            <v xml:space="preserve">156 </v>
          </cell>
          <cell r="C188" t="str">
            <v>100</v>
          </cell>
          <cell r="D188" t="str">
            <v>111</v>
          </cell>
          <cell r="E188">
            <v>0</v>
          </cell>
          <cell r="F188">
            <v>0</v>
          </cell>
          <cell r="G188">
            <v>6</v>
          </cell>
          <cell r="H188">
            <v>507.99999999599999</v>
          </cell>
          <cell r="I188">
            <v>39527.737374305558</v>
          </cell>
          <cell r="J188">
            <v>12</v>
          </cell>
          <cell r="K188" t="str">
            <v>ноолууран бүтээгдэхүүн</v>
          </cell>
        </row>
        <row r="189">
          <cell r="A189" t="str">
            <v>6110.12.00</v>
          </cell>
          <cell r="B189" t="str">
            <v xml:space="preserve">056 </v>
          </cell>
          <cell r="C189" t="str">
            <v>100</v>
          </cell>
          <cell r="D189" t="str">
            <v>180</v>
          </cell>
          <cell r="E189">
            <v>0</v>
          </cell>
          <cell r="F189">
            <v>0</v>
          </cell>
          <cell r="G189">
            <v>10</v>
          </cell>
          <cell r="H189">
            <v>427.2</v>
          </cell>
          <cell r="I189">
            <v>39527.737374305558</v>
          </cell>
          <cell r="J189">
            <v>12</v>
          </cell>
          <cell r="K189" t="str">
            <v>ноолууран бүтээгдэхүүн</v>
          </cell>
        </row>
        <row r="190">
          <cell r="A190" t="str">
            <v>6301.20.10</v>
          </cell>
          <cell r="B190" t="str">
            <v xml:space="preserve">756 </v>
          </cell>
          <cell r="C190" t="str">
            <v>100</v>
          </cell>
          <cell r="D190" t="str">
            <v>180</v>
          </cell>
          <cell r="E190">
            <v>0</v>
          </cell>
          <cell r="F190">
            <v>0</v>
          </cell>
          <cell r="G190">
            <v>22</v>
          </cell>
          <cell r="H190">
            <v>2255.9999999920001</v>
          </cell>
          <cell r="I190">
            <v>39527.737374305558</v>
          </cell>
          <cell r="J190">
            <v>12</v>
          </cell>
          <cell r="K190" t="str">
            <v>ноолууран бүтээгдэхүүн</v>
          </cell>
        </row>
        <row r="191">
          <cell r="A191" t="str">
            <v>6101.90.20</v>
          </cell>
          <cell r="B191" t="str">
            <v xml:space="preserve">276 </v>
          </cell>
          <cell r="C191" t="str">
            <v>100</v>
          </cell>
          <cell r="D191" t="str">
            <v>111</v>
          </cell>
          <cell r="E191">
            <v>0</v>
          </cell>
          <cell r="F191">
            <v>0</v>
          </cell>
          <cell r="G191">
            <v>34</v>
          </cell>
          <cell r="H191">
            <v>2402.9999999988004</v>
          </cell>
          <cell r="I191">
            <v>39527.737374305558</v>
          </cell>
          <cell r="J191">
            <v>12</v>
          </cell>
          <cell r="K191" t="str">
            <v>ноолууран бүтээгдэхүүн</v>
          </cell>
        </row>
        <row r="192">
          <cell r="A192" t="str">
            <v>5105.31.20</v>
          </cell>
          <cell r="B192" t="str">
            <v xml:space="preserve">344 </v>
          </cell>
          <cell r="C192" t="str">
            <v>100</v>
          </cell>
          <cell r="D192" t="str">
            <v>180</v>
          </cell>
          <cell r="E192">
            <v>0</v>
          </cell>
          <cell r="F192">
            <v>0</v>
          </cell>
          <cell r="G192">
            <v>8</v>
          </cell>
          <cell r="H192">
            <v>400</v>
          </cell>
          <cell r="I192">
            <v>39527.737374305558</v>
          </cell>
          <cell r="J192">
            <v>12</v>
          </cell>
          <cell r="K192" t="str">
            <v>ноолууран бүтээгдэхүүн</v>
          </cell>
        </row>
        <row r="193">
          <cell r="A193" t="str">
            <v>6101.90.20</v>
          </cell>
          <cell r="B193" t="str">
            <v xml:space="preserve">380 </v>
          </cell>
          <cell r="C193" t="str">
            <v>100</v>
          </cell>
          <cell r="D193" t="str">
            <v>180</v>
          </cell>
          <cell r="E193">
            <v>1</v>
          </cell>
          <cell r="F193">
            <v>156.81877934272302</v>
          </cell>
          <cell r="G193">
            <v>1</v>
          </cell>
          <cell r="H193">
            <v>156.81877934272302</v>
          </cell>
          <cell r="I193">
            <v>39527.737374305558</v>
          </cell>
          <cell r="J193">
            <v>12</v>
          </cell>
          <cell r="K193" t="str">
            <v>ноолууран бүтээгдэхүүн</v>
          </cell>
        </row>
        <row r="194">
          <cell r="A194" t="str">
            <v>6110.12.00</v>
          </cell>
          <cell r="B194" t="str">
            <v xml:space="preserve">348 </v>
          </cell>
          <cell r="C194" t="str">
            <v>100</v>
          </cell>
          <cell r="D194" t="str">
            <v>111</v>
          </cell>
          <cell r="E194">
            <v>0</v>
          </cell>
          <cell r="F194">
            <v>0</v>
          </cell>
          <cell r="G194">
            <v>122</v>
          </cell>
          <cell r="H194">
            <v>4409.3999989946005</v>
          </cell>
          <cell r="I194">
            <v>39527.737374305558</v>
          </cell>
          <cell r="J194">
            <v>12</v>
          </cell>
          <cell r="K194" t="str">
            <v>ноолууран бүтээгдэхүүн</v>
          </cell>
        </row>
        <row r="195">
          <cell r="A195" t="str">
            <v>6102.10.20</v>
          </cell>
          <cell r="B195" t="str">
            <v xml:space="preserve">124 </v>
          </cell>
          <cell r="C195" t="str">
            <v>100</v>
          </cell>
          <cell r="D195" t="str">
            <v>111</v>
          </cell>
          <cell r="E195">
            <v>0</v>
          </cell>
          <cell r="F195">
            <v>0</v>
          </cell>
          <cell r="G195">
            <v>93</v>
          </cell>
          <cell r="H195">
            <v>11343.599999964001</v>
          </cell>
          <cell r="I195">
            <v>39527.737374305558</v>
          </cell>
          <cell r="J195">
            <v>12</v>
          </cell>
          <cell r="K195" t="str">
            <v>ноолууран бүтээгдэхүүн</v>
          </cell>
        </row>
        <row r="196">
          <cell r="A196" t="str">
            <v>6301.20.10</v>
          </cell>
          <cell r="B196" t="str">
            <v xml:space="preserve">056 </v>
          </cell>
          <cell r="C196" t="str">
            <v>100</v>
          </cell>
          <cell r="D196" t="str">
            <v>111</v>
          </cell>
          <cell r="E196">
            <v>0</v>
          </cell>
          <cell r="F196">
            <v>0</v>
          </cell>
          <cell r="G196">
            <v>10</v>
          </cell>
          <cell r="H196">
            <v>180</v>
          </cell>
          <cell r="I196">
            <v>39527.737374305558</v>
          </cell>
          <cell r="J196">
            <v>12</v>
          </cell>
          <cell r="K196" t="str">
            <v>ноолууран бүтээгдэхүүн</v>
          </cell>
        </row>
        <row r="197">
          <cell r="A197" t="str">
            <v>6110.12.00</v>
          </cell>
          <cell r="B197" t="str">
            <v xml:space="preserve">840 </v>
          </cell>
          <cell r="C197" t="str">
            <v>100</v>
          </cell>
          <cell r="D197" t="str">
            <v>180</v>
          </cell>
          <cell r="E197">
            <v>0</v>
          </cell>
          <cell r="F197">
            <v>0</v>
          </cell>
          <cell r="G197">
            <v>779</v>
          </cell>
          <cell r="H197">
            <v>31503.099994999942</v>
          </cell>
          <cell r="I197">
            <v>39527.737374305558</v>
          </cell>
          <cell r="J197">
            <v>12</v>
          </cell>
          <cell r="K197" t="str">
            <v>ноолууран бүтээгдэхүүн</v>
          </cell>
        </row>
        <row r="198">
          <cell r="A198" t="str">
            <v>5105.31.30</v>
          </cell>
          <cell r="B198" t="str">
            <v xml:space="preserve">826 </v>
          </cell>
          <cell r="C198" t="str">
            <v>100</v>
          </cell>
          <cell r="D198" t="str">
            <v>111</v>
          </cell>
          <cell r="E198">
            <v>512.70000000000005</v>
          </cell>
          <cell r="F198">
            <v>1822.6946523267591</v>
          </cell>
          <cell r="G198">
            <v>512.70000000000005</v>
          </cell>
          <cell r="H198">
            <v>1822.6946523267591</v>
          </cell>
          <cell r="I198">
            <v>39527.737374305558</v>
          </cell>
          <cell r="J198">
            <v>12</v>
          </cell>
          <cell r="K198" t="str">
            <v>ноолуур</v>
          </cell>
        </row>
        <row r="199">
          <cell r="A199" t="str">
            <v>6104.41.20</v>
          </cell>
          <cell r="B199" t="str">
            <v xml:space="preserve">414 </v>
          </cell>
          <cell r="C199" t="str">
            <v>100</v>
          </cell>
          <cell r="D199" t="str">
            <v>111</v>
          </cell>
          <cell r="E199">
            <v>0</v>
          </cell>
          <cell r="F199">
            <v>0</v>
          </cell>
          <cell r="G199">
            <v>157</v>
          </cell>
          <cell r="H199">
            <v>10441.199999998498</v>
          </cell>
          <cell r="I199">
            <v>39527.737374305558</v>
          </cell>
          <cell r="J199">
            <v>12</v>
          </cell>
          <cell r="K199" t="str">
            <v>ноолууран бүтээгдэхүүн</v>
          </cell>
        </row>
        <row r="200">
          <cell r="A200" t="str">
            <v>5105.31.10</v>
          </cell>
          <cell r="B200" t="str">
            <v xml:space="preserve">356 </v>
          </cell>
          <cell r="C200" t="str">
            <v>100</v>
          </cell>
          <cell r="D200" t="str">
            <v>111</v>
          </cell>
          <cell r="E200">
            <v>900</v>
          </cell>
          <cell r="F200">
            <v>84033</v>
          </cell>
          <cell r="G200">
            <v>3871.3</v>
          </cell>
          <cell r="H200">
            <v>345022.18099999998</v>
          </cell>
          <cell r="I200">
            <v>39527.737374305558</v>
          </cell>
          <cell r="J200">
            <v>12</v>
          </cell>
          <cell r="K200" t="str">
            <v>ноолуур</v>
          </cell>
        </row>
        <row r="201">
          <cell r="A201" t="str">
            <v>6110.12.00</v>
          </cell>
          <cell r="B201" t="str">
            <v xml:space="preserve">203 </v>
          </cell>
          <cell r="C201" t="str">
            <v>100</v>
          </cell>
          <cell r="D201" t="str">
            <v>111</v>
          </cell>
          <cell r="E201">
            <v>95</v>
          </cell>
          <cell r="F201">
            <v>3029.2499999940001</v>
          </cell>
          <cell r="G201">
            <v>1121</v>
          </cell>
          <cell r="H201">
            <v>37541.469999955618</v>
          </cell>
          <cell r="I201">
            <v>39527.737374305558</v>
          </cell>
          <cell r="J201">
            <v>12</v>
          </cell>
          <cell r="K201" t="str">
            <v>ноолууран бүтээгдэхүүн</v>
          </cell>
        </row>
        <row r="202">
          <cell r="A202" t="str">
            <v>6110.12.00</v>
          </cell>
          <cell r="B202" t="str">
            <v xml:space="preserve">643 </v>
          </cell>
          <cell r="C202" t="str">
            <v>100</v>
          </cell>
          <cell r="D202" t="str">
            <v>111</v>
          </cell>
          <cell r="E202">
            <v>1068</v>
          </cell>
          <cell r="F202">
            <v>10690.471182196834</v>
          </cell>
          <cell r="G202">
            <v>5281</v>
          </cell>
          <cell r="H202">
            <v>125993.38463612243</v>
          </cell>
          <cell r="I202">
            <v>39527.737374305558</v>
          </cell>
          <cell r="J202">
            <v>12</v>
          </cell>
          <cell r="K202" t="str">
            <v>ноолууран бүтээгдэхүүн</v>
          </cell>
        </row>
        <row r="203">
          <cell r="A203" t="str">
            <v>5105.31.10</v>
          </cell>
          <cell r="B203" t="str">
            <v xml:space="preserve">826 </v>
          </cell>
          <cell r="C203" t="str">
            <v>100</v>
          </cell>
          <cell r="D203" t="str">
            <v>111</v>
          </cell>
          <cell r="E203">
            <v>25559</v>
          </cell>
          <cell r="F203">
            <v>1839128.6553476732</v>
          </cell>
          <cell r="G203">
            <v>141870</v>
          </cell>
          <cell r="H203">
            <v>9956486.0206073988</v>
          </cell>
          <cell r="I203">
            <v>39527.737374305558</v>
          </cell>
          <cell r="J203">
            <v>12</v>
          </cell>
          <cell r="K203" t="str">
            <v>ноолуур</v>
          </cell>
        </row>
        <row r="204">
          <cell r="A204" t="str">
            <v>6104.51.20</v>
          </cell>
          <cell r="B204" t="str">
            <v xml:space="preserve">442 </v>
          </cell>
          <cell r="C204" t="str">
            <v>100</v>
          </cell>
          <cell r="D204" t="str">
            <v>111</v>
          </cell>
          <cell r="E204">
            <v>0</v>
          </cell>
          <cell r="F204">
            <v>0</v>
          </cell>
          <cell r="G204">
            <v>2</v>
          </cell>
          <cell r="H204">
            <v>138</v>
          </cell>
          <cell r="I204">
            <v>39527.737374305558</v>
          </cell>
          <cell r="J204">
            <v>12</v>
          </cell>
          <cell r="K204" t="str">
            <v>ноолууран бүтээгдэхүүн</v>
          </cell>
        </row>
        <row r="205">
          <cell r="A205" t="str">
            <v>6110.12.00</v>
          </cell>
          <cell r="B205" t="str">
            <v xml:space="preserve">410 </v>
          </cell>
          <cell r="C205" t="str">
            <v>100</v>
          </cell>
          <cell r="D205" t="str">
            <v>111</v>
          </cell>
          <cell r="E205">
            <v>1715</v>
          </cell>
          <cell r="F205">
            <v>68150.509999958012</v>
          </cell>
          <cell r="G205">
            <v>9167</v>
          </cell>
          <cell r="H205">
            <v>395377.19538561685</v>
          </cell>
          <cell r="I205">
            <v>39527.737374305558</v>
          </cell>
          <cell r="J205">
            <v>12</v>
          </cell>
          <cell r="K205" t="str">
            <v>ноолууран бүтээгдэхүүн</v>
          </cell>
        </row>
        <row r="206">
          <cell r="A206" t="str">
            <v>5105.31.10</v>
          </cell>
          <cell r="B206" t="str">
            <v xml:space="preserve">156 </v>
          </cell>
          <cell r="C206" t="str">
            <v>100</v>
          </cell>
          <cell r="D206" t="str">
            <v>111</v>
          </cell>
          <cell r="E206">
            <v>39627.600000000006</v>
          </cell>
          <cell r="F206">
            <v>2452003.9</v>
          </cell>
          <cell r="G206">
            <v>804473.03000000014</v>
          </cell>
          <cell r="H206">
            <v>46473093.010000005</v>
          </cell>
          <cell r="I206">
            <v>39527.737374305558</v>
          </cell>
          <cell r="J206">
            <v>12</v>
          </cell>
          <cell r="K206" t="str">
            <v>ноолуур</v>
          </cell>
        </row>
        <row r="207">
          <cell r="A207" t="str">
            <v>6104.61.20</v>
          </cell>
          <cell r="B207" t="str">
            <v xml:space="preserve">826 </v>
          </cell>
          <cell r="C207" t="str">
            <v>100</v>
          </cell>
          <cell r="D207" t="str">
            <v>111</v>
          </cell>
          <cell r="E207">
            <v>0</v>
          </cell>
          <cell r="F207">
            <v>0</v>
          </cell>
          <cell r="G207">
            <v>16</v>
          </cell>
          <cell r="H207">
            <v>960</v>
          </cell>
          <cell r="I207">
            <v>39527.737374305558</v>
          </cell>
          <cell r="J207">
            <v>12</v>
          </cell>
          <cell r="K207" t="str">
            <v>ноолууран бүтээгдэхүүн</v>
          </cell>
        </row>
        <row r="208">
          <cell r="A208" t="str">
            <v>6110.12.00</v>
          </cell>
          <cell r="B208" t="str">
            <v xml:space="preserve">826 </v>
          </cell>
          <cell r="C208" t="str">
            <v>100</v>
          </cell>
          <cell r="D208" t="str">
            <v>180</v>
          </cell>
          <cell r="E208">
            <v>48</v>
          </cell>
          <cell r="F208">
            <v>4038</v>
          </cell>
          <cell r="G208">
            <v>376</v>
          </cell>
          <cell r="H208">
            <v>17241.039899999942</v>
          </cell>
          <cell r="I208">
            <v>39527.737374305558</v>
          </cell>
          <cell r="J208">
            <v>12</v>
          </cell>
          <cell r="K208" t="str">
            <v>ноолууран бүтээгдэхүүн</v>
          </cell>
        </row>
        <row r="209">
          <cell r="A209" t="str">
            <v>6104.41.20</v>
          </cell>
          <cell r="B209" t="str">
            <v xml:space="preserve">442 </v>
          </cell>
          <cell r="C209" t="str">
            <v>100</v>
          </cell>
          <cell r="D209" t="str">
            <v>111</v>
          </cell>
          <cell r="E209">
            <v>0</v>
          </cell>
          <cell r="F209">
            <v>0</v>
          </cell>
          <cell r="G209">
            <v>3</v>
          </cell>
          <cell r="H209">
            <v>327.99999999999</v>
          </cell>
          <cell r="I209">
            <v>39527.737374305558</v>
          </cell>
          <cell r="J209">
            <v>12</v>
          </cell>
          <cell r="K209" t="str">
            <v>ноолууран бүтээгдэхүүн</v>
          </cell>
        </row>
        <row r="210">
          <cell r="A210" t="str">
            <v>5105.31.10</v>
          </cell>
          <cell r="B210" t="str">
            <v xml:space="preserve">840 </v>
          </cell>
          <cell r="C210" t="str">
            <v>100</v>
          </cell>
          <cell r="D210" t="str">
            <v>111</v>
          </cell>
          <cell r="E210">
            <v>9140.5</v>
          </cell>
          <cell r="F210">
            <v>630694.5</v>
          </cell>
          <cell r="G210">
            <v>18515.5</v>
          </cell>
          <cell r="H210">
            <v>1387469.5</v>
          </cell>
          <cell r="I210">
            <v>39527.737374305558</v>
          </cell>
          <cell r="J210">
            <v>12</v>
          </cell>
          <cell r="K210" t="str">
            <v>ноолуур</v>
          </cell>
        </row>
        <row r="211">
          <cell r="A211" t="str">
            <v>6104.61.20</v>
          </cell>
          <cell r="B211" t="str">
            <v xml:space="preserve">250 </v>
          </cell>
          <cell r="C211" t="str">
            <v>100</v>
          </cell>
          <cell r="D211" t="str">
            <v>111</v>
          </cell>
          <cell r="E211">
            <v>0</v>
          </cell>
          <cell r="F211">
            <v>0</v>
          </cell>
          <cell r="G211">
            <v>114</v>
          </cell>
          <cell r="H211">
            <v>4082.5999999964006</v>
          </cell>
          <cell r="I211">
            <v>39527.737374305558</v>
          </cell>
          <cell r="J211">
            <v>12</v>
          </cell>
          <cell r="K211" t="str">
            <v>ноолууран бүтээгдэхүүн</v>
          </cell>
        </row>
        <row r="212">
          <cell r="A212" t="str">
            <v>6110.12.00</v>
          </cell>
          <cell r="B212" t="str">
            <v xml:space="preserve">826 </v>
          </cell>
          <cell r="C212" t="str">
            <v>100</v>
          </cell>
          <cell r="D212" t="str">
            <v>111</v>
          </cell>
          <cell r="E212">
            <v>429</v>
          </cell>
          <cell r="F212">
            <v>35015.999999999498</v>
          </cell>
          <cell r="G212">
            <v>10048</v>
          </cell>
          <cell r="H212">
            <v>318139.43768177257</v>
          </cell>
          <cell r="I212">
            <v>39527.737374305558</v>
          </cell>
          <cell r="J212">
            <v>12</v>
          </cell>
          <cell r="K212" t="str">
            <v>ноолууран бүтээгдэхүүн</v>
          </cell>
        </row>
        <row r="213">
          <cell r="A213" t="str">
            <v>6104.41.20</v>
          </cell>
          <cell r="B213" t="str">
            <v xml:space="preserve">056 </v>
          </cell>
          <cell r="C213" t="str">
            <v>100</v>
          </cell>
          <cell r="D213" t="str">
            <v>111</v>
          </cell>
          <cell r="E213">
            <v>0</v>
          </cell>
          <cell r="F213">
            <v>0</v>
          </cell>
          <cell r="G213">
            <v>132</v>
          </cell>
          <cell r="H213">
            <v>5877.4</v>
          </cell>
          <cell r="I213">
            <v>39527.737374305558</v>
          </cell>
          <cell r="J213">
            <v>12</v>
          </cell>
          <cell r="K213" t="str">
            <v>ноолууран бүтээгдэхүүн</v>
          </cell>
        </row>
        <row r="214">
          <cell r="A214" t="str">
            <v>5102.11.20</v>
          </cell>
          <cell r="B214" t="str">
            <v xml:space="preserve">356 </v>
          </cell>
          <cell r="C214" t="str">
            <v>100</v>
          </cell>
          <cell r="D214" t="str">
            <v>180</v>
          </cell>
          <cell r="E214">
            <v>0</v>
          </cell>
          <cell r="F214">
            <v>0</v>
          </cell>
          <cell r="G214">
            <v>10</v>
          </cell>
          <cell r="H214">
            <v>690</v>
          </cell>
          <cell r="I214">
            <v>39527.737374305558</v>
          </cell>
          <cell r="J214">
            <v>12</v>
          </cell>
          <cell r="K214" t="str">
            <v>ноолуур</v>
          </cell>
        </row>
        <row r="215">
          <cell r="A215" t="str">
            <v>6104.61.20</v>
          </cell>
          <cell r="B215" t="str">
            <v xml:space="preserve">392 </v>
          </cell>
          <cell r="C215" t="str">
            <v>300</v>
          </cell>
          <cell r="D215" t="str">
            <v>113</v>
          </cell>
          <cell r="E215">
            <v>25</v>
          </cell>
          <cell r="F215">
            <v>1164.75</v>
          </cell>
          <cell r="G215">
            <v>25</v>
          </cell>
          <cell r="H215">
            <v>1164.75</v>
          </cell>
          <cell r="I215">
            <v>39527.737374305558</v>
          </cell>
          <cell r="J215">
            <v>12</v>
          </cell>
          <cell r="K215" t="str">
            <v>ноолууран бүтээгдэхүүн</v>
          </cell>
        </row>
        <row r="216">
          <cell r="A216" t="str">
            <v>6102.10.20</v>
          </cell>
          <cell r="B216" t="str">
            <v xml:space="preserve">040 </v>
          </cell>
          <cell r="C216" t="str">
            <v>100</v>
          </cell>
          <cell r="D216" t="str">
            <v>180</v>
          </cell>
          <cell r="E216">
            <v>0</v>
          </cell>
          <cell r="F216">
            <v>0</v>
          </cell>
          <cell r="G216">
            <v>1</v>
          </cell>
          <cell r="H216">
            <v>144</v>
          </cell>
          <cell r="I216">
            <v>39527.737374305558</v>
          </cell>
          <cell r="J216">
            <v>12</v>
          </cell>
          <cell r="K216" t="str">
            <v>ноолууран бүтээгдэхүүн</v>
          </cell>
        </row>
        <row r="217">
          <cell r="A217" t="str">
            <v>6102.10.20</v>
          </cell>
          <cell r="B217" t="str">
            <v xml:space="preserve">276 </v>
          </cell>
          <cell r="C217" t="str">
            <v>100</v>
          </cell>
          <cell r="D217" t="str">
            <v>310</v>
          </cell>
          <cell r="E217">
            <v>0</v>
          </cell>
          <cell r="F217">
            <v>0</v>
          </cell>
          <cell r="G217">
            <v>15</v>
          </cell>
          <cell r="H217">
            <v>850</v>
          </cell>
          <cell r="I217">
            <v>39527.737374305558</v>
          </cell>
          <cell r="J217">
            <v>12</v>
          </cell>
          <cell r="K217" t="str">
            <v>ноолууран бүтээгдэхүүн</v>
          </cell>
        </row>
        <row r="218">
          <cell r="A218" t="str">
            <v>6110.12.00</v>
          </cell>
          <cell r="B218" t="str">
            <v xml:space="preserve">392 </v>
          </cell>
          <cell r="C218" t="str">
            <v>100</v>
          </cell>
          <cell r="D218" t="str">
            <v>111</v>
          </cell>
          <cell r="E218">
            <v>380</v>
          </cell>
          <cell r="F218">
            <v>10449</v>
          </cell>
          <cell r="G218">
            <v>8830</v>
          </cell>
          <cell r="H218">
            <v>301304.09999968589</v>
          </cell>
          <cell r="I218">
            <v>39527.737374305558</v>
          </cell>
          <cell r="J218">
            <v>12</v>
          </cell>
          <cell r="K218" t="str">
            <v>ноолууран бүтээгдэхүүн</v>
          </cell>
        </row>
        <row r="219">
          <cell r="A219" t="str">
            <v>6301.20.10</v>
          </cell>
          <cell r="B219" t="str">
            <v xml:space="preserve">528 </v>
          </cell>
          <cell r="C219" t="str">
            <v>100</v>
          </cell>
          <cell r="D219" t="str">
            <v>111</v>
          </cell>
          <cell r="E219">
            <v>0</v>
          </cell>
          <cell r="F219">
            <v>0</v>
          </cell>
          <cell r="G219">
            <v>32</v>
          </cell>
          <cell r="H219">
            <v>1168</v>
          </cell>
          <cell r="I219">
            <v>39527.737374305558</v>
          </cell>
          <cell r="J219">
            <v>12</v>
          </cell>
          <cell r="K219" t="str">
            <v>ноолууран бүтээгдэхүүн</v>
          </cell>
        </row>
        <row r="220">
          <cell r="A220" t="str">
            <v>6104.41.20</v>
          </cell>
          <cell r="B220" t="str">
            <v xml:space="preserve">250 </v>
          </cell>
          <cell r="C220" t="str">
            <v>300</v>
          </cell>
          <cell r="D220" t="str">
            <v>113</v>
          </cell>
          <cell r="E220">
            <v>91</v>
          </cell>
          <cell r="F220">
            <v>3917.5499999999997</v>
          </cell>
          <cell r="G220">
            <v>91</v>
          </cell>
          <cell r="H220">
            <v>3917.5499999999997</v>
          </cell>
          <cell r="I220">
            <v>39527.737374305558</v>
          </cell>
          <cell r="J220">
            <v>12</v>
          </cell>
          <cell r="K220" t="str">
            <v>ноолууран бүтээгдэхүүн</v>
          </cell>
        </row>
        <row r="221">
          <cell r="A221" t="str">
            <v>6301.20.10</v>
          </cell>
          <cell r="B221" t="str">
            <v xml:space="preserve">246 </v>
          </cell>
          <cell r="C221" t="str">
            <v>100</v>
          </cell>
          <cell r="D221" t="str">
            <v>111</v>
          </cell>
          <cell r="E221">
            <v>0</v>
          </cell>
          <cell r="F221">
            <v>0</v>
          </cell>
          <cell r="G221">
            <v>12</v>
          </cell>
          <cell r="H221">
            <v>2091</v>
          </cell>
          <cell r="I221">
            <v>39527.737374305558</v>
          </cell>
          <cell r="J221">
            <v>12</v>
          </cell>
          <cell r="K221" t="str">
            <v>ноолууран бүтээгдэхүүн</v>
          </cell>
        </row>
        <row r="222">
          <cell r="A222" t="str">
            <v>6110.12.00</v>
          </cell>
          <cell r="B222" t="str">
            <v xml:space="preserve">840 </v>
          </cell>
          <cell r="C222" t="str">
            <v>100</v>
          </cell>
          <cell r="D222" t="str">
            <v>111</v>
          </cell>
          <cell r="E222">
            <v>360</v>
          </cell>
          <cell r="F222">
            <v>18823.149999990179</v>
          </cell>
          <cell r="G222">
            <v>7233</v>
          </cell>
          <cell r="H222">
            <v>359804.86948777526</v>
          </cell>
          <cell r="I222">
            <v>39527.737374305558</v>
          </cell>
          <cell r="J222">
            <v>12</v>
          </cell>
          <cell r="K222" t="str">
            <v>ноолууран бүтээгдэхүүн</v>
          </cell>
        </row>
        <row r="223">
          <cell r="A223" t="str">
            <v>5105.31.30</v>
          </cell>
          <cell r="B223" t="str">
            <v xml:space="preserve">414 </v>
          </cell>
          <cell r="C223" t="str">
            <v>100</v>
          </cell>
          <cell r="D223" t="str">
            <v>111</v>
          </cell>
          <cell r="E223">
            <v>0</v>
          </cell>
          <cell r="F223">
            <v>0</v>
          </cell>
          <cell r="G223">
            <v>65</v>
          </cell>
          <cell r="H223">
            <v>5200</v>
          </cell>
          <cell r="I223">
            <v>39527.737374305558</v>
          </cell>
          <cell r="J223">
            <v>12</v>
          </cell>
          <cell r="K223" t="str">
            <v>ноолуур</v>
          </cell>
        </row>
        <row r="224">
          <cell r="A224" t="str">
            <v>6104.41.20</v>
          </cell>
          <cell r="B224" t="str">
            <v xml:space="preserve">276 </v>
          </cell>
          <cell r="C224" t="str">
            <v>100</v>
          </cell>
          <cell r="D224" t="str">
            <v>310</v>
          </cell>
          <cell r="E224">
            <v>0</v>
          </cell>
          <cell r="F224">
            <v>0</v>
          </cell>
          <cell r="G224">
            <v>5</v>
          </cell>
          <cell r="H224">
            <v>248</v>
          </cell>
          <cell r="I224">
            <v>39527.737374305558</v>
          </cell>
          <cell r="J224">
            <v>12</v>
          </cell>
          <cell r="K224" t="str">
            <v>ноолууран бүтээгдэхүүн</v>
          </cell>
        </row>
        <row r="225">
          <cell r="A225" t="str">
            <v>6110.12.00</v>
          </cell>
          <cell r="B225" t="str">
            <v xml:space="preserve">276 </v>
          </cell>
          <cell r="C225" t="str">
            <v>100</v>
          </cell>
          <cell r="D225" t="str">
            <v>111</v>
          </cell>
          <cell r="E225">
            <v>756</v>
          </cell>
          <cell r="F225">
            <v>55304.185510865405</v>
          </cell>
          <cell r="G225">
            <v>28558</v>
          </cell>
          <cell r="H225">
            <v>1013978.988633053</v>
          </cell>
          <cell r="I225">
            <v>39527.737374305558</v>
          </cell>
          <cell r="J225">
            <v>12</v>
          </cell>
          <cell r="K225" t="str">
            <v>ноолууран бүтээгдэхүүн</v>
          </cell>
        </row>
        <row r="226">
          <cell r="A226" t="str">
            <v>6110.12.00</v>
          </cell>
          <cell r="B226" t="str">
            <v xml:space="preserve">250 </v>
          </cell>
          <cell r="C226" t="str">
            <v>300</v>
          </cell>
          <cell r="D226" t="str">
            <v>113</v>
          </cell>
          <cell r="E226">
            <v>702</v>
          </cell>
          <cell r="F226">
            <v>37885.499999996602</v>
          </cell>
          <cell r="G226">
            <v>702</v>
          </cell>
          <cell r="H226">
            <v>37885.499999996602</v>
          </cell>
          <cell r="I226">
            <v>39527.737374305558</v>
          </cell>
          <cell r="J226">
            <v>12</v>
          </cell>
          <cell r="K226" t="str">
            <v>ноолууран бүтээгдэхүүн</v>
          </cell>
        </row>
        <row r="227">
          <cell r="A227" t="str">
            <v>6110.12.00</v>
          </cell>
          <cell r="B227" t="str">
            <v xml:space="preserve">724 </v>
          </cell>
          <cell r="C227" t="str">
            <v>100</v>
          </cell>
          <cell r="D227" t="str">
            <v>180</v>
          </cell>
          <cell r="E227">
            <v>0</v>
          </cell>
          <cell r="F227">
            <v>0</v>
          </cell>
          <cell r="G227">
            <v>53</v>
          </cell>
          <cell r="H227">
            <v>1124</v>
          </cell>
          <cell r="I227">
            <v>39527.737374305558</v>
          </cell>
          <cell r="J227">
            <v>12</v>
          </cell>
          <cell r="K227" t="str">
            <v>ноолууран бүтээгдэхүүн</v>
          </cell>
        </row>
        <row r="228">
          <cell r="A228" t="str">
            <v>6102.10.20</v>
          </cell>
          <cell r="B228" t="str">
            <v xml:space="preserve">208 </v>
          </cell>
          <cell r="C228" t="str">
            <v>100</v>
          </cell>
          <cell r="D228" t="str">
            <v>180</v>
          </cell>
          <cell r="E228">
            <v>10</v>
          </cell>
          <cell r="F228">
            <v>460</v>
          </cell>
          <cell r="G228">
            <v>10</v>
          </cell>
          <cell r="H228">
            <v>460</v>
          </cell>
          <cell r="I228">
            <v>39527.737374305558</v>
          </cell>
          <cell r="J228">
            <v>12</v>
          </cell>
          <cell r="K228" t="str">
            <v>ноолууран бүтээгдэхүүн</v>
          </cell>
        </row>
        <row r="229">
          <cell r="A229" t="str">
            <v>6104.41.20</v>
          </cell>
          <cell r="B229" t="str">
            <v xml:space="preserve">414 </v>
          </cell>
          <cell r="C229" t="str">
            <v>100</v>
          </cell>
          <cell r="D229" t="str">
            <v>180</v>
          </cell>
          <cell r="E229">
            <v>1</v>
          </cell>
          <cell r="F229">
            <v>50.4</v>
          </cell>
          <cell r="G229">
            <v>1</v>
          </cell>
          <cell r="H229">
            <v>50.4</v>
          </cell>
          <cell r="I229">
            <v>39527.737374305558</v>
          </cell>
          <cell r="J229">
            <v>12</v>
          </cell>
          <cell r="K229" t="str">
            <v>ноолууран бүтээгдэхүүн</v>
          </cell>
        </row>
        <row r="230">
          <cell r="A230" t="str">
            <v>5105.31.10</v>
          </cell>
          <cell r="B230" t="str">
            <v xml:space="preserve">756 </v>
          </cell>
          <cell r="C230" t="str">
            <v>100</v>
          </cell>
          <cell r="D230" t="str">
            <v>111</v>
          </cell>
          <cell r="E230">
            <v>0</v>
          </cell>
          <cell r="F230">
            <v>0</v>
          </cell>
          <cell r="G230">
            <v>4100</v>
          </cell>
          <cell r="H230">
            <v>233700</v>
          </cell>
          <cell r="I230">
            <v>39527.737374305558</v>
          </cell>
          <cell r="J230">
            <v>12</v>
          </cell>
          <cell r="K230" t="str">
            <v>ноолуур</v>
          </cell>
        </row>
        <row r="231">
          <cell r="A231" t="str">
            <v>6110.12.00</v>
          </cell>
          <cell r="B231" t="str">
            <v xml:space="preserve">380 </v>
          </cell>
          <cell r="C231" t="str">
            <v>100</v>
          </cell>
          <cell r="D231" t="str">
            <v>111</v>
          </cell>
          <cell r="E231">
            <v>2768</v>
          </cell>
          <cell r="F231">
            <v>108888.05837208821</v>
          </cell>
          <cell r="G231">
            <v>44048</v>
          </cell>
          <cell r="H231">
            <v>1639971.8461496898</v>
          </cell>
          <cell r="I231">
            <v>39527.737374305558</v>
          </cell>
          <cell r="J231">
            <v>12</v>
          </cell>
          <cell r="K231" t="str">
            <v>ноолууран бүтээгдэхүүн</v>
          </cell>
        </row>
        <row r="232">
          <cell r="A232" t="str">
            <v>6301.20.10</v>
          </cell>
          <cell r="B232" t="str">
            <v xml:space="preserve">036 </v>
          </cell>
          <cell r="C232" t="str">
            <v>100</v>
          </cell>
          <cell r="D232" t="str">
            <v>111</v>
          </cell>
          <cell r="E232">
            <v>7</v>
          </cell>
          <cell r="F232">
            <v>476</v>
          </cell>
          <cell r="G232">
            <v>7</v>
          </cell>
          <cell r="H232">
            <v>476</v>
          </cell>
          <cell r="I232">
            <v>39527.737374305558</v>
          </cell>
          <cell r="J232">
            <v>12</v>
          </cell>
          <cell r="K232" t="str">
            <v>ноолууран бүтээгдэхүүн</v>
          </cell>
        </row>
        <row r="233">
          <cell r="A233" t="str">
            <v>6102.10.20</v>
          </cell>
          <cell r="B233" t="str">
            <v xml:space="preserve">392 </v>
          </cell>
          <cell r="C233" t="str">
            <v>100</v>
          </cell>
          <cell r="D233" t="str">
            <v>180</v>
          </cell>
          <cell r="E233">
            <v>0</v>
          </cell>
          <cell r="F233">
            <v>0</v>
          </cell>
          <cell r="G233">
            <v>1</v>
          </cell>
          <cell r="H233">
            <v>56.8</v>
          </cell>
          <cell r="I233">
            <v>39527.737374305558</v>
          </cell>
          <cell r="J233">
            <v>12</v>
          </cell>
          <cell r="K233" t="str">
            <v>ноолууран бүтээгдэхүүн</v>
          </cell>
        </row>
        <row r="234">
          <cell r="A234" t="str">
            <v>6104.41.20</v>
          </cell>
          <cell r="B234" t="str">
            <v xml:space="preserve">380 </v>
          </cell>
          <cell r="C234" t="str">
            <v>100</v>
          </cell>
          <cell r="D234" t="str">
            <v>111</v>
          </cell>
          <cell r="E234">
            <v>0</v>
          </cell>
          <cell r="F234">
            <v>0</v>
          </cell>
          <cell r="G234">
            <v>35</v>
          </cell>
          <cell r="H234">
            <v>1895.5817502276752</v>
          </cell>
          <cell r="I234">
            <v>39527.737374305558</v>
          </cell>
          <cell r="J234">
            <v>12</v>
          </cell>
          <cell r="K234" t="str">
            <v>ноолууран бүтээгдэхүүн</v>
          </cell>
        </row>
        <row r="235">
          <cell r="A235" t="str">
            <v>6110.12.00</v>
          </cell>
          <cell r="B235" t="str">
            <v xml:space="preserve">276 </v>
          </cell>
          <cell r="C235" t="str">
            <v>100</v>
          </cell>
          <cell r="D235" t="str">
            <v>310</v>
          </cell>
          <cell r="E235">
            <v>0</v>
          </cell>
          <cell r="F235">
            <v>0</v>
          </cell>
          <cell r="G235">
            <v>53</v>
          </cell>
          <cell r="H235">
            <v>2025.9999999979002</v>
          </cell>
          <cell r="I235">
            <v>39527.737374305558</v>
          </cell>
          <cell r="J235">
            <v>12</v>
          </cell>
          <cell r="K235" t="str">
            <v>ноолууран бүтээгдэхүүн</v>
          </cell>
        </row>
        <row r="236">
          <cell r="A236" t="str">
            <v>6110.12.00</v>
          </cell>
          <cell r="B236" t="str">
            <v xml:space="preserve">392 </v>
          </cell>
          <cell r="C236" t="str">
            <v>100</v>
          </cell>
          <cell r="D236" t="str">
            <v>310</v>
          </cell>
          <cell r="E236">
            <v>0</v>
          </cell>
          <cell r="F236">
            <v>0</v>
          </cell>
          <cell r="G236">
            <v>32</v>
          </cell>
          <cell r="H236">
            <v>2160</v>
          </cell>
          <cell r="I236">
            <v>39527.737374305558</v>
          </cell>
          <cell r="J236">
            <v>12</v>
          </cell>
          <cell r="K236" t="str">
            <v>ноолууран бүтээгдэхүүн</v>
          </cell>
        </row>
        <row r="237">
          <cell r="A237" t="str">
            <v>6102.10.20</v>
          </cell>
          <cell r="B237" t="str">
            <v xml:space="preserve">392 </v>
          </cell>
          <cell r="C237" t="str">
            <v>100</v>
          </cell>
          <cell r="D237" t="str">
            <v>111</v>
          </cell>
          <cell r="E237">
            <v>0</v>
          </cell>
          <cell r="F237">
            <v>0</v>
          </cell>
          <cell r="G237">
            <v>91</v>
          </cell>
          <cell r="H237">
            <v>7591.9999999949996</v>
          </cell>
          <cell r="I237">
            <v>39527.737374305558</v>
          </cell>
          <cell r="J237">
            <v>12</v>
          </cell>
          <cell r="K237" t="str">
            <v>ноолууран бүтээгдэхүүн</v>
          </cell>
        </row>
        <row r="238">
          <cell r="A238" t="str">
            <v>6301.20.10</v>
          </cell>
          <cell r="B238" t="str">
            <v xml:space="preserve">276 </v>
          </cell>
          <cell r="C238" t="str">
            <v>100</v>
          </cell>
          <cell r="D238" t="str">
            <v>111</v>
          </cell>
          <cell r="E238">
            <v>17</v>
          </cell>
          <cell r="F238">
            <v>905.69999999940001</v>
          </cell>
          <cell r="G238">
            <v>32</v>
          </cell>
          <cell r="H238">
            <v>1973.6999999994</v>
          </cell>
          <cell r="I238">
            <v>39527.737374305558</v>
          </cell>
          <cell r="J238">
            <v>12</v>
          </cell>
          <cell r="K238" t="str">
            <v>ноолууран бүтээгдэхүүн</v>
          </cell>
        </row>
        <row r="239">
          <cell r="A239" t="str">
            <v>6104.61.20</v>
          </cell>
          <cell r="B239" t="str">
            <v xml:space="preserve">276 </v>
          </cell>
          <cell r="C239" t="str">
            <v>100</v>
          </cell>
          <cell r="D239" t="str">
            <v>111</v>
          </cell>
          <cell r="E239">
            <v>0</v>
          </cell>
          <cell r="F239">
            <v>0</v>
          </cell>
          <cell r="G239">
            <v>4</v>
          </cell>
          <cell r="H239">
            <v>282.50976008400875</v>
          </cell>
          <cell r="I239">
            <v>39527.737374305558</v>
          </cell>
          <cell r="J239">
            <v>12</v>
          </cell>
          <cell r="K239" t="str">
            <v>ноолууран бүтээгдэхүүн</v>
          </cell>
        </row>
        <row r="240">
          <cell r="A240" t="str">
            <v>6102.10.20</v>
          </cell>
          <cell r="B240" t="str">
            <v xml:space="preserve">250 </v>
          </cell>
          <cell r="C240" t="str">
            <v>100</v>
          </cell>
          <cell r="D240" t="str">
            <v>111</v>
          </cell>
          <cell r="E240">
            <v>0</v>
          </cell>
          <cell r="F240">
            <v>0</v>
          </cell>
          <cell r="G240">
            <v>30</v>
          </cell>
          <cell r="H240">
            <v>4894.3500000000004</v>
          </cell>
          <cell r="I240">
            <v>39527.737374305558</v>
          </cell>
          <cell r="J240">
            <v>12</v>
          </cell>
          <cell r="K240" t="str">
            <v>ноолууран бүтээгдэхүүн</v>
          </cell>
        </row>
        <row r="241">
          <cell r="A241" t="str">
            <v>6102.10.20</v>
          </cell>
          <cell r="B241" t="str">
            <v xml:space="preserve">040 </v>
          </cell>
          <cell r="C241" t="str">
            <v>100</v>
          </cell>
          <cell r="D241" t="str">
            <v>111</v>
          </cell>
          <cell r="E241">
            <v>0</v>
          </cell>
          <cell r="F241">
            <v>0</v>
          </cell>
          <cell r="G241">
            <v>21</v>
          </cell>
          <cell r="H241">
            <v>1723.12</v>
          </cell>
          <cell r="I241">
            <v>39527.737374305558</v>
          </cell>
          <cell r="J241">
            <v>12</v>
          </cell>
          <cell r="K241" t="str">
            <v>ноолууран бүтээгдэхүүн</v>
          </cell>
        </row>
        <row r="242">
          <cell r="A242" t="str">
            <v>6110.12.00</v>
          </cell>
          <cell r="B242" t="str">
            <v xml:space="preserve">392 </v>
          </cell>
          <cell r="C242" t="str">
            <v>300</v>
          </cell>
          <cell r="D242" t="str">
            <v>113</v>
          </cell>
          <cell r="E242">
            <v>10064</v>
          </cell>
          <cell r="F242">
            <v>403040.55096773931</v>
          </cell>
          <cell r="G242">
            <v>10685</v>
          </cell>
          <cell r="H242">
            <v>420688.50096773938</v>
          </cell>
          <cell r="I242">
            <v>39527.737374305558</v>
          </cell>
          <cell r="J242">
            <v>12</v>
          </cell>
          <cell r="K242" t="str">
            <v>ноолууран бүтээгдэхүүн</v>
          </cell>
        </row>
        <row r="243">
          <cell r="A243" t="str">
            <v>6102.10.20</v>
          </cell>
          <cell r="B243" t="str">
            <v xml:space="preserve">208 </v>
          </cell>
          <cell r="C243" t="str">
            <v>100</v>
          </cell>
          <cell r="D243" t="str">
            <v>111</v>
          </cell>
          <cell r="E243">
            <v>0</v>
          </cell>
          <cell r="F243">
            <v>0</v>
          </cell>
          <cell r="G243">
            <v>26</v>
          </cell>
          <cell r="H243">
            <v>1671</v>
          </cell>
          <cell r="I243">
            <v>39527.737374305558</v>
          </cell>
          <cell r="J243">
            <v>12</v>
          </cell>
          <cell r="K243" t="str">
            <v>ноолууран бүтээгдэхүүн</v>
          </cell>
        </row>
        <row r="244">
          <cell r="A244" t="str">
            <v>6110.12.00</v>
          </cell>
          <cell r="B244" t="str">
            <v xml:space="preserve">276 </v>
          </cell>
          <cell r="C244" t="str">
            <v>300</v>
          </cell>
          <cell r="D244" t="str">
            <v>113</v>
          </cell>
          <cell r="E244">
            <v>77704</v>
          </cell>
          <cell r="F244">
            <v>2350974.8599999375</v>
          </cell>
          <cell r="G244">
            <v>86298</v>
          </cell>
          <cell r="H244">
            <v>2644092.9599999278</v>
          </cell>
          <cell r="I244">
            <v>39527.737374305558</v>
          </cell>
          <cell r="J244">
            <v>12</v>
          </cell>
          <cell r="K244" t="str">
            <v>ноолууран бүтээгдэхүүн</v>
          </cell>
        </row>
        <row r="245">
          <cell r="A245" t="str">
            <v>6301.20.10</v>
          </cell>
          <cell r="B245" t="str">
            <v xml:space="preserve">158 </v>
          </cell>
          <cell r="C245" t="str">
            <v>100</v>
          </cell>
          <cell r="D245" t="str">
            <v>111</v>
          </cell>
          <cell r="E245">
            <v>0</v>
          </cell>
          <cell r="F245">
            <v>0</v>
          </cell>
          <cell r="G245">
            <v>53</v>
          </cell>
          <cell r="H245">
            <v>29786</v>
          </cell>
          <cell r="I245">
            <v>39527.737374305558</v>
          </cell>
          <cell r="J245">
            <v>12</v>
          </cell>
          <cell r="K245" t="str">
            <v>ноолууран бүтээгдэхүүн</v>
          </cell>
        </row>
        <row r="246">
          <cell r="A246" t="str">
            <v>6301.20.10</v>
          </cell>
          <cell r="B246" t="str">
            <v xml:space="preserve">643 </v>
          </cell>
          <cell r="C246" t="str">
            <v>100</v>
          </cell>
          <cell r="D246" t="str">
            <v>111</v>
          </cell>
          <cell r="E246">
            <v>0</v>
          </cell>
          <cell r="F246">
            <v>0</v>
          </cell>
          <cell r="G246">
            <v>279</v>
          </cell>
          <cell r="H246">
            <v>21832.009999987997</v>
          </cell>
          <cell r="I246">
            <v>39527.737374305558</v>
          </cell>
          <cell r="J246">
            <v>12</v>
          </cell>
          <cell r="K246" t="str">
            <v>ноолууран бүтээгдэхүүн</v>
          </cell>
        </row>
        <row r="247">
          <cell r="A247" t="str">
            <v>6104.51.20</v>
          </cell>
          <cell r="B247" t="str">
            <v xml:space="preserve">348 </v>
          </cell>
          <cell r="C247" t="str">
            <v>100</v>
          </cell>
          <cell r="D247" t="str">
            <v>111</v>
          </cell>
          <cell r="E247">
            <v>0</v>
          </cell>
          <cell r="F247">
            <v>0</v>
          </cell>
          <cell r="G247">
            <v>18</v>
          </cell>
          <cell r="H247">
            <v>634.99999999860006</v>
          </cell>
          <cell r="I247">
            <v>39527.737374305558</v>
          </cell>
          <cell r="J247">
            <v>12</v>
          </cell>
          <cell r="K247" t="str">
            <v>ноолууран бүтээгдэхүүн</v>
          </cell>
        </row>
        <row r="248">
          <cell r="A248" t="str">
            <v>6104.51.20</v>
          </cell>
          <cell r="B248" t="str">
            <v xml:space="preserve">414 </v>
          </cell>
          <cell r="C248" t="str">
            <v>100</v>
          </cell>
          <cell r="D248" t="str">
            <v>111</v>
          </cell>
          <cell r="E248">
            <v>0</v>
          </cell>
          <cell r="F248">
            <v>0</v>
          </cell>
          <cell r="G248">
            <v>125</v>
          </cell>
          <cell r="H248">
            <v>7736.8999999949992</v>
          </cell>
          <cell r="I248">
            <v>39527.737374305558</v>
          </cell>
          <cell r="J248">
            <v>12</v>
          </cell>
          <cell r="K248" t="str">
            <v>ноолууран бүтээгдэхүүн</v>
          </cell>
        </row>
        <row r="249">
          <cell r="A249" t="str">
            <v>6104.41.20</v>
          </cell>
          <cell r="B249" t="str">
            <v xml:space="preserve">392 </v>
          </cell>
          <cell r="C249" t="str">
            <v>100</v>
          </cell>
          <cell r="D249" t="str">
            <v>111</v>
          </cell>
          <cell r="E249">
            <v>0</v>
          </cell>
          <cell r="F249">
            <v>0</v>
          </cell>
          <cell r="G249">
            <v>55</v>
          </cell>
          <cell r="H249">
            <v>4620</v>
          </cell>
          <cell r="I249">
            <v>39527.737374305558</v>
          </cell>
          <cell r="J249">
            <v>12</v>
          </cell>
          <cell r="K249" t="str">
            <v>ноолууран бүтээгдэхүүн</v>
          </cell>
        </row>
        <row r="250">
          <cell r="A250" t="str">
            <v>6104.51.20</v>
          </cell>
          <cell r="B250" t="str">
            <v xml:space="preserve">040 </v>
          </cell>
          <cell r="C250" t="str">
            <v>100</v>
          </cell>
          <cell r="D250" t="str">
            <v>111</v>
          </cell>
          <cell r="E250">
            <v>0</v>
          </cell>
          <cell r="F250">
            <v>0</v>
          </cell>
          <cell r="G250">
            <v>12</v>
          </cell>
          <cell r="H250">
            <v>420.79999199999997</v>
          </cell>
          <cell r="I250">
            <v>39527.737374305558</v>
          </cell>
          <cell r="J250">
            <v>12</v>
          </cell>
          <cell r="K250" t="str">
            <v>ноолууран бүтээгдэхүүн</v>
          </cell>
        </row>
        <row r="251">
          <cell r="A251" t="str">
            <v>6102.10.20</v>
          </cell>
          <cell r="B251" t="str">
            <v xml:space="preserve">380 </v>
          </cell>
          <cell r="C251" t="str">
            <v>100</v>
          </cell>
          <cell r="D251" t="str">
            <v>111</v>
          </cell>
          <cell r="E251">
            <v>0</v>
          </cell>
          <cell r="F251">
            <v>0</v>
          </cell>
          <cell r="G251">
            <v>23</v>
          </cell>
          <cell r="H251">
            <v>1886</v>
          </cell>
          <cell r="I251">
            <v>39527.737374305558</v>
          </cell>
          <cell r="J251">
            <v>12</v>
          </cell>
          <cell r="K251" t="str">
            <v>ноолууран бүтээгдэхүүн</v>
          </cell>
        </row>
        <row r="252">
          <cell r="A252" t="str">
            <v>6301.20.10</v>
          </cell>
          <cell r="B252" t="str">
            <v xml:space="preserve">380 </v>
          </cell>
          <cell r="C252" t="str">
            <v>100</v>
          </cell>
          <cell r="D252" t="str">
            <v>111</v>
          </cell>
          <cell r="E252">
            <v>133</v>
          </cell>
          <cell r="F252">
            <v>25796.789221464998</v>
          </cell>
          <cell r="G252">
            <v>133</v>
          </cell>
          <cell r="H252">
            <v>25796.789221464998</v>
          </cell>
          <cell r="I252">
            <v>39527.737374305558</v>
          </cell>
          <cell r="J252">
            <v>12</v>
          </cell>
          <cell r="K252" t="str">
            <v>ноолууран бүтээгдэхүүн</v>
          </cell>
        </row>
        <row r="253">
          <cell r="A253" t="str">
            <v>6110.12.00</v>
          </cell>
          <cell r="B253" t="str">
            <v xml:space="preserve">040 </v>
          </cell>
          <cell r="C253" t="str">
            <v>300</v>
          </cell>
          <cell r="D253" t="str">
            <v>113</v>
          </cell>
          <cell r="E253">
            <v>1315</v>
          </cell>
          <cell r="F253">
            <v>190936.44356478431</v>
          </cell>
          <cell r="G253">
            <v>1315</v>
          </cell>
          <cell r="H253">
            <v>190936.44356478431</v>
          </cell>
          <cell r="I253">
            <v>39527.737374305558</v>
          </cell>
          <cell r="J253">
            <v>12</v>
          </cell>
          <cell r="K253" t="str">
            <v>ноолууран бүтээгдэхүүн</v>
          </cell>
        </row>
        <row r="254">
          <cell r="A254" t="str">
            <v>6104.41.20</v>
          </cell>
          <cell r="B254" t="str">
            <v xml:space="preserve">276 </v>
          </cell>
          <cell r="C254" t="str">
            <v>100</v>
          </cell>
          <cell r="D254" t="str">
            <v>111</v>
          </cell>
          <cell r="E254">
            <v>14</v>
          </cell>
          <cell r="F254">
            <v>1048</v>
          </cell>
          <cell r="G254">
            <v>168</v>
          </cell>
          <cell r="H254">
            <v>10015.513440537847</v>
          </cell>
          <cell r="I254">
            <v>39527.737374305558</v>
          </cell>
          <cell r="J254">
            <v>12</v>
          </cell>
          <cell r="K254" t="str">
            <v>ноолууран бүтээгдэхүүн</v>
          </cell>
        </row>
        <row r="255">
          <cell r="A255" t="str">
            <v>6301.20.10</v>
          </cell>
          <cell r="B255" t="str">
            <v xml:space="preserve">826 </v>
          </cell>
          <cell r="C255" t="str">
            <v>100</v>
          </cell>
          <cell r="D255" t="str">
            <v>180</v>
          </cell>
          <cell r="E255">
            <v>0</v>
          </cell>
          <cell r="F255">
            <v>0</v>
          </cell>
          <cell r="G255">
            <v>6</v>
          </cell>
          <cell r="H255">
            <v>459</v>
          </cell>
          <cell r="I255">
            <v>39527.737374305558</v>
          </cell>
          <cell r="J255">
            <v>12</v>
          </cell>
          <cell r="K255" t="str">
            <v>ноолууран бүтээгдэхүүн</v>
          </cell>
        </row>
        <row r="256">
          <cell r="A256" t="str">
            <v>6110.12.00</v>
          </cell>
          <cell r="B256" t="str">
            <v xml:space="preserve">643 </v>
          </cell>
          <cell r="C256" t="str">
            <v>100</v>
          </cell>
          <cell r="D256" t="str">
            <v>180</v>
          </cell>
          <cell r="E256">
            <v>0</v>
          </cell>
          <cell r="F256">
            <v>0</v>
          </cell>
          <cell r="G256">
            <v>20</v>
          </cell>
          <cell r="H256">
            <v>1178</v>
          </cell>
          <cell r="I256">
            <v>39527.737374305558</v>
          </cell>
          <cell r="J256">
            <v>12</v>
          </cell>
          <cell r="K256" t="str">
            <v>ноолууран бүтээгдэхүүн</v>
          </cell>
        </row>
        <row r="257">
          <cell r="A257" t="str">
            <v>6110.12.00</v>
          </cell>
          <cell r="B257" t="str">
            <v xml:space="preserve">124 </v>
          </cell>
          <cell r="C257" t="str">
            <v>100</v>
          </cell>
          <cell r="D257" t="str">
            <v>180</v>
          </cell>
          <cell r="E257">
            <v>90</v>
          </cell>
          <cell r="F257">
            <v>2419.9999998000003</v>
          </cell>
          <cell r="G257">
            <v>878</v>
          </cell>
          <cell r="H257">
            <v>27343.496249790453</v>
          </cell>
          <cell r="I257">
            <v>39527.737374305558</v>
          </cell>
          <cell r="J257">
            <v>12</v>
          </cell>
          <cell r="K257" t="str">
            <v>ноолууран бүтээгдэхүүн</v>
          </cell>
        </row>
        <row r="258">
          <cell r="A258" t="str">
            <v>6110.12.00</v>
          </cell>
          <cell r="B258" t="str">
            <v xml:space="preserve">756 </v>
          </cell>
          <cell r="C258" t="str">
            <v>100</v>
          </cell>
          <cell r="D258" t="str">
            <v>180</v>
          </cell>
          <cell r="E258">
            <v>3</v>
          </cell>
          <cell r="F258">
            <v>6</v>
          </cell>
          <cell r="G258">
            <v>179</v>
          </cell>
          <cell r="H258">
            <v>3635.9999999955999</v>
          </cell>
          <cell r="I258">
            <v>39527.737374305558</v>
          </cell>
          <cell r="J258">
            <v>12</v>
          </cell>
          <cell r="K258" t="str">
            <v>ноолууран бүтээгдэхүүн</v>
          </cell>
        </row>
        <row r="259">
          <cell r="A259" t="str">
            <v>6301.20.10</v>
          </cell>
          <cell r="B259" t="str">
            <v xml:space="preserve">392 </v>
          </cell>
          <cell r="C259" t="str">
            <v>100</v>
          </cell>
          <cell r="D259" t="str">
            <v>180</v>
          </cell>
          <cell r="E259">
            <v>0</v>
          </cell>
          <cell r="F259">
            <v>0</v>
          </cell>
          <cell r="G259">
            <v>2</v>
          </cell>
          <cell r="H259">
            <v>152.94</v>
          </cell>
          <cell r="I259">
            <v>39527.737374305558</v>
          </cell>
          <cell r="J259">
            <v>12</v>
          </cell>
          <cell r="K259" t="str">
            <v>ноолууран бүтээгдэхүүн</v>
          </cell>
        </row>
        <row r="260">
          <cell r="A260" t="str">
            <v>6110.12.00</v>
          </cell>
          <cell r="B260" t="str">
            <v xml:space="preserve">344 </v>
          </cell>
          <cell r="C260" t="str">
            <v>300</v>
          </cell>
          <cell r="D260" t="str">
            <v>113</v>
          </cell>
          <cell r="E260">
            <v>1858</v>
          </cell>
          <cell r="F260">
            <v>158908</v>
          </cell>
          <cell r="G260">
            <v>1858</v>
          </cell>
          <cell r="H260">
            <v>158908</v>
          </cell>
          <cell r="I260">
            <v>39527.737374305558</v>
          </cell>
          <cell r="J260">
            <v>12</v>
          </cell>
          <cell r="K260" t="str">
            <v>ноолууран бүтээгдэхүүн</v>
          </cell>
        </row>
        <row r="261">
          <cell r="A261" t="str">
            <v>6301.20.10</v>
          </cell>
          <cell r="B261" t="str">
            <v xml:space="preserve">414 </v>
          </cell>
          <cell r="C261" t="str">
            <v>100</v>
          </cell>
          <cell r="D261" t="str">
            <v>111</v>
          </cell>
          <cell r="E261">
            <v>0</v>
          </cell>
          <cell r="F261">
            <v>0</v>
          </cell>
          <cell r="G261">
            <v>30</v>
          </cell>
          <cell r="H261">
            <v>14170</v>
          </cell>
          <cell r="I261">
            <v>39527.737374305558</v>
          </cell>
          <cell r="J261">
            <v>12</v>
          </cell>
          <cell r="K261" t="str">
            <v>ноолууран бүтээгдэхүүн</v>
          </cell>
        </row>
        <row r="262">
          <cell r="A262" t="str">
            <v>6102.10.20</v>
          </cell>
          <cell r="B262" t="str">
            <v xml:space="preserve">840 </v>
          </cell>
          <cell r="C262" t="str">
            <v>100</v>
          </cell>
          <cell r="D262" t="str">
            <v>180</v>
          </cell>
          <cell r="E262">
            <v>20</v>
          </cell>
          <cell r="F262">
            <v>1040</v>
          </cell>
          <cell r="G262">
            <v>40</v>
          </cell>
          <cell r="H262">
            <v>2080</v>
          </cell>
          <cell r="I262">
            <v>39527.737374305558</v>
          </cell>
          <cell r="J262">
            <v>12</v>
          </cell>
          <cell r="K262" t="str">
            <v>ноолууран бүтээгдэхүүн</v>
          </cell>
        </row>
        <row r="263">
          <cell r="A263" t="str">
            <v>5105.31.10</v>
          </cell>
          <cell r="B263" t="str">
            <v xml:space="preserve">380 </v>
          </cell>
          <cell r="C263" t="str">
            <v>100</v>
          </cell>
          <cell r="D263" t="str">
            <v>111</v>
          </cell>
          <cell r="E263">
            <v>118734.99999999999</v>
          </cell>
          <cell r="F263">
            <v>8270668.5000000009</v>
          </cell>
          <cell r="G263">
            <v>707311.94999999984</v>
          </cell>
          <cell r="H263">
            <v>48742822.619999997</v>
          </cell>
          <cell r="I263">
            <v>39527.737374305558</v>
          </cell>
          <cell r="J263">
            <v>12</v>
          </cell>
          <cell r="K263" t="str">
            <v>ноолуур</v>
          </cell>
        </row>
        <row r="264">
          <cell r="A264" t="str">
            <v>6110.12.00</v>
          </cell>
          <cell r="B264" t="str">
            <v xml:space="preserve">414 </v>
          </cell>
          <cell r="C264" t="str">
            <v>100</v>
          </cell>
          <cell r="D264" t="str">
            <v>180</v>
          </cell>
          <cell r="E264">
            <v>1</v>
          </cell>
          <cell r="F264">
            <v>18.399999999999999</v>
          </cell>
          <cell r="G264">
            <v>1</v>
          </cell>
          <cell r="H264">
            <v>18.399999999999999</v>
          </cell>
          <cell r="I264">
            <v>39527.737374305558</v>
          </cell>
          <cell r="J264">
            <v>12</v>
          </cell>
          <cell r="K264" t="str">
            <v>ноолууран бүтээгдэхүүн</v>
          </cell>
        </row>
        <row r="265">
          <cell r="A265" t="str">
            <v>6102.10.20</v>
          </cell>
          <cell r="B265" t="str">
            <v xml:space="preserve">724 </v>
          </cell>
          <cell r="C265" t="str">
            <v>100</v>
          </cell>
          <cell r="D265" t="str">
            <v>180</v>
          </cell>
          <cell r="E265">
            <v>0</v>
          </cell>
          <cell r="F265">
            <v>0</v>
          </cell>
          <cell r="G265">
            <v>7</v>
          </cell>
          <cell r="H265">
            <v>161</v>
          </cell>
          <cell r="I265">
            <v>39527.737374305558</v>
          </cell>
          <cell r="J265">
            <v>12</v>
          </cell>
          <cell r="K265" t="str">
            <v>ноолууран бүтээгдэхүүн</v>
          </cell>
        </row>
        <row r="266">
          <cell r="A266" t="str">
            <v>6110.12.00</v>
          </cell>
          <cell r="B266" t="str">
            <v xml:space="preserve">040 </v>
          </cell>
          <cell r="C266" t="str">
            <v>100</v>
          </cell>
          <cell r="D266" t="str">
            <v>900</v>
          </cell>
          <cell r="E266">
            <v>8</v>
          </cell>
          <cell r="F266">
            <v>182.64</v>
          </cell>
          <cell r="G266">
            <v>8</v>
          </cell>
          <cell r="H266">
            <v>182.64</v>
          </cell>
          <cell r="I266">
            <v>39527.737374305558</v>
          </cell>
          <cell r="J266">
            <v>12</v>
          </cell>
          <cell r="K266" t="str">
            <v>ноолууран бүтээгдэхүүн</v>
          </cell>
        </row>
        <row r="267">
          <cell r="A267" t="str">
            <v>5105.31.20</v>
          </cell>
          <cell r="B267" t="str">
            <v xml:space="preserve">826 </v>
          </cell>
          <cell r="C267" t="str">
            <v>100</v>
          </cell>
          <cell r="D267" t="str">
            <v>111</v>
          </cell>
          <cell r="E267">
            <v>0</v>
          </cell>
          <cell r="F267">
            <v>0</v>
          </cell>
          <cell r="G267">
            <v>1504</v>
          </cell>
          <cell r="H267">
            <v>131173</v>
          </cell>
          <cell r="I267">
            <v>39527.737374305558</v>
          </cell>
          <cell r="J267">
            <v>12</v>
          </cell>
          <cell r="K267" t="str">
            <v>ноолууран бүтээгдэхүүн</v>
          </cell>
        </row>
        <row r="268">
          <cell r="A268" t="str">
            <v>6104.61.20</v>
          </cell>
          <cell r="B268" t="str">
            <v xml:space="preserve">250 </v>
          </cell>
          <cell r="C268" t="str">
            <v>300</v>
          </cell>
          <cell r="D268" t="str">
            <v>113</v>
          </cell>
          <cell r="E268">
            <v>57</v>
          </cell>
          <cell r="F268">
            <v>2034.9</v>
          </cell>
          <cell r="G268">
            <v>57</v>
          </cell>
          <cell r="H268">
            <v>2034.9</v>
          </cell>
          <cell r="I268">
            <v>39527.737374305558</v>
          </cell>
          <cell r="J268">
            <v>12</v>
          </cell>
          <cell r="K268" t="str">
            <v>ноолууран бүтээгдэхүүн</v>
          </cell>
        </row>
        <row r="269">
          <cell r="A269" t="str">
            <v>6110.12.00</v>
          </cell>
          <cell r="B269" t="str">
            <v xml:space="preserve">250 </v>
          </cell>
          <cell r="C269" t="str">
            <v>100</v>
          </cell>
          <cell r="D269" t="str">
            <v>111</v>
          </cell>
          <cell r="E269">
            <v>8304</v>
          </cell>
          <cell r="F269">
            <v>284923.38684199454</v>
          </cell>
          <cell r="G269">
            <v>102638</v>
          </cell>
          <cell r="H269">
            <v>2915844.1900887457</v>
          </cell>
          <cell r="I269">
            <v>39527.737374305558</v>
          </cell>
          <cell r="J269">
            <v>12</v>
          </cell>
          <cell r="K269" t="str">
            <v>ноолууран бүтээгдэхүүн</v>
          </cell>
        </row>
        <row r="270">
          <cell r="A270" t="str">
            <v>6110.12.00</v>
          </cell>
          <cell r="B270" t="str">
            <v xml:space="preserve">826 </v>
          </cell>
          <cell r="C270" t="str">
            <v>300</v>
          </cell>
          <cell r="D270" t="str">
            <v>113</v>
          </cell>
          <cell r="E270">
            <v>1732</v>
          </cell>
          <cell r="F270">
            <v>111680.62999999999</v>
          </cell>
          <cell r="G270">
            <v>1732</v>
          </cell>
          <cell r="H270">
            <v>111680.62999999999</v>
          </cell>
          <cell r="I270">
            <v>39527.737374305558</v>
          </cell>
          <cell r="J270">
            <v>12</v>
          </cell>
          <cell r="K270" t="str">
            <v>ноолууран бүтээгдэхүүн</v>
          </cell>
        </row>
        <row r="271">
          <cell r="A271" t="str">
            <v>5105.31.10</v>
          </cell>
          <cell r="B271" t="str">
            <v xml:space="preserve">392 </v>
          </cell>
          <cell r="C271" t="str">
            <v>100</v>
          </cell>
          <cell r="D271" t="str">
            <v>180</v>
          </cell>
          <cell r="E271">
            <v>0</v>
          </cell>
          <cell r="F271">
            <v>0</v>
          </cell>
          <cell r="G271">
            <v>20</v>
          </cell>
          <cell r="H271">
            <v>1500</v>
          </cell>
          <cell r="I271">
            <v>39527.737374305558</v>
          </cell>
          <cell r="J271">
            <v>12</v>
          </cell>
          <cell r="K271" t="str">
            <v>ноолуур</v>
          </cell>
        </row>
        <row r="272">
          <cell r="A272" t="str">
            <v>6104.51.20</v>
          </cell>
          <cell r="B272" t="str">
            <v xml:space="preserve">276 </v>
          </cell>
          <cell r="C272" t="str">
            <v>100</v>
          </cell>
          <cell r="D272" t="str">
            <v>111</v>
          </cell>
          <cell r="E272">
            <v>0</v>
          </cell>
          <cell r="F272">
            <v>0</v>
          </cell>
          <cell r="G272">
            <v>2</v>
          </cell>
          <cell r="H272">
            <v>50</v>
          </cell>
          <cell r="I272">
            <v>39527.737374305558</v>
          </cell>
          <cell r="J272">
            <v>12</v>
          </cell>
          <cell r="K272" t="str">
            <v>ноолууран бүтээгдэхүүн</v>
          </cell>
        </row>
        <row r="273">
          <cell r="A273" t="str">
            <v>5105.31.10</v>
          </cell>
          <cell r="B273" t="str">
            <v xml:space="preserve">792 </v>
          </cell>
          <cell r="C273" t="str">
            <v>100</v>
          </cell>
          <cell r="D273" t="str">
            <v>320</v>
          </cell>
          <cell r="E273">
            <v>0</v>
          </cell>
          <cell r="F273">
            <v>0</v>
          </cell>
          <cell r="G273">
            <v>10</v>
          </cell>
          <cell r="H273">
            <v>850</v>
          </cell>
          <cell r="I273">
            <v>39527.737374305558</v>
          </cell>
          <cell r="J273">
            <v>12</v>
          </cell>
          <cell r="K273" t="str">
            <v>ноолуур</v>
          </cell>
        </row>
        <row r="274">
          <cell r="A274" t="str">
            <v>5102.11.20</v>
          </cell>
          <cell r="B274" t="str">
            <v xml:space="preserve">156 </v>
          </cell>
          <cell r="C274" t="str">
            <v>100</v>
          </cell>
          <cell r="D274" t="str">
            <v>111</v>
          </cell>
          <cell r="E274">
            <v>0</v>
          </cell>
          <cell r="F274">
            <v>0</v>
          </cell>
          <cell r="G274">
            <v>1508993.8299999996</v>
          </cell>
          <cell r="H274">
            <v>63415263.879292466</v>
          </cell>
          <cell r="I274">
            <v>39527.737374305558</v>
          </cell>
          <cell r="J274">
            <v>12</v>
          </cell>
          <cell r="K274" t="str">
            <v>ноолуур</v>
          </cell>
        </row>
        <row r="275">
          <cell r="A275" t="str">
            <v>6110.12.00</v>
          </cell>
          <cell r="B275" t="str">
            <v xml:space="preserve">250 </v>
          </cell>
          <cell r="C275" t="str">
            <v>100</v>
          </cell>
          <cell r="D275" t="str">
            <v>180</v>
          </cell>
          <cell r="E275">
            <v>30</v>
          </cell>
          <cell r="F275">
            <v>2823.875980920141</v>
          </cell>
          <cell r="G275">
            <v>492</v>
          </cell>
          <cell r="H275">
            <v>14381.14489292014</v>
          </cell>
          <cell r="I275">
            <v>39527.737374305558</v>
          </cell>
          <cell r="J275">
            <v>12</v>
          </cell>
          <cell r="K275" t="str">
            <v>ноолууран бүтээгдэхүүн</v>
          </cell>
        </row>
        <row r="276">
          <cell r="A276" t="str">
            <v>6104.31.20</v>
          </cell>
          <cell r="B276" t="str">
            <v xml:space="preserve">643 </v>
          </cell>
          <cell r="C276" t="str">
            <v>100</v>
          </cell>
          <cell r="D276" t="str">
            <v>111</v>
          </cell>
          <cell r="E276">
            <v>0</v>
          </cell>
          <cell r="F276">
            <v>0</v>
          </cell>
          <cell r="G276">
            <v>22</v>
          </cell>
          <cell r="H276">
            <v>487.63</v>
          </cell>
          <cell r="I276">
            <v>39527.737374305558</v>
          </cell>
          <cell r="J276">
            <v>12</v>
          </cell>
          <cell r="K276" t="str">
            <v>ноолууран бүтээгдэхүүн</v>
          </cell>
        </row>
        <row r="277">
          <cell r="A277" t="str">
            <v>6110.12.00</v>
          </cell>
          <cell r="B277" t="str">
            <v xml:space="preserve">356 </v>
          </cell>
          <cell r="C277" t="str">
            <v>100</v>
          </cell>
          <cell r="D277" t="str">
            <v>180</v>
          </cell>
          <cell r="E277">
            <v>17</v>
          </cell>
          <cell r="F277">
            <v>170</v>
          </cell>
          <cell r="G277">
            <v>17</v>
          </cell>
          <cell r="H277">
            <v>170</v>
          </cell>
          <cell r="I277">
            <v>39527.737374305558</v>
          </cell>
          <cell r="J277">
            <v>12</v>
          </cell>
          <cell r="K277" t="str">
            <v>ноолууран бүтээгдэхүүн</v>
          </cell>
        </row>
        <row r="278">
          <cell r="A278" t="str">
            <v>6104.31.20</v>
          </cell>
          <cell r="B278" t="str">
            <v xml:space="preserve">276 </v>
          </cell>
          <cell r="C278" t="str">
            <v>100</v>
          </cell>
          <cell r="D278" t="str">
            <v>111</v>
          </cell>
          <cell r="E278">
            <v>0</v>
          </cell>
          <cell r="F278">
            <v>0</v>
          </cell>
          <cell r="G278">
            <v>14</v>
          </cell>
          <cell r="H278">
            <v>692.14891220582138</v>
          </cell>
          <cell r="I278">
            <v>39527.737374305558</v>
          </cell>
          <cell r="J278">
            <v>12</v>
          </cell>
          <cell r="K278" t="str">
            <v>ноолууран бүтээгдэхүүн</v>
          </cell>
        </row>
        <row r="279">
          <cell r="A279" t="str">
            <v>6110.12.00</v>
          </cell>
          <cell r="B279" t="str">
            <v xml:space="preserve">756 </v>
          </cell>
          <cell r="C279" t="str">
            <v>100</v>
          </cell>
          <cell r="D279" t="str">
            <v>111</v>
          </cell>
          <cell r="E279">
            <v>26</v>
          </cell>
          <cell r="F279">
            <v>1535.9999999994</v>
          </cell>
          <cell r="G279">
            <v>933</v>
          </cell>
          <cell r="H279">
            <v>53120.848659037198</v>
          </cell>
          <cell r="I279">
            <v>39527.737374305558</v>
          </cell>
          <cell r="J279">
            <v>12</v>
          </cell>
          <cell r="K279" t="str">
            <v>ноолууран бүтээгдэхүүн</v>
          </cell>
        </row>
        <row r="280">
          <cell r="A280" t="str">
            <v>6110.12.00</v>
          </cell>
          <cell r="B280" t="str">
            <v xml:space="preserve">380 </v>
          </cell>
          <cell r="C280" t="str">
            <v>100</v>
          </cell>
          <cell r="D280" t="str">
            <v>180</v>
          </cell>
          <cell r="E280">
            <v>61</v>
          </cell>
          <cell r="F280">
            <v>4624.2217840373523</v>
          </cell>
          <cell r="G280">
            <v>1479</v>
          </cell>
          <cell r="H280">
            <v>50112.820667637345</v>
          </cell>
          <cell r="I280">
            <v>39527.737374305558</v>
          </cell>
          <cell r="J280">
            <v>12</v>
          </cell>
          <cell r="K280" t="str">
            <v>ноолууран бүтээгдэхүүн</v>
          </cell>
        </row>
        <row r="281">
          <cell r="A281" t="str">
            <v>5102.11.41</v>
          </cell>
          <cell r="B281" t="str">
            <v xml:space="preserve">156 </v>
          </cell>
          <cell r="C281" t="str">
            <v>100</v>
          </cell>
          <cell r="D281" t="str">
            <v>111</v>
          </cell>
          <cell r="E281">
            <v>9600</v>
          </cell>
          <cell r="F281">
            <v>1920</v>
          </cell>
          <cell r="G281">
            <v>674079.70000000019</v>
          </cell>
          <cell r="H281">
            <v>1186443.33</v>
          </cell>
          <cell r="I281">
            <v>39527.737374305558</v>
          </cell>
          <cell r="J281">
            <v>12</v>
          </cell>
          <cell r="K281" t="str">
            <v>ноолуур</v>
          </cell>
        </row>
        <row r="282">
          <cell r="A282" t="str">
            <v>6301.20.10</v>
          </cell>
          <cell r="B282" t="str">
            <v xml:space="preserve">528 </v>
          </cell>
          <cell r="C282" t="str">
            <v>100</v>
          </cell>
          <cell r="D282" t="str">
            <v>180</v>
          </cell>
          <cell r="E282">
            <v>0</v>
          </cell>
          <cell r="F282">
            <v>0</v>
          </cell>
          <cell r="G282">
            <v>6</v>
          </cell>
          <cell r="H282">
            <v>252</v>
          </cell>
          <cell r="I282">
            <v>39527.737374305558</v>
          </cell>
          <cell r="J282">
            <v>12</v>
          </cell>
          <cell r="K282" t="str">
            <v>ноолууран бүтээгдэхүүн</v>
          </cell>
        </row>
        <row r="283">
          <cell r="A283" t="str">
            <v>6301.20.10</v>
          </cell>
          <cell r="B283" t="str">
            <v xml:space="preserve">276 </v>
          </cell>
          <cell r="C283" t="str">
            <v>300</v>
          </cell>
          <cell r="D283" t="str">
            <v>113</v>
          </cell>
          <cell r="E283">
            <v>1</v>
          </cell>
          <cell r="F283">
            <v>58.68</v>
          </cell>
          <cell r="G283">
            <v>1</v>
          </cell>
          <cell r="H283">
            <v>58.68</v>
          </cell>
          <cell r="I283">
            <v>39527.737374305558</v>
          </cell>
          <cell r="J283">
            <v>12</v>
          </cell>
          <cell r="K283" t="str">
            <v>ноолууран бүтээгдэхүүн</v>
          </cell>
        </row>
        <row r="284">
          <cell r="A284" t="str">
            <v>6104.51.20</v>
          </cell>
          <cell r="B284" t="str">
            <v xml:space="preserve">250 </v>
          </cell>
          <cell r="C284" t="str">
            <v>100</v>
          </cell>
          <cell r="D284" t="str">
            <v>111</v>
          </cell>
          <cell r="E284">
            <v>0</v>
          </cell>
          <cell r="F284">
            <v>0</v>
          </cell>
          <cell r="G284">
            <v>8</v>
          </cell>
          <cell r="H284">
            <v>360</v>
          </cell>
          <cell r="I284">
            <v>39527.737374305558</v>
          </cell>
          <cell r="J284">
            <v>12</v>
          </cell>
          <cell r="K284" t="str">
            <v>ноолууран бүтээгдэхүүн</v>
          </cell>
        </row>
        <row r="285">
          <cell r="A285" t="str">
            <v>5105.31.10</v>
          </cell>
          <cell r="B285" t="str">
            <v xml:space="preserve">410 </v>
          </cell>
          <cell r="C285" t="str">
            <v>100</v>
          </cell>
          <cell r="D285" t="str">
            <v>111</v>
          </cell>
          <cell r="E285">
            <v>4960</v>
          </cell>
          <cell r="F285">
            <v>342240</v>
          </cell>
          <cell r="G285">
            <v>7018.9</v>
          </cell>
          <cell r="H285">
            <v>499608.7</v>
          </cell>
          <cell r="I285">
            <v>39527.737374305558</v>
          </cell>
          <cell r="J285">
            <v>12</v>
          </cell>
          <cell r="K285" t="str">
            <v>ноолуур</v>
          </cell>
        </row>
        <row r="286">
          <cell r="A286" t="str">
            <v>6110.12.00</v>
          </cell>
          <cell r="B286" t="str">
            <v xml:space="preserve">710 </v>
          </cell>
          <cell r="C286" t="str">
            <v>100</v>
          </cell>
          <cell r="D286" t="str">
            <v>180</v>
          </cell>
          <cell r="E286">
            <v>0</v>
          </cell>
          <cell r="F286">
            <v>0</v>
          </cell>
          <cell r="G286">
            <v>86</v>
          </cell>
          <cell r="H286">
            <v>3284.3999999999478</v>
          </cell>
          <cell r="I286">
            <v>39527.737374305558</v>
          </cell>
          <cell r="J286">
            <v>12</v>
          </cell>
          <cell r="K286" t="str">
            <v>ноолууран бүтээгдэхүүн</v>
          </cell>
        </row>
        <row r="287">
          <cell r="A287" t="str">
            <v>5105.31.10</v>
          </cell>
          <cell r="B287" t="str">
            <v xml:space="preserve">344 </v>
          </cell>
          <cell r="C287" t="str">
            <v>100</v>
          </cell>
          <cell r="D287" t="str">
            <v>111</v>
          </cell>
          <cell r="E287">
            <v>0</v>
          </cell>
          <cell r="F287">
            <v>0</v>
          </cell>
          <cell r="G287">
            <v>36001</v>
          </cell>
          <cell r="H287">
            <v>2293737.5</v>
          </cell>
          <cell r="I287">
            <v>39527.737374305558</v>
          </cell>
          <cell r="J287">
            <v>12</v>
          </cell>
          <cell r="K287" t="str">
            <v>ноолуур</v>
          </cell>
        </row>
        <row r="288">
          <cell r="A288" t="str">
            <v>6110.12.00</v>
          </cell>
          <cell r="B288" t="str">
            <v xml:space="preserve">380 </v>
          </cell>
          <cell r="C288" t="str">
            <v>100</v>
          </cell>
          <cell r="D288" t="str">
            <v>320</v>
          </cell>
          <cell r="E288">
            <v>0</v>
          </cell>
          <cell r="F288">
            <v>0</v>
          </cell>
          <cell r="G288">
            <v>22</v>
          </cell>
          <cell r="H288">
            <v>952</v>
          </cell>
          <cell r="I288">
            <v>39527.737374305558</v>
          </cell>
          <cell r="J288">
            <v>12</v>
          </cell>
          <cell r="K288" t="str">
            <v>ноолууран бүтээгдэхүүн</v>
          </cell>
        </row>
        <row r="289">
          <cell r="A289" t="str">
            <v>6110.12.00</v>
          </cell>
          <cell r="B289" t="str">
            <v xml:space="preserve">276 </v>
          </cell>
          <cell r="C289" t="str">
            <v>100</v>
          </cell>
          <cell r="D289" t="str">
            <v>180</v>
          </cell>
          <cell r="E289">
            <v>0</v>
          </cell>
          <cell r="F289">
            <v>0</v>
          </cell>
          <cell r="G289">
            <v>550</v>
          </cell>
          <cell r="H289">
            <v>33529.996039999998</v>
          </cell>
          <cell r="I289">
            <v>39527.737374305558</v>
          </cell>
          <cell r="J289">
            <v>12</v>
          </cell>
          <cell r="K289" t="str">
            <v>ноолууран бүтээгдэхүүн</v>
          </cell>
        </row>
        <row r="290">
          <cell r="A290" t="str">
            <v>6101.90.20</v>
          </cell>
          <cell r="B290" t="str">
            <v xml:space="preserve">392 </v>
          </cell>
          <cell r="C290" t="str">
            <v>100</v>
          </cell>
          <cell r="D290" t="str">
            <v>111</v>
          </cell>
          <cell r="E290">
            <v>0</v>
          </cell>
          <cell r="F290">
            <v>0</v>
          </cell>
          <cell r="G290">
            <v>4</v>
          </cell>
          <cell r="H290">
            <v>460</v>
          </cell>
          <cell r="I290">
            <v>39527.737374305558</v>
          </cell>
          <cell r="J290">
            <v>12</v>
          </cell>
          <cell r="K290" t="str">
            <v>ноолууран бүтээгдэхүүн</v>
          </cell>
        </row>
        <row r="291">
          <cell r="A291" t="str">
            <v>6301.20.10</v>
          </cell>
          <cell r="B291" t="str">
            <v xml:space="preserve">826 </v>
          </cell>
          <cell r="C291" t="str">
            <v>100</v>
          </cell>
          <cell r="D291" t="str">
            <v>111</v>
          </cell>
          <cell r="E291">
            <v>0</v>
          </cell>
          <cell r="F291">
            <v>0</v>
          </cell>
          <cell r="G291">
            <v>1483</v>
          </cell>
          <cell r="H291">
            <v>84165.399999979607</v>
          </cell>
          <cell r="I291">
            <v>39527.737374305558</v>
          </cell>
          <cell r="J291">
            <v>12</v>
          </cell>
          <cell r="K291" t="str">
            <v>ноолууран бүтээгдэхүүн</v>
          </cell>
        </row>
        <row r="292">
          <cell r="A292" t="str">
            <v>6110.12.00</v>
          </cell>
          <cell r="B292" t="str">
            <v xml:space="preserve">840 </v>
          </cell>
          <cell r="C292" t="str">
            <v>100</v>
          </cell>
          <cell r="D292" t="str">
            <v>900</v>
          </cell>
          <cell r="E292">
            <v>0</v>
          </cell>
          <cell r="F292">
            <v>0</v>
          </cell>
          <cell r="G292">
            <v>159</v>
          </cell>
          <cell r="H292">
            <v>4750.0499999862004</v>
          </cell>
          <cell r="I292">
            <v>39527.737374305558</v>
          </cell>
          <cell r="J292">
            <v>12</v>
          </cell>
          <cell r="K292" t="str">
            <v>ноолууран бүтээгдэхүүн</v>
          </cell>
        </row>
        <row r="293">
          <cell r="A293" t="str">
            <v>5105.31.20</v>
          </cell>
          <cell r="B293" t="str">
            <v xml:space="preserve">344 </v>
          </cell>
          <cell r="C293" t="str">
            <v>100</v>
          </cell>
          <cell r="D293" t="str">
            <v>111</v>
          </cell>
          <cell r="E293">
            <v>0</v>
          </cell>
          <cell r="F293">
            <v>0</v>
          </cell>
          <cell r="G293">
            <v>10000</v>
          </cell>
          <cell r="H293">
            <v>500000</v>
          </cell>
          <cell r="I293">
            <v>39527.737374305558</v>
          </cell>
          <cell r="J293">
            <v>12</v>
          </cell>
          <cell r="K293" t="str">
            <v>ноолууран бүтээгдэхүүн</v>
          </cell>
        </row>
        <row r="294">
          <cell r="A294" t="str">
            <v>6110.12.00</v>
          </cell>
          <cell r="B294" t="str">
            <v xml:space="preserve">398 </v>
          </cell>
          <cell r="C294" t="str">
            <v>100</v>
          </cell>
          <cell r="D294" t="str">
            <v>112</v>
          </cell>
          <cell r="E294">
            <v>0</v>
          </cell>
          <cell r="F294">
            <v>0</v>
          </cell>
          <cell r="G294">
            <v>314</v>
          </cell>
          <cell r="H294">
            <v>5838.6284999999998</v>
          </cell>
          <cell r="I294">
            <v>39527.737374305558</v>
          </cell>
          <cell r="J294">
            <v>12</v>
          </cell>
          <cell r="K294" t="str">
            <v>ноолууран бүтээгдэхүүн</v>
          </cell>
        </row>
        <row r="295">
          <cell r="A295" t="str">
            <v>6104.51.20</v>
          </cell>
          <cell r="B295" t="str">
            <v xml:space="preserve">276 </v>
          </cell>
          <cell r="C295" t="str">
            <v>100</v>
          </cell>
          <cell r="D295" t="str">
            <v>310</v>
          </cell>
          <cell r="E295">
            <v>0</v>
          </cell>
          <cell r="F295">
            <v>0</v>
          </cell>
          <cell r="G295">
            <v>6</v>
          </cell>
          <cell r="H295">
            <v>228</v>
          </cell>
          <cell r="I295">
            <v>39527.737374305558</v>
          </cell>
          <cell r="J295">
            <v>12</v>
          </cell>
          <cell r="K295" t="str">
            <v>ноолууран бүтээгдэхүүн</v>
          </cell>
        </row>
        <row r="296">
          <cell r="A296" t="str">
            <v>5105.31.30</v>
          </cell>
          <cell r="B296" t="str">
            <v xml:space="preserve">380 </v>
          </cell>
          <cell r="C296" t="str">
            <v>100</v>
          </cell>
          <cell r="D296" t="str">
            <v>111</v>
          </cell>
          <cell r="E296">
            <v>0</v>
          </cell>
          <cell r="F296">
            <v>0</v>
          </cell>
          <cell r="G296">
            <v>18635.150000000001</v>
          </cell>
          <cell r="H296">
            <v>977571.4</v>
          </cell>
          <cell r="I296">
            <v>39527.737374305558</v>
          </cell>
          <cell r="J296">
            <v>12</v>
          </cell>
          <cell r="K296" t="str">
            <v>ноолуур</v>
          </cell>
        </row>
        <row r="297">
          <cell r="A297" t="str">
            <v>6101.90.20</v>
          </cell>
          <cell r="B297" t="str">
            <v xml:space="preserve">643 </v>
          </cell>
          <cell r="C297" t="str">
            <v>100</v>
          </cell>
          <cell r="D297" t="str">
            <v>111</v>
          </cell>
          <cell r="E297">
            <v>0</v>
          </cell>
          <cell r="F297">
            <v>0</v>
          </cell>
          <cell r="G297">
            <v>7</v>
          </cell>
          <cell r="H297">
            <v>595.32000000000005</v>
          </cell>
          <cell r="I297">
            <v>39527.737374305558</v>
          </cell>
          <cell r="J297">
            <v>12</v>
          </cell>
          <cell r="K297" t="str">
            <v>ноолууран бүтээгдэхүүн</v>
          </cell>
        </row>
        <row r="298">
          <cell r="A298" t="str">
            <v>6110.12.00</v>
          </cell>
          <cell r="B298" t="str">
            <v xml:space="preserve">276 </v>
          </cell>
          <cell r="C298" t="str">
            <v>100</v>
          </cell>
          <cell r="D298" t="str">
            <v>900</v>
          </cell>
          <cell r="E298">
            <v>0</v>
          </cell>
          <cell r="F298">
            <v>0</v>
          </cell>
          <cell r="G298">
            <v>48</v>
          </cell>
          <cell r="H298">
            <v>2145</v>
          </cell>
          <cell r="I298">
            <v>39527.737374305558</v>
          </cell>
          <cell r="J298">
            <v>12</v>
          </cell>
          <cell r="K298" t="str">
            <v>ноолууран бүтээгдэхүүн</v>
          </cell>
        </row>
        <row r="299">
          <cell r="A299" t="str">
            <v>6104.51.20</v>
          </cell>
          <cell r="B299" t="str">
            <v xml:space="preserve">056 </v>
          </cell>
          <cell r="C299" t="str">
            <v>100</v>
          </cell>
          <cell r="D299" t="str">
            <v>111</v>
          </cell>
          <cell r="E299">
            <v>0</v>
          </cell>
          <cell r="F299">
            <v>0</v>
          </cell>
          <cell r="G299">
            <v>36</v>
          </cell>
          <cell r="H299">
            <v>1172.95</v>
          </cell>
          <cell r="I299">
            <v>39527.737374305558</v>
          </cell>
          <cell r="J299">
            <v>12</v>
          </cell>
          <cell r="K299" t="str">
            <v>ноолууран бүтээгдэхүүн</v>
          </cell>
        </row>
        <row r="300">
          <cell r="A300" t="str">
            <v>6110.12.00</v>
          </cell>
          <cell r="B300" t="str">
            <v xml:space="preserve">056 </v>
          </cell>
          <cell r="C300" t="str">
            <v>300</v>
          </cell>
          <cell r="D300" t="str">
            <v>113</v>
          </cell>
          <cell r="E300">
            <v>496</v>
          </cell>
          <cell r="F300">
            <v>22932.399999968402</v>
          </cell>
          <cell r="G300">
            <v>496</v>
          </cell>
          <cell r="H300">
            <v>22932.399999968402</v>
          </cell>
          <cell r="I300">
            <v>39527.737374305558</v>
          </cell>
          <cell r="J300">
            <v>12</v>
          </cell>
          <cell r="K300" t="str">
            <v>ноолууран бүтээгдэхүүн</v>
          </cell>
        </row>
        <row r="301">
          <cell r="A301" t="str">
            <v>6110.12.00</v>
          </cell>
          <cell r="B301" t="str">
            <v xml:space="preserve">040 </v>
          </cell>
          <cell r="C301" t="str">
            <v>100</v>
          </cell>
          <cell r="D301" t="str">
            <v>180</v>
          </cell>
          <cell r="E301">
            <v>1357</v>
          </cell>
          <cell r="F301">
            <v>53378.701692310264</v>
          </cell>
          <cell r="G301">
            <v>1654</v>
          </cell>
          <cell r="H301">
            <v>76740.334180186954</v>
          </cell>
          <cell r="I301">
            <v>39527.737374305558</v>
          </cell>
          <cell r="J301">
            <v>12</v>
          </cell>
          <cell r="K301" t="str">
            <v>ноолууран бүтээгдэхүүн</v>
          </cell>
        </row>
        <row r="302">
          <cell r="A302" t="str">
            <v>6110.12.00</v>
          </cell>
          <cell r="B302" t="str">
            <v xml:space="preserve">344 </v>
          </cell>
          <cell r="C302" t="str">
            <v>100</v>
          </cell>
          <cell r="D302" t="str">
            <v>111</v>
          </cell>
          <cell r="E302">
            <v>153</v>
          </cell>
          <cell r="F302">
            <v>10998</v>
          </cell>
          <cell r="G302">
            <v>586</v>
          </cell>
          <cell r="H302">
            <v>33433.999999980995</v>
          </cell>
          <cell r="I302">
            <v>39527.737374305558</v>
          </cell>
          <cell r="J302">
            <v>12</v>
          </cell>
          <cell r="K302" t="str">
            <v>ноолууран бүтээгдэхүүн</v>
          </cell>
        </row>
        <row r="303">
          <cell r="A303" t="str">
            <v>6104.41.20</v>
          </cell>
          <cell r="B303" t="str">
            <v xml:space="preserve">392 </v>
          </cell>
          <cell r="C303" t="str">
            <v>300</v>
          </cell>
          <cell r="D303" t="str">
            <v>113</v>
          </cell>
          <cell r="E303">
            <v>60</v>
          </cell>
          <cell r="F303">
            <v>2320.2000000000003</v>
          </cell>
          <cell r="G303">
            <v>60</v>
          </cell>
          <cell r="H303">
            <v>2320.2000000000003</v>
          </cell>
          <cell r="I303">
            <v>39527.737374305558</v>
          </cell>
          <cell r="J303">
            <v>12</v>
          </cell>
          <cell r="K303" t="str">
            <v>ноолууран бүтээгдэхүүн</v>
          </cell>
        </row>
        <row r="304">
          <cell r="A304" t="str">
            <v>6104.41.20</v>
          </cell>
          <cell r="B304" t="str">
            <v xml:space="preserve">203 </v>
          </cell>
          <cell r="C304" t="str">
            <v>100</v>
          </cell>
          <cell r="D304" t="str">
            <v>111</v>
          </cell>
          <cell r="E304">
            <v>0</v>
          </cell>
          <cell r="F304">
            <v>0</v>
          </cell>
          <cell r="G304">
            <v>20</v>
          </cell>
          <cell r="H304">
            <v>652.5</v>
          </cell>
          <cell r="I304">
            <v>39527.737374305558</v>
          </cell>
          <cell r="J304">
            <v>12</v>
          </cell>
          <cell r="K304" t="str">
            <v>ноолууран бүтээгдэхүүн</v>
          </cell>
        </row>
        <row r="305">
          <cell r="A305" t="str">
            <v>5103.20.11</v>
          </cell>
          <cell r="B305" t="str">
            <v xml:space="preserve">156 </v>
          </cell>
          <cell r="C305" t="str">
            <v>100</v>
          </cell>
          <cell r="D305" t="str">
            <v>111</v>
          </cell>
          <cell r="E305">
            <v>43599.45</v>
          </cell>
          <cell r="F305">
            <v>53370</v>
          </cell>
          <cell r="G305">
            <v>574475.39999999991</v>
          </cell>
          <cell r="H305">
            <v>965317.2649999999</v>
          </cell>
          <cell r="I305">
            <v>39527.737374305558</v>
          </cell>
          <cell r="J305">
            <v>12</v>
          </cell>
          <cell r="K305" t="str">
            <v>ноолуур</v>
          </cell>
        </row>
        <row r="306">
          <cell r="A306" t="str">
            <v>6104.41.20</v>
          </cell>
          <cell r="B306" t="str">
            <v xml:space="preserve">410 </v>
          </cell>
          <cell r="C306" t="str">
            <v>100</v>
          </cell>
          <cell r="D306" t="str">
            <v>111</v>
          </cell>
          <cell r="E306">
            <v>0</v>
          </cell>
          <cell r="F306">
            <v>0</v>
          </cell>
          <cell r="G306">
            <v>98</v>
          </cell>
          <cell r="H306">
            <v>6617.4500000000007</v>
          </cell>
          <cell r="I306">
            <v>39527.737374305558</v>
          </cell>
          <cell r="J306">
            <v>12</v>
          </cell>
          <cell r="K306" t="str">
            <v>ноолууран бүтээгдэхүүн</v>
          </cell>
        </row>
        <row r="307">
          <cell r="A307" t="str">
            <v>5102.11.42</v>
          </cell>
          <cell r="B307" t="str">
            <v xml:space="preserve">156 </v>
          </cell>
          <cell r="C307" t="str">
            <v>100</v>
          </cell>
          <cell r="D307" t="str">
            <v>111</v>
          </cell>
          <cell r="E307">
            <v>0</v>
          </cell>
          <cell r="F307">
            <v>0</v>
          </cell>
          <cell r="G307">
            <v>13984.25</v>
          </cell>
          <cell r="H307">
            <v>41814.020000000004</v>
          </cell>
          <cell r="I307">
            <v>39527.737374305558</v>
          </cell>
          <cell r="J307">
            <v>12</v>
          </cell>
          <cell r="K307" t="str">
            <v>ноолуур</v>
          </cell>
        </row>
        <row r="308">
          <cell r="A308" t="str">
            <v>6110.12.00</v>
          </cell>
          <cell r="B308" t="str">
            <v xml:space="preserve">840 </v>
          </cell>
          <cell r="C308" t="str">
            <v>100</v>
          </cell>
          <cell r="D308" t="str">
            <v>310</v>
          </cell>
          <cell r="E308">
            <v>0</v>
          </cell>
          <cell r="F308">
            <v>0</v>
          </cell>
          <cell r="G308">
            <v>16</v>
          </cell>
          <cell r="H308">
            <v>800</v>
          </cell>
          <cell r="I308">
            <v>39527.737374305558</v>
          </cell>
          <cell r="J308">
            <v>12</v>
          </cell>
          <cell r="K308" t="str">
            <v>ноолууран бүтээгдэхүүн</v>
          </cell>
        </row>
        <row r="309">
          <cell r="A309" t="str">
            <v>6110.12.00</v>
          </cell>
          <cell r="B309" t="str">
            <v xml:space="preserve">203 </v>
          </cell>
          <cell r="C309" t="str">
            <v>100</v>
          </cell>
          <cell r="D309" t="str">
            <v>900</v>
          </cell>
          <cell r="E309">
            <v>0</v>
          </cell>
          <cell r="F309">
            <v>0</v>
          </cell>
          <cell r="G309">
            <v>19</v>
          </cell>
          <cell r="H309">
            <v>809.99999999869999</v>
          </cell>
          <cell r="I309">
            <v>39527.737374305558</v>
          </cell>
          <cell r="J309">
            <v>12</v>
          </cell>
          <cell r="K309" t="str">
            <v>ноолууран бүтээгдэхүүн</v>
          </cell>
        </row>
        <row r="310">
          <cell r="A310" t="str">
            <v>6301.20.10</v>
          </cell>
          <cell r="B310" t="str">
            <v xml:space="preserve">124 </v>
          </cell>
          <cell r="C310" t="str">
            <v>100</v>
          </cell>
          <cell r="D310" t="str">
            <v>111</v>
          </cell>
          <cell r="E310">
            <v>0</v>
          </cell>
          <cell r="F310">
            <v>0</v>
          </cell>
          <cell r="G310">
            <v>11</v>
          </cell>
          <cell r="H310">
            <v>4730</v>
          </cell>
          <cell r="I310">
            <v>39527.737374305558</v>
          </cell>
          <cell r="J310">
            <v>12</v>
          </cell>
          <cell r="K310" t="str">
            <v>ноолууран бүтээгдэхүүн</v>
          </cell>
        </row>
        <row r="311">
          <cell r="A311" t="str">
            <v>6104.51.20</v>
          </cell>
          <cell r="B311" t="str">
            <v xml:space="preserve">643 </v>
          </cell>
          <cell r="C311" t="str">
            <v>100</v>
          </cell>
          <cell r="D311" t="str">
            <v>111</v>
          </cell>
          <cell r="E311">
            <v>0</v>
          </cell>
          <cell r="F311">
            <v>0</v>
          </cell>
          <cell r="G311">
            <v>34</v>
          </cell>
          <cell r="H311">
            <v>945.6</v>
          </cell>
          <cell r="I311">
            <v>39527.737374305558</v>
          </cell>
          <cell r="J311">
            <v>12</v>
          </cell>
          <cell r="K311" t="str">
            <v>ноолууран бүтээгдэхүүн</v>
          </cell>
        </row>
        <row r="312">
          <cell r="A312" t="str">
            <v>6102.10.20</v>
          </cell>
          <cell r="B312" t="str">
            <v xml:space="preserve">276 </v>
          </cell>
          <cell r="C312" t="str">
            <v>100</v>
          </cell>
          <cell r="D312" t="str">
            <v>111</v>
          </cell>
          <cell r="E312">
            <v>7</v>
          </cell>
          <cell r="F312">
            <v>617.4</v>
          </cell>
          <cell r="G312">
            <v>74</v>
          </cell>
          <cell r="H312">
            <v>9369.16</v>
          </cell>
          <cell r="I312">
            <v>39527.737374305558</v>
          </cell>
          <cell r="J312">
            <v>12</v>
          </cell>
          <cell r="K312" t="str">
            <v>ноолууран бүтээгдэхүүн</v>
          </cell>
        </row>
        <row r="313">
          <cell r="A313" t="str">
            <v>6110.12.00</v>
          </cell>
          <cell r="B313" t="str">
            <v xml:space="preserve">840 </v>
          </cell>
          <cell r="C313" t="str">
            <v>300</v>
          </cell>
          <cell r="D313" t="str">
            <v>113</v>
          </cell>
          <cell r="E313">
            <v>889</v>
          </cell>
          <cell r="F313">
            <v>69907</v>
          </cell>
          <cell r="G313">
            <v>889</v>
          </cell>
          <cell r="H313">
            <v>69907</v>
          </cell>
          <cell r="I313">
            <v>39527.737374305558</v>
          </cell>
          <cell r="J313">
            <v>12</v>
          </cell>
          <cell r="K313" t="str">
            <v>ноолууран бүтээгдэхүүн</v>
          </cell>
        </row>
        <row r="314">
          <cell r="A314" t="str">
            <v>6301.20.10</v>
          </cell>
          <cell r="B314" t="str">
            <v xml:space="preserve">392 </v>
          </cell>
          <cell r="C314" t="str">
            <v>100</v>
          </cell>
          <cell r="D314" t="str">
            <v>111</v>
          </cell>
          <cell r="E314">
            <v>0</v>
          </cell>
          <cell r="F314">
            <v>0</v>
          </cell>
          <cell r="G314">
            <v>50</v>
          </cell>
          <cell r="H314">
            <v>9203.8255033556998</v>
          </cell>
          <cell r="I314">
            <v>39527.737374305558</v>
          </cell>
          <cell r="J314">
            <v>12</v>
          </cell>
          <cell r="K314" t="str">
            <v>ноолууран бүтээгдэхүүн</v>
          </cell>
        </row>
        <row r="315">
          <cell r="A315" t="str">
            <v>6104.41.20</v>
          </cell>
          <cell r="B315" t="str">
            <v xml:space="preserve">826 </v>
          </cell>
          <cell r="C315" t="str">
            <v>100</v>
          </cell>
          <cell r="D315" t="str">
            <v>111</v>
          </cell>
          <cell r="E315">
            <v>0</v>
          </cell>
          <cell r="F315">
            <v>0</v>
          </cell>
          <cell r="G315">
            <v>338</v>
          </cell>
          <cell r="H315">
            <v>38443.999999904001</v>
          </cell>
          <cell r="I315">
            <v>39527.737374305558</v>
          </cell>
          <cell r="J315">
            <v>12</v>
          </cell>
          <cell r="K315" t="str">
            <v>ноолууран бүтээгдэхүүн</v>
          </cell>
        </row>
        <row r="316">
          <cell r="A316" t="str">
            <v>6110.12.00</v>
          </cell>
          <cell r="B316" t="str">
            <v xml:space="preserve">392 </v>
          </cell>
          <cell r="C316" t="str">
            <v>100</v>
          </cell>
          <cell r="D316" t="str">
            <v>180</v>
          </cell>
          <cell r="E316">
            <v>0</v>
          </cell>
          <cell r="F316">
            <v>0</v>
          </cell>
          <cell r="G316">
            <v>496</v>
          </cell>
          <cell r="H316">
            <v>14321.589991999999</v>
          </cell>
          <cell r="I316">
            <v>39527.737374305558</v>
          </cell>
          <cell r="J316">
            <v>12</v>
          </cell>
          <cell r="K316" t="str">
            <v>ноолууран бүтээгдэхүүн</v>
          </cell>
        </row>
        <row r="317">
          <cell r="A317" t="str">
            <v>6101.90.20</v>
          </cell>
          <cell r="B317" t="str">
            <v xml:space="preserve">250 </v>
          </cell>
          <cell r="C317" t="str">
            <v>300</v>
          </cell>
          <cell r="D317" t="str">
            <v>113</v>
          </cell>
          <cell r="E317">
            <v>2</v>
          </cell>
          <cell r="F317">
            <v>319.73</v>
          </cell>
          <cell r="G317">
            <v>2</v>
          </cell>
          <cell r="H317">
            <v>319.73</v>
          </cell>
          <cell r="I317">
            <v>39527.737374305558</v>
          </cell>
          <cell r="J317">
            <v>12</v>
          </cell>
          <cell r="K317" t="str">
            <v>ноолууран бүтээгдэхүүн</v>
          </cell>
        </row>
        <row r="318">
          <cell r="A318" t="str">
            <v>6104.51.20</v>
          </cell>
          <cell r="B318" t="str">
            <v xml:space="preserve">124 </v>
          </cell>
          <cell r="C318" t="str">
            <v>100</v>
          </cell>
          <cell r="D318" t="str">
            <v>111</v>
          </cell>
          <cell r="E318">
            <v>0</v>
          </cell>
          <cell r="F318">
            <v>0</v>
          </cell>
          <cell r="G318">
            <v>51</v>
          </cell>
          <cell r="H318">
            <v>2142</v>
          </cell>
          <cell r="I318">
            <v>39527.737374305558</v>
          </cell>
          <cell r="J318">
            <v>12</v>
          </cell>
          <cell r="K318" t="str">
            <v>ноолууран бүтээгдэхүүн</v>
          </cell>
        </row>
        <row r="319">
          <cell r="A319" t="str">
            <v>6110.12.00</v>
          </cell>
          <cell r="B319" t="str">
            <v xml:space="preserve">752 </v>
          </cell>
          <cell r="C319" t="str">
            <v>100</v>
          </cell>
          <cell r="D319" t="str">
            <v>111</v>
          </cell>
          <cell r="E319">
            <v>0</v>
          </cell>
          <cell r="F319">
            <v>0</v>
          </cell>
          <cell r="G319">
            <v>319</v>
          </cell>
          <cell r="H319">
            <v>11852.649999982699</v>
          </cell>
          <cell r="I319">
            <v>39527.737374305558</v>
          </cell>
          <cell r="J319">
            <v>12</v>
          </cell>
          <cell r="K319" t="str">
            <v>ноолууран бүтээгдэхүүн</v>
          </cell>
        </row>
        <row r="320">
          <cell r="A320" t="str">
            <v>6110.12.00</v>
          </cell>
          <cell r="B320" t="str">
            <v xml:space="preserve">056 </v>
          </cell>
          <cell r="C320" t="str">
            <v>100</v>
          </cell>
          <cell r="D320" t="str">
            <v>111</v>
          </cell>
          <cell r="E320">
            <v>0</v>
          </cell>
          <cell r="F320">
            <v>0</v>
          </cell>
          <cell r="G320">
            <v>6295</v>
          </cell>
          <cell r="H320">
            <v>242903.96999580285</v>
          </cell>
          <cell r="I320">
            <v>39527.737374305558</v>
          </cell>
          <cell r="J320">
            <v>12</v>
          </cell>
          <cell r="K320" t="str">
            <v>ноолууран бүтээгдэхүүн</v>
          </cell>
        </row>
        <row r="321">
          <cell r="A321" t="str">
            <v>6110.12.00</v>
          </cell>
          <cell r="B321" t="str">
            <v xml:space="preserve">036 </v>
          </cell>
          <cell r="C321" t="str">
            <v>100</v>
          </cell>
          <cell r="D321" t="str">
            <v>111</v>
          </cell>
          <cell r="E321">
            <v>0</v>
          </cell>
          <cell r="F321">
            <v>0</v>
          </cell>
          <cell r="G321">
            <v>416</v>
          </cell>
          <cell r="H321">
            <v>23828.199999991801</v>
          </cell>
          <cell r="I321">
            <v>39527.737374305558</v>
          </cell>
          <cell r="J321">
            <v>12</v>
          </cell>
          <cell r="K321" t="str">
            <v>ноолууран бүтээгдэхүүн</v>
          </cell>
        </row>
        <row r="322">
          <cell r="A322" t="str">
            <v>6104.61.20</v>
          </cell>
          <cell r="B322" t="str">
            <v xml:space="preserve">414 </v>
          </cell>
          <cell r="C322" t="str">
            <v>100</v>
          </cell>
          <cell r="D322" t="str">
            <v>180</v>
          </cell>
          <cell r="E322">
            <v>1</v>
          </cell>
          <cell r="F322">
            <v>21.6</v>
          </cell>
          <cell r="G322">
            <v>1</v>
          </cell>
          <cell r="H322">
            <v>21.6</v>
          </cell>
          <cell r="I322">
            <v>39527.737374305558</v>
          </cell>
          <cell r="J322">
            <v>12</v>
          </cell>
          <cell r="K322" t="str">
            <v>ноолууран бүтээгдэхүүн</v>
          </cell>
        </row>
        <row r="323">
          <cell r="A323" t="str">
            <v>5103.20.12</v>
          </cell>
          <cell r="B323" t="str">
            <v xml:space="preserve">156 </v>
          </cell>
          <cell r="C323" t="str">
            <v>100</v>
          </cell>
          <cell r="D323" t="str">
            <v>111</v>
          </cell>
          <cell r="E323">
            <v>0</v>
          </cell>
          <cell r="F323">
            <v>0</v>
          </cell>
          <cell r="G323">
            <v>2168.9</v>
          </cell>
          <cell r="H323">
            <v>1975.48</v>
          </cell>
          <cell r="I323">
            <v>39527.737374305558</v>
          </cell>
          <cell r="J323">
            <v>12</v>
          </cell>
          <cell r="K323" t="str">
            <v>ноолуур</v>
          </cell>
        </row>
        <row r="324">
          <cell r="A324" t="str">
            <v>6110.12.00</v>
          </cell>
          <cell r="B324" t="str">
            <v xml:space="preserve">124 </v>
          </cell>
          <cell r="C324" t="str">
            <v>100</v>
          </cell>
          <cell r="D324" t="str">
            <v>111</v>
          </cell>
          <cell r="E324">
            <v>0</v>
          </cell>
          <cell r="F324">
            <v>0</v>
          </cell>
          <cell r="G324">
            <v>8075</v>
          </cell>
          <cell r="H324">
            <v>314716.66497956472</v>
          </cell>
          <cell r="I324">
            <v>39527.737374305558</v>
          </cell>
          <cell r="J324">
            <v>12</v>
          </cell>
          <cell r="K324" t="str">
            <v>ноолууран бүтээгдэхүүн</v>
          </cell>
        </row>
        <row r="325">
          <cell r="A325" t="str">
            <v>5105.31.20</v>
          </cell>
          <cell r="B325" t="str">
            <v xml:space="preserve">392 </v>
          </cell>
          <cell r="C325" t="str">
            <v>100</v>
          </cell>
          <cell r="D325" t="str">
            <v>111</v>
          </cell>
          <cell r="E325">
            <v>0</v>
          </cell>
          <cell r="F325">
            <v>0</v>
          </cell>
          <cell r="G325">
            <v>4018.6000000000004</v>
          </cell>
          <cell r="H325">
            <v>374625.21999985795</v>
          </cell>
          <cell r="I325">
            <v>39527.737374305558</v>
          </cell>
          <cell r="J325">
            <v>12</v>
          </cell>
          <cell r="K325" t="str">
            <v>ноолууран бүтээгдэхүүн</v>
          </cell>
        </row>
        <row r="326">
          <cell r="A326" t="str">
            <v>5105.31.10</v>
          </cell>
          <cell r="B326" t="str">
            <v xml:space="preserve">524 </v>
          </cell>
          <cell r="C326" t="str">
            <v>100</v>
          </cell>
          <cell r="D326" t="str">
            <v>111</v>
          </cell>
          <cell r="E326">
            <v>0</v>
          </cell>
          <cell r="F326">
            <v>0</v>
          </cell>
          <cell r="G326">
            <v>900</v>
          </cell>
          <cell r="H326">
            <v>75600</v>
          </cell>
          <cell r="I326">
            <v>39527.737374305558</v>
          </cell>
          <cell r="J326">
            <v>12</v>
          </cell>
          <cell r="K326" t="str">
            <v>ноолуур</v>
          </cell>
        </row>
        <row r="327">
          <cell r="A327" t="str">
            <v>6110.12.00</v>
          </cell>
          <cell r="B327" t="str">
            <v xml:space="preserve">380 </v>
          </cell>
          <cell r="C327" t="str">
            <v>300</v>
          </cell>
          <cell r="D327" t="str">
            <v>113</v>
          </cell>
          <cell r="E327">
            <v>1895</v>
          </cell>
          <cell r="F327">
            <v>60924.25</v>
          </cell>
          <cell r="G327">
            <v>1895</v>
          </cell>
          <cell r="H327">
            <v>60924.25</v>
          </cell>
          <cell r="I327">
            <v>39527.737374305558</v>
          </cell>
          <cell r="J327">
            <v>12</v>
          </cell>
          <cell r="K327" t="str">
            <v>ноолууран бүтээгдэхүүн</v>
          </cell>
        </row>
        <row r="328">
          <cell r="A328" t="str">
            <v>6104.41.20</v>
          </cell>
          <cell r="B328" t="str">
            <v xml:space="preserve">643 </v>
          </cell>
          <cell r="C328" t="str">
            <v>100</v>
          </cell>
          <cell r="D328" t="str">
            <v>111</v>
          </cell>
          <cell r="E328">
            <v>0</v>
          </cell>
          <cell r="F328">
            <v>0</v>
          </cell>
          <cell r="G328">
            <v>65</v>
          </cell>
          <cell r="H328">
            <v>4326.6240626124445</v>
          </cell>
          <cell r="I328">
            <v>39527.737374305558</v>
          </cell>
          <cell r="J328">
            <v>12</v>
          </cell>
          <cell r="K328" t="str">
            <v>ноолууран бүтээгдэхүүн</v>
          </cell>
        </row>
        <row r="329">
          <cell r="A329" t="str">
            <v>6102.10.20</v>
          </cell>
          <cell r="B329" t="str">
            <v xml:space="preserve">414 </v>
          </cell>
          <cell r="C329" t="str">
            <v>100</v>
          </cell>
          <cell r="D329" t="str">
            <v>111</v>
          </cell>
          <cell r="E329">
            <v>0</v>
          </cell>
          <cell r="F329">
            <v>0</v>
          </cell>
          <cell r="G329">
            <v>25</v>
          </cell>
          <cell r="H329">
            <v>2551.85</v>
          </cell>
          <cell r="I329">
            <v>39527.737374305558</v>
          </cell>
          <cell r="J329">
            <v>12</v>
          </cell>
          <cell r="K329" t="str">
            <v>ноолууран бүтээгдэхүүн</v>
          </cell>
        </row>
        <row r="330">
          <cell r="A330" t="str">
            <v>6102.10.20</v>
          </cell>
          <cell r="B330" t="str">
            <v xml:space="preserve">840 </v>
          </cell>
          <cell r="C330" t="str">
            <v>100</v>
          </cell>
          <cell r="D330" t="str">
            <v>111</v>
          </cell>
          <cell r="E330">
            <v>0</v>
          </cell>
          <cell r="F330">
            <v>0</v>
          </cell>
          <cell r="G330">
            <v>28</v>
          </cell>
          <cell r="H330">
            <v>6228</v>
          </cell>
          <cell r="I330">
            <v>39527.737374305558</v>
          </cell>
          <cell r="J330">
            <v>12</v>
          </cell>
          <cell r="K330" t="str">
            <v>ноолууран бүтээгдэхүүн</v>
          </cell>
        </row>
        <row r="331">
          <cell r="A331" t="str">
            <v>6301.20.10</v>
          </cell>
          <cell r="B331" t="str">
            <v xml:space="preserve">040 </v>
          </cell>
          <cell r="C331" t="str">
            <v>100</v>
          </cell>
          <cell r="D331" t="str">
            <v>111</v>
          </cell>
          <cell r="E331">
            <v>0</v>
          </cell>
          <cell r="F331">
            <v>0</v>
          </cell>
          <cell r="G331">
            <v>5</v>
          </cell>
          <cell r="H331">
            <v>294.52615780445967</v>
          </cell>
          <cell r="I331">
            <v>39527.737374305558</v>
          </cell>
          <cell r="J331">
            <v>12</v>
          </cell>
          <cell r="K331" t="str">
            <v>ноолууран бүтээгдэхүүн</v>
          </cell>
        </row>
      </sheetData>
      <sheetData sheetId="21" refreshError="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zshi"/>
      <sheetName val="repayment-1"/>
      <sheetName val="foreing_loan"/>
      <sheetName val="own-rev"/>
      <sheetName val="grant"/>
      <sheetName val="portfolio-legal"/>
      <sheetName val="law-MTFF"/>
      <sheetName val="Law-central"/>
      <sheetName val="law-ssf"/>
      <sheetName val="Bal-Gen"/>
      <sheetName val="Bal-Gen GDP"/>
      <sheetName val="Bal-Gen-2"/>
      <sheetName val="Bal-Gen 3"/>
      <sheetName val="Bal-Cent"/>
      <sheetName val="Gen-Rev "/>
      <sheetName val="Cent-Rev"/>
      <sheetName val="Loc-rev-2"/>
      <sheetName val="HDF-Rev"/>
      <sheetName val="Oron-nutag-shiljuuleg"/>
      <sheetName val="SSF"/>
      <sheetName val="Portfolio-new"/>
      <sheetName val="Port"/>
      <sheetName val="Port-tovch"/>
      <sheetName val="Loans"/>
      <sheetName val="Eco-Gen (new)"/>
      <sheetName val="eco_zoriulalt"/>
      <sheetName val="Check-1"/>
      <sheetName val="Check-2"/>
      <sheetName val="Check-3"/>
      <sheetName val="Check-4"/>
      <sheetName val="cent-new"/>
      <sheetName val="local-new"/>
      <sheetName val="SSF - exp-n"/>
      <sheetName val="HDF-exp-n"/>
      <sheetName val="health"/>
      <sheetName val="local-rev-data"/>
      <sheetName val="local-aimag-rev-data"/>
      <sheetName val="loan_data"/>
      <sheetName val="cent-PIU-n"/>
      <sheetName val="local-piu-n"/>
      <sheetName val="Cent_act"/>
      <sheetName val="local_act"/>
      <sheetName val="SSF_act"/>
      <sheetName val="HDF_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210701</v>
          </cell>
        </row>
        <row r="50">
          <cell r="AF50" t="str">
            <v>210702</v>
          </cell>
        </row>
        <row r="51">
          <cell r="AF51" t="str">
            <v>210703</v>
          </cell>
        </row>
        <row r="52">
          <cell r="AF52" t="str">
            <v>2108</v>
          </cell>
        </row>
        <row r="53">
          <cell r="AF53" t="str">
            <v>210801</v>
          </cell>
        </row>
        <row r="54">
          <cell r="AF54" t="str">
            <v>210802</v>
          </cell>
        </row>
        <row r="55">
          <cell r="AF55" t="str">
            <v>210803</v>
          </cell>
        </row>
        <row r="56">
          <cell r="AF56" t="str">
            <v>210804</v>
          </cell>
        </row>
        <row r="57">
          <cell r="AF57" t="str">
            <v>210805</v>
          </cell>
        </row>
        <row r="58">
          <cell r="AF58" t="str">
            <v>210806</v>
          </cell>
        </row>
        <row r="59">
          <cell r="AF59" t="str">
            <v>210807</v>
          </cell>
        </row>
        <row r="60">
          <cell r="AF60" t="str">
            <v>210808</v>
          </cell>
        </row>
        <row r="61">
          <cell r="AF61" t="str">
            <v>210809</v>
          </cell>
        </row>
        <row r="62">
          <cell r="AF62" t="str">
            <v>2109</v>
          </cell>
        </row>
        <row r="63">
          <cell r="AF63" t="str">
            <v>210901</v>
          </cell>
        </row>
        <row r="64">
          <cell r="AF64" t="str">
            <v>210902</v>
          </cell>
        </row>
        <row r="65">
          <cell r="AF65" t="str">
            <v>211</v>
          </cell>
        </row>
        <row r="66">
          <cell r="AF66" t="str">
            <v>2111</v>
          </cell>
        </row>
        <row r="67">
          <cell r="AF67" t="str">
            <v>211101</v>
          </cell>
        </row>
        <row r="68">
          <cell r="AF68" t="str">
            <v>2112</v>
          </cell>
        </row>
        <row r="69">
          <cell r="AF69" t="str">
            <v>211201</v>
          </cell>
        </row>
        <row r="70">
          <cell r="AF70" t="str">
            <v>212</v>
          </cell>
        </row>
        <row r="71">
          <cell r="AF71" t="str">
            <v>2121</v>
          </cell>
        </row>
        <row r="72">
          <cell r="AF72" t="str">
            <v>212101</v>
          </cell>
        </row>
        <row r="73">
          <cell r="AF73" t="str">
            <v>2122</v>
          </cell>
        </row>
        <row r="74">
          <cell r="AF74" t="str">
            <v>212201</v>
          </cell>
        </row>
        <row r="75">
          <cell r="AF75" t="str">
            <v>213</v>
          </cell>
        </row>
        <row r="76">
          <cell r="AF76" t="str">
            <v>2131</v>
          </cell>
        </row>
        <row r="77">
          <cell r="AF77" t="str">
            <v>213101</v>
          </cell>
        </row>
        <row r="78">
          <cell r="AF78" t="str">
            <v>213102</v>
          </cell>
        </row>
        <row r="79">
          <cell r="AF79" t="str">
            <v>2132</v>
          </cell>
        </row>
        <row r="80">
          <cell r="AF80" t="str">
            <v>213202</v>
          </cell>
        </row>
        <row r="81">
          <cell r="AF81" t="str">
            <v>213203</v>
          </cell>
        </row>
        <row r="82">
          <cell r="AF82" t="str">
            <v>213204</v>
          </cell>
        </row>
        <row r="83">
          <cell r="AF83" t="str">
            <v>213205</v>
          </cell>
        </row>
        <row r="84">
          <cell r="AF84" t="str">
            <v>213206</v>
          </cell>
        </row>
        <row r="85">
          <cell r="AF85" t="str">
            <v>213207</v>
          </cell>
        </row>
        <row r="86">
          <cell r="AF86" t="str">
            <v>213208</v>
          </cell>
        </row>
        <row r="87">
          <cell r="AF87" t="str">
            <v>213209</v>
          </cell>
        </row>
        <row r="88">
          <cell r="AF88" t="str">
            <v>22</v>
          </cell>
        </row>
        <row r="89">
          <cell r="AF89" t="str">
            <v>220001</v>
          </cell>
        </row>
        <row r="90">
          <cell r="AF90" t="str">
            <v>221001</v>
          </cell>
        </row>
        <row r="91">
          <cell r="AF91" t="str">
            <v>222001</v>
          </cell>
        </row>
        <row r="92">
          <cell r="AF92" t="str">
            <v>223001</v>
          </cell>
        </row>
        <row r="93">
          <cell r="AF93" t="str">
            <v>224001</v>
          </cell>
        </row>
        <row r="94">
          <cell r="AF94" t="str">
            <v>23</v>
          </cell>
        </row>
        <row r="95">
          <cell r="AF95" t="str">
            <v>230001</v>
          </cell>
        </row>
        <row r="96">
          <cell r="AF96" t="str">
            <v>232</v>
          </cell>
        </row>
        <row r="97">
          <cell r="AF97" t="str">
            <v>232001</v>
          </cell>
        </row>
        <row r="98">
          <cell r="AF98" t="str">
            <v>3</v>
          </cell>
        </row>
        <row r="99">
          <cell r="AF99" t="str">
            <v>31</v>
          </cell>
        </row>
        <row r="100">
          <cell r="AF100" t="str">
            <v>310001</v>
          </cell>
        </row>
        <row r="101">
          <cell r="AF101" t="str">
            <v>310002</v>
          </cell>
        </row>
        <row r="102">
          <cell r="AF102" t="str">
            <v>33</v>
          </cell>
        </row>
        <row r="103">
          <cell r="AF103" t="str">
            <v>330002</v>
          </cell>
        </row>
        <row r="104">
          <cell r="AF104" t="str">
            <v>35</v>
          </cell>
        </row>
        <row r="105">
          <cell r="AF105" t="str">
            <v>350001</v>
          </cell>
        </row>
        <row r="106">
          <cell r="AF106" t="str">
            <v>350002</v>
          </cell>
        </row>
        <row r="107">
          <cell r="AF107" t="str">
            <v>350004</v>
          </cell>
        </row>
        <row r="108">
          <cell r="AF108" t="str">
            <v>36</v>
          </cell>
        </row>
        <row r="109">
          <cell r="AF109" t="str">
            <v>360001</v>
          </cell>
        </row>
        <row r="110">
          <cell r="AF110" t="str">
            <v>37</v>
          </cell>
        </row>
        <row r="111">
          <cell r="AF111" t="str">
            <v>370001</v>
          </cell>
        </row>
        <row r="112">
          <cell r="AF112" t="str">
            <v>4</v>
          </cell>
        </row>
        <row r="113">
          <cell r="AF113" t="str">
            <v>41</v>
          </cell>
        </row>
        <row r="114">
          <cell r="AF114" t="str">
            <v>410001</v>
          </cell>
        </row>
        <row r="115">
          <cell r="AF115" t="str">
            <v>410002</v>
          </cell>
        </row>
        <row r="116">
          <cell r="AF116" t="str">
            <v>42</v>
          </cell>
        </row>
        <row r="117">
          <cell r="AF117" t="str">
            <v>420001</v>
          </cell>
        </row>
        <row r="118">
          <cell r="AF118" t="str">
            <v>420002</v>
          </cell>
        </row>
        <row r="119">
          <cell r="AF119" t="str">
            <v>420003</v>
          </cell>
        </row>
        <row r="120">
          <cell r="AF120" t="str">
            <v>420004</v>
          </cell>
        </row>
        <row r="121">
          <cell r="AF121" t="str">
            <v>43</v>
          </cell>
        </row>
        <row r="122">
          <cell r="AF122" t="str">
            <v>430</v>
          </cell>
        </row>
        <row r="123">
          <cell r="AF123" t="str">
            <v>430001</v>
          </cell>
        </row>
        <row r="124">
          <cell r="AF124" t="str">
            <v>431</v>
          </cell>
        </row>
        <row r="125">
          <cell r="AF125" t="str">
            <v>431001</v>
          </cell>
        </row>
        <row r="126">
          <cell r="AF126" t="str">
            <v>432</v>
          </cell>
        </row>
        <row r="127">
          <cell r="AF127" t="str">
            <v>432001</v>
          </cell>
        </row>
        <row r="128">
          <cell r="AF128" t="str">
            <v>432002</v>
          </cell>
        </row>
        <row r="129">
          <cell r="AF129" t="str">
            <v>45</v>
          </cell>
        </row>
        <row r="130">
          <cell r="AF130" t="str">
            <v>450001</v>
          </cell>
        </row>
        <row r="131">
          <cell r="AF131" t="str">
            <v>450002</v>
          </cell>
        </row>
        <row r="132">
          <cell r="AF132" t="str">
            <v>450003</v>
          </cell>
        </row>
        <row r="133">
          <cell r="AF133" t="str">
            <v>450004</v>
          </cell>
        </row>
        <row r="134">
          <cell r="AF134" t="str">
            <v>450005</v>
          </cell>
        </row>
        <row r="135">
          <cell r="AF135" t="str">
            <v>450006</v>
          </cell>
        </row>
        <row r="136">
          <cell r="AF136" t="str">
            <v>450007</v>
          </cell>
        </row>
        <row r="137">
          <cell r="AF137" t="str">
            <v>450008</v>
          </cell>
        </row>
        <row r="138">
          <cell r="AF138" t="str">
            <v>450009</v>
          </cell>
        </row>
        <row r="139">
          <cell r="AF139" t="str">
            <v>450010</v>
          </cell>
        </row>
        <row r="140">
          <cell r="AF140" t="str">
            <v>450011</v>
          </cell>
        </row>
      </sheetData>
      <sheetData sheetId="32">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210702</v>
          </cell>
        </row>
        <row r="50">
          <cell r="AF50" t="str">
            <v>210703</v>
          </cell>
        </row>
        <row r="51">
          <cell r="AF51" t="str">
            <v>2108</v>
          </cell>
        </row>
        <row r="52">
          <cell r="AF52" t="str">
            <v>210801</v>
          </cell>
        </row>
        <row r="53">
          <cell r="AF53" t="str">
            <v>210802</v>
          </cell>
        </row>
        <row r="54">
          <cell r="AF54" t="str">
            <v>210803</v>
          </cell>
        </row>
        <row r="55">
          <cell r="AF55" t="str">
            <v>210804</v>
          </cell>
        </row>
        <row r="56">
          <cell r="AF56" t="str">
            <v>210805</v>
          </cell>
        </row>
        <row r="57">
          <cell r="AF57" t="str">
            <v>210806</v>
          </cell>
        </row>
        <row r="58">
          <cell r="AF58" t="str">
            <v>210807</v>
          </cell>
        </row>
        <row r="59">
          <cell r="AF59" t="str">
            <v>210808</v>
          </cell>
        </row>
        <row r="60">
          <cell r="AF60" t="str">
            <v>210809</v>
          </cell>
        </row>
        <row r="61">
          <cell r="AF61" t="str">
            <v>2109</v>
          </cell>
        </row>
        <row r="62">
          <cell r="AF62" t="str">
            <v>210901</v>
          </cell>
        </row>
        <row r="63">
          <cell r="AF63" t="str">
            <v>210902</v>
          </cell>
        </row>
        <row r="64">
          <cell r="AF64" t="str">
            <v>212</v>
          </cell>
        </row>
        <row r="65">
          <cell r="AF65" t="str">
            <v>2121</v>
          </cell>
        </row>
        <row r="66">
          <cell r="AF66" t="str">
            <v>212101</v>
          </cell>
        </row>
        <row r="67">
          <cell r="AF67" t="str">
            <v>2122</v>
          </cell>
        </row>
        <row r="68">
          <cell r="AF68" t="str">
            <v>212201</v>
          </cell>
        </row>
        <row r="69">
          <cell r="AF69" t="str">
            <v>213</v>
          </cell>
        </row>
        <row r="70">
          <cell r="AF70" t="str">
            <v>2131</v>
          </cell>
        </row>
        <row r="71">
          <cell r="AF71" t="str">
            <v>213101</v>
          </cell>
        </row>
        <row r="72">
          <cell r="AF72" t="str">
            <v>213102</v>
          </cell>
        </row>
        <row r="73">
          <cell r="AF73" t="str">
            <v>2132</v>
          </cell>
        </row>
        <row r="74">
          <cell r="AF74" t="str">
            <v>213203</v>
          </cell>
        </row>
        <row r="75">
          <cell r="AF75" t="str">
            <v>213204</v>
          </cell>
        </row>
        <row r="76">
          <cell r="AF76" t="str">
            <v>213205</v>
          </cell>
        </row>
        <row r="77">
          <cell r="AF77" t="str">
            <v>213206</v>
          </cell>
        </row>
        <row r="78">
          <cell r="AF78" t="str">
            <v>213207</v>
          </cell>
        </row>
        <row r="79">
          <cell r="AF79" t="str">
            <v>213208</v>
          </cell>
        </row>
        <row r="80">
          <cell r="AF80" t="str">
            <v>213209</v>
          </cell>
        </row>
        <row r="81">
          <cell r="AF81" t="str">
            <v>22</v>
          </cell>
        </row>
        <row r="82">
          <cell r="AF82" t="str">
            <v>220001</v>
          </cell>
        </row>
        <row r="83">
          <cell r="AF83" t="str">
            <v>222001</v>
          </cell>
        </row>
        <row r="84">
          <cell r="AF84" t="str">
            <v>223001</v>
          </cell>
        </row>
        <row r="85">
          <cell r="AF85" t="str">
            <v>23</v>
          </cell>
        </row>
        <row r="86">
          <cell r="AF86" t="str">
            <v>230001</v>
          </cell>
        </row>
        <row r="87">
          <cell r="AF87" t="str">
            <v>3</v>
          </cell>
        </row>
        <row r="88">
          <cell r="AF88" t="str">
            <v>31</v>
          </cell>
        </row>
        <row r="89">
          <cell r="AF89" t="str">
            <v>310001</v>
          </cell>
        </row>
        <row r="90">
          <cell r="AF90" t="str">
            <v>310002</v>
          </cell>
        </row>
        <row r="91">
          <cell r="AF91" t="str">
            <v>310003</v>
          </cell>
        </row>
        <row r="92">
          <cell r="AF92" t="str">
            <v>310004</v>
          </cell>
        </row>
        <row r="93">
          <cell r="AF93" t="str">
            <v>32</v>
          </cell>
        </row>
        <row r="94">
          <cell r="AF94" t="str">
            <v>320001</v>
          </cell>
        </row>
        <row r="95">
          <cell r="AF95" t="str">
            <v>35</v>
          </cell>
        </row>
        <row r="96">
          <cell r="AF96" t="str">
            <v>350001</v>
          </cell>
        </row>
        <row r="97">
          <cell r="AF97" t="str">
            <v>350002</v>
          </cell>
        </row>
        <row r="98">
          <cell r="AF98" t="str">
            <v>350004</v>
          </cell>
        </row>
        <row r="99">
          <cell r="AF99" t="str">
            <v>36</v>
          </cell>
        </row>
        <row r="100">
          <cell r="AF100" t="str">
            <v>360001</v>
          </cell>
        </row>
        <row r="101">
          <cell r="AF101" t="str">
            <v>4</v>
          </cell>
        </row>
        <row r="102">
          <cell r="AF102" t="str">
            <v>41</v>
          </cell>
        </row>
        <row r="103">
          <cell r="AF103" t="str">
            <v>410001</v>
          </cell>
        </row>
        <row r="104">
          <cell r="AF104" t="str">
            <v>410002</v>
          </cell>
        </row>
        <row r="105">
          <cell r="AF105" t="str">
            <v>42</v>
          </cell>
        </row>
        <row r="106">
          <cell r="AF106" t="str">
            <v>420001</v>
          </cell>
        </row>
        <row r="107">
          <cell r="AF107" t="str">
            <v>420002</v>
          </cell>
        </row>
        <row r="108">
          <cell r="AF108" t="str">
            <v>420003</v>
          </cell>
        </row>
        <row r="109">
          <cell r="AF109" t="str">
            <v>420004</v>
          </cell>
        </row>
        <row r="110">
          <cell r="AF110" t="str">
            <v>43</v>
          </cell>
        </row>
        <row r="111">
          <cell r="AF111" t="str">
            <v>430</v>
          </cell>
        </row>
        <row r="112">
          <cell r="AF112" t="str">
            <v>430001</v>
          </cell>
        </row>
        <row r="113">
          <cell r="AF113" t="str">
            <v>430002</v>
          </cell>
        </row>
        <row r="114">
          <cell r="AF114" t="str">
            <v>431</v>
          </cell>
        </row>
        <row r="115">
          <cell r="AF115" t="str">
            <v>431001</v>
          </cell>
        </row>
        <row r="116">
          <cell r="AF116" t="str">
            <v>431002</v>
          </cell>
        </row>
        <row r="117">
          <cell r="AF117" t="str">
            <v>45</v>
          </cell>
        </row>
        <row r="118">
          <cell r="AF118" t="str">
            <v>450001</v>
          </cell>
        </row>
        <row r="119">
          <cell r="AF119" t="str">
            <v>450002</v>
          </cell>
        </row>
        <row r="120">
          <cell r="AF120" t="str">
            <v>450004</v>
          </cell>
        </row>
        <row r="121">
          <cell r="AF121" t="str">
            <v>450005</v>
          </cell>
        </row>
        <row r="122">
          <cell r="AF122" t="str">
            <v>450006</v>
          </cell>
        </row>
        <row r="123">
          <cell r="AF123" t="str">
            <v>450008</v>
          </cell>
        </row>
        <row r="124">
          <cell r="AF124" t="str">
            <v>450009</v>
          </cell>
        </row>
        <row r="125">
          <cell r="AF125" t="str">
            <v>450010</v>
          </cell>
        </row>
        <row r="126">
          <cell r="AF126" t="str">
            <v>450011</v>
          </cell>
        </row>
      </sheetData>
      <sheetData sheetId="33">
        <row r="16">
          <cell r="AF16" t="str">
            <v>210101</v>
          </cell>
        </row>
        <row r="17">
          <cell r="AF17" t="str">
            <v>210103</v>
          </cell>
        </row>
        <row r="18">
          <cell r="AF18" t="str">
            <v>210105</v>
          </cell>
        </row>
        <row r="19">
          <cell r="AF19" t="str">
            <v>2102</v>
          </cell>
        </row>
        <row r="20">
          <cell r="AF20" t="str">
            <v>210201</v>
          </cell>
        </row>
        <row r="21">
          <cell r="AF21" t="str">
            <v>210202</v>
          </cell>
        </row>
        <row r="22">
          <cell r="AF22" t="str">
            <v>210203</v>
          </cell>
        </row>
        <row r="23">
          <cell r="AF23" t="str">
            <v>210204</v>
          </cell>
        </row>
        <row r="24">
          <cell r="AF24" t="str">
            <v>210205</v>
          </cell>
        </row>
        <row r="25">
          <cell r="AF25" t="str">
            <v>2103</v>
          </cell>
        </row>
        <row r="26">
          <cell r="AF26" t="str">
            <v>210301</v>
          </cell>
        </row>
        <row r="27">
          <cell r="AF27" t="str">
            <v>210302</v>
          </cell>
        </row>
        <row r="28">
          <cell r="AF28" t="str">
            <v>210303</v>
          </cell>
        </row>
        <row r="29">
          <cell r="AF29" t="str">
            <v>210304</v>
          </cell>
        </row>
        <row r="30">
          <cell r="AF30" t="str">
            <v>2104</v>
          </cell>
        </row>
        <row r="31">
          <cell r="AF31" t="str">
            <v>210401</v>
          </cell>
        </row>
        <row r="32">
          <cell r="AF32" t="str">
            <v>210402</v>
          </cell>
        </row>
        <row r="33">
          <cell r="AF33" t="str">
            <v>210403</v>
          </cell>
        </row>
        <row r="34">
          <cell r="AF34" t="str">
            <v>210404</v>
          </cell>
        </row>
        <row r="35">
          <cell r="AF35" t="str">
            <v>210405</v>
          </cell>
        </row>
        <row r="36">
          <cell r="AF36" t="str">
            <v>210406</v>
          </cell>
        </row>
        <row r="37">
          <cell r="AF37" t="str">
            <v>2106</v>
          </cell>
        </row>
        <row r="38">
          <cell r="AF38" t="str">
            <v>210601</v>
          </cell>
        </row>
        <row r="39">
          <cell r="AF39" t="str">
            <v>210602</v>
          </cell>
        </row>
        <row r="40">
          <cell r="AF40" t="str">
            <v>210604</v>
          </cell>
        </row>
        <row r="41">
          <cell r="AF41" t="str">
            <v>2107</v>
          </cell>
        </row>
        <row r="42">
          <cell r="AF42" t="str">
            <v>210701</v>
          </cell>
        </row>
        <row r="43">
          <cell r="AF43" t="str">
            <v>210702</v>
          </cell>
        </row>
        <row r="44">
          <cell r="AF44" t="str">
            <v>2108</v>
          </cell>
        </row>
        <row r="45">
          <cell r="AF45" t="str">
            <v>210801</v>
          </cell>
        </row>
        <row r="46">
          <cell r="AF46" t="str">
            <v>210802</v>
          </cell>
        </row>
        <row r="47">
          <cell r="AF47" t="str">
            <v>210803</v>
          </cell>
        </row>
        <row r="48">
          <cell r="AF48" t="str">
            <v>210804</v>
          </cell>
        </row>
        <row r="49">
          <cell r="AF49" t="str">
            <v>210806</v>
          </cell>
        </row>
        <row r="50">
          <cell r="AF50" t="str">
            <v>210807</v>
          </cell>
        </row>
        <row r="51">
          <cell r="AF51" t="str">
            <v>210808</v>
          </cell>
        </row>
        <row r="52">
          <cell r="AF52" t="str">
            <v>210809</v>
          </cell>
        </row>
        <row r="53">
          <cell r="AF53" t="str">
            <v>2109</v>
          </cell>
        </row>
        <row r="54">
          <cell r="AF54" t="str">
            <v>210901</v>
          </cell>
        </row>
        <row r="55">
          <cell r="AF55" t="str">
            <v>210902</v>
          </cell>
        </row>
        <row r="56">
          <cell r="AF56" t="str">
            <v>212</v>
          </cell>
        </row>
        <row r="57">
          <cell r="AF57" t="str">
            <v>2122</v>
          </cell>
        </row>
        <row r="58">
          <cell r="AF58" t="str">
            <v>212201</v>
          </cell>
        </row>
        <row r="59">
          <cell r="AF59" t="str">
            <v>213</v>
          </cell>
        </row>
        <row r="60">
          <cell r="AF60" t="str">
            <v>2131</v>
          </cell>
        </row>
        <row r="61">
          <cell r="AF61" t="str">
            <v>213101</v>
          </cell>
        </row>
        <row r="62">
          <cell r="AF62" t="str">
            <v>2132</v>
          </cell>
        </row>
        <row r="63">
          <cell r="AF63" t="str">
            <v>213202</v>
          </cell>
        </row>
        <row r="64">
          <cell r="AF64" t="str">
            <v>213204</v>
          </cell>
        </row>
        <row r="65">
          <cell r="AF65" t="str">
            <v>213206</v>
          </cell>
        </row>
        <row r="66">
          <cell r="AF66" t="str">
            <v>213207</v>
          </cell>
        </row>
        <row r="67">
          <cell r="AF67" t="str">
            <v>213209</v>
          </cell>
        </row>
        <row r="68">
          <cell r="AF68" t="str">
            <v>22</v>
          </cell>
        </row>
        <row r="69">
          <cell r="AF69" t="str">
            <v>220001</v>
          </cell>
        </row>
        <row r="70">
          <cell r="AF70" t="str">
            <v>221001</v>
          </cell>
        </row>
        <row r="71">
          <cell r="AF71" t="str">
            <v>222001</v>
          </cell>
        </row>
        <row r="72">
          <cell r="AF72" t="str">
            <v>3</v>
          </cell>
        </row>
        <row r="73">
          <cell r="AF73" t="str">
            <v>31</v>
          </cell>
        </row>
        <row r="74">
          <cell r="AF74" t="str">
            <v>310001</v>
          </cell>
        </row>
        <row r="75">
          <cell r="AF75" t="str">
            <v>33</v>
          </cell>
        </row>
        <row r="76">
          <cell r="AF76" t="str">
            <v>330001</v>
          </cell>
        </row>
        <row r="77">
          <cell r="AF77" t="str">
            <v>330002</v>
          </cell>
        </row>
        <row r="78">
          <cell r="AF78" t="str">
            <v>35</v>
          </cell>
        </row>
        <row r="79">
          <cell r="AF79" t="str">
            <v>350002</v>
          </cell>
        </row>
        <row r="80">
          <cell r="AF80" t="str">
            <v>4</v>
          </cell>
        </row>
        <row r="81">
          <cell r="AF81" t="str">
            <v>41</v>
          </cell>
        </row>
        <row r="82">
          <cell r="AF82" t="str">
            <v>410001</v>
          </cell>
        </row>
        <row r="83">
          <cell r="AF83" t="str">
            <v>42</v>
          </cell>
        </row>
        <row r="84">
          <cell r="AF84" t="str">
            <v>420001</v>
          </cell>
        </row>
        <row r="85">
          <cell r="AF85" t="str">
            <v>420002</v>
          </cell>
        </row>
        <row r="86">
          <cell r="AF86" t="str">
            <v>420003</v>
          </cell>
        </row>
        <row r="87">
          <cell r="AF87" t="str">
            <v>420004</v>
          </cell>
        </row>
        <row r="88">
          <cell r="AF88" t="str">
            <v>45</v>
          </cell>
        </row>
        <row r="89">
          <cell r="AF89" t="str">
            <v>450001</v>
          </cell>
        </row>
        <row r="90">
          <cell r="AF90" t="str">
            <v>450008</v>
          </cell>
        </row>
        <row r="91">
          <cell r="AF91" t="str">
            <v>450009</v>
          </cell>
        </row>
        <row r="92">
          <cell r="AF92" t="str">
            <v>450010</v>
          </cell>
        </row>
      </sheetData>
      <sheetData sheetId="34">
        <row r="15">
          <cell r="AF15" t="str">
            <v>2112</v>
          </cell>
        </row>
        <row r="16">
          <cell r="AF16" t="str">
            <v>211201</v>
          </cell>
        </row>
        <row r="17">
          <cell r="AF17" t="str">
            <v>213</v>
          </cell>
        </row>
        <row r="18">
          <cell r="AF18" t="str">
            <v>2132</v>
          </cell>
        </row>
        <row r="19">
          <cell r="AF19" t="str">
            <v>213203</v>
          </cell>
        </row>
        <row r="20">
          <cell r="AF20" t="str">
            <v>22</v>
          </cell>
        </row>
        <row r="21">
          <cell r="AF21" t="str">
            <v>221001</v>
          </cell>
        </row>
        <row r="22">
          <cell r="AF22" t="str">
            <v>3</v>
          </cell>
        </row>
        <row r="23">
          <cell r="AF23" t="str">
            <v>34</v>
          </cell>
        </row>
        <row r="24">
          <cell r="AF24" t="str">
            <v>340001</v>
          </cell>
        </row>
      </sheetData>
      <sheetData sheetId="35"/>
      <sheetData sheetId="36"/>
      <sheetData sheetId="37"/>
      <sheetData sheetId="38"/>
      <sheetData sheetId="39">
        <row r="15">
          <cell r="AF15" t="str">
            <v>2101</v>
          </cell>
        </row>
        <row r="16">
          <cell r="AF16" t="str">
            <v>210101</v>
          </cell>
        </row>
        <row r="17">
          <cell r="AF17" t="str">
            <v>210105</v>
          </cell>
        </row>
        <row r="18">
          <cell r="AF18" t="str">
            <v>2102</v>
          </cell>
        </row>
        <row r="19">
          <cell r="AF19" t="str">
            <v>210201</v>
          </cell>
        </row>
        <row r="20">
          <cell r="AF20" t="str">
            <v>210202</v>
          </cell>
        </row>
        <row r="21">
          <cell r="AF21" t="str">
            <v>210203</v>
          </cell>
        </row>
        <row r="22">
          <cell r="AF22" t="str">
            <v>210204</v>
          </cell>
        </row>
        <row r="23">
          <cell r="AF23" t="str">
            <v>210205</v>
          </cell>
        </row>
        <row r="24">
          <cell r="AF24" t="str">
            <v>2108</v>
          </cell>
        </row>
        <row r="25">
          <cell r="AF25" t="str">
            <v>210801</v>
          </cell>
        </row>
        <row r="26">
          <cell r="AF26" t="str">
            <v>2109</v>
          </cell>
        </row>
        <row r="27">
          <cell r="AF27" t="str">
            <v>210901</v>
          </cell>
        </row>
        <row r="28">
          <cell r="AF28" t="str">
            <v>22</v>
          </cell>
        </row>
        <row r="29">
          <cell r="AF29" t="str">
            <v>220001</v>
          </cell>
        </row>
        <row r="30">
          <cell r="AF30" t="str">
            <v>221001</v>
          </cell>
        </row>
        <row r="31">
          <cell r="AF31" t="str">
            <v>222001</v>
          </cell>
        </row>
        <row r="32">
          <cell r="AF32" t="str">
            <v>223001</v>
          </cell>
        </row>
        <row r="33">
          <cell r="AF33" t="str">
            <v>23</v>
          </cell>
        </row>
        <row r="34">
          <cell r="AF34" t="str">
            <v>232</v>
          </cell>
        </row>
        <row r="35">
          <cell r="AF35" t="str">
            <v>232001</v>
          </cell>
        </row>
        <row r="36">
          <cell r="AF36" t="str">
            <v>3</v>
          </cell>
        </row>
        <row r="37">
          <cell r="AF37" t="str">
            <v>35</v>
          </cell>
        </row>
        <row r="38">
          <cell r="AF38" t="str">
            <v>350004</v>
          </cell>
        </row>
        <row r="39">
          <cell r="AF39" t="str">
            <v>36</v>
          </cell>
        </row>
        <row r="40">
          <cell r="AF40" t="str">
            <v>360001</v>
          </cell>
        </row>
      </sheetData>
      <sheetData sheetId="40">
        <row r="16">
          <cell r="AF16" t="str">
            <v>210101</v>
          </cell>
        </row>
        <row r="17">
          <cell r="AF17" t="str">
            <v>2108</v>
          </cell>
        </row>
        <row r="18">
          <cell r="AF18" t="str">
            <v>210801</v>
          </cell>
        </row>
        <row r="19">
          <cell r="AF19" t="str">
            <v>2109</v>
          </cell>
        </row>
        <row r="20">
          <cell r="AF20" t="str">
            <v>210901</v>
          </cell>
        </row>
        <row r="21">
          <cell r="AF21" t="str">
            <v>22</v>
          </cell>
        </row>
        <row r="22">
          <cell r="AF22" t="str">
            <v>220001</v>
          </cell>
        </row>
        <row r="23">
          <cell r="AF23" t="str">
            <v>222001</v>
          </cell>
        </row>
        <row r="24">
          <cell r="AF24" t="str">
            <v>223001</v>
          </cell>
        </row>
        <row r="25">
          <cell r="AF25" t="str">
            <v>3</v>
          </cell>
        </row>
        <row r="26">
          <cell r="AF26" t="str">
            <v>35</v>
          </cell>
        </row>
        <row r="27">
          <cell r="AF27" t="str">
            <v>350004</v>
          </cell>
        </row>
        <row r="28">
          <cell r="AF28" t="str">
            <v>36</v>
          </cell>
        </row>
        <row r="29">
          <cell r="AF29" t="str">
            <v>360001</v>
          </cell>
        </row>
      </sheetData>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2005"/>
      <sheetName val="2004"/>
      <sheetName val="2006"/>
      <sheetName val="2003prj"/>
      <sheetName val="2003hbg"/>
      <sheetName val="2002.12.31"/>
      <sheetName val="2002.12.31 (2)"/>
      <sheetName val="Negtgel"/>
      <sheetName val="2039"/>
    </sheetNames>
    <sheetDataSet>
      <sheetData sheetId="0" refreshError="1">
        <row r="3">
          <cell r="A3" t="str">
            <v>ATS</v>
          </cell>
          <cell r="L3">
            <v>14.995925251281401</v>
          </cell>
          <cell r="M3">
            <v>15.575031481304</v>
          </cell>
          <cell r="N3">
            <v>13.2378463314519</v>
          </cell>
          <cell r="R3">
            <v>12.865367013860412</v>
          </cell>
          <cell r="S3">
            <v>12.650881293817719</v>
          </cell>
          <cell r="U3">
            <v>12.650881293817719</v>
          </cell>
        </row>
        <row r="4">
          <cell r="L4">
            <v>43.962277351814301</v>
          </cell>
          <cell r="M4">
            <v>45.659993783032</v>
          </cell>
          <cell r="N4">
            <v>38.808267060030602</v>
          </cell>
        </row>
        <row r="5">
          <cell r="L5">
            <v>1.6633057</v>
          </cell>
          <cell r="M5">
            <v>1.6765556100000001</v>
          </cell>
          <cell r="N5">
            <v>1.39925373134328</v>
          </cell>
          <cell r="R5">
            <v>1.3826561552456034</v>
          </cell>
          <cell r="S5">
            <v>1.4138691497182063</v>
          </cell>
          <cell r="U5">
            <v>1.4138691497182063</v>
          </cell>
        </row>
        <row r="6">
          <cell r="L6">
            <v>8.2779957999999993</v>
          </cell>
          <cell r="M6">
            <v>8.2794891100000001</v>
          </cell>
          <cell r="N6">
            <v>8.2781456953642394</v>
          </cell>
          <cell r="R6">
            <v>8.2788671023965144</v>
          </cell>
          <cell r="S6">
            <v>8.278335724533715</v>
          </cell>
          <cell r="U6">
            <v>8.278335724533715</v>
          </cell>
        </row>
        <row r="7">
          <cell r="L7">
            <v>2.1314564714587498</v>
          </cell>
          <cell r="M7">
            <v>2.2137681461944001</v>
          </cell>
          <cell r="N7">
            <v>1.88157067727038</v>
          </cell>
        </row>
        <row r="8">
          <cell r="L8">
            <v>181.326861976826</v>
          </cell>
          <cell r="M8">
            <v>188.32926520848</v>
          </cell>
          <cell r="N8">
            <v>160.06862493586399</v>
          </cell>
        </row>
        <row r="9">
          <cell r="L9">
            <v>1.08979638898</v>
          </cell>
          <cell r="M9">
            <v>1.13188168</v>
          </cell>
          <cell r="N9">
            <v>0.96203181118521996</v>
          </cell>
          <cell r="R9">
            <v>1.0199999998572</v>
          </cell>
          <cell r="S9">
            <v>0.9193753983428935</v>
          </cell>
          <cell r="U9">
            <v>0.9193753983428935</v>
          </cell>
        </row>
        <row r="10">
          <cell r="L10">
            <v>6.4796350838500496</v>
          </cell>
          <cell r="M10">
            <v>6.7298628612264002</v>
          </cell>
          <cell r="N10">
            <v>5.7199814007182903</v>
          </cell>
        </row>
        <row r="11">
          <cell r="L11">
            <v>7.1485956992615298</v>
          </cell>
          <cell r="M11">
            <v>7.4246571116776003</v>
          </cell>
          <cell r="N11">
            <v>6.31051500769623</v>
          </cell>
        </row>
        <row r="12">
          <cell r="L12">
            <v>0.85828440329064404</v>
          </cell>
          <cell r="M12">
            <v>0.89142926342752005</v>
          </cell>
          <cell r="N12">
            <v>0.75766162134427595</v>
          </cell>
        </row>
        <row r="13">
          <cell r="L13">
            <v>2110.1400540903001</v>
          </cell>
          <cell r="M13">
            <v>2191.6285405335998</v>
          </cell>
          <cell r="N13">
            <v>1862.7533350435999</v>
          </cell>
        </row>
        <row r="14">
          <cell r="L14">
            <v>112.62833999999999</v>
          </cell>
          <cell r="M14">
            <v>131.34684147999999</v>
          </cell>
          <cell r="N14">
            <v>119.93603411513899</v>
          </cell>
          <cell r="R14">
            <v>117.98999326867087</v>
          </cell>
          <cell r="S14">
            <v>117.03853955375254</v>
          </cell>
          <cell r="U14">
            <v>117.03853955375254</v>
          </cell>
        </row>
        <row r="15">
          <cell r="L15">
            <v>1232.5843</v>
          </cell>
          <cell r="M15">
            <v>1327.71084337</v>
          </cell>
          <cell r="N15">
            <v>1196.8085106383</v>
          </cell>
          <cell r="R15">
            <v>1198.9200128524226</v>
          </cell>
          <cell r="S15">
            <v>1177.5510204081634</v>
          </cell>
          <cell r="U15">
            <v>1177.5510204081634</v>
          </cell>
        </row>
        <row r="16">
          <cell r="L16">
            <v>0.30541869999999999</v>
          </cell>
          <cell r="M16">
            <v>0.30726334999999999</v>
          </cell>
          <cell r="N16">
            <v>0.29995200767877001</v>
          </cell>
          <cell r="R16">
            <v>0.3017000000324026</v>
          </cell>
          <cell r="S16">
            <v>0.29974025974025975</v>
          </cell>
          <cell r="U16">
            <v>0.29974025974025975</v>
          </cell>
        </row>
        <row r="17">
          <cell r="L17">
            <v>43.962277351814301</v>
          </cell>
          <cell r="M17">
            <v>45.659993783032</v>
          </cell>
          <cell r="N17">
            <v>38.808267060030602</v>
          </cell>
        </row>
        <row r="18">
          <cell r="L18">
            <v>1097</v>
          </cell>
          <cell r="M18">
            <v>1102</v>
          </cell>
          <cell r="N18">
            <v>1125</v>
          </cell>
          <cell r="R18">
            <v>1130</v>
          </cell>
          <cell r="S18">
            <v>1154</v>
          </cell>
          <cell r="U18">
            <v>1175.0999999999999</v>
          </cell>
        </row>
        <row r="19">
          <cell r="L19">
            <v>2.4015952003591101</v>
          </cell>
          <cell r="M19">
            <v>2.4943389770327999</v>
          </cell>
          <cell r="N19">
            <v>2.1200391226269799</v>
          </cell>
        </row>
        <row r="20">
          <cell r="L20">
            <v>218.484559655488</v>
          </cell>
          <cell r="M20">
            <v>226.92190296976</v>
          </cell>
          <cell r="N20">
            <v>192.87006157003501</v>
          </cell>
        </row>
        <row r="21">
          <cell r="L21">
            <v>27.998978999999999</v>
          </cell>
          <cell r="M21">
            <v>30.441988949999999</v>
          </cell>
          <cell r="N21">
            <v>31.779661016949198</v>
          </cell>
        </row>
        <row r="22">
          <cell r="L22">
            <v>0.76876719999999998</v>
          </cell>
          <cell r="M22">
            <v>0.79716434999999997</v>
          </cell>
          <cell r="N22">
            <v>0.74052132701422002</v>
          </cell>
          <cell r="R22">
            <v>0.75000000000018752</v>
          </cell>
          <cell r="S22">
            <v>0.72936417646315255</v>
          </cell>
          <cell r="U22">
            <v>0.72936417646315255</v>
          </cell>
        </row>
        <row r="23">
          <cell r="L23">
            <v>1</v>
          </cell>
          <cell r="M23">
            <v>1</v>
          </cell>
          <cell r="N23">
            <v>1</v>
          </cell>
          <cell r="R23">
            <v>1</v>
          </cell>
          <cell r="S23">
            <v>1</v>
          </cell>
          <cell r="U23">
            <v>1</v>
          </cell>
        </row>
      </sheetData>
      <sheetData sheetId="1" refreshError="1"/>
      <sheetData sheetId="2" refreshError="1"/>
      <sheetData sheetId="3" refreshError="1"/>
      <sheetData sheetId="4" refreshError="1"/>
      <sheetData sheetId="5" refreshError="1"/>
      <sheetData sheetId="6" refreshError="1">
        <row r="7">
          <cell r="F7" t="str">
            <v>JPY</v>
          </cell>
          <cell r="AJ7">
            <v>0</v>
          </cell>
          <cell r="AK7">
            <v>0</v>
          </cell>
          <cell r="AM7">
            <v>1999457.6952200001</v>
          </cell>
          <cell r="AN7">
            <v>2259387195.5985999</v>
          </cell>
          <cell r="AQ7">
            <v>2319054280</v>
          </cell>
          <cell r="AS7">
            <v>374857.22114829504</v>
          </cell>
          <cell r="AT7">
            <v>423588659.89757341</v>
          </cell>
          <cell r="AW7">
            <v>434768232.99000001</v>
          </cell>
          <cell r="BA7">
            <v>35990238.513960004</v>
          </cell>
          <cell r="BB7">
            <v>40668969520.774803</v>
          </cell>
          <cell r="BG7">
            <v>2015712.097053726</v>
          </cell>
          <cell r="BH7">
            <v>2368663285.2478333</v>
          </cell>
        </row>
        <row r="8">
          <cell r="AJ8">
            <v>0</v>
          </cell>
          <cell r="AK8">
            <v>0</v>
          </cell>
          <cell r="AM8">
            <v>0</v>
          </cell>
          <cell r="AN8">
            <v>0</v>
          </cell>
          <cell r="AS8">
            <v>0</v>
          </cell>
          <cell r="AT8">
            <v>0</v>
          </cell>
          <cell r="BA8">
            <v>0</v>
          </cell>
          <cell r="BB8">
            <v>0</v>
          </cell>
        </row>
        <row r="9">
          <cell r="AJ9">
            <v>0</v>
          </cell>
          <cell r="AK9">
            <v>0</v>
          </cell>
          <cell r="AM9">
            <v>0</v>
          </cell>
          <cell r="AN9">
            <v>0</v>
          </cell>
          <cell r="AS9">
            <v>0</v>
          </cell>
          <cell r="AT9">
            <v>0</v>
          </cell>
          <cell r="BA9">
            <v>0</v>
          </cell>
          <cell r="BB9">
            <v>0</v>
          </cell>
        </row>
        <row r="10">
          <cell r="F10" t="str">
            <v>JPY</v>
          </cell>
          <cell r="AJ10">
            <v>0</v>
          </cell>
          <cell r="AK10">
            <v>0</v>
          </cell>
          <cell r="AM10">
            <v>1126434.50786</v>
          </cell>
          <cell r="AN10">
            <v>1272870993.8817999</v>
          </cell>
          <cell r="AQ10">
            <v>1264619620</v>
          </cell>
          <cell r="AS10">
            <v>171804.40000400002</v>
          </cell>
          <cell r="AT10">
            <v>194138972.00452003</v>
          </cell>
          <cell r="AW10">
            <v>192813121.90000001</v>
          </cell>
          <cell r="BA10">
            <v>16333300.363970002</v>
          </cell>
          <cell r="BB10">
            <v>18456629411.286102</v>
          </cell>
          <cell r="BG10">
            <v>1135591.7504332755</v>
          </cell>
          <cell r="BH10">
            <v>1334433865.9341419</v>
          </cell>
        </row>
        <row r="11">
          <cell r="AJ11">
            <v>0</v>
          </cell>
          <cell r="AK11">
            <v>0</v>
          </cell>
          <cell r="AM11">
            <v>0</v>
          </cell>
          <cell r="AN11">
            <v>0</v>
          </cell>
          <cell r="AS11">
            <v>0</v>
          </cell>
          <cell r="AT11">
            <v>0</v>
          </cell>
          <cell r="BA11">
            <v>0</v>
          </cell>
          <cell r="BB11">
            <v>0</v>
          </cell>
        </row>
        <row r="12">
          <cell r="AJ12">
            <v>0</v>
          </cell>
          <cell r="AK12">
            <v>0</v>
          </cell>
          <cell r="AM12">
            <v>0</v>
          </cell>
          <cell r="AN12">
            <v>0</v>
          </cell>
          <cell r="AS12">
            <v>0</v>
          </cell>
          <cell r="AT12">
            <v>0</v>
          </cell>
          <cell r="BA12">
            <v>0</v>
          </cell>
          <cell r="BB12">
            <v>0</v>
          </cell>
        </row>
        <row r="13">
          <cell r="F13" t="str">
            <v>JPY</v>
          </cell>
          <cell r="AJ13">
            <v>0</v>
          </cell>
          <cell r="AK13">
            <v>0</v>
          </cell>
          <cell r="AM13">
            <v>683745.48353687511</v>
          </cell>
          <cell r="AN13">
            <v>772632396.39666891</v>
          </cell>
          <cell r="AQ13">
            <v>795456732.5</v>
          </cell>
          <cell r="AS13">
            <v>280250.46094125003</v>
          </cell>
          <cell r="AT13">
            <v>316683020.86361253</v>
          </cell>
          <cell r="AW13">
            <v>956152075.70000005</v>
          </cell>
          <cell r="BA13">
            <v>27341301.670000002</v>
          </cell>
          <cell r="BB13">
            <v>30895670887.100002</v>
          </cell>
          <cell r="BG13">
            <v>1378178.5095320623</v>
          </cell>
          <cell r="BH13">
            <v>1619497566.5511262</v>
          </cell>
        </row>
        <row r="14">
          <cell r="AJ14">
            <v>0</v>
          </cell>
          <cell r="AK14">
            <v>0</v>
          </cell>
          <cell r="AM14">
            <v>0</v>
          </cell>
          <cell r="AN14">
            <v>0</v>
          </cell>
          <cell r="AS14">
            <v>0</v>
          </cell>
          <cell r="AT14">
            <v>0</v>
          </cell>
          <cell r="BA14">
            <v>0</v>
          </cell>
          <cell r="BB14">
            <v>0</v>
          </cell>
        </row>
        <row r="15">
          <cell r="AJ15">
            <v>0</v>
          </cell>
          <cell r="AK15">
            <v>0</v>
          </cell>
          <cell r="AM15">
            <v>0</v>
          </cell>
          <cell r="AN15">
            <v>0</v>
          </cell>
          <cell r="AS15">
            <v>0</v>
          </cell>
          <cell r="AT15">
            <v>0</v>
          </cell>
          <cell r="BA15">
            <v>0</v>
          </cell>
          <cell r="BB15">
            <v>0</v>
          </cell>
        </row>
        <row r="16">
          <cell r="F16" t="str">
            <v>JPY</v>
          </cell>
          <cell r="AJ16">
            <v>0</v>
          </cell>
          <cell r="AK16">
            <v>0</v>
          </cell>
          <cell r="AM16">
            <v>0</v>
          </cell>
          <cell r="AN16">
            <v>0</v>
          </cell>
          <cell r="AS16">
            <v>1010420.0423889301</v>
          </cell>
          <cell r="AT16">
            <v>1141774647.8994911</v>
          </cell>
          <cell r="AW16">
            <v>1133034936.9000001</v>
          </cell>
          <cell r="BA16">
            <v>38862309.582125574</v>
          </cell>
          <cell r="BB16">
            <v>43914409827.801903</v>
          </cell>
        </row>
        <row r="17">
          <cell r="AJ17">
            <v>0</v>
          </cell>
          <cell r="AK17">
            <v>0</v>
          </cell>
          <cell r="AM17">
            <v>0</v>
          </cell>
          <cell r="AN17">
            <v>0</v>
          </cell>
          <cell r="AS17">
            <v>0</v>
          </cell>
          <cell r="AT17">
            <v>0</v>
          </cell>
          <cell r="BA17">
            <v>0</v>
          </cell>
          <cell r="BB17">
            <v>0</v>
          </cell>
        </row>
        <row r="18">
          <cell r="AJ18">
            <v>0</v>
          </cell>
          <cell r="AK18">
            <v>0</v>
          </cell>
          <cell r="AM18">
            <v>0</v>
          </cell>
          <cell r="AN18">
            <v>0</v>
          </cell>
          <cell r="AS18">
            <v>0</v>
          </cell>
          <cell r="AT18">
            <v>0</v>
          </cell>
          <cell r="BA18">
            <v>0</v>
          </cell>
          <cell r="BB18">
            <v>0</v>
          </cell>
        </row>
        <row r="19">
          <cell r="F19" t="str">
            <v>JPY</v>
          </cell>
          <cell r="AJ19">
            <v>0</v>
          </cell>
          <cell r="AK19">
            <v>0</v>
          </cell>
          <cell r="AM19">
            <v>0</v>
          </cell>
          <cell r="AN19">
            <v>0</v>
          </cell>
          <cell r="AS19">
            <v>875828.50152970513</v>
          </cell>
          <cell r="AT19">
            <v>989686206.72856677</v>
          </cell>
          <cell r="AW19">
            <v>1001403030.88</v>
          </cell>
          <cell r="BA19">
            <v>38079500.435000002</v>
          </cell>
          <cell r="BB19">
            <v>43029835491.550003</v>
          </cell>
        </row>
        <row r="20">
          <cell r="AJ20">
            <v>0</v>
          </cell>
          <cell r="AK20">
            <v>0</v>
          </cell>
          <cell r="AM20">
            <v>0</v>
          </cell>
          <cell r="AN20">
            <v>0</v>
          </cell>
          <cell r="AS20">
            <v>0</v>
          </cell>
          <cell r="AT20">
            <v>0</v>
          </cell>
          <cell r="BA20">
            <v>0</v>
          </cell>
          <cell r="BB20">
            <v>0</v>
          </cell>
        </row>
        <row r="21">
          <cell r="AJ21">
            <v>0</v>
          </cell>
          <cell r="AK21">
            <v>0</v>
          </cell>
          <cell r="AM21">
            <v>0</v>
          </cell>
          <cell r="AN21">
            <v>0</v>
          </cell>
          <cell r="AS21">
            <v>0</v>
          </cell>
          <cell r="AT21">
            <v>0</v>
          </cell>
          <cell r="BA21">
            <v>0</v>
          </cell>
          <cell r="BB21">
            <v>0</v>
          </cell>
        </row>
        <row r="22">
          <cell r="F22" t="str">
            <v>JPY</v>
          </cell>
          <cell r="AJ22">
            <v>0</v>
          </cell>
          <cell r="AK22">
            <v>0</v>
          </cell>
          <cell r="AM22">
            <v>0</v>
          </cell>
          <cell r="AN22">
            <v>0</v>
          </cell>
          <cell r="AS22">
            <v>1134608.056932115</v>
          </cell>
          <cell r="AT22">
            <v>1282107104.3332899</v>
          </cell>
          <cell r="AW22">
            <v>1273647314.1199999</v>
          </cell>
          <cell r="BA22">
            <v>49330785.253510907</v>
          </cell>
          <cell r="BB22">
            <v>55743787336.467323</v>
          </cell>
        </row>
        <row r="23">
          <cell r="AJ23">
            <v>0</v>
          </cell>
          <cell r="AK23">
            <v>0</v>
          </cell>
          <cell r="AM23">
            <v>0</v>
          </cell>
          <cell r="AN23">
            <v>0</v>
          </cell>
          <cell r="AS23">
            <v>0</v>
          </cell>
          <cell r="AT23">
            <v>0</v>
          </cell>
          <cell r="BA23">
            <v>0</v>
          </cell>
          <cell r="BB23">
            <v>0</v>
          </cell>
        </row>
        <row r="24">
          <cell r="AJ24">
            <v>0</v>
          </cell>
          <cell r="AK24">
            <v>0</v>
          </cell>
          <cell r="AM24">
            <v>0</v>
          </cell>
          <cell r="AN24">
            <v>0</v>
          </cell>
          <cell r="AS24">
            <v>0</v>
          </cell>
          <cell r="AT24">
            <v>0</v>
          </cell>
          <cell r="BA24">
            <v>0</v>
          </cell>
          <cell r="BB24">
            <v>0</v>
          </cell>
        </row>
        <row r="25">
          <cell r="F25" t="str">
            <v>JPY</v>
          </cell>
          <cell r="AJ25">
            <v>0</v>
          </cell>
          <cell r="AK25">
            <v>0</v>
          </cell>
          <cell r="AM25">
            <v>0</v>
          </cell>
          <cell r="AN25">
            <v>0</v>
          </cell>
          <cell r="AS25">
            <v>0</v>
          </cell>
          <cell r="AT25">
            <v>0</v>
          </cell>
          <cell r="BA25">
            <v>0</v>
          </cell>
          <cell r="BB25">
            <v>0</v>
          </cell>
        </row>
        <row r="26">
          <cell r="AJ26">
            <v>0</v>
          </cell>
          <cell r="AK26">
            <v>0</v>
          </cell>
          <cell r="AM26">
            <v>0</v>
          </cell>
          <cell r="AN26">
            <v>0</v>
          </cell>
          <cell r="AS26">
            <v>0</v>
          </cell>
          <cell r="AT26">
            <v>0</v>
          </cell>
          <cell r="BA26">
            <v>0</v>
          </cell>
          <cell r="BB26">
            <v>0</v>
          </cell>
        </row>
        <row r="27">
          <cell r="AJ27">
            <v>0</v>
          </cell>
          <cell r="AK27">
            <v>0</v>
          </cell>
          <cell r="AM27">
            <v>0</v>
          </cell>
          <cell r="AN27">
            <v>0</v>
          </cell>
          <cell r="AS27">
            <v>0</v>
          </cell>
          <cell r="AT27">
            <v>0</v>
          </cell>
          <cell r="BA27">
            <v>0</v>
          </cell>
          <cell r="BB27">
            <v>0</v>
          </cell>
        </row>
        <row r="28">
          <cell r="F28" t="str">
            <v>USD</v>
          </cell>
          <cell r="AJ28">
            <v>0</v>
          </cell>
          <cell r="AK28">
            <v>0</v>
          </cell>
          <cell r="AM28">
            <v>0</v>
          </cell>
          <cell r="AN28">
            <v>0</v>
          </cell>
          <cell r="AS28">
            <v>0</v>
          </cell>
          <cell r="AT28">
            <v>0</v>
          </cell>
          <cell r="BA28">
            <v>0</v>
          </cell>
          <cell r="BB28">
            <v>0</v>
          </cell>
        </row>
        <row r="29">
          <cell r="AJ29">
            <v>0</v>
          </cell>
          <cell r="AK29">
            <v>0</v>
          </cell>
          <cell r="AM29">
            <v>0</v>
          </cell>
          <cell r="AN29">
            <v>0</v>
          </cell>
          <cell r="AS29">
            <v>0</v>
          </cell>
          <cell r="AT29">
            <v>0</v>
          </cell>
          <cell r="BA29">
            <v>0</v>
          </cell>
          <cell r="BB29">
            <v>0</v>
          </cell>
        </row>
        <row r="30">
          <cell r="AJ30">
            <v>0</v>
          </cell>
          <cell r="AK30">
            <v>0</v>
          </cell>
          <cell r="AM30">
            <v>0</v>
          </cell>
          <cell r="AN30">
            <v>0</v>
          </cell>
          <cell r="AS30">
            <v>0</v>
          </cell>
          <cell r="AT30">
            <v>0</v>
          </cell>
          <cell r="BA30">
            <v>0</v>
          </cell>
          <cell r="BB30">
            <v>0</v>
          </cell>
        </row>
        <row r="31">
          <cell r="F31" t="str">
            <v>JPY</v>
          </cell>
          <cell r="AH31">
            <v>15200311683.460001</v>
          </cell>
          <cell r="AJ31">
            <v>16575410.420158854</v>
          </cell>
          <cell r="AK31">
            <v>18730213774.779503</v>
          </cell>
          <cell r="AM31">
            <v>0</v>
          </cell>
          <cell r="AN31">
            <v>0</v>
          </cell>
          <cell r="AS31">
            <v>776188.11268308875</v>
          </cell>
          <cell r="AT31">
            <v>877092567.33189034</v>
          </cell>
          <cell r="AW31">
            <v>426166071.47000003</v>
          </cell>
          <cell r="BA31">
            <v>30237530.227466464</v>
          </cell>
          <cell r="BB31">
            <v>34168409157.037106</v>
          </cell>
          <cell r="BD31">
            <v>512175.73483535525</v>
          </cell>
          <cell r="BE31">
            <v>601857706.00502586</v>
          </cell>
        </row>
        <row r="32">
          <cell r="AJ32">
            <v>0</v>
          </cell>
          <cell r="AK32">
            <v>0</v>
          </cell>
          <cell r="AM32">
            <v>0</v>
          </cell>
          <cell r="AN32">
            <v>0</v>
          </cell>
          <cell r="AS32">
            <v>0</v>
          </cell>
          <cell r="AT32">
            <v>0</v>
          </cell>
          <cell r="BA32">
            <v>0</v>
          </cell>
          <cell r="BB32">
            <v>0</v>
          </cell>
        </row>
        <row r="33">
          <cell r="AJ33">
            <v>0</v>
          </cell>
          <cell r="AK33">
            <v>0</v>
          </cell>
          <cell r="AM33">
            <v>0</v>
          </cell>
          <cell r="AN33">
            <v>0</v>
          </cell>
          <cell r="AS33">
            <v>0</v>
          </cell>
          <cell r="AT33">
            <v>0</v>
          </cell>
          <cell r="BA33">
            <v>0</v>
          </cell>
          <cell r="BB33">
            <v>0</v>
          </cell>
        </row>
        <row r="34">
          <cell r="F34" t="str">
            <v>JPY</v>
          </cell>
          <cell r="AH34">
            <v>3615801795.0799994</v>
          </cell>
          <cell r="AJ34">
            <v>11946091.925443482</v>
          </cell>
          <cell r="AK34">
            <v>13499083875.751135</v>
          </cell>
          <cell r="AM34">
            <v>0</v>
          </cell>
          <cell r="AN34">
            <v>0</v>
          </cell>
          <cell r="AS34">
            <v>104537.58921155961</v>
          </cell>
          <cell r="AT34">
            <v>118127475.80906236</v>
          </cell>
          <cell r="AW34">
            <v>32460226.490000002</v>
          </cell>
          <cell r="BA34">
            <v>3460458.8210313353</v>
          </cell>
          <cell r="BB34">
            <v>3910318467.765409</v>
          </cell>
          <cell r="BD34">
            <v>13239314.211438473</v>
          </cell>
          <cell r="BE34">
            <v>15557518129.861349</v>
          </cell>
        </row>
        <row r="35">
          <cell r="AJ35">
            <v>0</v>
          </cell>
          <cell r="AK35">
            <v>0</v>
          </cell>
          <cell r="AM35">
            <v>0</v>
          </cell>
          <cell r="AN35">
            <v>0</v>
          </cell>
          <cell r="AS35">
            <v>0</v>
          </cell>
          <cell r="AT35">
            <v>0</v>
          </cell>
          <cell r="BA35">
            <v>0</v>
          </cell>
          <cell r="BB35">
            <v>0</v>
          </cell>
        </row>
        <row r="36">
          <cell r="AJ36">
            <v>0</v>
          </cell>
          <cell r="AK36">
            <v>0</v>
          </cell>
          <cell r="AM36">
            <v>0</v>
          </cell>
          <cell r="AN36">
            <v>0</v>
          </cell>
          <cell r="AS36">
            <v>0</v>
          </cell>
          <cell r="AT36">
            <v>0</v>
          </cell>
          <cell r="BA36">
            <v>0</v>
          </cell>
          <cell r="BB36">
            <v>0</v>
          </cell>
        </row>
        <row r="37">
          <cell r="F37" t="str">
            <v>JPY</v>
          </cell>
          <cell r="AJ37">
            <v>28521502.345602334</v>
          </cell>
          <cell r="AM37">
            <v>3809637.6866168752</v>
          </cell>
          <cell r="AN37">
            <v>4304890585.8770695</v>
          </cell>
          <cell r="AS37">
            <v>4728494.3848389443</v>
          </cell>
          <cell r="AT37">
            <v>5343198654.8680067</v>
          </cell>
          <cell r="BA37">
            <v>239635424.8670643</v>
          </cell>
          <cell r="BB37">
            <v>270788030099.78265</v>
          </cell>
        </row>
        <row r="38">
          <cell r="F38" t="str">
            <v>USD</v>
          </cell>
          <cell r="AJ38">
            <v>0</v>
          </cell>
          <cell r="AM38">
            <v>0</v>
          </cell>
          <cell r="AN38">
            <v>0</v>
          </cell>
          <cell r="AS38">
            <v>0</v>
          </cell>
          <cell r="AT38">
            <v>0</v>
          </cell>
          <cell r="BA38">
            <v>0</v>
          </cell>
          <cell r="BB38">
            <v>0</v>
          </cell>
        </row>
        <row r="39">
          <cell r="F39" t="str">
            <v>USD</v>
          </cell>
          <cell r="AJ39">
            <v>28057794.478655994</v>
          </cell>
          <cell r="AM39">
            <v>3747699.8916124729</v>
          </cell>
          <cell r="AN39">
            <v>4234900877.5220942</v>
          </cell>
          <cell r="AS39">
            <v>4651617.6474745292</v>
          </cell>
          <cell r="AT39">
            <v>5256327941.6462183</v>
          </cell>
          <cell r="BA39">
            <v>235739387.75220945</v>
          </cell>
          <cell r="BB39">
            <v>266385508159.99667</v>
          </cell>
        </row>
        <row r="40">
          <cell r="AJ40">
            <v>0</v>
          </cell>
          <cell r="AK40">
            <v>0</v>
          </cell>
          <cell r="AM40">
            <v>0</v>
          </cell>
          <cell r="AN40">
            <v>0</v>
          </cell>
          <cell r="AS40">
            <v>0</v>
          </cell>
          <cell r="AT40">
            <v>0</v>
          </cell>
          <cell r="BA40">
            <v>0</v>
          </cell>
          <cell r="BB40">
            <v>0</v>
          </cell>
        </row>
        <row r="41">
          <cell r="F41" t="str">
            <v>EUR</v>
          </cell>
          <cell r="AJ41">
            <v>0</v>
          </cell>
          <cell r="AK41">
            <v>0</v>
          </cell>
          <cell r="AM41">
            <v>150379.96507876451</v>
          </cell>
          <cell r="AN41">
            <v>169929360.53900391</v>
          </cell>
          <cell r="AQ41">
            <v>197118353.36000001</v>
          </cell>
          <cell r="AS41">
            <v>32425.686279049398</v>
          </cell>
          <cell r="AT41">
            <v>36641025.495325819</v>
          </cell>
          <cell r="AW41">
            <v>42512253.659999996</v>
          </cell>
          <cell r="BA41">
            <v>4210639.0222054059</v>
          </cell>
          <cell r="BB41">
            <v>4758022095.0921087</v>
          </cell>
          <cell r="BG41">
            <v>166838.88282777127</v>
          </cell>
          <cell r="BH41">
            <v>196052371.21091402</v>
          </cell>
        </row>
        <row r="42">
          <cell r="AJ42">
            <v>0</v>
          </cell>
          <cell r="AK42">
            <v>0</v>
          </cell>
          <cell r="AM42">
            <v>0</v>
          </cell>
          <cell r="AN42">
            <v>0</v>
          </cell>
          <cell r="AS42">
            <v>0</v>
          </cell>
          <cell r="AT42">
            <v>0</v>
          </cell>
          <cell r="BA42">
            <v>0</v>
          </cell>
          <cell r="BB42">
            <v>0</v>
          </cell>
        </row>
        <row r="43">
          <cell r="AJ43">
            <v>0</v>
          </cell>
          <cell r="AK43">
            <v>0</v>
          </cell>
          <cell r="AM43">
            <v>0</v>
          </cell>
          <cell r="AN43">
            <v>0</v>
          </cell>
          <cell r="AS43">
            <v>0</v>
          </cell>
          <cell r="AT43">
            <v>0</v>
          </cell>
          <cell r="BA43">
            <v>0</v>
          </cell>
          <cell r="BB43">
            <v>0</v>
          </cell>
        </row>
        <row r="44">
          <cell r="F44" t="str">
            <v>EUR</v>
          </cell>
          <cell r="AJ44">
            <v>0</v>
          </cell>
          <cell r="AK44">
            <v>0</v>
          </cell>
          <cell r="AM44">
            <v>82207.714243057941</v>
          </cell>
          <cell r="AN44">
            <v>92894717.094655469</v>
          </cell>
          <cell r="AQ44">
            <v>107758025.29000001</v>
          </cell>
          <cell r="AS44">
            <v>18034.313728015</v>
          </cell>
          <cell r="AT44">
            <v>20378774.512656949</v>
          </cell>
          <cell r="AW44">
            <v>23644115.380000003</v>
          </cell>
          <cell r="BA44">
            <v>2342919.8559271516</v>
          </cell>
          <cell r="BB44">
            <v>2647499437.1976814</v>
          </cell>
          <cell r="BG44">
            <v>91205.255945848301</v>
          </cell>
          <cell r="BH44">
            <v>107175296.26196633</v>
          </cell>
        </row>
        <row r="45">
          <cell r="AJ45">
            <v>0</v>
          </cell>
          <cell r="AK45">
            <v>0</v>
          </cell>
          <cell r="AM45">
            <v>0</v>
          </cell>
          <cell r="AN45">
            <v>0</v>
          </cell>
          <cell r="AS45">
            <v>0</v>
          </cell>
          <cell r="AT45">
            <v>0</v>
          </cell>
          <cell r="BA45">
            <v>0</v>
          </cell>
          <cell r="BB45">
            <v>0</v>
          </cell>
        </row>
        <row r="46">
          <cell r="AJ46">
            <v>0</v>
          </cell>
          <cell r="AK46">
            <v>0</v>
          </cell>
          <cell r="AM46">
            <v>0</v>
          </cell>
          <cell r="AN46">
            <v>0</v>
          </cell>
          <cell r="AS46">
            <v>0</v>
          </cell>
          <cell r="AT46">
            <v>0</v>
          </cell>
          <cell r="BA46">
            <v>0</v>
          </cell>
          <cell r="BB46">
            <v>0</v>
          </cell>
        </row>
        <row r="47">
          <cell r="F47" t="str">
            <v>EUR</v>
          </cell>
          <cell r="AJ47">
            <v>0</v>
          </cell>
          <cell r="AK47">
            <v>0</v>
          </cell>
          <cell r="AM47">
            <v>166420.49468716606</v>
          </cell>
          <cell r="AN47">
            <v>188055158.99649766</v>
          </cell>
          <cell r="AQ47">
            <v>218144311.38999999</v>
          </cell>
          <cell r="AS47">
            <v>37272.980397375082</v>
          </cell>
          <cell r="AT47">
            <v>42118467.84903384</v>
          </cell>
          <cell r="AW47">
            <v>48880096.129999995</v>
          </cell>
          <cell r="BA47">
            <v>4844915.9147182927</v>
          </cell>
          <cell r="BB47">
            <v>5474754983.631671</v>
          </cell>
          <cell r="BG47">
            <v>184635.03032940021</v>
          </cell>
          <cell r="BH47">
            <v>216964624.14007816</v>
          </cell>
        </row>
        <row r="48">
          <cell r="AJ48">
            <v>0</v>
          </cell>
          <cell r="AK48">
            <v>0</v>
          </cell>
          <cell r="AM48">
            <v>0</v>
          </cell>
          <cell r="AN48">
            <v>0</v>
          </cell>
          <cell r="AS48">
            <v>0</v>
          </cell>
          <cell r="AT48">
            <v>0</v>
          </cell>
          <cell r="BA48">
            <v>0</v>
          </cell>
          <cell r="BB48">
            <v>0</v>
          </cell>
        </row>
        <row r="49">
          <cell r="AJ49">
            <v>0</v>
          </cell>
          <cell r="AK49">
            <v>0</v>
          </cell>
          <cell r="AM49">
            <v>0</v>
          </cell>
          <cell r="AN49">
            <v>0</v>
          </cell>
          <cell r="AS49">
            <v>0</v>
          </cell>
          <cell r="AT49">
            <v>0</v>
          </cell>
          <cell r="BA49">
            <v>0</v>
          </cell>
          <cell r="BB49">
            <v>0</v>
          </cell>
        </row>
        <row r="50">
          <cell r="F50" t="str">
            <v>EUR</v>
          </cell>
          <cell r="AJ50">
            <v>0</v>
          </cell>
          <cell r="AK50">
            <v>0</v>
          </cell>
          <cell r="AM50">
            <v>32081.059216803096</v>
          </cell>
          <cell r="AN50">
            <v>36251596.914987497</v>
          </cell>
          <cell r="AQ50">
            <v>42051916.07</v>
          </cell>
          <cell r="AS50">
            <v>7458.8431382991403</v>
          </cell>
          <cell r="AT50">
            <v>8428492.7462780289</v>
          </cell>
          <cell r="AW50">
            <v>9778901.1699999999</v>
          </cell>
          <cell r="BA50">
            <v>970452.04130829358</v>
          </cell>
          <cell r="BB50">
            <v>1096610806.6783717</v>
          </cell>
          <cell r="BG50">
            <v>35592.295003257866</v>
          </cell>
          <cell r="BH50">
            <v>41824505.858328313</v>
          </cell>
        </row>
        <row r="51">
          <cell r="AJ51">
            <v>0</v>
          </cell>
          <cell r="AK51">
            <v>0</v>
          </cell>
          <cell r="AM51">
            <v>0</v>
          </cell>
          <cell r="AN51">
            <v>0</v>
          </cell>
          <cell r="AS51">
            <v>0</v>
          </cell>
          <cell r="AT51">
            <v>0</v>
          </cell>
          <cell r="BA51">
            <v>0</v>
          </cell>
          <cell r="BB51">
            <v>0</v>
          </cell>
        </row>
        <row r="52">
          <cell r="AJ52">
            <v>0</v>
          </cell>
          <cell r="AK52">
            <v>0</v>
          </cell>
          <cell r="AM52">
            <v>0</v>
          </cell>
          <cell r="AN52">
            <v>0</v>
          </cell>
          <cell r="AS52">
            <v>0</v>
          </cell>
          <cell r="AT52">
            <v>0</v>
          </cell>
          <cell r="BA52">
            <v>0</v>
          </cell>
          <cell r="BB52">
            <v>0</v>
          </cell>
        </row>
        <row r="53">
          <cell r="F53" t="str">
            <v>EUR</v>
          </cell>
          <cell r="AJ53">
            <v>0</v>
          </cell>
          <cell r="AK53">
            <v>0</v>
          </cell>
          <cell r="AM53">
            <v>73686.182888594602</v>
          </cell>
          <cell r="AN53">
            <v>83265386.664111897</v>
          </cell>
          <cell r="AQ53">
            <v>94340719.030000001</v>
          </cell>
          <cell r="AS53">
            <v>33835.490200815395</v>
          </cell>
          <cell r="AT53">
            <v>38234103.926921397</v>
          </cell>
          <cell r="AW53">
            <v>44351628.219999999</v>
          </cell>
          <cell r="BA53">
            <v>4437712.7694743406</v>
          </cell>
          <cell r="BB53">
            <v>5014615429.5060053</v>
          </cell>
          <cell r="BG53">
            <v>163502.10517121584</v>
          </cell>
          <cell r="BH53">
            <v>192131323.78669572</v>
          </cell>
        </row>
        <row r="54">
          <cell r="AJ54">
            <v>0</v>
          </cell>
          <cell r="AK54">
            <v>0</v>
          </cell>
          <cell r="AM54">
            <v>0</v>
          </cell>
          <cell r="AN54">
            <v>0</v>
          </cell>
          <cell r="AS54">
            <v>0</v>
          </cell>
          <cell r="AT54">
            <v>0</v>
          </cell>
          <cell r="BA54">
            <v>0</v>
          </cell>
          <cell r="BB54">
            <v>0</v>
          </cell>
        </row>
        <row r="55">
          <cell r="AJ55">
            <v>0</v>
          </cell>
          <cell r="AK55">
            <v>0</v>
          </cell>
          <cell r="AM55">
            <v>0</v>
          </cell>
          <cell r="AN55">
            <v>0</v>
          </cell>
          <cell r="AS55">
            <v>0</v>
          </cell>
          <cell r="AT55">
            <v>0</v>
          </cell>
          <cell r="BA55">
            <v>0</v>
          </cell>
          <cell r="BB55">
            <v>0</v>
          </cell>
        </row>
        <row r="56">
          <cell r="F56" t="str">
            <v>EUR</v>
          </cell>
          <cell r="AJ56">
            <v>0</v>
          </cell>
          <cell r="AK56">
            <v>0</v>
          </cell>
          <cell r="AM56">
            <v>0</v>
          </cell>
          <cell r="AN56">
            <v>0</v>
          </cell>
          <cell r="AS56">
            <v>37595.000005263304</v>
          </cell>
          <cell r="AT56">
            <v>42482350.00594753</v>
          </cell>
          <cell r="AW56">
            <v>49279601.189999998</v>
          </cell>
          <cell r="BA56">
            <v>5012665.502625485</v>
          </cell>
          <cell r="BB56">
            <v>5664312017.9667978</v>
          </cell>
        </row>
        <row r="57">
          <cell r="AJ57">
            <v>0</v>
          </cell>
          <cell r="AK57">
            <v>0</v>
          </cell>
          <cell r="AM57">
            <v>0</v>
          </cell>
          <cell r="AN57">
            <v>0</v>
          </cell>
          <cell r="AS57">
            <v>0</v>
          </cell>
          <cell r="AT57">
            <v>0</v>
          </cell>
          <cell r="BA57">
            <v>0</v>
          </cell>
          <cell r="BB57">
            <v>0</v>
          </cell>
        </row>
        <row r="58">
          <cell r="AJ58">
            <v>0</v>
          </cell>
          <cell r="AK58">
            <v>0</v>
          </cell>
          <cell r="AM58">
            <v>0</v>
          </cell>
          <cell r="AN58">
            <v>0</v>
          </cell>
          <cell r="AS58">
            <v>0</v>
          </cell>
          <cell r="AT58">
            <v>0</v>
          </cell>
          <cell r="BA58">
            <v>0</v>
          </cell>
          <cell r="BB58">
            <v>0</v>
          </cell>
        </row>
        <row r="59">
          <cell r="F59" t="str">
            <v>EUR</v>
          </cell>
          <cell r="AJ59">
            <v>0</v>
          </cell>
          <cell r="AK59">
            <v>0</v>
          </cell>
          <cell r="AM59">
            <v>832102.47343583032</v>
          </cell>
          <cell r="AN59">
            <v>940275794.98248827</v>
          </cell>
          <cell r="AQ59">
            <v>996850438.74000001</v>
          </cell>
          <cell r="AS59">
            <v>49926.148406149805</v>
          </cell>
          <cell r="AT59">
            <v>56416547.698949277</v>
          </cell>
          <cell r="AW59">
            <v>60558664.640000001</v>
          </cell>
          <cell r="BA59">
            <v>832102.47343582986</v>
          </cell>
          <cell r="BB59">
            <v>940275794.9824878</v>
          </cell>
          <cell r="BG59">
            <v>923175.15164700104</v>
          </cell>
          <cell r="BH59">
            <v>1084823120.7003908</v>
          </cell>
        </row>
        <row r="60">
          <cell r="AJ60">
            <v>0</v>
          </cell>
          <cell r="AK60">
            <v>0</v>
          </cell>
          <cell r="AM60">
            <v>0</v>
          </cell>
          <cell r="AN60">
            <v>0</v>
          </cell>
          <cell r="AS60">
            <v>0</v>
          </cell>
          <cell r="AT60">
            <v>0</v>
          </cell>
          <cell r="BA60">
            <v>0</v>
          </cell>
          <cell r="BB60">
            <v>0</v>
          </cell>
        </row>
        <row r="61">
          <cell r="AJ61">
            <v>0</v>
          </cell>
          <cell r="AK61">
            <v>0</v>
          </cell>
          <cell r="AM61">
            <v>0</v>
          </cell>
          <cell r="AN61">
            <v>0</v>
          </cell>
          <cell r="AS61">
            <v>0</v>
          </cell>
          <cell r="AT61">
            <v>0</v>
          </cell>
          <cell r="BA61">
            <v>0</v>
          </cell>
          <cell r="BB61">
            <v>0</v>
          </cell>
        </row>
        <row r="62">
          <cell r="F62" t="str">
            <v>EUR</v>
          </cell>
          <cell r="AJ62">
            <v>458180.94124061591</v>
          </cell>
          <cell r="AK62">
            <v>517744463.60189599</v>
          </cell>
          <cell r="AM62">
            <v>0</v>
          </cell>
          <cell r="AN62">
            <v>0</v>
          </cell>
          <cell r="AS62">
            <v>50126.655080315424</v>
          </cell>
          <cell r="AT62">
            <v>56643120.24075643</v>
          </cell>
          <cell r="AW62">
            <v>22908483.5</v>
          </cell>
          <cell r="BA62">
            <v>4554484.5667909272</v>
          </cell>
          <cell r="BB62">
            <v>5146567560.4737482</v>
          </cell>
          <cell r="BD62">
            <v>508328.32903986139</v>
          </cell>
          <cell r="BE62">
            <v>597336619.45474112</v>
          </cell>
        </row>
        <row r="63">
          <cell r="AJ63">
            <v>0</v>
          </cell>
          <cell r="AK63">
            <v>0</v>
          </cell>
          <cell r="AM63">
            <v>0</v>
          </cell>
          <cell r="AN63">
            <v>0</v>
          </cell>
          <cell r="AS63">
            <v>0</v>
          </cell>
          <cell r="AT63">
            <v>0</v>
          </cell>
          <cell r="BA63">
            <v>0</v>
          </cell>
          <cell r="BB63">
            <v>0</v>
          </cell>
        </row>
        <row r="64">
          <cell r="AJ64">
            <v>0</v>
          </cell>
          <cell r="AK64">
            <v>0</v>
          </cell>
          <cell r="AM64">
            <v>0</v>
          </cell>
          <cell r="AN64">
            <v>0</v>
          </cell>
          <cell r="AS64">
            <v>0</v>
          </cell>
          <cell r="AT64">
            <v>0</v>
          </cell>
          <cell r="BA64">
            <v>0</v>
          </cell>
          <cell r="BB64">
            <v>0</v>
          </cell>
        </row>
        <row r="65">
          <cell r="F65" t="str">
            <v>EUR</v>
          </cell>
          <cell r="AJ65">
            <v>0</v>
          </cell>
          <cell r="AK65">
            <v>0</v>
          </cell>
          <cell r="AM65">
            <v>0</v>
          </cell>
          <cell r="AN65">
            <v>0</v>
          </cell>
          <cell r="AS65">
            <v>18797.495634845563</v>
          </cell>
          <cell r="AT65">
            <v>21241170.067375489</v>
          </cell>
          <cell r="AW65">
            <v>12033250.939999999</v>
          </cell>
          <cell r="BA65">
            <v>2506332.751312742</v>
          </cell>
          <cell r="BB65">
            <v>2832156008.9833984</v>
          </cell>
        </row>
        <row r="66">
          <cell r="AJ66">
            <v>0</v>
          </cell>
          <cell r="AK66">
            <v>0</v>
          </cell>
          <cell r="AM66">
            <v>0</v>
          </cell>
          <cell r="AN66">
            <v>0</v>
          </cell>
          <cell r="AS66">
            <v>0</v>
          </cell>
          <cell r="AT66">
            <v>0</v>
          </cell>
          <cell r="BA66">
            <v>0</v>
          </cell>
          <cell r="BB66">
            <v>0</v>
          </cell>
        </row>
        <row r="67">
          <cell r="AJ67">
            <v>0</v>
          </cell>
          <cell r="AK67">
            <v>0</v>
          </cell>
          <cell r="AM67">
            <v>0</v>
          </cell>
          <cell r="AN67">
            <v>0</v>
          </cell>
          <cell r="AS67">
            <v>0</v>
          </cell>
          <cell r="AT67">
            <v>0</v>
          </cell>
          <cell r="BA67">
            <v>0</v>
          </cell>
          <cell r="BB67">
            <v>0</v>
          </cell>
        </row>
        <row r="68">
          <cell r="F68" t="str">
            <v>EUR</v>
          </cell>
          <cell r="AJ68">
            <v>748039.21579099994</v>
          </cell>
          <cell r="AK68">
            <v>845284313.84382987</v>
          </cell>
          <cell r="AM68">
            <v>0</v>
          </cell>
          <cell r="AN68">
            <v>0</v>
          </cell>
          <cell r="AS68">
            <v>75189.982519373079</v>
          </cell>
          <cell r="AT68">
            <v>84964680.246891573</v>
          </cell>
          <cell r="AW68">
            <v>98859167.629999995</v>
          </cell>
          <cell r="BA68">
            <v>10025331.002583077</v>
          </cell>
          <cell r="BB68">
            <v>11328624032.918877</v>
          </cell>
        </row>
        <row r="69">
          <cell r="AJ69">
            <v>0</v>
          </cell>
          <cell r="AK69">
            <v>0</v>
          </cell>
          <cell r="AM69">
            <v>0</v>
          </cell>
          <cell r="AN69">
            <v>0</v>
          </cell>
          <cell r="AS69">
            <v>0</v>
          </cell>
          <cell r="AT69">
            <v>0</v>
          </cell>
          <cell r="BA69">
            <v>0</v>
          </cell>
          <cell r="BB69">
            <v>0</v>
          </cell>
        </row>
        <row r="70">
          <cell r="AJ70">
            <v>0</v>
          </cell>
          <cell r="AK70">
            <v>0</v>
          </cell>
          <cell r="AM70">
            <v>0</v>
          </cell>
          <cell r="AN70">
            <v>0</v>
          </cell>
          <cell r="AS70">
            <v>0</v>
          </cell>
          <cell r="AT70">
            <v>0</v>
          </cell>
          <cell r="BA70">
            <v>0</v>
          </cell>
          <cell r="BB70">
            <v>0</v>
          </cell>
        </row>
        <row r="71">
          <cell r="F71" t="str">
            <v>EUR</v>
          </cell>
          <cell r="AH71">
            <v>2533157428.7040005</v>
          </cell>
          <cell r="AJ71">
            <v>1960784.314</v>
          </cell>
          <cell r="AK71">
            <v>2215686274.8200002</v>
          </cell>
          <cell r="AM71">
            <v>0</v>
          </cell>
          <cell r="AN71">
            <v>0</v>
          </cell>
          <cell r="AS71">
            <v>63911.485158474919</v>
          </cell>
          <cell r="AT71">
            <v>72219978.229076654</v>
          </cell>
          <cell r="AW71">
            <v>73299213.699999988</v>
          </cell>
          <cell r="BA71">
            <v>8521531.3402723167</v>
          </cell>
          <cell r="BB71">
            <v>9629330414.5077171</v>
          </cell>
        </row>
        <row r="72">
          <cell r="AJ72">
            <v>0</v>
          </cell>
          <cell r="AK72">
            <v>0</v>
          </cell>
          <cell r="AM72">
            <v>0</v>
          </cell>
          <cell r="AN72">
            <v>0</v>
          </cell>
          <cell r="AS72">
            <v>0</v>
          </cell>
          <cell r="AT72">
            <v>0</v>
          </cell>
          <cell r="BA72">
            <v>0</v>
          </cell>
          <cell r="BB72">
            <v>0</v>
          </cell>
        </row>
        <row r="73">
          <cell r="AJ73">
            <v>0</v>
          </cell>
          <cell r="AK73">
            <v>0</v>
          </cell>
          <cell r="AM73">
            <v>0</v>
          </cell>
          <cell r="AN73">
            <v>0</v>
          </cell>
          <cell r="AS73">
            <v>0</v>
          </cell>
          <cell r="AT73">
            <v>0</v>
          </cell>
          <cell r="BA73">
            <v>0</v>
          </cell>
          <cell r="BB73">
            <v>0</v>
          </cell>
        </row>
        <row r="74">
          <cell r="F74" t="str">
            <v>EUR</v>
          </cell>
          <cell r="AJ74">
            <v>0</v>
          </cell>
          <cell r="AK74">
            <v>0</v>
          </cell>
          <cell r="AM74">
            <v>0</v>
          </cell>
          <cell r="AN74">
            <v>0</v>
          </cell>
          <cell r="AS74">
            <v>56392.490203973379</v>
          </cell>
          <cell r="AT74">
            <v>63723513.93048992</v>
          </cell>
          <cell r="AW74">
            <v>74779517.280000001</v>
          </cell>
          <cell r="BA74">
            <v>7518998.2517081406</v>
          </cell>
          <cell r="BB74">
            <v>8496468024.4301987</v>
          </cell>
        </row>
        <row r="75">
          <cell r="AJ75">
            <v>0</v>
          </cell>
          <cell r="AK75">
            <v>0</v>
          </cell>
          <cell r="AM75">
            <v>0</v>
          </cell>
          <cell r="AN75">
            <v>0</v>
          </cell>
          <cell r="AS75">
            <v>0</v>
          </cell>
          <cell r="AT75">
            <v>0</v>
          </cell>
          <cell r="BA75">
            <v>0</v>
          </cell>
          <cell r="BB75">
            <v>0</v>
          </cell>
        </row>
        <row r="76">
          <cell r="AJ76">
            <v>0</v>
          </cell>
          <cell r="AK76">
            <v>0</v>
          </cell>
          <cell r="AM76">
            <v>0</v>
          </cell>
          <cell r="AN76">
            <v>0</v>
          </cell>
          <cell r="AS76">
            <v>0</v>
          </cell>
          <cell r="AT76">
            <v>0</v>
          </cell>
          <cell r="BA76">
            <v>0</v>
          </cell>
          <cell r="BB76">
            <v>0</v>
          </cell>
        </row>
        <row r="77">
          <cell r="F77" t="str">
            <v>EUR</v>
          </cell>
          <cell r="AH77">
            <v>885034879.99199998</v>
          </cell>
          <cell r="AJ77">
            <v>802852.75501436018</v>
          </cell>
          <cell r="AK77">
            <v>907223613.16622698</v>
          </cell>
          <cell r="AM77">
            <v>0</v>
          </cell>
          <cell r="AN77">
            <v>0</v>
          </cell>
          <cell r="AS77">
            <v>25122.043851946037</v>
          </cell>
          <cell r="AT77">
            <v>28387909.552699022</v>
          </cell>
          <cell r="AW77">
            <v>24898158.620000001</v>
          </cell>
          <cell r="BA77">
            <v>3007599.3107062113</v>
          </cell>
          <cell r="BB77">
            <v>3398587221.0980186</v>
          </cell>
        </row>
        <row r="78">
          <cell r="AJ78">
            <v>0</v>
          </cell>
          <cell r="AK78">
            <v>0</v>
          </cell>
          <cell r="AM78">
            <v>0</v>
          </cell>
          <cell r="AN78">
            <v>0</v>
          </cell>
          <cell r="AS78">
            <v>0</v>
          </cell>
          <cell r="AT78">
            <v>0</v>
          </cell>
          <cell r="BA78">
            <v>0</v>
          </cell>
          <cell r="BB78">
            <v>0</v>
          </cell>
        </row>
        <row r="79">
          <cell r="AJ79">
            <v>0</v>
          </cell>
          <cell r="AK79">
            <v>0</v>
          </cell>
          <cell r="AM79">
            <v>0</v>
          </cell>
          <cell r="AN79">
            <v>0</v>
          </cell>
          <cell r="AS79">
            <v>0</v>
          </cell>
          <cell r="AT79">
            <v>0</v>
          </cell>
          <cell r="BA79">
            <v>0</v>
          </cell>
          <cell r="BB79">
            <v>0</v>
          </cell>
        </row>
        <row r="80">
          <cell r="F80" t="str">
            <v>EUR</v>
          </cell>
          <cell r="AH80">
            <v>1868630850.5279999</v>
          </cell>
          <cell r="AJ80">
            <v>852153.1373742033</v>
          </cell>
          <cell r="AK80">
            <v>962933045.23284972</v>
          </cell>
          <cell r="AM80">
            <v>0</v>
          </cell>
          <cell r="AN80">
            <v>0</v>
          </cell>
          <cell r="AS80">
            <v>10651.91176619715</v>
          </cell>
          <cell r="AT80">
            <v>12036660.295802779</v>
          </cell>
          <cell r="AW80">
            <v>22039673.489999998</v>
          </cell>
          <cell r="BA80">
            <v>1459521.2158906073</v>
          </cell>
          <cell r="BB80">
            <v>1649258973.9563863</v>
          </cell>
        </row>
        <row r="81">
          <cell r="AJ81">
            <v>0</v>
          </cell>
          <cell r="AK81">
            <v>0</v>
          </cell>
          <cell r="AM81">
            <v>0</v>
          </cell>
          <cell r="AN81">
            <v>0</v>
          </cell>
          <cell r="AS81">
            <v>0</v>
          </cell>
          <cell r="AT81">
            <v>0</v>
          </cell>
          <cell r="BA81">
            <v>0</v>
          </cell>
          <cell r="BB81">
            <v>0</v>
          </cell>
        </row>
        <row r="82">
          <cell r="AJ82">
            <v>0</v>
          </cell>
          <cell r="AK82">
            <v>0</v>
          </cell>
          <cell r="AM82">
            <v>0</v>
          </cell>
          <cell r="AN82">
            <v>0</v>
          </cell>
          <cell r="AS82">
            <v>0</v>
          </cell>
          <cell r="AT82">
            <v>0</v>
          </cell>
          <cell r="BA82">
            <v>0</v>
          </cell>
          <cell r="BB82">
            <v>0</v>
          </cell>
        </row>
        <row r="83">
          <cell r="F83" t="str">
            <v>EUR</v>
          </cell>
          <cell r="AH83">
            <v>641773567.77600002</v>
          </cell>
          <cell r="AJ83">
            <v>250633.27454489257</v>
          </cell>
          <cell r="AK83">
            <v>283215600.23572862</v>
          </cell>
          <cell r="AM83">
            <v>0</v>
          </cell>
          <cell r="AN83">
            <v>0</v>
          </cell>
          <cell r="AS83">
            <v>0</v>
          </cell>
          <cell r="AT83">
            <v>0</v>
          </cell>
          <cell r="BA83">
            <v>501266.54908978514</v>
          </cell>
          <cell r="BB83">
            <v>566431200.47145724</v>
          </cell>
        </row>
        <row r="84">
          <cell r="AJ84">
            <v>0</v>
          </cell>
          <cell r="AK84">
            <v>0</v>
          </cell>
          <cell r="AM84">
            <v>0</v>
          </cell>
          <cell r="AN84">
            <v>0</v>
          </cell>
          <cell r="AS84">
            <v>0</v>
          </cell>
          <cell r="AT84">
            <v>0</v>
          </cell>
          <cell r="BA84">
            <v>0</v>
          </cell>
          <cell r="BB84">
            <v>0</v>
          </cell>
        </row>
        <row r="85">
          <cell r="AJ85">
            <v>0</v>
          </cell>
          <cell r="AK85">
            <v>0</v>
          </cell>
          <cell r="AM85">
            <v>0</v>
          </cell>
          <cell r="AN85">
            <v>0</v>
          </cell>
          <cell r="AS85">
            <v>0</v>
          </cell>
          <cell r="AT85">
            <v>0</v>
          </cell>
          <cell r="BA85">
            <v>0</v>
          </cell>
          <cell r="BB85">
            <v>0</v>
          </cell>
        </row>
        <row r="86">
          <cell r="F86" t="str">
            <v>EUR</v>
          </cell>
          <cell r="AJ86">
            <v>392156.8628</v>
          </cell>
          <cell r="AK86">
            <v>443137254.96399999</v>
          </cell>
          <cell r="AM86">
            <v>0</v>
          </cell>
          <cell r="AN86">
            <v>0</v>
          </cell>
          <cell r="AS86">
            <v>11713.34313889477</v>
          </cell>
          <cell r="AT86">
            <v>13236077.74695109</v>
          </cell>
          <cell r="AW86">
            <v>1882800</v>
          </cell>
          <cell r="BA86">
            <v>0</v>
          </cell>
          <cell r="BB86">
            <v>0</v>
          </cell>
          <cell r="BD86">
            <v>353500.86655112653</v>
          </cell>
          <cell r="BE86">
            <v>415398868.28422874</v>
          </cell>
        </row>
        <row r="87">
          <cell r="AJ87">
            <v>0</v>
          </cell>
          <cell r="AK87">
            <v>0</v>
          </cell>
          <cell r="AM87">
            <v>0</v>
          </cell>
          <cell r="AN87">
            <v>0</v>
          </cell>
          <cell r="AS87">
            <v>0</v>
          </cell>
          <cell r="AT87">
            <v>0</v>
          </cell>
          <cell r="BA87">
            <v>0</v>
          </cell>
          <cell r="BB87">
            <v>0</v>
          </cell>
        </row>
        <row r="88">
          <cell r="AJ88">
            <v>0</v>
          </cell>
          <cell r="AK88">
            <v>0</v>
          </cell>
          <cell r="AM88">
            <v>0</v>
          </cell>
          <cell r="AN88">
            <v>0</v>
          </cell>
          <cell r="AS88">
            <v>0</v>
          </cell>
          <cell r="AT88">
            <v>0</v>
          </cell>
          <cell r="BA88">
            <v>0</v>
          </cell>
          <cell r="BB88">
            <v>0</v>
          </cell>
        </row>
        <row r="89">
          <cell r="F89" t="str">
            <v>EUR</v>
          </cell>
          <cell r="AH89">
            <v>1567396921.3199999</v>
          </cell>
          <cell r="AJ89">
            <v>3396078.4318479998</v>
          </cell>
          <cell r="AK89">
            <v>3837568627.9882398</v>
          </cell>
          <cell r="AM89">
            <v>0</v>
          </cell>
          <cell r="AN89">
            <v>0</v>
          </cell>
          <cell r="AS89">
            <v>44894.66667295192</v>
          </cell>
          <cell r="AT89">
            <v>50730973.340435669</v>
          </cell>
          <cell r="AW89">
            <v>25995188.699999999</v>
          </cell>
          <cell r="BA89">
            <v>1224238.0884066874</v>
          </cell>
          <cell r="BB89">
            <v>1383389039.8995566</v>
          </cell>
          <cell r="BD89">
            <v>2298920.6626689779</v>
          </cell>
          <cell r="BE89">
            <v>2701461670.7023158</v>
          </cell>
        </row>
        <row r="90">
          <cell r="AJ90">
            <v>0</v>
          </cell>
          <cell r="AK90">
            <v>0</v>
          </cell>
          <cell r="AM90">
            <v>0</v>
          </cell>
          <cell r="AN90">
            <v>0</v>
          </cell>
          <cell r="AS90">
            <v>0</v>
          </cell>
          <cell r="AT90">
            <v>0</v>
          </cell>
          <cell r="BA90">
            <v>0</v>
          </cell>
          <cell r="BB90">
            <v>0</v>
          </cell>
        </row>
        <row r="91">
          <cell r="AJ91">
            <v>0</v>
          </cell>
          <cell r="AK91">
            <v>0</v>
          </cell>
          <cell r="AM91">
            <v>0</v>
          </cell>
          <cell r="AN91">
            <v>0</v>
          </cell>
          <cell r="AS91">
            <v>0</v>
          </cell>
          <cell r="AT91">
            <v>0</v>
          </cell>
          <cell r="BA91">
            <v>0</v>
          </cell>
          <cell r="BB91">
            <v>0</v>
          </cell>
        </row>
        <row r="92">
          <cell r="F92" t="str">
            <v>EUR</v>
          </cell>
          <cell r="AJ92">
            <v>8860878.9326130729</v>
          </cell>
          <cell r="AM92">
            <v>1336877.8895502165</v>
          </cell>
          <cell r="AN92">
            <v>1510672015.1917446</v>
          </cell>
          <cell r="AS92">
            <v>573348.5361819393</v>
          </cell>
          <cell r="AT92">
            <v>647883845.88559139</v>
          </cell>
          <cell r="BA92">
            <v>61970710.656455293</v>
          </cell>
          <cell r="BB92">
            <v>70026903041.794479</v>
          </cell>
        </row>
        <row r="93">
          <cell r="F93" t="str">
            <v>USD</v>
          </cell>
          <cell r="AJ93">
            <v>9395110.717255719</v>
          </cell>
          <cell r="AM93">
            <v>1417479.6747924269</v>
          </cell>
          <cell r="AN93">
            <v>1601752032.5154424</v>
          </cell>
          <cell r="AS93">
            <v>607916.32725956745</v>
          </cell>
          <cell r="AT93">
            <v>686945449.80331123</v>
          </cell>
          <cell r="BA93">
            <v>65706990.499724515</v>
          </cell>
          <cell r="BB93">
            <v>74248899264.688705</v>
          </cell>
        </row>
        <row r="94">
          <cell r="AJ94">
            <v>0</v>
          </cell>
          <cell r="AK94">
            <v>0</v>
          </cell>
          <cell r="AM94">
            <v>0</v>
          </cell>
          <cell r="AN94">
            <v>0</v>
          </cell>
          <cell r="AS94">
            <v>0</v>
          </cell>
          <cell r="AT94">
            <v>0</v>
          </cell>
          <cell r="BA94">
            <v>0</v>
          </cell>
          <cell r="BB94">
            <v>0</v>
          </cell>
        </row>
        <row r="95">
          <cell r="F95" t="str">
            <v>USD</v>
          </cell>
          <cell r="AJ95">
            <v>0</v>
          </cell>
          <cell r="AK95">
            <v>0</v>
          </cell>
          <cell r="AM95">
            <v>8570070.3099999987</v>
          </cell>
          <cell r="AN95">
            <v>9684179450.2999992</v>
          </cell>
          <cell r="AQ95">
            <v>9744892247.8400002</v>
          </cell>
          <cell r="AS95">
            <v>915562.85000000009</v>
          </cell>
          <cell r="AT95">
            <v>1034586020.5000001</v>
          </cell>
          <cell r="AW95">
            <v>988195005.44000006</v>
          </cell>
          <cell r="BA95">
            <v>11838639.199999999</v>
          </cell>
          <cell r="BB95">
            <v>13377662296</v>
          </cell>
          <cell r="BG95">
            <v>4897211.5599999996</v>
          </cell>
          <cell r="BH95">
            <v>5754713304.1559992</v>
          </cell>
        </row>
        <row r="96">
          <cell r="AJ96">
            <v>0</v>
          </cell>
          <cell r="AK96">
            <v>0</v>
          </cell>
          <cell r="AM96">
            <v>0</v>
          </cell>
          <cell r="AN96">
            <v>0</v>
          </cell>
          <cell r="AS96">
            <v>0</v>
          </cell>
          <cell r="AT96">
            <v>0</v>
          </cell>
          <cell r="BA96">
            <v>0</v>
          </cell>
          <cell r="BB96">
            <v>0</v>
          </cell>
          <cell r="BH96">
            <v>5634731620.9359989</v>
          </cell>
        </row>
        <row r="97">
          <cell r="AJ97">
            <v>0</v>
          </cell>
          <cell r="AK97">
            <v>0</v>
          </cell>
          <cell r="AM97">
            <v>0</v>
          </cell>
          <cell r="AN97">
            <v>0</v>
          </cell>
          <cell r="AS97">
            <v>0</v>
          </cell>
          <cell r="AT97">
            <v>0</v>
          </cell>
          <cell r="BA97">
            <v>0</v>
          </cell>
          <cell r="BB97">
            <v>0</v>
          </cell>
        </row>
        <row r="98">
          <cell r="F98" t="str">
            <v>USD</v>
          </cell>
          <cell r="AJ98">
            <v>0</v>
          </cell>
          <cell r="AK98">
            <v>0</v>
          </cell>
          <cell r="AM98">
            <v>0</v>
          </cell>
          <cell r="AN98">
            <v>0</v>
          </cell>
          <cell r="AS98">
            <v>24.630000000000003</v>
          </cell>
          <cell r="AT98">
            <v>27831.9</v>
          </cell>
          <cell r="BA98">
            <v>-9.3109520094003528E-11</v>
          </cell>
          <cell r="BB98">
            <v>-1.0521375770622399E-7</v>
          </cell>
        </row>
        <row r="99">
          <cell r="AJ99">
            <v>0</v>
          </cell>
          <cell r="AK99">
            <v>0</v>
          </cell>
          <cell r="AM99">
            <v>0</v>
          </cell>
          <cell r="AN99">
            <v>0</v>
          </cell>
          <cell r="AS99">
            <v>0</v>
          </cell>
          <cell r="AT99">
            <v>0</v>
          </cell>
          <cell r="BA99">
            <v>0</v>
          </cell>
          <cell r="BB99">
            <v>0</v>
          </cell>
        </row>
        <row r="100">
          <cell r="AJ100">
            <v>0</v>
          </cell>
          <cell r="AK100">
            <v>0</v>
          </cell>
          <cell r="AM100">
            <v>0</v>
          </cell>
          <cell r="AN100">
            <v>0</v>
          </cell>
          <cell r="AS100">
            <v>0</v>
          </cell>
          <cell r="AT100">
            <v>0</v>
          </cell>
          <cell r="BA100">
            <v>0</v>
          </cell>
          <cell r="BB100">
            <v>0</v>
          </cell>
        </row>
        <row r="101">
          <cell r="F101" t="str">
            <v>USD</v>
          </cell>
          <cell r="AJ101">
            <v>0</v>
          </cell>
          <cell r="AK101">
            <v>0</v>
          </cell>
          <cell r="AM101">
            <v>0</v>
          </cell>
          <cell r="AN101">
            <v>0</v>
          </cell>
          <cell r="AS101">
            <v>0</v>
          </cell>
          <cell r="AT101">
            <v>0</v>
          </cell>
          <cell r="BA101">
            <v>0</v>
          </cell>
          <cell r="BB101">
            <v>0</v>
          </cell>
        </row>
        <row r="102">
          <cell r="AJ102">
            <v>0</v>
          </cell>
          <cell r="AK102">
            <v>0</v>
          </cell>
          <cell r="AM102">
            <v>0</v>
          </cell>
          <cell r="AN102">
            <v>0</v>
          </cell>
          <cell r="AS102">
            <v>0</v>
          </cell>
          <cell r="AT102">
            <v>0</v>
          </cell>
          <cell r="BA102">
            <v>0</v>
          </cell>
          <cell r="BB102">
            <v>0</v>
          </cell>
        </row>
        <row r="103">
          <cell r="AJ103">
            <v>0</v>
          </cell>
          <cell r="AK103">
            <v>0</v>
          </cell>
          <cell r="AM103">
            <v>0</v>
          </cell>
          <cell r="AN103">
            <v>0</v>
          </cell>
          <cell r="AS103">
            <v>0</v>
          </cell>
          <cell r="AT103">
            <v>0</v>
          </cell>
          <cell r="BA103">
            <v>0</v>
          </cell>
          <cell r="BB103">
            <v>0</v>
          </cell>
        </row>
        <row r="104">
          <cell r="F104" t="str">
            <v>USD</v>
          </cell>
          <cell r="AJ104">
            <v>0</v>
          </cell>
          <cell r="AK104">
            <v>0</v>
          </cell>
          <cell r="AM104">
            <v>8570070.3099999987</v>
          </cell>
          <cell r="AN104">
            <v>9684179450.2999992</v>
          </cell>
          <cell r="AS104">
            <v>915587.4800000001</v>
          </cell>
          <cell r="AT104">
            <v>1034613852.4000001</v>
          </cell>
          <cell r="BA104">
            <v>11838639.199999999</v>
          </cell>
          <cell r="BB104">
            <v>13377662296</v>
          </cell>
        </row>
        <row r="105">
          <cell r="AJ105">
            <v>0</v>
          </cell>
          <cell r="AK105">
            <v>0</v>
          </cell>
          <cell r="AM105">
            <v>0</v>
          </cell>
          <cell r="AN105">
            <v>0</v>
          </cell>
          <cell r="AS105">
            <v>0</v>
          </cell>
          <cell r="AT105">
            <v>0</v>
          </cell>
          <cell r="BA105">
            <v>0</v>
          </cell>
          <cell r="BB105">
            <v>0</v>
          </cell>
        </row>
        <row r="106">
          <cell r="F106" t="str">
            <v>CNY</v>
          </cell>
          <cell r="AJ106">
            <v>0</v>
          </cell>
          <cell r="AK106">
            <v>0</v>
          </cell>
          <cell r="AM106">
            <v>0</v>
          </cell>
          <cell r="AN106">
            <v>0</v>
          </cell>
          <cell r="AS106">
            <v>0</v>
          </cell>
          <cell r="AT106">
            <v>0</v>
          </cell>
          <cell r="BA106">
            <v>5328023.6842105258</v>
          </cell>
          <cell r="BB106">
            <v>6020666763.1578941</v>
          </cell>
        </row>
        <row r="107">
          <cell r="AJ107">
            <v>0</v>
          </cell>
          <cell r="AK107">
            <v>0</v>
          </cell>
          <cell r="AM107">
            <v>0</v>
          </cell>
          <cell r="AN107">
            <v>0</v>
          </cell>
          <cell r="AS107">
            <v>0</v>
          </cell>
          <cell r="AT107">
            <v>0</v>
          </cell>
          <cell r="BA107">
            <v>0</v>
          </cell>
          <cell r="BB107">
            <v>0</v>
          </cell>
        </row>
        <row r="108">
          <cell r="AJ108">
            <v>0</v>
          </cell>
          <cell r="AK108">
            <v>0</v>
          </cell>
          <cell r="AM108">
            <v>0</v>
          </cell>
          <cell r="AN108">
            <v>0</v>
          </cell>
          <cell r="AS108">
            <v>0</v>
          </cell>
          <cell r="AT108">
            <v>0</v>
          </cell>
          <cell r="BA108">
            <v>0</v>
          </cell>
          <cell r="BB108">
            <v>0</v>
          </cell>
        </row>
        <row r="109">
          <cell r="F109" t="str">
            <v>CNY</v>
          </cell>
          <cell r="AJ109">
            <v>0</v>
          </cell>
          <cell r="AK109">
            <v>0</v>
          </cell>
          <cell r="AM109">
            <v>0</v>
          </cell>
          <cell r="AN109">
            <v>0</v>
          </cell>
          <cell r="AS109">
            <v>0</v>
          </cell>
          <cell r="AT109">
            <v>0</v>
          </cell>
          <cell r="BA109">
            <v>6038784.942631579</v>
          </cell>
          <cell r="BB109">
            <v>6823826985.1736841</v>
          </cell>
        </row>
        <row r="110">
          <cell r="AJ110">
            <v>0</v>
          </cell>
          <cell r="AK110">
            <v>0</v>
          </cell>
          <cell r="AM110">
            <v>0</v>
          </cell>
          <cell r="AN110">
            <v>0</v>
          </cell>
          <cell r="AS110">
            <v>0</v>
          </cell>
          <cell r="AT110">
            <v>0</v>
          </cell>
          <cell r="BA110">
            <v>0</v>
          </cell>
          <cell r="BB110">
            <v>0</v>
          </cell>
        </row>
        <row r="111">
          <cell r="AJ111">
            <v>0</v>
          </cell>
          <cell r="AK111">
            <v>0</v>
          </cell>
          <cell r="AM111">
            <v>0</v>
          </cell>
          <cell r="AN111">
            <v>0</v>
          </cell>
          <cell r="AS111">
            <v>0</v>
          </cell>
          <cell r="AT111">
            <v>0</v>
          </cell>
          <cell r="BA111">
            <v>0</v>
          </cell>
          <cell r="BB111">
            <v>0</v>
          </cell>
        </row>
        <row r="112">
          <cell r="F112" t="str">
            <v>CNY</v>
          </cell>
          <cell r="AJ112">
            <v>0</v>
          </cell>
          <cell r="AK112">
            <v>0</v>
          </cell>
          <cell r="AM112">
            <v>0</v>
          </cell>
          <cell r="AN112">
            <v>0</v>
          </cell>
          <cell r="AS112">
            <v>0</v>
          </cell>
          <cell r="AT112">
            <v>0</v>
          </cell>
          <cell r="BA112">
            <v>3624372.7105263155</v>
          </cell>
          <cell r="BB112">
            <v>4095541162.8947363</v>
          </cell>
        </row>
        <row r="113">
          <cell r="AJ113">
            <v>0</v>
          </cell>
          <cell r="AK113">
            <v>0</v>
          </cell>
          <cell r="AM113">
            <v>0</v>
          </cell>
          <cell r="AN113">
            <v>0</v>
          </cell>
          <cell r="AS113">
            <v>0</v>
          </cell>
          <cell r="AT113">
            <v>0</v>
          </cell>
          <cell r="BA113">
            <v>0</v>
          </cell>
          <cell r="BB113">
            <v>0</v>
          </cell>
        </row>
        <row r="114">
          <cell r="AJ114">
            <v>0</v>
          </cell>
          <cell r="AK114">
            <v>0</v>
          </cell>
          <cell r="AM114">
            <v>0</v>
          </cell>
          <cell r="AN114">
            <v>0</v>
          </cell>
          <cell r="AS114">
            <v>0</v>
          </cell>
          <cell r="AT114">
            <v>0</v>
          </cell>
          <cell r="BA114">
            <v>0</v>
          </cell>
          <cell r="BB114">
            <v>0</v>
          </cell>
        </row>
        <row r="115">
          <cell r="F115" t="str">
            <v>RMB</v>
          </cell>
          <cell r="AJ115" t="e">
            <v>#DIV/0!</v>
          </cell>
          <cell r="AM115" t="e">
            <v>#DIV/0!</v>
          </cell>
          <cell r="AN115" t="e">
            <v>#DIV/0!</v>
          </cell>
          <cell r="AS115" t="e">
            <v>#DIV/0!</v>
          </cell>
          <cell r="AT115" t="e">
            <v>#DIV/0!</v>
          </cell>
          <cell r="BA115" t="e">
            <v>#DIV/0!</v>
          </cell>
          <cell r="BB115" t="e">
            <v>#DIV/0!</v>
          </cell>
        </row>
        <row r="116">
          <cell r="F116" t="str">
            <v>USD</v>
          </cell>
          <cell r="AJ116">
            <v>0</v>
          </cell>
          <cell r="AK116">
            <v>0</v>
          </cell>
          <cell r="AM116">
            <v>0</v>
          </cell>
          <cell r="AN116">
            <v>0</v>
          </cell>
          <cell r="AS116">
            <v>0</v>
          </cell>
          <cell r="AT116">
            <v>0</v>
          </cell>
          <cell r="BA116">
            <v>14989130.193236716</v>
          </cell>
          <cell r="BB116">
            <v>16937717118.357489</v>
          </cell>
        </row>
        <row r="117">
          <cell r="AJ117">
            <v>0</v>
          </cell>
          <cell r="AK117">
            <v>0</v>
          </cell>
          <cell r="AM117">
            <v>0</v>
          </cell>
          <cell r="AN117">
            <v>0</v>
          </cell>
          <cell r="AS117">
            <v>0</v>
          </cell>
          <cell r="AT117">
            <v>0</v>
          </cell>
          <cell r="BA117">
            <v>0</v>
          </cell>
          <cell r="BB117">
            <v>0</v>
          </cell>
        </row>
        <row r="118">
          <cell r="F118" t="str">
            <v>CHF</v>
          </cell>
          <cell r="AJ118">
            <v>0</v>
          </cell>
          <cell r="AK118">
            <v>0</v>
          </cell>
          <cell r="AM118">
            <v>0</v>
          </cell>
          <cell r="AN118">
            <v>0</v>
          </cell>
          <cell r="AS118">
            <v>0</v>
          </cell>
          <cell r="AT118">
            <v>0</v>
          </cell>
          <cell r="BA118">
            <v>0</v>
          </cell>
          <cell r="BB118">
            <v>0</v>
          </cell>
        </row>
        <row r="119">
          <cell r="AJ119">
            <v>0</v>
          </cell>
          <cell r="AK119">
            <v>0</v>
          </cell>
          <cell r="AM119">
            <v>0</v>
          </cell>
          <cell r="AN119">
            <v>0</v>
          </cell>
          <cell r="AS119">
            <v>0</v>
          </cell>
          <cell r="AT119">
            <v>0</v>
          </cell>
          <cell r="BA119">
            <v>0</v>
          </cell>
          <cell r="BB119">
            <v>0</v>
          </cell>
        </row>
        <row r="120">
          <cell r="AJ120">
            <v>0</v>
          </cell>
          <cell r="AK120">
            <v>0</v>
          </cell>
          <cell r="AM120">
            <v>0</v>
          </cell>
          <cell r="AN120">
            <v>0</v>
          </cell>
          <cell r="AS120">
            <v>0</v>
          </cell>
          <cell r="AT120">
            <v>0</v>
          </cell>
          <cell r="BA120">
            <v>0</v>
          </cell>
          <cell r="BB120">
            <v>0</v>
          </cell>
        </row>
        <row r="121">
          <cell r="F121" t="str">
            <v>CHF</v>
          </cell>
          <cell r="AJ121">
            <v>0</v>
          </cell>
          <cell r="AK121">
            <v>0</v>
          </cell>
          <cell r="AM121">
            <v>0</v>
          </cell>
          <cell r="AN121">
            <v>0</v>
          </cell>
          <cell r="AS121">
            <v>0</v>
          </cell>
          <cell r="AT121">
            <v>0</v>
          </cell>
          <cell r="BA121">
            <v>7227713.1317763161</v>
          </cell>
          <cell r="BB121">
            <v>8167315838.9072371</v>
          </cell>
        </row>
        <row r="122">
          <cell r="AJ122">
            <v>0</v>
          </cell>
          <cell r="AK122">
            <v>0</v>
          </cell>
          <cell r="AM122">
            <v>0</v>
          </cell>
          <cell r="AN122">
            <v>0</v>
          </cell>
          <cell r="AS122">
            <v>0</v>
          </cell>
          <cell r="AT122">
            <v>0</v>
          </cell>
          <cell r="BA122">
            <v>0</v>
          </cell>
          <cell r="BB122">
            <v>0</v>
          </cell>
        </row>
        <row r="123">
          <cell r="AJ123">
            <v>0</v>
          </cell>
          <cell r="AK123">
            <v>0</v>
          </cell>
          <cell r="AM123">
            <v>0</v>
          </cell>
          <cell r="AN123">
            <v>0</v>
          </cell>
          <cell r="AS123">
            <v>0</v>
          </cell>
          <cell r="AT123">
            <v>0</v>
          </cell>
          <cell r="BA123">
            <v>0</v>
          </cell>
          <cell r="BB123">
            <v>0</v>
          </cell>
        </row>
        <row r="124">
          <cell r="F124" t="str">
            <v>CHF</v>
          </cell>
          <cell r="AJ124">
            <v>0</v>
          </cell>
          <cell r="AK124">
            <v>0</v>
          </cell>
          <cell r="AM124">
            <v>0</v>
          </cell>
          <cell r="AN124">
            <v>0</v>
          </cell>
          <cell r="AS124">
            <v>0</v>
          </cell>
          <cell r="AT124">
            <v>0</v>
          </cell>
          <cell r="BA124">
            <v>7227713.1317763161</v>
          </cell>
          <cell r="BB124">
            <v>8167315838.9072371</v>
          </cell>
        </row>
        <row r="125">
          <cell r="F125" t="str">
            <v>USD</v>
          </cell>
          <cell r="AJ125">
            <v>0</v>
          </cell>
          <cell r="AK125">
            <v>0</v>
          </cell>
          <cell r="AM125">
            <v>0</v>
          </cell>
          <cell r="AN125">
            <v>0</v>
          </cell>
          <cell r="AS125">
            <v>0</v>
          </cell>
          <cell r="AT125">
            <v>0</v>
          </cell>
          <cell r="BA125">
            <v>7138172.8928571437</v>
          </cell>
          <cell r="BB125">
            <v>8066135368.9285727</v>
          </cell>
        </row>
        <row r="126">
          <cell r="AJ126">
            <v>0</v>
          </cell>
          <cell r="AK126">
            <v>0</v>
          </cell>
          <cell r="AM126">
            <v>0</v>
          </cell>
          <cell r="AN126">
            <v>0</v>
          </cell>
          <cell r="AS126">
            <v>0</v>
          </cell>
          <cell r="AT126">
            <v>0</v>
          </cell>
          <cell r="BA126">
            <v>0</v>
          </cell>
          <cell r="BB126">
            <v>0</v>
          </cell>
        </row>
        <row r="127">
          <cell r="F127" t="str">
            <v>USD</v>
          </cell>
          <cell r="AJ127">
            <v>0</v>
          </cell>
          <cell r="AK127">
            <v>0</v>
          </cell>
          <cell r="AM127">
            <v>0</v>
          </cell>
          <cell r="AN127">
            <v>0</v>
          </cell>
          <cell r="AS127">
            <v>0</v>
          </cell>
          <cell r="AT127">
            <v>0</v>
          </cell>
          <cell r="BA127">
            <v>0</v>
          </cell>
          <cell r="BB127">
            <v>0</v>
          </cell>
        </row>
        <row r="128">
          <cell r="AJ128">
            <v>0</v>
          </cell>
          <cell r="AK128">
            <v>0</v>
          </cell>
          <cell r="AM128">
            <v>0</v>
          </cell>
          <cell r="AN128">
            <v>0</v>
          </cell>
          <cell r="AS128">
            <v>0</v>
          </cell>
          <cell r="AT128">
            <v>0</v>
          </cell>
          <cell r="BA128">
            <v>0</v>
          </cell>
          <cell r="BB128">
            <v>0</v>
          </cell>
        </row>
        <row r="129">
          <cell r="AJ129">
            <v>0</v>
          </cell>
          <cell r="AK129">
            <v>0</v>
          </cell>
          <cell r="AM129">
            <v>0</v>
          </cell>
          <cell r="AN129">
            <v>0</v>
          </cell>
          <cell r="AS129">
            <v>0</v>
          </cell>
          <cell r="AT129">
            <v>0</v>
          </cell>
          <cell r="BA129">
            <v>0</v>
          </cell>
          <cell r="BB129">
            <v>0</v>
          </cell>
        </row>
        <row r="130">
          <cell r="AJ130">
            <v>0</v>
          </cell>
          <cell r="AK130">
            <v>0</v>
          </cell>
          <cell r="AM130">
            <v>0</v>
          </cell>
          <cell r="AN130">
            <v>0</v>
          </cell>
          <cell r="AS130">
            <v>0</v>
          </cell>
          <cell r="AT130">
            <v>0</v>
          </cell>
          <cell r="BA130">
            <v>0</v>
          </cell>
          <cell r="BB130">
            <v>0</v>
          </cell>
        </row>
        <row r="131">
          <cell r="F131" t="str">
            <v>SDR</v>
          </cell>
          <cell r="AJ131">
            <v>0</v>
          </cell>
          <cell r="AK131">
            <v>0</v>
          </cell>
          <cell r="AM131">
            <v>0</v>
          </cell>
          <cell r="AN131">
            <v>0</v>
          </cell>
          <cell r="AS131">
            <v>85041.733333312077</v>
          </cell>
          <cell r="AT131">
            <v>96097158.666642651</v>
          </cell>
          <cell r="AW131">
            <v>100712786.43000001</v>
          </cell>
          <cell r="BA131">
            <v>8504173.159997873</v>
          </cell>
          <cell r="BB131">
            <v>9609715670.797596</v>
          </cell>
        </row>
        <row r="132">
          <cell r="AJ132">
            <v>0</v>
          </cell>
          <cell r="AK132">
            <v>0</v>
          </cell>
          <cell r="AM132">
            <v>0</v>
          </cell>
          <cell r="AN132">
            <v>0</v>
          </cell>
          <cell r="AS132">
            <v>0</v>
          </cell>
          <cell r="AT132">
            <v>0</v>
          </cell>
          <cell r="BA132">
            <v>0</v>
          </cell>
          <cell r="BB132">
            <v>0</v>
          </cell>
        </row>
        <row r="133">
          <cell r="AJ133">
            <v>0</v>
          </cell>
          <cell r="AK133">
            <v>0</v>
          </cell>
          <cell r="AM133">
            <v>0</v>
          </cell>
          <cell r="AN133">
            <v>0</v>
          </cell>
          <cell r="AS133">
            <v>0</v>
          </cell>
          <cell r="AT133">
            <v>0</v>
          </cell>
          <cell r="BA133">
            <v>0</v>
          </cell>
          <cell r="BB133">
            <v>0</v>
          </cell>
        </row>
        <row r="134">
          <cell r="F134" t="str">
            <v>SDR</v>
          </cell>
          <cell r="AJ134">
            <v>0</v>
          </cell>
          <cell r="AK134">
            <v>0</v>
          </cell>
          <cell r="AM134">
            <v>589599.99999985262</v>
          </cell>
          <cell r="AN134">
            <v>666247999.99983346</v>
          </cell>
          <cell r="AQ134">
            <v>698457171.70000005</v>
          </cell>
          <cell r="AS134">
            <v>287469.99999992811</v>
          </cell>
          <cell r="AT134">
            <v>324841099.99991876</v>
          </cell>
          <cell r="AW134">
            <v>342020825</v>
          </cell>
          <cell r="BA134">
            <v>28304799.999992922</v>
          </cell>
          <cell r="BB134">
            <v>31984423999.992001</v>
          </cell>
          <cell r="BG134">
            <v>606281.49046793766</v>
          </cell>
          <cell r="BH134">
            <v>712441379.44887352</v>
          </cell>
        </row>
        <row r="135">
          <cell r="AJ135">
            <v>0</v>
          </cell>
          <cell r="AK135">
            <v>0</v>
          </cell>
          <cell r="AM135">
            <v>0</v>
          </cell>
          <cell r="AN135">
            <v>0</v>
          </cell>
          <cell r="AS135">
            <v>0</v>
          </cell>
          <cell r="AT135">
            <v>0</v>
          </cell>
          <cell r="BA135">
            <v>0</v>
          </cell>
          <cell r="BB135">
            <v>0</v>
          </cell>
        </row>
        <row r="136">
          <cell r="AJ136">
            <v>0</v>
          </cell>
          <cell r="AK136">
            <v>0</v>
          </cell>
          <cell r="AM136">
            <v>0</v>
          </cell>
          <cell r="AN136">
            <v>0</v>
          </cell>
          <cell r="AS136">
            <v>0</v>
          </cell>
          <cell r="AT136">
            <v>0</v>
          </cell>
          <cell r="BA136">
            <v>0</v>
          </cell>
          <cell r="BB136">
            <v>0</v>
          </cell>
        </row>
        <row r="137">
          <cell r="F137" t="str">
            <v>SDR</v>
          </cell>
          <cell r="AJ137">
            <v>0</v>
          </cell>
          <cell r="AK137">
            <v>0</v>
          </cell>
          <cell r="AM137">
            <v>69333.333333315997</v>
          </cell>
          <cell r="AN137">
            <v>78346666.666647077</v>
          </cell>
          <cell r="AQ137">
            <v>87186510.799999997</v>
          </cell>
          <cell r="AS137">
            <v>33812.999999991545</v>
          </cell>
          <cell r="AT137">
            <v>38208689.999990448</v>
          </cell>
          <cell r="AW137">
            <v>39056420.82</v>
          </cell>
          <cell r="BA137">
            <v>3329306.6666658344</v>
          </cell>
          <cell r="BB137">
            <v>3762116533.3323927</v>
          </cell>
          <cell r="BG137">
            <v>71294.97400346621</v>
          </cell>
          <cell r="BH137">
            <v>83778723.951473132</v>
          </cell>
        </row>
        <row r="138">
          <cell r="AJ138">
            <v>0</v>
          </cell>
          <cell r="AK138">
            <v>0</v>
          </cell>
          <cell r="AM138">
            <v>0</v>
          </cell>
          <cell r="AN138">
            <v>0</v>
          </cell>
          <cell r="AS138">
            <v>0</v>
          </cell>
          <cell r="AT138">
            <v>0</v>
          </cell>
          <cell r="BA138">
            <v>0</v>
          </cell>
          <cell r="BB138">
            <v>0</v>
          </cell>
        </row>
        <row r="139">
          <cell r="AJ139">
            <v>0</v>
          </cell>
          <cell r="AK139">
            <v>0</v>
          </cell>
          <cell r="AM139">
            <v>0</v>
          </cell>
          <cell r="AN139">
            <v>0</v>
          </cell>
          <cell r="AS139">
            <v>0</v>
          </cell>
          <cell r="AT139">
            <v>0</v>
          </cell>
          <cell r="BA139">
            <v>0</v>
          </cell>
          <cell r="BB139">
            <v>0</v>
          </cell>
        </row>
        <row r="140">
          <cell r="F140" t="str">
            <v>SDR</v>
          </cell>
          <cell r="AJ140">
            <v>0</v>
          </cell>
          <cell r="AK140">
            <v>0</v>
          </cell>
          <cell r="AM140">
            <v>288933.33333326108</v>
          </cell>
          <cell r="AN140">
            <v>326494666.66658503</v>
          </cell>
          <cell r="AQ140">
            <v>342862740</v>
          </cell>
          <cell r="AS140">
            <v>288893.33333326108</v>
          </cell>
          <cell r="AT140">
            <v>326449466.66658503</v>
          </cell>
          <cell r="AW140">
            <v>324433802.86000001</v>
          </cell>
          <cell r="BA140">
            <v>28600399.999992847</v>
          </cell>
          <cell r="BB140">
            <v>32318451999.991917</v>
          </cell>
          <cell r="BG140">
            <v>594216.18717504339</v>
          </cell>
          <cell r="BH140">
            <v>698263441.54939342</v>
          </cell>
        </row>
        <row r="141">
          <cell r="AJ141">
            <v>0</v>
          </cell>
          <cell r="AK141">
            <v>0</v>
          </cell>
          <cell r="AM141">
            <v>0</v>
          </cell>
          <cell r="AN141">
            <v>0</v>
          </cell>
          <cell r="AS141">
            <v>0</v>
          </cell>
          <cell r="AT141">
            <v>0</v>
          </cell>
          <cell r="BA141">
            <v>0</v>
          </cell>
          <cell r="BB141">
            <v>0</v>
          </cell>
        </row>
        <row r="142">
          <cell r="AJ142">
            <v>0</v>
          </cell>
          <cell r="AK142">
            <v>0</v>
          </cell>
          <cell r="AM142">
            <v>0</v>
          </cell>
          <cell r="AN142">
            <v>0</v>
          </cell>
          <cell r="AS142">
            <v>0</v>
          </cell>
          <cell r="AT142">
            <v>0</v>
          </cell>
          <cell r="BA142">
            <v>0</v>
          </cell>
          <cell r="BB142">
            <v>0</v>
          </cell>
        </row>
        <row r="143">
          <cell r="F143" t="str">
            <v>SDR</v>
          </cell>
          <cell r="AJ143">
            <v>0</v>
          </cell>
          <cell r="AK143">
            <v>0</v>
          </cell>
          <cell r="AM143">
            <v>0</v>
          </cell>
          <cell r="AN143">
            <v>0</v>
          </cell>
          <cell r="AS143">
            <v>343266.66666658083</v>
          </cell>
          <cell r="AT143">
            <v>387891333.33323634</v>
          </cell>
          <cell r="AW143">
            <v>405585195</v>
          </cell>
          <cell r="BA143">
            <v>34326666.666658081</v>
          </cell>
          <cell r="BB143">
            <v>38789133333.323631</v>
          </cell>
          <cell r="BG143">
            <v>706094.45407279034</v>
          </cell>
          <cell r="BH143">
            <v>829731592.98093581</v>
          </cell>
        </row>
        <row r="144">
          <cell r="AJ144">
            <v>0</v>
          </cell>
          <cell r="AK144">
            <v>0</v>
          </cell>
          <cell r="AM144">
            <v>0</v>
          </cell>
          <cell r="AN144">
            <v>0</v>
          </cell>
          <cell r="AS144">
            <v>0</v>
          </cell>
          <cell r="AT144">
            <v>0</v>
          </cell>
          <cell r="BA144">
            <v>0</v>
          </cell>
          <cell r="BB144">
            <v>0</v>
          </cell>
        </row>
        <row r="145">
          <cell r="AJ145">
            <v>0</v>
          </cell>
          <cell r="AK145">
            <v>0</v>
          </cell>
          <cell r="AM145">
            <v>0</v>
          </cell>
          <cell r="AN145">
            <v>0</v>
          </cell>
          <cell r="AS145">
            <v>0</v>
          </cell>
          <cell r="AT145">
            <v>0</v>
          </cell>
          <cell r="BA145">
            <v>0</v>
          </cell>
          <cell r="BB145">
            <v>0</v>
          </cell>
        </row>
        <row r="146">
          <cell r="F146" t="str">
            <v>SDR</v>
          </cell>
          <cell r="AJ146">
            <v>0</v>
          </cell>
          <cell r="AK146">
            <v>0</v>
          </cell>
          <cell r="AM146">
            <v>0</v>
          </cell>
          <cell r="AN146">
            <v>0</v>
          </cell>
          <cell r="AS146">
            <v>28719.999999992819</v>
          </cell>
          <cell r="AT146">
            <v>32453599.999991886</v>
          </cell>
          <cell r="AW146">
            <v>33100194</v>
          </cell>
          <cell r="BA146">
            <v>2871999.999999282</v>
          </cell>
          <cell r="BB146">
            <v>3245359999.9991884</v>
          </cell>
          <cell r="BG146">
            <v>58955.459272097054</v>
          </cell>
          <cell r="BH146">
            <v>69278560.190641239</v>
          </cell>
        </row>
        <row r="147">
          <cell r="AJ147">
            <v>0</v>
          </cell>
          <cell r="AK147">
            <v>0</v>
          </cell>
          <cell r="AM147">
            <v>0</v>
          </cell>
          <cell r="AN147">
            <v>0</v>
          </cell>
          <cell r="AS147">
            <v>0</v>
          </cell>
          <cell r="AT147">
            <v>0</v>
          </cell>
          <cell r="BA147">
            <v>0</v>
          </cell>
          <cell r="BB147">
            <v>0</v>
          </cell>
        </row>
        <row r="148">
          <cell r="AJ148">
            <v>0</v>
          </cell>
          <cell r="AK148">
            <v>0</v>
          </cell>
          <cell r="AM148">
            <v>0</v>
          </cell>
          <cell r="AN148">
            <v>0</v>
          </cell>
          <cell r="AS148">
            <v>0</v>
          </cell>
          <cell r="AT148">
            <v>0</v>
          </cell>
          <cell r="BA148">
            <v>0</v>
          </cell>
          <cell r="BB148">
            <v>0</v>
          </cell>
        </row>
        <row r="149">
          <cell r="F149" t="str">
            <v>SDR</v>
          </cell>
          <cell r="AJ149">
            <v>0</v>
          </cell>
          <cell r="AK149">
            <v>0</v>
          </cell>
          <cell r="AM149">
            <v>0</v>
          </cell>
          <cell r="AN149">
            <v>0</v>
          </cell>
          <cell r="AS149">
            <v>231232.03319994218</v>
          </cell>
          <cell r="AT149">
            <v>261292197.51593465</v>
          </cell>
          <cell r="AW149">
            <v>279821842.22000003</v>
          </cell>
          <cell r="BA149">
            <v>23123203.319994215</v>
          </cell>
          <cell r="BB149">
            <v>26129219751.593464</v>
          </cell>
          <cell r="BG149">
            <v>238838.16291161178</v>
          </cell>
          <cell r="BH149">
            <v>280658725.23743498</v>
          </cell>
        </row>
        <row r="150">
          <cell r="AJ150">
            <v>0</v>
          </cell>
          <cell r="AK150">
            <v>0</v>
          </cell>
          <cell r="AM150">
            <v>0</v>
          </cell>
          <cell r="AN150">
            <v>0</v>
          </cell>
          <cell r="AS150">
            <v>0</v>
          </cell>
          <cell r="AT150">
            <v>0</v>
          </cell>
          <cell r="BA150">
            <v>0</v>
          </cell>
          <cell r="BB150">
            <v>0</v>
          </cell>
        </row>
        <row r="151">
          <cell r="AJ151">
            <v>0</v>
          </cell>
          <cell r="AK151">
            <v>0</v>
          </cell>
          <cell r="AM151">
            <v>0</v>
          </cell>
          <cell r="AN151">
            <v>0</v>
          </cell>
          <cell r="AS151">
            <v>0</v>
          </cell>
          <cell r="AT151">
            <v>0</v>
          </cell>
          <cell r="BA151">
            <v>0</v>
          </cell>
          <cell r="BB151">
            <v>0</v>
          </cell>
        </row>
        <row r="152">
          <cell r="F152" t="str">
            <v>SDR</v>
          </cell>
          <cell r="AJ152">
            <v>0</v>
          </cell>
          <cell r="AK152">
            <v>0</v>
          </cell>
          <cell r="AM152">
            <v>0</v>
          </cell>
          <cell r="AN152">
            <v>0</v>
          </cell>
          <cell r="AS152">
            <v>361893.33333324286</v>
          </cell>
          <cell r="AT152">
            <v>408939466.6665644</v>
          </cell>
          <cell r="AW152">
            <v>430064661.68000001</v>
          </cell>
          <cell r="BA152">
            <v>35869998.399991035</v>
          </cell>
          <cell r="BB152">
            <v>40533098191.989868</v>
          </cell>
        </row>
        <row r="153">
          <cell r="AJ153">
            <v>0</v>
          </cell>
          <cell r="AK153">
            <v>0</v>
          </cell>
          <cell r="AM153">
            <v>0</v>
          </cell>
          <cell r="AN153">
            <v>0</v>
          </cell>
          <cell r="AS153">
            <v>0</v>
          </cell>
          <cell r="AT153">
            <v>0</v>
          </cell>
          <cell r="BA153">
            <v>0</v>
          </cell>
          <cell r="BB153">
            <v>0</v>
          </cell>
        </row>
        <row r="154">
          <cell r="AJ154">
            <v>0</v>
          </cell>
          <cell r="AK154">
            <v>0</v>
          </cell>
          <cell r="AM154">
            <v>0</v>
          </cell>
          <cell r="AN154">
            <v>0</v>
          </cell>
          <cell r="AS154">
            <v>0</v>
          </cell>
          <cell r="AT154">
            <v>0</v>
          </cell>
          <cell r="BA154">
            <v>0</v>
          </cell>
          <cell r="BB154">
            <v>0</v>
          </cell>
        </row>
        <row r="155">
          <cell r="F155" t="str">
            <v>SDR</v>
          </cell>
          <cell r="AJ155">
            <v>0</v>
          </cell>
          <cell r="AK155">
            <v>0</v>
          </cell>
          <cell r="AM155">
            <v>0</v>
          </cell>
          <cell r="AN155">
            <v>0</v>
          </cell>
          <cell r="AS155">
            <v>202361.30666661609</v>
          </cell>
          <cell r="AT155">
            <v>228668276.53327617</v>
          </cell>
          <cell r="AW155">
            <v>248955200</v>
          </cell>
          <cell r="BA155">
            <v>20236130.03999494</v>
          </cell>
          <cell r="BB155">
            <v>22866826945.194283</v>
          </cell>
        </row>
        <row r="156">
          <cell r="AJ156">
            <v>0</v>
          </cell>
          <cell r="AK156">
            <v>0</v>
          </cell>
          <cell r="AM156">
            <v>0</v>
          </cell>
          <cell r="AN156">
            <v>0</v>
          </cell>
          <cell r="AS156">
            <v>0</v>
          </cell>
          <cell r="AT156">
            <v>0</v>
          </cell>
          <cell r="BA156">
            <v>0</v>
          </cell>
          <cell r="BB156">
            <v>0</v>
          </cell>
        </row>
        <row r="157">
          <cell r="AJ157">
            <v>0</v>
          </cell>
          <cell r="AK157">
            <v>0</v>
          </cell>
          <cell r="AM157">
            <v>0</v>
          </cell>
          <cell r="AN157">
            <v>0</v>
          </cell>
          <cell r="AS157">
            <v>0</v>
          </cell>
          <cell r="AT157">
            <v>0</v>
          </cell>
          <cell r="BA157">
            <v>0</v>
          </cell>
          <cell r="BB157">
            <v>0</v>
          </cell>
        </row>
        <row r="158">
          <cell r="F158" t="str">
            <v>SDR</v>
          </cell>
          <cell r="AJ158">
            <v>0</v>
          </cell>
          <cell r="AK158">
            <v>0</v>
          </cell>
          <cell r="AM158">
            <v>0</v>
          </cell>
          <cell r="AN158">
            <v>0</v>
          </cell>
          <cell r="AS158">
            <v>208026.66666661465</v>
          </cell>
          <cell r="AT158">
            <v>235070133.33327454</v>
          </cell>
          <cell r="AW158">
            <v>245236485.91</v>
          </cell>
          <cell r="BA158">
            <v>20802666.666661464</v>
          </cell>
          <cell r="BB158">
            <v>23507013333.327454</v>
          </cell>
        </row>
        <row r="159">
          <cell r="AJ159">
            <v>0</v>
          </cell>
          <cell r="AK159">
            <v>0</v>
          </cell>
          <cell r="AM159">
            <v>0</v>
          </cell>
          <cell r="AN159">
            <v>0</v>
          </cell>
          <cell r="AS159">
            <v>0</v>
          </cell>
          <cell r="AT159">
            <v>0</v>
          </cell>
          <cell r="BA159">
            <v>0</v>
          </cell>
          <cell r="BB159">
            <v>0</v>
          </cell>
        </row>
        <row r="160">
          <cell r="AJ160">
            <v>0</v>
          </cell>
          <cell r="AK160">
            <v>0</v>
          </cell>
          <cell r="AM160">
            <v>0</v>
          </cell>
          <cell r="AN160">
            <v>0</v>
          </cell>
          <cell r="AS160">
            <v>0</v>
          </cell>
          <cell r="AT160">
            <v>0</v>
          </cell>
          <cell r="BA160">
            <v>0</v>
          </cell>
          <cell r="BB160">
            <v>0</v>
          </cell>
        </row>
        <row r="161">
          <cell r="F161" t="str">
            <v>SDR</v>
          </cell>
          <cell r="AJ161">
            <v>0</v>
          </cell>
          <cell r="AK161">
            <v>0</v>
          </cell>
          <cell r="AM161">
            <v>0</v>
          </cell>
          <cell r="AN161">
            <v>0</v>
          </cell>
          <cell r="AS161">
            <v>312253.33333325526</v>
          </cell>
          <cell r="AT161">
            <v>352846266.66657841</v>
          </cell>
          <cell r="AW161">
            <v>372417909</v>
          </cell>
          <cell r="BA161">
            <v>31225333.333325528</v>
          </cell>
          <cell r="BB161">
            <v>35284626666.657845</v>
          </cell>
        </row>
        <row r="162">
          <cell r="AJ162">
            <v>0</v>
          </cell>
          <cell r="AK162">
            <v>0</v>
          </cell>
          <cell r="AM162">
            <v>0</v>
          </cell>
          <cell r="AN162">
            <v>0</v>
          </cell>
          <cell r="AS162">
            <v>0</v>
          </cell>
          <cell r="AT162">
            <v>0</v>
          </cell>
          <cell r="BA162">
            <v>0</v>
          </cell>
          <cell r="BB162">
            <v>0</v>
          </cell>
        </row>
        <row r="163">
          <cell r="AJ163">
            <v>0</v>
          </cell>
          <cell r="AK163">
            <v>0</v>
          </cell>
          <cell r="AM163">
            <v>0</v>
          </cell>
          <cell r="AN163">
            <v>0</v>
          </cell>
          <cell r="AS163">
            <v>0</v>
          </cell>
          <cell r="AT163">
            <v>0</v>
          </cell>
          <cell r="BA163">
            <v>0</v>
          </cell>
          <cell r="BB163">
            <v>0</v>
          </cell>
        </row>
        <row r="164">
          <cell r="F164" t="str">
            <v>SDR</v>
          </cell>
          <cell r="AJ164">
            <v>0</v>
          </cell>
          <cell r="AK164">
            <v>0</v>
          </cell>
          <cell r="AM164">
            <v>0</v>
          </cell>
          <cell r="AN164">
            <v>0</v>
          </cell>
          <cell r="AS164">
            <v>322679.99999991932</v>
          </cell>
          <cell r="AT164">
            <v>364628399.99990886</v>
          </cell>
          <cell r="AW164">
            <v>375894100</v>
          </cell>
          <cell r="BA164">
            <v>32267999.999991931</v>
          </cell>
          <cell r="BB164">
            <v>36462839999.990883</v>
          </cell>
        </row>
        <row r="165">
          <cell r="AJ165">
            <v>0</v>
          </cell>
          <cell r="AK165">
            <v>0</v>
          </cell>
          <cell r="AM165">
            <v>0</v>
          </cell>
          <cell r="AN165">
            <v>0</v>
          </cell>
          <cell r="AS165">
            <v>0</v>
          </cell>
          <cell r="AT165">
            <v>0</v>
          </cell>
          <cell r="BA165">
            <v>0</v>
          </cell>
          <cell r="BB165">
            <v>0</v>
          </cell>
        </row>
        <row r="166">
          <cell r="AJ166">
            <v>0</v>
          </cell>
          <cell r="AK166">
            <v>0</v>
          </cell>
          <cell r="AM166">
            <v>0</v>
          </cell>
          <cell r="AN166">
            <v>0</v>
          </cell>
          <cell r="AS166">
            <v>0</v>
          </cell>
          <cell r="AT166">
            <v>0</v>
          </cell>
          <cell r="BA166">
            <v>0</v>
          </cell>
          <cell r="BB166">
            <v>0</v>
          </cell>
        </row>
        <row r="167">
          <cell r="F167" t="str">
            <v>SDR</v>
          </cell>
          <cell r="AJ167">
            <v>0</v>
          </cell>
          <cell r="AK167">
            <v>0</v>
          </cell>
          <cell r="AM167">
            <v>0</v>
          </cell>
          <cell r="AN167">
            <v>0</v>
          </cell>
          <cell r="AS167">
            <v>24146.373333327294</v>
          </cell>
          <cell r="AT167">
            <v>27285401.866659842</v>
          </cell>
          <cell r="AW167">
            <v>28935300</v>
          </cell>
          <cell r="BA167">
            <v>2414637.3333327295</v>
          </cell>
          <cell r="BB167">
            <v>2728540186.6659842</v>
          </cell>
        </row>
        <row r="168">
          <cell r="AJ168">
            <v>0</v>
          </cell>
          <cell r="AK168">
            <v>0</v>
          </cell>
          <cell r="AM168">
            <v>0</v>
          </cell>
          <cell r="AN168">
            <v>0</v>
          </cell>
          <cell r="AS168">
            <v>0</v>
          </cell>
          <cell r="AT168">
            <v>0</v>
          </cell>
          <cell r="BA168">
            <v>0</v>
          </cell>
          <cell r="BB168">
            <v>0</v>
          </cell>
        </row>
        <row r="169">
          <cell r="AJ169">
            <v>0</v>
          </cell>
          <cell r="AK169">
            <v>0</v>
          </cell>
          <cell r="AM169">
            <v>0</v>
          </cell>
          <cell r="AN169">
            <v>0</v>
          </cell>
          <cell r="AS169">
            <v>0</v>
          </cell>
          <cell r="AT169">
            <v>0</v>
          </cell>
          <cell r="BA169">
            <v>0</v>
          </cell>
          <cell r="BB169">
            <v>0</v>
          </cell>
        </row>
        <row r="170">
          <cell r="F170" t="str">
            <v>SDR</v>
          </cell>
          <cell r="AJ170">
            <v>0</v>
          </cell>
          <cell r="AK170">
            <v>0</v>
          </cell>
          <cell r="AM170">
            <v>0</v>
          </cell>
          <cell r="AN170">
            <v>0</v>
          </cell>
          <cell r="AS170">
            <v>82413.333333312723</v>
          </cell>
          <cell r="AT170">
            <v>93127066.666643381</v>
          </cell>
          <cell r="AW170">
            <v>99380691</v>
          </cell>
          <cell r="BA170">
            <v>8176934.6666646218</v>
          </cell>
          <cell r="BB170">
            <v>9239936173.3310223</v>
          </cell>
        </row>
        <row r="171">
          <cell r="AJ171">
            <v>0</v>
          </cell>
          <cell r="AK171">
            <v>0</v>
          </cell>
          <cell r="AM171">
            <v>0</v>
          </cell>
          <cell r="AN171">
            <v>0</v>
          </cell>
          <cell r="AS171">
            <v>0</v>
          </cell>
          <cell r="AT171">
            <v>0</v>
          </cell>
          <cell r="BA171">
            <v>0</v>
          </cell>
          <cell r="BB171">
            <v>0</v>
          </cell>
        </row>
        <row r="172">
          <cell r="AJ172">
            <v>0</v>
          </cell>
          <cell r="AK172">
            <v>0</v>
          </cell>
          <cell r="AM172">
            <v>0</v>
          </cell>
          <cell r="AN172">
            <v>0</v>
          </cell>
          <cell r="AS172">
            <v>0</v>
          </cell>
          <cell r="AT172">
            <v>0</v>
          </cell>
          <cell r="BA172">
            <v>0</v>
          </cell>
          <cell r="BB172">
            <v>0</v>
          </cell>
        </row>
        <row r="173">
          <cell r="F173" t="str">
            <v>SDR</v>
          </cell>
          <cell r="AJ173">
            <v>0</v>
          </cell>
          <cell r="AK173">
            <v>0</v>
          </cell>
          <cell r="AM173">
            <v>0</v>
          </cell>
          <cell r="AN173">
            <v>0</v>
          </cell>
          <cell r="AS173">
            <v>59519.999999985121</v>
          </cell>
          <cell r="AT173">
            <v>67257599.999983191</v>
          </cell>
          <cell r="AW173">
            <v>70313405.939999998</v>
          </cell>
          <cell r="BA173">
            <v>5951999.9999985117</v>
          </cell>
          <cell r="BB173">
            <v>6725759999.9983187</v>
          </cell>
        </row>
        <row r="174">
          <cell r="AJ174">
            <v>0</v>
          </cell>
          <cell r="AK174">
            <v>0</v>
          </cell>
          <cell r="AM174">
            <v>0</v>
          </cell>
          <cell r="AN174">
            <v>0</v>
          </cell>
          <cell r="AS174">
            <v>0</v>
          </cell>
          <cell r="AT174">
            <v>0</v>
          </cell>
          <cell r="BA174">
            <v>0</v>
          </cell>
          <cell r="BB174">
            <v>0</v>
          </cell>
        </row>
        <row r="175">
          <cell r="AJ175">
            <v>0</v>
          </cell>
          <cell r="AK175">
            <v>0</v>
          </cell>
          <cell r="AM175">
            <v>0</v>
          </cell>
          <cell r="AN175">
            <v>0</v>
          </cell>
          <cell r="AS175">
            <v>0</v>
          </cell>
          <cell r="AT175">
            <v>0</v>
          </cell>
          <cell r="BA175">
            <v>0</v>
          </cell>
          <cell r="BB175">
            <v>0</v>
          </cell>
        </row>
        <row r="176">
          <cell r="F176" t="str">
            <v>SDR</v>
          </cell>
          <cell r="AJ176">
            <v>0</v>
          </cell>
          <cell r="AK176">
            <v>0</v>
          </cell>
          <cell r="AM176">
            <v>0</v>
          </cell>
          <cell r="AN176">
            <v>0</v>
          </cell>
          <cell r="AS176">
            <v>66839.999999983294</v>
          </cell>
          <cell r="AT176">
            <v>75529199.99998112</v>
          </cell>
          <cell r="AW176">
            <v>77207043</v>
          </cell>
          <cell r="BA176">
            <v>6500587.5066650417</v>
          </cell>
          <cell r="BB176">
            <v>7345663882.531497</v>
          </cell>
        </row>
        <row r="177">
          <cell r="AJ177">
            <v>0</v>
          </cell>
          <cell r="AK177">
            <v>0</v>
          </cell>
          <cell r="AM177">
            <v>0</v>
          </cell>
          <cell r="AN177">
            <v>0</v>
          </cell>
          <cell r="AS177">
            <v>0</v>
          </cell>
          <cell r="AT177">
            <v>0</v>
          </cell>
          <cell r="BA177">
            <v>0</v>
          </cell>
          <cell r="BB177">
            <v>0</v>
          </cell>
        </row>
        <row r="178">
          <cell r="AJ178">
            <v>0</v>
          </cell>
          <cell r="AK178">
            <v>0</v>
          </cell>
          <cell r="AM178">
            <v>0</v>
          </cell>
          <cell r="AN178">
            <v>0</v>
          </cell>
          <cell r="AS178">
            <v>0</v>
          </cell>
          <cell r="AT178">
            <v>0</v>
          </cell>
          <cell r="BA178">
            <v>0</v>
          </cell>
          <cell r="BB178">
            <v>0</v>
          </cell>
        </row>
        <row r="179">
          <cell r="F179" t="str">
            <v>SDR</v>
          </cell>
          <cell r="AH179">
            <v>1487720176.9380002</v>
          </cell>
          <cell r="AJ179">
            <v>0</v>
          </cell>
          <cell r="AK179">
            <v>0</v>
          </cell>
          <cell r="AM179">
            <v>0</v>
          </cell>
          <cell r="AN179">
            <v>0</v>
          </cell>
          <cell r="AS179">
            <v>116586.66386663751</v>
          </cell>
          <cell r="AT179">
            <v>131742930.16930038</v>
          </cell>
          <cell r="AW179">
            <v>69173784</v>
          </cell>
          <cell r="BA179">
            <v>11658666.38666375</v>
          </cell>
          <cell r="BB179">
            <v>13174293016.930037</v>
          </cell>
        </row>
        <row r="180">
          <cell r="AJ180">
            <v>0</v>
          </cell>
          <cell r="AK180">
            <v>0</v>
          </cell>
          <cell r="AM180">
            <v>0</v>
          </cell>
          <cell r="AN180">
            <v>0</v>
          </cell>
          <cell r="AS180">
            <v>0</v>
          </cell>
          <cell r="AT180">
            <v>0</v>
          </cell>
          <cell r="BA180">
            <v>0</v>
          </cell>
          <cell r="BB180">
            <v>0</v>
          </cell>
        </row>
        <row r="181">
          <cell r="AJ181">
            <v>0</v>
          </cell>
          <cell r="AK181">
            <v>0</v>
          </cell>
          <cell r="AM181">
            <v>0</v>
          </cell>
          <cell r="AN181">
            <v>0</v>
          </cell>
          <cell r="AS181">
            <v>0</v>
          </cell>
          <cell r="AT181">
            <v>0</v>
          </cell>
          <cell r="BA181">
            <v>0</v>
          </cell>
          <cell r="BB181">
            <v>0</v>
          </cell>
        </row>
        <row r="182">
          <cell r="F182" t="str">
            <v>SDR</v>
          </cell>
          <cell r="AJ182">
            <v>0</v>
          </cell>
          <cell r="AK182">
            <v>0</v>
          </cell>
          <cell r="AM182">
            <v>0</v>
          </cell>
          <cell r="AN182">
            <v>0</v>
          </cell>
          <cell r="AS182">
            <v>39186.666666656871</v>
          </cell>
          <cell r="AT182">
            <v>44280933.333322264</v>
          </cell>
          <cell r="AW182">
            <v>46507829</v>
          </cell>
          <cell r="BA182">
            <v>3918666.6666656868</v>
          </cell>
          <cell r="BB182">
            <v>4428093333.3322258</v>
          </cell>
        </row>
        <row r="183">
          <cell r="AJ183">
            <v>0</v>
          </cell>
          <cell r="AK183">
            <v>0</v>
          </cell>
          <cell r="AM183">
            <v>0</v>
          </cell>
          <cell r="AN183">
            <v>0</v>
          </cell>
          <cell r="AS183">
            <v>0</v>
          </cell>
          <cell r="AT183">
            <v>0</v>
          </cell>
          <cell r="BA183">
            <v>0</v>
          </cell>
          <cell r="BB183">
            <v>0</v>
          </cell>
        </row>
        <row r="184">
          <cell r="AJ184">
            <v>0</v>
          </cell>
          <cell r="AK184">
            <v>0</v>
          </cell>
          <cell r="AM184">
            <v>0</v>
          </cell>
          <cell r="AN184">
            <v>0</v>
          </cell>
          <cell r="AS184">
            <v>0</v>
          </cell>
          <cell r="AT184">
            <v>0</v>
          </cell>
          <cell r="BA184">
            <v>0</v>
          </cell>
          <cell r="BB184">
            <v>0</v>
          </cell>
        </row>
        <row r="185">
          <cell r="F185" t="str">
            <v>SDR</v>
          </cell>
          <cell r="AH185">
            <v>7958466000.000001</v>
          </cell>
          <cell r="AJ185">
            <v>3906666.66666569</v>
          </cell>
          <cell r="AK185">
            <v>4414533333.3322296</v>
          </cell>
          <cell r="AM185">
            <v>0</v>
          </cell>
          <cell r="AN185">
            <v>0</v>
          </cell>
          <cell r="AS185">
            <v>0</v>
          </cell>
          <cell r="AT185">
            <v>0</v>
          </cell>
          <cell r="BA185">
            <v>18926994.666661933</v>
          </cell>
          <cell r="BB185">
            <v>21387503973.327984</v>
          </cell>
          <cell r="BD185">
            <v>5861721.205902948</v>
          </cell>
          <cell r="BE185">
            <v>6888108589.0565538</v>
          </cell>
        </row>
        <row r="186">
          <cell r="AJ186">
            <v>0</v>
          </cell>
          <cell r="AK186">
            <v>0</v>
          </cell>
          <cell r="AM186">
            <v>0</v>
          </cell>
          <cell r="AN186">
            <v>0</v>
          </cell>
          <cell r="AS186">
            <v>0</v>
          </cell>
          <cell r="AT186">
            <v>0</v>
          </cell>
          <cell r="BA186">
            <v>0</v>
          </cell>
          <cell r="BB186">
            <v>0</v>
          </cell>
        </row>
        <row r="187">
          <cell r="AJ187">
            <v>0</v>
          </cell>
          <cell r="AK187">
            <v>0</v>
          </cell>
          <cell r="AM187">
            <v>0</v>
          </cell>
          <cell r="AN187">
            <v>0</v>
          </cell>
          <cell r="AS187">
            <v>0</v>
          </cell>
          <cell r="AT187">
            <v>0</v>
          </cell>
          <cell r="BA187">
            <v>0</v>
          </cell>
          <cell r="BB187">
            <v>0</v>
          </cell>
        </row>
        <row r="188">
          <cell r="F188" t="str">
            <v>SDR</v>
          </cell>
          <cell r="AJ188">
            <v>0</v>
          </cell>
          <cell r="AK188">
            <v>0</v>
          </cell>
          <cell r="AM188">
            <v>0</v>
          </cell>
          <cell r="AN188">
            <v>0</v>
          </cell>
          <cell r="AS188">
            <v>243173.33333327255</v>
          </cell>
          <cell r="AT188">
            <v>274785866.66659796</v>
          </cell>
          <cell r="AW188">
            <v>281558513.40999997</v>
          </cell>
          <cell r="BA188">
            <v>24317333.333327252</v>
          </cell>
          <cell r="BB188">
            <v>27478586666.659794</v>
          </cell>
        </row>
        <row r="189">
          <cell r="AJ189">
            <v>0</v>
          </cell>
          <cell r="AK189">
            <v>0</v>
          </cell>
          <cell r="AM189">
            <v>0</v>
          </cell>
          <cell r="AN189">
            <v>0</v>
          </cell>
          <cell r="AS189">
            <v>0</v>
          </cell>
          <cell r="AT189">
            <v>0</v>
          </cell>
          <cell r="BA189">
            <v>0</v>
          </cell>
          <cell r="BB189">
            <v>0</v>
          </cell>
        </row>
        <row r="190">
          <cell r="AJ190">
            <v>0</v>
          </cell>
          <cell r="AK190">
            <v>0</v>
          </cell>
          <cell r="AM190">
            <v>0</v>
          </cell>
          <cell r="AN190">
            <v>0</v>
          </cell>
          <cell r="AS190">
            <v>0</v>
          </cell>
          <cell r="AT190">
            <v>0</v>
          </cell>
          <cell r="BA190">
            <v>0</v>
          </cell>
          <cell r="BB190">
            <v>0</v>
          </cell>
        </row>
        <row r="191">
          <cell r="F191" t="str">
            <v>SDR</v>
          </cell>
          <cell r="AH191">
            <v>5407498546.9200001</v>
          </cell>
          <cell r="AJ191">
            <v>3999999.9999989998</v>
          </cell>
          <cell r="AK191">
            <v>4519999999.9988699</v>
          </cell>
          <cell r="AM191">
            <v>0</v>
          </cell>
          <cell r="AN191">
            <v>0</v>
          </cell>
          <cell r="AS191">
            <v>0</v>
          </cell>
          <cell r="AT191">
            <v>0</v>
          </cell>
          <cell r="BA191">
            <v>10330226.133330749</v>
          </cell>
          <cell r="BB191">
            <v>11673155530.663746</v>
          </cell>
          <cell r="BD191">
            <v>4532715.0779896015</v>
          </cell>
          <cell r="BE191">
            <v>5326393488.1455803</v>
          </cell>
        </row>
        <row r="192">
          <cell r="AJ192">
            <v>0</v>
          </cell>
          <cell r="AK192">
            <v>0</v>
          </cell>
          <cell r="AM192">
            <v>0</v>
          </cell>
          <cell r="AN192">
            <v>0</v>
          </cell>
          <cell r="AS192">
            <v>0</v>
          </cell>
          <cell r="AT192">
            <v>0</v>
          </cell>
          <cell r="BA192">
            <v>0</v>
          </cell>
          <cell r="BB192">
            <v>0</v>
          </cell>
        </row>
        <row r="193">
          <cell r="AJ193">
            <v>0</v>
          </cell>
          <cell r="AK193">
            <v>0</v>
          </cell>
          <cell r="AM193">
            <v>0</v>
          </cell>
          <cell r="AN193">
            <v>0</v>
          </cell>
          <cell r="AS193">
            <v>0</v>
          </cell>
          <cell r="AT193">
            <v>0</v>
          </cell>
          <cell r="BA193">
            <v>0</v>
          </cell>
          <cell r="BB193">
            <v>0</v>
          </cell>
        </row>
        <row r="194">
          <cell r="F194" t="str">
            <v>SDR</v>
          </cell>
          <cell r="AH194">
            <v>440980483.87800002</v>
          </cell>
          <cell r="AJ194">
            <v>1333333.3333330001</v>
          </cell>
          <cell r="AK194">
            <v>1506666666.66629</v>
          </cell>
          <cell r="AM194">
            <v>0</v>
          </cell>
          <cell r="AN194">
            <v>0</v>
          </cell>
          <cell r="AS194">
            <v>0</v>
          </cell>
          <cell r="AT194">
            <v>0</v>
          </cell>
          <cell r="BA194">
            <v>807328.65333313146</v>
          </cell>
          <cell r="BB194">
            <v>912281378.2664386</v>
          </cell>
          <cell r="BD194">
            <v>1371057.19237435</v>
          </cell>
          <cell r="BE194">
            <v>1611129306.7590985</v>
          </cell>
        </row>
        <row r="195">
          <cell r="AJ195">
            <v>0</v>
          </cell>
          <cell r="AK195">
            <v>0</v>
          </cell>
          <cell r="AM195">
            <v>0</v>
          </cell>
          <cell r="AN195">
            <v>0</v>
          </cell>
          <cell r="AS195">
            <v>0</v>
          </cell>
          <cell r="AT195">
            <v>0</v>
          </cell>
          <cell r="BA195">
            <v>0</v>
          </cell>
          <cell r="BB195">
            <v>0</v>
          </cell>
        </row>
        <row r="196">
          <cell r="AJ196">
            <v>0</v>
          </cell>
          <cell r="AK196">
            <v>0</v>
          </cell>
          <cell r="AM196">
            <v>0</v>
          </cell>
          <cell r="AN196">
            <v>0</v>
          </cell>
          <cell r="AS196">
            <v>0</v>
          </cell>
          <cell r="AT196">
            <v>0</v>
          </cell>
          <cell r="BA196">
            <v>0</v>
          </cell>
          <cell r="BB196">
            <v>0</v>
          </cell>
        </row>
        <row r="197">
          <cell r="F197" t="str">
            <v>SDR</v>
          </cell>
          <cell r="AJ197">
            <v>0</v>
          </cell>
          <cell r="AK197">
            <v>0</v>
          </cell>
          <cell r="AM197">
            <v>0</v>
          </cell>
          <cell r="AN197">
            <v>0</v>
          </cell>
          <cell r="AS197">
            <v>21266.666666661349</v>
          </cell>
          <cell r="AT197">
            <v>24031333.333327323</v>
          </cell>
          <cell r="AW197">
            <v>25807245</v>
          </cell>
          <cell r="BA197">
            <v>2126666.6666661347</v>
          </cell>
          <cell r="BB197">
            <v>2403133333.3327322</v>
          </cell>
          <cell r="BD197">
            <v>3279568.8041594457</v>
          </cell>
          <cell r="BE197">
            <v>3853821301.7677641</v>
          </cell>
        </row>
        <row r="198">
          <cell r="AJ198">
            <v>0</v>
          </cell>
          <cell r="AK198">
            <v>0</v>
          </cell>
          <cell r="AM198">
            <v>0</v>
          </cell>
          <cell r="AN198">
            <v>0</v>
          </cell>
          <cell r="AS198">
            <v>0</v>
          </cell>
          <cell r="AT198">
            <v>0</v>
          </cell>
          <cell r="BA198">
            <v>0</v>
          </cell>
          <cell r="BB198">
            <v>0</v>
          </cell>
        </row>
        <row r="199">
          <cell r="AJ199">
            <v>0</v>
          </cell>
          <cell r="AK199">
            <v>0</v>
          </cell>
          <cell r="AM199">
            <v>0</v>
          </cell>
          <cell r="AN199">
            <v>0</v>
          </cell>
          <cell r="AS199">
            <v>0</v>
          </cell>
          <cell r="AT199">
            <v>0</v>
          </cell>
          <cell r="BA199">
            <v>0</v>
          </cell>
          <cell r="BB199">
            <v>0</v>
          </cell>
        </row>
        <row r="200">
          <cell r="F200" t="str">
            <v>SDR</v>
          </cell>
          <cell r="AH200">
            <v>2937756969.9000001</v>
          </cell>
          <cell r="AJ200">
            <v>1999999.9999994999</v>
          </cell>
          <cell r="AK200">
            <v>2259999999.9994349</v>
          </cell>
          <cell r="AM200">
            <v>0</v>
          </cell>
          <cell r="AN200">
            <v>0</v>
          </cell>
          <cell r="AS200">
            <v>0</v>
          </cell>
          <cell r="AT200">
            <v>0</v>
          </cell>
          <cell r="AW200">
            <v>11592621.18</v>
          </cell>
          <cell r="BA200">
            <v>3643061.9999990892</v>
          </cell>
          <cell r="BB200">
            <v>4116660059.998971</v>
          </cell>
          <cell r="BD200">
            <v>2435952.7892027735</v>
          </cell>
          <cell r="BE200">
            <v>2862488122.5921788</v>
          </cell>
        </row>
        <row r="201">
          <cell r="AJ201">
            <v>0</v>
          </cell>
          <cell r="AK201">
            <v>0</v>
          </cell>
          <cell r="AM201">
            <v>0</v>
          </cell>
          <cell r="AN201">
            <v>0</v>
          </cell>
          <cell r="AS201">
            <v>0</v>
          </cell>
          <cell r="AT201">
            <v>0</v>
          </cell>
          <cell r="BA201">
            <v>0</v>
          </cell>
          <cell r="BB201">
            <v>0</v>
          </cell>
        </row>
        <row r="202">
          <cell r="AJ202">
            <v>0</v>
          </cell>
          <cell r="AK202">
            <v>0</v>
          </cell>
          <cell r="AM202">
            <v>0</v>
          </cell>
          <cell r="AN202">
            <v>0</v>
          </cell>
          <cell r="AS202">
            <v>0</v>
          </cell>
          <cell r="AT202">
            <v>0</v>
          </cell>
          <cell r="BA202">
            <v>0</v>
          </cell>
          <cell r="BB202">
            <v>0</v>
          </cell>
        </row>
        <row r="203">
          <cell r="F203" t="str">
            <v>SDR</v>
          </cell>
          <cell r="AH203">
            <v>4303584000</v>
          </cell>
          <cell r="AJ203">
            <v>3626666.6666657599</v>
          </cell>
          <cell r="AK203">
            <v>4098133333.3323088</v>
          </cell>
          <cell r="AM203">
            <v>0</v>
          </cell>
          <cell r="AN203">
            <v>0</v>
          </cell>
          <cell r="AS203">
            <v>72533.333333315197</v>
          </cell>
          <cell r="AT203">
            <v>81962666.666646168</v>
          </cell>
          <cell r="AW203">
            <v>40726303.739999995</v>
          </cell>
          <cell r="BA203">
            <v>7253333.3333315197</v>
          </cell>
          <cell r="BB203">
            <v>8196266666.6646175</v>
          </cell>
        </row>
        <row r="204">
          <cell r="AJ204">
            <v>0</v>
          </cell>
          <cell r="AK204">
            <v>0</v>
          </cell>
          <cell r="AM204">
            <v>0</v>
          </cell>
          <cell r="AN204">
            <v>0</v>
          </cell>
          <cell r="AS204">
            <v>0</v>
          </cell>
          <cell r="AT204">
            <v>0</v>
          </cell>
          <cell r="BA204">
            <v>0</v>
          </cell>
          <cell r="BB204">
            <v>0</v>
          </cell>
        </row>
        <row r="205">
          <cell r="AJ205">
            <v>0</v>
          </cell>
          <cell r="AK205">
            <v>0</v>
          </cell>
          <cell r="AM205">
            <v>0</v>
          </cell>
          <cell r="AN205">
            <v>0</v>
          </cell>
          <cell r="AS205">
            <v>0</v>
          </cell>
          <cell r="AT205">
            <v>0</v>
          </cell>
          <cell r="BA205">
            <v>0</v>
          </cell>
          <cell r="BB205">
            <v>0</v>
          </cell>
        </row>
        <row r="206">
          <cell r="F206" t="str">
            <v>SDR</v>
          </cell>
          <cell r="AH206">
            <v>12075350400</v>
          </cell>
          <cell r="AJ206">
            <v>10175999.999997456</v>
          </cell>
          <cell r="AK206">
            <v>11498879999.997126</v>
          </cell>
          <cell r="AM206">
            <v>0</v>
          </cell>
          <cell r="AN206">
            <v>0</v>
          </cell>
          <cell r="AS206">
            <v>152639.99999996184</v>
          </cell>
          <cell r="AT206">
            <v>172483199.99995688</v>
          </cell>
          <cell r="AW206">
            <v>57702982.590000004</v>
          </cell>
          <cell r="BA206">
            <v>15263999.999996183</v>
          </cell>
          <cell r="BB206">
            <v>17248319999.995686</v>
          </cell>
          <cell r="BD206">
            <v>0</v>
          </cell>
          <cell r="BE206">
            <v>0</v>
          </cell>
        </row>
        <row r="207">
          <cell r="AJ207">
            <v>0</v>
          </cell>
          <cell r="AK207">
            <v>0</v>
          </cell>
          <cell r="AM207">
            <v>0</v>
          </cell>
          <cell r="AN207">
            <v>0</v>
          </cell>
          <cell r="AS207">
            <v>0</v>
          </cell>
          <cell r="AT207">
            <v>0</v>
          </cell>
          <cell r="BA207">
            <v>0</v>
          </cell>
          <cell r="BB207">
            <v>0</v>
          </cell>
        </row>
        <row r="208">
          <cell r="AJ208">
            <v>0</v>
          </cell>
          <cell r="AK208">
            <v>0</v>
          </cell>
          <cell r="AM208">
            <v>0</v>
          </cell>
          <cell r="AN208">
            <v>0</v>
          </cell>
          <cell r="AS208">
            <v>0</v>
          </cell>
          <cell r="AT208">
            <v>0</v>
          </cell>
          <cell r="BA208">
            <v>0</v>
          </cell>
          <cell r="BB208">
            <v>0</v>
          </cell>
        </row>
        <row r="209">
          <cell r="F209" t="str">
            <v>SDR</v>
          </cell>
          <cell r="AH209">
            <v>1013525248.806</v>
          </cell>
          <cell r="AJ209">
            <v>1599999.9999996</v>
          </cell>
          <cell r="AK209">
            <v>1807999999.999548</v>
          </cell>
          <cell r="AM209">
            <v>0</v>
          </cell>
          <cell r="AN209">
            <v>0</v>
          </cell>
          <cell r="AS209">
            <v>0</v>
          </cell>
          <cell r="AT209">
            <v>0</v>
          </cell>
          <cell r="BA209">
            <v>1497247.6399996257</v>
          </cell>
          <cell r="BB209">
            <v>1691889833.1995771</v>
          </cell>
          <cell r="BD209">
            <v>507291.16117850953</v>
          </cell>
          <cell r="BE209">
            <v>596117843.50086653</v>
          </cell>
        </row>
        <row r="210">
          <cell r="AJ210">
            <v>0</v>
          </cell>
          <cell r="AK210">
            <v>0</v>
          </cell>
          <cell r="AM210">
            <v>0</v>
          </cell>
          <cell r="AN210">
            <v>0</v>
          </cell>
          <cell r="AS210">
            <v>0</v>
          </cell>
          <cell r="AT210">
            <v>0</v>
          </cell>
          <cell r="BA210">
            <v>0</v>
          </cell>
          <cell r="BB210">
            <v>0</v>
          </cell>
        </row>
        <row r="211">
          <cell r="AJ211">
            <v>0</v>
          </cell>
          <cell r="AK211">
            <v>0</v>
          </cell>
          <cell r="AM211">
            <v>0</v>
          </cell>
          <cell r="AN211">
            <v>0</v>
          </cell>
          <cell r="AS211">
            <v>0</v>
          </cell>
          <cell r="AT211">
            <v>0</v>
          </cell>
          <cell r="BA211">
            <v>0</v>
          </cell>
          <cell r="BB211">
            <v>0</v>
          </cell>
        </row>
        <row r="212">
          <cell r="F212" t="str">
            <v>SDR</v>
          </cell>
          <cell r="AH212">
            <v>204898365.01800004</v>
          </cell>
          <cell r="AJ212">
            <v>556341.55999986082</v>
          </cell>
          <cell r="AK212">
            <v>628665962.79984272</v>
          </cell>
          <cell r="AM212">
            <v>0</v>
          </cell>
          <cell r="AN212">
            <v>0</v>
          </cell>
          <cell r="AS212">
            <v>0</v>
          </cell>
          <cell r="AT212">
            <v>0</v>
          </cell>
          <cell r="BA212">
            <v>669625.58666649938</v>
          </cell>
          <cell r="BB212">
            <v>756676912.93314433</v>
          </cell>
          <cell r="BD212">
            <v>407712.20961525128</v>
          </cell>
          <cell r="BE212">
            <v>479102617.51888174</v>
          </cell>
        </row>
        <row r="213">
          <cell r="AJ213">
            <v>0</v>
          </cell>
          <cell r="AK213">
            <v>0</v>
          </cell>
          <cell r="AM213">
            <v>0</v>
          </cell>
          <cell r="AN213">
            <v>0</v>
          </cell>
          <cell r="AS213">
            <v>0</v>
          </cell>
          <cell r="AT213">
            <v>0</v>
          </cell>
          <cell r="BA213">
            <v>0</v>
          </cell>
          <cell r="BB213">
            <v>0</v>
          </cell>
        </row>
        <row r="214">
          <cell r="AJ214">
            <v>0</v>
          </cell>
          <cell r="AK214">
            <v>0</v>
          </cell>
          <cell r="AM214">
            <v>0</v>
          </cell>
          <cell r="AN214">
            <v>0</v>
          </cell>
          <cell r="AS214">
            <v>0</v>
          </cell>
          <cell r="AT214">
            <v>0</v>
          </cell>
          <cell r="BA214">
            <v>0</v>
          </cell>
          <cell r="BB214">
            <v>0</v>
          </cell>
        </row>
        <row r="215">
          <cell r="F215" t="str">
            <v>SDR</v>
          </cell>
          <cell r="AH215">
            <v>2337808943.9879999</v>
          </cell>
          <cell r="AJ215">
            <v>4397752.0799989002</v>
          </cell>
          <cell r="AK215">
            <v>4969459850.398757</v>
          </cell>
          <cell r="AM215">
            <v>0</v>
          </cell>
          <cell r="AN215">
            <v>0</v>
          </cell>
          <cell r="AS215">
            <v>0</v>
          </cell>
          <cell r="AT215">
            <v>0</v>
          </cell>
          <cell r="BA215">
            <v>2585856.7199993534</v>
          </cell>
          <cell r="BB215">
            <v>2922018093.5992694</v>
          </cell>
          <cell r="BD215">
            <v>2584168.5961871753</v>
          </cell>
          <cell r="BE215">
            <v>3036656517.3795495</v>
          </cell>
        </row>
        <row r="216">
          <cell r="AJ216">
            <v>0</v>
          </cell>
          <cell r="AK216">
            <v>0</v>
          </cell>
          <cell r="AM216">
            <v>0</v>
          </cell>
          <cell r="AN216">
            <v>0</v>
          </cell>
          <cell r="AS216">
            <v>0</v>
          </cell>
          <cell r="AT216">
            <v>0</v>
          </cell>
          <cell r="BA216">
            <v>0</v>
          </cell>
          <cell r="BB216">
            <v>0</v>
          </cell>
        </row>
        <row r="217">
          <cell r="AJ217">
            <v>0</v>
          </cell>
          <cell r="AK217">
            <v>0</v>
          </cell>
          <cell r="AM217">
            <v>0</v>
          </cell>
          <cell r="AN217">
            <v>0</v>
          </cell>
          <cell r="AS217">
            <v>0</v>
          </cell>
          <cell r="AT217">
            <v>0</v>
          </cell>
          <cell r="BA217">
            <v>0</v>
          </cell>
          <cell r="BB217">
            <v>0</v>
          </cell>
        </row>
        <row r="218">
          <cell r="F218" t="str">
            <v>SDR</v>
          </cell>
          <cell r="AJ218">
            <v>133333.33333329999</v>
          </cell>
          <cell r="AK218">
            <v>150666666.66662899</v>
          </cell>
          <cell r="AM218">
            <v>0</v>
          </cell>
          <cell r="AN218">
            <v>0</v>
          </cell>
          <cell r="AS218">
            <v>1333.3333333329999</v>
          </cell>
          <cell r="AT218">
            <v>1506666.66666629</v>
          </cell>
          <cell r="BA218">
            <v>0</v>
          </cell>
          <cell r="BB218">
            <v>0</v>
          </cell>
        </row>
        <row r="219">
          <cell r="AJ219">
            <v>0</v>
          </cell>
          <cell r="AK219">
            <v>0</v>
          </cell>
          <cell r="AM219">
            <v>0</v>
          </cell>
          <cell r="AN219">
            <v>0</v>
          </cell>
          <cell r="AS219">
            <v>0</v>
          </cell>
          <cell r="AT219">
            <v>0</v>
          </cell>
          <cell r="BA219">
            <v>0</v>
          </cell>
          <cell r="BB219">
            <v>0</v>
          </cell>
        </row>
        <row r="220">
          <cell r="AJ220">
            <v>0</v>
          </cell>
          <cell r="AK220">
            <v>0</v>
          </cell>
          <cell r="AM220">
            <v>0</v>
          </cell>
          <cell r="AN220">
            <v>0</v>
          </cell>
          <cell r="AS220">
            <v>0</v>
          </cell>
          <cell r="AT220">
            <v>0</v>
          </cell>
          <cell r="BA220">
            <v>0</v>
          </cell>
          <cell r="BB220">
            <v>0</v>
          </cell>
        </row>
        <row r="221">
          <cell r="F221" t="str">
            <v>SDR</v>
          </cell>
          <cell r="AH221">
            <v>1174776348.4559999</v>
          </cell>
          <cell r="AJ221">
            <v>666666.66666650004</v>
          </cell>
          <cell r="AK221">
            <v>753333333.33314502</v>
          </cell>
          <cell r="AM221">
            <v>0</v>
          </cell>
          <cell r="AN221">
            <v>0</v>
          </cell>
          <cell r="AS221">
            <v>6666.6666666649999</v>
          </cell>
          <cell r="AT221">
            <v>7533333.3333314499</v>
          </cell>
          <cell r="BA221">
            <v>989993.97333308577</v>
          </cell>
          <cell r="BB221">
            <v>1118693189.8663869</v>
          </cell>
          <cell r="BD221">
            <v>2879436.2100207973</v>
          </cell>
          <cell r="BE221">
            <v>3383625490.3954387</v>
          </cell>
        </row>
        <row r="222">
          <cell r="AJ222">
            <v>0</v>
          </cell>
          <cell r="AK222">
            <v>0</v>
          </cell>
          <cell r="AM222">
            <v>0</v>
          </cell>
          <cell r="AN222">
            <v>0</v>
          </cell>
          <cell r="AS222">
            <v>0</v>
          </cell>
          <cell r="AT222">
            <v>0</v>
          </cell>
          <cell r="BA222">
            <v>0</v>
          </cell>
          <cell r="BB222">
            <v>0</v>
          </cell>
        </row>
        <row r="223">
          <cell r="AJ223">
            <v>0</v>
          </cell>
          <cell r="AK223">
            <v>0</v>
          </cell>
          <cell r="AM223">
            <v>0</v>
          </cell>
          <cell r="AN223">
            <v>0</v>
          </cell>
          <cell r="AS223">
            <v>0</v>
          </cell>
          <cell r="AT223">
            <v>0</v>
          </cell>
          <cell r="BA223">
            <v>0</v>
          </cell>
          <cell r="BB223">
            <v>0</v>
          </cell>
        </row>
        <row r="224">
          <cell r="F224" t="str">
            <v>SDR</v>
          </cell>
          <cell r="AJ224">
            <v>399999.9999999</v>
          </cell>
          <cell r="AK224">
            <v>451999999.99988699</v>
          </cell>
          <cell r="AM224">
            <v>0</v>
          </cell>
          <cell r="AN224">
            <v>0</v>
          </cell>
          <cell r="AS224">
            <v>3999.999999999</v>
          </cell>
          <cell r="AT224">
            <v>4519999.9999988703</v>
          </cell>
          <cell r="BA224">
            <v>0</v>
          </cell>
          <cell r="BB224">
            <v>0</v>
          </cell>
          <cell r="BD224">
            <v>205658.57885615251</v>
          </cell>
          <cell r="BE224">
            <v>241669396.01386479</v>
          </cell>
        </row>
        <row r="225">
          <cell r="AJ225">
            <v>0</v>
          </cell>
          <cell r="AK225">
            <v>0</v>
          </cell>
          <cell r="AM225">
            <v>0</v>
          </cell>
          <cell r="AN225">
            <v>0</v>
          </cell>
          <cell r="AS225">
            <v>0</v>
          </cell>
          <cell r="AT225">
            <v>0</v>
          </cell>
          <cell r="BA225">
            <v>0</v>
          </cell>
          <cell r="BB225">
            <v>0</v>
          </cell>
        </row>
        <row r="226">
          <cell r="AJ226">
            <v>0</v>
          </cell>
          <cell r="AK226">
            <v>0</v>
          </cell>
          <cell r="AM226">
            <v>0</v>
          </cell>
          <cell r="AN226">
            <v>0</v>
          </cell>
          <cell r="AS226">
            <v>0</v>
          </cell>
          <cell r="AT226">
            <v>0</v>
          </cell>
          <cell r="BA226">
            <v>0</v>
          </cell>
          <cell r="BB226">
            <v>0</v>
          </cell>
        </row>
        <row r="227">
          <cell r="F227" t="str">
            <v>SDR</v>
          </cell>
          <cell r="AH227">
            <v>816749455.57200015</v>
          </cell>
          <cell r="AJ227">
            <v>799999.9999998</v>
          </cell>
          <cell r="AK227">
            <v>903999999.99977398</v>
          </cell>
          <cell r="AM227">
            <v>0</v>
          </cell>
          <cell r="AN227">
            <v>0</v>
          </cell>
          <cell r="AS227">
            <v>7999.999999998</v>
          </cell>
          <cell r="AT227">
            <v>9039999.9999977406</v>
          </cell>
          <cell r="AW227">
            <v>4746600</v>
          </cell>
          <cell r="BA227">
            <v>688281.67999982787</v>
          </cell>
          <cell r="BB227">
            <v>777758298.39980555</v>
          </cell>
          <cell r="BD227">
            <v>1756296.842287695</v>
          </cell>
          <cell r="BE227">
            <v>2063824419.3722703</v>
          </cell>
        </row>
        <row r="228">
          <cell r="AJ228">
            <v>0</v>
          </cell>
          <cell r="AK228">
            <v>0</v>
          </cell>
          <cell r="AM228">
            <v>0</v>
          </cell>
          <cell r="AN228">
            <v>0</v>
          </cell>
          <cell r="AS228">
            <v>0</v>
          </cell>
          <cell r="AT228">
            <v>0</v>
          </cell>
          <cell r="BA228">
            <v>0</v>
          </cell>
          <cell r="BB228">
            <v>0</v>
          </cell>
        </row>
        <row r="229">
          <cell r="AJ229">
            <v>0</v>
          </cell>
          <cell r="AK229">
            <v>0</v>
          </cell>
          <cell r="AM229">
            <v>0</v>
          </cell>
          <cell r="AN229">
            <v>0</v>
          </cell>
          <cell r="AS229">
            <v>0</v>
          </cell>
          <cell r="AT229">
            <v>0</v>
          </cell>
          <cell r="BA229">
            <v>0</v>
          </cell>
          <cell r="BB229">
            <v>0</v>
          </cell>
        </row>
        <row r="230">
          <cell r="F230" t="str">
            <v>SDR</v>
          </cell>
          <cell r="AJ230">
            <v>33596760.306658268</v>
          </cell>
          <cell r="AM230">
            <v>947866.66666642972</v>
          </cell>
          <cell r="AN230">
            <v>1071089333.3330656</v>
          </cell>
          <cell r="AS230">
            <v>3603957.7770657656</v>
          </cell>
          <cell r="AT230">
            <v>4072472288.0843153</v>
          </cell>
          <cell r="BA230">
            <v>397184121.19990075</v>
          </cell>
          <cell r="BB230">
            <v>448818056955.88782</v>
          </cell>
        </row>
        <row r="231">
          <cell r="F231" t="str">
            <v>USD</v>
          </cell>
          <cell r="AJ231">
            <v>34016719.810500003</v>
          </cell>
          <cell r="AM231">
            <v>959715.00000000012</v>
          </cell>
          <cell r="AN231">
            <v>1084477950.0000002</v>
          </cell>
          <cell r="AS231">
            <v>3649007.2492800001</v>
          </cell>
          <cell r="AT231">
            <v>4123378191.6863999</v>
          </cell>
          <cell r="BA231">
            <v>402148922.71500009</v>
          </cell>
          <cell r="BB231">
            <v>454428282667.95013</v>
          </cell>
        </row>
        <row r="232">
          <cell r="AJ232">
            <v>0</v>
          </cell>
          <cell r="AK232">
            <v>0</v>
          </cell>
          <cell r="AM232">
            <v>0</v>
          </cell>
          <cell r="AN232">
            <v>0</v>
          </cell>
          <cell r="AS232">
            <v>0</v>
          </cell>
          <cell r="AT232">
            <v>0</v>
          </cell>
          <cell r="BA232">
            <v>0</v>
          </cell>
          <cell r="BB232">
            <v>0</v>
          </cell>
        </row>
        <row r="233">
          <cell r="F233" t="str">
            <v>SDR</v>
          </cell>
          <cell r="AJ233">
            <v>0</v>
          </cell>
          <cell r="AK233">
            <v>0</v>
          </cell>
          <cell r="AM233">
            <v>93512.719999976616</v>
          </cell>
          <cell r="AN233">
            <v>105669373.59997357</v>
          </cell>
          <cell r="AQ233">
            <v>109460900.8</v>
          </cell>
          <cell r="AS233">
            <v>34190.589349991445</v>
          </cell>
          <cell r="AT233">
            <v>38635365.965490334</v>
          </cell>
          <cell r="AW233">
            <v>41481666.859999999</v>
          </cell>
          <cell r="BA233">
            <v>4488610.7066655438</v>
          </cell>
          <cell r="BB233">
            <v>5072130098.5320644</v>
          </cell>
          <cell r="BG233">
            <v>96158.465500866543</v>
          </cell>
          <cell r="BH233">
            <v>112995812.81006826</v>
          </cell>
        </row>
        <row r="234">
          <cell r="AJ234">
            <v>0</v>
          </cell>
          <cell r="AK234">
            <v>0</v>
          </cell>
          <cell r="AM234">
            <v>0</v>
          </cell>
          <cell r="AN234">
            <v>0</v>
          </cell>
          <cell r="AS234">
            <v>0</v>
          </cell>
          <cell r="AT234">
            <v>0</v>
          </cell>
          <cell r="BA234">
            <v>0</v>
          </cell>
          <cell r="BB234">
            <v>0</v>
          </cell>
        </row>
        <row r="235">
          <cell r="AJ235">
            <v>0</v>
          </cell>
          <cell r="AK235">
            <v>0</v>
          </cell>
          <cell r="AM235">
            <v>0</v>
          </cell>
          <cell r="AN235">
            <v>0</v>
          </cell>
          <cell r="AS235">
            <v>0</v>
          </cell>
          <cell r="AT235">
            <v>0</v>
          </cell>
          <cell r="BA235">
            <v>0</v>
          </cell>
          <cell r="BB235">
            <v>0</v>
          </cell>
        </row>
        <row r="236">
          <cell r="F236" t="str">
            <v>SDR</v>
          </cell>
          <cell r="AJ236">
            <v>0</v>
          </cell>
          <cell r="AK236">
            <v>0</v>
          </cell>
          <cell r="AM236">
            <v>589694.82666651928</v>
          </cell>
          <cell r="AN236">
            <v>666355154.13316679</v>
          </cell>
          <cell r="AQ236">
            <v>692609134.82999992</v>
          </cell>
          <cell r="AS236">
            <v>215607.17609994608</v>
          </cell>
          <cell r="AT236">
            <v>243636108.99293908</v>
          </cell>
          <cell r="AW236">
            <v>252237766.73000002</v>
          </cell>
          <cell r="BA236">
            <v>28305352.359992921</v>
          </cell>
          <cell r="BB236">
            <v>31985048166.792</v>
          </cell>
          <cell r="BG236">
            <v>606379.00005545933</v>
          </cell>
          <cell r="BH236">
            <v>712555962.96517015</v>
          </cell>
        </row>
        <row r="237">
          <cell r="AJ237">
            <v>0</v>
          </cell>
          <cell r="AK237">
            <v>0</v>
          </cell>
          <cell r="AM237">
            <v>0</v>
          </cell>
          <cell r="AN237">
            <v>0</v>
          </cell>
          <cell r="AS237">
            <v>0</v>
          </cell>
          <cell r="AT237">
            <v>0</v>
          </cell>
          <cell r="BA237">
            <v>0</v>
          </cell>
          <cell r="BB237">
            <v>0</v>
          </cell>
        </row>
        <row r="238">
          <cell r="AJ238">
            <v>0</v>
          </cell>
          <cell r="AK238">
            <v>0</v>
          </cell>
          <cell r="AM238">
            <v>0</v>
          </cell>
          <cell r="AN238">
            <v>0</v>
          </cell>
          <cell r="AS238">
            <v>0</v>
          </cell>
          <cell r="AT238">
            <v>0</v>
          </cell>
          <cell r="BA238">
            <v>0</v>
          </cell>
          <cell r="BB238">
            <v>0</v>
          </cell>
        </row>
        <row r="239">
          <cell r="F239" t="str">
            <v>SDR</v>
          </cell>
          <cell r="AJ239">
            <v>0</v>
          </cell>
          <cell r="AK239">
            <v>0</v>
          </cell>
          <cell r="AM239">
            <v>0</v>
          </cell>
          <cell r="AN239">
            <v>0</v>
          </cell>
          <cell r="AS239">
            <v>138795.05669996529</v>
          </cell>
          <cell r="AT239">
            <v>156838414.07096079</v>
          </cell>
          <cell r="AW239">
            <v>168168920</v>
          </cell>
          <cell r="BA239">
            <v>18506007.559995372</v>
          </cell>
          <cell r="BB239">
            <v>20911788542.794769</v>
          </cell>
          <cell r="BG239">
            <v>380591.90313691506</v>
          </cell>
          <cell r="BH239">
            <v>447233545.37618887</v>
          </cell>
        </row>
        <row r="240">
          <cell r="AJ240">
            <v>0</v>
          </cell>
          <cell r="AK240">
            <v>0</v>
          </cell>
          <cell r="AM240">
            <v>0</v>
          </cell>
          <cell r="AN240">
            <v>0</v>
          </cell>
          <cell r="AS240">
            <v>0</v>
          </cell>
          <cell r="AT240">
            <v>0</v>
          </cell>
          <cell r="BA240">
            <v>0</v>
          </cell>
          <cell r="BB240">
            <v>0</v>
          </cell>
        </row>
        <row r="241">
          <cell r="AJ241">
            <v>0</v>
          </cell>
          <cell r="AK241">
            <v>0</v>
          </cell>
          <cell r="AM241">
            <v>0</v>
          </cell>
          <cell r="AN241">
            <v>0</v>
          </cell>
          <cell r="AS241">
            <v>0</v>
          </cell>
          <cell r="AT241">
            <v>0</v>
          </cell>
          <cell r="BA241">
            <v>0</v>
          </cell>
          <cell r="BB241">
            <v>0</v>
          </cell>
        </row>
        <row r="242">
          <cell r="F242" t="str">
            <v>SDR</v>
          </cell>
          <cell r="AJ242">
            <v>0</v>
          </cell>
          <cell r="AK242">
            <v>0</v>
          </cell>
          <cell r="AM242">
            <v>0</v>
          </cell>
          <cell r="AN242">
            <v>0</v>
          </cell>
          <cell r="AS242">
            <v>215999.99999994598</v>
          </cell>
          <cell r="AT242">
            <v>244079999.99993896</v>
          </cell>
          <cell r="AW242">
            <v>252588250</v>
          </cell>
          <cell r="BA242">
            <v>28534033.5733262</v>
          </cell>
          <cell r="BB242">
            <v>32243457937.858604</v>
          </cell>
          <cell r="BG242">
            <v>293413.43721837091</v>
          </cell>
          <cell r="BH242">
            <v>344790130.07530761</v>
          </cell>
        </row>
        <row r="243">
          <cell r="AJ243">
            <v>0</v>
          </cell>
          <cell r="AK243">
            <v>0</v>
          </cell>
          <cell r="AM243">
            <v>0</v>
          </cell>
          <cell r="AN243">
            <v>0</v>
          </cell>
          <cell r="AS243">
            <v>0</v>
          </cell>
          <cell r="AT243">
            <v>0</v>
          </cell>
          <cell r="BA243">
            <v>0</v>
          </cell>
          <cell r="BB243">
            <v>0</v>
          </cell>
        </row>
        <row r="244">
          <cell r="AJ244">
            <v>0</v>
          </cell>
          <cell r="AK244">
            <v>0</v>
          </cell>
          <cell r="AM244">
            <v>0</v>
          </cell>
          <cell r="AN244">
            <v>0</v>
          </cell>
          <cell r="AS244">
            <v>0</v>
          </cell>
          <cell r="AT244">
            <v>0</v>
          </cell>
          <cell r="BA244">
            <v>0</v>
          </cell>
          <cell r="BB244">
            <v>0</v>
          </cell>
        </row>
        <row r="245">
          <cell r="F245" t="str">
            <v>SDR</v>
          </cell>
          <cell r="AJ245">
            <v>0</v>
          </cell>
          <cell r="AK245">
            <v>0</v>
          </cell>
          <cell r="AM245">
            <v>0</v>
          </cell>
          <cell r="AN245">
            <v>0</v>
          </cell>
          <cell r="AS245">
            <v>64846.655299983788</v>
          </cell>
          <cell r="AT245">
            <v>73276720.488981679</v>
          </cell>
          <cell r="AW245">
            <v>76679908.5</v>
          </cell>
          <cell r="BA245">
            <v>8646220.7066645045</v>
          </cell>
          <cell r="BB245">
            <v>9770229398.5308895</v>
          </cell>
        </row>
        <row r="246">
          <cell r="AJ246">
            <v>0</v>
          </cell>
          <cell r="AK246">
            <v>0</v>
          </cell>
          <cell r="AM246">
            <v>0</v>
          </cell>
          <cell r="AN246">
            <v>0</v>
          </cell>
          <cell r="AS246">
            <v>0</v>
          </cell>
          <cell r="AT246">
            <v>0</v>
          </cell>
          <cell r="BA246">
            <v>0</v>
          </cell>
          <cell r="BB246">
            <v>0</v>
          </cell>
        </row>
        <row r="247">
          <cell r="AJ247">
            <v>0</v>
          </cell>
          <cell r="AK247">
            <v>0</v>
          </cell>
          <cell r="AM247">
            <v>0</v>
          </cell>
          <cell r="AN247">
            <v>0</v>
          </cell>
          <cell r="AS247">
            <v>0</v>
          </cell>
          <cell r="AT247">
            <v>0</v>
          </cell>
          <cell r="BA247">
            <v>0</v>
          </cell>
          <cell r="BB247">
            <v>0</v>
          </cell>
        </row>
        <row r="248">
          <cell r="F248" t="str">
            <v>SDR</v>
          </cell>
          <cell r="AJ248">
            <v>0</v>
          </cell>
          <cell r="AK248">
            <v>0</v>
          </cell>
          <cell r="AM248">
            <v>0</v>
          </cell>
          <cell r="AN248">
            <v>0</v>
          </cell>
          <cell r="AS248">
            <v>237999.99999994048</v>
          </cell>
          <cell r="AT248">
            <v>268939999.99993277</v>
          </cell>
          <cell r="AW248">
            <v>279364550</v>
          </cell>
          <cell r="BA248">
            <v>31457859.879992135</v>
          </cell>
          <cell r="BB248">
            <v>35547381664.391113</v>
          </cell>
        </row>
        <row r="249">
          <cell r="AJ249">
            <v>0</v>
          </cell>
          <cell r="AK249">
            <v>0</v>
          </cell>
          <cell r="AM249">
            <v>0</v>
          </cell>
          <cell r="AN249">
            <v>0</v>
          </cell>
          <cell r="AS249">
            <v>0</v>
          </cell>
          <cell r="AT249">
            <v>0</v>
          </cell>
          <cell r="BA249">
            <v>0</v>
          </cell>
          <cell r="BB249">
            <v>0</v>
          </cell>
        </row>
        <row r="250">
          <cell r="AJ250">
            <v>0</v>
          </cell>
          <cell r="AK250">
            <v>0</v>
          </cell>
          <cell r="AM250">
            <v>0</v>
          </cell>
          <cell r="AN250">
            <v>0</v>
          </cell>
          <cell r="AS250">
            <v>0</v>
          </cell>
          <cell r="AT250">
            <v>0</v>
          </cell>
          <cell r="BA250">
            <v>0</v>
          </cell>
          <cell r="BB250">
            <v>0</v>
          </cell>
        </row>
        <row r="251">
          <cell r="F251" t="str">
            <v>SDR</v>
          </cell>
          <cell r="AJ251">
            <v>0</v>
          </cell>
          <cell r="AK251">
            <v>0</v>
          </cell>
          <cell r="AM251">
            <v>0</v>
          </cell>
          <cell r="AN251">
            <v>0</v>
          </cell>
          <cell r="AS251">
            <v>14999.999999996249</v>
          </cell>
          <cell r="AT251">
            <v>16949999.999995761</v>
          </cell>
          <cell r="AW251">
            <v>17661120</v>
          </cell>
          <cell r="BA251">
            <v>1950148.186666179</v>
          </cell>
          <cell r="BB251">
            <v>2203667450.9327822</v>
          </cell>
        </row>
        <row r="252">
          <cell r="AJ252">
            <v>0</v>
          </cell>
          <cell r="AK252">
            <v>0</v>
          </cell>
          <cell r="AM252">
            <v>0</v>
          </cell>
          <cell r="AN252">
            <v>0</v>
          </cell>
          <cell r="AS252">
            <v>0</v>
          </cell>
          <cell r="AT252">
            <v>0</v>
          </cell>
          <cell r="BA252">
            <v>0</v>
          </cell>
          <cell r="BB252">
            <v>0</v>
          </cell>
        </row>
        <row r="253">
          <cell r="AJ253">
            <v>0</v>
          </cell>
          <cell r="AK253">
            <v>0</v>
          </cell>
          <cell r="AM253">
            <v>0</v>
          </cell>
          <cell r="AN253">
            <v>0</v>
          </cell>
          <cell r="AS253">
            <v>0</v>
          </cell>
          <cell r="AT253">
            <v>0</v>
          </cell>
          <cell r="BA253">
            <v>0</v>
          </cell>
          <cell r="BB253">
            <v>0</v>
          </cell>
        </row>
        <row r="254">
          <cell r="F254" t="str">
            <v>SDR</v>
          </cell>
          <cell r="AJ254">
            <v>0</v>
          </cell>
          <cell r="AK254">
            <v>0</v>
          </cell>
          <cell r="AM254">
            <v>0</v>
          </cell>
          <cell r="AN254">
            <v>0</v>
          </cell>
          <cell r="AS254">
            <v>71999.999999981999</v>
          </cell>
          <cell r="AT254">
            <v>81359999.99997966</v>
          </cell>
          <cell r="AW254">
            <v>87231720</v>
          </cell>
          <cell r="BA254">
            <v>9599999.9999975991</v>
          </cell>
          <cell r="BB254">
            <v>10847999999.997288</v>
          </cell>
        </row>
        <row r="255">
          <cell r="AJ255">
            <v>0</v>
          </cell>
          <cell r="AK255">
            <v>0</v>
          </cell>
          <cell r="AM255">
            <v>0</v>
          </cell>
          <cell r="AN255">
            <v>0</v>
          </cell>
          <cell r="AS255">
            <v>0</v>
          </cell>
          <cell r="AT255">
            <v>0</v>
          </cell>
          <cell r="BA255">
            <v>0</v>
          </cell>
          <cell r="BB255">
            <v>0</v>
          </cell>
        </row>
        <row r="256">
          <cell r="AJ256">
            <v>0</v>
          </cell>
          <cell r="AK256">
            <v>0</v>
          </cell>
          <cell r="AM256">
            <v>0</v>
          </cell>
          <cell r="AN256">
            <v>0</v>
          </cell>
          <cell r="AS256">
            <v>0</v>
          </cell>
          <cell r="AT256">
            <v>0</v>
          </cell>
          <cell r="BA256">
            <v>0</v>
          </cell>
          <cell r="BB256">
            <v>0</v>
          </cell>
        </row>
        <row r="257">
          <cell r="F257" t="str">
            <v>SDR</v>
          </cell>
          <cell r="AH257">
            <v>1990993330.4400003</v>
          </cell>
          <cell r="AJ257">
            <v>634334.87999984133</v>
          </cell>
          <cell r="AK257">
            <v>716798414.39982069</v>
          </cell>
          <cell r="AM257">
            <v>0</v>
          </cell>
          <cell r="AN257">
            <v>0</v>
          </cell>
          <cell r="AS257">
            <v>104510.92169997386</v>
          </cell>
          <cell r="AT257">
            <v>118097341.52097046</v>
          </cell>
          <cell r="AW257">
            <v>127015688.64</v>
          </cell>
          <cell r="BA257">
            <v>14978281.613329589</v>
          </cell>
          <cell r="BB257">
            <v>16925458223.062435</v>
          </cell>
          <cell r="BD257">
            <v>365097.16077816288</v>
          </cell>
          <cell r="BE257">
            <v>429025673.63041919</v>
          </cell>
        </row>
        <row r="258">
          <cell r="AJ258">
            <v>0</v>
          </cell>
          <cell r="AK258">
            <v>0</v>
          </cell>
          <cell r="AM258">
            <v>0</v>
          </cell>
          <cell r="AN258">
            <v>0</v>
          </cell>
          <cell r="AS258">
            <v>0</v>
          </cell>
          <cell r="AT258">
            <v>0</v>
          </cell>
          <cell r="BA258">
            <v>0</v>
          </cell>
          <cell r="BB258">
            <v>0</v>
          </cell>
        </row>
        <row r="259">
          <cell r="AJ259">
            <v>0</v>
          </cell>
          <cell r="AK259">
            <v>0</v>
          </cell>
          <cell r="AM259">
            <v>0</v>
          </cell>
          <cell r="AN259">
            <v>0</v>
          </cell>
          <cell r="AS259">
            <v>0</v>
          </cell>
          <cell r="AT259">
            <v>0</v>
          </cell>
          <cell r="BA259">
            <v>0</v>
          </cell>
          <cell r="BB259">
            <v>0</v>
          </cell>
        </row>
        <row r="260">
          <cell r="F260" t="str">
            <v>SDR</v>
          </cell>
          <cell r="AH260">
            <v>1875729854.7540007</v>
          </cell>
          <cell r="AJ260">
            <v>0</v>
          </cell>
          <cell r="AK260">
            <v>0</v>
          </cell>
          <cell r="AM260">
            <v>0</v>
          </cell>
          <cell r="AN260">
            <v>0</v>
          </cell>
          <cell r="AS260">
            <v>37999.999999990498</v>
          </cell>
          <cell r="AT260">
            <v>42939999.999989264</v>
          </cell>
          <cell r="AW260">
            <v>15795470</v>
          </cell>
          <cell r="BA260">
            <v>3290843.9999991772</v>
          </cell>
          <cell r="BB260">
            <v>3718653719.9990702</v>
          </cell>
          <cell r="BD260">
            <v>1826065.8296360485</v>
          </cell>
          <cell r="BE260">
            <v>2145809956.4053204</v>
          </cell>
        </row>
        <row r="261">
          <cell r="AJ261">
            <v>0</v>
          </cell>
          <cell r="AK261">
            <v>0</v>
          </cell>
          <cell r="AM261">
            <v>0</v>
          </cell>
          <cell r="AN261">
            <v>0</v>
          </cell>
          <cell r="AS261">
            <v>0</v>
          </cell>
          <cell r="AT261">
            <v>0</v>
          </cell>
          <cell r="BA261">
            <v>0</v>
          </cell>
          <cell r="BB261">
            <v>0</v>
          </cell>
        </row>
        <row r="262">
          <cell r="AJ262">
            <v>0</v>
          </cell>
          <cell r="AK262">
            <v>0</v>
          </cell>
          <cell r="AM262">
            <v>0</v>
          </cell>
          <cell r="AN262">
            <v>0</v>
          </cell>
          <cell r="AS262">
            <v>0</v>
          </cell>
          <cell r="AT262">
            <v>0</v>
          </cell>
          <cell r="BA262">
            <v>0</v>
          </cell>
          <cell r="BB262">
            <v>0</v>
          </cell>
        </row>
        <row r="263">
          <cell r="F263" t="str">
            <v>SDR</v>
          </cell>
          <cell r="AH263">
            <v>2042187927.1380002</v>
          </cell>
          <cell r="AJ263">
            <v>1199999.9999996999</v>
          </cell>
          <cell r="AK263">
            <v>1355999999.999661</v>
          </cell>
          <cell r="AM263">
            <v>0</v>
          </cell>
          <cell r="AN263">
            <v>0</v>
          </cell>
          <cell r="AS263">
            <v>67393.386799983142</v>
          </cell>
          <cell r="AT263">
            <v>76154527.083980948</v>
          </cell>
          <cell r="AW263">
            <v>69241440</v>
          </cell>
          <cell r="BA263">
            <v>9506753.9599976223</v>
          </cell>
          <cell r="BB263">
            <v>10742631974.797314</v>
          </cell>
          <cell r="BD263">
            <v>835169.32920103986</v>
          </cell>
          <cell r="BE263">
            <v>981407478.74414182</v>
          </cell>
        </row>
        <row r="264">
          <cell r="AJ264">
            <v>0</v>
          </cell>
          <cell r="AK264">
            <v>0</v>
          </cell>
          <cell r="AM264">
            <v>0</v>
          </cell>
          <cell r="AN264">
            <v>0</v>
          </cell>
          <cell r="AS264">
            <v>0</v>
          </cell>
          <cell r="AT264">
            <v>0</v>
          </cell>
          <cell r="BA264">
            <v>0</v>
          </cell>
          <cell r="BB264">
            <v>0</v>
          </cell>
        </row>
        <row r="265">
          <cell r="AJ265">
            <v>0</v>
          </cell>
          <cell r="AK265">
            <v>0</v>
          </cell>
          <cell r="AM265">
            <v>0</v>
          </cell>
          <cell r="AN265">
            <v>0</v>
          </cell>
          <cell r="AS265">
            <v>0</v>
          </cell>
          <cell r="AT265">
            <v>0</v>
          </cell>
          <cell r="BA265">
            <v>0</v>
          </cell>
          <cell r="BB265">
            <v>0</v>
          </cell>
        </row>
        <row r="266">
          <cell r="F266" t="str">
            <v>SDR</v>
          </cell>
          <cell r="AH266">
            <v>9493200000</v>
          </cell>
          <cell r="AJ266">
            <v>11999999.999996999</v>
          </cell>
          <cell r="AK266">
            <v>13559999999.996609</v>
          </cell>
          <cell r="AM266">
            <v>0</v>
          </cell>
          <cell r="AN266">
            <v>0</v>
          </cell>
          <cell r="AS266">
            <v>149999.99999996249</v>
          </cell>
          <cell r="AT266">
            <v>169499999.99995762</v>
          </cell>
          <cell r="AW266">
            <v>108554400</v>
          </cell>
          <cell r="BA266">
            <v>19999999.999995001</v>
          </cell>
          <cell r="BB266">
            <v>22599999999.99435</v>
          </cell>
          <cell r="BD266">
            <v>12339514.731369151</v>
          </cell>
          <cell r="BE266">
            <v>14500163760.831888</v>
          </cell>
        </row>
        <row r="267">
          <cell r="AJ267">
            <v>0</v>
          </cell>
          <cell r="AK267">
            <v>0</v>
          </cell>
          <cell r="AM267">
            <v>0</v>
          </cell>
          <cell r="AN267">
            <v>0</v>
          </cell>
          <cell r="AS267">
            <v>0</v>
          </cell>
          <cell r="AT267">
            <v>0</v>
          </cell>
          <cell r="BA267">
            <v>0</v>
          </cell>
          <cell r="BB267">
            <v>0</v>
          </cell>
        </row>
        <row r="268">
          <cell r="AJ268">
            <v>0</v>
          </cell>
          <cell r="AK268">
            <v>0</v>
          </cell>
          <cell r="AM268">
            <v>0</v>
          </cell>
          <cell r="AN268">
            <v>0</v>
          </cell>
          <cell r="AS268">
            <v>0</v>
          </cell>
          <cell r="AT268">
            <v>0</v>
          </cell>
          <cell r="BA268">
            <v>0</v>
          </cell>
          <cell r="BB268">
            <v>0</v>
          </cell>
        </row>
        <row r="269">
          <cell r="F269" t="str">
            <v>SDR</v>
          </cell>
          <cell r="AH269">
            <v>10241104943.214001</v>
          </cell>
          <cell r="AJ269">
            <v>3780217.5333323879</v>
          </cell>
          <cell r="AK269">
            <v>4271645812.6655984</v>
          </cell>
          <cell r="AM269">
            <v>0</v>
          </cell>
          <cell r="AN269">
            <v>0</v>
          </cell>
          <cell r="AS269">
            <v>230382.33736660908</v>
          </cell>
          <cell r="AT269">
            <v>260332041.22426826</v>
          </cell>
          <cell r="AW269">
            <v>121685561.69</v>
          </cell>
          <cell r="BA269">
            <v>19042548.173328571</v>
          </cell>
          <cell r="BB269">
            <v>21518079435.861286</v>
          </cell>
          <cell r="BD269">
            <v>4596341.578299826</v>
          </cell>
          <cell r="BE269">
            <v>5401160988.6601248</v>
          </cell>
        </row>
        <row r="270">
          <cell r="AJ270">
            <v>0</v>
          </cell>
          <cell r="AK270">
            <v>0</v>
          </cell>
          <cell r="AM270">
            <v>0</v>
          </cell>
          <cell r="AN270">
            <v>0</v>
          </cell>
          <cell r="AS270">
            <v>0</v>
          </cell>
          <cell r="AT270">
            <v>0</v>
          </cell>
          <cell r="BA270">
            <v>0</v>
          </cell>
          <cell r="BB270">
            <v>0</v>
          </cell>
        </row>
        <row r="271">
          <cell r="AJ271">
            <v>0</v>
          </cell>
          <cell r="AK271">
            <v>0</v>
          </cell>
          <cell r="AM271">
            <v>0</v>
          </cell>
          <cell r="AN271">
            <v>0</v>
          </cell>
          <cell r="AS271">
            <v>0</v>
          </cell>
          <cell r="AT271">
            <v>0</v>
          </cell>
          <cell r="BA271">
            <v>0</v>
          </cell>
          <cell r="BB271">
            <v>0</v>
          </cell>
        </row>
        <row r="272">
          <cell r="F272" t="str">
            <v>SDR</v>
          </cell>
          <cell r="AH272">
            <v>1493095748.904</v>
          </cell>
          <cell r="AJ272">
            <v>5333333.3333320003</v>
          </cell>
          <cell r="AK272">
            <v>6026666666.6651602</v>
          </cell>
          <cell r="AM272">
            <v>0</v>
          </cell>
          <cell r="AN272">
            <v>0</v>
          </cell>
          <cell r="AS272">
            <v>195999.99999995099</v>
          </cell>
          <cell r="AT272">
            <v>221479999.99994463</v>
          </cell>
          <cell r="AW272">
            <v>116291700</v>
          </cell>
          <cell r="BA272">
            <v>1258244.4266663522</v>
          </cell>
          <cell r="BB272">
            <v>1421816202.132978</v>
          </cell>
          <cell r="BD272">
            <v>4204575.408228769</v>
          </cell>
          <cell r="BE272">
            <v>4940796562.2096262</v>
          </cell>
        </row>
        <row r="273">
          <cell r="AJ273">
            <v>0</v>
          </cell>
          <cell r="AK273">
            <v>0</v>
          </cell>
          <cell r="AM273">
            <v>0</v>
          </cell>
          <cell r="AN273">
            <v>0</v>
          </cell>
          <cell r="AS273">
            <v>0</v>
          </cell>
          <cell r="AT273">
            <v>0</v>
          </cell>
          <cell r="BA273">
            <v>0</v>
          </cell>
          <cell r="BB273">
            <v>0</v>
          </cell>
        </row>
        <row r="274">
          <cell r="AJ274">
            <v>0</v>
          </cell>
          <cell r="AK274">
            <v>0</v>
          </cell>
          <cell r="AM274">
            <v>0</v>
          </cell>
          <cell r="AN274">
            <v>0</v>
          </cell>
          <cell r="AS274">
            <v>0</v>
          </cell>
          <cell r="AT274">
            <v>0</v>
          </cell>
          <cell r="BA274">
            <v>0</v>
          </cell>
          <cell r="BB274">
            <v>0</v>
          </cell>
        </row>
        <row r="275">
          <cell r="F275" t="str">
            <v>SDR</v>
          </cell>
          <cell r="AH275">
            <v>683185068.03600001</v>
          </cell>
          <cell r="AJ275">
            <v>0</v>
          </cell>
          <cell r="AK275">
            <v>0</v>
          </cell>
          <cell r="AM275">
            <v>0</v>
          </cell>
          <cell r="AN275">
            <v>0</v>
          </cell>
          <cell r="AS275">
            <v>26666.666666659999</v>
          </cell>
          <cell r="AT275">
            <v>30133333.3333258</v>
          </cell>
          <cell r="AW275">
            <v>1780243.97</v>
          </cell>
          <cell r="BA275">
            <v>575725.83999985608</v>
          </cell>
          <cell r="BB275">
            <v>650570199.19983733</v>
          </cell>
          <cell r="BD275">
            <v>2710860.6835996532</v>
          </cell>
          <cell r="BE275">
            <v>3185532389.2979522</v>
          </cell>
        </row>
        <row r="276">
          <cell r="AJ276">
            <v>0</v>
          </cell>
          <cell r="AK276">
            <v>0</v>
          </cell>
          <cell r="AM276">
            <v>0</v>
          </cell>
          <cell r="AN276">
            <v>0</v>
          </cell>
          <cell r="AS276">
            <v>0</v>
          </cell>
          <cell r="AT276">
            <v>0</v>
          </cell>
          <cell r="BA276">
            <v>0</v>
          </cell>
          <cell r="BB276">
            <v>0</v>
          </cell>
        </row>
        <row r="277">
          <cell r="AJ277">
            <v>0</v>
          </cell>
          <cell r="AK277">
            <v>0</v>
          </cell>
          <cell r="AM277">
            <v>0</v>
          </cell>
          <cell r="AN277">
            <v>0</v>
          </cell>
          <cell r="AS277">
            <v>0</v>
          </cell>
          <cell r="AT277">
            <v>0</v>
          </cell>
          <cell r="BA277">
            <v>0</v>
          </cell>
          <cell r="BB277">
            <v>0</v>
          </cell>
        </row>
        <row r="278">
          <cell r="F278" t="str">
            <v>SDR</v>
          </cell>
          <cell r="AH278">
            <v>1074541162.1399996</v>
          </cell>
          <cell r="AJ278">
            <v>1279999.9999996799</v>
          </cell>
          <cell r="AK278">
            <v>1446399999.9996383</v>
          </cell>
          <cell r="AM278">
            <v>0</v>
          </cell>
          <cell r="AN278">
            <v>0</v>
          </cell>
          <cell r="AS278">
            <v>36896.105799990772</v>
          </cell>
          <cell r="AT278">
            <v>41692599.553989574</v>
          </cell>
          <cell r="AW278">
            <v>1887240</v>
          </cell>
          <cell r="BA278">
            <v>1157300.586666377</v>
          </cell>
          <cell r="BB278">
            <v>1307749662.933006</v>
          </cell>
          <cell r="BD278">
            <v>2088077.3818440209</v>
          </cell>
          <cell r="BE278">
            <v>2453699731.4049087</v>
          </cell>
        </row>
        <row r="279">
          <cell r="AJ279">
            <v>0</v>
          </cell>
          <cell r="AK279">
            <v>0</v>
          </cell>
          <cell r="AM279">
            <v>0</v>
          </cell>
          <cell r="AN279">
            <v>0</v>
          </cell>
          <cell r="AS279">
            <v>0</v>
          </cell>
          <cell r="AT279">
            <v>0</v>
          </cell>
          <cell r="BA279">
            <v>0</v>
          </cell>
          <cell r="BB279">
            <v>0</v>
          </cell>
        </row>
        <row r="280">
          <cell r="AJ280">
            <v>0</v>
          </cell>
          <cell r="AK280">
            <v>0</v>
          </cell>
          <cell r="AM280">
            <v>0</v>
          </cell>
          <cell r="AN280">
            <v>0</v>
          </cell>
          <cell r="AS280">
            <v>0</v>
          </cell>
          <cell r="AT280">
            <v>0</v>
          </cell>
          <cell r="BA280">
            <v>0</v>
          </cell>
          <cell r="BB280">
            <v>0</v>
          </cell>
        </row>
        <row r="281">
          <cell r="F281" t="str">
            <v>SDR</v>
          </cell>
          <cell r="AH281">
            <v>3488662649.9519997</v>
          </cell>
          <cell r="AJ281">
            <v>1273333.333333015</v>
          </cell>
          <cell r="AK281">
            <v>1438866666.666307</v>
          </cell>
          <cell r="AM281">
            <v>0</v>
          </cell>
          <cell r="AN281">
            <v>0</v>
          </cell>
          <cell r="AS281">
            <v>110808.87823330563</v>
          </cell>
          <cell r="AT281">
            <v>125214032.40363537</v>
          </cell>
          <cell r="AW281">
            <v>16392668.18</v>
          </cell>
          <cell r="BA281">
            <v>3443476.8399991388</v>
          </cell>
          <cell r="BB281">
            <v>3891128829.1990271</v>
          </cell>
          <cell r="BD281">
            <v>2784555.6383760832</v>
          </cell>
          <cell r="BE281">
            <v>3272131330.655735</v>
          </cell>
        </row>
        <row r="282">
          <cell r="AJ282">
            <v>0</v>
          </cell>
          <cell r="AK282">
            <v>0</v>
          </cell>
          <cell r="AM282">
            <v>0</v>
          </cell>
          <cell r="AN282">
            <v>0</v>
          </cell>
          <cell r="AS282">
            <v>0</v>
          </cell>
          <cell r="AT282">
            <v>0</v>
          </cell>
          <cell r="BA282">
            <v>0</v>
          </cell>
          <cell r="BB282">
            <v>0</v>
          </cell>
        </row>
        <row r="283">
          <cell r="AJ283">
            <v>0</v>
          </cell>
          <cell r="AK283">
            <v>0</v>
          </cell>
          <cell r="AM283">
            <v>0</v>
          </cell>
          <cell r="AN283">
            <v>0</v>
          </cell>
          <cell r="AS283">
            <v>0</v>
          </cell>
          <cell r="AT283">
            <v>0</v>
          </cell>
          <cell r="BA283">
            <v>0</v>
          </cell>
          <cell r="BB283">
            <v>0</v>
          </cell>
        </row>
        <row r="284">
          <cell r="F284" t="str">
            <v>SDR</v>
          </cell>
          <cell r="AJ284">
            <v>25501219.079993621</v>
          </cell>
          <cell r="AM284">
            <v>683207.54666649585</v>
          </cell>
          <cell r="AN284">
            <v>772024527.73314035</v>
          </cell>
          <cell r="AS284">
            <v>1955097.7740161777</v>
          </cell>
          <cell r="AT284">
            <v>2209260484.6382809</v>
          </cell>
          <cell r="BA284">
            <v>204741408.41328216</v>
          </cell>
          <cell r="BB284">
            <v>231357791507.00885</v>
          </cell>
        </row>
        <row r="285">
          <cell r="F285" t="str">
            <v>USD</v>
          </cell>
          <cell r="AJ285">
            <v>25819984.318500001</v>
          </cell>
          <cell r="AM285">
            <v>691747.64100000006</v>
          </cell>
          <cell r="AN285">
            <v>781674834.33000004</v>
          </cell>
          <cell r="AS285">
            <v>1979536.4961918751</v>
          </cell>
          <cell r="AT285">
            <v>2236876240.6968188</v>
          </cell>
          <cell r="BA285">
            <v>207300676.01850003</v>
          </cell>
          <cell r="BB285">
            <v>234249763900.90503</v>
          </cell>
        </row>
        <row r="286">
          <cell r="AJ286">
            <v>0</v>
          </cell>
          <cell r="AK286">
            <v>0</v>
          </cell>
          <cell r="AM286">
            <v>0</v>
          </cell>
          <cell r="AN286">
            <v>0</v>
          </cell>
          <cell r="AS286">
            <v>0</v>
          </cell>
          <cell r="AT286">
            <v>0</v>
          </cell>
          <cell r="BA286">
            <v>0</v>
          </cell>
          <cell r="BB286">
            <v>0</v>
          </cell>
        </row>
        <row r="287">
          <cell r="F287" t="str">
            <v>SDR</v>
          </cell>
          <cell r="AJ287">
            <v>0</v>
          </cell>
          <cell r="AK287">
            <v>0</v>
          </cell>
          <cell r="AM287">
            <v>0</v>
          </cell>
          <cell r="AN287">
            <v>0</v>
          </cell>
          <cell r="AS287">
            <v>39790.216666656714</v>
          </cell>
          <cell r="AT287">
            <v>44962944.833322085</v>
          </cell>
          <cell r="AW287">
            <v>46373188.719999999</v>
          </cell>
          <cell r="BA287">
            <v>5249419.9999986878</v>
          </cell>
          <cell r="BB287">
            <v>5931844599.998517</v>
          </cell>
        </row>
        <row r="288">
          <cell r="AJ288">
            <v>0</v>
          </cell>
          <cell r="AK288">
            <v>0</v>
          </cell>
          <cell r="AM288">
            <v>0</v>
          </cell>
          <cell r="AN288">
            <v>0</v>
          </cell>
          <cell r="AS288">
            <v>0</v>
          </cell>
          <cell r="AT288">
            <v>0</v>
          </cell>
          <cell r="BA288">
            <v>0</v>
          </cell>
          <cell r="BB288">
            <v>0</v>
          </cell>
        </row>
        <row r="289">
          <cell r="AJ289">
            <v>0</v>
          </cell>
          <cell r="AK289">
            <v>0</v>
          </cell>
          <cell r="AM289">
            <v>0</v>
          </cell>
          <cell r="AN289">
            <v>0</v>
          </cell>
          <cell r="AS289">
            <v>0</v>
          </cell>
          <cell r="AT289">
            <v>0</v>
          </cell>
          <cell r="BA289">
            <v>0</v>
          </cell>
          <cell r="BB289">
            <v>0</v>
          </cell>
        </row>
        <row r="290">
          <cell r="F290" t="str">
            <v>SDR</v>
          </cell>
          <cell r="AJ290">
            <v>0</v>
          </cell>
          <cell r="AK290">
            <v>0</v>
          </cell>
          <cell r="AM290">
            <v>0</v>
          </cell>
          <cell r="AN290">
            <v>0</v>
          </cell>
          <cell r="AS290">
            <v>49522.366666654278</v>
          </cell>
          <cell r="AT290">
            <v>55960274.333319336</v>
          </cell>
          <cell r="AW290">
            <v>57205317.57</v>
          </cell>
          <cell r="BA290">
            <v>6475613.3333317144</v>
          </cell>
          <cell r="BB290">
            <v>7317443066.6648369</v>
          </cell>
          <cell r="BG290">
            <v>66588.271767764294</v>
          </cell>
          <cell r="BH290">
            <v>78247878.154299811</v>
          </cell>
        </row>
        <row r="291">
          <cell r="AJ291">
            <v>0</v>
          </cell>
          <cell r="AK291">
            <v>0</v>
          </cell>
          <cell r="AM291">
            <v>0</v>
          </cell>
          <cell r="AN291">
            <v>0</v>
          </cell>
          <cell r="AS291">
            <v>0</v>
          </cell>
          <cell r="AT291">
            <v>0</v>
          </cell>
          <cell r="BA291">
            <v>0</v>
          </cell>
          <cell r="BB291">
            <v>0</v>
          </cell>
        </row>
        <row r="292">
          <cell r="AJ292">
            <v>0</v>
          </cell>
          <cell r="AK292">
            <v>0</v>
          </cell>
          <cell r="AM292">
            <v>0</v>
          </cell>
          <cell r="AN292">
            <v>0</v>
          </cell>
          <cell r="AS292">
            <v>0</v>
          </cell>
          <cell r="AT292">
            <v>0</v>
          </cell>
          <cell r="BA292">
            <v>0</v>
          </cell>
          <cell r="BB292">
            <v>0</v>
          </cell>
        </row>
        <row r="293">
          <cell r="F293" t="str">
            <v>SDR</v>
          </cell>
          <cell r="AH293">
            <v>2402067228.138</v>
          </cell>
          <cell r="AJ293">
            <v>2397959.1066660671</v>
          </cell>
          <cell r="AK293">
            <v>2709693790.5326557</v>
          </cell>
          <cell r="AM293">
            <v>0</v>
          </cell>
          <cell r="AN293">
            <v>0</v>
          </cell>
          <cell r="AS293">
            <v>39974.666666656674</v>
          </cell>
          <cell r="AT293">
            <v>45171373.333322041</v>
          </cell>
          <cell r="AW293">
            <v>26401719.489999998</v>
          </cell>
          <cell r="BA293">
            <v>2758802.3866659771</v>
          </cell>
          <cell r="BB293">
            <v>3117446696.9325542</v>
          </cell>
          <cell r="BD293">
            <v>3744217.6324627385</v>
          </cell>
          <cell r="BE293">
            <v>4399830139.9069633</v>
          </cell>
        </row>
        <row r="294">
          <cell r="AJ294">
            <v>0</v>
          </cell>
          <cell r="AK294">
            <v>0</v>
          </cell>
          <cell r="AM294">
            <v>0</v>
          </cell>
          <cell r="AN294">
            <v>0</v>
          </cell>
          <cell r="AS294">
            <v>0</v>
          </cell>
          <cell r="AT294">
            <v>0</v>
          </cell>
          <cell r="BA294">
            <v>0</v>
          </cell>
          <cell r="BB294">
            <v>0</v>
          </cell>
        </row>
        <row r="295">
          <cell r="AJ295">
            <v>0</v>
          </cell>
          <cell r="AK295">
            <v>0</v>
          </cell>
          <cell r="AM295">
            <v>0</v>
          </cell>
          <cell r="AN295">
            <v>0</v>
          </cell>
          <cell r="AS295">
            <v>0</v>
          </cell>
          <cell r="AT295">
            <v>0</v>
          </cell>
          <cell r="BA295">
            <v>0</v>
          </cell>
          <cell r="BB295">
            <v>0</v>
          </cell>
        </row>
        <row r="296">
          <cell r="F296" t="str">
            <v>EUR</v>
          </cell>
          <cell r="AH296">
            <v>828912829.46400011</v>
          </cell>
          <cell r="AJ296">
            <v>1610784.3139509999</v>
          </cell>
          <cell r="AK296">
            <v>1820186274.7646298</v>
          </cell>
          <cell r="AM296">
            <v>0</v>
          </cell>
          <cell r="AN296">
            <v>0</v>
          </cell>
          <cell r="AS296">
            <v>28747.549023632499</v>
          </cell>
          <cell r="AT296">
            <v>32484730.396704722</v>
          </cell>
          <cell r="AW296">
            <v>16923213.140000001</v>
          </cell>
          <cell r="BA296">
            <v>647434.38244358206</v>
          </cell>
          <cell r="BB296">
            <v>731600852.16124773</v>
          </cell>
          <cell r="BD296">
            <v>1260638.4748700175</v>
          </cell>
          <cell r="BE296">
            <v>1481376271.8197575</v>
          </cell>
        </row>
        <row r="297">
          <cell r="AK297">
            <v>0</v>
          </cell>
          <cell r="AM297">
            <v>0</v>
          </cell>
          <cell r="AN297">
            <v>0</v>
          </cell>
          <cell r="AS297">
            <v>0</v>
          </cell>
          <cell r="AT297">
            <v>0</v>
          </cell>
          <cell r="BA297">
            <v>0</v>
          </cell>
          <cell r="BB297">
            <v>0</v>
          </cell>
        </row>
        <row r="298">
          <cell r="AJ298">
            <v>0</v>
          </cell>
          <cell r="AK298">
            <v>0</v>
          </cell>
          <cell r="AM298">
            <v>0</v>
          </cell>
          <cell r="AN298">
            <v>0</v>
          </cell>
          <cell r="AS298">
            <v>0</v>
          </cell>
          <cell r="AT298">
            <v>0</v>
          </cell>
          <cell r="BA298">
            <v>0</v>
          </cell>
          <cell r="BB298">
            <v>0</v>
          </cell>
        </row>
        <row r="299">
          <cell r="F299" t="str">
            <v>EUR</v>
          </cell>
          <cell r="AH299">
            <v>2198199124.8000002</v>
          </cell>
          <cell r="AJ299">
            <v>0</v>
          </cell>
          <cell r="AK299">
            <v>0</v>
          </cell>
          <cell r="AM299">
            <v>0</v>
          </cell>
          <cell r="AN299">
            <v>0</v>
          </cell>
          <cell r="AS299">
            <v>26960.784317499998</v>
          </cell>
          <cell r="AT299">
            <v>30465686.278774999</v>
          </cell>
          <cell r="AW299">
            <v>150372.96</v>
          </cell>
          <cell r="BA299">
            <v>1716935.2943580179</v>
          </cell>
          <cell r="BB299">
            <v>1940136882.6245601</v>
          </cell>
          <cell r="BD299">
            <v>870155.97920277307</v>
          </cell>
          <cell r="BE299">
            <v>1022520291.1611786</v>
          </cell>
        </row>
        <row r="300">
          <cell r="AJ300">
            <v>0</v>
          </cell>
          <cell r="AK300">
            <v>0</v>
          </cell>
          <cell r="AM300">
            <v>0</v>
          </cell>
          <cell r="AN300">
            <v>0</v>
          </cell>
          <cell r="AS300">
            <v>0</v>
          </cell>
          <cell r="AT300">
            <v>0</v>
          </cell>
          <cell r="BA300">
            <v>0</v>
          </cell>
          <cell r="BB300">
            <v>0</v>
          </cell>
        </row>
        <row r="301">
          <cell r="AJ301">
            <v>0</v>
          </cell>
          <cell r="AK301">
            <v>0</v>
          </cell>
          <cell r="AM301">
            <v>0</v>
          </cell>
          <cell r="AN301">
            <v>0</v>
          </cell>
          <cell r="AS301">
            <v>0</v>
          </cell>
          <cell r="AT301">
            <v>0</v>
          </cell>
          <cell r="BA301">
            <v>0</v>
          </cell>
          <cell r="BB301">
            <v>0</v>
          </cell>
        </row>
        <row r="302">
          <cell r="F302" t="str">
            <v>SDR</v>
          </cell>
          <cell r="AJ302">
            <v>2397959.1066660671</v>
          </cell>
          <cell r="AM302">
            <v>0</v>
          </cell>
          <cell r="AN302">
            <v>0</v>
          </cell>
          <cell r="AS302">
            <v>168383.91666662457</v>
          </cell>
          <cell r="AT302">
            <v>190273825.83328578</v>
          </cell>
          <cell r="BA302">
            <v>15364346.479996158</v>
          </cell>
          <cell r="BB302">
            <v>17361711522.395657</v>
          </cell>
        </row>
        <row r="303">
          <cell r="F303" t="str">
            <v>EUR</v>
          </cell>
          <cell r="AJ303">
            <v>1610784.3139509999</v>
          </cell>
          <cell r="AM303">
            <v>0</v>
          </cell>
          <cell r="AN303">
            <v>0</v>
          </cell>
          <cell r="AS303">
            <v>26960.784317499998</v>
          </cell>
          <cell r="AT303">
            <v>30465686.278774999</v>
          </cell>
          <cell r="BA303">
            <v>1716935.2943580179</v>
          </cell>
          <cell r="BB303">
            <v>1940136882.6245601</v>
          </cell>
        </row>
        <row r="304">
          <cell r="F304" t="str">
            <v>USD</v>
          </cell>
          <cell r="AJ304">
            <v>4135833.8034002082</v>
          </cell>
          <cell r="AM304">
            <v>0</v>
          </cell>
          <cell r="AN304">
            <v>0</v>
          </cell>
          <cell r="AS304">
            <v>196943.71562500001</v>
          </cell>
          <cell r="AT304">
            <v>222546398.65625</v>
          </cell>
          <cell r="BA304">
            <v>17241126.399</v>
          </cell>
          <cell r="BB304">
            <v>19482472830.869999</v>
          </cell>
        </row>
        <row r="305">
          <cell r="AJ305">
            <v>0</v>
          </cell>
          <cell r="AK305">
            <v>0</v>
          </cell>
          <cell r="AM305">
            <v>0</v>
          </cell>
          <cell r="AN305">
            <v>0</v>
          </cell>
          <cell r="AS305">
            <v>0</v>
          </cell>
          <cell r="AT305">
            <v>0</v>
          </cell>
          <cell r="BA305">
            <v>0</v>
          </cell>
          <cell r="BB305">
            <v>0</v>
          </cell>
        </row>
        <row r="306">
          <cell r="F306" t="str">
            <v>SDR</v>
          </cell>
          <cell r="AJ306">
            <v>0</v>
          </cell>
          <cell r="AK306">
            <v>0</v>
          </cell>
          <cell r="AM306">
            <v>0</v>
          </cell>
          <cell r="AN306">
            <v>0</v>
          </cell>
          <cell r="AS306">
            <v>0</v>
          </cell>
          <cell r="AT306">
            <v>0</v>
          </cell>
          <cell r="BA306">
            <v>0</v>
          </cell>
          <cell r="BB306">
            <v>0</v>
          </cell>
        </row>
        <row r="307">
          <cell r="AJ307">
            <v>0</v>
          </cell>
          <cell r="AK307">
            <v>0</v>
          </cell>
          <cell r="AM307">
            <v>0</v>
          </cell>
          <cell r="AN307">
            <v>0</v>
          </cell>
          <cell r="AS307">
            <v>0</v>
          </cell>
          <cell r="AT307">
            <v>0</v>
          </cell>
          <cell r="BA307">
            <v>0</v>
          </cell>
          <cell r="BB307">
            <v>0</v>
          </cell>
        </row>
        <row r="308">
          <cell r="AJ308">
            <v>0</v>
          </cell>
          <cell r="AK308">
            <v>0</v>
          </cell>
          <cell r="AM308">
            <v>0</v>
          </cell>
          <cell r="AN308">
            <v>0</v>
          </cell>
          <cell r="AS308">
            <v>0</v>
          </cell>
          <cell r="AT308">
            <v>0</v>
          </cell>
          <cell r="BA308">
            <v>0</v>
          </cell>
          <cell r="BB308">
            <v>0</v>
          </cell>
        </row>
        <row r="309">
          <cell r="F309" t="str">
            <v>SDR</v>
          </cell>
          <cell r="AH309">
            <v>12879108000</v>
          </cell>
          <cell r="AJ309">
            <v>10853333.33333062</v>
          </cell>
          <cell r="AK309">
            <v>12264266666.663601</v>
          </cell>
          <cell r="AM309">
            <v>3501333.333332458</v>
          </cell>
          <cell r="AN309">
            <v>3956506666.6656775</v>
          </cell>
          <cell r="AQ309">
            <v>4139276200</v>
          </cell>
          <cell r="AS309">
            <v>231679.99999994208</v>
          </cell>
          <cell r="AT309">
            <v>261798399.99993455</v>
          </cell>
          <cell r="AW309">
            <v>212966719.63</v>
          </cell>
          <cell r="BA309">
            <v>49136666.666654378</v>
          </cell>
          <cell r="BB309">
            <v>55524433333.31945</v>
          </cell>
          <cell r="BD309">
            <v>11160405.54592721</v>
          </cell>
          <cell r="BE309">
            <v>13114592557.019064</v>
          </cell>
          <cell r="BG309">
            <v>4414255.7365684574</v>
          </cell>
          <cell r="BH309">
            <v>5187191916.0415936</v>
          </cell>
        </row>
        <row r="310">
          <cell r="AJ310">
            <v>0</v>
          </cell>
          <cell r="AK310">
            <v>0</v>
          </cell>
          <cell r="AM310">
            <v>0</v>
          </cell>
          <cell r="AN310">
            <v>0</v>
          </cell>
          <cell r="AS310">
            <v>0</v>
          </cell>
          <cell r="AT310">
            <v>0</v>
          </cell>
          <cell r="BA310">
            <v>0</v>
          </cell>
          <cell r="BB310">
            <v>0</v>
          </cell>
        </row>
        <row r="311">
          <cell r="AJ311">
            <v>0</v>
          </cell>
          <cell r="AK311">
            <v>0</v>
          </cell>
          <cell r="AM311">
            <v>0</v>
          </cell>
          <cell r="AN311">
            <v>0</v>
          </cell>
          <cell r="AS311">
            <v>0</v>
          </cell>
          <cell r="AT311">
            <v>0</v>
          </cell>
          <cell r="BA311">
            <v>0</v>
          </cell>
          <cell r="BB311">
            <v>0</v>
          </cell>
        </row>
        <row r="312">
          <cell r="F312" t="str">
            <v>SDR</v>
          </cell>
          <cell r="AJ312">
            <v>10853333.33333062</v>
          </cell>
          <cell r="AM312">
            <v>3501333.333332458</v>
          </cell>
          <cell r="AN312">
            <v>3956506666.6656775</v>
          </cell>
          <cell r="AS312">
            <v>231679.99999994208</v>
          </cell>
          <cell r="AT312">
            <v>261798399.99993455</v>
          </cell>
          <cell r="BA312">
            <v>49136666.666654378</v>
          </cell>
          <cell r="BB312">
            <v>55524433333.31945</v>
          </cell>
        </row>
        <row r="313">
          <cell r="F313" t="str">
            <v>USD</v>
          </cell>
          <cell r="AJ313">
            <v>10989000</v>
          </cell>
          <cell r="AM313">
            <v>3545100.0000000005</v>
          </cell>
          <cell r="AN313">
            <v>4005963000.0000005</v>
          </cell>
          <cell r="AS313">
            <v>234576.00000000003</v>
          </cell>
          <cell r="AT313">
            <v>265070880.00000003</v>
          </cell>
          <cell r="BA313">
            <v>49750875</v>
          </cell>
          <cell r="BB313">
            <v>56218488750</v>
          </cell>
        </row>
        <row r="314">
          <cell r="AJ314">
            <v>0</v>
          </cell>
          <cell r="AK314">
            <v>0</v>
          </cell>
          <cell r="AM314">
            <v>0</v>
          </cell>
          <cell r="AN314">
            <v>0</v>
          </cell>
          <cell r="AS314">
            <v>0</v>
          </cell>
          <cell r="AT314">
            <v>0</v>
          </cell>
          <cell r="BA314">
            <v>0</v>
          </cell>
          <cell r="BB314">
            <v>0</v>
          </cell>
        </row>
        <row r="315">
          <cell r="F315" t="str">
            <v>KRW</v>
          </cell>
          <cell r="AJ315">
            <v>0</v>
          </cell>
          <cell r="AK315">
            <v>0</v>
          </cell>
          <cell r="AM315">
            <v>225099.25358399999</v>
          </cell>
          <cell r="AN315">
            <v>254362156.54991999</v>
          </cell>
          <cell r="AQ315">
            <v>261526693.73000002</v>
          </cell>
          <cell r="AS315">
            <v>84693.595912556397</v>
          </cell>
          <cell r="AT315">
            <v>95703763.381188735</v>
          </cell>
          <cell r="AW315">
            <v>98363907.069999993</v>
          </cell>
          <cell r="BA315">
            <v>2250992.58588504</v>
          </cell>
          <cell r="BB315">
            <v>2543621622.0500951</v>
          </cell>
          <cell r="BG315">
            <v>229184.1247833622</v>
          </cell>
          <cell r="BH315">
            <v>269314265.03292888</v>
          </cell>
        </row>
        <row r="316">
          <cell r="AJ316">
            <v>0</v>
          </cell>
          <cell r="AK316">
            <v>0</v>
          </cell>
          <cell r="AM316">
            <v>0</v>
          </cell>
          <cell r="AN316">
            <v>0</v>
          </cell>
          <cell r="AS316">
            <v>0</v>
          </cell>
          <cell r="AT316">
            <v>0</v>
          </cell>
          <cell r="BA316">
            <v>0</v>
          </cell>
          <cell r="BB316">
            <v>0</v>
          </cell>
        </row>
        <row r="317">
          <cell r="AJ317">
            <v>0</v>
          </cell>
          <cell r="AK317">
            <v>0</v>
          </cell>
          <cell r="AM317">
            <v>0</v>
          </cell>
          <cell r="AN317">
            <v>0</v>
          </cell>
          <cell r="AS317">
            <v>0</v>
          </cell>
          <cell r="AT317">
            <v>0</v>
          </cell>
          <cell r="BA317">
            <v>0</v>
          </cell>
          <cell r="BB317">
            <v>0</v>
          </cell>
        </row>
        <row r="318">
          <cell r="F318" t="str">
            <v>KRW</v>
          </cell>
          <cell r="AJ318">
            <v>0</v>
          </cell>
          <cell r="AK318">
            <v>0</v>
          </cell>
          <cell r="AM318">
            <v>349758.11188799998</v>
          </cell>
          <cell r="AN318">
            <v>395226666.43343997</v>
          </cell>
          <cell r="AQ318">
            <v>408867800.04000002</v>
          </cell>
          <cell r="AS318">
            <v>149521.919376006</v>
          </cell>
          <cell r="AT318">
            <v>168959768.89488679</v>
          </cell>
          <cell r="AW318">
            <v>174636001.38</v>
          </cell>
          <cell r="BA318">
            <v>4721745.3952842001</v>
          </cell>
          <cell r="BB318">
            <v>5335572296.6711464</v>
          </cell>
          <cell r="BG318">
            <v>356106.28561525128</v>
          </cell>
          <cell r="BH318">
            <v>418460496.22648174</v>
          </cell>
        </row>
        <row r="319">
          <cell r="AJ319">
            <v>0</v>
          </cell>
          <cell r="AK319">
            <v>0</v>
          </cell>
          <cell r="AM319">
            <v>0</v>
          </cell>
          <cell r="AN319">
            <v>0</v>
          </cell>
          <cell r="AS319">
            <v>0</v>
          </cell>
          <cell r="AT319">
            <v>0</v>
          </cell>
          <cell r="BA319">
            <v>0</v>
          </cell>
          <cell r="BB319">
            <v>0</v>
          </cell>
        </row>
        <row r="320">
          <cell r="AJ320">
            <v>0</v>
          </cell>
          <cell r="AK320">
            <v>0</v>
          </cell>
          <cell r="AM320">
            <v>0</v>
          </cell>
          <cell r="AN320">
            <v>0</v>
          </cell>
          <cell r="AS320">
            <v>0</v>
          </cell>
          <cell r="AT320">
            <v>0</v>
          </cell>
          <cell r="BA320">
            <v>0</v>
          </cell>
          <cell r="BB320">
            <v>0</v>
          </cell>
        </row>
        <row r="321">
          <cell r="F321" t="str">
            <v>KRW</v>
          </cell>
          <cell r="AJ321">
            <v>0</v>
          </cell>
          <cell r="AK321">
            <v>0</v>
          </cell>
          <cell r="AM321">
            <v>51920.060831999996</v>
          </cell>
          <cell r="AN321">
            <v>58669668.740159996</v>
          </cell>
          <cell r="AQ321">
            <v>60694444.260000005</v>
          </cell>
          <cell r="AS321">
            <v>22935.686872536</v>
          </cell>
          <cell r="AT321">
            <v>25917326.16596568</v>
          </cell>
          <cell r="AW321">
            <v>61112433.699999996</v>
          </cell>
          <cell r="BA321">
            <v>700920.82123200002</v>
          </cell>
          <cell r="BB321">
            <v>792040527.99215996</v>
          </cell>
          <cell r="BG321">
            <v>52862.253032928937</v>
          </cell>
          <cell r="BH321">
            <v>62118433.538994789</v>
          </cell>
        </row>
        <row r="322">
          <cell r="F322" t="str">
            <v>USD</v>
          </cell>
          <cell r="AJ322">
            <v>0</v>
          </cell>
          <cell r="AK322">
            <v>0</v>
          </cell>
          <cell r="AM322">
            <v>0</v>
          </cell>
          <cell r="AN322">
            <v>0</v>
          </cell>
          <cell r="AS322">
            <v>0</v>
          </cell>
          <cell r="AT322">
            <v>0</v>
          </cell>
          <cell r="BA322">
            <v>0</v>
          </cell>
          <cell r="BB322">
            <v>0</v>
          </cell>
        </row>
        <row r="323">
          <cell r="AJ323">
            <v>0</v>
          </cell>
          <cell r="AK323">
            <v>0</v>
          </cell>
          <cell r="AM323">
            <v>0</v>
          </cell>
          <cell r="AN323">
            <v>0</v>
          </cell>
          <cell r="AS323">
            <v>0</v>
          </cell>
          <cell r="AT323">
            <v>0</v>
          </cell>
          <cell r="BA323">
            <v>0</v>
          </cell>
          <cell r="BB323">
            <v>0</v>
          </cell>
        </row>
        <row r="324">
          <cell r="F324" t="str">
            <v>KRW</v>
          </cell>
          <cell r="AH324">
            <v>2365357448.9999995</v>
          </cell>
          <cell r="AJ324">
            <v>0</v>
          </cell>
          <cell r="AK324">
            <v>0</v>
          </cell>
          <cell r="AM324">
            <v>0</v>
          </cell>
          <cell r="AN324">
            <v>0</v>
          </cell>
          <cell r="AS324">
            <v>68292.558896569564</v>
          </cell>
          <cell r="AT324">
            <v>77170591.553123608</v>
          </cell>
          <cell r="AW324">
            <v>63719698</v>
          </cell>
          <cell r="BA324">
            <v>5265196.8207465596</v>
          </cell>
          <cell r="BB324">
            <v>5949672407.4436121</v>
          </cell>
          <cell r="BD324">
            <v>569359.75459272088</v>
          </cell>
          <cell r="BE324">
            <v>669054647.62190628</v>
          </cell>
        </row>
        <row r="325">
          <cell r="F325" t="str">
            <v>USD</v>
          </cell>
          <cell r="AJ325">
            <v>0</v>
          </cell>
          <cell r="AK325">
            <v>0</v>
          </cell>
          <cell r="AM325">
            <v>0</v>
          </cell>
          <cell r="AN325">
            <v>0</v>
          </cell>
          <cell r="AS325">
            <v>0</v>
          </cell>
          <cell r="AT325">
            <v>0</v>
          </cell>
          <cell r="BA325">
            <v>0</v>
          </cell>
          <cell r="BB325">
            <v>0</v>
          </cell>
        </row>
        <row r="326">
          <cell r="AJ326">
            <v>0</v>
          </cell>
          <cell r="AK326">
            <v>0</v>
          </cell>
          <cell r="AM326">
            <v>0</v>
          </cell>
          <cell r="AN326">
            <v>0</v>
          </cell>
          <cell r="AS326">
            <v>0</v>
          </cell>
          <cell r="AT326">
            <v>0</v>
          </cell>
          <cell r="BA326">
            <v>0</v>
          </cell>
          <cell r="BB326">
            <v>0</v>
          </cell>
        </row>
        <row r="327">
          <cell r="F327" t="str">
            <v>KRW</v>
          </cell>
          <cell r="AH327">
            <v>1398711066.1999998</v>
          </cell>
          <cell r="AJ327">
            <v>917492.39999999991</v>
          </cell>
          <cell r="AK327">
            <v>1036766411.9999999</v>
          </cell>
          <cell r="AM327">
            <v>0</v>
          </cell>
          <cell r="AN327">
            <v>0</v>
          </cell>
          <cell r="AS327">
            <v>149142.95680541795</v>
          </cell>
          <cell r="AT327">
            <v>168531541.19012228</v>
          </cell>
          <cell r="AW327">
            <v>145681671.59999999</v>
          </cell>
          <cell r="BA327">
            <v>13831409.770654319</v>
          </cell>
          <cell r="BB327">
            <v>15629493040.83938</v>
          </cell>
          <cell r="BD327">
            <v>1679966.2908145578</v>
          </cell>
          <cell r="BE327">
            <v>1974128388.3361866</v>
          </cell>
        </row>
        <row r="328">
          <cell r="F328" t="str">
            <v>USD</v>
          </cell>
          <cell r="AJ328">
            <v>0</v>
          </cell>
          <cell r="AK328">
            <v>0</v>
          </cell>
          <cell r="AM328">
            <v>0</v>
          </cell>
          <cell r="AN328">
            <v>0</v>
          </cell>
          <cell r="AS328">
            <v>0</v>
          </cell>
          <cell r="AT328">
            <v>0</v>
          </cell>
          <cell r="BA328">
            <v>0</v>
          </cell>
          <cell r="BB328">
            <v>0</v>
          </cell>
        </row>
        <row r="329">
          <cell r="AJ329">
            <v>0</v>
          </cell>
          <cell r="AK329">
            <v>0</v>
          </cell>
          <cell r="AM329">
            <v>0</v>
          </cell>
          <cell r="AN329">
            <v>0</v>
          </cell>
          <cell r="AS329">
            <v>0</v>
          </cell>
          <cell r="AT329">
            <v>0</v>
          </cell>
          <cell r="BA329">
            <v>0</v>
          </cell>
          <cell r="BB329">
            <v>0</v>
          </cell>
        </row>
        <row r="330">
          <cell r="F330" t="str">
            <v>KRW</v>
          </cell>
          <cell r="AJ330">
            <v>917492.39999999991</v>
          </cell>
          <cell r="AM330">
            <v>626777.42630399996</v>
          </cell>
          <cell r="AN330">
            <v>708258491.72351992</v>
          </cell>
          <cell r="AS330">
            <v>474586.71786308597</v>
          </cell>
          <cell r="AT330">
            <v>536282991.18528712</v>
          </cell>
          <cell r="BA330">
            <v>26770265.393802118</v>
          </cell>
          <cell r="BB330">
            <v>30250399894.996391</v>
          </cell>
        </row>
        <row r="331">
          <cell r="F331" t="str">
            <v>USD</v>
          </cell>
          <cell r="AJ331">
            <v>919109.96732981852</v>
          </cell>
          <cell r="AM331">
            <v>627882.45419072371</v>
          </cell>
          <cell r="AN331">
            <v>709507173.23551774</v>
          </cell>
          <cell r="AS331">
            <v>475423.42884835531</v>
          </cell>
          <cell r="AT331">
            <v>537228474.59864151</v>
          </cell>
          <cell r="BA331">
            <v>26817462.195335936</v>
          </cell>
          <cell r="BB331">
            <v>30303732280.729607</v>
          </cell>
        </row>
        <row r="332">
          <cell r="AJ332">
            <v>0</v>
          </cell>
          <cell r="AK332">
            <v>0</v>
          </cell>
          <cell r="AM332">
            <v>0</v>
          </cell>
          <cell r="AN332">
            <v>0</v>
          </cell>
          <cell r="AS332">
            <v>0</v>
          </cell>
          <cell r="AT332">
            <v>0</v>
          </cell>
          <cell r="BA332">
            <v>0</v>
          </cell>
          <cell r="BB332">
            <v>0</v>
          </cell>
        </row>
        <row r="333">
          <cell r="F333" t="str">
            <v>USD</v>
          </cell>
          <cell r="AJ333">
            <v>0</v>
          </cell>
          <cell r="AK333">
            <v>0</v>
          </cell>
          <cell r="AM333">
            <v>146000</v>
          </cell>
          <cell r="AN333">
            <v>164980000</v>
          </cell>
          <cell r="AQ333">
            <v>167462000</v>
          </cell>
          <cell r="AS333">
            <v>23675.63</v>
          </cell>
          <cell r="AT333">
            <v>26753461.900000002</v>
          </cell>
          <cell r="AW333">
            <v>27125949.52</v>
          </cell>
          <cell r="BA333">
            <v>592000</v>
          </cell>
          <cell r="BB333">
            <v>668960000</v>
          </cell>
          <cell r="BG333">
            <v>146000</v>
          </cell>
          <cell r="BH333">
            <v>171564600</v>
          </cell>
        </row>
        <row r="334">
          <cell r="AJ334">
            <v>0</v>
          </cell>
          <cell r="AK334">
            <v>0</v>
          </cell>
          <cell r="AM334">
            <v>0</v>
          </cell>
          <cell r="AN334">
            <v>0</v>
          </cell>
          <cell r="AS334">
            <v>0</v>
          </cell>
          <cell r="AT334">
            <v>0</v>
          </cell>
          <cell r="BA334">
            <v>0</v>
          </cell>
          <cell r="BB334">
            <v>0</v>
          </cell>
        </row>
        <row r="335">
          <cell r="AJ335">
            <v>0</v>
          </cell>
          <cell r="AK335">
            <v>0</v>
          </cell>
          <cell r="AM335">
            <v>0</v>
          </cell>
          <cell r="AN335">
            <v>0</v>
          </cell>
          <cell r="AS335">
            <v>0</v>
          </cell>
          <cell r="AT335">
            <v>0</v>
          </cell>
          <cell r="BA335">
            <v>0</v>
          </cell>
          <cell r="BB335">
            <v>0</v>
          </cell>
        </row>
        <row r="336">
          <cell r="F336" t="str">
            <v>ATS</v>
          </cell>
          <cell r="AJ336">
            <v>0</v>
          </cell>
          <cell r="AK336">
            <v>0</v>
          </cell>
          <cell r="AM336">
            <v>0</v>
          </cell>
          <cell r="AN336">
            <v>0</v>
          </cell>
          <cell r="AS336">
            <v>0</v>
          </cell>
          <cell r="AT336">
            <v>0</v>
          </cell>
          <cell r="BA336">
            <v>0</v>
          </cell>
          <cell r="BB336">
            <v>0</v>
          </cell>
        </row>
        <row r="337">
          <cell r="AJ337">
            <v>0</v>
          </cell>
          <cell r="AK337">
            <v>0</v>
          </cell>
          <cell r="AM337">
            <v>0</v>
          </cell>
          <cell r="AN337">
            <v>0</v>
          </cell>
          <cell r="AS337">
            <v>0</v>
          </cell>
          <cell r="AT337">
            <v>0</v>
          </cell>
          <cell r="BA337">
            <v>0</v>
          </cell>
          <cell r="BB337">
            <v>0</v>
          </cell>
        </row>
        <row r="338">
          <cell r="AJ338">
            <v>0</v>
          </cell>
          <cell r="AK338">
            <v>0</v>
          </cell>
          <cell r="AM338">
            <v>0</v>
          </cell>
          <cell r="AN338">
            <v>0</v>
          </cell>
          <cell r="AS338">
            <v>0</v>
          </cell>
          <cell r="AT338">
            <v>0</v>
          </cell>
          <cell r="BA338">
            <v>0</v>
          </cell>
          <cell r="BB338">
            <v>0</v>
          </cell>
        </row>
        <row r="339">
          <cell r="F339" t="str">
            <v>USD</v>
          </cell>
          <cell r="AJ339">
            <v>0</v>
          </cell>
          <cell r="AK339">
            <v>0</v>
          </cell>
          <cell r="AM339">
            <v>0</v>
          </cell>
          <cell r="AN339">
            <v>0</v>
          </cell>
          <cell r="AS339">
            <v>0</v>
          </cell>
          <cell r="AT339">
            <v>0</v>
          </cell>
          <cell r="BA339">
            <v>0</v>
          </cell>
          <cell r="BB339">
            <v>0</v>
          </cell>
        </row>
        <row r="340">
          <cell r="AJ340">
            <v>0</v>
          </cell>
          <cell r="AK340">
            <v>0</v>
          </cell>
          <cell r="AM340">
            <v>0</v>
          </cell>
          <cell r="AN340">
            <v>0</v>
          </cell>
          <cell r="AS340">
            <v>0</v>
          </cell>
          <cell r="AT340">
            <v>0</v>
          </cell>
          <cell r="BA340">
            <v>0</v>
          </cell>
          <cell r="BB340">
            <v>0</v>
          </cell>
        </row>
        <row r="341">
          <cell r="F341" t="str">
            <v>USD</v>
          </cell>
          <cell r="AJ341">
            <v>0</v>
          </cell>
          <cell r="AK341">
            <v>0</v>
          </cell>
          <cell r="AM341">
            <v>0</v>
          </cell>
          <cell r="AN341">
            <v>0</v>
          </cell>
          <cell r="AS341">
            <v>0</v>
          </cell>
          <cell r="AT341">
            <v>0</v>
          </cell>
          <cell r="BA341">
            <v>13005000</v>
          </cell>
          <cell r="BB341">
            <v>14695650000</v>
          </cell>
        </row>
        <row r="342">
          <cell r="AJ342">
            <v>0</v>
          </cell>
          <cell r="AK342">
            <v>0</v>
          </cell>
          <cell r="AM342">
            <v>0</v>
          </cell>
          <cell r="AN342">
            <v>0</v>
          </cell>
          <cell r="AS342">
            <v>0</v>
          </cell>
          <cell r="AT342">
            <v>0</v>
          </cell>
          <cell r="BA342">
            <v>0</v>
          </cell>
          <cell r="BB342">
            <v>0</v>
          </cell>
        </row>
        <row r="343">
          <cell r="AJ343">
            <v>0</v>
          </cell>
          <cell r="AK343">
            <v>0</v>
          </cell>
          <cell r="AM343">
            <v>0</v>
          </cell>
          <cell r="AN343">
            <v>0</v>
          </cell>
          <cell r="AS343">
            <v>0</v>
          </cell>
          <cell r="AT343">
            <v>0</v>
          </cell>
          <cell r="BA343">
            <v>0</v>
          </cell>
          <cell r="BB343">
            <v>0</v>
          </cell>
        </row>
        <row r="344">
          <cell r="AJ344">
            <v>0</v>
          </cell>
          <cell r="AK344">
            <v>0</v>
          </cell>
          <cell r="AM344">
            <v>0</v>
          </cell>
          <cell r="AN344">
            <v>0</v>
          </cell>
          <cell r="AS344">
            <v>0</v>
          </cell>
          <cell r="AT344">
            <v>0</v>
          </cell>
          <cell r="BA344">
            <v>0</v>
          </cell>
          <cell r="BB344">
            <v>0</v>
          </cell>
        </row>
        <row r="345">
          <cell r="F345" t="str">
            <v>EUR</v>
          </cell>
          <cell r="AH345">
            <v>10097966764.320002</v>
          </cell>
          <cell r="AJ345">
            <v>1274509.8041000001</v>
          </cell>
          <cell r="AK345">
            <v>1440196078.6330001</v>
          </cell>
          <cell r="AM345">
            <v>0</v>
          </cell>
          <cell r="AN345">
            <v>0</v>
          </cell>
          <cell r="AS345">
            <v>12745.098040999999</v>
          </cell>
          <cell r="AT345">
            <v>14401960.78633</v>
          </cell>
          <cell r="AW345">
            <v>44637720.979999997</v>
          </cell>
          <cell r="BA345">
            <v>7887163.334437537</v>
          </cell>
          <cell r="BB345">
            <v>8912494567.9144173</v>
          </cell>
          <cell r="BD345">
            <v>1544189.0250259966</v>
          </cell>
          <cell r="BE345">
            <v>1814576523.3080485</v>
          </cell>
        </row>
        <row r="346">
          <cell r="AJ346">
            <v>0</v>
          </cell>
          <cell r="AK346">
            <v>0</v>
          </cell>
          <cell r="AM346">
            <v>0</v>
          </cell>
          <cell r="AN346">
            <v>0</v>
          </cell>
          <cell r="AS346">
            <v>0</v>
          </cell>
          <cell r="AT346">
            <v>0</v>
          </cell>
          <cell r="BA346">
            <v>0</v>
          </cell>
          <cell r="BB346">
            <v>0</v>
          </cell>
        </row>
        <row r="347">
          <cell r="AJ347">
            <v>0</v>
          </cell>
          <cell r="AK347">
            <v>0</v>
          </cell>
          <cell r="AM347">
            <v>0</v>
          </cell>
          <cell r="AN347">
            <v>0</v>
          </cell>
          <cell r="AS347">
            <v>0</v>
          </cell>
          <cell r="AT347">
            <v>0</v>
          </cell>
          <cell r="BA347">
            <v>0</v>
          </cell>
          <cell r="BB347">
            <v>0</v>
          </cell>
        </row>
        <row r="348">
          <cell r="F348" t="str">
            <v>EUR</v>
          </cell>
          <cell r="AJ348">
            <v>1274509.8041000001</v>
          </cell>
          <cell r="AM348">
            <v>0</v>
          </cell>
          <cell r="AN348">
            <v>0</v>
          </cell>
          <cell r="AS348">
            <v>12745.098040999999</v>
          </cell>
          <cell r="AT348">
            <v>14401960.78633</v>
          </cell>
          <cell r="BA348">
            <v>7887163.334437537</v>
          </cell>
          <cell r="BB348">
            <v>8912494567.9144173</v>
          </cell>
        </row>
        <row r="349">
          <cell r="F349" t="str">
            <v>USD</v>
          </cell>
          <cell r="AJ349">
            <v>1351351.3513513515</v>
          </cell>
          <cell r="AM349">
            <v>0</v>
          </cell>
          <cell r="AN349">
            <v>0</v>
          </cell>
          <cell r="AS349">
            <v>13513.513513513513</v>
          </cell>
          <cell r="AT349">
            <v>15270270.270270269</v>
          </cell>
          <cell r="BA349">
            <v>8362688.7733887741</v>
          </cell>
          <cell r="BB349">
            <v>9449838313.9293156</v>
          </cell>
        </row>
        <row r="350">
          <cell r="AJ350">
            <v>0</v>
          </cell>
          <cell r="AK350">
            <v>0</v>
          </cell>
          <cell r="AM350">
            <v>0</v>
          </cell>
          <cell r="AN350">
            <v>0</v>
          </cell>
          <cell r="AS350">
            <v>0</v>
          </cell>
          <cell r="AT350">
            <v>0</v>
          </cell>
          <cell r="BA350">
            <v>0</v>
          </cell>
          <cell r="BB350">
            <v>0</v>
          </cell>
        </row>
        <row r="351">
          <cell r="F351" t="str">
            <v>USD</v>
          </cell>
          <cell r="AJ351">
            <v>0</v>
          </cell>
          <cell r="AK351">
            <v>0</v>
          </cell>
          <cell r="AM351">
            <v>0</v>
          </cell>
          <cell r="AN351">
            <v>0</v>
          </cell>
          <cell r="AS351">
            <v>0</v>
          </cell>
          <cell r="AT351">
            <v>0</v>
          </cell>
          <cell r="BA351">
            <v>0</v>
          </cell>
          <cell r="BB351">
            <v>0</v>
          </cell>
        </row>
        <row r="352">
          <cell r="AJ352">
            <v>0</v>
          </cell>
          <cell r="AK352">
            <v>0</v>
          </cell>
          <cell r="AM352">
            <v>0</v>
          </cell>
          <cell r="AN352">
            <v>0</v>
          </cell>
          <cell r="AS352">
            <v>0</v>
          </cell>
          <cell r="AT352">
            <v>0</v>
          </cell>
          <cell r="BA352">
            <v>0</v>
          </cell>
          <cell r="BB352">
            <v>0</v>
          </cell>
        </row>
        <row r="353">
          <cell r="AJ353">
            <v>0</v>
          </cell>
          <cell r="AK353">
            <v>0</v>
          </cell>
          <cell r="AM353">
            <v>0</v>
          </cell>
          <cell r="AN353">
            <v>0</v>
          </cell>
          <cell r="AS353">
            <v>0</v>
          </cell>
          <cell r="AT353">
            <v>0</v>
          </cell>
          <cell r="BA353">
            <v>0</v>
          </cell>
          <cell r="BB353">
            <v>0</v>
          </cell>
        </row>
        <row r="354">
          <cell r="F354" t="str">
            <v>USD</v>
          </cell>
          <cell r="AJ354">
            <v>0</v>
          </cell>
          <cell r="AK354">
            <v>0</v>
          </cell>
          <cell r="AM354">
            <v>0</v>
          </cell>
          <cell r="AN354">
            <v>0</v>
          </cell>
          <cell r="AS354">
            <v>0</v>
          </cell>
          <cell r="AT354">
            <v>0</v>
          </cell>
          <cell r="BA354">
            <v>0</v>
          </cell>
          <cell r="BB354">
            <v>0</v>
          </cell>
        </row>
        <row r="355">
          <cell r="AJ355">
            <v>0</v>
          </cell>
          <cell r="AK355">
            <v>0</v>
          </cell>
          <cell r="AM355">
            <v>0</v>
          </cell>
          <cell r="AN355">
            <v>0</v>
          </cell>
          <cell r="AS355">
            <v>0</v>
          </cell>
          <cell r="AT355">
            <v>0</v>
          </cell>
          <cell r="BA355">
            <v>0</v>
          </cell>
          <cell r="BB355">
            <v>0</v>
          </cell>
        </row>
        <row r="356">
          <cell r="AJ356">
            <v>0</v>
          </cell>
          <cell r="AK356">
            <v>0</v>
          </cell>
          <cell r="AM356">
            <v>0</v>
          </cell>
          <cell r="AN356">
            <v>0</v>
          </cell>
          <cell r="AS356">
            <v>0</v>
          </cell>
          <cell r="AT356">
            <v>0</v>
          </cell>
          <cell r="BA356">
            <v>0</v>
          </cell>
          <cell r="BB356">
            <v>0</v>
          </cell>
        </row>
        <row r="357">
          <cell r="F357" t="str">
            <v>USD</v>
          </cell>
          <cell r="AJ357">
            <v>0</v>
          </cell>
          <cell r="AK357">
            <v>0</v>
          </cell>
          <cell r="AM357">
            <v>0</v>
          </cell>
          <cell r="AN357">
            <v>0</v>
          </cell>
          <cell r="AS357">
            <v>0</v>
          </cell>
          <cell r="AT357">
            <v>0</v>
          </cell>
          <cell r="BA357">
            <v>0</v>
          </cell>
          <cell r="BB357">
            <v>0</v>
          </cell>
        </row>
        <row r="358">
          <cell r="AJ358">
            <v>0</v>
          </cell>
          <cell r="AK358">
            <v>0</v>
          </cell>
          <cell r="AM358">
            <v>0</v>
          </cell>
          <cell r="AN358">
            <v>0</v>
          </cell>
          <cell r="AS358">
            <v>0</v>
          </cell>
          <cell r="AT358">
            <v>0</v>
          </cell>
          <cell r="BA358">
            <v>0</v>
          </cell>
          <cell r="BB358">
            <v>0</v>
          </cell>
        </row>
        <row r="359">
          <cell r="AJ359">
            <v>0</v>
          </cell>
          <cell r="AK359">
            <v>0</v>
          </cell>
          <cell r="AM359">
            <v>0</v>
          </cell>
          <cell r="AN359">
            <v>0</v>
          </cell>
          <cell r="AS359">
            <v>0</v>
          </cell>
          <cell r="AT359">
            <v>0</v>
          </cell>
          <cell r="BA359">
            <v>0</v>
          </cell>
          <cell r="BB359">
            <v>0</v>
          </cell>
        </row>
        <row r="360">
          <cell r="AJ360">
            <v>0</v>
          </cell>
          <cell r="AK360">
            <v>0</v>
          </cell>
          <cell r="AM360">
            <v>0</v>
          </cell>
          <cell r="AN360">
            <v>0</v>
          </cell>
          <cell r="AS360">
            <v>0</v>
          </cell>
          <cell r="AT360">
            <v>0</v>
          </cell>
          <cell r="BA360">
            <v>0</v>
          </cell>
          <cell r="BB360">
            <v>0</v>
          </cell>
        </row>
        <row r="361">
          <cell r="F361" t="str">
            <v>KWD</v>
          </cell>
          <cell r="AH361">
            <v>255116053.5</v>
          </cell>
          <cell r="AJ361">
            <v>0</v>
          </cell>
          <cell r="AK361">
            <v>0</v>
          </cell>
          <cell r="AM361">
            <v>1126947.29852</v>
          </cell>
          <cell r="AN361">
            <v>1273450447.3276</v>
          </cell>
          <cell r="AQ361">
            <v>1299395000</v>
          </cell>
          <cell r="AS361">
            <v>263011.18823824247</v>
          </cell>
          <cell r="AT361">
            <v>297202642.70921397</v>
          </cell>
          <cell r="AW361">
            <v>397657542.14999998</v>
          </cell>
          <cell r="BA361">
            <v>9894872.1567099132</v>
          </cell>
          <cell r="BB361">
            <v>11181205537.082201</v>
          </cell>
          <cell r="BG361">
            <v>1134315.424610052</v>
          </cell>
          <cell r="BH361">
            <v>1332934055.4592721</v>
          </cell>
        </row>
        <row r="362">
          <cell r="AJ362">
            <v>0</v>
          </cell>
          <cell r="AK362">
            <v>0</v>
          </cell>
          <cell r="AM362">
            <v>0</v>
          </cell>
          <cell r="AN362">
            <v>0</v>
          </cell>
          <cell r="AS362">
            <v>0</v>
          </cell>
          <cell r="AT362">
            <v>0</v>
          </cell>
          <cell r="BA362">
            <v>0</v>
          </cell>
          <cell r="BB362">
            <v>0</v>
          </cell>
        </row>
        <row r="363">
          <cell r="AJ363">
            <v>0</v>
          </cell>
          <cell r="AK363">
            <v>0</v>
          </cell>
          <cell r="AM363">
            <v>0</v>
          </cell>
          <cell r="AN363">
            <v>0</v>
          </cell>
          <cell r="AS363">
            <v>0</v>
          </cell>
          <cell r="AT363">
            <v>0</v>
          </cell>
          <cell r="BA363">
            <v>0</v>
          </cell>
          <cell r="BB363">
            <v>0</v>
          </cell>
        </row>
        <row r="364">
          <cell r="F364" t="str">
            <v>KWD</v>
          </cell>
          <cell r="AH364">
            <v>778785026.25</v>
          </cell>
          <cell r="AJ364">
            <v>999999.99989259988</v>
          </cell>
          <cell r="AK364">
            <v>1129999999.8786378</v>
          </cell>
          <cell r="AM364">
            <v>0</v>
          </cell>
          <cell r="AN364">
            <v>0</v>
          </cell>
          <cell r="AS364">
            <v>84231.590643920033</v>
          </cell>
          <cell r="AT364">
            <v>95181697.427629635</v>
          </cell>
          <cell r="AW364">
            <v>61509566.07</v>
          </cell>
          <cell r="BA364">
            <v>2478193.0888952604</v>
          </cell>
          <cell r="BB364">
            <v>2800358190.4516444</v>
          </cell>
          <cell r="BD364">
            <v>2244980.2725303299</v>
          </cell>
          <cell r="BE364">
            <v>2638076318.2503905</v>
          </cell>
        </row>
        <row r="365">
          <cell r="AJ365">
            <v>0</v>
          </cell>
          <cell r="AK365">
            <v>0</v>
          </cell>
          <cell r="AM365">
            <v>0</v>
          </cell>
          <cell r="AN365">
            <v>0</v>
          </cell>
          <cell r="AS365">
            <v>0</v>
          </cell>
          <cell r="AT365">
            <v>0</v>
          </cell>
          <cell r="BA365">
            <v>0</v>
          </cell>
          <cell r="BB365">
            <v>0</v>
          </cell>
        </row>
        <row r="366">
          <cell r="AJ366">
            <v>0</v>
          </cell>
          <cell r="AK366">
            <v>0</v>
          </cell>
          <cell r="AM366">
            <v>0</v>
          </cell>
          <cell r="AN366">
            <v>0</v>
          </cell>
          <cell r="AS366">
            <v>0</v>
          </cell>
          <cell r="AT366">
            <v>0</v>
          </cell>
          <cell r="BA366">
            <v>0</v>
          </cell>
          <cell r="BB366">
            <v>0</v>
          </cell>
        </row>
        <row r="367">
          <cell r="F367" t="str">
            <v>KWD</v>
          </cell>
          <cell r="AH367">
            <v>552743460.5</v>
          </cell>
          <cell r="AJ367">
            <v>392442.82395519997</v>
          </cell>
          <cell r="AK367">
            <v>443460391.06937599</v>
          </cell>
          <cell r="AM367">
            <v>0</v>
          </cell>
          <cell r="AN367">
            <v>0</v>
          </cell>
          <cell r="AS367">
            <v>11773.284718655999</v>
          </cell>
          <cell r="AT367">
            <v>13303811.732081279</v>
          </cell>
          <cell r="AW367">
            <v>5698000</v>
          </cell>
          <cell r="BA367">
            <v>475869.17462572292</v>
          </cell>
          <cell r="BB367">
            <v>537732167.3270669</v>
          </cell>
          <cell r="BD367">
            <v>5082039.4007798964</v>
          </cell>
          <cell r="BE367">
            <v>5971904499.8564558</v>
          </cell>
        </row>
        <row r="368">
          <cell r="AJ368">
            <v>0</v>
          </cell>
          <cell r="AK368">
            <v>0</v>
          </cell>
          <cell r="AM368">
            <v>0</v>
          </cell>
          <cell r="AN368">
            <v>0</v>
          </cell>
          <cell r="AS368">
            <v>0</v>
          </cell>
          <cell r="AT368">
            <v>0</v>
          </cell>
          <cell r="BA368">
            <v>0</v>
          </cell>
          <cell r="BB368">
            <v>0</v>
          </cell>
        </row>
        <row r="369">
          <cell r="AJ369">
            <v>0</v>
          </cell>
          <cell r="AK369">
            <v>0</v>
          </cell>
          <cell r="AM369">
            <v>0</v>
          </cell>
          <cell r="AN369">
            <v>0</v>
          </cell>
          <cell r="AS369">
            <v>0</v>
          </cell>
          <cell r="AT369">
            <v>0</v>
          </cell>
          <cell r="BA369">
            <v>0</v>
          </cell>
          <cell r="BB369">
            <v>0</v>
          </cell>
        </row>
        <row r="370">
          <cell r="F370" t="str">
            <v>KWD</v>
          </cell>
          <cell r="AJ370">
            <v>1392442.8238477998</v>
          </cell>
          <cell r="AM370">
            <v>1126947.29852</v>
          </cell>
          <cell r="AN370">
            <v>1273450447.3276</v>
          </cell>
          <cell r="AS370">
            <v>359016.06360081851</v>
          </cell>
          <cell r="AT370">
            <v>405688151.86892492</v>
          </cell>
          <cell r="BA370">
            <v>12848934.420230895</v>
          </cell>
          <cell r="BB370">
            <v>14519295894.860912</v>
          </cell>
        </row>
        <row r="371">
          <cell r="F371" t="str">
            <v>USD</v>
          </cell>
          <cell r="AJ371">
            <v>1400333.3333333335</v>
          </cell>
          <cell r="AM371">
            <v>1133333.3333333335</v>
          </cell>
          <cell r="AN371">
            <v>1280666666.6666667</v>
          </cell>
          <cell r="AS371">
            <v>361050.48800000001</v>
          </cell>
          <cell r="AT371">
            <v>407987051.44</v>
          </cell>
          <cell r="BA371">
            <v>12921745.050000001</v>
          </cell>
          <cell r="BB371">
            <v>14601571906.5</v>
          </cell>
        </row>
        <row r="372">
          <cell r="AJ372">
            <v>0</v>
          </cell>
          <cell r="AK372">
            <v>0</v>
          </cell>
          <cell r="AM372">
            <v>0</v>
          </cell>
          <cell r="AN372">
            <v>0</v>
          </cell>
          <cell r="AS372">
            <v>0</v>
          </cell>
          <cell r="AT372">
            <v>0</v>
          </cell>
          <cell r="BA372">
            <v>0</v>
          </cell>
          <cell r="BB372">
            <v>0</v>
          </cell>
        </row>
        <row r="373">
          <cell r="F373" t="str">
            <v>SDR</v>
          </cell>
          <cell r="AH373">
            <v>738643250.71800005</v>
          </cell>
          <cell r="AJ373">
            <v>1573316.1199996069</v>
          </cell>
          <cell r="AK373">
            <v>1777847215.5995557</v>
          </cell>
          <cell r="AM373">
            <v>0</v>
          </cell>
          <cell r="AN373">
            <v>0</v>
          </cell>
          <cell r="AS373">
            <v>33175.54389999171</v>
          </cell>
          <cell r="AT373">
            <v>37488364.606990635</v>
          </cell>
          <cell r="AW373">
            <v>27639452.120000001</v>
          </cell>
          <cell r="BA373">
            <v>3472550.6533324653</v>
          </cell>
          <cell r="BB373">
            <v>3923982238.265686</v>
          </cell>
        </row>
        <row r="374">
          <cell r="AJ374">
            <v>0</v>
          </cell>
          <cell r="AK374">
            <v>0</v>
          </cell>
          <cell r="AM374">
            <v>0</v>
          </cell>
          <cell r="AN374">
            <v>0</v>
          </cell>
          <cell r="AS374">
            <v>0</v>
          </cell>
          <cell r="AT374">
            <v>0</v>
          </cell>
          <cell r="BA374">
            <v>0</v>
          </cell>
          <cell r="BB374">
            <v>0</v>
          </cell>
        </row>
        <row r="375">
          <cell r="AJ375">
            <v>0</v>
          </cell>
          <cell r="AK375">
            <v>0</v>
          </cell>
          <cell r="AM375">
            <v>0</v>
          </cell>
          <cell r="AN375">
            <v>0</v>
          </cell>
          <cell r="AS375">
            <v>0</v>
          </cell>
          <cell r="AT375">
            <v>0</v>
          </cell>
          <cell r="BA375">
            <v>0</v>
          </cell>
          <cell r="BB375">
            <v>0</v>
          </cell>
        </row>
        <row r="376">
          <cell r="F376" t="str">
            <v>SDR</v>
          </cell>
          <cell r="AH376">
            <v>1582200000</v>
          </cell>
          <cell r="AJ376">
            <v>666666.66666650004</v>
          </cell>
          <cell r="AK376">
            <v>753333333.33314502</v>
          </cell>
          <cell r="AM376">
            <v>0</v>
          </cell>
          <cell r="AN376">
            <v>0</v>
          </cell>
          <cell r="AS376">
            <v>4999.9999999987494</v>
          </cell>
          <cell r="AT376">
            <v>5649999.9999985872</v>
          </cell>
          <cell r="AW376">
            <v>12511687.5</v>
          </cell>
          <cell r="BA376">
            <v>1333333.3333330001</v>
          </cell>
          <cell r="BB376">
            <v>1506666666.66629</v>
          </cell>
          <cell r="BD376">
            <v>2032192.268048527</v>
          </cell>
          <cell r="BE376">
            <v>2388029134.1838241</v>
          </cell>
        </row>
        <row r="377">
          <cell r="AJ377">
            <v>0</v>
          </cell>
          <cell r="AK377">
            <v>0</v>
          </cell>
          <cell r="AM377">
            <v>0</v>
          </cell>
          <cell r="AN377">
            <v>0</v>
          </cell>
          <cell r="AS377">
            <v>0</v>
          </cell>
          <cell r="AT377">
            <v>0</v>
          </cell>
          <cell r="BA377">
            <v>0</v>
          </cell>
          <cell r="BB377">
            <v>0</v>
          </cell>
        </row>
        <row r="378">
          <cell r="AJ378">
            <v>0</v>
          </cell>
          <cell r="AK378">
            <v>0</v>
          </cell>
          <cell r="AM378">
            <v>0</v>
          </cell>
          <cell r="AN378">
            <v>0</v>
          </cell>
          <cell r="AS378">
            <v>0</v>
          </cell>
          <cell r="AT378">
            <v>0</v>
          </cell>
          <cell r="BA378">
            <v>0</v>
          </cell>
          <cell r="BB378">
            <v>0</v>
          </cell>
        </row>
        <row r="379">
          <cell r="AJ379">
            <v>0</v>
          </cell>
          <cell r="AK379">
            <v>0</v>
          </cell>
          <cell r="AM379">
            <v>0</v>
          </cell>
          <cell r="AN379">
            <v>0</v>
          </cell>
          <cell r="AS379">
            <v>0</v>
          </cell>
          <cell r="AT379">
            <v>0</v>
          </cell>
          <cell r="BA379">
            <v>0</v>
          </cell>
          <cell r="BB379">
            <v>0</v>
          </cell>
        </row>
        <row r="380">
          <cell r="F380" t="str">
            <v>USD</v>
          </cell>
          <cell r="AJ380">
            <v>2267982.5715000001</v>
          </cell>
          <cell r="AM380">
            <v>0</v>
          </cell>
          <cell r="AN380">
            <v>0</v>
          </cell>
          <cell r="AS380">
            <v>38652.738198750005</v>
          </cell>
          <cell r="AT380">
            <v>43677594.164587505</v>
          </cell>
          <cell r="BA380">
            <v>4865957.5365000004</v>
          </cell>
          <cell r="BB380">
            <v>5498532016.2450008</v>
          </cell>
        </row>
        <row r="381">
          <cell r="AJ381">
            <v>0</v>
          </cell>
          <cell r="AK381">
            <v>0</v>
          </cell>
          <cell r="AM381">
            <v>0</v>
          </cell>
          <cell r="AN381">
            <v>0</v>
          </cell>
          <cell r="AS381">
            <v>0</v>
          </cell>
          <cell r="AT381">
            <v>0</v>
          </cell>
          <cell r="BA381">
            <v>0</v>
          </cell>
          <cell r="BB381">
            <v>0</v>
          </cell>
        </row>
        <row r="382">
          <cell r="F382" t="str">
            <v>USD</v>
          </cell>
          <cell r="AJ382">
            <v>0</v>
          </cell>
          <cell r="AK382">
            <v>0</v>
          </cell>
          <cell r="AM382">
            <v>0</v>
          </cell>
          <cell r="AN382">
            <v>0</v>
          </cell>
          <cell r="AS382">
            <v>0</v>
          </cell>
          <cell r="AT382">
            <v>0</v>
          </cell>
          <cell r="BA382">
            <v>0</v>
          </cell>
          <cell r="BB382">
            <v>0</v>
          </cell>
        </row>
        <row r="383">
          <cell r="AJ383">
            <v>0</v>
          </cell>
          <cell r="AK383">
            <v>0</v>
          </cell>
          <cell r="AM383">
            <v>0</v>
          </cell>
          <cell r="AN383">
            <v>0</v>
          </cell>
          <cell r="AS383">
            <v>0</v>
          </cell>
          <cell r="AT383">
            <v>0</v>
          </cell>
          <cell r="BA383">
            <v>0</v>
          </cell>
          <cell r="BB383">
            <v>0</v>
          </cell>
        </row>
        <row r="384">
          <cell r="AJ384">
            <v>0</v>
          </cell>
          <cell r="AK384">
            <v>0</v>
          </cell>
          <cell r="AM384">
            <v>0</v>
          </cell>
          <cell r="AN384">
            <v>0</v>
          </cell>
          <cell r="AS384">
            <v>0</v>
          </cell>
          <cell r="AT384">
            <v>0</v>
          </cell>
          <cell r="BA384">
            <v>0</v>
          </cell>
          <cell r="BB384">
            <v>0</v>
          </cell>
        </row>
        <row r="385">
          <cell r="F385" t="str">
            <v>USD</v>
          </cell>
          <cell r="AJ385">
            <v>0</v>
          </cell>
          <cell r="AK385">
            <v>0</v>
          </cell>
          <cell r="AM385">
            <v>0</v>
          </cell>
          <cell r="AN385">
            <v>0</v>
          </cell>
          <cell r="AS385">
            <v>0</v>
          </cell>
          <cell r="AT385">
            <v>0</v>
          </cell>
          <cell r="BA385">
            <v>0</v>
          </cell>
          <cell r="BB385">
            <v>0</v>
          </cell>
          <cell r="BD385">
            <v>1800000</v>
          </cell>
          <cell r="BE385">
            <v>2115179999.9999998</v>
          </cell>
          <cell r="BG385">
            <v>0</v>
          </cell>
          <cell r="BH385">
            <v>0</v>
          </cell>
        </row>
        <row r="386">
          <cell r="BA386">
            <v>0</v>
          </cell>
          <cell r="BB386">
            <v>0</v>
          </cell>
        </row>
        <row r="387">
          <cell r="BA387">
            <v>0</v>
          </cell>
          <cell r="BB387">
            <v>0</v>
          </cell>
        </row>
        <row r="388">
          <cell r="BA388">
            <v>0</v>
          </cell>
          <cell r="BB388">
            <v>0</v>
          </cell>
        </row>
        <row r="389">
          <cell r="F389" t="str">
            <v>USD</v>
          </cell>
          <cell r="AJ389">
            <v>0</v>
          </cell>
          <cell r="AK389">
            <v>0</v>
          </cell>
          <cell r="BA389">
            <v>0</v>
          </cell>
          <cell r="BB389">
            <v>0</v>
          </cell>
          <cell r="BD389">
            <v>1200000</v>
          </cell>
          <cell r="BE389">
            <v>1410120000</v>
          </cell>
        </row>
        <row r="390">
          <cell r="BA390">
            <v>0</v>
          </cell>
          <cell r="BB390">
            <v>0</v>
          </cell>
        </row>
        <row r="391">
          <cell r="BA391">
            <v>0</v>
          </cell>
          <cell r="BB391">
            <v>0</v>
          </cell>
        </row>
        <row r="392">
          <cell r="F392" t="str">
            <v>USD</v>
          </cell>
          <cell r="AJ392">
            <v>118353220.35182641</v>
          </cell>
          <cell r="AM392">
            <v>20839028.304928955</v>
          </cell>
          <cell r="AN392">
            <v>23443906843.045074</v>
          </cell>
          <cell r="AS392">
            <v>13147500.714391589</v>
          </cell>
          <cell r="AT392">
            <v>14790938303.690538</v>
          </cell>
          <cell r="BA392">
            <v>1078418774.2257528</v>
          </cell>
          <cell r="BB392">
            <v>1218613214875.1006</v>
          </cell>
        </row>
      </sheetData>
      <sheetData sheetId="7" refreshError="1"/>
      <sheetData sheetId="8" refreshError="1">
        <row r="7">
          <cell r="V7">
            <v>27</v>
          </cell>
          <cell r="W7">
            <v>1</v>
          </cell>
          <cell r="X7" t="str">
            <v>а.1</v>
          </cell>
        </row>
        <row r="10">
          <cell r="V10">
            <v>27</v>
          </cell>
          <cell r="W10">
            <v>1</v>
          </cell>
          <cell r="X10" t="str">
            <v>а.1</v>
          </cell>
        </row>
        <row r="13">
          <cell r="V13">
            <v>25</v>
          </cell>
          <cell r="W13">
            <v>1</v>
          </cell>
          <cell r="X13" t="str">
            <v>а.1</v>
          </cell>
        </row>
        <row r="16">
          <cell r="V16">
            <v>25</v>
          </cell>
          <cell r="W16">
            <v>1</v>
          </cell>
          <cell r="X16" t="str">
            <v>а.1</v>
          </cell>
        </row>
        <row r="19">
          <cell r="V19">
            <v>26</v>
          </cell>
          <cell r="W19">
            <v>1</v>
          </cell>
          <cell r="X19" t="str">
            <v>а.1</v>
          </cell>
        </row>
        <row r="22">
          <cell r="V22">
            <v>22</v>
          </cell>
          <cell r="W22">
            <v>1</v>
          </cell>
          <cell r="X22" t="str">
            <v>а.1</v>
          </cell>
        </row>
        <row r="25">
          <cell r="V25">
            <v>27</v>
          </cell>
          <cell r="W25">
            <v>1</v>
          </cell>
          <cell r="X25" t="str">
            <v>а.1</v>
          </cell>
        </row>
        <row r="28">
          <cell r="V28">
            <v>27</v>
          </cell>
          <cell r="W28">
            <v>1</v>
          </cell>
          <cell r="X28" t="str">
            <v>а.1</v>
          </cell>
        </row>
        <row r="31">
          <cell r="V31">
            <v>22</v>
          </cell>
          <cell r="W31">
            <v>1</v>
          </cell>
          <cell r="X31" t="str">
            <v>а.1</v>
          </cell>
        </row>
        <row r="34">
          <cell r="V34">
            <v>26</v>
          </cell>
          <cell r="W34">
            <v>1</v>
          </cell>
          <cell r="X34" t="str">
            <v>а.1</v>
          </cell>
        </row>
        <row r="41">
          <cell r="V41">
            <v>27</v>
          </cell>
          <cell r="W41">
            <v>1</v>
          </cell>
          <cell r="X41" t="str">
            <v>а.2</v>
          </cell>
        </row>
        <row r="44">
          <cell r="V44">
            <v>27</v>
          </cell>
          <cell r="W44">
            <v>1</v>
          </cell>
          <cell r="X44" t="str">
            <v>а.2</v>
          </cell>
        </row>
        <row r="47">
          <cell r="V47">
            <v>27</v>
          </cell>
          <cell r="W47">
            <v>1</v>
          </cell>
          <cell r="X47" t="str">
            <v>а.2</v>
          </cell>
        </row>
        <row r="50">
          <cell r="V50">
            <v>27</v>
          </cell>
          <cell r="W50">
            <v>1</v>
          </cell>
          <cell r="X50" t="str">
            <v>а.2</v>
          </cell>
        </row>
        <row r="53">
          <cell r="V53">
            <v>26</v>
          </cell>
          <cell r="W53">
            <v>1</v>
          </cell>
          <cell r="X53" t="str">
            <v>а.2</v>
          </cell>
        </row>
        <row r="56">
          <cell r="V56">
            <v>23</v>
          </cell>
          <cell r="W56">
            <v>1</v>
          </cell>
          <cell r="X56" t="str">
            <v>а.2</v>
          </cell>
        </row>
        <row r="59">
          <cell r="V59">
            <v>27</v>
          </cell>
          <cell r="W59">
            <v>1</v>
          </cell>
          <cell r="X59" t="str">
            <v>а.2</v>
          </cell>
        </row>
        <row r="62">
          <cell r="V62">
            <v>21</v>
          </cell>
          <cell r="W62">
            <v>1</v>
          </cell>
          <cell r="X62" t="str">
            <v>а.2</v>
          </cell>
        </row>
        <row r="65">
          <cell r="V65">
            <v>26</v>
          </cell>
          <cell r="W65">
            <v>1</v>
          </cell>
          <cell r="X65" t="str">
            <v>а.2</v>
          </cell>
        </row>
        <row r="68">
          <cell r="V68">
            <v>23</v>
          </cell>
          <cell r="W68">
            <v>1</v>
          </cell>
          <cell r="X68" t="str">
            <v>а.2</v>
          </cell>
        </row>
        <row r="71">
          <cell r="V71">
            <v>23</v>
          </cell>
          <cell r="W71">
            <v>1</v>
          </cell>
          <cell r="X71" t="str">
            <v>а.2</v>
          </cell>
        </row>
        <row r="74">
          <cell r="V74">
            <v>26</v>
          </cell>
          <cell r="W74">
            <v>1</v>
          </cell>
          <cell r="X74" t="str">
            <v>а.2</v>
          </cell>
        </row>
        <row r="77">
          <cell r="V77">
            <v>26</v>
          </cell>
          <cell r="W77">
            <v>1</v>
          </cell>
          <cell r="X77" t="str">
            <v>а.2</v>
          </cell>
        </row>
        <row r="80">
          <cell r="V80">
            <v>23</v>
          </cell>
          <cell r="W80">
            <v>1</v>
          </cell>
          <cell r="X80" t="str">
            <v>а.2</v>
          </cell>
        </row>
        <row r="83">
          <cell r="V83">
            <v>23</v>
          </cell>
          <cell r="W83">
            <v>1</v>
          </cell>
          <cell r="X83" t="str">
            <v>а.2</v>
          </cell>
        </row>
        <row r="86">
          <cell r="V86">
            <v>21</v>
          </cell>
          <cell r="W86">
            <v>1</v>
          </cell>
          <cell r="X86" t="str">
            <v>а.2</v>
          </cell>
        </row>
        <row r="89">
          <cell r="V89">
            <v>26</v>
          </cell>
          <cell r="W89">
            <v>1</v>
          </cell>
          <cell r="X89" t="str">
            <v>а.2</v>
          </cell>
        </row>
        <row r="95">
          <cell r="V95">
            <v>25</v>
          </cell>
          <cell r="W95">
            <v>1</v>
          </cell>
          <cell r="X95" t="str">
            <v>а.4</v>
          </cell>
        </row>
        <row r="98">
          <cell r="V98">
            <v>25</v>
          </cell>
          <cell r="W98">
            <v>1</v>
          </cell>
          <cell r="X98" t="str">
            <v>а.4</v>
          </cell>
        </row>
        <row r="101">
          <cell r="V101">
            <v>25</v>
          </cell>
          <cell r="W101">
            <v>1</v>
          </cell>
          <cell r="X101" t="str">
            <v>а.4</v>
          </cell>
        </row>
        <row r="106">
          <cell r="V106">
            <v>21</v>
          </cell>
          <cell r="W106">
            <v>1</v>
          </cell>
          <cell r="X106" t="str">
            <v>а.7</v>
          </cell>
        </row>
        <row r="109">
          <cell r="V109">
            <v>21</v>
          </cell>
          <cell r="W109">
            <v>1</v>
          </cell>
          <cell r="X109" t="str">
            <v>а.7</v>
          </cell>
        </row>
        <row r="112">
          <cell r="V112">
            <v>21</v>
          </cell>
          <cell r="W112">
            <v>1</v>
          </cell>
          <cell r="X112" t="str">
            <v>а.7</v>
          </cell>
        </row>
        <row r="118">
          <cell r="V118">
            <v>21</v>
          </cell>
          <cell r="W118">
            <v>1</v>
          </cell>
          <cell r="X118" t="str">
            <v>а.6</v>
          </cell>
        </row>
        <row r="121">
          <cell r="V121">
            <v>21</v>
          </cell>
          <cell r="W121">
            <v>1</v>
          </cell>
          <cell r="X121" t="str">
            <v>а.6</v>
          </cell>
        </row>
        <row r="127">
          <cell r="V127">
            <v>27</v>
          </cell>
          <cell r="W127">
            <v>1</v>
          </cell>
          <cell r="X127" t="str">
            <v>а.11</v>
          </cell>
        </row>
        <row r="131">
          <cell r="V131">
            <v>26</v>
          </cell>
          <cell r="W131">
            <v>1</v>
          </cell>
          <cell r="X131" t="str">
            <v>б.1</v>
          </cell>
        </row>
        <row r="134">
          <cell r="V134">
            <v>27</v>
          </cell>
          <cell r="W134">
            <v>1</v>
          </cell>
          <cell r="X134" t="str">
            <v>б.1</v>
          </cell>
        </row>
        <row r="137">
          <cell r="V137">
            <v>26</v>
          </cell>
          <cell r="W137">
            <v>1</v>
          </cell>
          <cell r="X137" t="str">
            <v>б.1</v>
          </cell>
        </row>
        <row r="140">
          <cell r="V140">
            <v>21</v>
          </cell>
          <cell r="W140">
            <v>3</v>
          </cell>
          <cell r="X140" t="str">
            <v>б.1</v>
          </cell>
        </row>
        <row r="143">
          <cell r="V143">
            <v>25</v>
          </cell>
          <cell r="W143">
            <v>1</v>
          </cell>
          <cell r="X143" t="str">
            <v>б.1</v>
          </cell>
        </row>
        <row r="146">
          <cell r="V146">
            <v>12</v>
          </cell>
          <cell r="W146">
            <v>1</v>
          </cell>
          <cell r="X146" t="str">
            <v>б.1</v>
          </cell>
        </row>
        <row r="149">
          <cell r="V149">
            <v>23</v>
          </cell>
          <cell r="W149">
            <v>1</v>
          </cell>
          <cell r="X149" t="str">
            <v>б.1</v>
          </cell>
        </row>
        <row r="152">
          <cell r="V152">
            <v>26</v>
          </cell>
          <cell r="W152">
            <v>1</v>
          </cell>
          <cell r="X152" t="str">
            <v>б.1</v>
          </cell>
        </row>
        <row r="155">
          <cell r="V155">
            <v>25</v>
          </cell>
          <cell r="W155">
            <v>2</v>
          </cell>
          <cell r="X155" t="str">
            <v>б.1</v>
          </cell>
        </row>
        <row r="158">
          <cell r="V158">
            <v>25</v>
          </cell>
          <cell r="W158">
            <v>2</v>
          </cell>
          <cell r="X158" t="str">
            <v>б.1</v>
          </cell>
        </row>
        <row r="161">
          <cell r="V161">
            <v>24</v>
          </cell>
          <cell r="W161">
            <v>3</v>
          </cell>
          <cell r="X161" t="str">
            <v>б.1</v>
          </cell>
        </row>
        <row r="164">
          <cell r="V164">
            <v>27</v>
          </cell>
          <cell r="W164">
            <v>3</v>
          </cell>
          <cell r="X164" t="str">
            <v>б.1</v>
          </cell>
        </row>
        <row r="167">
          <cell r="V167">
            <v>27</v>
          </cell>
          <cell r="W167">
            <v>1</v>
          </cell>
          <cell r="X167" t="str">
            <v>б.1</v>
          </cell>
        </row>
        <row r="170">
          <cell r="V170">
            <v>11</v>
          </cell>
          <cell r="W170">
            <v>1</v>
          </cell>
          <cell r="X170" t="str">
            <v>б.1</v>
          </cell>
        </row>
        <row r="173">
          <cell r="V173">
            <v>11</v>
          </cell>
          <cell r="W173">
            <v>3</v>
          </cell>
          <cell r="X173" t="str">
            <v>б.1</v>
          </cell>
        </row>
        <row r="176">
          <cell r="V176">
            <v>13</v>
          </cell>
          <cell r="W176">
            <v>1</v>
          </cell>
          <cell r="X176" t="str">
            <v>б.1</v>
          </cell>
        </row>
        <row r="179">
          <cell r="V179">
            <v>14</v>
          </cell>
          <cell r="W179">
            <v>1</v>
          </cell>
          <cell r="X179" t="str">
            <v>б.1</v>
          </cell>
        </row>
        <row r="182">
          <cell r="V182">
            <v>14</v>
          </cell>
          <cell r="W182">
            <v>3</v>
          </cell>
          <cell r="X182" t="str">
            <v>б.1</v>
          </cell>
        </row>
        <row r="185">
          <cell r="V185">
            <v>26</v>
          </cell>
          <cell r="W185">
            <v>1</v>
          </cell>
          <cell r="X185" t="str">
            <v>б.1</v>
          </cell>
        </row>
        <row r="188">
          <cell r="V188">
            <v>27</v>
          </cell>
          <cell r="W188">
            <v>3</v>
          </cell>
          <cell r="X188" t="str">
            <v>б.1</v>
          </cell>
        </row>
        <row r="191">
          <cell r="V191">
            <v>25</v>
          </cell>
          <cell r="W191">
            <v>2</v>
          </cell>
          <cell r="X191" t="str">
            <v>б.1</v>
          </cell>
        </row>
        <row r="194">
          <cell r="V194">
            <v>12</v>
          </cell>
          <cell r="W194">
            <v>1</v>
          </cell>
          <cell r="X194" t="str">
            <v>б.1</v>
          </cell>
        </row>
        <row r="197">
          <cell r="V197">
            <v>12</v>
          </cell>
          <cell r="W197">
            <v>3</v>
          </cell>
          <cell r="X197" t="str">
            <v>б.1</v>
          </cell>
        </row>
        <row r="200">
          <cell r="V200">
            <v>24</v>
          </cell>
          <cell r="W200">
            <v>1</v>
          </cell>
          <cell r="X200" t="str">
            <v>б.1</v>
          </cell>
        </row>
        <row r="203">
          <cell r="V203">
            <v>24</v>
          </cell>
          <cell r="W203">
            <v>3</v>
          </cell>
          <cell r="X203" t="str">
            <v>б.1</v>
          </cell>
        </row>
        <row r="206">
          <cell r="V206">
            <v>27</v>
          </cell>
          <cell r="W206">
            <v>3</v>
          </cell>
          <cell r="X206" t="str">
            <v>б.1</v>
          </cell>
        </row>
        <row r="209">
          <cell r="V209">
            <v>24</v>
          </cell>
          <cell r="W209">
            <v>1</v>
          </cell>
          <cell r="X209" t="str">
            <v>б.1</v>
          </cell>
        </row>
        <row r="212">
          <cell r="V212">
            <v>24</v>
          </cell>
          <cell r="W212">
            <v>1</v>
          </cell>
          <cell r="X212" t="str">
            <v>б.1</v>
          </cell>
        </row>
        <row r="215">
          <cell r="V215">
            <v>13</v>
          </cell>
          <cell r="W215">
            <v>1</v>
          </cell>
          <cell r="X215" t="str">
            <v>б.1</v>
          </cell>
        </row>
        <row r="218">
          <cell r="V218">
            <v>24</v>
          </cell>
          <cell r="W218">
            <v>1</v>
          </cell>
          <cell r="X218" t="str">
            <v>б.1</v>
          </cell>
        </row>
        <row r="221">
          <cell r="V221">
            <v>11</v>
          </cell>
          <cell r="W221">
            <v>1</v>
          </cell>
          <cell r="X221" t="str">
            <v>б.1</v>
          </cell>
        </row>
        <row r="224">
          <cell r="V224">
            <v>14</v>
          </cell>
          <cell r="W224">
            <v>1</v>
          </cell>
          <cell r="X224" t="str">
            <v>б.1</v>
          </cell>
        </row>
        <row r="227">
          <cell r="V227">
            <v>13</v>
          </cell>
          <cell r="W227">
            <v>1</v>
          </cell>
          <cell r="X227" t="str">
            <v>б.1</v>
          </cell>
        </row>
        <row r="233">
          <cell r="V233">
            <v>27</v>
          </cell>
          <cell r="W233">
            <v>1</v>
          </cell>
          <cell r="X233" t="str">
            <v>б.2</v>
          </cell>
        </row>
        <row r="236">
          <cell r="V236">
            <v>27</v>
          </cell>
          <cell r="W236">
            <v>1</v>
          </cell>
          <cell r="X236" t="str">
            <v>б.2</v>
          </cell>
        </row>
        <row r="239">
          <cell r="V239">
            <v>27</v>
          </cell>
          <cell r="W239">
            <v>1</v>
          </cell>
          <cell r="X239" t="str">
            <v>б.2</v>
          </cell>
        </row>
        <row r="242">
          <cell r="V242">
            <v>25</v>
          </cell>
          <cell r="W242">
            <v>2</v>
          </cell>
          <cell r="X242" t="str">
            <v>б.2</v>
          </cell>
        </row>
        <row r="245">
          <cell r="V245">
            <v>12</v>
          </cell>
          <cell r="W245">
            <v>1</v>
          </cell>
          <cell r="X245" t="str">
            <v>б.2</v>
          </cell>
        </row>
        <row r="248">
          <cell r="V248">
            <v>22</v>
          </cell>
          <cell r="W248">
            <v>1</v>
          </cell>
          <cell r="X248" t="str">
            <v>б.2</v>
          </cell>
        </row>
        <row r="251">
          <cell r="V251">
            <v>27</v>
          </cell>
          <cell r="W251">
            <v>1</v>
          </cell>
          <cell r="X251" t="str">
            <v>б.2</v>
          </cell>
        </row>
        <row r="254">
          <cell r="V254">
            <v>27</v>
          </cell>
          <cell r="W254">
            <v>1</v>
          </cell>
          <cell r="X254" t="str">
            <v>б.2</v>
          </cell>
        </row>
        <row r="257">
          <cell r="V257">
            <v>13</v>
          </cell>
          <cell r="W257">
            <v>1</v>
          </cell>
          <cell r="X257" t="str">
            <v>б.2</v>
          </cell>
        </row>
        <row r="260">
          <cell r="V260">
            <v>27</v>
          </cell>
          <cell r="W260">
            <v>1</v>
          </cell>
          <cell r="X260" t="str">
            <v>б.2</v>
          </cell>
        </row>
        <row r="263">
          <cell r="V263">
            <v>27</v>
          </cell>
          <cell r="W263">
            <v>1</v>
          </cell>
          <cell r="X263" t="str">
            <v>б.2</v>
          </cell>
        </row>
        <row r="266">
          <cell r="V266">
            <v>27</v>
          </cell>
          <cell r="W266">
            <v>3</v>
          </cell>
          <cell r="X266" t="str">
            <v>б.2</v>
          </cell>
        </row>
        <row r="269">
          <cell r="V269">
            <v>25</v>
          </cell>
          <cell r="W269">
            <v>2</v>
          </cell>
          <cell r="X269" t="str">
            <v>б.2</v>
          </cell>
        </row>
        <row r="272">
          <cell r="V272">
            <v>26</v>
          </cell>
          <cell r="W272">
            <v>1</v>
          </cell>
          <cell r="X272" t="str">
            <v>б.2</v>
          </cell>
        </row>
        <row r="275">
          <cell r="V275">
            <v>27</v>
          </cell>
          <cell r="W275">
            <v>1</v>
          </cell>
          <cell r="X275" t="str">
            <v>б.2</v>
          </cell>
        </row>
        <row r="278">
          <cell r="V278">
            <v>27</v>
          </cell>
          <cell r="W278">
            <v>1</v>
          </cell>
          <cell r="X278" t="str">
            <v>б.2</v>
          </cell>
        </row>
        <row r="281">
          <cell r="V281">
            <v>12</v>
          </cell>
          <cell r="W281">
            <v>1</v>
          </cell>
          <cell r="X281" t="str">
            <v>б.2</v>
          </cell>
        </row>
        <row r="287">
          <cell r="V287">
            <v>26</v>
          </cell>
          <cell r="W287">
            <v>1</v>
          </cell>
          <cell r="X287" t="str">
            <v>б.4</v>
          </cell>
        </row>
        <row r="290">
          <cell r="V290">
            <v>23</v>
          </cell>
          <cell r="W290">
            <v>1</v>
          </cell>
          <cell r="X290" t="str">
            <v>б.4</v>
          </cell>
        </row>
        <row r="293">
          <cell r="V293">
            <v>25</v>
          </cell>
          <cell r="W293">
            <v>2</v>
          </cell>
          <cell r="X293" t="str">
            <v>б.4</v>
          </cell>
        </row>
        <row r="296">
          <cell r="V296">
            <v>12</v>
          </cell>
          <cell r="W296">
            <v>1</v>
          </cell>
          <cell r="X296" t="str">
            <v>б.4</v>
          </cell>
        </row>
        <row r="299">
          <cell r="V299">
            <v>11</v>
          </cell>
          <cell r="W299">
            <v>1</v>
          </cell>
          <cell r="X299" t="str">
            <v>б.4</v>
          </cell>
        </row>
        <row r="306">
          <cell r="W306">
            <v>4</v>
          </cell>
          <cell r="X306">
            <v>3.1</v>
          </cell>
        </row>
        <row r="309">
          <cell r="W309">
            <v>4</v>
          </cell>
          <cell r="X309">
            <v>3.1</v>
          </cell>
        </row>
        <row r="315">
          <cell r="V315">
            <v>21</v>
          </cell>
          <cell r="W315">
            <v>1</v>
          </cell>
          <cell r="X315" t="str">
            <v>а.3</v>
          </cell>
        </row>
        <row r="318">
          <cell r="V318">
            <v>26</v>
          </cell>
          <cell r="W318">
            <v>1</v>
          </cell>
          <cell r="X318" t="str">
            <v>а.3</v>
          </cell>
        </row>
        <row r="321">
          <cell r="V321">
            <v>26</v>
          </cell>
          <cell r="W321">
            <v>1</v>
          </cell>
          <cell r="X321" t="str">
            <v>а.3</v>
          </cell>
        </row>
        <row r="324">
          <cell r="V324">
            <v>23</v>
          </cell>
          <cell r="W324">
            <v>1</v>
          </cell>
          <cell r="X324" t="str">
            <v>а.3</v>
          </cell>
        </row>
        <row r="327">
          <cell r="V327">
            <v>23</v>
          </cell>
          <cell r="W327">
            <v>1</v>
          </cell>
          <cell r="X327" t="str">
            <v>а.3</v>
          </cell>
        </row>
        <row r="333">
          <cell r="V333">
            <v>21</v>
          </cell>
          <cell r="W333">
            <v>1</v>
          </cell>
          <cell r="X333" t="str">
            <v>а.8</v>
          </cell>
        </row>
        <row r="336">
          <cell r="V336">
            <v>27</v>
          </cell>
          <cell r="W336">
            <v>1</v>
          </cell>
          <cell r="X336" t="str">
            <v>а.12</v>
          </cell>
        </row>
        <row r="341">
          <cell r="V341">
            <v>21</v>
          </cell>
          <cell r="W341">
            <v>1</v>
          </cell>
          <cell r="X341" t="str">
            <v>а.9</v>
          </cell>
        </row>
        <row r="345">
          <cell r="V345">
            <v>13</v>
          </cell>
          <cell r="W345">
            <v>1</v>
          </cell>
          <cell r="X345" t="str">
            <v>а.13</v>
          </cell>
        </row>
        <row r="351">
          <cell r="V351">
            <v>21</v>
          </cell>
          <cell r="W351">
            <v>1</v>
          </cell>
          <cell r="X351" t="str">
            <v>а.10</v>
          </cell>
        </row>
        <row r="354">
          <cell r="V354">
            <v>27</v>
          </cell>
          <cell r="W354">
            <v>1</v>
          </cell>
          <cell r="X354" t="str">
            <v>а.14</v>
          </cell>
        </row>
        <row r="357">
          <cell r="V357">
            <v>27</v>
          </cell>
          <cell r="W357">
            <v>1</v>
          </cell>
          <cell r="X357" t="str">
            <v>а.15</v>
          </cell>
        </row>
        <row r="361">
          <cell r="V361">
            <v>25</v>
          </cell>
          <cell r="W361">
            <v>2</v>
          </cell>
          <cell r="X361" t="str">
            <v>а.5</v>
          </cell>
        </row>
        <row r="364">
          <cell r="V364">
            <v>26</v>
          </cell>
          <cell r="W364">
            <v>1</v>
          </cell>
          <cell r="X364" t="str">
            <v>а.5</v>
          </cell>
        </row>
        <row r="367">
          <cell r="V367">
            <v>25</v>
          </cell>
          <cell r="W367">
            <v>2</v>
          </cell>
          <cell r="X367" t="str">
            <v>а.5</v>
          </cell>
        </row>
        <row r="373">
          <cell r="V373">
            <v>12</v>
          </cell>
          <cell r="W373">
            <v>1</v>
          </cell>
          <cell r="X373" t="str">
            <v>б.3</v>
          </cell>
        </row>
        <row r="376">
          <cell r="V376">
            <v>12</v>
          </cell>
          <cell r="W376">
            <v>1</v>
          </cell>
          <cell r="X376" t="str">
            <v>б.3</v>
          </cell>
        </row>
        <row r="382">
          <cell r="V382">
            <v>27</v>
          </cell>
          <cell r="W382">
            <v>1</v>
          </cell>
          <cell r="X382">
            <v>2.1</v>
          </cell>
        </row>
        <row r="385">
          <cell r="V385">
            <v>26</v>
          </cell>
          <cell r="W385">
            <v>1</v>
          </cell>
          <cell r="X385" t="str">
            <v>а.16</v>
          </cell>
        </row>
        <row r="389">
          <cell r="V389">
            <v>26</v>
          </cell>
          <cell r="W389">
            <v>1</v>
          </cell>
          <cell r="X389" t="str">
            <v>а.17</v>
          </cell>
        </row>
      </sheetData>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ts"/>
      <sheetName val="Energy"/>
      <sheetName val="Agriculture"/>
      <sheetName val="Metals"/>
      <sheetName val="HELP"/>
    </sheetNames>
    <sheetDataSet>
      <sheetData sheetId="0">
        <row r="38">
          <cell r="A38" t="str">
            <v>Q3 12</v>
          </cell>
        </row>
        <row r="39">
          <cell r="A39">
            <v>2012</v>
          </cell>
        </row>
        <row r="46">
          <cell r="A46" t="str">
            <v>Composite</v>
          </cell>
        </row>
        <row r="47">
          <cell r="A47" t="str">
            <v>ANZ Banking Group Ltd/Melbourne - Mark Pervan</v>
          </cell>
          <cell r="D47" t="str">
            <v>Y</v>
          </cell>
        </row>
        <row r="48">
          <cell r="A48" t="str">
            <v>Ageas - Pierre Crucifix</v>
          </cell>
          <cell r="D48" t="str">
            <v>Q1</v>
          </cell>
        </row>
        <row r="49">
          <cell r="A49" t="str">
            <v>Australia &amp; New Zealand Banking Group Ltd - Andrew Harrington</v>
          </cell>
          <cell r="D49" t="str">
            <v>Q2</v>
          </cell>
        </row>
        <row r="50">
          <cell r="A50" t="str">
            <v>BMO Capital Markets Corp - Randy J Ollenberger</v>
          </cell>
          <cell r="D50" t="str">
            <v>Q3</v>
          </cell>
        </row>
        <row r="51">
          <cell r="A51" t="str">
            <v>BNP Paribas SA - Stephen Briggs</v>
          </cell>
          <cell r="D51" t="str">
            <v>Q4</v>
          </cell>
        </row>
        <row r="52">
          <cell r="A52" t="str">
            <v>BNP Paribas SA - Teri Viswanath</v>
          </cell>
        </row>
        <row r="53">
          <cell r="A53" t="str">
            <v>BNP Paribas SA - Anne-Laure Tremblay</v>
          </cell>
        </row>
        <row r="54">
          <cell r="A54" t="str">
            <v>BNP Paribas SA - Harry Tchilinguirian</v>
          </cell>
        </row>
        <row r="55">
          <cell r="A55" t="str">
            <v>Banco Bilbao Vizcaya Argentaria SA - Pedro Moreno Alonso</v>
          </cell>
        </row>
        <row r="56">
          <cell r="A56" t="str">
            <v>Bank of America Merrill Lynch - Michael Widmer</v>
          </cell>
        </row>
        <row r="57">
          <cell r="A57" t="str">
            <v>Bank of America Merrill Lynch - Francisco Blanch</v>
          </cell>
        </row>
        <row r="58">
          <cell r="A58" t="str">
            <v>Bank of America Merrill Lynch - Sabine Schels</v>
          </cell>
        </row>
        <row r="59">
          <cell r="A59" t="str">
            <v>Barclays PLC - Kevin Norrish</v>
          </cell>
        </row>
        <row r="60">
          <cell r="A60" t="str">
            <v>CIBC World Markets Corp - Katherine Spector</v>
          </cell>
        </row>
        <row r="61">
          <cell r="A61" t="str">
            <v>CIBC World Markets Inc - Peter Buchanan</v>
          </cell>
        </row>
        <row r="62">
          <cell r="A62" t="str">
            <v>COER2 Commodities C2C - Jean-Francois Cauvet</v>
          </cell>
        </row>
        <row r="63">
          <cell r="A63" t="str">
            <v>China International Capital Corp Hong Kong Ltd - James Luke</v>
          </cell>
        </row>
        <row r="64">
          <cell r="A64" t="str">
            <v>China International Capital Corp Hong Kong Ltd - Janet Kong</v>
          </cell>
        </row>
        <row r="65">
          <cell r="A65" t="str">
            <v>Citigroup Inc - Aakash Doshi</v>
          </cell>
        </row>
        <row r="66">
          <cell r="A66" t="str">
            <v>Citigroup Inc - Daniel Hynes</v>
          </cell>
        </row>
        <row r="67">
          <cell r="A67" t="str">
            <v>Citigroup Inc - Anthony Yuen</v>
          </cell>
        </row>
        <row r="68">
          <cell r="A68" t="str">
            <v>Citigroup Inc - Edward Morse</v>
          </cell>
        </row>
        <row r="69">
          <cell r="A69" t="str">
            <v>Citigroup Inc - Johann Steyn</v>
          </cell>
        </row>
        <row r="70">
          <cell r="A70" t="str">
            <v>Citigroup Inc - David Wilson</v>
          </cell>
        </row>
        <row r="71">
          <cell r="A71" t="str">
            <v>Commerzbank AG - Eugen Weinberg</v>
          </cell>
        </row>
        <row r="72">
          <cell r="A72" t="str">
            <v>Commerzbank AG - Barbara Lambrecht</v>
          </cell>
        </row>
        <row r="73">
          <cell r="A73" t="str">
            <v>Credit Agricole Corporate and Investment Bank/London - Christophe Barret</v>
          </cell>
        </row>
        <row r="74">
          <cell r="A74" t="str">
            <v>Credit Suisse Group AG - Jan Stuart</v>
          </cell>
        </row>
        <row r="75">
          <cell r="A75" t="str">
            <v>Credit Suisse Group AG - Andrew Shaw</v>
          </cell>
        </row>
        <row r="76">
          <cell r="A76" t="str">
            <v>Credit Suisse Group AG - Stefan Revielle</v>
          </cell>
        </row>
        <row r="77">
          <cell r="A77" t="str">
            <v>Credit Suisse Group AG - Joachim Azria</v>
          </cell>
        </row>
        <row r="78">
          <cell r="A78" t="str">
            <v>Credit Suisse Group AG - Jonathan Wolff</v>
          </cell>
        </row>
        <row r="79">
          <cell r="A79" t="str">
            <v>Credit Suisse Group AG - Tom Kendall</v>
          </cell>
        </row>
        <row r="80">
          <cell r="A80" t="str">
            <v>Credit Suisse Group AG - Ric Deverell</v>
          </cell>
        </row>
        <row r="81">
          <cell r="A81" t="str">
            <v>DBS Vickers Securities Indonesia PT - Ben Santoso</v>
          </cell>
        </row>
        <row r="82">
          <cell r="A82" t="str">
            <v>Danske Bank A/S - Christin Tuxen</v>
          </cell>
        </row>
        <row r="83">
          <cell r="A83" t="str">
            <v>Davenport &amp; Co LLC - Timothy Hayes</v>
          </cell>
        </row>
        <row r="84">
          <cell r="A84" t="str">
            <v>Deutsche Bank AG - Soozhana Choi</v>
          </cell>
        </row>
        <row r="85">
          <cell r="A85" t="str">
            <v>Deutsche Bank AG - Mark C Lewis</v>
          </cell>
        </row>
        <row r="86">
          <cell r="A86" t="str">
            <v>Deutsche Bank AG - Daniel Brebner</v>
          </cell>
        </row>
        <row r="87">
          <cell r="A87" t="str">
            <v>Dexia Carbon Advisory Services Ltd - Carsten Schmitt</v>
          </cell>
        </row>
        <row r="88">
          <cell r="A88" t="str">
            <v>EnergyQuote JHA - James Hanks</v>
          </cell>
        </row>
        <row r="89">
          <cell r="A89" t="str">
            <v>Erste Bank AG/Austria - Ronald-Peter Stoeferle</v>
          </cell>
        </row>
        <row r="90">
          <cell r="A90" t="str">
            <v>Food &amp; Agricultural Policy Research Institute - John C Beghin</v>
          </cell>
        </row>
        <row r="91">
          <cell r="A91" t="str">
            <v>Fortis Bank - Helios Padilla</v>
          </cell>
        </row>
        <row r="92">
          <cell r="A92" t="str">
            <v>Goldman Sachs Group Inc/The - Samantha Dart</v>
          </cell>
        </row>
        <row r="93">
          <cell r="A93" t="str">
            <v>Goldman Sachs Group Inc/The - David Greely</v>
          </cell>
        </row>
        <row r="94">
          <cell r="A94" t="str">
            <v>Guggenheim Securities LLC - Raoul LeBlanc</v>
          </cell>
        </row>
        <row r="95">
          <cell r="A95" t="str">
            <v>HSH Nordbank AG - Sintje Boie</v>
          </cell>
        </row>
        <row r="96">
          <cell r="A96" t="str">
            <v>JBC Energy GmbH - David Wech</v>
          </cell>
        </row>
        <row r="97">
          <cell r="A97" t="str">
            <v>JPMorgan Chase &amp; Co - Simone Yeoh</v>
          </cell>
        </row>
        <row r="98">
          <cell r="A98" t="str">
            <v>JPMorgan Chase &amp; Co - Scott Speaker</v>
          </cell>
        </row>
        <row r="99">
          <cell r="A99" t="str">
            <v>JPMorgan Chase &amp; Co - Lewis Hagedorn</v>
          </cell>
        </row>
        <row r="100">
          <cell r="A100" t="str">
            <v>JPMorgan Chase &amp; Co - Lawrence Eagles</v>
          </cell>
        </row>
        <row r="101">
          <cell r="A101" t="str">
            <v>JPMorgan Chase &amp; Co - Michael Jansen</v>
          </cell>
        </row>
        <row r="102">
          <cell r="A102" t="str">
            <v>KeyBanc Capital Markets Inc - Jack Aydin</v>
          </cell>
        </row>
        <row r="103">
          <cell r="A103" t="str">
            <v>Kotak Commodity Services Ltd - Si Kannan</v>
          </cell>
        </row>
        <row r="104">
          <cell r="A104" t="str">
            <v>LBBW - Frank Schallenberger</v>
          </cell>
        </row>
        <row r="105">
          <cell r="A105" t="str">
            <v>LBBW - Sven Streitmayer</v>
          </cell>
        </row>
        <row r="106">
          <cell r="A106" t="str">
            <v>LBBW - Thorsten Proettel</v>
          </cell>
        </row>
        <row r="107">
          <cell r="A107" t="str">
            <v>LGT Capital Management/Pfaeffikon - Bayram Dincer</v>
          </cell>
        </row>
        <row r="108">
          <cell r="A108" t="str">
            <v>M&amp;C Energy Group - Paul Love</v>
          </cell>
        </row>
        <row r="109">
          <cell r="A109" t="str">
            <v>MF Global Holdings Ltd - Ashley Thomas</v>
          </cell>
        </row>
        <row r="110">
          <cell r="A110" t="str">
            <v>Mirae Asset Securities HK Ltd - Gordon Kwan</v>
          </cell>
        </row>
        <row r="111">
          <cell r="A111" t="str">
            <v>NE Nomisma Energia Srl - Matteo Mazzoni</v>
          </cell>
        </row>
        <row r="112">
          <cell r="A112" t="str">
            <v>Natexis Commodity Markets Ltd - Jim Boland</v>
          </cell>
        </row>
        <row r="113">
          <cell r="A113" t="str">
            <v>Natexis Commodity Markets Ltd - David Gornall</v>
          </cell>
        </row>
        <row r="114">
          <cell r="A114" t="str">
            <v>National Australia Bank Ltd - Alexandra Knight</v>
          </cell>
        </row>
        <row r="115">
          <cell r="A115" t="str">
            <v>National Australia Bank Ltd - Michael Creed</v>
          </cell>
        </row>
        <row r="116">
          <cell r="A116" t="str">
            <v>Natixis Bleichroeder Inc - Roger Read</v>
          </cell>
        </row>
        <row r="117">
          <cell r="A117" t="str">
            <v>Nomura International PLC - Saeed Amen</v>
          </cell>
        </row>
        <row r="118">
          <cell r="A118" t="str">
            <v>Norddeutsche Landesbank Girozentrale - Norman Rudschuck</v>
          </cell>
        </row>
        <row r="119">
          <cell r="A119" t="str">
            <v>Nordea Bank Norge ASA - Bjornar Tonhaugen</v>
          </cell>
        </row>
        <row r="120">
          <cell r="A120" t="str">
            <v>OSK Research Sdn Bhd - Alvin Tai</v>
          </cell>
        </row>
        <row r="121">
          <cell r="A121" t="str">
            <v>Prestige Economics LLC - Jason Schenker</v>
          </cell>
        </row>
        <row r="122">
          <cell r="A122" t="str">
            <v>RBC Capital Markets - Greg Pardy</v>
          </cell>
        </row>
        <row r="123">
          <cell r="A123" t="str">
            <v>RBC Capital Markets - Scott Hanold</v>
          </cell>
        </row>
        <row r="124">
          <cell r="A124" t="str">
            <v>RBC Capital Partners Ltd - Robin Kazar</v>
          </cell>
        </row>
        <row r="125">
          <cell r="A125" t="str">
            <v>RHB Research Institute Sdn Bhd - Hoe Lee Leng</v>
          </cell>
        </row>
        <row r="126">
          <cell r="A126" t="str">
            <v>Raiffeisen Bank International AG - Hannes Loacker</v>
          </cell>
        </row>
        <row r="127">
          <cell r="A127" t="str">
            <v>Raymond James &amp; Associates Inc - Marshall Adkins</v>
          </cell>
        </row>
        <row r="128">
          <cell r="A128" t="str">
            <v>Royal Bank of Scotland PLC/The - Nick Moore</v>
          </cell>
        </row>
        <row r="129">
          <cell r="A129" t="str">
            <v>Sagacarbon Sarl - Marius Frunza</v>
          </cell>
        </row>
        <row r="130">
          <cell r="A130" t="str">
            <v>Sanford C Bernstein &amp; Co Inc - Oswald Clint</v>
          </cell>
        </row>
        <row r="131">
          <cell r="A131" t="str">
            <v>Sanford C Bernstein &amp; Co Inc - Bob Brackett</v>
          </cell>
        </row>
        <row r="132">
          <cell r="A132" t="str">
            <v>Santander UK PLC - Jason Kenney</v>
          </cell>
        </row>
        <row r="133">
          <cell r="A133" t="str">
            <v>Scotia Capital Inc - David Christie</v>
          </cell>
        </row>
        <row r="134">
          <cell r="A134" t="str">
            <v>Scotia Capital Inc - Lawrence Smith</v>
          </cell>
        </row>
        <row r="135">
          <cell r="A135" t="str">
            <v>Societe Generale SA - Robin Bhar</v>
          </cell>
        </row>
        <row r="136">
          <cell r="A136" t="str">
            <v>Societe Generale SA - Emmanuel Fages</v>
          </cell>
        </row>
        <row r="137">
          <cell r="A137" t="str">
            <v>Societe Generale SA - Mike Wittner</v>
          </cell>
        </row>
        <row r="138">
          <cell r="A138" t="str">
            <v>Societe Generale SA - Emmanuel Jayet</v>
          </cell>
        </row>
        <row r="139">
          <cell r="A139" t="str">
            <v>Societe Generale SA - Laurent Key</v>
          </cell>
        </row>
        <row r="140">
          <cell r="A140" t="str">
            <v>Standard Bank PLC - Jinzhong (James) Zhang</v>
          </cell>
        </row>
        <row r="141">
          <cell r="A141" t="str">
            <v>Standard Chartered Bank - Helen Henton</v>
          </cell>
        </row>
        <row r="142">
          <cell r="A142" t="str">
            <v>Standard Chartered Bank - Daniel Smith</v>
          </cell>
        </row>
        <row r="143">
          <cell r="A143" t="str">
            <v>Stifel Nicolaus &amp; Co Inc/Denver CO - Amir Arif</v>
          </cell>
        </row>
        <row r="144">
          <cell r="A144" t="str">
            <v>SunTrust Robinson Humphrey Capital Markets - John Gerdes</v>
          </cell>
        </row>
        <row r="145">
          <cell r="A145" t="str">
            <v>TA Securities Holdings Bhd - James Ratnam</v>
          </cell>
        </row>
        <row r="146">
          <cell r="A146" t="str">
            <v>TD Newcrest Inc - Greg Barnes</v>
          </cell>
        </row>
        <row r="147">
          <cell r="A147" t="str">
            <v>TFS Energy Futures LLC - Addison Armstrong</v>
          </cell>
        </row>
        <row r="148">
          <cell r="A148" t="str">
            <v>Toronto-Dominion Bank/Toronto - David Bouckhout</v>
          </cell>
        </row>
        <row r="149">
          <cell r="A149" t="str">
            <v>Toronto-Dominion Bank/Toronto - Bart Melek</v>
          </cell>
        </row>
        <row r="150">
          <cell r="A150" t="str">
            <v>UBS Securities LLC - William Featherston</v>
          </cell>
        </row>
        <row r="151">
          <cell r="A151" t="str">
            <v>UBS Warburg Ltd - Angus Staines</v>
          </cell>
        </row>
        <row r="152">
          <cell r="A152" t="str">
            <v>UFS Finance Investment Co LLC/Russia - Pavel Vasiliadi</v>
          </cell>
        </row>
        <row r="153">
          <cell r="A153" t="str">
            <v>UniCredit Bank AG - Carbon Solutions Team</v>
          </cell>
        </row>
        <row r="154">
          <cell r="A154" t="str">
            <v>UniCredit Markets &amp; Investment Banking - Jochen Hitzfeld</v>
          </cell>
        </row>
        <row r="155">
          <cell r="A155" t="str">
            <v>VTB Capital PLC - Colin Smith</v>
          </cell>
        </row>
        <row r="156">
          <cell r="A156" t="str">
            <v>VTB Capital PLC - Wiktor Bielski</v>
          </cell>
        </row>
        <row r="157">
          <cell r="A157" t="str">
            <v>Wells Fargo Securities LLC - David Tameron</v>
          </cell>
        </row>
        <row r="158">
          <cell r="A158" t="str">
            <v>Westpac Banking Corp - Justin Smirk</v>
          </cell>
        </row>
      </sheetData>
      <sheetData sheetId="1"/>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s>
    <sheetDataSet>
      <sheetData sheetId="0" refreshError="1"/>
      <sheetData sheetId="1" refreshError="1">
        <row r="3">
          <cell r="B3" t="str">
            <v>OrgDNPOs</v>
          </cell>
          <cell r="K3">
            <v>0</v>
          </cell>
          <cell r="L3" t="str">
            <v>Orcamento,Modalidade</v>
          </cell>
          <cell r="M3">
            <v>0</v>
          </cell>
        </row>
        <row r="4">
          <cell r="K4">
            <v>0</v>
          </cell>
          <cell r="L4">
            <v>1</v>
          </cell>
          <cell r="M4" t="str">
            <v>Total</v>
          </cell>
        </row>
        <row r="5">
          <cell r="K5">
            <v>0</v>
          </cell>
          <cell r="L5">
            <v>1</v>
          </cell>
          <cell r="M5">
            <v>0</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2.12.31"/>
      <sheetName val="sheet_acc"/>
      <sheetName val="sheet_imf"/>
      <sheetName val="rated"/>
    </sheetNames>
    <sheetDataSet>
      <sheetData sheetId="0" refreshError="1"/>
      <sheetData sheetId="1" refreshError="1"/>
      <sheetData sheetId="2" refreshError="1"/>
      <sheetData sheetId="3" refreshError="1"/>
      <sheetData sheetId="4" refreshError="1">
        <row r="7">
          <cell r="CZ7" t="str">
            <v>а.1</v>
          </cell>
        </row>
        <row r="10">
          <cell r="CZ10" t="str">
            <v>а.1</v>
          </cell>
        </row>
        <row r="13">
          <cell r="CZ13" t="str">
            <v>а.1</v>
          </cell>
        </row>
        <row r="16">
          <cell r="CZ16" t="str">
            <v>а.1</v>
          </cell>
        </row>
        <row r="19">
          <cell r="CZ19" t="str">
            <v>а.1</v>
          </cell>
        </row>
        <row r="22">
          <cell r="CZ22" t="str">
            <v>а.1</v>
          </cell>
        </row>
        <row r="25">
          <cell r="CZ25" t="str">
            <v>а.1</v>
          </cell>
        </row>
        <row r="28">
          <cell r="CZ28" t="str">
            <v>а.1</v>
          </cell>
        </row>
        <row r="31">
          <cell r="CZ31" t="str">
            <v>а.1</v>
          </cell>
        </row>
        <row r="34">
          <cell r="CZ34" t="str">
            <v>а.1</v>
          </cell>
        </row>
        <row r="41">
          <cell r="CZ41" t="str">
            <v>а.2</v>
          </cell>
        </row>
        <row r="44">
          <cell r="CZ44" t="str">
            <v>а.2</v>
          </cell>
        </row>
        <row r="47">
          <cell r="CZ47" t="str">
            <v>а.2</v>
          </cell>
        </row>
        <row r="50">
          <cell r="CZ50" t="str">
            <v>а.2</v>
          </cell>
        </row>
        <row r="53">
          <cell r="CZ53" t="str">
            <v>а.2</v>
          </cell>
        </row>
        <row r="56">
          <cell r="CZ56" t="str">
            <v>а.2</v>
          </cell>
        </row>
        <row r="59">
          <cell r="CZ59" t="str">
            <v>а.2</v>
          </cell>
        </row>
        <row r="62">
          <cell r="CZ62" t="str">
            <v>а.2</v>
          </cell>
        </row>
        <row r="65">
          <cell r="CZ65" t="str">
            <v>а.2</v>
          </cell>
        </row>
        <row r="68">
          <cell r="CZ68" t="str">
            <v>а.2</v>
          </cell>
        </row>
        <row r="71">
          <cell r="CZ71" t="str">
            <v>а.2</v>
          </cell>
        </row>
        <row r="74">
          <cell r="CZ74" t="str">
            <v>а.2</v>
          </cell>
        </row>
        <row r="77">
          <cell r="CZ77" t="str">
            <v>а.2</v>
          </cell>
        </row>
        <row r="80">
          <cell r="CZ80" t="str">
            <v>а.2</v>
          </cell>
        </row>
        <row r="83">
          <cell r="CZ83" t="str">
            <v>а.2</v>
          </cell>
        </row>
        <row r="86">
          <cell r="CZ86" t="str">
            <v>а.2</v>
          </cell>
        </row>
        <row r="89">
          <cell r="CZ89" t="str">
            <v>а.2</v>
          </cell>
        </row>
        <row r="95">
          <cell r="CZ95" t="str">
            <v>а.4</v>
          </cell>
        </row>
        <row r="98">
          <cell r="CZ98" t="str">
            <v>а.4</v>
          </cell>
        </row>
        <row r="101">
          <cell r="CZ101" t="str">
            <v>а.4</v>
          </cell>
        </row>
        <row r="106">
          <cell r="CZ106" t="str">
            <v>а.7</v>
          </cell>
        </row>
        <row r="109">
          <cell r="CZ109" t="str">
            <v>а.7</v>
          </cell>
        </row>
        <row r="112">
          <cell r="CZ112" t="str">
            <v>а.7</v>
          </cell>
        </row>
        <row r="118">
          <cell r="CZ118" t="str">
            <v>а.6</v>
          </cell>
        </row>
        <row r="121">
          <cell r="CZ121" t="str">
            <v>а.6</v>
          </cell>
        </row>
        <row r="131">
          <cell r="CZ131" t="str">
            <v>б.1</v>
          </cell>
        </row>
        <row r="134">
          <cell r="CZ134" t="str">
            <v>б.1</v>
          </cell>
        </row>
        <row r="137">
          <cell r="CZ137" t="str">
            <v>б.1</v>
          </cell>
        </row>
        <row r="140">
          <cell r="CZ140" t="str">
            <v>б.1</v>
          </cell>
        </row>
        <row r="143">
          <cell r="CZ143" t="str">
            <v>б.1</v>
          </cell>
        </row>
        <row r="146">
          <cell r="CZ146" t="str">
            <v>б.1</v>
          </cell>
        </row>
        <row r="149">
          <cell r="CZ149" t="str">
            <v>б.1</v>
          </cell>
        </row>
        <row r="152">
          <cell r="CZ152" t="str">
            <v>б.1</v>
          </cell>
        </row>
        <row r="155">
          <cell r="CZ155" t="str">
            <v>б.1</v>
          </cell>
        </row>
        <row r="158">
          <cell r="CZ158" t="str">
            <v>б.1</v>
          </cell>
        </row>
        <row r="161">
          <cell r="CZ161" t="str">
            <v>б.1</v>
          </cell>
        </row>
        <row r="164">
          <cell r="CZ164" t="str">
            <v>б.1</v>
          </cell>
        </row>
        <row r="167">
          <cell r="CZ167" t="str">
            <v>б.1</v>
          </cell>
        </row>
        <row r="170">
          <cell r="CZ170" t="str">
            <v>б.1</v>
          </cell>
        </row>
        <row r="173">
          <cell r="CZ173" t="str">
            <v>б.1</v>
          </cell>
        </row>
        <row r="176">
          <cell r="CZ176" t="str">
            <v>б.1</v>
          </cell>
        </row>
        <row r="179">
          <cell r="CZ179" t="str">
            <v>б.1</v>
          </cell>
        </row>
        <row r="182">
          <cell r="CZ182" t="str">
            <v>б.1</v>
          </cell>
        </row>
        <row r="185">
          <cell r="CZ185" t="str">
            <v>б.1</v>
          </cell>
        </row>
        <row r="188">
          <cell r="CZ188" t="str">
            <v>б.1</v>
          </cell>
        </row>
        <row r="191">
          <cell r="CZ191" t="str">
            <v>б.1</v>
          </cell>
        </row>
        <row r="194">
          <cell r="CZ194" t="str">
            <v>б.1</v>
          </cell>
        </row>
        <row r="197">
          <cell r="CZ197" t="str">
            <v>б.1</v>
          </cell>
        </row>
        <row r="200">
          <cell r="CZ200" t="str">
            <v>б.1</v>
          </cell>
        </row>
        <row r="203">
          <cell r="CZ203" t="str">
            <v>б.1</v>
          </cell>
        </row>
        <row r="206">
          <cell r="CZ206" t="str">
            <v>б.1</v>
          </cell>
        </row>
        <row r="209">
          <cell r="CZ209" t="str">
            <v>б.1</v>
          </cell>
        </row>
        <row r="212">
          <cell r="CZ212" t="str">
            <v>б.1</v>
          </cell>
        </row>
        <row r="215">
          <cell r="CZ215" t="str">
            <v>б.1</v>
          </cell>
        </row>
        <row r="218">
          <cell r="CZ218" t="str">
            <v>б.1</v>
          </cell>
        </row>
        <row r="221">
          <cell r="CZ221" t="str">
            <v>б.1</v>
          </cell>
        </row>
        <row r="224">
          <cell r="CZ224" t="str">
            <v>б.1</v>
          </cell>
        </row>
        <row r="227">
          <cell r="CZ227" t="str">
            <v>б.1</v>
          </cell>
        </row>
        <row r="233">
          <cell r="CZ233" t="str">
            <v>б.2</v>
          </cell>
        </row>
        <row r="236">
          <cell r="CZ236" t="str">
            <v>б.2</v>
          </cell>
        </row>
        <row r="239">
          <cell r="CZ239" t="str">
            <v>б.2</v>
          </cell>
        </row>
        <row r="242">
          <cell r="CZ242" t="str">
            <v>б.2</v>
          </cell>
        </row>
        <row r="245">
          <cell r="CZ245" t="str">
            <v>б.2</v>
          </cell>
        </row>
        <row r="248">
          <cell r="CZ248" t="str">
            <v>б.2</v>
          </cell>
        </row>
        <row r="251">
          <cell r="CZ251" t="str">
            <v>б.2</v>
          </cell>
        </row>
        <row r="254">
          <cell r="CZ254" t="str">
            <v>б.2</v>
          </cell>
        </row>
        <row r="257">
          <cell r="CZ257" t="str">
            <v>б.2</v>
          </cell>
        </row>
        <row r="260">
          <cell r="CZ260" t="str">
            <v>б.2</v>
          </cell>
        </row>
        <row r="263">
          <cell r="CZ263" t="str">
            <v>б.2</v>
          </cell>
        </row>
        <row r="266">
          <cell r="CZ266" t="str">
            <v>б.2</v>
          </cell>
        </row>
        <row r="269">
          <cell r="CZ269" t="str">
            <v>б.2</v>
          </cell>
        </row>
        <row r="272">
          <cell r="CZ272" t="str">
            <v>б.2</v>
          </cell>
        </row>
        <row r="275">
          <cell r="CZ275" t="str">
            <v>б.2</v>
          </cell>
        </row>
        <row r="278">
          <cell r="CZ278" t="str">
            <v>б.2</v>
          </cell>
        </row>
        <row r="281">
          <cell r="CZ281" t="str">
            <v>б.2</v>
          </cell>
        </row>
        <row r="287">
          <cell r="CZ287" t="str">
            <v>б.4</v>
          </cell>
        </row>
        <row r="290">
          <cell r="CZ290" t="str">
            <v>б.4</v>
          </cell>
        </row>
        <row r="293">
          <cell r="CZ293" t="str">
            <v>б.4</v>
          </cell>
        </row>
        <row r="296">
          <cell r="CZ296" t="str">
            <v>б.4</v>
          </cell>
        </row>
        <row r="299">
          <cell r="CZ299" t="str">
            <v>б.4</v>
          </cell>
        </row>
        <row r="306">
          <cell r="CZ306">
            <v>3.1</v>
          </cell>
        </row>
        <row r="309">
          <cell r="CZ309">
            <v>3.1</v>
          </cell>
        </row>
        <row r="315">
          <cell r="CZ315" t="str">
            <v>а.3</v>
          </cell>
        </row>
        <row r="318">
          <cell r="CZ318" t="str">
            <v>а.3</v>
          </cell>
        </row>
        <row r="321">
          <cell r="CZ321" t="str">
            <v>а.3</v>
          </cell>
        </row>
        <row r="324">
          <cell r="CZ324" t="str">
            <v>а.3</v>
          </cell>
        </row>
        <row r="327">
          <cell r="CZ327" t="str">
            <v>а.3</v>
          </cell>
        </row>
        <row r="333">
          <cell r="CZ333" t="str">
            <v>а.8</v>
          </cell>
        </row>
        <row r="341">
          <cell r="CZ341" t="str">
            <v>а.9</v>
          </cell>
        </row>
        <row r="351">
          <cell r="CZ351" t="str">
            <v>а.10</v>
          </cell>
        </row>
        <row r="361">
          <cell r="CZ361" t="str">
            <v>а.5</v>
          </cell>
        </row>
        <row r="364">
          <cell r="CZ364" t="str">
            <v>а.5</v>
          </cell>
        </row>
        <row r="367">
          <cell r="CZ367" t="str">
            <v>а.5</v>
          </cell>
        </row>
        <row r="373">
          <cell r="CZ373" t="str">
            <v>б.3</v>
          </cell>
        </row>
        <row r="376">
          <cell r="CZ376" t="str">
            <v>б.3</v>
          </cell>
        </row>
        <row r="382">
          <cell r="CZ382">
            <v>2.1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s>
    <sheetDataSet>
      <sheetData sheetId="0"/>
      <sheetData sheetId="1"/>
      <sheetData sheetId="2"/>
      <sheetData sheetId="3"/>
      <sheetData sheetId="4"/>
      <sheetData sheetId="5"/>
      <sheetData sheetId="6"/>
      <sheetData sheetId="7">
        <row r="60">
          <cell r="D60" t="str">
            <v>S2009REV</v>
          </cell>
        </row>
        <row r="61">
          <cell r="D61">
            <v>39969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s>
    <sheetDataSet>
      <sheetData sheetId="0"/>
      <sheetData sheetId="1"/>
      <sheetData sheetId="2"/>
      <sheetData sheetId="3"/>
      <sheetData sheetId="4"/>
      <sheetData sheetId="5"/>
      <sheetData sheetId="6"/>
      <sheetData sheetId="7"/>
      <sheetData sheetId="8"/>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sheetData sheetId="11"/>
      <sheetData sheetId="12"/>
      <sheetData sheetId="13"/>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v>0</v>
          </cell>
          <cell r="L10">
            <v>150</v>
          </cell>
          <cell r="M10">
            <v>0</v>
          </cell>
          <cell r="N10">
            <v>0</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v>0</v>
          </cell>
          <cell r="L11">
            <v>0</v>
          </cell>
          <cell r="M11">
            <v>0</v>
          </cell>
          <cell r="N11">
            <v>0</v>
          </cell>
          <cell r="O11">
            <v>0</v>
          </cell>
          <cell r="P11">
            <v>0</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v>0</v>
          </cell>
          <cell r="L12">
            <v>33.619999999999997</v>
          </cell>
          <cell r="M12">
            <v>0</v>
          </cell>
          <cell r="N12">
            <v>39.92</v>
          </cell>
          <cell r="O12">
            <v>674.49</v>
          </cell>
          <cell r="P12">
            <v>0</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v>0</v>
          </cell>
          <cell r="L13">
            <v>0</v>
          </cell>
          <cell r="M13">
            <v>0</v>
          </cell>
          <cell r="N13">
            <v>0</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v>0</v>
          </cell>
          <cell r="L14">
            <v>0</v>
          </cell>
          <cell r="M14">
            <v>0</v>
          </cell>
          <cell r="N14">
            <v>0</v>
          </cell>
          <cell r="O14">
            <v>0</v>
          </cell>
          <cell r="P14">
            <v>0</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v>0</v>
          </cell>
          <cell r="L15">
            <v>4140</v>
          </cell>
          <cell r="M15">
            <v>0</v>
          </cell>
          <cell r="N15">
            <v>0</v>
          </cell>
          <cell r="O15">
            <v>726</v>
          </cell>
          <cell r="P15">
            <v>0</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v>0</v>
          </cell>
          <cell r="L16">
            <v>0</v>
          </cell>
          <cell r="M16">
            <v>0</v>
          </cell>
          <cell r="N16">
            <v>0</v>
          </cell>
          <cell r="O16">
            <v>0</v>
          </cell>
          <cell r="P16">
            <v>0</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v>0</v>
          </cell>
          <cell r="L17">
            <v>0</v>
          </cell>
          <cell r="M17">
            <v>0</v>
          </cell>
          <cell r="N17">
            <v>130.01</v>
          </cell>
          <cell r="O17">
            <v>53.54</v>
          </cell>
          <cell r="P17">
            <v>0</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v>0</v>
          </cell>
          <cell r="L18">
            <v>1350</v>
          </cell>
          <cell r="M18">
            <v>0</v>
          </cell>
          <cell r="N18">
            <v>0</v>
          </cell>
          <cell r="O18">
            <v>550</v>
          </cell>
          <cell r="P18">
            <v>0</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v>0</v>
          </cell>
          <cell r="L19">
            <v>0</v>
          </cell>
          <cell r="M19">
            <v>0</v>
          </cell>
          <cell r="N19">
            <v>0</v>
          </cell>
          <cell r="O19">
            <v>130</v>
          </cell>
          <cell r="P19">
            <v>0</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v>0</v>
          </cell>
          <cell r="L20">
            <v>0</v>
          </cell>
          <cell r="M20">
            <v>0</v>
          </cell>
          <cell r="N20">
            <v>405</v>
          </cell>
          <cell r="O20">
            <v>515.5</v>
          </cell>
          <cell r="P20">
            <v>0</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v>0</v>
          </cell>
          <cell r="L21">
            <v>0</v>
          </cell>
          <cell r="M21">
            <v>0</v>
          </cell>
          <cell r="N21">
            <v>0</v>
          </cell>
          <cell r="O21">
            <v>0</v>
          </cell>
          <cell r="P21">
            <v>0</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v>0</v>
          </cell>
          <cell r="L22">
            <v>0</v>
          </cell>
          <cell r="M22">
            <v>0</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v>0</v>
          </cell>
          <cell r="L23">
            <v>0</v>
          </cell>
          <cell r="M23">
            <v>0</v>
          </cell>
          <cell r="N23">
            <v>0</v>
          </cell>
          <cell r="O23">
            <v>6.41</v>
          </cell>
          <cell r="P23">
            <v>0</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v>0</v>
          </cell>
          <cell r="L24">
            <v>100</v>
          </cell>
          <cell r="M24">
            <v>0</v>
          </cell>
          <cell r="N24">
            <v>0</v>
          </cell>
          <cell r="O24">
            <v>100</v>
          </cell>
          <cell r="P24">
            <v>0</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v>0</v>
          </cell>
          <cell r="L25">
            <v>10</v>
          </cell>
          <cell r="M25">
            <v>0</v>
          </cell>
          <cell r="N25">
            <v>0</v>
          </cell>
          <cell r="O25">
            <v>0</v>
          </cell>
          <cell r="P25">
            <v>0</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v>0</v>
          </cell>
          <cell r="L26">
            <v>0</v>
          </cell>
          <cell r="M26">
            <v>0</v>
          </cell>
          <cell r="N26">
            <v>122.04</v>
          </cell>
          <cell r="O26">
            <v>149</v>
          </cell>
          <cell r="P26">
            <v>0</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v>0</v>
          </cell>
          <cell r="L27">
            <v>1808.66</v>
          </cell>
          <cell r="M27">
            <v>0</v>
          </cell>
          <cell r="N27">
            <v>0</v>
          </cell>
          <cell r="O27">
            <v>5705.75</v>
          </cell>
          <cell r="P27">
            <v>0</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v>0</v>
          </cell>
          <cell r="L28">
            <v>0</v>
          </cell>
          <cell r="M28">
            <v>0</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v>0</v>
          </cell>
          <cell r="L29">
            <v>200</v>
          </cell>
          <cell r="M29">
            <v>0</v>
          </cell>
          <cell r="N29">
            <v>24</v>
          </cell>
          <cell r="O29">
            <v>31</v>
          </cell>
          <cell r="P29">
            <v>0</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v>0</v>
          </cell>
          <cell r="L30">
            <v>0</v>
          </cell>
          <cell r="M30">
            <v>0</v>
          </cell>
          <cell r="N30">
            <v>0</v>
          </cell>
          <cell r="O30">
            <v>0</v>
          </cell>
          <cell r="P30">
            <v>0</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v>0</v>
          </cell>
          <cell r="L31">
            <v>0</v>
          </cell>
          <cell r="M31">
            <v>0</v>
          </cell>
          <cell r="N31">
            <v>26.5</v>
          </cell>
          <cell r="O31">
            <v>41.09</v>
          </cell>
          <cell r="P31">
            <v>0</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v>0</v>
          </cell>
          <cell r="L32">
            <v>3236</v>
          </cell>
          <cell r="M32">
            <v>0</v>
          </cell>
          <cell r="N32">
            <v>0</v>
          </cell>
          <cell r="O32">
            <v>0</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v>0</v>
          </cell>
          <cell r="L33">
            <v>0</v>
          </cell>
          <cell r="M33">
            <v>0</v>
          </cell>
          <cell r="N33">
            <v>0</v>
          </cell>
          <cell r="O33">
            <v>0</v>
          </cell>
          <cell r="P33">
            <v>0</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v>0</v>
          </cell>
          <cell r="L34">
            <v>0</v>
          </cell>
          <cell r="M34">
            <v>0</v>
          </cell>
          <cell r="N34">
            <v>0</v>
          </cell>
          <cell r="O34">
            <v>10</v>
          </cell>
          <cell r="P34">
            <v>0</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v>0</v>
          </cell>
          <cell r="L35">
            <v>422870</v>
          </cell>
          <cell r="M35">
            <v>0</v>
          </cell>
          <cell r="N35">
            <v>0</v>
          </cell>
          <cell r="O35">
            <v>303</v>
          </cell>
          <cell r="P35">
            <v>0</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v>0</v>
          </cell>
          <cell r="L36">
            <v>0</v>
          </cell>
          <cell r="M36">
            <v>0</v>
          </cell>
          <cell r="N36">
            <v>0</v>
          </cell>
          <cell r="O36">
            <v>0</v>
          </cell>
          <cell r="P36">
            <v>0</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v>0</v>
          </cell>
          <cell r="L37">
            <v>0</v>
          </cell>
          <cell r="M37">
            <v>0</v>
          </cell>
          <cell r="N37">
            <v>0</v>
          </cell>
          <cell r="O37">
            <v>40</v>
          </cell>
          <cell r="P37">
            <v>0</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v>0</v>
          </cell>
          <cell r="L38">
            <v>0</v>
          </cell>
          <cell r="M38">
            <v>0</v>
          </cell>
          <cell r="N38">
            <v>0</v>
          </cell>
          <cell r="O38">
            <v>12.1</v>
          </cell>
          <cell r="P38">
            <v>0</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v>0</v>
          </cell>
          <cell r="L39">
            <v>0</v>
          </cell>
          <cell r="M39">
            <v>0</v>
          </cell>
          <cell r="N39">
            <v>0</v>
          </cell>
          <cell r="O39">
            <v>30</v>
          </cell>
          <cell r="P39">
            <v>0</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v>0</v>
          </cell>
          <cell r="L40">
            <v>0</v>
          </cell>
          <cell r="M40">
            <v>0</v>
          </cell>
          <cell r="N40">
            <v>63.67</v>
          </cell>
          <cell r="O40">
            <v>115.5</v>
          </cell>
          <cell r="P40">
            <v>0</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v>0</v>
          </cell>
          <cell r="L41">
            <v>0</v>
          </cell>
          <cell r="M41">
            <v>0</v>
          </cell>
          <cell r="N41">
            <v>0</v>
          </cell>
          <cell r="O41">
            <v>0</v>
          </cell>
          <cell r="P41">
            <v>0</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v>0</v>
          </cell>
          <cell r="L42">
            <v>0</v>
          </cell>
          <cell r="M42">
            <v>0</v>
          </cell>
          <cell r="N42">
            <v>0</v>
          </cell>
          <cell r="O42">
            <v>560</v>
          </cell>
          <cell r="P42">
            <v>0</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v>0</v>
          </cell>
          <cell r="L43">
            <v>20</v>
          </cell>
          <cell r="M43">
            <v>0</v>
          </cell>
          <cell r="N43">
            <v>20</v>
          </cell>
          <cell r="O43">
            <v>170</v>
          </cell>
          <cell r="P43">
            <v>0</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v>0</v>
          </cell>
          <cell r="L44">
            <v>0</v>
          </cell>
          <cell r="M44">
            <v>0</v>
          </cell>
          <cell r="N44">
            <v>0</v>
          </cell>
          <cell r="O44">
            <v>385.8</v>
          </cell>
          <cell r="P44">
            <v>0</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v>0</v>
          </cell>
          <cell r="L45">
            <v>0</v>
          </cell>
          <cell r="M45">
            <v>0</v>
          </cell>
          <cell r="N45">
            <v>148.44</v>
          </cell>
          <cell r="O45">
            <v>561</v>
          </cell>
          <cell r="P45">
            <v>0</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v>0</v>
          </cell>
          <cell r="L46">
            <v>400</v>
          </cell>
          <cell r="M46">
            <v>0</v>
          </cell>
          <cell r="N46">
            <v>0</v>
          </cell>
          <cell r="O46">
            <v>157.32</v>
          </cell>
          <cell r="P46">
            <v>0</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v>0</v>
          </cell>
          <cell r="L47">
            <v>260</v>
          </cell>
          <cell r="M47">
            <v>0</v>
          </cell>
          <cell r="N47">
            <v>0</v>
          </cell>
          <cell r="O47">
            <v>0</v>
          </cell>
          <cell r="P47">
            <v>0</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v>0</v>
          </cell>
          <cell r="L48">
            <v>340</v>
          </cell>
          <cell r="M48">
            <v>0</v>
          </cell>
          <cell r="N48">
            <v>82.46</v>
          </cell>
          <cell r="O48">
            <v>263.41000000000003</v>
          </cell>
          <cell r="P48">
            <v>0</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v>0</v>
          </cell>
          <cell r="L49">
            <v>0</v>
          </cell>
          <cell r="M49">
            <v>0</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v>0</v>
          </cell>
          <cell r="L50">
            <v>789.6</v>
          </cell>
          <cell r="M50">
            <v>0</v>
          </cell>
          <cell r="N50">
            <v>0</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v>0</v>
          </cell>
          <cell r="F51">
            <v>0</v>
          </cell>
          <cell r="G51">
            <v>0</v>
          </cell>
          <cell r="H51">
            <v>279000</v>
          </cell>
          <cell r="I51">
            <v>0</v>
          </cell>
          <cell r="J51">
            <v>279000</v>
          </cell>
          <cell r="K51">
            <v>0</v>
          </cell>
          <cell r="L51">
            <v>0</v>
          </cell>
          <cell r="M51">
            <v>0</v>
          </cell>
          <cell r="N51">
            <v>0</v>
          </cell>
          <cell r="O51">
            <v>0</v>
          </cell>
          <cell r="P51">
            <v>0</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v>0</v>
          </cell>
          <cell r="F52">
            <v>0</v>
          </cell>
          <cell r="G52">
            <v>0</v>
          </cell>
          <cell r="H52">
            <v>0</v>
          </cell>
          <cell r="I52">
            <v>0</v>
          </cell>
          <cell r="J52">
            <v>0</v>
          </cell>
          <cell r="K52">
            <v>515000</v>
          </cell>
          <cell r="L52">
            <v>0</v>
          </cell>
          <cell r="M52">
            <v>0</v>
          </cell>
          <cell r="N52">
            <v>0</v>
          </cell>
          <cell r="O52">
            <v>0</v>
          </cell>
          <cell r="P52">
            <v>0</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v>0</v>
          </cell>
          <cell r="F53">
            <v>0</v>
          </cell>
          <cell r="G53">
            <v>0</v>
          </cell>
          <cell r="H53">
            <v>0</v>
          </cell>
          <cell r="I53">
            <v>0</v>
          </cell>
          <cell r="J53">
            <v>0</v>
          </cell>
          <cell r="K53">
            <v>0</v>
          </cell>
          <cell r="L53">
            <v>114400</v>
          </cell>
          <cell r="M53">
            <v>0</v>
          </cell>
          <cell r="N53">
            <v>0</v>
          </cell>
          <cell r="O53">
            <v>0</v>
          </cell>
          <cell r="P53">
            <v>0</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v>0</v>
          </cell>
          <cell r="F54">
            <v>0</v>
          </cell>
          <cell r="G54">
            <v>0</v>
          </cell>
          <cell r="H54">
            <v>0</v>
          </cell>
          <cell r="I54">
            <v>0</v>
          </cell>
          <cell r="J54">
            <v>0</v>
          </cell>
          <cell r="K54">
            <v>0</v>
          </cell>
          <cell r="L54">
            <v>123000</v>
          </cell>
          <cell r="M54">
            <v>0</v>
          </cell>
          <cell r="N54">
            <v>0</v>
          </cell>
          <cell r="O54">
            <v>0</v>
          </cell>
          <cell r="P54">
            <v>0</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v>0</v>
          </cell>
          <cell r="F55">
            <v>0</v>
          </cell>
          <cell r="G55">
            <v>0</v>
          </cell>
          <cell r="H55">
            <v>0</v>
          </cell>
          <cell r="I55">
            <v>0</v>
          </cell>
          <cell r="J55">
            <v>0</v>
          </cell>
          <cell r="K55">
            <v>0</v>
          </cell>
          <cell r="L55">
            <v>318818.2</v>
          </cell>
          <cell r="M55">
            <v>0</v>
          </cell>
          <cell r="N55">
            <v>0</v>
          </cell>
          <cell r="O55">
            <v>0</v>
          </cell>
          <cell r="P55">
            <v>0</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v>0</v>
          </cell>
          <cell r="F56">
            <v>0</v>
          </cell>
          <cell r="G56">
            <v>0</v>
          </cell>
          <cell r="H56">
            <v>0</v>
          </cell>
          <cell r="I56">
            <v>0</v>
          </cell>
          <cell r="J56">
            <v>0</v>
          </cell>
          <cell r="K56">
            <v>0</v>
          </cell>
          <cell r="L56">
            <v>7628.71</v>
          </cell>
          <cell r="M56">
            <v>0</v>
          </cell>
          <cell r="N56">
            <v>0</v>
          </cell>
          <cell r="O56">
            <v>0</v>
          </cell>
          <cell r="P56">
            <v>0</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v>0</v>
          </cell>
          <cell r="F57">
            <v>0</v>
          </cell>
          <cell r="G57">
            <v>0</v>
          </cell>
          <cell r="H57">
            <v>0</v>
          </cell>
          <cell r="I57">
            <v>0</v>
          </cell>
          <cell r="J57">
            <v>0</v>
          </cell>
          <cell r="K57">
            <v>0</v>
          </cell>
          <cell r="L57">
            <v>0</v>
          </cell>
          <cell r="M57">
            <v>78000</v>
          </cell>
          <cell r="N57">
            <v>0</v>
          </cell>
          <cell r="O57">
            <v>0</v>
          </cell>
          <cell r="P57">
            <v>0</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v>0</v>
          </cell>
          <cell r="F58">
            <v>0</v>
          </cell>
          <cell r="G58">
            <v>0</v>
          </cell>
          <cell r="H58">
            <v>0</v>
          </cell>
          <cell r="I58">
            <v>0</v>
          </cell>
          <cell r="J58">
            <v>0</v>
          </cell>
          <cell r="K58">
            <v>0</v>
          </cell>
          <cell r="L58">
            <v>0</v>
          </cell>
          <cell r="M58">
            <v>0</v>
          </cell>
          <cell r="N58">
            <v>215490.24</v>
          </cell>
          <cell r="O58">
            <v>0</v>
          </cell>
          <cell r="P58">
            <v>0</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v>0</v>
          </cell>
          <cell r="L59">
            <v>0</v>
          </cell>
          <cell r="M59">
            <v>0</v>
          </cell>
          <cell r="N59">
            <v>0</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v>0</v>
          </cell>
          <cell r="L60">
            <v>33.619999999999997</v>
          </cell>
          <cell r="M60">
            <v>0</v>
          </cell>
          <cell r="N60">
            <v>0</v>
          </cell>
          <cell r="O60">
            <v>538.83000000000004</v>
          </cell>
          <cell r="P60">
            <v>0</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v>0</v>
          </cell>
          <cell r="F61">
            <v>0</v>
          </cell>
          <cell r="G61">
            <v>0</v>
          </cell>
          <cell r="H61">
            <v>0</v>
          </cell>
          <cell r="I61">
            <v>0</v>
          </cell>
          <cell r="J61">
            <v>0</v>
          </cell>
          <cell r="K61">
            <v>0</v>
          </cell>
          <cell r="L61">
            <v>139600</v>
          </cell>
          <cell r="M61">
            <v>0</v>
          </cell>
          <cell r="N61">
            <v>0</v>
          </cell>
          <cell r="O61">
            <v>0</v>
          </cell>
          <cell r="P61">
            <v>0</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v>0</v>
          </cell>
          <cell r="F62">
            <v>0</v>
          </cell>
          <cell r="G62">
            <v>0</v>
          </cell>
          <cell r="H62">
            <v>0</v>
          </cell>
          <cell r="I62">
            <v>0</v>
          </cell>
          <cell r="J62">
            <v>0</v>
          </cell>
          <cell r="K62">
            <v>0</v>
          </cell>
          <cell r="L62">
            <v>964160.77</v>
          </cell>
          <cell r="M62">
            <v>0</v>
          </cell>
          <cell r="N62">
            <v>0</v>
          </cell>
          <cell r="O62">
            <v>0</v>
          </cell>
          <cell r="P62">
            <v>0</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v>0</v>
          </cell>
          <cell r="F63">
            <v>0</v>
          </cell>
          <cell r="G63">
            <v>0</v>
          </cell>
          <cell r="H63">
            <v>0</v>
          </cell>
          <cell r="I63">
            <v>0</v>
          </cell>
          <cell r="J63">
            <v>0</v>
          </cell>
          <cell r="K63">
            <v>0</v>
          </cell>
          <cell r="L63">
            <v>0</v>
          </cell>
          <cell r="M63">
            <v>0</v>
          </cell>
          <cell r="N63">
            <v>19500</v>
          </cell>
          <cell r="O63">
            <v>0</v>
          </cell>
          <cell r="P63">
            <v>0</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v>0</v>
          </cell>
          <cell r="L64">
            <v>0</v>
          </cell>
          <cell r="M64">
            <v>0</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v>0</v>
          </cell>
          <cell r="L65">
            <v>6393</v>
          </cell>
          <cell r="M65">
            <v>0</v>
          </cell>
          <cell r="N65">
            <v>0</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v>0</v>
          </cell>
          <cell r="L66">
            <v>0</v>
          </cell>
          <cell r="M66">
            <v>0</v>
          </cell>
          <cell r="N66">
            <v>0</v>
          </cell>
          <cell r="O66">
            <v>0</v>
          </cell>
          <cell r="P66">
            <v>0</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v>0</v>
          </cell>
          <cell r="L67">
            <v>0</v>
          </cell>
          <cell r="M67">
            <v>0</v>
          </cell>
          <cell r="N67">
            <v>0</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v>0</v>
          </cell>
          <cell r="L68">
            <v>0</v>
          </cell>
          <cell r="M68">
            <v>0</v>
          </cell>
          <cell r="N68">
            <v>44.06</v>
          </cell>
          <cell r="O68">
            <v>165.12</v>
          </cell>
          <cell r="P68">
            <v>0</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v>0</v>
          </cell>
          <cell r="L69">
            <v>0</v>
          </cell>
          <cell r="M69">
            <v>0</v>
          </cell>
          <cell r="N69">
            <v>0</v>
          </cell>
          <cell r="O69">
            <v>3.65</v>
          </cell>
          <cell r="P69">
            <v>0</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v>0</v>
          </cell>
          <cell r="L70">
            <v>0</v>
          </cell>
          <cell r="M70">
            <v>0</v>
          </cell>
          <cell r="N70">
            <v>0</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v>0</v>
          </cell>
          <cell r="L71">
            <v>100</v>
          </cell>
          <cell r="M71">
            <v>0</v>
          </cell>
          <cell r="N71">
            <v>0</v>
          </cell>
          <cell r="O71">
            <v>447.4</v>
          </cell>
          <cell r="P71">
            <v>0</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v>0</v>
          </cell>
          <cell r="L72">
            <v>48</v>
          </cell>
          <cell r="M72">
            <v>0</v>
          </cell>
          <cell r="N72">
            <v>16.8</v>
          </cell>
          <cell r="O72">
            <v>75.010000000000005</v>
          </cell>
          <cell r="P72">
            <v>0</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v>0</v>
          </cell>
          <cell r="L73">
            <v>0</v>
          </cell>
          <cell r="M73">
            <v>0</v>
          </cell>
          <cell r="N73">
            <v>0</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v>0</v>
          </cell>
          <cell r="L74">
            <v>0</v>
          </cell>
          <cell r="M74">
            <v>0</v>
          </cell>
          <cell r="N74">
            <v>0</v>
          </cell>
          <cell r="O74">
            <v>23</v>
          </cell>
          <cell r="P74">
            <v>0</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v>0</v>
          </cell>
          <cell r="L75">
            <v>5000</v>
          </cell>
          <cell r="M75">
            <v>0</v>
          </cell>
          <cell r="N75">
            <v>0</v>
          </cell>
          <cell r="O75">
            <v>198.53</v>
          </cell>
          <cell r="P75">
            <v>0</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v>0</v>
          </cell>
          <cell r="L76">
            <v>85</v>
          </cell>
          <cell r="M76">
            <v>0</v>
          </cell>
          <cell r="N76">
            <v>0</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v>0</v>
          </cell>
          <cell r="L77">
            <v>7484</v>
          </cell>
          <cell r="M77">
            <v>0</v>
          </cell>
          <cell r="N77">
            <v>0</v>
          </cell>
          <cell r="O77">
            <v>894.5</v>
          </cell>
          <cell r="P77">
            <v>0</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v>0</v>
          </cell>
          <cell r="L78">
            <v>300</v>
          </cell>
          <cell r="M78">
            <v>0</v>
          </cell>
          <cell r="N78">
            <v>41.5</v>
          </cell>
          <cell r="O78">
            <v>245.6</v>
          </cell>
          <cell r="P78">
            <v>0</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v>0</v>
          </cell>
          <cell r="L79">
            <v>961</v>
          </cell>
          <cell r="M79">
            <v>0</v>
          </cell>
          <cell r="N79">
            <v>0</v>
          </cell>
          <cell r="O79">
            <v>157</v>
          </cell>
          <cell r="P79">
            <v>0</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v>0</v>
          </cell>
          <cell r="L80">
            <v>833</v>
          </cell>
          <cell r="M80">
            <v>0</v>
          </cell>
          <cell r="N80">
            <v>0</v>
          </cell>
          <cell r="O80">
            <v>20</v>
          </cell>
          <cell r="P80">
            <v>0</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v>0</v>
          </cell>
          <cell r="L81">
            <v>131.5</v>
          </cell>
          <cell r="M81">
            <v>0</v>
          </cell>
          <cell r="N81">
            <v>197.33</v>
          </cell>
          <cell r="O81">
            <v>182.62</v>
          </cell>
          <cell r="P81">
            <v>0</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v>0</v>
          </cell>
          <cell r="L82">
            <v>1856.6</v>
          </cell>
          <cell r="M82">
            <v>0</v>
          </cell>
          <cell r="N82">
            <v>0</v>
          </cell>
          <cell r="O82">
            <v>174.68</v>
          </cell>
          <cell r="P82">
            <v>0</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v>0</v>
          </cell>
          <cell r="L83">
            <v>2917</v>
          </cell>
          <cell r="M83">
            <v>0</v>
          </cell>
          <cell r="N83">
            <v>0</v>
          </cell>
          <cell r="O83">
            <v>5</v>
          </cell>
          <cell r="P83">
            <v>0</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v>0</v>
          </cell>
          <cell r="L84">
            <v>10</v>
          </cell>
          <cell r="M84">
            <v>0</v>
          </cell>
          <cell r="N84">
            <v>0</v>
          </cell>
          <cell r="O84">
            <v>25</v>
          </cell>
          <cell r="P84">
            <v>0</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v>0</v>
          </cell>
          <cell r="L85">
            <v>900</v>
          </cell>
          <cell r="M85">
            <v>0</v>
          </cell>
          <cell r="N85">
            <v>283.12</v>
          </cell>
          <cell r="O85">
            <v>226.55</v>
          </cell>
          <cell r="P85">
            <v>0</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v>0</v>
          </cell>
          <cell r="L86">
            <v>0</v>
          </cell>
          <cell r="M86">
            <v>0</v>
          </cell>
          <cell r="N86">
            <v>0</v>
          </cell>
          <cell r="O86">
            <v>64</v>
          </cell>
          <cell r="P86">
            <v>0</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v>0</v>
          </cell>
          <cell r="L87">
            <v>25</v>
          </cell>
          <cell r="M87">
            <v>0</v>
          </cell>
          <cell r="N87">
            <v>92.7</v>
          </cell>
          <cell r="O87">
            <v>254.85</v>
          </cell>
          <cell r="P87">
            <v>0</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v>0</v>
          </cell>
          <cell r="L88">
            <v>0</v>
          </cell>
          <cell r="M88">
            <v>0</v>
          </cell>
          <cell r="N88">
            <v>0</v>
          </cell>
          <cell r="O88">
            <v>0</v>
          </cell>
          <cell r="P88">
            <v>0</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v>0</v>
          </cell>
          <cell r="L89">
            <v>6869.36</v>
          </cell>
          <cell r="M89">
            <v>0</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v>0</v>
          </cell>
          <cell r="L90">
            <v>39.1</v>
          </cell>
          <cell r="M90">
            <v>0</v>
          </cell>
          <cell r="N90">
            <v>0</v>
          </cell>
          <cell r="O90">
            <v>0</v>
          </cell>
          <cell r="P90">
            <v>0</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v>0</v>
          </cell>
          <cell r="L91">
            <v>460.6</v>
          </cell>
          <cell r="M91">
            <v>0</v>
          </cell>
          <cell r="N91">
            <v>0</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v>0</v>
          </cell>
          <cell r="L92">
            <v>50</v>
          </cell>
          <cell r="M92">
            <v>0</v>
          </cell>
          <cell r="N92">
            <v>0</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v>0</v>
          </cell>
          <cell r="L93">
            <v>13332.47</v>
          </cell>
          <cell r="M93">
            <v>0</v>
          </cell>
          <cell r="N93">
            <v>300</v>
          </cell>
          <cell r="O93">
            <v>4472.57</v>
          </cell>
          <cell r="P93">
            <v>0</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v>0</v>
          </cell>
          <cell r="L94">
            <v>2426.4</v>
          </cell>
          <cell r="M94">
            <v>0</v>
          </cell>
          <cell r="N94">
            <v>0</v>
          </cell>
          <cell r="O94">
            <v>350</v>
          </cell>
          <cell r="P94">
            <v>0</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v>0</v>
          </cell>
          <cell r="L95">
            <v>4185</v>
          </cell>
          <cell r="M95">
            <v>0</v>
          </cell>
          <cell r="N95">
            <v>0</v>
          </cell>
          <cell r="O95">
            <v>76.790000000000006</v>
          </cell>
          <cell r="P95">
            <v>0</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v>0</v>
          </cell>
          <cell r="L96">
            <v>384.5</v>
          </cell>
          <cell r="M96">
            <v>0</v>
          </cell>
          <cell r="N96">
            <v>0</v>
          </cell>
          <cell r="O96">
            <v>385</v>
          </cell>
          <cell r="P96">
            <v>0</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v>0</v>
          </cell>
          <cell r="L97">
            <v>1683</v>
          </cell>
          <cell r="M97">
            <v>0</v>
          </cell>
          <cell r="N97">
            <v>0</v>
          </cell>
          <cell r="O97">
            <v>200</v>
          </cell>
          <cell r="P97">
            <v>0</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v>0</v>
          </cell>
          <cell r="L98">
            <v>0</v>
          </cell>
          <cell r="M98">
            <v>0</v>
          </cell>
          <cell r="N98">
            <v>0</v>
          </cell>
          <cell r="O98">
            <v>0</v>
          </cell>
          <cell r="P98">
            <v>0</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v>0</v>
          </cell>
          <cell r="L99">
            <v>0</v>
          </cell>
          <cell r="M99">
            <v>0</v>
          </cell>
          <cell r="N99">
            <v>0</v>
          </cell>
          <cell r="O99">
            <v>0</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v>0</v>
          </cell>
          <cell r="L100">
            <v>0</v>
          </cell>
          <cell r="M100">
            <v>0</v>
          </cell>
          <cell r="N100">
            <v>209.78</v>
          </cell>
          <cell r="O100">
            <v>111.41</v>
          </cell>
          <cell r="P100">
            <v>0</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v>0</v>
          </cell>
          <cell r="L101">
            <v>0</v>
          </cell>
          <cell r="M101">
            <v>0</v>
          </cell>
          <cell r="N101">
            <v>0</v>
          </cell>
          <cell r="O101">
            <v>15</v>
          </cell>
          <cell r="P101">
            <v>0</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v>0</v>
          </cell>
          <cell r="L102">
            <v>8404.8799999999992</v>
          </cell>
          <cell r="M102">
            <v>0</v>
          </cell>
          <cell r="N102">
            <v>0</v>
          </cell>
          <cell r="O102">
            <v>1931.87</v>
          </cell>
          <cell r="P102">
            <v>21112.21</v>
          </cell>
          <cell r="Q102">
            <v>486522.69</v>
          </cell>
        </row>
        <row r="103">
          <cell r="C103" t="str">
            <v xml:space="preserve">   Conselho Nacional de Combate ao HIV / SIDA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v>0</v>
          </cell>
          <cell r="L104">
            <v>48.2</v>
          </cell>
          <cell r="M104">
            <v>0</v>
          </cell>
          <cell r="N104">
            <v>0</v>
          </cell>
          <cell r="O104">
            <v>2077.61</v>
          </cell>
          <cell r="P104">
            <v>0</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v>0</v>
          </cell>
          <cell r="L105">
            <v>1213.6099999999999</v>
          </cell>
          <cell r="M105">
            <v>0</v>
          </cell>
          <cell r="N105">
            <v>901.08</v>
          </cell>
          <cell r="O105">
            <v>5316.12</v>
          </cell>
          <cell r="P105">
            <v>17293.23</v>
          </cell>
          <cell r="Q105">
            <v>616686.75</v>
          </cell>
        </row>
        <row r="106">
          <cell r="C106" t="str">
            <v xml:space="preserve">      Transferências às Famílias - D. P. Saúde</v>
          </cell>
          <cell r="D106">
            <v>1250</v>
          </cell>
          <cell r="E106">
            <v>0</v>
          </cell>
          <cell r="F106">
            <v>0</v>
          </cell>
          <cell r="G106">
            <v>0</v>
          </cell>
          <cell r="H106">
            <v>0</v>
          </cell>
          <cell r="I106">
            <v>0</v>
          </cell>
          <cell r="J106">
            <v>0</v>
          </cell>
          <cell r="K106">
            <v>0</v>
          </cell>
          <cell r="L106">
            <v>1250</v>
          </cell>
          <cell r="M106">
            <v>0</v>
          </cell>
          <cell r="N106">
            <v>0</v>
          </cell>
          <cell r="O106">
            <v>0</v>
          </cell>
          <cell r="P106">
            <v>0</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v>0</v>
          </cell>
          <cell r="L107">
            <v>0</v>
          </cell>
          <cell r="M107">
            <v>0</v>
          </cell>
          <cell r="N107">
            <v>0</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v>0</v>
          </cell>
          <cell r="L108">
            <v>14.6</v>
          </cell>
          <cell r="M108">
            <v>0</v>
          </cell>
          <cell r="N108">
            <v>0</v>
          </cell>
          <cell r="O108">
            <v>0</v>
          </cell>
          <cell r="P108">
            <v>0</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v>0</v>
          </cell>
          <cell r="L109">
            <v>0</v>
          </cell>
          <cell r="M109">
            <v>0</v>
          </cell>
          <cell r="N109">
            <v>0</v>
          </cell>
          <cell r="O109">
            <v>188</v>
          </cell>
          <cell r="P109">
            <v>0</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v>0</v>
          </cell>
          <cell r="L110">
            <v>0</v>
          </cell>
          <cell r="M110">
            <v>0</v>
          </cell>
          <cell r="N110">
            <v>0</v>
          </cell>
          <cell r="O110">
            <v>11</v>
          </cell>
          <cell r="P110">
            <v>0</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v>0</v>
          </cell>
          <cell r="L111">
            <v>95</v>
          </cell>
          <cell r="M111">
            <v>0</v>
          </cell>
          <cell r="N111">
            <v>10.119999999999999</v>
          </cell>
          <cell r="O111">
            <v>356.72</v>
          </cell>
          <cell r="P111">
            <v>0</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v>0</v>
          </cell>
          <cell r="L112">
            <v>0</v>
          </cell>
          <cell r="M112">
            <v>0</v>
          </cell>
          <cell r="N112">
            <v>0</v>
          </cell>
          <cell r="O112">
            <v>88.8</v>
          </cell>
          <cell r="P112">
            <v>0</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v>0</v>
          </cell>
          <cell r="L113">
            <v>150</v>
          </cell>
          <cell r="M113">
            <v>0</v>
          </cell>
          <cell r="N113">
            <v>0</v>
          </cell>
          <cell r="O113">
            <v>68</v>
          </cell>
          <cell r="P113">
            <v>0</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Update Instructions"/>
      <sheetName val="WEO Questionnaire (outdated)"/>
      <sheetName val="WEO GAS and Other EDSS"/>
      <sheetName val="EDSS-In (M)"/>
      <sheetName val="DMX_In"/>
      <sheetName val="Key Assumptions"/>
      <sheetName val="Output SEI"/>
      <sheetName val="From SEI"/>
      <sheetName val="OUT_NGDP_DMX"/>
      <sheetName val="CPI 2000-05"/>
      <sheetName val="CPI 2006-07"/>
      <sheetName val="CPI-2008"/>
      <sheetName val="Tables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Calculations Annual"/>
      <sheetName val="Calculations Ex.F&amp;F CPI"/>
      <sheetName val="ControlSheet"/>
      <sheetName val="COLA_old"/>
      <sheetName val="COLA"/>
      <sheetName val="S&amp;U"/>
      <sheetName val="New S&amp;U "/>
      <sheetName val="STA Apdx tb05"/>
      <sheetName val="data_out (A)"/>
      <sheetName val="data_out (M)"/>
      <sheetName val="Data-out-Aremos (M)"/>
      <sheetName val="DMX_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1"/>
      <sheetName val="Q2"/>
      <sheetName val="Q3"/>
      <sheetName val="Q4"/>
      <sheetName val="Q5"/>
      <sheetName val="Q6"/>
      <sheetName val="Q7"/>
    </sheetNames>
    <sheetDataSet>
      <sheetData sheetId="0" refreshError="1">
        <row r="19">
          <cell r="C19">
            <v>2000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Contents"/>
      <sheetName val="Basic assumptions"/>
      <sheetName val="SEFI table"/>
      <sheetName val=" Projection approaches"/>
      <sheetName val="GDP_Nominal"/>
      <sheetName val="GDP_Real"/>
      <sheetName val="GDP_Deflator"/>
      <sheetName val="Gov_SGO"/>
      <sheetName val="Gov_GTR_Proj"/>
      <sheetName val="Worksheet-Gov_Exp_Proj."/>
      <sheetName val="General (new)"/>
      <sheetName val="import"/>
      <sheetName val="export"/>
      <sheetName val="Mining revenue data"/>
      <sheetName val="weo"/>
      <sheetName val="weo-Mongolia"/>
      <sheetName val="Complete Data Set (Annual)"/>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v>0</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v>0</v>
          </cell>
          <cell r="M35">
            <v>0</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v>0</v>
          </cell>
          <cell r="O63">
            <v>0</v>
          </cell>
          <cell r="P63">
            <v>0</v>
          </cell>
          <cell r="Q63">
            <v>0</v>
          </cell>
          <cell r="R63">
            <v>0</v>
          </cell>
          <cell r="S63">
            <v>0</v>
          </cell>
          <cell r="T63">
            <v>0</v>
          </cell>
          <cell r="U63">
            <v>0</v>
          </cell>
          <cell r="W63">
            <v>0</v>
          </cell>
          <cell r="X63">
            <v>0</v>
          </cell>
          <cell r="Y63">
            <v>0</v>
          </cell>
          <cell r="AA63">
            <v>0</v>
          </cell>
          <cell r="AB63">
            <v>0</v>
          </cell>
        </row>
        <row r="64">
          <cell r="B64" t="str">
            <v xml:space="preserve">   Debt relief from Russia and non-Paris club bilaterals 1/(US$m)</v>
          </cell>
          <cell r="K64">
            <v>0</v>
          </cell>
          <cell r="L64">
            <v>34.799999999999997</v>
          </cell>
          <cell r="M64">
            <v>0</v>
          </cell>
          <cell r="N64">
            <v>0</v>
          </cell>
          <cell r="O64">
            <v>0</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IE"/>
      <sheetName val="Output SIE"/>
      <sheetName val="Print Table"/>
      <sheetName val="Historical"/>
      <sheetName val="BOMRM"/>
      <sheetName val="BOMNIR"/>
      <sheetName val="BOMDMBs"/>
      <sheetName val="Input-Team"/>
      <sheetName val="IMFRM"/>
      <sheetName val="IMFDMBs"/>
      <sheetName val="IMFMS"/>
      <sheetName val="RMONEY"/>
      <sheetName val="MSURVEY"/>
      <sheetName val="NCG"/>
      <sheetName val="Finprog"/>
      <sheetName val="Chart1"/>
      <sheetName val="Velocity"/>
      <sheetName val="AdjustProg"/>
      <sheetName val="ProgMon"/>
      <sheetName val="ControlSheet"/>
      <sheetName val="ProgMon_R"/>
      <sheetName val="PC_2002"/>
      <sheetName val="BrfTable"/>
      <sheetName val="PC_2003"/>
      <sheetName val="PC_2004"/>
      <sheetName val="2004MON"/>
      <sheetName val="2005MON (JMission)"/>
      <sheetName val="2005MON"/>
      <sheetName val="Data-Out-Sectors"/>
      <sheetName val="ResMoney from IFS"/>
      <sheetName val="Data_Out_M"/>
      <sheetName val="Data_Out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gister (2)"/>
      <sheetName val="Reg"/>
      <sheetName val="Amort monthly -MOF format"/>
      <sheetName val="int monthly-MOF format"/>
      <sheetName val="Exrates-A"/>
      <sheetName val="Exrates-Q"/>
      <sheetName val="Monthly 2001"/>
      <sheetName val="IN-BOM Ann"/>
      <sheetName val="BOM_Exr Monthly 2001 "/>
      <sheetName val="nirproj-BOM DD "/>
      <sheetName val="nirproj-BOM DD  IMFEXR"/>
      <sheetName val="nirproj -BOM Mis Apr 01"/>
      <sheetName val="nirproj -BOM Mis Apr 01 "/>
      <sheetName val="IN Macropar"/>
      <sheetName val="IN DSA"/>
      <sheetName val="IN MOF-USD"/>
      <sheetName val="IN-MOF-Orig"/>
      <sheetName val="out"/>
      <sheetName val="prin"/>
      <sheetName val="int"/>
      <sheetName val="nirproj - MOF DD"/>
      <sheetName val="IN BOP"/>
      <sheetName val="Disb-Orig"/>
      <sheetName val="Disb-USD"/>
      <sheetName val="New Money "/>
      <sheetName val="UFR"/>
      <sheetName val="Jap"/>
      <sheetName val="Ger"/>
      <sheetName val="Russia99"/>
      <sheetName val="Rus"/>
      <sheetName val="Kor"/>
      <sheetName val="Kuw"/>
      <sheetName val="Other Byl"/>
      <sheetName val="ADB-CURR"/>
      <sheetName val="WB-CURR"/>
      <sheetName val="IFAD"/>
      <sheetName val="Comm"/>
      <sheetName val="HIPC"/>
      <sheetName val="Actuals BoM &amp; IMF"/>
      <sheetName val="Arrears 97-98"/>
      <sheetName val="S1"/>
      <sheetName val="Output DSA Std -End Year (1999)"/>
      <sheetName val="Output DSA Std Annual Ser"/>
      <sheetName val="Register"/>
      <sheetName val="H-Stock"/>
      <sheetName val="H -Amrt"/>
      <sheetName val="H-Disb"/>
      <sheetName val="H -Int"/>
      <sheetName val="Quarterly"/>
      <sheetName val="WB-NM-B-Prj "/>
      <sheetName val="WB-NM-B-Cash"/>
      <sheetName val="ADB -NM- NB- Prj "/>
      <sheetName val="ADB -NM-B-Prj"/>
      <sheetName val="ADB -NM- B- Cash"/>
      <sheetName val="Other-NM- B- Prj "/>
      <sheetName val="Other-NM- B-Cash"/>
      <sheetName val="Other-NM-G- Cons-Prj "/>
      <sheetName val="Other NM- G-Ncons-Prj "/>
      <sheetName val="Other NM-Ncons-Prj"/>
      <sheetName val="Gap Fillers"/>
      <sheetName val="Table-NPV Par(out)"/>
      <sheetName val="Table - Debt Indic-Serv (B)"/>
      <sheetName val="Table - Debt Indic (2)"/>
      <sheetName val="Out - BoP"/>
      <sheetName val="Table- Nom Debt&amp;NPV"/>
      <sheetName val="Stock"/>
      <sheetName val="Amort"/>
      <sheetName val="Intr"/>
      <sheetName val="Data-Out"/>
      <sheetName val="Table - Debt Indic-Serv"/>
      <sheetName val="Table - Debt Indic -Stock -NPV"/>
      <sheetName val="Table - Debt Indic -Stock - (B)"/>
      <sheetName val="Sheet1 (2)"/>
      <sheetName val="Monthly 2000"/>
    </sheetNames>
    <sheetDataSet>
      <sheetData sheetId="0" refreshError="1"/>
      <sheetData sheetId="1" refreshError="1"/>
      <sheetData sheetId="2" refreshError="1"/>
      <sheetData sheetId="3" refreshError="1"/>
      <sheetData sheetId="4" refreshError="1"/>
      <sheetData sheetId="5" refreshError="1"/>
      <sheetData sheetId="6" refreshError="1">
        <row r="2">
          <cell r="D2" t="str">
            <v>1996Q1</v>
          </cell>
          <cell r="E2" t="str">
            <v>1996Q2</v>
          </cell>
          <cell r="F2" t="str">
            <v>1996Q3</v>
          </cell>
          <cell r="G2" t="str">
            <v>1996Q4</v>
          </cell>
          <cell r="H2" t="str">
            <v>1997Q1</v>
          </cell>
          <cell r="I2" t="str">
            <v>1997Q2</v>
          </cell>
          <cell r="J2" t="str">
            <v>1997Q3</v>
          </cell>
          <cell r="K2" t="str">
            <v>1997Q4</v>
          </cell>
          <cell r="L2" t="str">
            <v>1998Q1</v>
          </cell>
          <cell r="M2" t="str">
            <v>1998Q2</v>
          </cell>
          <cell r="N2" t="str">
            <v>1998Q3</v>
          </cell>
          <cell r="O2" t="str">
            <v>1998Q4</v>
          </cell>
          <cell r="P2" t="str">
            <v>1999Q1</v>
          </cell>
          <cell r="Q2" t="str">
            <v>1999Q2</v>
          </cell>
          <cell r="R2" t="str">
            <v>1999Q3</v>
          </cell>
          <cell r="S2" t="str">
            <v>1999Q4</v>
          </cell>
          <cell r="T2" t="str">
            <v>2000Q1</v>
          </cell>
          <cell r="U2" t="str">
            <v>2000Q2</v>
          </cell>
          <cell r="V2" t="str">
            <v>2000Q3</v>
          </cell>
          <cell r="W2" t="str">
            <v>2000Q4</v>
          </cell>
          <cell r="X2" t="str">
            <v>2001Q1</v>
          </cell>
          <cell r="Y2" t="str">
            <v>2001Q2</v>
          </cell>
          <cell r="Z2" t="str">
            <v>2001Q3</v>
          </cell>
          <cell r="AA2" t="str">
            <v>2001Q4</v>
          </cell>
          <cell r="AB2" t="str">
            <v>2002Q1</v>
          </cell>
          <cell r="AC2" t="str">
            <v>2002Q2</v>
          </cell>
          <cell r="AD2" t="str">
            <v>2002Q3</v>
          </cell>
          <cell r="AE2" t="str">
            <v>2002Q4</v>
          </cell>
          <cell r="AF2" t="str">
            <v>2003Q1</v>
          </cell>
          <cell r="AG2" t="str">
            <v>2003Q2</v>
          </cell>
          <cell r="AH2" t="str">
            <v>2003Q3</v>
          </cell>
          <cell r="AI2" t="str">
            <v>2003Q4</v>
          </cell>
          <cell r="AJ2" t="str">
            <v>2004Q1</v>
          </cell>
          <cell r="AK2" t="str">
            <v>2004Q2</v>
          </cell>
          <cell r="AL2" t="str">
            <v>2004Q3</v>
          </cell>
          <cell r="AM2" t="str">
            <v>2004Q4</v>
          </cell>
          <cell r="AN2" t="str">
            <v>2005Q1</v>
          </cell>
          <cell r="AO2" t="str">
            <v>2005Q2</v>
          </cell>
          <cell r="AP2" t="str">
            <v>2005Q3</v>
          </cell>
          <cell r="AQ2" t="str">
            <v>2005Q4</v>
          </cell>
          <cell r="AR2" t="str">
            <v>2006Q1</v>
          </cell>
          <cell r="AS2" t="str">
            <v>2006Q2</v>
          </cell>
          <cell r="AT2" t="str">
            <v>2006Q3</v>
          </cell>
          <cell r="AU2" t="str">
            <v>2006Q4</v>
          </cell>
        </row>
        <row r="7">
          <cell r="B7" t="str">
            <v>W163EDNA</v>
          </cell>
        </row>
        <row r="8">
          <cell r="B8" t="str">
            <v>W158EDNA</v>
          </cell>
        </row>
        <row r="9">
          <cell r="B9" t="str">
            <v>W134EDNA</v>
          </cell>
        </row>
        <row r="11">
          <cell r="B11" t="str">
            <v>W112EDNA</v>
          </cell>
        </row>
        <row r="12">
          <cell r="B12" t="str">
            <v>W132EDNA</v>
          </cell>
        </row>
        <row r="13">
          <cell r="B13" t="str">
            <v>W136EDNA</v>
          </cell>
        </row>
        <row r="14">
          <cell r="B14" t="str">
            <v>W156EDNA</v>
          </cell>
        </row>
        <row r="16">
          <cell r="B16" t="str">
            <v>W122EDNA</v>
          </cell>
        </row>
        <row r="17">
          <cell r="B17" t="str">
            <v>W124EDNA</v>
          </cell>
        </row>
        <row r="18">
          <cell r="B18" t="str">
            <v>W128EDNA</v>
          </cell>
        </row>
        <row r="19">
          <cell r="B19" t="str">
            <v>W137EDNA</v>
          </cell>
        </row>
        <row r="20">
          <cell r="B20" t="str">
            <v>W138EDNA</v>
          </cell>
        </row>
        <row r="21">
          <cell r="B21" t="str">
            <v>W142EDNA</v>
          </cell>
        </row>
        <row r="22">
          <cell r="B22" t="str">
            <v>W144EDNA</v>
          </cell>
        </row>
        <row r="23">
          <cell r="B23" t="str">
            <v>W146EDNA</v>
          </cell>
        </row>
        <row r="24">
          <cell r="B24" t="str">
            <v>W172EDNA</v>
          </cell>
        </row>
        <row r="25">
          <cell r="B25" t="str">
            <v>W174EDNA</v>
          </cell>
        </row>
        <row r="26">
          <cell r="B26" t="str">
            <v>W176EDNA</v>
          </cell>
        </row>
        <row r="27">
          <cell r="B27" t="str">
            <v>W178EDNA</v>
          </cell>
        </row>
        <row r="28">
          <cell r="B28" t="str">
            <v>W182EDNA</v>
          </cell>
        </row>
        <row r="29">
          <cell r="B29" t="str">
            <v>W184EDNA</v>
          </cell>
        </row>
        <row r="30">
          <cell r="B30" t="str">
            <v>W193EDNA</v>
          </cell>
        </row>
        <row r="31">
          <cell r="B31" t="str">
            <v>W196EDNA</v>
          </cell>
        </row>
        <row r="32">
          <cell r="B32" t="str">
            <v>W436EDNA</v>
          </cell>
        </row>
        <row r="33">
          <cell r="B33" t="str">
            <v>W528EDNA</v>
          </cell>
        </row>
        <row r="34">
          <cell r="B34" t="str">
            <v>W532EDNA</v>
          </cell>
        </row>
        <row r="35">
          <cell r="B35" t="str">
            <v>W542EDNA</v>
          </cell>
        </row>
        <row r="36">
          <cell r="B36" t="str">
            <v>W576EDNA</v>
          </cell>
        </row>
        <row r="39">
          <cell r="B39" t="str">
            <v>W163EDNE</v>
          </cell>
        </row>
        <row r="40">
          <cell r="B40" t="str">
            <v>W158EDNE</v>
          </cell>
        </row>
        <row r="41">
          <cell r="B41" t="str">
            <v>W134EDNE</v>
          </cell>
        </row>
        <row r="42">
          <cell r="B42" t="str">
            <v>W112EDNE</v>
          </cell>
        </row>
        <row r="43">
          <cell r="B43" t="str">
            <v>W132EDNE</v>
          </cell>
        </row>
        <row r="44">
          <cell r="B44" t="str">
            <v>W146EDNE</v>
          </cell>
        </row>
        <row r="46">
          <cell r="B46" t="str">
            <v>W111ESDA</v>
          </cell>
        </row>
        <row r="51">
          <cell r="B51" t="str">
            <v>W163EDNA</v>
          </cell>
        </row>
        <row r="52">
          <cell r="B52" t="str">
            <v>W158EDNA</v>
          </cell>
        </row>
        <row r="53">
          <cell r="B53" t="str">
            <v>W134EDNA</v>
          </cell>
        </row>
        <row r="55">
          <cell r="B55" t="str">
            <v>W112EDNA</v>
          </cell>
        </row>
        <row r="56">
          <cell r="B56" t="str">
            <v>W132EDNA</v>
          </cell>
        </row>
        <row r="57">
          <cell r="B57" t="str">
            <v>W136EDNA</v>
          </cell>
        </row>
        <row r="58">
          <cell r="B58" t="str">
            <v>W156EDNA</v>
          </cell>
        </row>
        <row r="60">
          <cell r="B60" t="str">
            <v>W122EDNA</v>
          </cell>
        </row>
        <row r="61">
          <cell r="B61" t="str">
            <v>W124EDNA</v>
          </cell>
        </row>
        <row r="62">
          <cell r="B62" t="str">
            <v>W128EDNA</v>
          </cell>
        </row>
        <row r="63">
          <cell r="B63" t="str">
            <v>W137EDNA</v>
          </cell>
        </row>
        <row r="64">
          <cell r="B64" t="str">
            <v>W138EDNA</v>
          </cell>
        </row>
        <row r="65">
          <cell r="B65" t="str">
            <v>W142EDNA</v>
          </cell>
        </row>
        <row r="66">
          <cell r="B66" t="str">
            <v>W144EDNA</v>
          </cell>
        </row>
        <row r="67">
          <cell r="B67" t="str">
            <v>W146EDNA</v>
          </cell>
        </row>
        <row r="68">
          <cell r="B68" t="str">
            <v>W172EDNA</v>
          </cell>
        </row>
        <row r="69">
          <cell r="B69" t="str">
            <v>W174EDNA</v>
          </cell>
        </row>
        <row r="70">
          <cell r="B70" t="str">
            <v>W176EDNA</v>
          </cell>
        </row>
        <row r="71">
          <cell r="B71" t="str">
            <v>W178EDNA</v>
          </cell>
        </row>
        <row r="72">
          <cell r="B72" t="str">
            <v>W182EDNA</v>
          </cell>
        </row>
        <row r="73">
          <cell r="B73" t="str">
            <v>W184EDNA</v>
          </cell>
        </row>
        <row r="74">
          <cell r="B74" t="str">
            <v>W193EDNA</v>
          </cell>
        </row>
        <row r="75">
          <cell r="B75" t="str">
            <v>W196EDNA</v>
          </cell>
        </row>
        <row r="76">
          <cell r="B76" t="str">
            <v>W436EDNA</v>
          </cell>
        </row>
        <row r="77">
          <cell r="B77" t="str">
            <v>W528EDNA</v>
          </cell>
        </row>
        <row r="78">
          <cell r="B78" t="str">
            <v>W532EDNA</v>
          </cell>
        </row>
        <row r="79">
          <cell r="B79" t="str">
            <v>W542EDNA</v>
          </cell>
        </row>
        <row r="80">
          <cell r="B80" t="str">
            <v>W576EDNA</v>
          </cell>
        </row>
        <row r="83">
          <cell r="B83" t="str">
            <v>W163EDNE</v>
          </cell>
        </row>
        <row r="84">
          <cell r="B84" t="str">
            <v>W158EDNE</v>
          </cell>
        </row>
        <row r="85">
          <cell r="B85" t="str">
            <v>W134EDNE</v>
          </cell>
        </row>
        <row r="86">
          <cell r="B86" t="str">
            <v>W112EDNE</v>
          </cell>
        </row>
        <row r="87">
          <cell r="B87" t="str">
            <v>W132EDNE</v>
          </cell>
        </row>
        <row r="88">
          <cell r="B88" t="str">
            <v>W146EDNE</v>
          </cell>
        </row>
        <row r="90">
          <cell r="B90" t="str">
            <v>W111ESDA</v>
          </cell>
        </row>
        <row r="97">
          <cell r="B97" t="str">
            <v>W111FLIBOR</v>
          </cell>
        </row>
        <row r="98">
          <cell r="B98" t="str">
            <v>W163FLIBOR</v>
          </cell>
        </row>
        <row r="99">
          <cell r="B99" t="str">
            <v>W158FLIBOR</v>
          </cell>
        </row>
        <row r="100">
          <cell r="B100" t="str">
            <v>W112FPIBOR</v>
          </cell>
        </row>
        <row r="101">
          <cell r="B101" t="str">
            <v>W146FLIBOR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27">
          <cell r="H227">
            <v>10</v>
          </cell>
        </row>
        <row r="228">
          <cell r="H228">
            <v>30</v>
          </cell>
        </row>
        <row r="229">
          <cell r="H229">
            <v>2.3099999999999999E-2</v>
          </cell>
        </row>
        <row r="230">
          <cell r="H230">
            <v>2.0333333333333332E-2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Financing"/>
      <sheetName val="Indicators of Fund credit"/>
      <sheetName val="Proj. Payments to the Fund"/>
      <sheetName val="RED"/>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s>
    <sheetDataSet>
      <sheetData sheetId="0" refreshError="1"/>
      <sheetData sheetId="1" refreshError="1"/>
      <sheetData sheetId="2" refreshError="1"/>
      <sheetData sheetId="3" refreshError="1"/>
      <sheetData sheetId="4" refreshError="1"/>
      <sheetData sheetId="5" refreshError="1">
        <row r="1">
          <cell r="A1" t="str">
            <v>Direction de la Prévision/MEFP</v>
          </cell>
        </row>
        <row r="2">
          <cell r="A2">
            <v>36220.779373611113</v>
          </cell>
        </row>
        <row r="3">
          <cell r="A3" t="str">
            <v>Arriérés du Trésor</v>
          </cell>
          <cell r="AI3" t="str">
            <v>juin</v>
          </cell>
          <cell r="AJ3" t="str">
            <v>juillet</v>
          </cell>
        </row>
        <row r="4">
          <cell r="A4" t="str">
            <v>En millions de francs CFA</v>
          </cell>
          <cell r="AI4">
            <v>1994</v>
          </cell>
          <cell r="AJ4">
            <v>1994</v>
          </cell>
        </row>
        <row r="5">
          <cell r="AA5" t="str">
            <v xml:space="preserve"> B A L A N C E    P R O V I S O I R E    I</v>
          </cell>
        </row>
        <row r="6">
          <cell r="B6" t="str">
            <v>1991</v>
          </cell>
          <cell r="C6" t="str">
            <v>1991</v>
          </cell>
          <cell r="D6" t="str">
            <v>1991</v>
          </cell>
          <cell r="E6" t="str">
            <v>1991</v>
          </cell>
          <cell r="F6" t="str">
            <v>1991</v>
          </cell>
          <cell r="G6" t="str">
            <v>1991</v>
          </cell>
          <cell r="H6" t="str">
            <v>1991</v>
          </cell>
          <cell r="I6" t="str">
            <v>1992</v>
          </cell>
          <cell r="J6" t="str">
            <v>1992</v>
          </cell>
          <cell r="K6" t="str">
            <v>1992</v>
          </cell>
          <cell r="L6" t="str">
            <v>1992</v>
          </cell>
          <cell r="M6" t="str">
            <v>1992</v>
          </cell>
          <cell r="N6" t="str">
            <v>1992</v>
          </cell>
          <cell r="O6" t="str">
            <v>1992</v>
          </cell>
          <cell r="P6" t="str">
            <v>1992</v>
          </cell>
          <cell r="Q6" t="str">
            <v>1992</v>
          </cell>
          <cell r="R6" t="str">
            <v>1992</v>
          </cell>
          <cell r="S6" t="str">
            <v>1992</v>
          </cell>
          <cell r="T6" t="str">
            <v>1992</v>
          </cell>
          <cell r="U6" t="str">
            <v>1992</v>
          </cell>
          <cell r="V6" t="str">
            <v>1992</v>
          </cell>
          <cell r="W6" t="str">
            <v xml:space="preserve">   1992</v>
          </cell>
          <cell r="X6" t="str">
            <v>1992</v>
          </cell>
          <cell r="Y6" t="str">
            <v>1992</v>
          </cell>
          <cell r="Z6" t="str">
            <v>1992</v>
          </cell>
          <cell r="AA6" t="str">
            <v xml:space="preserve">   1992</v>
          </cell>
          <cell r="AB6" t="str">
            <v>1992</v>
          </cell>
          <cell r="AC6" t="str">
            <v>1992</v>
          </cell>
          <cell r="AD6" t="str">
            <v>1992</v>
          </cell>
          <cell r="AE6" t="str">
            <v xml:space="preserve">     déc.</v>
          </cell>
          <cell r="AF6" t="str">
            <v xml:space="preserve"> déc.</v>
          </cell>
          <cell r="AG6" t="str">
            <v xml:space="preserve"> déc.</v>
          </cell>
          <cell r="AH6" t="str">
            <v xml:space="preserve"> déc.</v>
          </cell>
        </row>
        <row r="7">
          <cell r="B7" t="str">
            <v>mars</v>
          </cell>
          <cell r="C7" t="str">
            <v>juin</v>
          </cell>
          <cell r="D7" t="str">
            <v>sept.</v>
          </cell>
          <cell r="E7" t="str">
            <v>déc.</v>
          </cell>
          <cell r="F7" t="str">
            <v>déc.</v>
          </cell>
          <cell r="G7" t="str">
            <v>déc.</v>
          </cell>
          <cell r="H7" t="str">
            <v>déc.</v>
          </cell>
          <cell r="I7" t="str">
            <v xml:space="preserve"> 1er.Tr.</v>
          </cell>
          <cell r="J7" t="str">
            <v xml:space="preserve"> 2er.Tr.</v>
          </cell>
          <cell r="K7" t="str">
            <v xml:space="preserve"> août</v>
          </cell>
          <cell r="L7" t="str">
            <v xml:space="preserve"> août</v>
          </cell>
          <cell r="M7" t="str">
            <v xml:space="preserve"> août</v>
          </cell>
          <cell r="N7" t="str">
            <v xml:space="preserve"> août</v>
          </cell>
          <cell r="O7" t="str">
            <v xml:space="preserve"> sept.</v>
          </cell>
          <cell r="P7" t="str">
            <v xml:space="preserve"> sept.</v>
          </cell>
          <cell r="Q7" t="str">
            <v xml:space="preserve"> sept.</v>
          </cell>
          <cell r="R7" t="str">
            <v xml:space="preserve"> sept.</v>
          </cell>
          <cell r="S7" t="str">
            <v xml:space="preserve"> oct.</v>
          </cell>
          <cell r="T7" t="str">
            <v xml:space="preserve"> oct.</v>
          </cell>
          <cell r="U7" t="str">
            <v xml:space="preserve"> oct.</v>
          </cell>
          <cell r="V7" t="str">
            <v xml:space="preserve"> oct.</v>
          </cell>
          <cell r="W7" t="str">
            <v xml:space="preserve">   nov.</v>
          </cell>
          <cell r="X7" t="str">
            <v xml:space="preserve"> nov.</v>
          </cell>
          <cell r="Y7" t="str">
            <v xml:space="preserve"> nov.</v>
          </cell>
          <cell r="Z7" t="str">
            <v xml:space="preserve"> nov.</v>
          </cell>
          <cell r="AA7" t="str">
            <v xml:space="preserve">     déc.</v>
          </cell>
          <cell r="AB7" t="str">
            <v xml:space="preserve"> déc.</v>
          </cell>
          <cell r="AC7" t="str">
            <v xml:space="preserve"> déc.</v>
          </cell>
          <cell r="AD7" t="str">
            <v xml:space="preserve"> déc.</v>
          </cell>
          <cell r="AE7">
            <v>1992</v>
          </cell>
          <cell r="AF7">
            <v>1992</v>
          </cell>
          <cell r="AG7">
            <v>1992</v>
          </cell>
          <cell r="AH7">
            <v>1992</v>
          </cell>
        </row>
        <row r="8">
          <cell r="F8" t="str">
            <v xml:space="preserve">    2/</v>
          </cell>
          <cell r="G8" t="str">
            <v xml:space="preserve">    2/</v>
          </cell>
          <cell r="H8" t="str">
            <v xml:space="preserve">    2/</v>
          </cell>
          <cell r="K8" t="str">
            <v xml:space="preserve"> balance</v>
          </cell>
          <cell r="O8" t="str">
            <v xml:space="preserve"> balance</v>
          </cell>
          <cell r="S8" t="str">
            <v xml:space="preserve"> balance</v>
          </cell>
          <cell r="W8" t="str">
            <v xml:space="preserve">   balance</v>
          </cell>
          <cell r="AA8" t="str">
            <v xml:space="preserve">    tb.bord</v>
          </cell>
          <cell r="AE8" t="str">
            <v xml:space="preserve">  tb.bord</v>
          </cell>
          <cell r="AG8" t="str">
            <v>titrisable</v>
          </cell>
          <cell r="AH8" t="str">
            <v xml:space="preserve"> non titr.</v>
          </cell>
        </row>
        <row r="9">
          <cell r="G9" t="str">
            <v>titrisable</v>
          </cell>
          <cell r="H9" t="str">
            <v xml:space="preserve"> non titr.</v>
          </cell>
          <cell r="K9" t="str">
            <v xml:space="preserve"> non titr.</v>
          </cell>
          <cell r="M9" t="str">
            <v>titrisable</v>
          </cell>
          <cell r="N9" t="str">
            <v xml:space="preserve"> non titr.</v>
          </cell>
          <cell r="O9" t="str">
            <v xml:space="preserve"> non titr.</v>
          </cell>
          <cell r="Q9" t="str">
            <v>titrisable</v>
          </cell>
          <cell r="R9" t="str">
            <v xml:space="preserve"> non titr.</v>
          </cell>
          <cell r="S9" t="str">
            <v xml:space="preserve"> non titr.</v>
          </cell>
          <cell r="U9" t="str">
            <v>titrisable</v>
          </cell>
          <cell r="V9" t="str">
            <v xml:space="preserve"> non titr.</v>
          </cell>
          <cell r="W9" t="str">
            <v xml:space="preserve">   non titr.</v>
          </cell>
          <cell r="Y9" t="str">
            <v>titrisable</v>
          </cell>
          <cell r="Z9" t="str">
            <v xml:space="preserve"> non titr.</v>
          </cell>
          <cell r="AC9" t="str">
            <v>titrisable</v>
          </cell>
          <cell r="AD9" t="str">
            <v xml:space="preserve"> non titr.</v>
          </cell>
          <cell r="AE9" t="str">
            <v xml:space="preserve">  bal.déf.</v>
          </cell>
          <cell r="AF9" t="str">
            <v xml:space="preserve">   4/</v>
          </cell>
          <cell r="AG9" t="str">
            <v xml:space="preserve">   4/</v>
          </cell>
          <cell r="AH9" t="str">
            <v xml:space="preserve">   4/</v>
          </cell>
        </row>
        <row r="11">
          <cell r="A11" t="str">
            <v>1- Décalage Engagements-Ordonnancements (1)</v>
          </cell>
          <cell r="B11" t="str">
            <v xml:space="preserve">     ....</v>
          </cell>
          <cell r="C11" t="str">
            <v xml:space="preserve">     ....</v>
          </cell>
          <cell r="D11" t="str">
            <v xml:space="preserve">     ....</v>
          </cell>
          <cell r="E11" t="str">
            <v xml:space="preserve">     ....</v>
          </cell>
          <cell r="F11">
            <v>31865</v>
          </cell>
          <cell r="G11">
            <v>20000</v>
          </cell>
          <cell r="H11">
            <v>2100</v>
          </cell>
          <cell r="I11" t="str">
            <v xml:space="preserve">     ....</v>
          </cell>
          <cell r="J11" t="str">
            <v xml:space="preserve">     ....</v>
          </cell>
          <cell r="K11">
            <v>25191</v>
          </cell>
          <cell r="L11">
            <v>38536</v>
          </cell>
          <cell r="M11">
            <v>13345</v>
          </cell>
          <cell r="N11">
            <v>25191</v>
          </cell>
          <cell r="O11">
            <v>25062</v>
          </cell>
          <cell r="P11">
            <v>38407</v>
          </cell>
          <cell r="Q11">
            <v>13345</v>
          </cell>
          <cell r="R11">
            <v>25062</v>
          </cell>
          <cell r="S11">
            <v>26820</v>
          </cell>
          <cell r="T11">
            <v>40165</v>
          </cell>
          <cell r="U11">
            <v>13345</v>
          </cell>
          <cell r="V11">
            <v>26820</v>
          </cell>
          <cell r="W11">
            <v>5861</v>
          </cell>
          <cell r="X11">
            <v>19206</v>
          </cell>
          <cell r="Y11">
            <v>13345</v>
          </cell>
          <cell r="Z11">
            <v>5861</v>
          </cell>
          <cell r="AA11">
            <v>34004</v>
          </cell>
          <cell r="AB11">
            <v>34004</v>
          </cell>
          <cell r="AC11">
            <v>13345</v>
          </cell>
          <cell r="AD11">
            <v>20659</v>
          </cell>
          <cell r="AE11">
            <v>37108</v>
          </cell>
          <cell r="AF11">
            <v>37108</v>
          </cell>
          <cell r="AG11">
            <v>13345</v>
          </cell>
          <cell r="AH11">
            <v>23763</v>
          </cell>
          <cell r="AI11">
            <v>21146</v>
          </cell>
          <cell r="AJ11">
            <v>21797</v>
          </cell>
        </row>
        <row r="12">
          <cell r="A12" t="str">
            <v xml:space="preserve">  Budget  t-1 (cpte 555 93 année t-1) </v>
          </cell>
          <cell r="B12">
            <v>8395</v>
          </cell>
          <cell r="C12">
            <v>6473</v>
          </cell>
          <cell r="D12">
            <v>5652</v>
          </cell>
          <cell r="E12">
            <v>2533</v>
          </cell>
          <cell r="F12">
            <v>2533</v>
          </cell>
          <cell r="I12">
            <v>13027</v>
          </cell>
          <cell r="J12">
            <v>8697</v>
          </cell>
          <cell r="K12">
            <v>6958</v>
          </cell>
          <cell r="L12">
            <v>6958</v>
          </cell>
          <cell r="N12">
            <v>6958</v>
          </cell>
          <cell r="O12">
            <v>6331</v>
          </cell>
          <cell r="R12">
            <v>6331</v>
          </cell>
          <cell r="S12">
            <v>6059</v>
          </cell>
          <cell r="V12">
            <v>6059</v>
          </cell>
          <cell r="W12">
            <v>5861</v>
          </cell>
          <cell r="Z12">
            <v>5861</v>
          </cell>
          <cell r="AA12">
            <v>5656</v>
          </cell>
          <cell r="AB12">
            <v>5656</v>
          </cell>
          <cell r="AD12">
            <v>5656</v>
          </cell>
          <cell r="AE12">
            <v>5656</v>
          </cell>
          <cell r="AF12">
            <v>5656</v>
          </cell>
          <cell r="AH12">
            <v>5656</v>
          </cell>
          <cell r="AI12">
            <v>7674</v>
          </cell>
          <cell r="AJ12">
            <v>6598</v>
          </cell>
        </row>
        <row r="13">
          <cell r="A13" t="str">
            <v xml:space="preserve">  Budget  t (données extra-comptables)</v>
          </cell>
          <cell r="B13" t="str">
            <v xml:space="preserve">     ....</v>
          </cell>
          <cell r="C13" t="str">
            <v xml:space="preserve">     ....</v>
          </cell>
          <cell r="D13" t="str">
            <v xml:space="preserve">     ....</v>
          </cell>
          <cell r="E13" t="str">
            <v xml:space="preserve">     ....</v>
          </cell>
          <cell r="F13">
            <v>29332</v>
          </cell>
          <cell r="I13" t="str">
            <v xml:space="preserve">     ....</v>
          </cell>
          <cell r="J13" t="str">
            <v xml:space="preserve">     ....</v>
          </cell>
          <cell r="K13">
            <v>18233</v>
          </cell>
          <cell r="L13">
            <v>31578</v>
          </cell>
          <cell r="M13">
            <v>13345</v>
          </cell>
          <cell r="N13">
            <v>18233</v>
          </cell>
          <cell r="O13">
            <v>18731</v>
          </cell>
          <cell r="Q13">
            <v>13345</v>
          </cell>
          <cell r="R13">
            <v>18731</v>
          </cell>
          <cell r="S13">
            <v>20761</v>
          </cell>
          <cell r="U13">
            <v>13345</v>
          </cell>
          <cell r="V13">
            <v>20761</v>
          </cell>
          <cell r="Y13">
            <v>13345</v>
          </cell>
          <cell r="AA13">
            <v>28348</v>
          </cell>
          <cell r="AB13">
            <v>28348</v>
          </cell>
          <cell r="AC13">
            <v>13345</v>
          </cell>
          <cell r="AD13">
            <v>15003</v>
          </cell>
          <cell r="AE13">
            <v>31452</v>
          </cell>
          <cell r="AF13">
            <v>31452</v>
          </cell>
          <cell r="AG13">
            <v>13345</v>
          </cell>
          <cell r="AH13">
            <v>18107</v>
          </cell>
          <cell r="AI13">
            <v>13472</v>
          </cell>
          <cell r="AJ13">
            <v>15199</v>
          </cell>
        </row>
        <row r="14">
          <cell r="A14" t="str">
            <v xml:space="preserve">          BGF</v>
          </cell>
          <cell r="AI14">
            <v>1546</v>
          </cell>
          <cell r="AJ14">
            <v>3793</v>
          </cell>
        </row>
        <row r="15">
          <cell r="A15" t="str">
            <v xml:space="preserve">          Budgets annexes</v>
          </cell>
          <cell r="AI15">
            <v>0</v>
          </cell>
          <cell r="AJ15">
            <v>0</v>
          </cell>
        </row>
        <row r="16">
          <cell r="A16" t="str">
            <v xml:space="preserve">          BSIE</v>
          </cell>
          <cell r="AI16">
            <v>11926</v>
          </cell>
          <cell r="AJ16">
            <v>11406</v>
          </cell>
        </row>
        <row r="17">
          <cell r="A17" t="str">
            <v xml:space="preserve">          Fonds entretien des routes</v>
          </cell>
          <cell r="AI17">
            <v>0</v>
          </cell>
          <cell r="AJ17">
            <v>0</v>
          </cell>
        </row>
        <row r="19">
          <cell r="A19" t="str">
            <v>2 - Décalage Ordonnancements-Paiements (1)</v>
          </cell>
          <cell r="B19">
            <v>74699</v>
          </cell>
          <cell r="C19">
            <v>86169</v>
          </cell>
          <cell r="D19">
            <v>64043</v>
          </cell>
          <cell r="E19">
            <v>67662</v>
          </cell>
          <cell r="F19">
            <v>66757</v>
          </cell>
          <cell r="G19">
            <v>35200</v>
          </cell>
          <cell r="H19">
            <v>31557</v>
          </cell>
          <cell r="I19">
            <v>16745</v>
          </cell>
          <cell r="J19">
            <v>16414</v>
          </cell>
          <cell r="K19">
            <v>55982</v>
          </cell>
          <cell r="L19">
            <v>98629</v>
          </cell>
          <cell r="M19">
            <v>35090</v>
          </cell>
          <cell r="N19">
            <v>63539</v>
          </cell>
          <cell r="O19">
            <v>54045</v>
          </cell>
          <cell r="P19">
            <v>104868</v>
          </cell>
          <cell r="Q19">
            <v>34960</v>
          </cell>
          <cell r="R19">
            <v>69908</v>
          </cell>
          <cell r="S19">
            <v>54769</v>
          </cell>
          <cell r="T19">
            <v>106405</v>
          </cell>
          <cell r="U19">
            <v>37030</v>
          </cell>
          <cell r="V19">
            <v>69375</v>
          </cell>
          <cell r="W19">
            <v>62454</v>
          </cell>
          <cell r="X19">
            <v>113046</v>
          </cell>
          <cell r="Y19">
            <v>36978</v>
          </cell>
          <cell r="Z19">
            <v>76068</v>
          </cell>
          <cell r="AA19">
            <v>60122</v>
          </cell>
          <cell r="AB19">
            <v>87161</v>
          </cell>
          <cell r="AC19">
            <v>32911</v>
          </cell>
          <cell r="AD19">
            <v>54250</v>
          </cell>
          <cell r="AE19">
            <v>60391</v>
          </cell>
          <cell r="AF19">
            <v>87199</v>
          </cell>
          <cell r="AG19">
            <v>32911</v>
          </cell>
          <cell r="AH19">
            <v>54288</v>
          </cell>
          <cell r="AI19">
            <v>74098</v>
          </cell>
          <cell r="AJ19">
            <v>84548</v>
          </cell>
        </row>
        <row r="21">
          <cell r="A21" t="str">
            <v>21 -  Différé ACCDP</v>
          </cell>
          <cell r="B21">
            <v>64555</v>
          </cell>
          <cell r="C21">
            <v>73796</v>
          </cell>
          <cell r="D21">
            <v>49468</v>
          </cell>
          <cell r="E21">
            <v>56551</v>
          </cell>
          <cell r="F21">
            <v>59476</v>
          </cell>
          <cell r="G21">
            <v>34955</v>
          </cell>
          <cell r="H21">
            <v>24521</v>
          </cell>
          <cell r="I21">
            <v>1793</v>
          </cell>
          <cell r="J21">
            <v>1822</v>
          </cell>
          <cell r="K21">
            <v>47932</v>
          </cell>
          <cell r="L21">
            <v>90579</v>
          </cell>
          <cell r="M21">
            <v>35090</v>
          </cell>
          <cell r="N21">
            <v>55489</v>
          </cell>
          <cell r="O21">
            <v>44702</v>
          </cell>
          <cell r="P21">
            <v>95525</v>
          </cell>
          <cell r="Q21">
            <v>34960</v>
          </cell>
          <cell r="R21">
            <v>60565</v>
          </cell>
          <cell r="S21">
            <v>45970</v>
          </cell>
          <cell r="T21">
            <v>97606</v>
          </cell>
          <cell r="U21">
            <v>37030</v>
          </cell>
          <cell r="V21">
            <v>60576</v>
          </cell>
          <cell r="W21">
            <v>53303</v>
          </cell>
          <cell r="X21">
            <v>104433</v>
          </cell>
          <cell r="Y21">
            <v>36978</v>
          </cell>
          <cell r="Z21">
            <v>67455</v>
          </cell>
          <cell r="AA21">
            <v>41278</v>
          </cell>
          <cell r="AB21">
            <v>68317</v>
          </cell>
          <cell r="AC21">
            <v>32911</v>
          </cell>
          <cell r="AD21">
            <v>35406</v>
          </cell>
          <cell r="AE21">
            <v>41285</v>
          </cell>
          <cell r="AF21">
            <v>68355</v>
          </cell>
          <cell r="AG21">
            <v>32911</v>
          </cell>
          <cell r="AH21">
            <v>35444</v>
          </cell>
          <cell r="AI21">
            <v>61279</v>
          </cell>
          <cell r="AJ21">
            <v>74036</v>
          </cell>
        </row>
        <row r="22">
          <cell r="A22" t="str">
            <v xml:space="preserve">   Journées SACO</v>
          </cell>
          <cell r="B22">
            <v>62153</v>
          </cell>
          <cell r="C22">
            <v>65879</v>
          </cell>
          <cell r="D22">
            <v>47521</v>
          </cell>
          <cell r="E22">
            <v>54149</v>
          </cell>
          <cell r="F22">
            <v>50690</v>
          </cell>
          <cell r="G22">
            <v>26169</v>
          </cell>
          <cell r="H22">
            <v>24521</v>
          </cell>
          <cell r="I22">
            <v>1772</v>
          </cell>
          <cell r="J22">
            <v>1801</v>
          </cell>
          <cell r="K22">
            <v>39271</v>
          </cell>
          <cell r="L22">
            <v>81658</v>
          </cell>
          <cell r="M22">
            <v>26169</v>
          </cell>
          <cell r="N22">
            <v>55489</v>
          </cell>
          <cell r="O22">
            <v>44702</v>
          </cell>
          <cell r="P22">
            <v>86734</v>
          </cell>
          <cell r="Q22">
            <v>26169</v>
          </cell>
          <cell r="R22">
            <v>60565</v>
          </cell>
          <cell r="S22">
            <v>45970</v>
          </cell>
          <cell r="T22">
            <v>88825</v>
          </cell>
          <cell r="U22">
            <v>28249</v>
          </cell>
          <cell r="V22">
            <v>60576</v>
          </cell>
          <cell r="W22">
            <v>52306</v>
          </cell>
          <cell r="X22">
            <v>94707</v>
          </cell>
          <cell r="Y22">
            <v>28249</v>
          </cell>
          <cell r="Z22">
            <v>66458</v>
          </cell>
          <cell r="AA22">
            <v>36616</v>
          </cell>
          <cell r="AB22">
            <v>62009</v>
          </cell>
          <cell r="AC22">
            <v>28249</v>
          </cell>
          <cell r="AD22">
            <v>33760</v>
          </cell>
          <cell r="AE22">
            <v>36623</v>
          </cell>
          <cell r="AF22">
            <v>62047</v>
          </cell>
          <cell r="AG22">
            <v>28249</v>
          </cell>
          <cell r="AH22">
            <v>33798</v>
          </cell>
          <cell r="AI22">
            <v>57192</v>
          </cell>
          <cell r="AJ22">
            <v>68234</v>
          </cell>
        </row>
        <row r="23">
          <cell r="A23" t="str">
            <v xml:space="preserve">      Fds consignés service de la dépense (cpte 41201002)</v>
          </cell>
          <cell r="B23">
            <v>11258</v>
          </cell>
          <cell r="C23">
            <v>12648</v>
          </cell>
          <cell r="D23">
            <v>13268</v>
          </cell>
          <cell r="E23">
            <v>11010</v>
          </cell>
          <cell r="F23">
            <v>14505</v>
          </cell>
          <cell r="G23">
            <v>4500</v>
          </cell>
          <cell r="H23">
            <v>10005</v>
          </cell>
          <cell r="I23">
            <v>0</v>
          </cell>
          <cell r="J23">
            <v>0</v>
          </cell>
          <cell r="K23">
            <v>4344</v>
          </cell>
          <cell r="L23">
            <v>16771</v>
          </cell>
          <cell r="M23">
            <v>4500</v>
          </cell>
          <cell r="N23">
            <v>12271</v>
          </cell>
          <cell r="O23">
            <v>4168</v>
          </cell>
          <cell r="P23">
            <v>16388</v>
          </cell>
          <cell r="Q23">
            <v>4500</v>
          </cell>
          <cell r="R23">
            <v>11888</v>
          </cell>
          <cell r="S23">
            <v>4168</v>
          </cell>
          <cell r="T23">
            <v>16691</v>
          </cell>
          <cell r="U23">
            <v>4803</v>
          </cell>
          <cell r="V23">
            <v>11888</v>
          </cell>
          <cell r="W23">
            <v>6387</v>
          </cell>
          <cell r="X23">
            <v>18808</v>
          </cell>
          <cell r="Y23">
            <v>4803</v>
          </cell>
          <cell r="Z23">
            <v>14005</v>
          </cell>
          <cell r="AA23">
            <v>10498</v>
          </cell>
          <cell r="AB23">
            <v>18424</v>
          </cell>
          <cell r="AC23">
            <v>4803</v>
          </cell>
          <cell r="AD23">
            <v>13621</v>
          </cell>
          <cell r="AE23">
            <v>10504</v>
          </cell>
          <cell r="AF23">
            <v>18461</v>
          </cell>
          <cell r="AG23">
            <v>4803</v>
          </cell>
          <cell r="AH23">
            <v>13658</v>
          </cell>
          <cell r="AI23">
            <v>13584</v>
          </cell>
          <cell r="AJ23">
            <v>16410</v>
          </cell>
        </row>
        <row r="24">
          <cell r="A24" t="str">
            <v xml:space="preserve">      Virt à eff. (cpte 55101 sauf 55101111 &amp; 55101112)</v>
          </cell>
          <cell r="B24">
            <v>47417</v>
          </cell>
          <cell r="C24">
            <v>49695</v>
          </cell>
          <cell r="D24">
            <v>30661</v>
          </cell>
          <cell r="E24">
            <v>41343</v>
          </cell>
          <cell r="F24">
            <v>32533</v>
          </cell>
          <cell r="G24">
            <v>21669</v>
          </cell>
          <cell r="H24">
            <v>10864</v>
          </cell>
          <cell r="I24">
            <v>0</v>
          </cell>
          <cell r="J24">
            <v>0</v>
          </cell>
          <cell r="K24">
            <v>33074</v>
          </cell>
          <cell r="L24">
            <v>62169</v>
          </cell>
          <cell r="M24">
            <v>21669</v>
          </cell>
          <cell r="N24">
            <v>40500</v>
          </cell>
          <cell r="O24">
            <v>38667</v>
          </cell>
          <cell r="P24">
            <v>67543</v>
          </cell>
          <cell r="Q24">
            <v>21669</v>
          </cell>
          <cell r="R24">
            <v>45874</v>
          </cell>
          <cell r="S24">
            <v>39924</v>
          </cell>
          <cell r="T24">
            <v>68373</v>
          </cell>
          <cell r="U24">
            <v>22499</v>
          </cell>
          <cell r="V24">
            <v>45874</v>
          </cell>
          <cell r="W24">
            <v>44024</v>
          </cell>
          <cell r="X24">
            <v>72121</v>
          </cell>
          <cell r="Y24">
            <v>22499</v>
          </cell>
          <cell r="Z24">
            <v>49622</v>
          </cell>
          <cell r="AA24">
            <v>24198</v>
          </cell>
          <cell r="AB24">
            <v>39782</v>
          </cell>
          <cell r="AC24">
            <v>22499</v>
          </cell>
          <cell r="AD24">
            <v>17283</v>
          </cell>
          <cell r="AE24">
            <v>24199</v>
          </cell>
          <cell r="AF24">
            <v>39783</v>
          </cell>
          <cell r="AG24">
            <v>22499</v>
          </cell>
          <cell r="AH24">
            <v>17284</v>
          </cell>
          <cell r="AI24">
            <v>41518</v>
          </cell>
          <cell r="AJ24">
            <v>49727</v>
          </cell>
        </row>
        <row r="25">
          <cell r="A25" t="str">
            <v xml:space="preserve">      Virt rejetés ACC (cpte 55102)</v>
          </cell>
          <cell r="B25">
            <v>3440</v>
          </cell>
          <cell r="C25">
            <v>3497</v>
          </cell>
          <cell r="D25">
            <v>3549</v>
          </cell>
          <cell r="E25">
            <v>1753</v>
          </cell>
          <cell r="F25">
            <v>3609</v>
          </cell>
          <cell r="G25">
            <v>0</v>
          </cell>
          <cell r="H25">
            <v>3609</v>
          </cell>
          <cell r="I25">
            <v>1725</v>
          </cell>
          <cell r="J25">
            <v>1741</v>
          </cell>
          <cell r="K25">
            <v>1806</v>
          </cell>
          <cell r="L25">
            <v>2671</v>
          </cell>
          <cell r="M25">
            <v>0</v>
          </cell>
          <cell r="N25">
            <v>2671</v>
          </cell>
          <cell r="O25">
            <v>1814</v>
          </cell>
          <cell r="P25">
            <v>2750</v>
          </cell>
          <cell r="Q25">
            <v>0</v>
          </cell>
          <cell r="R25">
            <v>2750</v>
          </cell>
          <cell r="S25">
            <v>1814</v>
          </cell>
          <cell r="T25">
            <v>3697</v>
          </cell>
          <cell r="U25">
            <v>947</v>
          </cell>
          <cell r="V25">
            <v>2750</v>
          </cell>
          <cell r="W25">
            <v>1836</v>
          </cell>
          <cell r="X25">
            <v>3719</v>
          </cell>
          <cell r="Y25">
            <v>947</v>
          </cell>
          <cell r="Z25">
            <v>2772</v>
          </cell>
          <cell r="AA25">
            <v>1861</v>
          </cell>
          <cell r="AB25">
            <v>3744</v>
          </cell>
          <cell r="AC25">
            <v>947</v>
          </cell>
          <cell r="AD25">
            <v>2797</v>
          </cell>
          <cell r="AE25">
            <v>1861</v>
          </cell>
          <cell r="AF25">
            <v>3744</v>
          </cell>
          <cell r="AG25">
            <v>947</v>
          </cell>
          <cell r="AH25">
            <v>2797</v>
          </cell>
          <cell r="AI25">
            <v>1996</v>
          </cell>
          <cell r="AJ25">
            <v>2003</v>
          </cell>
        </row>
        <row r="26">
          <cell r="A26" t="str">
            <v xml:space="preserve">      Virt rejetés compt. secondaires (cpte 55103)</v>
          </cell>
          <cell r="B26">
            <v>38</v>
          </cell>
          <cell r="C26">
            <v>39</v>
          </cell>
          <cell r="D26">
            <v>43</v>
          </cell>
          <cell r="E26">
            <v>43</v>
          </cell>
          <cell r="F26">
            <v>43</v>
          </cell>
          <cell r="G26">
            <v>0</v>
          </cell>
          <cell r="H26">
            <v>43</v>
          </cell>
          <cell r="I26">
            <v>47</v>
          </cell>
          <cell r="J26">
            <v>60</v>
          </cell>
          <cell r="K26">
            <v>47</v>
          </cell>
          <cell r="L26">
            <v>47</v>
          </cell>
          <cell r="M26">
            <v>0</v>
          </cell>
          <cell r="N26">
            <v>47</v>
          </cell>
          <cell r="O26">
            <v>53</v>
          </cell>
          <cell r="P26">
            <v>53</v>
          </cell>
          <cell r="Q26">
            <v>0</v>
          </cell>
          <cell r="R26">
            <v>53</v>
          </cell>
          <cell r="S26">
            <v>64</v>
          </cell>
          <cell r="T26">
            <v>64</v>
          </cell>
          <cell r="U26">
            <v>0</v>
          </cell>
          <cell r="V26">
            <v>64</v>
          </cell>
          <cell r="W26">
            <v>59</v>
          </cell>
          <cell r="X26">
            <v>59</v>
          </cell>
          <cell r="Y26">
            <v>0</v>
          </cell>
          <cell r="Z26">
            <v>59</v>
          </cell>
          <cell r="AA26">
            <v>59</v>
          </cell>
          <cell r="AB26">
            <v>59</v>
          </cell>
          <cell r="AC26">
            <v>0</v>
          </cell>
          <cell r="AD26">
            <v>59</v>
          </cell>
          <cell r="AE26">
            <v>59</v>
          </cell>
          <cell r="AF26">
            <v>59</v>
          </cell>
          <cell r="AG26">
            <v>0</v>
          </cell>
          <cell r="AH26">
            <v>59</v>
          </cell>
          <cell r="AI26">
            <v>94</v>
          </cell>
          <cell r="AJ26">
            <v>94</v>
          </cell>
        </row>
        <row r="27">
          <cell r="A27" t="str">
            <v xml:space="preserve">  Ordres de paiement</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651</v>
          </cell>
          <cell r="AJ27">
            <v>0</v>
          </cell>
        </row>
        <row r="28">
          <cell r="A28" t="str">
            <v xml:space="preserve">  Rembsmt TVA (cpte 55101111 &amp; 55101112 ou 11305)</v>
          </cell>
          <cell r="B28">
            <v>2402</v>
          </cell>
          <cell r="C28">
            <v>7917</v>
          </cell>
          <cell r="D28">
            <v>1947</v>
          </cell>
          <cell r="E28">
            <v>2402</v>
          </cell>
          <cell r="F28">
            <v>8786</v>
          </cell>
          <cell r="G28">
            <v>8786</v>
          </cell>
          <cell r="H28">
            <v>0</v>
          </cell>
          <cell r="I28">
            <v>21</v>
          </cell>
          <cell r="J28">
            <v>21</v>
          </cell>
          <cell r="K28">
            <v>8661</v>
          </cell>
          <cell r="L28">
            <v>8921</v>
          </cell>
          <cell r="M28">
            <v>8921</v>
          </cell>
          <cell r="N28">
            <v>0</v>
          </cell>
          <cell r="O28">
            <v>0</v>
          </cell>
          <cell r="P28">
            <v>8791</v>
          </cell>
          <cell r="Q28">
            <v>8791</v>
          </cell>
          <cell r="R28">
            <v>0</v>
          </cell>
          <cell r="S28">
            <v>0</v>
          </cell>
          <cell r="T28">
            <v>8781</v>
          </cell>
          <cell r="U28">
            <v>8781</v>
          </cell>
          <cell r="V28">
            <v>0</v>
          </cell>
          <cell r="W28">
            <v>997</v>
          </cell>
          <cell r="X28">
            <v>9726</v>
          </cell>
          <cell r="Y28">
            <v>8729</v>
          </cell>
          <cell r="Z28">
            <v>997</v>
          </cell>
          <cell r="AA28">
            <v>4662</v>
          </cell>
          <cell r="AB28">
            <v>6308</v>
          </cell>
          <cell r="AC28">
            <v>4662</v>
          </cell>
          <cell r="AD28">
            <v>1646</v>
          </cell>
          <cell r="AE28">
            <v>4662</v>
          </cell>
          <cell r="AF28">
            <v>6308</v>
          </cell>
          <cell r="AG28">
            <v>4662</v>
          </cell>
          <cell r="AH28">
            <v>1646</v>
          </cell>
          <cell r="AI28">
            <v>4738</v>
          </cell>
          <cell r="AJ28">
            <v>5802</v>
          </cell>
        </row>
        <row r="30">
          <cell r="A30" t="str">
            <v>22 -  Différé ACCC</v>
          </cell>
          <cell r="B30">
            <v>245</v>
          </cell>
          <cell r="C30">
            <v>1156</v>
          </cell>
          <cell r="D30">
            <v>1156</v>
          </cell>
          <cell r="E30">
            <v>94</v>
          </cell>
          <cell r="F30">
            <v>245</v>
          </cell>
          <cell r="G30">
            <v>245</v>
          </cell>
          <cell r="H30">
            <v>0</v>
          </cell>
          <cell r="I30">
            <v>0</v>
          </cell>
          <cell r="J30">
            <v>0</v>
          </cell>
          <cell r="K30">
            <v>1088</v>
          </cell>
          <cell r="L30">
            <v>1088</v>
          </cell>
          <cell r="M30">
            <v>0</v>
          </cell>
          <cell r="N30">
            <v>1088</v>
          </cell>
          <cell r="O30">
            <v>1088</v>
          </cell>
          <cell r="P30">
            <v>1088</v>
          </cell>
          <cell r="Q30">
            <v>0</v>
          </cell>
          <cell r="R30">
            <v>1088</v>
          </cell>
          <cell r="S30">
            <v>1092</v>
          </cell>
          <cell r="T30">
            <v>1092</v>
          </cell>
          <cell r="U30">
            <v>0</v>
          </cell>
          <cell r="V30">
            <v>1092</v>
          </cell>
          <cell r="W30">
            <v>1449</v>
          </cell>
          <cell r="X30">
            <v>1449</v>
          </cell>
          <cell r="Y30">
            <v>0</v>
          </cell>
          <cell r="Z30">
            <v>1449</v>
          </cell>
          <cell r="AA30">
            <v>11832</v>
          </cell>
          <cell r="AB30">
            <v>11832</v>
          </cell>
          <cell r="AC30">
            <v>0</v>
          </cell>
          <cell r="AD30">
            <v>11832</v>
          </cell>
          <cell r="AE30">
            <v>11832</v>
          </cell>
          <cell r="AF30">
            <v>11832</v>
          </cell>
          <cell r="AG30">
            <v>0</v>
          </cell>
          <cell r="AH30">
            <v>11832</v>
          </cell>
          <cell r="AI30">
            <v>1509</v>
          </cell>
          <cell r="AJ30">
            <v>2067</v>
          </cell>
        </row>
        <row r="31">
          <cell r="A31" t="str">
            <v xml:space="preserve"> Prime exportatø (cpte 33009)(41102503201)</v>
          </cell>
          <cell r="B31">
            <v>245</v>
          </cell>
          <cell r="C31">
            <v>1156</v>
          </cell>
          <cell r="D31">
            <v>1156</v>
          </cell>
          <cell r="E31">
            <v>94</v>
          </cell>
          <cell r="F31">
            <v>245</v>
          </cell>
          <cell r="G31">
            <v>245</v>
          </cell>
          <cell r="H31">
            <v>0</v>
          </cell>
          <cell r="I31">
            <v>0</v>
          </cell>
          <cell r="J31">
            <v>0</v>
          </cell>
          <cell r="K31">
            <v>1088</v>
          </cell>
          <cell r="L31">
            <v>1088</v>
          </cell>
          <cell r="M31">
            <v>0</v>
          </cell>
          <cell r="N31">
            <v>1088</v>
          </cell>
          <cell r="O31">
            <v>1088</v>
          </cell>
          <cell r="P31">
            <v>1088</v>
          </cell>
          <cell r="Q31">
            <v>0</v>
          </cell>
          <cell r="R31">
            <v>1088</v>
          </cell>
          <cell r="S31">
            <v>1092</v>
          </cell>
          <cell r="T31">
            <v>1092</v>
          </cell>
          <cell r="U31">
            <v>0</v>
          </cell>
          <cell r="V31">
            <v>1092</v>
          </cell>
          <cell r="W31">
            <v>1449</v>
          </cell>
          <cell r="X31">
            <v>1449</v>
          </cell>
          <cell r="Y31">
            <v>0</v>
          </cell>
          <cell r="Z31">
            <v>1449</v>
          </cell>
          <cell r="AA31">
            <v>11832</v>
          </cell>
          <cell r="AB31">
            <v>11832</v>
          </cell>
          <cell r="AC31">
            <v>0</v>
          </cell>
          <cell r="AD31">
            <v>11832</v>
          </cell>
          <cell r="AE31">
            <v>11832</v>
          </cell>
          <cell r="AF31">
            <v>11832</v>
          </cell>
          <cell r="AG31">
            <v>0</v>
          </cell>
          <cell r="AH31">
            <v>11832</v>
          </cell>
          <cell r="AI31">
            <v>1509</v>
          </cell>
          <cell r="AJ31">
            <v>2067</v>
          </cell>
        </row>
        <row r="33">
          <cell r="A33" t="str">
            <v>23 -  Autres différés</v>
          </cell>
          <cell r="B33">
            <v>9899</v>
          </cell>
          <cell r="C33">
            <v>11217</v>
          </cell>
          <cell r="D33">
            <v>13419</v>
          </cell>
          <cell r="E33">
            <v>11017</v>
          </cell>
          <cell r="F33">
            <v>7036</v>
          </cell>
          <cell r="G33">
            <v>0</v>
          </cell>
          <cell r="H33">
            <v>7036</v>
          </cell>
          <cell r="I33">
            <v>14952</v>
          </cell>
          <cell r="J33">
            <v>14592</v>
          </cell>
          <cell r="K33">
            <v>6962</v>
          </cell>
          <cell r="L33">
            <v>6962</v>
          </cell>
          <cell r="M33">
            <v>0</v>
          </cell>
          <cell r="N33">
            <v>6962</v>
          </cell>
          <cell r="O33">
            <v>8255</v>
          </cell>
          <cell r="P33">
            <v>8255</v>
          </cell>
          <cell r="Q33">
            <v>0</v>
          </cell>
          <cell r="R33">
            <v>8255</v>
          </cell>
          <cell r="S33">
            <v>7707</v>
          </cell>
          <cell r="T33">
            <v>7707</v>
          </cell>
          <cell r="U33">
            <v>0</v>
          </cell>
          <cell r="V33">
            <v>7707</v>
          </cell>
          <cell r="W33">
            <v>7702</v>
          </cell>
          <cell r="X33">
            <v>7164</v>
          </cell>
          <cell r="Y33">
            <v>0</v>
          </cell>
          <cell r="Z33">
            <v>7164</v>
          </cell>
          <cell r="AA33">
            <v>7012</v>
          </cell>
          <cell r="AB33">
            <v>7012</v>
          </cell>
          <cell r="AC33">
            <v>0</v>
          </cell>
          <cell r="AD33">
            <v>7012</v>
          </cell>
          <cell r="AE33">
            <v>7274</v>
          </cell>
          <cell r="AF33">
            <v>7012</v>
          </cell>
          <cell r="AG33">
            <v>0</v>
          </cell>
          <cell r="AH33">
            <v>7012</v>
          </cell>
          <cell r="AI33">
            <v>7404</v>
          </cell>
          <cell r="AJ33">
            <v>8445</v>
          </cell>
        </row>
        <row r="34">
          <cell r="A34" t="str">
            <v xml:space="preserve"> Bons de caisses mécanisés (compte 552)</v>
          </cell>
          <cell r="B34">
            <v>3044</v>
          </cell>
          <cell r="C34">
            <v>4950</v>
          </cell>
          <cell r="D34">
            <v>5835</v>
          </cell>
          <cell r="E34">
            <v>3253</v>
          </cell>
          <cell r="F34">
            <v>4179</v>
          </cell>
          <cell r="G34">
            <v>0</v>
          </cell>
          <cell r="H34">
            <v>4179</v>
          </cell>
          <cell r="I34">
            <v>5232</v>
          </cell>
          <cell r="J34">
            <v>5424</v>
          </cell>
          <cell r="K34">
            <v>4298</v>
          </cell>
          <cell r="L34">
            <v>4298</v>
          </cell>
          <cell r="M34">
            <v>0</v>
          </cell>
          <cell r="N34">
            <v>4298</v>
          </cell>
          <cell r="O34">
            <v>5606</v>
          </cell>
          <cell r="P34">
            <v>5606</v>
          </cell>
          <cell r="Q34">
            <v>0</v>
          </cell>
          <cell r="R34">
            <v>5606</v>
          </cell>
          <cell r="S34">
            <v>5059</v>
          </cell>
          <cell r="T34">
            <v>5059</v>
          </cell>
          <cell r="U34">
            <v>0</v>
          </cell>
          <cell r="V34">
            <v>5059</v>
          </cell>
          <cell r="W34">
            <v>4545</v>
          </cell>
          <cell r="X34">
            <v>4545</v>
          </cell>
          <cell r="Y34">
            <v>0</v>
          </cell>
          <cell r="Z34">
            <v>4545</v>
          </cell>
          <cell r="AA34">
            <v>4383</v>
          </cell>
          <cell r="AB34">
            <v>4383</v>
          </cell>
          <cell r="AC34">
            <v>0</v>
          </cell>
          <cell r="AD34">
            <v>4383</v>
          </cell>
          <cell r="AE34">
            <v>4383</v>
          </cell>
          <cell r="AF34">
            <v>4383</v>
          </cell>
          <cell r="AG34">
            <v>0</v>
          </cell>
          <cell r="AH34">
            <v>4383</v>
          </cell>
          <cell r="AI34">
            <v>5162</v>
          </cell>
          <cell r="AJ34">
            <v>5244</v>
          </cell>
        </row>
        <row r="35">
          <cell r="A35" t="str">
            <v xml:space="preserve"> Bons de caisses non mécanisés (compte 553)</v>
          </cell>
          <cell r="B35">
            <v>0</v>
          </cell>
          <cell r="C35">
            <v>80</v>
          </cell>
          <cell r="D35">
            <v>466</v>
          </cell>
          <cell r="E35">
            <v>433</v>
          </cell>
          <cell r="F35">
            <v>433</v>
          </cell>
          <cell r="G35">
            <v>0</v>
          </cell>
          <cell r="H35">
            <v>433</v>
          </cell>
          <cell r="I35">
            <v>384</v>
          </cell>
          <cell r="J35">
            <v>472</v>
          </cell>
          <cell r="K35">
            <v>0</v>
          </cell>
          <cell r="L35">
            <v>0</v>
          </cell>
          <cell r="M35">
            <v>0</v>
          </cell>
          <cell r="N35">
            <v>0</v>
          </cell>
          <cell r="O35">
            <v>0</v>
          </cell>
          <cell r="P35">
            <v>0</v>
          </cell>
          <cell r="Q35">
            <v>0</v>
          </cell>
          <cell r="R35">
            <v>0</v>
          </cell>
          <cell r="S35">
            <v>0</v>
          </cell>
          <cell r="T35">
            <v>0</v>
          </cell>
          <cell r="U35">
            <v>0</v>
          </cell>
          <cell r="V35">
            <v>0</v>
          </cell>
          <cell r="W35">
            <v>538</v>
          </cell>
          <cell r="X35">
            <v>0</v>
          </cell>
          <cell r="Y35">
            <v>0</v>
          </cell>
          <cell r="Z35">
            <v>0</v>
          </cell>
          <cell r="AA35">
            <v>0</v>
          </cell>
          <cell r="AB35">
            <v>0</v>
          </cell>
          <cell r="AC35">
            <v>0</v>
          </cell>
          <cell r="AD35">
            <v>0</v>
          </cell>
          <cell r="AE35">
            <v>262</v>
          </cell>
          <cell r="AF35">
            <v>0</v>
          </cell>
          <cell r="AG35">
            <v>0</v>
          </cell>
          <cell r="AH35">
            <v>0</v>
          </cell>
          <cell r="AI35">
            <v>651</v>
          </cell>
          <cell r="AJ35">
            <v>0</v>
          </cell>
        </row>
        <row r="36">
          <cell r="A36" t="str">
            <v xml:space="preserve"> Chèques caisses d'avance solde mécanisée (cpte 558)</v>
          </cell>
          <cell r="B36">
            <v>1556</v>
          </cell>
          <cell r="C36">
            <v>1633</v>
          </cell>
          <cell r="D36">
            <v>1619</v>
          </cell>
          <cell r="E36">
            <v>1709</v>
          </cell>
          <cell r="F36">
            <v>1710</v>
          </cell>
          <cell r="G36">
            <v>0</v>
          </cell>
          <cell r="H36">
            <v>1710</v>
          </cell>
          <cell r="I36">
            <v>1643</v>
          </cell>
          <cell r="J36">
            <v>1664</v>
          </cell>
          <cell r="K36">
            <v>1664</v>
          </cell>
          <cell r="L36">
            <v>1664</v>
          </cell>
          <cell r="M36">
            <v>0</v>
          </cell>
          <cell r="N36">
            <v>1664</v>
          </cell>
          <cell r="O36">
            <v>1655</v>
          </cell>
          <cell r="P36">
            <v>1655</v>
          </cell>
          <cell r="Q36">
            <v>0</v>
          </cell>
          <cell r="R36">
            <v>1655</v>
          </cell>
          <cell r="S36">
            <v>1669</v>
          </cell>
          <cell r="T36">
            <v>1669</v>
          </cell>
          <cell r="U36">
            <v>0</v>
          </cell>
          <cell r="V36">
            <v>1669</v>
          </cell>
          <cell r="W36">
            <v>1655</v>
          </cell>
          <cell r="X36">
            <v>1655</v>
          </cell>
          <cell r="Y36">
            <v>0</v>
          </cell>
          <cell r="Z36">
            <v>1655</v>
          </cell>
          <cell r="AA36">
            <v>1677</v>
          </cell>
          <cell r="AB36">
            <v>1677</v>
          </cell>
          <cell r="AC36">
            <v>0</v>
          </cell>
          <cell r="AD36">
            <v>1677</v>
          </cell>
          <cell r="AE36">
            <v>1677</v>
          </cell>
          <cell r="AF36">
            <v>1677</v>
          </cell>
          <cell r="AG36">
            <v>0</v>
          </cell>
          <cell r="AH36">
            <v>1677</v>
          </cell>
          <cell r="AI36">
            <v>1617</v>
          </cell>
          <cell r="AJ36">
            <v>1617</v>
          </cell>
        </row>
        <row r="37">
          <cell r="A37" t="str">
            <v xml:space="preserve"> RAP/bons de caisses mécanisés (cpte 559)</v>
          </cell>
          <cell r="B37">
            <v>38</v>
          </cell>
          <cell r="C37">
            <v>40</v>
          </cell>
          <cell r="D37">
            <v>40</v>
          </cell>
          <cell r="E37">
            <v>43</v>
          </cell>
          <cell r="F37">
            <v>43</v>
          </cell>
          <cell r="G37">
            <v>0</v>
          </cell>
          <cell r="H37">
            <v>43</v>
          </cell>
          <cell r="I37">
            <v>47</v>
          </cell>
          <cell r="J37">
            <v>50</v>
          </cell>
          <cell r="K37">
            <v>51</v>
          </cell>
          <cell r="L37">
            <v>51</v>
          </cell>
          <cell r="M37">
            <v>0</v>
          </cell>
          <cell r="N37">
            <v>51</v>
          </cell>
          <cell r="O37">
            <v>51</v>
          </cell>
          <cell r="P37">
            <v>51</v>
          </cell>
          <cell r="Q37">
            <v>0</v>
          </cell>
          <cell r="R37">
            <v>51</v>
          </cell>
          <cell r="S37">
            <v>51</v>
          </cell>
          <cell r="T37">
            <v>51</v>
          </cell>
          <cell r="U37">
            <v>0</v>
          </cell>
          <cell r="V37">
            <v>51</v>
          </cell>
          <cell r="W37">
            <v>57</v>
          </cell>
          <cell r="X37">
            <v>57</v>
          </cell>
          <cell r="Y37">
            <v>0</v>
          </cell>
          <cell r="Z37">
            <v>57</v>
          </cell>
          <cell r="AA37">
            <v>45</v>
          </cell>
          <cell r="AB37">
            <v>45</v>
          </cell>
          <cell r="AC37">
            <v>0</v>
          </cell>
          <cell r="AD37">
            <v>45</v>
          </cell>
          <cell r="AE37">
            <v>45</v>
          </cell>
          <cell r="AF37">
            <v>45</v>
          </cell>
          <cell r="AG37">
            <v>0</v>
          </cell>
          <cell r="AH37">
            <v>45</v>
          </cell>
          <cell r="AI37">
            <v>651</v>
          </cell>
          <cell r="AJ37">
            <v>0</v>
          </cell>
        </row>
        <row r="38">
          <cell r="A38" t="str">
            <v xml:space="preserve"> RAP/crédits délegués 3/(cpte 585)</v>
          </cell>
          <cell r="B38">
            <v>5261</v>
          </cell>
          <cell r="C38">
            <v>4514</v>
          </cell>
          <cell r="D38">
            <v>5459</v>
          </cell>
          <cell r="E38">
            <v>5579</v>
          </cell>
          <cell r="F38">
            <v>671</v>
          </cell>
          <cell r="G38">
            <v>0</v>
          </cell>
          <cell r="H38">
            <v>671</v>
          </cell>
          <cell r="I38">
            <v>7646</v>
          </cell>
          <cell r="J38">
            <v>6982</v>
          </cell>
          <cell r="K38">
            <v>949</v>
          </cell>
          <cell r="L38">
            <v>949</v>
          </cell>
          <cell r="M38">
            <v>0</v>
          </cell>
          <cell r="N38">
            <v>949</v>
          </cell>
          <cell r="O38">
            <v>943</v>
          </cell>
          <cell r="P38">
            <v>943</v>
          </cell>
          <cell r="Q38">
            <v>0</v>
          </cell>
          <cell r="R38">
            <v>943</v>
          </cell>
          <cell r="S38">
            <v>928</v>
          </cell>
          <cell r="T38">
            <v>928</v>
          </cell>
          <cell r="U38">
            <v>0</v>
          </cell>
          <cell r="V38">
            <v>928</v>
          </cell>
          <cell r="W38">
            <v>907</v>
          </cell>
          <cell r="X38">
            <v>907</v>
          </cell>
          <cell r="Y38">
            <v>0</v>
          </cell>
          <cell r="Z38">
            <v>907</v>
          </cell>
          <cell r="AA38">
            <v>907</v>
          </cell>
          <cell r="AB38">
            <v>907</v>
          </cell>
          <cell r="AC38">
            <v>0</v>
          </cell>
          <cell r="AD38">
            <v>907</v>
          </cell>
          <cell r="AE38">
            <v>907</v>
          </cell>
          <cell r="AF38">
            <v>907</v>
          </cell>
          <cell r="AG38">
            <v>0</v>
          </cell>
          <cell r="AH38">
            <v>907</v>
          </cell>
          <cell r="AI38">
            <v>1927</v>
          </cell>
          <cell r="AJ38">
            <v>1584</v>
          </cell>
        </row>
        <row r="40">
          <cell r="A40" t="str">
            <v>T O T A L</v>
          </cell>
          <cell r="B40" t="str">
            <v xml:space="preserve">     ....</v>
          </cell>
          <cell r="C40" t="str">
            <v xml:space="preserve">     ....</v>
          </cell>
          <cell r="D40" t="str">
            <v xml:space="preserve">     ....</v>
          </cell>
          <cell r="E40" t="str">
            <v xml:space="preserve">     ....</v>
          </cell>
          <cell r="F40">
            <v>98622</v>
          </cell>
          <cell r="G40">
            <v>55200</v>
          </cell>
          <cell r="H40">
            <v>33657</v>
          </cell>
          <cell r="I40" t="str">
            <v xml:space="preserve">     ....</v>
          </cell>
          <cell r="J40" t="str">
            <v xml:space="preserve">     ....</v>
          </cell>
          <cell r="K40">
            <v>81173</v>
          </cell>
          <cell r="L40">
            <v>137165</v>
          </cell>
          <cell r="M40">
            <v>48435</v>
          </cell>
          <cell r="N40">
            <v>88730</v>
          </cell>
          <cell r="O40">
            <v>79107</v>
          </cell>
          <cell r="P40">
            <v>143275</v>
          </cell>
          <cell r="Q40">
            <v>48305</v>
          </cell>
          <cell r="R40">
            <v>94970</v>
          </cell>
          <cell r="S40">
            <v>81589</v>
          </cell>
          <cell r="T40">
            <v>146570</v>
          </cell>
          <cell r="U40">
            <v>50375</v>
          </cell>
          <cell r="V40">
            <v>96195</v>
          </cell>
          <cell r="W40">
            <v>68315</v>
          </cell>
          <cell r="X40">
            <v>132252</v>
          </cell>
          <cell r="Y40">
            <v>50323</v>
          </cell>
          <cell r="Z40">
            <v>81929</v>
          </cell>
          <cell r="AA40">
            <v>94126</v>
          </cell>
          <cell r="AB40">
            <v>121165</v>
          </cell>
          <cell r="AC40">
            <v>46256</v>
          </cell>
          <cell r="AD40">
            <v>74909</v>
          </cell>
          <cell r="AE40">
            <v>97499</v>
          </cell>
          <cell r="AF40">
            <v>124307</v>
          </cell>
          <cell r="AG40">
            <v>46256</v>
          </cell>
          <cell r="AH40">
            <v>78051</v>
          </cell>
          <cell r="AI40">
            <v>95244</v>
          </cell>
          <cell r="AJ40">
            <v>106345</v>
          </cell>
        </row>
        <row r="41">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row>
        <row r="42">
          <cell r="A42" t="str">
            <v>(1) = Les montants retenus  correspondent aux soldes cumulés des comptes spécifiés</v>
          </cell>
        </row>
        <row r="43">
          <cell r="A43" t="str">
            <v>2/ Cf. note concernant la réunion sur les arriérés du Trésor du 24/04/92</v>
          </cell>
        </row>
        <row r="44">
          <cell r="A44" t="str">
            <v>3/ Les ordonnances de délégation sont comptabilisées diversement par le Trésor :</v>
          </cell>
        </row>
        <row r="45">
          <cell r="A45" t="str">
            <v xml:space="preserve">       - décembre 1991 : compte 58 dans sa totalité</v>
          </cell>
        </row>
        <row r="46">
          <cell r="A46" t="str">
            <v xml:space="preserve">       - août 1992 : compte 581 (ordonnances de délégation du BGF) données fournies au Cabinet pour traitement de la dette intérieure</v>
          </cell>
        </row>
        <row r="47">
          <cell r="A47" t="str">
            <v xml:space="preserve">       - août 1992 (tb.bord) : compte 585 reste à payer sur Ordonnances de délégation</v>
          </cell>
        </row>
        <row r="48">
          <cell r="A48" t="str">
            <v xml:space="preserve">   note : pour conserver un traitement homogène de la dette intérieure, seul le compte 585 est repris, les corrections sur les données</v>
          </cell>
        </row>
        <row r="49">
          <cell r="A49" t="str">
            <v xml:space="preserve">          statistiques ont été effectuées en conséquence.</v>
          </cell>
        </row>
        <row r="50">
          <cell r="A50" t="str">
            <v>4/ Le total des arriérés de 1992 intégre les données fournit par le tableau de bord auxquelles sont ajoutées les reliquats des</v>
          </cell>
        </row>
        <row r="51">
          <cell r="A51" t="str">
            <v xml:space="preserve">   'autres effets à payer' (comptes nø632 + en extension nø des comptes du présent tableau) des postes en arriérés qui avaient été</v>
          </cell>
        </row>
        <row r="52">
          <cell r="A52" t="str">
            <v xml:space="preserve">   identifiés comme titrisables à fin 1991.</v>
          </cell>
        </row>
      </sheetData>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Bal-Gener-revise"/>
      <sheetName val="Bal-Gener (2)"/>
      <sheetName val="Eco-Gen"/>
      <sheetName val="eco-gen-2"/>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G65">
            <v>1019700000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trictions"/>
      <sheetName val="Ерөнхийлөн захирагчдын хязгаар"/>
      <sheetName val="ОН-ийн төсвийн хязгаар"/>
      <sheetName val="bal-gen-1"/>
      <sheetName val="Check"/>
      <sheetName val="Monthly data"/>
      <sheetName val="Sheet1"/>
      <sheetName val="Sheet2"/>
    </sheetNames>
    <sheetDataSet>
      <sheetData sheetId="0">
        <row r="5">
          <cell r="B5">
            <v>6981800000</v>
          </cell>
        </row>
      </sheetData>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Law_Amend"/>
      <sheetName val="Law_Amend (2)"/>
      <sheetName val="Cent-Rev"/>
      <sheetName val="Bal-Cent"/>
      <sheetName val="Bal-Gener"/>
      <sheetName val="Bal-Gener (3)"/>
      <sheetName val="Bal-Gener (4)"/>
      <sheetName val="Summary"/>
      <sheetName val="Bal-Gener (2)"/>
      <sheetName val="Cent-Org"/>
      <sheetName val="Gener-Rev "/>
      <sheetName val="Func-Gen"/>
      <sheetName val="Loc-Rev"/>
      <sheetName val="Soc-Sec"/>
      <sheetName val="Transfer-Actual"/>
      <sheetName val="Eco-Gen"/>
    </sheetNames>
    <sheetDataSet>
      <sheetData sheetId="0" refreshError="1"/>
      <sheetData sheetId="1" refreshError="1"/>
      <sheetData sheetId="2" refreshError="1"/>
      <sheetData sheetId="3" refreshError="1"/>
      <sheetData sheetId="4" refreshError="1"/>
      <sheetData sheetId="5" refreshError="1">
        <row r="67">
          <cell r="F67">
            <v>1245000000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Entry"/>
      <sheetName val="BMI Info"/>
    </sheetNames>
    <sheetDataSet>
      <sheetData sheetId="0">
        <row r="8">
          <cell r="B8">
            <v>41061</v>
          </cell>
          <cell r="C8">
            <v>210</v>
          </cell>
        </row>
        <row r="11">
          <cell r="B11">
            <v>54</v>
          </cell>
        </row>
        <row r="14">
          <cell r="B14">
            <v>180</v>
          </cell>
        </row>
        <row r="17">
          <cell r="B17">
            <v>41301</v>
          </cell>
        </row>
        <row r="19">
          <cell r="G19">
            <v>0.36666666666666664</v>
          </cell>
        </row>
      </sheetData>
      <sheetData sheetId="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_Reg_Eng"/>
      <sheetName val="Lic_Reg_Eng (2)"/>
      <sheetName val="IMMI_TYPE"/>
      <sheetName val="EL_Dec16"/>
      <sheetName val="EL_Dec16_Sum"/>
      <sheetName val="EL_Dec16_Sum (2)"/>
    </sheetNames>
    <sheetDataSet>
      <sheetData sheetId="0" refreshError="1"/>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Analytical"/>
      <sheetName val="Standard 1"/>
      <sheetName val="Standard 2"/>
      <sheetName val="Ref.rate"/>
      <sheetName val="changes"/>
      <sheetName val="1.1 FDI-A"/>
      <sheetName val="FDI-A listed abroad"/>
      <sheetName val="1.2 FDI-L"/>
      <sheetName val="1.2.1 FDI_Stock exchange"/>
      <sheetName val="1.2.2 FDI_Banks"/>
      <sheetName val="2. PI"/>
      <sheetName val="2.1 PI_BOM"/>
      <sheetName val="2.2 PI_Gen Gov"/>
      <sheetName val="2.3 PI_Bank"/>
      <sheetName val="2.4 PI_Other"/>
      <sheetName val="ҮЦТТТХТ"/>
      <sheetName val="MMC"/>
      <sheetName val="3. Der."/>
      <sheetName val="Loan Asset"/>
      <sheetName val="4. L-Trade"/>
      <sheetName val="5. L-BOM"/>
      <sheetName val="6. L-Gov"/>
      <sheetName val="7. L-FI"/>
      <sheetName val="8. L-OE"/>
      <sheetName val="9. Cash"/>
      <sheetName val="10. Other"/>
      <sheetName val="11. Reserve"/>
      <sheetName val="11-1. Res.Support"/>
      <sheetName val="Ch rates"/>
      <sheetName val="Pivot"/>
      <sheetName val="Data list"/>
      <sheetName val="Li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Input - WEO"/>
      <sheetName val="Input- Real"/>
      <sheetName val="Input - Fiscal"/>
      <sheetName val="Input - Ext."/>
      <sheetName val="ControlSheet"/>
      <sheetName val="Input - Mon."/>
      <sheetName val="Input - Interest rates"/>
      <sheetName val="Input - INS"/>
      <sheetName val="Real"/>
      <sheetName val="Ext."/>
      <sheetName val="Fiscal"/>
      <sheetName val="Mon."/>
      <sheetName val="SEI Table"/>
      <sheetName val="MT Summary Table"/>
      <sheetName val="Debt Sustainability"/>
      <sheetName val="External Vulnerability Table"/>
      <sheetName val="Vulnerability Paper"/>
      <sheetName val="PIN"/>
      <sheetName val="WEO-Micro"/>
      <sheetName val="WEO-Q1"/>
      <sheetName val="WEO-Q2"/>
      <sheetName val="WEO-Q3"/>
      <sheetName val="WEO-Q4"/>
      <sheetName val="WEO-Q5"/>
      <sheetName val="WEO-Q6"/>
      <sheetName val="WEO-Q7"/>
      <sheetName val="Real Growth Chart"/>
      <sheetName val="External Debt"/>
      <sheetName val="Govt ops"/>
      <sheetName val="Minerals"/>
      <sheetName val="Reserves"/>
      <sheetName val="Ext Bal &amp; Grants"/>
      <sheetName val="Grants"/>
      <sheetName val="Int. Rates"/>
      <sheetName val="Inflation &amp; FX"/>
      <sheetName val="Monetary"/>
      <sheetName val="Chart(MT)"/>
      <sheetName val="Dataout(Actual)"/>
      <sheetName val="Dataout(Proj)"/>
    </sheetNames>
    <sheetDataSet>
      <sheetData sheetId="0" refreshError="1"/>
      <sheetData sheetId="1" refreshError="1">
        <row r="21">
          <cell r="D21" t="str">
            <v>mt_base.bnk</v>
          </cell>
        </row>
        <row r="22">
          <cell r="D22" t="str">
            <v>q:\data\png\Medium term\</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curve"/>
      <sheetName val="Parameters"/>
      <sheetName val="Financing"/>
      <sheetName val="Shareholders"/>
      <sheetName val="Data - Nov 11"/>
      <sheetName val="Shee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Critere"/>
      <sheetName val="Passifs"/>
      <sheetName val="Arrears"/>
      <sheetName val="TOFE-A"/>
      <sheetName val="BOP "/>
      <sheetName val="MSurvey"/>
      <sheetName val="Det-M"/>
      <sheetName val="TOFE-M"/>
      <sheetName val="TOFE-cash"/>
      <sheetName val="Cashplan"/>
      <sheetName val="TOFE-DP"/>
      <sheetName val="BOP-5M"/>
      <sheetName val="Revenue"/>
      <sheetName val="mon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Monetary Authority-I"/>
      <sheetName val="DMBs-I"/>
      <sheetName val="ControlSheet"/>
      <sheetName val="Monetary Survey-I"/>
      <sheetName val="Govt Securities by Holder-I"/>
      <sheetName val="Other Sectors-I"/>
      <sheetName val="Input-External Financing"/>
      <sheetName val="Financing calculation"/>
      <sheetName val="Monetary Program-M"/>
      <sheetName val="EDSS-I"/>
      <sheetName val="Program Assumptions-I"/>
      <sheetName val="Program Valuations-T"/>
      <sheetName val="Table 1 (BPNG)"/>
      <sheetName val="Table 2 (Survey)"/>
      <sheetName val="RED Table 1"/>
      <sheetName val="Red Table 2"/>
      <sheetName val="Debt Sustain-0"/>
      <sheetName val="RED Table 12"/>
      <sheetName val="Red Table 13"/>
      <sheetName val="Red Table 14"/>
      <sheetName val="Comparison of tbill data"/>
      <sheetName val="Other Items Net-M"/>
      <sheetName val="Government Financing-O"/>
      <sheetName val="Fiscal Sector-O"/>
      <sheetName val="mt_base-O"/>
      <sheetName val="DataOut(Actual)"/>
      <sheetName val="DataOut(Proj)"/>
      <sheetName val="I-EDSS (A)"/>
      <sheetName val="I-EDSS (Q)"/>
      <sheetName val="I-EDSS (M)"/>
      <sheetName val="I-Mon Authority"/>
      <sheetName val="I-DMBs"/>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 val="Table 15"/>
      <sheetName val="Table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End-Sep. Update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 val="ControlSheet"/>
      <sheetName val="EDS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DSS1"/>
    </sheetNames>
    <sheetDataSet>
      <sheetData sheetId="0" refreshError="1"/>
      <sheetData sheetId="1" refreshError="1">
        <row r="34">
          <cell r="G34">
            <v>-302.69999854480898</v>
          </cell>
          <cell r="H34">
            <v>-377.59999627471001</v>
          </cell>
          <cell r="I34">
            <v>-435.09999831197803</v>
          </cell>
          <cell r="J34">
            <v>-408.79998649582302</v>
          </cell>
          <cell r="K34">
            <v>-525.99999790452398</v>
          </cell>
          <cell r="L34">
            <v>-658.00002072192603</v>
          </cell>
          <cell r="M34">
            <v>-1124.1687899999999</v>
          </cell>
          <cell r="N34">
            <v>-1115.3895420000001</v>
          </cell>
          <cell r="O34">
            <v>-968.79119094999999</v>
          </cell>
          <cell r="P34">
            <v>-911.99475811999991</v>
          </cell>
          <cell r="Q34">
            <v>-1197.9968605499998</v>
          </cell>
          <cell r="R34">
            <v>-1294.7802929166667</v>
          </cell>
          <cell r="S34">
            <v>-1046.0803305629199</v>
          </cell>
          <cell r="T34">
            <v>-1032.4886856447308</v>
          </cell>
          <cell r="U34">
            <v>-1011.6788791832023</v>
          </cell>
          <cell r="V34">
            <v>-1059.5042613987428</v>
          </cell>
          <cell r="W34">
            <v>-1015.0585499624724</v>
          </cell>
        </row>
        <row r="43">
          <cell r="G43" t="str">
            <v>n.a.</v>
          </cell>
          <cell r="H43" t="str">
            <v>n.a.</v>
          </cell>
          <cell r="I43" t="str">
            <v>n.a.</v>
          </cell>
          <cell r="J43" t="str">
            <v>n.a.</v>
          </cell>
          <cell r="K43" t="str">
            <v>n.a.</v>
          </cell>
          <cell r="L43" t="str">
            <v>n.a.</v>
          </cell>
          <cell r="M43" t="str">
            <v>n.a.</v>
          </cell>
          <cell r="N43" t="str">
            <v>n.a.</v>
          </cell>
          <cell r="O43">
            <v>102.619198</v>
          </cell>
          <cell r="P43">
            <v>117.35484679999999</v>
          </cell>
          <cell r="Q43">
            <v>53.668747199999984</v>
          </cell>
          <cell r="R43">
            <v>52.305509999999991</v>
          </cell>
          <cell r="S43">
            <v>47.624775599999992</v>
          </cell>
          <cell r="T43">
            <v>22.971145378097006</v>
          </cell>
          <cell r="U43">
            <v>38.741000000000042</v>
          </cell>
          <cell r="V43">
            <v>118.28304010035032</v>
          </cell>
          <cell r="W43">
            <v>112.91803286145803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Fig on MDG1"/>
      <sheetName val="SR Fig on MGD2"/>
      <sheetName val="Chart1n"/>
      <sheetName val="Chart2n"/>
      <sheetName val="Chart3n"/>
      <sheetName val="Chart4n"/>
      <sheetName val="Chart5n"/>
      <sheetName val="Chart6n"/>
      <sheetName val="Chart7n"/>
      <sheetName val="Chart8n"/>
      <sheetName val="Data_MDG"/>
      <sheetName val="MDGnew"/>
      <sheetName val="MDG_c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Millennium Development Goals</v>
          </cell>
        </row>
        <row r="2">
          <cell r="A2">
            <v>0</v>
          </cell>
          <cell r="B2" t="str">
            <v>1990</v>
          </cell>
          <cell r="C2" t="str">
            <v>1994</v>
          </cell>
          <cell r="D2" t="str">
            <v>1997</v>
          </cell>
          <cell r="E2" t="str">
            <v>2000</v>
          </cell>
          <cell r="F2" t="str">
            <v>2003</v>
          </cell>
          <cell r="G2" t="str">
            <v>2004</v>
          </cell>
        </row>
        <row r="3">
          <cell r="A3" t="str">
            <v xml:space="preserve">  Goal 1: Eradicate extreme poverty and hunger</v>
          </cell>
        </row>
        <row r="4">
          <cell r="A4" t="str">
            <v xml:space="preserve">    Income share held by lowest 20%</v>
          </cell>
          <cell r="B4" t="str">
            <v>..</v>
          </cell>
          <cell r="C4" t="str">
            <v>..</v>
          </cell>
          <cell r="D4" t="str">
            <v>..</v>
          </cell>
          <cell r="E4" t="str">
            <v>..</v>
          </cell>
          <cell r="F4">
            <v>5</v>
          </cell>
          <cell r="G4" t="str">
            <v>..</v>
          </cell>
        </row>
        <row r="5">
          <cell r="A5" t="str">
            <v xml:space="preserve">    Malnutrition prevalence, weight for age (% of children under 5)</v>
          </cell>
          <cell r="B5" t="str">
            <v>..</v>
          </cell>
          <cell r="C5">
            <v>24</v>
          </cell>
          <cell r="D5" t="str">
            <v>..</v>
          </cell>
          <cell r="E5">
            <v>21</v>
          </cell>
          <cell r="F5" t="str">
            <v>..</v>
          </cell>
          <cell r="G5">
            <v>17</v>
          </cell>
        </row>
        <row r="6">
          <cell r="A6" t="str">
            <v xml:space="preserve">    Poverty gap at $1 a day (PPP) (%)</v>
          </cell>
          <cell r="B6" t="str">
            <v>..</v>
          </cell>
          <cell r="C6" t="str">
            <v>..</v>
          </cell>
          <cell r="D6" t="str">
            <v>..</v>
          </cell>
          <cell r="E6" t="str">
            <v>..</v>
          </cell>
          <cell r="F6">
            <v>4</v>
          </cell>
          <cell r="G6" t="str">
            <v>..</v>
          </cell>
        </row>
        <row r="7">
          <cell r="A7" t="str">
            <v xml:space="preserve">    Poverty headcount ratio at $1 a day (PPP) (% of population)</v>
          </cell>
          <cell r="B7" t="str">
            <v>..</v>
          </cell>
          <cell r="C7" t="str">
            <v>..</v>
          </cell>
          <cell r="D7" t="str">
            <v>..</v>
          </cell>
          <cell r="E7" t="str">
            <v>..</v>
          </cell>
          <cell r="F7">
            <v>15</v>
          </cell>
          <cell r="G7" t="str">
            <v>..</v>
          </cell>
        </row>
        <row r="8">
          <cell r="A8" t="str">
            <v xml:space="preserve">    Poverty headcount ratio at national poverty line (% of population)</v>
          </cell>
          <cell r="B8" t="str">
            <v>..</v>
          </cell>
          <cell r="C8" t="str">
            <v>..</v>
          </cell>
          <cell r="D8" t="str">
            <v>..</v>
          </cell>
          <cell r="E8" t="str">
            <v>..</v>
          </cell>
          <cell r="F8" t="str">
            <v>..</v>
          </cell>
          <cell r="G8" t="str">
            <v>..</v>
          </cell>
        </row>
        <row r="9">
          <cell r="A9" t="str">
            <v xml:space="preserve">    Prevalence of undernourishment (% of population)</v>
          </cell>
          <cell r="B9" t="str">
            <v>..</v>
          </cell>
          <cell r="C9" t="str">
            <v>..</v>
          </cell>
          <cell r="D9">
            <v>16</v>
          </cell>
          <cell r="E9" t="str">
            <v>..</v>
          </cell>
          <cell r="F9">
            <v>14</v>
          </cell>
          <cell r="G9">
            <v>14</v>
          </cell>
        </row>
        <row r="10">
          <cell r="A10" t="str">
            <v xml:space="preserve">  Goal 2: Achieve universal primary education</v>
          </cell>
        </row>
        <row r="11">
          <cell r="A11" t="str">
            <v xml:space="preserve">    Literacy rate, youth total (% of people ages 15-24)</v>
          </cell>
          <cell r="B11">
            <v>53</v>
          </cell>
          <cell r="C11" t="str">
            <v>..</v>
          </cell>
          <cell r="D11" t="str">
            <v>..</v>
          </cell>
          <cell r="E11" t="str">
            <v>..</v>
          </cell>
          <cell r="F11" t="str">
            <v>..</v>
          </cell>
          <cell r="G11">
            <v>61</v>
          </cell>
        </row>
        <row r="12">
          <cell r="A12" t="str">
            <v xml:space="preserve">    Persistence to grade 5, total (% of cohort)</v>
          </cell>
          <cell r="B12" t="str">
            <v>..</v>
          </cell>
          <cell r="C12" t="str">
            <v>..</v>
          </cell>
          <cell r="D12" t="str">
            <v>..</v>
          </cell>
          <cell r="E12">
            <v>69</v>
          </cell>
          <cell r="F12" t="str">
            <v>..</v>
          </cell>
          <cell r="G12" t="str">
            <v>..</v>
          </cell>
        </row>
        <row r="13">
          <cell r="A13" t="str">
            <v xml:space="preserve">    Primary completion rate, total (% of relevant age group)</v>
          </cell>
          <cell r="B13">
            <v>41.4</v>
          </cell>
          <cell r="C13">
            <v>39</v>
          </cell>
          <cell r="D13">
            <v>38.5</v>
          </cell>
          <cell r="E13">
            <v>39.6</v>
          </cell>
          <cell r="F13" t="str">
            <v>..</v>
          </cell>
          <cell r="G13" t="str">
            <v>..</v>
          </cell>
        </row>
        <row r="14">
          <cell r="A14" t="str">
            <v xml:space="preserve">    School enrollment, primary (% net)</v>
          </cell>
          <cell r="B14" t="str">
            <v>..</v>
          </cell>
          <cell r="C14" t="str">
            <v>..</v>
          </cell>
          <cell r="D14" t="str">
            <v>..</v>
          </cell>
          <cell r="E14">
            <v>53</v>
          </cell>
          <cell r="F14">
            <v>56</v>
          </cell>
          <cell r="G14">
            <v>56</v>
          </cell>
        </row>
        <row r="15">
          <cell r="A15" t="str">
            <v xml:space="preserve">  Goal 3: Promote gender equality and empower women</v>
          </cell>
        </row>
        <row r="16">
          <cell r="A16" t="str">
            <v xml:space="preserve">    Proportion of seats held by women in national parliament (%)</v>
          </cell>
          <cell r="B16">
            <v>6</v>
          </cell>
          <cell r="C16" t="str">
            <v>..</v>
          </cell>
          <cell r="D16">
            <v>8</v>
          </cell>
          <cell r="E16">
            <v>8</v>
          </cell>
          <cell r="F16">
            <v>9</v>
          </cell>
          <cell r="G16">
            <v>9</v>
          </cell>
        </row>
        <row r="17">
          <cell r="A17" t="str">
            <v xml:space="preserve">    Ratio of girls to boys in primary and secondary education (%)</v>
          </cell>
          <cell r="B17" t="str">
            <v>..</v>
          </cell>
          <cell r="C17" t="str">
            <v>..</v>
          </cell>
          <cell r="D17" t="str">
            <v>..</v>
          </cell>
          <cell r="E17">
            <v>69.099999999999994</v>
          </cell>
          <cell r="F17">
            <v>68.400000000000006</v>
          </cell>
          <cell r="G17" t="str">
            <v>..</v>
          </cell>
        </row>
        <row r="18">
          <cell r="A18" t="str">
            <v xml:space="preserve">    Ratio of young literate females to males (% ages 15-24)</v>
          </cell>
          <cell r="B18">
            <v>62</v>
          </cell>
          <cell r="C18" t="str">
            <v>..</v>
          </cell>
          <cell r="D18" t="str">
            <v>..</v>
          </cell>
          <cell r="E18" t="str">
            <v>..</v>
          </cell>
          <cell r="F18" t="str">
            <v>..</v>
          </cell>
          <cell r="G18">
            <v>73.599999999999994</v>
          </cell>
        </row>
        <row r="19">
          <cell r="A19" t="str">
            <v xml:space="preserve">    Share of women employed in the nonagricultural sector (% of total nonagricultural employment)</v>
          </cell>
          <cell r="B19">
            <v>22</v>
          </cell>
          <cell r="C19">
            <v>21</v>
          </cell>
          <cell r="D19">
            <v>21</v>
          </cell>
          <cell r="E19">
            <v>21</v>
          </cell>
          <cell r="F19">
            <v>20</v>
          </cell>
          <cell r="G19">
            <v>20</v>
          </cell>
        </row>
        <row r="20">
          <cell r="A20" t="str">
            <v xml:space="preserve">  Goal 4: Reduce child mortality</v>
          </cell>
        </row>
        <row r="21">
          <cell r="A21" t="str">
            <v xml:space="preserve">    Immunization, measles (% of children ages 12-23 months)</v>
          </cell>
          <cell r="B21">
            <v>56</v>
          </cell>
          <cell r="C21">
            <v>55</v>
          </cell>
          <cell r="D21">
            <v>68</v>
          </cell>
          <cell r="E21">
            <v>73</v>
          </cell>
          <cell r="F21">
            <v>56</v>
          </cell>
          <cell r="G21">
            <v>49</v>
          </cell>
        </row>
        <row r="22">
          <cell r="A22" t="str">
            <v xml:space="preserve">    Mortality rate, infant (per 1,000 live births)</v>
          </cell>
          <cell r="B22">
            <v>103</v>
          </cell>
          <cell r="C22" t="str">
            <v>..</v>
          </cell>
          <cell r="D22" t="str">
            <v>..</v>
          </cell>
          <cell r="E22">
            <v>115</v>
          </cell>
          <cell r="F22" t="str">
            <v>..</v>
          </cell>
          <cell r="G22">
            <v>117</v>
          </cell>
        </row>
        <row r="23">
          <cell r="A23" t="str">
            <v xml:space="preserve">    Mortality rate, under-5 (per 1,000)</v>
          </cell>
          <cell r="B23">
            <v>157</v>
          </cell>
          <cell r="C23" t="str">
            <v>..</v>
          </cell>
          <cell r="D23" t="str">
            <v>..</v>
          </cell>
          <cell r="E23">
            <v>188</v>
          </cell>
          <cell r="F23" t="str">
            <v>..</v>
          </cell>
          <cell r="G23">
            <v>194</v>
          </cell>
        </row>
        <row r="24">
          <cell r="A24" t="str">
            <v xml:space="preserve">  Goal 5: Improve maternal health</v>
          </cell>
        </row>
        <row r="25">
          <cell r="A25" t="str">
            <v xml:space="preserve">    Births attended by skilled health staff (% of total)</v>
          </cell>
          <cell r="B25" t="str">
            <v>..</v>
          </cell>
          <cell r="C25">
            <v>45.4</v>
          </cell>
          <cell r="D25" t="str">
            <v>..</v>
          </cell>
          <cell r="E25">
            <v>62.8</v>
          </cell>
          <cell r="F25" t="str">
            <v>..</v>
          </cell>
          <cell r="G25">
            <v>68</v>
          </cell>
        </row>
        <row r="26">
          <cell r="A26" t="str">
            <v xml:space="preserve">    Maternal mortality ratio (modeled estimate, per 100,000 live births)</v>
          </cell>
          <cell r="B26" t="str">
            <v>..</v>
          </cell>
          <cell r="C26" t="str">
            <v>..</v>
          </cell>
          <cell r="D26" t="str">
            <v>..</v>
          </cell>
          <cell r="E26">
            <v>690</v>
          </cell>
          <cell r="F26" t="str">
            <v>..</v>
          </cell>
          <cell r="G26" t="str">
            <v>..</v>
          </cell>
        </row>
        <row r="27">
          <cell r="A27" t="str">
            <v xml:space="preserve">  Goal 6: Combat HIV/AIDS, malaria, and other diseases</v>
          </cell>
        </row>
        <row r="28">
          <cell r="A28" t="str">
            <v xml:space="preserve">    Children orphaned by HIV/AIDS</v>
          </cell>
          <cell r="B28" t="str">
            <v>..</v>
          </cell>
          <cell r="C28" t="str">
            <v>..</v>
          </cell>
          <cell r="D28" t="str">
            <v>..</v>
          </cell>
          <cell r="E28" t="str">
            <v>..</v>
          </cell>
          <cell r="F28">
            <v>310000</v>
          </cell>
          <cell r="G28">
            <v>310000</v>
          </cell>
        </row>
        <row r="29">
          <cell r="A29" t="str">
            <v xml:space="preserve">    Contraceptive prevalence (% of women ages 15-49)</v>
          </cell>
          <cell r="B29" t="str">
            <v>..</v>
          </cell>
          <cell r="C29">
            <v>11</v>
          </cell>
          <cell r="D29" t="str">
            <v>..</v>
          </cell>
          <cell r="E29" t="str">
            <v>..</v>
          </cell>
          <cell r="F29" t="str">
            <v>..</v>
          </cell>
          <cell r="G29" t="str">
            <v>..</v>
          </cell>
        </row>
        <row r="30">
          <cell r="A30" t="str">
            <v xml:space="preserve">    Incidence of tuberculosis (per 100,000 people)</v>
          </cell>
          <cell r="B30">
            <v>142.69999999999999</v>
          </cell>
          <cell r="C30" t="str">
            <v>..</v>
          </cell>
          <cell r="D30" t="str">
            <v>..</v>
          </cell>
          <cell r="E30" t="str">
            <v>..</v>
          </cell>
          <cell r="F30" t="str">
            <v>..</v>
          </cell>
          <cell r="G30">
            <v>392.9</v>
          </cell>
        </row>
        <row r="31">
          <cell r="A31" t="str">
            <v xml:space="preserve">    Prevalence of HIV, female (% ages 15-24)</v>
          </cell>
          <cell r="B31" t="str">
            <v>..</v>
          </cell>
          <cell r="C31" t="str">
            <v>..</v>
          </cell>
          <cell r="D31" t="str">
            <v>..</v>
          </cell>
          <cell r="E31" t="str">
            <v>..</v>
          </cell>
          <cell r="F31" t="str">
            <v>..</v>
          </cell>
          <cell r="G31" t="str">
            <v>..</v>
          </cell>
        </row>
        <row r="32">
          <cell r="A32" t="str">
            <v xml:space="preserve">    Prevalence of HIV, total (% of population ages 15-49)</v>
          </cell>
          <cell r="B32" t="str">
            <v>..</v>
          </cell>
          <cell r="C32" t="str">
            <v>..</v>
          </cell>
          <cell r="D32" t="str">
            <v>..</v>
          </cell>
          <cell r="E32" t="str">
            <v>..</v>
          </cell>
          <cell r="F32">
            <v>7</v>
          </cell>
          <cell r="G32">
            <v>7</v>
          </cell>
        </row>
        <row r="33">
          <cell r="A33" t="str">
            <v xml:space="preserve">    Tuberculosis cases detected under DOTS (%)</v>
          </cell>
          <cell r="B33" t="str">
            <v>..</v>
          </cell>
          <cell r="C33" t="str">
            <v>..</v>
          </cell>
          <cell r="D33">
            <v>46.7</v>
          </cell>
          <cell r="E33">
            <v>34.5</v>
          </cell>
          <cell r="F33">
            <v>38</v>
          </cell>
          <cell r="G33">
            <v>38.1</v>
          </cell>
        </row>
        <row r="34">
          <cell r="A34" t="str">
            <v xml:space="preserve">  Goal 7: Ensure environmental sustainability</v>
          </cell>
        </row>
        <row r="35">
          <cell r="A35" t="str">
            <v xml:space="preserve">    CO2 emissions (metric tons per capita)</v>
          </cell>
          <cell r="B35">
            <v>0.4</v>
          </cell>
          <cell r="C35">
            <v>0.3</v>
          </cell>
          <cell r="D35">
            <v>0.5</v>
          </cell>
          <cell r="E35">
            <v>0.5</v>
          </cell>
          <cell r="F35">
            <v>0.4</v>
          </cell>
          <cell r="G35" t="str">
            <v>..</v>
          </cell>
        </row>
        <row r="36">
          <cell r="A36" t="str">
            <v xml:space="preserve">    Forest area (% of land area)</v>
          </cell>
          <cell r="B36">
            <v>32</v>
          </cell>
          <cell r="C36" t="str">
            <v>..</v>
          </cell>
          <cell r="D36" t="str">
            <v>..</v>
          </cell>
          <cell r="E36">
            <v>32</v>
          </cell>
          <cell r="F36" t="str">
            <v>..</v>
          </cell>
          <cell r="G36" t="str">
            <v>..</v>
          </cell>
        </row>
        <row r="37">
          <cell r="A37" t="str">
            <v xml:space="preserve">    GDP per unit of energy use (constant 2000 PPP $ per kg of oil equivalent)</v>
          </cell>
          <cell r="B37">
            <v>5</v>
          </cell>
          <cell r="C37">
            <v>4</v>
          </cell>
          <cell r="D37">
            <v>4</v>
          </cell>
          <cell r="E37">
            <v>4</v>
          </cell>
          <cell r="F37">
            <v>4</v>
          </cell>
          <cell r="G37">
            <v>4</v>
          </cell>
        </row>
        <row r="38">
          <cell r="A38" t="str">
            <v xml:space="preserve">    Improved sanitation facilities (% of population with access)</v>
          </cell>
          <cell r="B38">
            <v>31</v>
          </cell>
          <cell r="C38" t="str">
            <v>..</v>
          </cell>
          <cell r="D38" t="str">
            <v>..</v>
          </cell>
          <cell r="E38" t="str">
            <v>..</v>
          </cell>
          <cell r="F38">
            <v>40</v>
          </cell>
          <cell r="G38" t="str">
            <v>..</v>
          </cell>
        </row>
        <row r="39">
          <cell r="A39" t="str">
            <v xml:space="preserve">    Improved water source (% of population with access)</v>
          </cell>
          <cell r="B39">
            <v>69</v>
          </cell>
          <cell r="C39" t="str">
            <v>..</v>
          </cell>
          <cell r="D39" t="str">
            <v>..</v>
          </cell>
          <cell r="E39" t="str">
            <v>..</v>
          </cell>
          <cell r="F39">
            <v>84</v>
          </cell>
          <cell r="G39" t="str">
            <v>..</v>
          </cell>
        </row>
        <row r="40">
          <cell r="A40" t="str">
            <v xml:space="preserve">    Nationally protected areas (% of total land area)</v>
          </cell>
          <cell r="B40" t="str">
            <v>..</v>
          </cell>
          <cell r="C40" t="str">
            <v>..</v>
          </cell>
          <cell r="D40" t="str">
            <v>..</v>
          </cell>
          <cell r="E40" t="str">
            <v>..</v>
          </cell>
          <cell r="F40">
            <v>6</v>
          </cell>
          <cell r="G40">
            <v>6</v>
          </cell>
        </row>
        <row r="41">
          <cell r="A41" t="str">
            <v xml:space="preserve">  Goal 8: Develop a global partnership for development</v>
          </cell>
        </row>
        <row r="42">
          <cell r="A42" t="str">
            <v xml:space="preserve">    Aid per capita (current US$)</v>
          </cell>
          <cell r="B42">
            <v>54.3</v>
          </cell>
          <cell r="C42">
            <v>111.2</v>
          </cell>
          <cell r="D42">
            <v>28.6</v>
          </cell>
          <cell r="E42">
            <v>21</v>
          </cell>
          <cell r="F42">
            <v>14.3</v>
          </cell>
          <cell r="G42">
            <v>8.6</v>
          </cell>
        </row>
        <row r="43">
          <cell r="A43" t="str">
            <v xml:space="preserve">    Debt service (PPG and IMF only, % of exports of G&amp;S, excl. workers' remittances)</v>
          </cell>
          <cell r="B43">
            <v>19</v>
          </cell>
          <cell r="C43">
            <v>22</v>
          </cell>
          <cell r="D43">
            <v>16</v>
          </cell>
          <cell r="E43">
            <v>16</v>
          </cell>
          <cell r="F43">
            <v>6</v>
          </cell>
          <cell r="G43">
            <v>5</v>
          </cell>
        </row>
        <row r="44">
          <cell r="A44" t="str">
            <v xml:space="preserve">    Fixed line and mobile phone subscribers (per 1,000 people)</v>
          </cell>
          <cell r="B44">
            <v>5.7</v>
          </cell>
          <cell r="C44">
            <v>7.2</v>
          </cell>
          <cell r="D44">
            <v>11.4</v>
          </cell>
          <cell r="E44">
            <v>44</v>
          </cell>
          <cell r="F44">
            <v>86.3</v>
          </cell>
          <cell r="G44">
            <v>98.3</v>
          </cell>
        </row>
        <row r="45">
          <cell r="A45" t="str">
            <v xml:space="preserve">    Internet users (per 1,000 people)</v>
          </cell>
          <cell r="B45">
            <v>0</v>
          </cell>
          <cell r="C45" t="str">
            <v>..</v>
          </cell>
          <cell r="D45">
            <v>0.2</v>
          </cell>
          <cell r="E45">
            <v>2.4</v>
          </cell>
          <cell r="F45">
            <v>13.6</v>
          </cell>
          <cell r="G45">
            <v>16.8</v>
          </cell>
        </row>
        <row r="46">
          <cell r="A46" t="str">
            <v xml:space="preserve">    Personal computers (per 1,000 people)</v>
          </cell>
          <cell r="B46" t="str">
            <v>..</v>
          </cell>
          <cell r="C46" t="str">
            <v>..</v>
          </cell>
          <cell r="D46">
            <v>3.2</v>
          </cell>
          <cell r="E46">
            <v>5.4</v>
          </cell>
          <cell r="F46">
            <v>11.4</v>
          </cell>
          <cell r="G46">
            <v>14.7</v>
          </cell>
        </row>
        <row r="47">
          <cell r="A47" t="str">
            <v xml:space="preserve">    Total debt service (% of exports of goods, services and income)</v>
          </cell>
          <cell r="B47">
            <v>35</v>
          </cell>
          <cell r="C47">
            <v>35</v>
          </cell>
          <cell r="D47">
            <v>26</v>
          </cell>
          <cell r="E47">
            <v>23</v>
          </cell>
          <cell r="F47">
            <v>9</v>
          </cell>
          <cell r="G47">
            <v>7</v>
          </cell>
        </row>
        <row r="48">
          <cell r="A48" t="str">
            <v xml:space="preserve">    Unemployment, youth female (% of female labor force ages 15-24)</v>
          </cell>
          <cell r="B48" t="str">
            <v>..</v>
          </cell>
          <cell r="C48" t="str">
            <v>..</v>
          </cell>
          <cell r="D48" t="str">
            <v>..</v>
          </cell>
          <cell r="E48" t="str">
            <v>..</v>
          </cell>
          <cell r="F48" t="str">
            <v>..</v>
          </cell>
          <cell r="G48" t="str">
            <v>..</v>
          </cell>
        </row>
        <row r="49">
          <cell r="A49" t="str">
            <v xml:space="preserve">    Unemployment, youth male (% of male labor force ages 15-24)</v>
          </cell>
          <cell r="B49" t="str">
            <v>..</v>
          </cell>
          <cell r="C49" t="str">
            <v>..</v>
          </cell>
          <cell r="D49" t="str">
            <v>..</v>
          </cell>
          <cell r="E49" t="str">
            <v>..</v>
          </cell>
          <cell r="F49" t="str">
            <v>..</v>
          </cell>
          <cell r="G49" t="str">
            <v>..</v>
          </cell>
        </row>
        <row r="50">
          <cell r="A50" t="str">
            <v xml:space="preserve">    Unemployment, youth total (% of total labor force ages 15-24)</v>
          </cell>
          <cell r="B50" t="str">
            <v>..</v>
          </cell>
          <cell r="C50" t="str">
            <v>..</v>
          </cell>
          <cell r="D50" t="str">
            <v>..</v>
          </cell>
          <cell r="E50" t="str">
            <v>..</v>
          </cell>
          <cell r="F50" t="str">
            <v>..</v>
          </cell>
          <cell r="G50" t="str">
            <v>..</v>
          </cell>
        </row>
        <row r="51">
          <cell r="A51" t="str">
            <v xml:space="preserve">  Other</v>
          </cell>
        </row>
        <row r="52">
          <cell r="A52" t="str">
            <v xml:space="preserve">    Fertility rate, total (births per woman)</v>
          </cell>
          <cell r="B52">
            <v>6.5</v>
          </cell>
          <cell r="C52" t="str">
            <v>..</v>
          </cell>
          <cell r="D52">
            <v>5.6</v>
          </cell>
          <cell r="E52">
            <v>5.3</v>
          </cell>
          <cell r="F52">
            <v>4.9000000000000004</v>
          </cell>
          <cell r="G52">
            <v>4.8</v>
          </cell>
        </row>
        <row r="53">
          <cell r="A53" t="str">
            <v xml:space="preserve">    GNI per capita, Atlas method (current US$)</v>
          </cell>
          <cell r="B53">
            <v>730</v>
          </cell>
          <cell r="C53">
            <v>660</v>
          </cell>
          <cell r="D53">
            <v>750</v>
          </cell>
          <cell r="E53">
            <v>650</v>
          </cell>
          <cell r="F53">
            <v>630</v>
          </cell>
          <cell r="G53">
            <v>760</v>
          </cell>
        </row>
        <row r="54">
          <cell r="A54" t="str">
            <v xml:space="preserve">    GNI, Atlas method (current US$) (billions)</v>
          </cell>
          <cell r="B54">
            <v>9.3000000000000007</v>
          </cell>
          <cell r="C54">
            <v>9.4</v>
          </cell>
          <cell r="D54">
            <v>11.7</v>
          </cell>
          <cell r="E54">
            <v>10.8</v>
          </cell>
          <cell r="F54">
            <v>11.2</v>
          </cell>
          <cell r="G54">
            <v>13.6</v>
          </cell>
        </row>
        <row r="55">
          <cell r="A55" t="str">
            <v xml:space="preserve">    Gross capital formation (% of GDP)</v>
          </cell>
          <cell r="B55">
            <v>6.7</v>
          </cell>
          <cell r="C55">
            <v>13.7</v>
          </cell>
          <cell r="D55">
            <v>14.4</v>
          </cell>
          <cell r="E55">
            <v>10.8</v>
          </cell>
          <cell r="F55">
            <v>10.1</v>
          </cell>
          <cell r="G55">
            <v>10.8</v>
          </cell>
        </row>
        <row r="56">
          <cell r="A56" t="str">
            <v xml:space="preserve">    Life expectancy at birth, total (years)</v>
          </cell>
          <cell r="B56">
            <v>51.7</v>
          </cell>
          <cell r="C56" t="str">
            <v>..</v>
          </cell>
          <cell r="D56">
            <v>47.6</v>
          </cell>
          <cell r="E56">
            <v>46.6</v>
          </cell>
          <cell r="F56">
            <v>46.1</v>
          </cell>
          <cell r="G56">
            <v>46.1</v>
          </cell>
        </row>
        <row r="57">
          <cell r="A57" t="str">
            <v xml:space="preserve">    Literacy rate, adult total (% of people ages 15 and above)</v>
          </cell>
          <cell r="B57">
            <v>38.5</v>
          </cell>
          <cell r="C57" t="str">
            <v>..</v>
          </cell>
          <cell r="D57" t="str">
            <v>..</v>
          </cell>
          <cell r="E57" t="str">
            <v>..</v>
          </cell>
          <cell r="F57" t="str">
            <v>..</v>
          </cell>
          <cell r="G57">
            <v>48.7</v>
          </cell>
        </row>
        <row r="58">
          <cell r="A58" t="str">
            <v xml:space="preserve">    Population, total (millions)</v>
          </cell>
          <cell r="B58">
            <v>12.7</v>
          </cell>
          <cell r="C58">
            <v>14.3</v>
          </cell>
          <cell r="D58">
            <v>15.6</v>
          </cell>
          <cell r="E58">
            <v>16.7</v>
          </cell>
          <cell r="F58">
            <v>17.600000000000001</v>
          </cell>
          <cell r="G58">
            <v>17.899999999999999</v>
          </cell>
        </row>
        <row r="59">
          <cell r="A59" t="str">
            <v xml:space="preserve">    Trade (% of GDP)</v>
          </cell>
          <cell r="B59">
            <v>58.8</v>
          </cell>
          <cell r="C59">
            <v>69.8</v>
          </cell>
          <cell r="D59">
            <v>74.5</v>
          </cell>
          <cell r="E59">
            <v>73.7</v>
          </cell>
          <cell r="F59">
            <v>81</v>
          </cell>
          <cell r="G59">
            <v>86.5</v>
          </cell>
        </row>
        <row r="60">
          <cell r="A60" t="str">
            <v>Source: World Development Indicators database, April 2006</v>
          </cell>
        </row>
        <row r="61">
          <cell r="A61">
            <v>0</v>
          </cell>
        </row>
        <row r="62">
          <cell r="A62" t="str">
            <v xml:space="preserve"> Figures in italics refer to periods other than those specified. </v>
          </cell>
        </row>
        <row r="63">
          <cell r="A63" t="str">
            <v xml:space="preserve">             Page: Country: Cote d&amp;apos;Ivoire Row: Series Column: Time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nual "/>
      <sheetName val="Contents"/>
      <sheetName val="WEO Questionnaire"/>
      <sheetName val="WEO GAS DMX Format"/>
      <sheetName val="Key Assumptions"/>
      <sheetName val="Output SEI"/>
      <sheetName val="From SEI"/>
      <sheetName val="OUT_NGDP_DMX"/>
      <sheetName val="Input CPI"/>
      <sheetName val="Calculations CPI"/>
      <sheetName val="CPI (Dec2005=100)"/>
      <sheetName val="Table-3.2"/>
      <sheetName val="Input RGDP (Sectoral)"/>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ex.rate (D)"/>
      <sheetName val="Input ex. rate (M)"/>
      <sheetName val="Calculations Nom. GDP (share)"/>
      <sheetName val="Calculations Labor"/>
      <sheetName val="Calculations Annual"/>
      <sheetName val="Tables CPI"/>
      <sheetName val="Calculations Ex.F&amp;F CPI"/>
      <sheetName val="COLA"/>
      <sheetName val="S&amp;U"/>
      <sheetName val="data_out (A)"/>
      <sheetName val="data_out (M)"/>
      <sheetName val="Data-out-Aremos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t="str">
            <v>Table 1.  Commodities and Services, CPI Index Values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B5" t="str">
            <v>Year</v>
          </cell>
          <cell r="C5" t="str">
            <v>Quarter</v>
          </cell>
          <cell r="D5" t="str">
            <v>Raw Real GDP</v>
          </cell>
        </row>
        <row r="7">
          <cell r="D7" t="str">
            <v>(Millions of togrogs, 1993 prices)</v>
          </cell>
        </row>
        <row r="9">
          <cell r="B9">
            <v>1993</v>
          </cell>
          <cell r="C9" t="str">
            <v>Q1</v>
          </cell>
          <cell r="D9">
            <v>36877</v>
          </cell>
        </row>
        <row r="10">
          <cell r="C10" t="str">
            <v>Q2</v>
          </cell>
          <cell r="D10">
            <v>52188</v>
          </cell>
        </row>
        <row r="11">
          <cell r="C11" t="str">
            <v>Q3</v>
          </cell>
          <cell r="D11">
            <v>44323</v>
          </cell>
        </row>
        <row r="12">
          <cell r="C12" t="str">
            <v>Q4</v>
          </cell>
          <cell r="D12">
            <v>41379</v>
          </cell>
        </row>
        <row r="13">
          <cell r="B13">
            <v>1994</v>
          </cell>
          <cell r="C13" t="str">
            <v>Q1</v>
          </cell>
          <cell r="D13">
            <v>34300</v>
          </cell>
        </row>
        <row r="14">
          <cell r="C14" t="str">
            <v>Q2</v>
          </cell>
          <cell r="D14">
            <v>52818</v>
          </cell>
        </row>
        <row r="15">
          <cell r="C15" t="str">
            <v>Q3</v>
          </cell>
          <cell r="D15">
            <v>47414</v>
          </cell>
        </row>
        <row r="16">
          <cell r="C16" t="str">
            <v>Q4</v>
          </cell>
          <cell r="D16">
            <v>45330</v>
          </cell>
        </row>
        <row r="17">
          <cell r="B17">
            <v>1995</v>
          </cell>
          <cell r="C17" t="str">
            <v>Q1</v>
          </cell>
          <cell r="D17">
            <v>35995</v>
          </cell>
        </row>
        <row r="18">
          <cell r="C18" t="str">
            <v>Q2</v>
          </cell>
          <cell r="D18">
            <v>59142</v>
          </cell>
        </row>
        <row r="19">
          <cell r="C19" t="str">
            <v>Q3</v>
          </cell>
          <cell r="D19">
            <v>52581</v>
          </cell>
        </row>
        <row r="20">
          <cell r="C20" t="str">
            <v>Q4</v>
          </cell>
          <cell r="D20">
            <v>49589</v>
          </cell>
        </row>
        <row r="21">
          <cell r="B21">
            <v>1996</v>
          </cell>
          <cell r="C21" t="str">
            <v>Q1</v>
          </cell>
          <cell r="D21">
            <v>38141</v>
          </cell>
        </row>
        <row r="22">
          <cell r="C22" t="str">
            <v>Q2</v>
          </cell>
          <cell r="D22">
            <v>58710</v>
          </cell>
        </row>
        <row r="23">
          <cell r="C23" t="str">
            <v>Q3</v>
          </cell>
          <cell r="D23">
            <v>56277</v>
          </cell>
        </row>
        <row r="24">
          <cell r="C24" t="str">
            <v>Q4</v>
          </cell>
          <cell r="D24">
            <v>54308</v>
          </cell>
        </row>
        <row r="25">
          <cell r="B25">
            <v>1997</v>
          </cell>
          <cell r="C25" t="str">
            <v>Q1</v>
          </cell>
          <cell r="D25">
            <v>40806</v>
          </cell>
        </row>
        <row r="26">
          <cell r="C26" t="str">
            <v>Q2</v>
          </cell>
          <cell r="D26">
            <v>62824</v>
          </cell>
        </row>
        <row r="27">
          <cell r="C27" t="str">
            <v>Q3</v>
          </cell>
          <cell r="D27">
            <v>58908</v>
          </cell>
        </row>
        <row r="28">
          <cell r="C28" t="str">
            <v>Q4</v>
          </cell>
          <cell r="D28">
            <v>52089</v>
          </cell>
        </row>
        <row r="29">
          <cell r="B29">
            <v>1998</v>
          </cell>
          <cell r="C29" t="str">
            <v>Q1</v>
          </cell>
          <cell r="D29">
            <v>40596</v>
          </cell>
        </row>
        <row r="30">
          <cell r="C30" t="str">
            <v>Q2</v>
          </cell>
          <cell r="D30">
            <v>62080</v>
          </cell>
        </row>
        <row r="31">
          <cell r="C31" t="str">
            <v>Q3</v>
          </cell>
          <cell r="D31">
            <v>62967</v>
          </cell>
        </row>
        <row r="32">
          <cell r="C32" t="str">
            <v>Q4</v>
          </cell>
          <cell r="D32">
            <v>53920</v>
          </cell>
        </row>
        <row r="33">
          <cell r="B33">
            <v>1999</v>
          </cell>
          <cell r="C33" t="str">
            <v>Q1</v>
          </cell>
          <cell r="D33">
            <v>30131</v>
          </cell>
        </row>
        <row r="34">
          <cell r="C34" t="str">
            <v>Q2</v>
          </cell>
          <cell r="D34">
            <v>54064</v>
          </cell>
        </row>
        <row r="35">
          <cell r="C35" t="str">
            <v>Q3</v>
          </cell>
          <cell r="D35">
            <v>54771</v>
          </cell>
        </row>
        <row r="36">
          <cell r="C36" t="str">
            <v>Q4</v>
          </cell>
          <cell r="D36">
            <v>24859</v>
          </cell>
        </row>
        <row r="37">
          <cell r="B37">
            <v>2000</v>
          </cell>
          <cell r="C37" t="str">
            <v>Q1</v>
          </cell>
        </row>
        <row r="38">
          <cell r="C38" t="str">
            <v>Q2</v>
          </cell>
        </row>
        <row r="39">
          <cell r="C39" t="str">
            <v>Q3</v>
          </cell>
        </row>
        <row r="40">
          <cell r="C40" t="str">
            <v>Q4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
      <sheetName val="Control"/>
      <sheetName val="Standard-Print"/>
      <sheetName val="Standard-Series"/>
      <sheetName val="1. Goods"/>
      <sheetName val="2. Service"/>
      <sheetName val="3. Income"/>
      <sheetName val="4. Cur.trans"/>
      <sheetName val="5. Cap.trans"/>
      <sheetName val="11. FDI"/>
      <sheetName val="12. PI"/>
      <sheetName val="Trade credit"/>
      <sheetName val="6. BOM loan"/>
      <sheetName val="7. Gov loan"/>
      <sheetName val="8.  Bank loan"/>
      <sheetName val="9. O.Sec. loan"/>
      <sheetName val="9. Other A&amp;L"/>
      <sheetName val="13. Curr&amp;depo"/>
      <sheetName val="14. Reserve"/>
      <sheetName val="Supl"/>
      <sheetName val="Cover page"/>
      <sheetName val="Sheet1"/>
    </sheetNames>
    <sheetDataSet>
      <sheetData sheetId="0" refreshError="1"/>
      <sheetData sheetId="1">
        <row r="3">
          <cell r="C3" t="str">
            <v>2006Q1-2009Q4</v>
          </cell>
        </row>
      </sheetData>
      <sheetData sheetId="2" refreshError="1"/>
      <sheetData sheetId="3">
        <row r="8">
          <cell r="F8">
            <v>-91.613274726868653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ntents"/>
      <sheetName val="I-EDSS (A)"/>
      <sheetName val="I-EDSS (Q)"/>
      <sheetName val="I-EDSS (M)"/>
      <sheetName val="I-Mon Authority"/>
      <sheetName val="I-DMBs"/>
      <sheetName val="ControlSheet"/>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2">
          <cell r="C32" t="str">
            <v>End-Sep. Update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E44" totalsRowCount="1" headerRowDxfId="11" dataDxfId="10" headerRowCellStyle="Normal 5" dataCellStyle="Normal 5">
  <tableColumns count="5">
    <tableColumn id="1" xr3:uid="{00000000-0010-0000-0000-000001000000}" name="Column1" dataDxfId="9" totalsRowDxfId="8" dataCellStyle="Normal 5" totalsRowCellStyle="Normal 5"/>
    <tableColumn id="2" xr3:uid="{00000000-0010-0000-0000-000002000000}" name="Column2" dataDxfId="7" totalsRowDxfId="6" dataCellStyle="Normal 5" totalsRowCellStyle="Normal 5"/>
    <tableColumn id="3" xr3:uid="{00000000-0010-0000-0000-000003000000}" name="Гадаад валютын нийт нөөц /баруун/" dataDxfId="5" totalsRowDxfId="4" dataCellStyle="Normal 5" totalsRowCellStyle="Normal 5"/>
    <tableColumn id="4" xr3:uid="{00000000-0010-0000-0000-000004000000}" name="Импортын хэрэгцээг хангах түвшин" dataDxfId="3" totalsRowDxfId="2" dataCellStyle="Normal 5" totalsRowCellStyle="Normal 5">
      <calculatedColumnFormula>C3/E3</calculatedColumnFormula>
    </tableColumn>
    <tableColumn id="5" xr3:uid="{00000000-0010-0000-0000-000005000000}" name="Валютын төлбөртэй импорт (Сүүлийн 3 сарын дундаж)" dataDxfId="1" totalsRowDxfId="0" dataCellStyle="Normal 5" totalsRowCellStyle="Normal 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drawing" Target="../drawings/drawing57.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10" Type="http://schemas.openxmlformats.org/officeDocument/2006/relationships/drawing" Target="../drawings/drawing59.xml"/><Relationship Id="rId4" Type="http://schemas.openxmlformats.org/officeDocument/2006/relationships/printerSettings" Target="../printerSettings/printerSettings63.bin"/><Relationship Id="rId9" Type="http://schemas.openxmlformats.org/officeDocument/2006/relationships/printerSettings" Target="../printerSettings/printerSettings6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10" Type="http://schemas.openxmlformats.org/officeDocument/2006/relationships/drawing" Target="../drawings/drawing61.xml"/><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5.bin"/><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autoPageBreaks="0"/>
  </sheetPr>
  <dimension ref="A1:BK105"/>
  <sheetViews>
    <sheetView view="pageBreakPreview" zoomScale="80" zoomScaleNormal="100" zoomScaleSheetLayoutView="80" workbookViewId="0">
      <pane xSplit="2" ySplit="2" topLeftCell="L84" activePane="bottomRight" state="frozen"/>
      <selection pane="topRight" activeCell="Q81" sqref="Q81"/>
      <selection pane="bottomLeft" activeCell="Q81" sqref="Q81"/>
      <selection pane="bottomRight" activeCell="P109" sqref="P109"/>
    </sheetView>
  </sheetViews>
  <sheetFormatPr defaultColWidth="8.28515625" defaultRowHeight="15"/>
  <cols>
    <col min="1" max="1" width="6.28515625" style="230" customWidth="1"/>
    <col min="2" max="2" width="4.42578125" style="230" customWidth="1"/>
    <col min="3" max="3" width="6.28515625" style="230" customWidth="1"/>
    <col min="4" max="4" width="3.28515625" style="230" customWidth="1"/>
    <col min="5" max="9" width="8.5703125" style="230" bestFit="1" customWidth="1"/>
    <col min="10" max="11" width="8.5703125" style="230" customWidth="1"/>
    <col min="12" max="12" width="8.28515625" style="230"/>
    <col min="13" max="13" width="9.5703125" style="231" bestFit="1" customWidth="1"/>
    <col min="14" max="16" width="8.5703125" style="231" bestFit="1" customWidth="1"/>
    <col min="17" max="17" width="8.28515625" style="231"/>
    <col min="18" max="19" width="8.5703125" style="230" bestFit="1" customWidth="1"/>
    <col min="20" max="20" width="9.42578125" style="230" bestFit="1" customWidth="1"/>
    <col min="21" max="21" width="12.28515625" style="230" bestFit="1" customWidth="1"/>
    <col min="22" max="24" width="8.5703125" style="230" bestFit="1" customWidth="1"/>
    <col min="25" max="25" width="8.5703125" style="230" customWidth="1"/>
    <col min="26" max="28" width="8.28515625" style="230"/>
    <col min="29" max="29" width="8.42578125" style="230" customWidth="1"/>
    <col min="30" max="42" width="8.28515625" style="230"/>
    <col min="43" max="49" width="8.28515625" style="230" customWidth="1"/>
    <col min="50" max="16384" width="8.28515625" style="230"/>
  </cols>
  <sheetData>
    <row r="1" spans="1:63" ht="15" customHeight="1">
      <c r="E1" s="579" t="s">
        <v>0</v>
      </c>
      <c r="F1" s="579"/>
      <c r="G1" s="579"/>
      <c r="H1" s="579"/>
      <c r="I1" s="579"/>
      <c r="J1" s="575"/>
      <c r="K1" s="575"/>
      <c r="M1" s="231" t="s">
        <v>1</v>
      </c>
      <c r="N1" s="231" t="s">
        <v>2</v>
      </c>
      <c r="O1" s="231" t="s">
        <v>3</v>
      </c>
      <c r="P1" s="231" t="s">
        <v>4</v>
      </c>
      <c r="R1" s="579" t="s">
        <v>5</v>
      </c>
      <c r="S1" s="579"/>
      <c r="T1" s="579"/>
      <c r="U1" s="579"/>
      <c r="V1" s="579"/>
      <c r="W1" s="579"/>
      <c r="X1" s="579"/>
      <c r="Y1" s="579"/>
      <c r="Z1" s="579"/>
      <c r="AA1" s="575"/>
      <c r="AB1" s="575"/>
      <c r="AE1" s="231"/>
      <c r="AF1" s="231"/>
      <c r="AG1" s="231"/>
      <c r="AH1" s="231"/>
      <c r="AI1" s="231"/>
      <c r="AJ1" s="231"/>
      <c r="AK1" s="231"/>
      <c r="AM1" s="231"/>
      <c r="AN1" s="231"/>
      <c r="AO1" s="231"/>
      <c r="AP1" s="231"/>
      <c r="AQ1" s="231"/>
      <c r="AR1" s="231"/>
      <c r="AS1" s="231"/>
      <c r="AT1" s="231"/>
      <c r="AU1" s="231"/>
      <c r="AV1" s="231"/>
      <c r="AW1" s="231"/>
      <c r="AX1" s="231"/>
      <c r="AZ1" s="231"/>
      <c r="BA1" s="231"/>
      <c r="BB1" s="231"/>
      <c r="BC1" s="231"/>
      <c r="BD1" s="231"/>
      <c r="BE1" s="231"/>
      <c r="BF1" s="231"/>
      <c r="BH1" s="231"/>
      <c r="BI1" s="231"/>
      <c r="BJ1" s="231"/>
    </row>
    <row r="2" spans="1:63" ht="15.75" customHeight="1">
      <c r="E2" s="230" t="s">
        <v>6</v>
      </c>
      <c r="F2" s="230" t="s">
        <v>7</v>
      </c>
      <c r="G2" s="230" t="s">
        <v>8</v>
      </c>
      <c r="H2" s="230" t="s">
        <v>9</v>
      </c>
      <c r="I2" s="230" t="s">
        <v>10</v>
      </c>
      <c r="J2" s="230" t="s">
        <v>11</v>
      </c>
      <c r="K2" s="230" t="s">
        <v>12</v>
      </c>
      <c r="R2" s="230" t="s">
        <v>13</v>
      </c>
      <c r="S2" s="230" t="s">
        <v>14</v>
      </c>
      <c r="T2" s="230" t="s">
        <v>15</v>
      </c>
      <c r="U2" s="230" t="s">
        <v>16</v>
      </c>
      <c r="V2" s="230" t="s">
        <v>17</v>
      </c>
      <c r="W2" s="230" t="s">
        <v>18</v>
      </c>
      <c r="X2" s="230" t="s">
        <v>19</v>
      </c>
      <c r="Y2" s="230" t="s">
        <v>20</v>
      </c>
      <c r="AK2" s="231"/>
      <c r="AP2" s="231"/>
      <c r="AX2" s="231"/>
      <c r="BD2" s="231"/>
      <c r="BE2" s="231"/>
      <c r="BF2" s="231"/>
      <c r="BG2" s="231"/>
      <c r="BH2" s="231"/>
      <c r="BI2" s="231"/>
      <c r="BJ2" s="231"/>
      <c r="BK2" s="231"/>
    </row>
    <row r="3" spans="1:63">
      <c r="B3" s="230">
        <v>3</v>
      </c>
      <c r="D3" s="230">
        <v>3</v>
      </c>
      <c r="E3" s="232">
        <v>0.08</v>
      </c>
      <c r="F3" s="232">
        <v>9.0843233329846562E-2</v>
      </c>
      <c r="G3" s="232">
        <v>9.2534288757585959E-2</v>
      </c>
      <c r="H3" s="232">
        <v>9.1625620475576319E-2</v>
      </c>
      <c r="I3" s="232">
        <v>8.4823792244341778E-3</v>
      </c>
      <c r="J3" s="232"/>
      <c r="K3" s="232"/>
      <c r="R3" s="232">
        <v>1.4856515009839553E-2</v>
      </c>
      <c r="S3" s="232">
        <v>1.5516571097846038E-2</v>
      </c>
      <c r="T3" s="232">
        <v>1.4676594966326103E-3</v>
      </c>
      <c r="U3" s="232">
        <v>3.7667017889427435E-3</v>
      </c>
      <c r="V3" s="232">
        <v>1.2733332596211641E-2</v>
      </c>
      <c r="W3" s="232">
        <v>1.8145257590072218E-2</v>
      </c>
      <c r="X3" s="232">
        <v>2.1187894259588433E-2</v>
      </c>
      <c r="Y3" s="232">
        <v>3.747914930485546E-3</v>
      </c>
      <c r="Z3" s="232"/>
      <c r="AA3" s="232"/>
      <c r="AB3" s="232"/>
      <c r="AC3" s="233"/>
      <c r="AD3" s="234"/>
      <c r="AE3" s="234"/>
      <c r="AF3" s="234"/>
      <c r="AG3" s="234"/>
      <c r="AH3" s="231"/>
      <c r="AI3" s="231"/>
      <c r="AJ3" s="231"/>
      <c r="AK3" s="231"/>
      <c r="AL3" s="231"/>
      <c r="AM3" s="231"/>
      <c r="AN3" s="231"/>
      <c r="AO3" s="231"/>
      <c r="AP3" s="231"/>
      <c r="AQ3" s="231"/>
      <c r="AR3" s="234"/>
      <c r="AS3" s="234"/>
      <c r="AT3" s="234"/>
      <c r="AU3" s="234"/>
      <c r="AV3" s="234"/>
      <c r="AW3" s="234"/>
      <c r="AX3" s="231"/>
      <c r="AY3" s="231"/>
      <c r="AZ3" s="231"/>
      <c r="BA3" s="231"/>
      <c r="BB3" s="231"/>
      <c r="BC3" s="231"/>
      <c r="BD3" s="231"/>
      <c r="BE3" s="231"/>
      <c r="BF3" s="231"/>
      <c r="BG3" s="231"/>
      <c r="BH3" s="231"/>
      <c r="BI3" s="231"/>
      <c r="BJ3" s="231"/>
      <c r="BK3" s="231"/>
    </row>
    <row r="4" spans="1:63">
      <c r="B4" s="230">
        <v>4</v>
      </c>
      <c r="E4" s="232">
        <v>0.08</v>
      </c>
      <c r="F4" s="232">
        <v>9.6541346628553182E-2</v>
      </c>
      <c r="G4" s="232">
        <v>9.9479162030769119E-2</v>
      </c>
      <c r="H4" s="232">
        <v>9.2977593995859031E-2</v>
      </c>
      <c r="I4" s="232">
        <v>6.6974133824033721E-3</v>
      </c>
      <c r="J4" s="232"/>
      <c r="K4" s="232"/>
      <c r="R4" s="232">
        <v>1.8058746138507959E-2</v>
      </c>
      <c r="S4" s="232">
        <v>1.7025863042269978E-2</v>
      </c>
      <c r="T4" s="232">
        <v>3.3265017999176702E-3</v>
      </c>
      <c r="U4" s="232">
        <v>2.748835778228122E-3</v>
      </c>
      <c r="V4" s="232">
        <v>1.2228196986345242E-2</v>
      </c>
      <c r="W4" s="232">
        <v>1.7362351553268967E-2</v>
      </c>
      <c r="X4" s="232">
        <v>2.0769450347748894E-2</v>
      </c>
      <c r="Y4" s="232">
        <v>4.674232201765975E-3</v>
      </c>
      <c r="Z4" s="232"/>
      <c r="AA4" s="232"/>
      <c r="AB4" s="232"/>
      <c r="AC4" s="233"/>
      <c r="AD4" s="234"/>
      <c r="AE4" s="234"/>
      <c r="AF4" s="234"/>
      <c r="AG4" s="234"/>
      <c r="AH4" s="234"/>
      <c r="AI4" s="234"/>
      <c r="AJ4" s="234"/>
      <c r="AK4" s="231"/>
      <c r="AL4" s="231"/>
      <c r="AM4" s="231"/>
      <c r="AN4" s="231"/>
      <c r="AO4" s="231"/>
      <c r="AP4" s="231"/>
      <c r="AQ4" s="234"/>
      <c r="AR4" s="234"/>
      <c r="AS4" s="234"/>
      <c r="AT4" s="234"/>
      <c r="AU4" s="234"/>
      <c r="AV4" s="234"/>
      <c r="AW4" s="234"/>
      <c r="AX4" s="231"/>
      <c r="AY4" s="231"/>
      <c r="AZ4" s="231"/>
      <c r="BA4" s="231"/>
      <c r="BB4" s="231"/>
      <c r="BC4" s="231"/>
      <c r="BD4" s="231"/>
      <c r="BE4" s="231"/>
      <c r="BF4" s="231"/>
      <c r="BG4" s="231"/>
      <c r="BH4" s="231"/>
      <c r="BI4" s="231"/>
      <c r="BJ4" s="231"/>
      <c r="BK4" s="231"/>
    </row>
    <row r="5" spans="1:63">
      <c r="B5" s="230">
        <v>5</v>
      </c>
      <c r="E5" s="232">
        <v>0.08</v>
      </c>
      <c r="F5" s="232">
        <v>8.1080123955826977E-2</v>
      </c>
      <c r="G5" s="232">
        <v>9.1518915113868449E-2</v>
      </c>
      <c r="H5" s="232">
        <v>7.6302276784662393E-2</v>
      </c>
      <c r="I5" s="232">
        <v>-3.2580414033881455E-3</v>
      </c>
      <c r="J5" s="232"/>
      <c r="K5" s="232"/>
      <c r="R5" s="232">
        <v>1.6511881573971317E-2</v>
      </c>
      <c r="S5" s="232">
        <v>1.5993871140624453E-2</v>
      </c>
      <c r="T5" s="232">
        <v>2.8437149889046658E-3</v>
      </c>
      <c r="U5" s="232">
        <v>3.6557911434721203E-3</v>
      </c>
      <c r="V5" s="232">
        <v>1.0593692063592034E-2</v>
      </c>
      <c r="W5" s="232">
        <v>1.7314171513287437E-2</v>
      </c>
      <c r="X5" s="232">
        <v>1.5938526533096235E-2</v>
      </c>
      <c r="Y5" s="232">
        <v>-3.8958083021010644E-4</v>
      </c>
      <c r="Z5" s="232"/>
      <c r="AA5" s="232"/>
      <c r="AB5" s="232"/>
      <c r="AC5" s="233"/>
      <c r="AD5" s="234"/>
      <c r="AE5" s="234"/>
      <c r="AF5" s="234"/>
      <c r="AG5" s="234"/>
      <c r="AH5" s="234"/>
      <c r="AI5" s="234"/>
      <c r="AJ5" s="234"/>
      <c r="AK5" s="231"/>
      <c r="AL5" s="231"/>
      <c r="AM5" s="231"/>
      <c r="AN5" s="231"/>
      <c r="AO5" s="231"/>
      <c r="AP5" s="231"/>
      <c r="AQ5" s="231"/>
      <c r="AR5" s="234"/>
      <c r="AS5" s="234"/>
      <c r="AT5" s="234"/>
      <c r="AU5" s="234"/>
      <c r="AV5" s="234"/>
      <c r="AW5" s="234"/>
      <c r="AX5" s="231"/>
      <c r="AY5" s="231"/>
      <c r="AZ5" s="231"/>
      <c r="BA5" s="231"/>
      <c r="BB5" s="231"/>
      <c r="BC5" s="231"/>
      <c r="BD5" s="231"/>
      <c r="BE5" s="231"/>
      <c r="BF5" s="231"/>
      <c r="BG5" s="231"/>
      <c r="BH5" s="231"/>
      <c r="BI5" s="231"/>
      <c r="BJ5" s="231"/>
      <c r="BK5" s="231"/>
    </row>
    <row r="6" spans="1:63">
      <c r="B6" s="230">
        <v>6</v>
      </c>
      <c r="D6" s="230">
        <v>6</v>
      </c>
      <c r="E6" s="232">
        <v>0.08</v>
      </c>
      <c r="F6" s="232">
        <v>7.2582191021401288E-2</v>
      </c>
      <c r="G6" s="232">
        <v>8.2533217730620834E-2</v>
      </c>
      <c r="H6" s="232">
        <v>7.1119236032637589E-2</v>
      </c>
      <c r="I6" s="232">
        <v>-4.2398076482564884E-3</v>
      </c>
      <c r="J6" s="232"/>
      <c r="K6" s="232"/>
      <c r="R6" s="232">
        <v>1.4943516662745536E-2</v>
      </c>
      <c r="S6" s="232">
        <v>1.4685266251450372E-2</v>
      </c>
      <c r="T6" s="232">
        <v>1.4175379932070808E-3</v>
      </c>
      <c r="U6" s="232">
        <v>2.9765402874527102E-3</v>
      </c>
      <c r="V6" s="232">
        <v>1.0269861598244752E-2</v>
      </c>
      <c r="W6" s="232">
        <v>1.7078261504813556E-2</v>
      </c>
      <c r="X6" s="232">
        <v>1.4811648702282236E-2</v>
      </c>
      <c r="Y6" s="232">
        <v>-1.4323927467255889E-3</v>
      </c>
      <c r="Z6" s="232"/>
      <c r="AA6" s="232"/>
      <c r="AB6" s="232"/>
      <c r="AC6" s="233"/>
      <c r="AD6" s="234"/>
      <c r="AE6" s="234"/>
      <c r="AF6" s="234"/>
      <c r="AG6" s="234"/>
      <c r="AH6" s="234"/>
      <c r="AI6" s="234"/>
      <c r="AJ6" s="234"/>
      <c r="AK6" s="231"/>
      <c r="AL6" s="231"/>
      <c r="AM6" s="231"/>
      <c r="AN6" s="231"/>
      <c r="AO6" s="231"/>
      <c r="AP6" s="231"/>
      <c r="AQ6" s="231"/>
      <c r="AR6" s="234"/>
      <c r="AS6" s="234"/>
      <c r="AT6" s="234"/>
      <c r="AU6" s="234"/>
      <c r="AV6" s="234"/>
      <c r="AW6" s="234"/>
      <c r="AX6" s="231"/>
      <c r="AY6" s="231"/>
      <c r="AZ6" s="231"/>
      <c r="BA6" s="231"/>
      <c r="BB6" s="231"/>
      <c r="BC6" s="231"/>
      <c r="BD6" s="231"/>
      <c r="BE6" s="231"/>
      <c r="BF6" s="231"/>
      <c r="BG6" s="231"/>
      <c r="BH6" s="231"/>
      <c r="BI6" s="231"/>
      <c r="BJ6" s="231"/>
      <c r="BK6" s="231"/>
    </row>
    <row r="7" spans="1:63">
      <c r="B7" s="230">
        <v>7</v>
      </c>
      <c r="E7" s="232">
        <v>0.08</v>
      </c>
      <c r="F7" s="232">
        <v>6.8131524048319347E-2</v>
      </c>
      <c r="G7" s="232">
        <v>7.8276897344912388E-2</v>
      </c>
      <c r="H7" s="232">
        <v>7.3888622367836998E-2</v>
      </c>
      <c r="I7" s="232">
        <v>1.1736196769414065E-3</v>
      </c>
      <c r="J7" s="232"/>
      <c r="K7" s="232"/>
      <c r="R7" s="232">
        <v>8.510018252697071E-3</v>
      </c>
      <c r="S7" s="232">
        <v>1.388867484575404E-2</v>
      </c>
      <c r="T7" s="232">
        <v>1.408239991376135E-3</v>
      </c>
      <c r="U7" s="232">
        <v>2.9570163825025477E-3</v>
      </c>
      <c r="V7" s="232">
        <v>1.2263237538047023E-2</v>
      </c>
      <c r="W7" s="232">
        <v>1.540887102632121E-2</v>
      </c>
      <c r="X7" s="232">
        <v>1.5610636564406741E-2</v>
      </c>
      <c r="Y7" s="232">
        <v>-4.7384919912649354E-4</v>
      </c>
      <c r="Z7" s="232"/>
      <c r="AA7" s="232"/>
      <c r="AB7" s="232"/>
      <c r="AC7" s="233"/>
      <c r="AD7" s="234"/>
      <c r="AE7" s="234"/>
      <c r="AF7" s="234"/>
      <c r="AG7" s="234"/>
      <c r="AH7" s="234"/>
      <c r="AI7" s="234"/>
      <c r="AJ7" s="234"/>
      <c r="AK7" s="231"/>
      <c r="AL7" s="231"/>
      <c r="AM7" s="231"/>
      <c r="AN7" s="231"/>
      <c r="AO7" s="231"/>
      <c r="AP7" s="231"/>
      <c r="AQ7" s="234"/>
      <c r="AR7" s="234"/>
      <c r="AS7" s="234"/>
      <c r="AT7" s="234"/>
      <c r="AU7" s="234"/>
      <c r="AV7" s="234"/>
      <c r="AW7" s="234"/>
      <c r="AX7" s="231"/>
      <c r="AY7" s="231"/>
      <c r="AZ7" s="231"/>
      <c r="BA7" s="231"/>
      <c r="BB7" s="231"/>
      <c r="BC7" s="231"/>
      <c r="BD7" s="231"/>
      <c r="BE7" s="231"/>
      <c r="BF7" s="231"/>
      <c r="BG7" s="231"/>
      <c r="BH7" s="231"/>
      <c r="BI7" s="231"/>
      <c r="BJ7" s="231"/>
      <c r="BK7" s="231"/>
    </row>
    <row r="8" spans="1:63">
      <c r="B8" s="230">
        <v>8</v>
      </c>
      <c r="E8" s="232">
        <v>0.08</v>
      </c>
      <c r="F8" s="232">
        <v>7.89835259394569E-2</v>
      </c>
      <c r="G8" s="232">
        <v>8.7797921524808364E-2</v>
      </c>
      <c r="H8" s="232">
        <v>9.5665592812521849E-2</v>
      </c>
      <c r="I8" s="232">
        <v>2.6365830679237146E-2</v>
      </c>
      <c r="J8" s="232"/>
      <c r="K8" s="232"/>
      <c r="R8" s="232">
        <v>6.5592117316485175E-3</v>
      </c>
      <c r="S8" s="232">
        <v>1.1763579784744094E-2</v>
      </c>
      <c r="T8" s="232">
        <v>1.3890759076341484E-3</v>
      </c>
      <c r="U8" s="232">
        <v>1.2525470186299612E-2</v>
      </c>
      <c r="V8" s="232">
        <v>1.3152539358798227E-2</v>
      </c>
      <c r="W8" s="232">
        <v>1.8797501367656129E-2</v>
      </c>
      <c r="X8" s="232">
        <v>2.0708614134952917E-2</v>
      </c>
      <c r="Y8" s="232">
        <v>-2.1589848220443159E-3</v>
      </c>
      <c r="Z8" s="232"/>
      <c r="AA8" s="232"/>
      <c r="AB8" s="232"/>
      <c r="AC8" s="233"/>
      <c r="AD8" s="234"/>
      <c r="AE8" s="234"/>
      <c r="AF8" s="234"/>
      <c r="AG8" s="234"/>
      <c r="AH8" s="234"/>
      <c r="AI8" s="234"/>
      <c r="AJ8" s="234"/>
      <c r="AK8" s="231"/>
      <c r="AL8" s="231"/>
      <c r="AM8" s="231"/>
      <c r="AN8" s="231"/>
      <c r="AO8" s="231"/>
      <c r="AP8" s="231"/>
      <c r="AQ8" s="231"/>
      <c r="AR8" s="234"/>
      <c r="AS8" s="234"/>
      <c r="AT8" s="234"/>
      <c r="AU8" s="234"/>
      <c r="AV8" s="234"/>
      <c r="AW8" s="234"/>
      <c r="AX8" s="231"/>
      <c r="AY8" s="231"/>
      <c r="AZ8" s="231"/>
      <c r="BA8" s="231"/>
      <c r="BB8" s="231"/>
      <c r="BC8" s="231"/>
      <c r="BD8" s="231"/>
      <c r="BE8" s="231"/>
      <c r="BF8" s="231"/>
      <c r="BG8" s="231"/>
      <c r="BH8" s="231"/>
      <c r="BI8" s="231"/>
      <c r="BJ8" s="231"/>
      <c r="BK8" s="231"/>
    </row>
    <row r="9" spans="1:63">
      <c r="B9" s="230">
        <v>9</v>
      </c>
      <c r="D9" s="230">
        <v>9</v>
      </c>
      <c r="E9" s="232">
        <v>0.08</v>
      </c>
      <c r="F9" s="232">
        <v>7.6941790496213969E-2</v>
      </c>
      <c r="G9" s="232">
        <v>9.1085317376720987E-2</v>
      </c>
      <c r="H9" s="232">
        <v>8.1428116247123761E-2</v>
      </c>
      <c r="I9" s="232">
        <v>1.1961789590346328E-2</v>
      </c>
      <c r="J9" s="232"/>
      <c r="K9" s="232"/>
      <c r="R9" s="232">
        <v>1.1867852636408906E-2</v>
      </c>
      <c r="S9" s="232">
        <v>1.8317653019304304E-2</v>
      </c>
      <c r="T9" s="232">
        <v>1.3729716771563258E-3</v>
      </c>
      <c r="U9" s="232">
        <v>1.4432216051472768E-2</v>
      </c>
      <c r="V9" s="232">
        <v>4.6723110232975516E-3</v>
      </c>
      <c r="W9" s="232">
        <v>1.6527162508399057E-2</v>
      </c>
      <c r="X9" s="232">
        <v>2.1262444376032429E-2</v>
      </c>
      <c r="Y9" s="232">
        <v>-5.2998245407074457E-3</v>
      </c>
      <c r="Z9" s="232"/>
      <c r="AA9" s="232"/>
      <c r="AB9" s="232"/>
      <c r="AC9" s="233"/>
      <c r="AD9" s="234"/>
      <c r="AE9" s="234"/>
      <c r="AF9" s="234"/>
      <c r="AG9" s="234"/>
      <c r="AH9" s="234"/>
      <c r="AI9" s="234"/>
      <c r="AJ9" s="234"/>
      <c r="AK9" s="231"/>
      <c r="AL9" s="231"/>
      <c r="AM9" s="231"/>
      <c r="AN9" s="231"/>
      <c r="AO9" s="231"/>
      <c r="AP9" s="231"/>
      <c r="AQ9" s="231"/>
      <c r="AR9" s="234"/>
      <c r="AS9" s="234"/>
      <c r="AT9" s="234"/>
      <c r="AU9" s="234"/>
      <c r="AV9" s="234"/>
      <c r="AW9" s="234"/>
      <c r="AX9" s="231"/>
      <c r="AY9" s="231"/>
      <c r="AZ9" s="231"/>
      <c r="BA9" s="231"/>
      <c r="BB9" s="231"/>
      <c r="BC9" s="231"/>
      <c r="BD9" s="231"/>
      <c r="BE9" s="231"/>
      <c r="BF9" s="231"/>
      <c r="BG9" s="231"/>
      <c r="BH9" s="231"/>
      <c r="BI9" s="231"/>
      <c r="BJ9" s="231"/>
      <c r="BK9" s="231"/>
    </row>
    <row r="10" spans="1:63">
      <c r="B10" s="230">
        <v>10</v>
      </c>
      <c r="E10" s="232">
        <v>0.08</v>
      </c>
      <c r="F10" s="232">
        <v>9.2150771877811177E-2</v>
      </c>
      <c r="G10" s="232">
        <v>0.10185670683291015</v>
      </c>
      <c r="H10" s="232">
        <v>9.3966793664038262E-2</v>
      </c>
      <c r="I10" s="232">
        <v>1.2512964659522119E-2</v>
      </c>
      <c r="J10" s="232"/>
      <c r="K10" s="232"/>
      <c r="R10" s="232">
        <v>1.2419509518627025E-2</v>
      </c>
      <c r="S10" s="232">
        <v>2.3046833985505055E-2</v>
      </c>
      <c r="T10" s="232">
        <v>1.3697813619291761E-3</v>
      </c>
      <c r="U10" s="232">
        <v>1.4697982243653918E-2</v>
      </c>
      <c r="V10" s="232">
        <v>6.3660103273194789E-3</v>
      </c>
      <c r="W10" s="232">
        <v>1.8223143580729684E-2</v>
      </c>
      <c r="X10" s="232">
        <v>2.2886649522332228E-2</v>
      </c>
      <c r="Y10" s="232">
        <v>-4.616135737334855E-3</v>
      </c>
      <c r="Z10" s="232"/>
      <c r="AA10" s="232"/>
      <c r="AB10" s="232"/>
      <c r="AC10" s="233"/>
      <c r="AD10" s="234"/>
      <c r="AE10" s="234"/>
      <c r="AF10" s="234"/>
      <c r="AG10" s="234"/>
      <c r="AH10" s="234"/>
      <c r="AI10" s="234"/>
      <c r="AJ10" s="234"/>
      <c r="AK10" s="231"/>
      <c r="AL10" s="231"/>
      <c r="AM10" s="231"/>
      <c r="AN10" s="231"/>
      <c r="AO10" s="231"/>
      <c r="AP10" s="231"/>
      <c r="AQ10" s="234"/>
      <c r="AR10" s="234"/>
      <c r="AS10" s="234"/>
      <c r="AT10" s="234"/>
      <c r="AU10" s="234"/>
      <c r="AV10" s="234"/>
      <c r="AW10" s="234"/>
      <c r="AX10" s="231"/>
      <c r="AY10" s="231"/>
      <c r="AZ10" s="231"/>
      <c r="BA10" s="231"/>
      <c r="BB10" s="231"/>
      <c r="BC10" s="231"/>
      <c r="BD10" s="231"/>
      <c r="BE10" s="231"/>
      <c r="BF10" s="231"/>
      <c r="BG10" s="231"/>
      <c r="BH10" s="231"/>
      <c r="BI10" s="231"/>
      <c r="BJ10" s="231"/>
      <c r="BK10" s="231"/>
    </row>
    <row r="11" spans="1:63">
      <c r="B11" s="230">
        <v>11</v>
      </c>
      <c r="E11" s="232">
        <v>0.08</v>
      </c>
      <c r="F11" s="232">
        <v>0.10889368495250928</v>
      </c>
      <c r="G11" s="232">
        <v>0.11421558682076216</v>
      </c>
      <c r="H11" s="232">
        <v>0.10987200987319046</v>
      </c>
      <c r="I11" s="232">
        <v>1.2690511438003815E-2</v>
      </c>
      <c r="J11" s="232"/>
      <c r="K11" s="232"/>
      <c r="R11" s="232">
        <v>1.0830296981090877E-2</v>
      </c>
      <c r="S11" s="232">
        <v>3.0171814804094289E-2</v>
      </c>
      <c r="T11" s="232">
        <v>1.372497708092077E-3</v>
      </c>
      <c r="U11" s="232">
        <v>1.4727129090573859E-2</v>
      </c>
      <c r="V11" s="232">
        <v>6.9534117273030724E-3</v>
      </c>
      <c r="W11" s="232">
        <v>2.3407174849652591E-2</v>
      </c>
      <c r="X11" s="232">
        <v>2.604319314446633E-2</v>
      </c>
      <c r="Y11" s="232">
        <v>-2.1017622059161488E-3</v>
      </c>
      <c r="Z11" s="232"/>
      <c r="AA11" s="232"/>
      <c r="AB11" s="232"/>
      <c r="AC11" s="233"/>
      <c r="AD11" s="234"/>
      <c r="AE11" s="234"/>
      <c r="AF11" s="234"/>
      <c r="AG11" s="234"/>
      <c r="AH11" s="234"/>
      <c r="AI11" s="234"/>
      <c r="AJ11" s="234"/>
      <c r="AK11" s="231"/>
      <c r="AL11" s="231"/>
      <c r="AM11" s="231"/>
      <c r="AN11" s="231"/>
      <c r="AO11" s="231"/>
      <c r="AP11" s="231"/>
      <c r="AQ11" s="231"/>
      <c r="AR11" s="234"/>
      <c r="AS11" s="234"/>
      <c r="AT11" s="234"/>
      <c r="AU11" s="234"/>
      <c r="AV11" s="234"/>
      <c r="AW11" s="234"/>
      <c r="AX11" s="231"/>
      <c r="AY11" s="231"/>
      <c r="AZ11" s="231"/>
      <c r="BA11" s="231"/>
      <c r="BB11" s="231"/>
      <c r="BC11" s="231"/>
      <c r="BD11" s="231"/>
      <c r="BE11" s="231"/>
      <c r="BF11" s="231"/>
      <c r="BG11" s="231"/>
      <c r="BH11" s="231"/>
      <c r="BI11" s="231"/>
      <c r="BJ11" s="231"/>
      <c r="BK11" s="231"/>
    </row>
    <row r="12" spans="1:63">
      <c r="B12" s="230">
        <v>12</v>
      </c>
      <c r="D12" s="230">
        <v>12</v>
      </c>
      <c r="E12" s="232">
        <v>0.08</v>
      </c>
      <c r="F12" s="232">
        <v>0.11968578875766855</v>
      </c>
      <c r="G12" s="232">
        <v>0.11924345978924866</v>
      </c>
      <c r="H12" s="232">
        <v>0.12122692676982383</v>
      </c>
      <c r="I12" s="232">
        <v>1.7519225590741927E-2</v>
      </c>
      <c r="J12" s="232"/>
      <c r="K12" s="232"/>
      <c r="R12" s="232">
        <v>1.2180887024765968E-2</v>
      </c>
      <c r="S12" s="232">
        <v>3.2150089015351518E-2</v>
      </c>
      <c r="T12" s="232">
        <v>0</v>
      </c>
      <c r="U12" s="232">
        <v>1.4626344999260311E-2</v>
      </c>
      <c r="V12" s="232">
        <v>8.790069529892407E-3</v>
      </c>
      <c r="W12" s="232">
        <v>2.8785617417854632E-2</v>
      </c>
      <c r="X12" s="232">
        <v>2.6403747953644356E-2</v>
      </c>
      <c r="Y12" s="232">
        <v>-1.0647381794629285E-4</v>
      </c>
      <c r="Z12" s="232"/>
      <c r="AA12" s="232"/>
      <c r="AB12" s="232"/>
      <c r="AC12" s="233"/>
      <c r="AD12" s="234"/>
      <c r="AE12" s="234"/>
      <c r="AF12" s="234"/>
      <c r="AG12" s="234"/>
      <c r="AH12" s="234"/>
      <c r="AI12" s="234"/>
      <c r="AJ12" s="234"/>
      <c r="AK12" s="231"/>
      <c r="AL12" s="231"/>
      <c r="AM12" s="231"/>
      <c r="AN12" s="231"/>
      <c r="AO12" s="231"/>
      <c r="AP12" s="231"/>
      <c r="AQ12" s="231"/>
      <c r="AR12" s="234"/>
      <c r="AS12" s="234"/>
      <c r="AT12" s="234"/>
      <c r="AU12" s="234"/>
      <c r="AV12" s="234"/>
      <c r="AW12" s="234"/>
      <c r="AX12" s="231"/>
      <c r="AY12" s="231"/>
      <c r="AZ12" s="231"/>
      <c r="BA12" s="231"/>
      <c r="BB12" s="231"/>
      <c r="BC12" s="231"/>
      <c r="BD12" s="231"/>
      <c r="BE12" s="231"/>
      <c r="BF12" s="231"/>
      <c r="BG12" s="231"/>
      <c r="BH12" s="231"/>
      <c r="BI12" s="231"/>
      <c r="BJ12" s="231"/>
      <c r="BK12" s="231"/>
    </row>
    <row r="13" spans="1:63">
      <c r="A13" s="230">
        <v>2014</v>
      </c>
      <c r="B13" s="230">
        <v>1</v>
      </c>
      <c r="C13" s="230">
        <v>2014</v>
      </c>
      <c r="E13" s="232">
        <v>0.08</v>
      </c>
      <c r="F13" s="232">
        <v>0.12189245406238491</v>
      </c>
      <c r="G13" s="232">
        <v>0.12302482243013424</v>
      </c>
      <c r="H13" s="232">
        <v>0.12632583437581268</v>
      </c>
      <c r="I13" s="232">
        <v>1.7371442280368576E-2</v>
      </c>
      <c r="J13" s="232"/>
      <c r="K13" s="232"/>
      <c r="R13" s="232">
        <v>1.1246852809589604E-2</v>
      </c>
      <c r="S13" s="232">
        <v>2.9375324679686222E-2</v>
      </c>
      <c r="T13" s="232">
        <v>-1.1164509133851266E-3</v>
      </c>
      <c r="U13" s="232">
        <v>1.8693903667551331E-2</v>
      </c>
      <c r="V13" s="232">
        <v>9.7931087129671923E-3</v>
      </c>
      <c r="W13" s="232">
        <v>2.9640221744819849E-2</v>
      </c>
      <c r="X13" s="232">
        <v>2.4562198937849805E-2</v>
      </c>
      <c r="Y13" s="232">
        <v>5.1049019868902373E-4</v>
      </c>
      <c r="Z13" s="232"/>
      <c r="AA13" s="232"/>
      <c r="AB13" s="232"/>
      <c r="AC13" s="233"/>
      <c r="AD13" s="234"/>
      <c r="AE13" s="234"/>
      <c r="AF13" s="234"/>
      <c r="AG13" s="234"/>
      <c r="AH13" s="234"/>
      <c r="AI13" s="234"/>
      <c r="AJ13" s="234"/>
      <c r="AK13" s="231"/>
      <c r="AL13" s="231"/>
      <c r="AM13" s="231"/>
      <c r="AN13" s="231"/>
      <c r="AO13" s="231"/>
      <c r="AP13" s="231"/>
      <c r="AQ13" s="234"/>
      <c r="AR13" s="234"/>
      <c r="AS13" s="234"/>
      <c r="AT13" s="234"/>
      <c r="AU13" s="234"/>
      <c r="AV13" s="234"/>
      <c r="AW13" s="234"/>
      <c r="AX13" s="231"/>
      <c r="AY13" s="231"/>
      <c r="AZ13" s="231"/>
      <c r="BA13" s="231"/>
      <c r="BB13" s="231"/>
      <c r="BC13" s="231"/>
      <c r="BD13" s="231"/>
      <c r="BE13" s="231"/>
      <c r="BF13" s="231"/>
      <c r="BG13" s="231"/>
      <c r="BH13" s="231"/>
      <c r="BI13" s="231"/>
      <c r="BJ13" s="231"/>
      <c r="BK13" s="231"/>
    </row>
    <row r="14" spans="1:63">
      <c r="B14" s="230">
        <v>2</v>
      </c>
      <c r="E14" s="232">
        <v>0.08</v>
      </c>
      <c r="F14" s="232">
        <v>0.12015146058698978</v>
      </c>
      <c r="G14" s="232">
        <v>0.1219780639832424</v>
      </c>
      <c r="H14" s="232">
        <v>0.13090722262591559</v>
      </c>
      <c r="I14" s="232">
        <v>1.037935552558289E-2</v>
      </c>
      <c r="J14" s="232"/>
      <c r="K14" s="232"/>
      <c r="R14" s="232">
        <v>-1.3636965116447248E-3</v>
      </c>
      <c r="S14" s="232">
        <v>2.7339489743988525E-2</v>
      </c>
      <c r="T14" s="232">
        <v>-6.1459258357225439E-4</v>
      </c>
      <c r="U14" s="232">
        <v>1.8719456098198545E-2</v>
      </c>
      <c r="V14" s="232">
        <v>1.0006538934575666E-2</v>
      </c>
      <c r="W14" s="232">
        <v>3.052761546097495E-2</v>
      </c>
      <c r="X14" s="232">
        <v>2.4473408062444506E-2</v>
      </c>
      <c r="Y14" s="232">
        <v>2.5359669119281603E-3</v>
      </c>
      <c r="Z14" s="232"/>
      <c r="AA14" s="232"/>
      <c r="AB14" s="232"/>
      <c r="AC14" s="233"/>
      <c r="AD14" s="234"/>
      <c r="AE14" s="234"/>
      <c r="AF14" s="234"/>
      <c r="AG14" s="234"/>
      <c r="AH14" s="234"/>
      <c r="AI14" s="234"/>
      <c r="AJ14" s="234"/>
      <c r="AK14" s="231"/>
      <c r="AL14" s="231"/>
      <c r="AM14" s="231"/>
      <c r="AN14" s="231"/>
      <c r="AO14" s="231"/>
      <c r="AP14" s="231"/>
      <c r="AQ14" s="231"/>
      <c r="AR14" s="234"/>
      <c r="AS14" s="234"/>
      <c r="AT14" s="234"/>
      <c r="AU14" s="234"/>
      <c r="AV14" s="234"/>
      <c r="AW14" s="234"/>
      <c r="AX14" s="231"/>
      <c r="AY14" s="231"/>
      <c r="AZ14" s="231"/>
      <c r="BA14" s="231"/>
      <c r="BB14" s="231"/>
      <c r="BC14" s="231"/>
      <c r="BD14" s="231"/>
      <c r="BE14" s="231"/>
      <c r="BF14" s="231"/>
      <c r="BG14" s="231"/>
      <c r="BH14" s="231"/>
      <c r="BI14" s="231"/>
      <c r="BJ14" s="231"/>
      <c r="BK14" s="231"/>
    </row>
    <row r="15" spans="1:63">
      <c r="B15" s="230">
        <v>3</v>
      </c>
      <c r="D15" s="230">
        <v>3</v>
      </c>
      <c r="E15" s="232">
        <v>0.08</v>
      </c>
      <c r="F15" s="232">
        <v>0.11912762029161716</v>
      </c>
      <c r="G15" s="232">
        <v>0.12383856725932296</v>
      </c>
      <c r="H15" s="232">
        <v>0.12563392714934452</v>
      </c>
      <c r="I15" s="232">
        <v>4.648135589367941E-3</v>
      </c>
      <c r="J15" s="232"/>
      <c r="K15" s="232"/>
      <c r="R15" s="232">
        <v>3.2489244946545459E-3</v>
      </c>
      <c r="S15" s="232">
        <v>2.3930873321373961E-2</v>
      </c>
      <c r="T15" s="232">
        <v>-2.0870144979074249E-4</v>
      </c>
      <c r="U15" s="232">
        <v>1.8615817307053816E-2</v>
      </c>
      <c r="V15" s="232">
        <v>1.0056202728752912E-2</v>
      </c>
      <c r="W15" s="232">
        <v>3.1269090190440912E-2</v>
      </c>
      <c r="X15" s="232">
        <v>2.2098711849243422E-2</v>
      </c>
      <c r="Y15" s="232">
        <v>3.0675321050757502E-3</v>
      </c>
      <c r="Z15" s="232"/>
      <c r="AA15" s="232"/>
      <c r="AB15" s="232"/>
      <c r="AC15" s="233"/>
      <c r="AD15" s="234"/>
      <c r="AE15" s="234"/>
      <c r="AF15" s="234"/>
      <c r="AG15" s="234"/>
      <c r="AH15" s="234"/>
      <c r="AI15" s="234"/>
      <c r="AJ15" s="234"/>
      <c r="AK15" s="231"/>
      <c r="AL15" s="234"/>
      <c r="AM15" s="234"/>
      <c r="AN15" s="234"/>
      <c r="AO15" s="234"/>
      <c r="AP15" s="231"/>
      <c r="AQ15" s="231"/>
      <c r="AR15" s="234"/>
      <c r="AS15" s="234"/>
      <c r="AT15" s="234"/>
      <c r="AU15" s="234"/>
      <c r="AV15" s="234"/>
      <c r="AW15" s="234"/>
      <c r="AX15" s="231"/>
      <c r="AY15" s="231"/>
      <c r="AZ15" s="231"/>
      <c r="BA15" s="231"/>
      <c r="BB15" s="231"/>
      <c r="BC15" s="231"/>
      <c r="BD15" s="231"/>
      <c r="BE15" s="231"/>
      <c r="BF15" s="231"/>
      <c r="BG15" s="231"/>
      <c r="BH15" s="231"/>
      <c r="BI15" s="231"/>
      <c r="BJ15" s="231"/>
      <c r="BK15" s="231"/>
    </row>
    <row r="16" spans="1:63">
      <c r="B16" s="230">
        <v>4</v>
      </c>
      <c r="E16" s="232">
        <v>0.08</v>
      </c>
      <c r="F16" s="232">
        <v>0.12034057712576418</v>
      </c>
      <c r="G16" s="232">
        <v>0.12254469922733024</v>
      </c>
      <c r="H16" s="232">
        <v>0.13117596510514828</v>
      </c>
      <c r="I16" s="232">
        <v>8.4489136007628307E-3</v>
      </c>
      <c r="J16" s="232"/>
      <c r="K16" s="232"/>
      <c r="R16" s="232">
        <v>3.0522774243259949E-3</v>
      </c>
      <c r="S16" s="232">
        <v>2.7138661459432684E-2</v>
      </c>
      <c r="T16" s="232">
        <v>-2.0717722657255722E-4</v>
      </c>
      <c r="U16" s="232">
        <v>1.8479859166881062E-2</v>
      </c>
      <c r="V16" s="232">
        <v>1.0478005037250085E-2</v>
      </c>
      <c r="W16" s="232">
        <v>3.3814485153924025E-2</v>
      </c>
      <c r="X16" s="232">
        <v>2.2565517554536833E-2</v>
      </c>
      <c r="Y16" s="232">
        <v>3.0451287932550899E-3</v>
      </c>
      <c r="Z16" s="232"/>
      <c r="AA16" s="232"/>
      <c r="AB16" s="232"/>
      <c r="AC16" s="233"/>
      <c r="AD16" s="234"/>
      <c r="AE16" s="234"/>
      <c r="AF16" s="234"/>
      <c r="AG16" s="234"/>
      <c r="AH16" s="234"/>
      <c r="AI16" s="234"/>
      <c r="AJ16" s="234"/>
      <c r="AK16" s="231"/>
      <c r="AL16" s="234"/>
      <c r="AM16" s="234"/>
      <c r="AN16" s="234"/>
      <c r="AO16" s="234"/>
      <c r="AP16" s="231"/>
      <c r="AQ16" s="234"/>
      <c r="AR16" s="234"/>
      <c r="AS16" s="234"/>
      <c r="AT16" s="234"/>
      <c r="AU16" s="234"/>
      <c r="AV16" s="234"/>
      <c r="AW16" s="234"/>
      <c r="AX16" s="231"/>
      <c r="AY16" s="231"/>
      <c r="AZ16" s="231"/>
      <c r="BA16" s="231"/>
      <c r="BB16" s="231"/>
      <c r="BC16" s="231"/>
      <c r="BD16" s="231"/>
      <c r="BE16" s="231"/>
      <c r="BF16" s="231"/>
      <c r="BG16" s="231"/>
      <c r="BH16" s="231"/>
      <c r="BI16" s="231"/>
      <c r="BJ16" s="231"/>
      <c r="BK16" s="231"/>
    </row>
    <row r="17" spans="1:63">
      <c r="B17" s="230">
        <v>5</v>
      </c>
      <c r="E17" s="232">
        <v>0.08</v>
      </c>
      <c r="F17" s="232">
        <v>0.13938123846609241</v>
      </c>
      <c r="G17" s="232">
        <v>0.13670248925414219</v>
      </c>
      <c r="H17" s="232">
        <v>0.14792100028959831</v>
      </c>
      <c r="I17" s="232">
        <v>1.267984091804375E-2</v>
      </c>
      <c r="J17" s="232"/>
      <c r="K17" s="232"/>
      <c r="R17" s="232">
        <v>6.0697990855491336E-3</v>
      </c>
      <c r="S17" s="232">
        <v>3.0312330081008643E-2</v>
      </c>
      <c r="T17" s="232">
        <v>-4.29491966800348E-4</v>
      </c>
      <c r="U17" s="232">
        <v>1.7938694156875341E-2</v>
      </c>
      <c r="V17" s="232">
        <v>1.2296322724668685E-2</v>
      </c>
      <c r="W17" s="232">
        <v>3.5731401389230769E-2</v>
      </c>
      <c r="X17" s="232">
        <v>2.5916236216920643E-2</v>
      </c>
      <c r="Y17" s="232">
        <v>7.0245646974957769E-3</v>
      </c>
      <c r="Z17" s="232"/>
      <c r="AA17" s="232"/>
      <c r="AB17" s="232"/>
      <c r="AC17" s="233"/>
      <c r="AD17" s="234"/>
      <c r="AE17" s="234"/>
      <c r="AF17" s="234"/>
      <c r="AG17" s="234"/>
      <c r="AH17" s="234"/>
      <c r="AI17" s="234"/>
      <c r="AJ17" s="234"/>
      <c r="AK17" s="231"/>
      <c r="AL17" s="234"/>
      <c r="AM17" s="234"/>
      <c r="AN17" s="234"/>
      <c r="AO17" s="234"/>
      <c r="AP17" s="231"/>
      <c r="AQ17" s="231"/>
      <c r="AR17" s="234"/>
      <c r="AS17" s="234"/>
      <c r="AT17" s="234"/>
      <c r="AU17" s="234"/>
      <c r="AV17" s="234"/>
      <c r="AW17" s="234"/>
      <c r="AX17" s="231"/>
      <c r="AY17" s="231"/>
      <c r="AZ17" s="231"/>
      <c r="BA17" s="231"/>
      <c r="BB17" s="231"/>
      <c r="BC17" s="231"/>
      <c r="BD17" s="231"/>
      <c r="BE17" s="231"/>
      <c r="BF17" s="231"/>
      <c r="BG17" s="231"/>
      <c r="BH17" s="231"/>
      <c r="BI17" s="231"/>
      <c r="BJ17" s="231"/>
    </row>
    <row r="18" spans="1:63">
      <c r="B18" s="230">
        <v>6</v>
      </c>
      <c r="D18" s="230">
        <v>6</v>
      </c>
      <c r="E18" s="232">
        <v>0.08</v>
      </c>
      <c r="F18" s="232">
        <v>0.15072713063110399</v>
      </c>
      <c r="G18" s="232">
        <v>0.1464877149110424</v>
      </c>
      <c r="H18" s="232">
        <v>0.15786884780350685</v>
      </c>
      <c r="I18" s="232">
        <v>5.0724096250565065E-3</v>
      </c>
      <c r="J18" s="232"/>
      <c r="K18" s="232"/>
      <c r="R18" s="232">
        <v>7.8455163303888711E-3</v>
      </c>
      <c r="S18" s="232">
        <v>3.3877545147656576E-2</v>
      </c>
      <c r="T18" s="232">
        <v>8.9003279087214286E-4</v>
      </c>
      <c r="U18" s="232">
        <v>1.740116547721883E-2</v>
      </c>
      <c r="V18" s="232">
        <v>1.207459068799438E-2</v>
      </c>
      <c r="W18" s="232">
        <v>3.7634283999942703E-2</v>
      </c>
      <c r="X18" s="232">
        <v>2.7024903240091706E-2</v>
      </c>
      <c r="Y18" s="232">
        <v>9.1857825502824758E-3</v>
      </c>
      <c r="Z18" s="232"/>
      <c r="AA18" s="232"/>
      <c r="AB18" s="232"/>
      <c r="AC18" s="233"/>
      <c r="AD18" s="234"/>
      <c r="AE18" s="234"/>
      <c r="AF18" s="234"/>
      <c r="AG18" s="234"/>
      <c r="AH18" s="234"/>
      <c r="AI18" s="234"/>
      <c r="AJ18" s="234"/>
      <c r="AK18" s="231"/>
      <c r="AL18" s="234"/>
      <c r="AM18" s="234"/>
      <c r="AN18" s="234"/>
      <c r="AO18" s="234"/>
      <c r="AP18" s="231"/>
      <c r="AQ18" s="231"/>
      <c r="AR18" s="234"/>
      <c r="AS18" s="234"/>
      <c r="AT18" s="234"/>
      <c r="AU18" s="234"/>
      <c r="AV18" s="234"/>
      <c r="AW18" s="234"/>
      <c r="AX18" s="231"/>
      <c r="AY18" s="231"/>
      <c r="AZ18" s="231"/>
      <c r="BA18" s="231"/>
      <c r="BB18" s="231"/>
      <c r="BC18" s="231"/>
      <c r="BD18" s="231"/>
      <c r="BE18" s="231"/>
      <c r="BF18" s="231"/>
      <c r="BG18" s="231"/>
      <c r="BH18" s="231"/>
      <c r="BI18" s="231"/>
      <c r="BJ18" s="231"/>
      <c r="BK18" s="231"/>
    </row>
    <row r="19" spans="1:63">
      <c r="B19" s="230">
        <v>7</v>
      </c>
      <c r="E19" s="232">
        <v>0.08</v>
      </c>
      <c r="F19" s="232">
        <v>0.15429773029629201</v>
      </c>
      <c r="G19" s="232">
        <v>0.14946672880392264</v>
      </c>
      <c r="H19" s="232">
        <v>0.1794133859187188</v>
      </c>
      <c r="I19" s="232">
        <v>5.536117780230887E-3</v>
      </c>
      <c r="J19" s="232"/>
      <c r="K19" s="232"/>
      <c r="R19" s="232">
        <v>4.053054374997497E-3</v>
      </c>
      <c r="S19" s="232">
        <v>4.3130790400537723E-2</v>
      </c>
      <c r="T19" s="232">
        <v>8.8787907701087982E-4</v>
      </c>
      <c r="U19" s="232">
        <v>2.1133243299148795E-2</v>
      </c>
      <c r="V19" s="232">
        <v>1.2361185040409603E-2</v>
      </c>
      <c r="W19" s="232">
        <v>4.3103608051197569E-2</v>
      </c>
      <c r="X19" s="232">
        <v>2.6865666118755363E-2</v>
      </c>
      <c r="Y19" s="232">
        <v>8.2749486378301366E-3</v>
      </c>
      <c r="Z19" s="232"/>
      <c r="AA19" s="232"/>
      <c r="AB19" s="232"/>
      <c r="AC19" s="233"/>
      <c r="AD19" s="234"/>
      <c r="AE19" s="234"/>
      <c r="AF19" s="234"/>
      <c r="AG19" s="234"/>
      <c r="AH19" s="234"/>
      <c r="AI19" s="234"/>
      <c r="AJ19" s="234"/>
      <c r="AK19" s="231"/>
      <c r="AL19" s="234"/>
      <c r="AM19" s="234"/>
      <c r="AN19" s="234"/>
      <c r="AO19" s="234"/>
      <c r="AP19" s="231"/>
      <c r="AQ19" s="234"/>
      <c r="AR19" s="234"/>
      <c r="AS19" s="234"/>
      <c r="AT19" s="234"/>
      <c r="AU19" s="234"/>
      <c r="AV19" s="234"/>
      <c r="AW19" s="234"/>
      <c r="AX19" s="231"/>
      <c r="AY19" s="231"/>
      <c r="AZ19" s="231"/>
      <c r="BA19" s="231"/>
      <c r="BB19" s="231"/>
      <c r="BC19" s="231"/>
      <c r="BD19" s="231"/>
      <c r="BE19" s="231"/>
      <c r="BF19" s="231"/>
      <c r="BG19" s="231"/>
      <c r="BH19" s="231"/>
      <c r="BI19" s="231"/>
      <c r="BJ19" s="231"/>
      <c r="BK19" s="231"/>
    </row>
    <row r="20" spans="1:63">
      <c r="B20" s="230">
        <v>8</v>
      </c>
      <c r="E20" s="232">
        <v>0.08</v>
      </c>
      <c r="F20" s="232">
        <v>0.13557979241616458</v>
      </c>
      <c r="G20" s="232">
        <v>0.13667896761927567</v>
      </c>
      <c r="H20" s="232">
        <v>0.15580988169770982</v>
      </c>
      <c r="I20" s="232">
        <v>7.4896412721046079E-3</v>
      </c>
      <c r="J20" s="232"/>
      <c r="K20" s="232"/>
      <c r="R20" s="232">
        <v>3.149143803668506E-3</v>
      </c>
      <c r="S20" s="232">
        <v>3.595849016914756E-2</v>
      </c>
      <c r="T20" s="232">
        <v>8.6698791993437873E-4</v>
      </c>
      <c r="U20" s="232">
        <v>1.3302989061472209E-2</v>
      </c>
      <c r="V20" s="232">
        <v>9.3413302512837162E-3</v>
      </c>
      <c r="W20" s="232">
        <v>4.0345491793887994E-2</v>
      </c>
      <c r="X20" s="232">
        <v>2.7462143608006518E-2</v>
      </c>
      <c r="Y20" s="232">
        <v>7.2125472738010111E-3</v>
      </c>
      <c r="Z20" s="232"/>
      <c r="AA20" s="232"/>
      <c r="AB20" s="232"/>
      <c r="AC20" s="233"/>
      <c r="AD20" s="234"/>
      <c r="AE20" s="234"/>
      <c r="AF20" s="234"/>
      <c r="AG20" s="234"/>
      <c r="AH20" s="234"/>
      <c r="AI20" s="234"/>
      <c r="AJ20" s="234"/>
      <c r="AK20" s="231"/>
      <c r="AL20" s="234"/>
      <c r="AM20" s="234"/>
      <c r="AN20" s="234"/>
      <c r="AO20" s="234"/>
      <c r="AP20" s="231"/>
      <c r="AQ20" s="231"/>
      <c r="AR20" s="234"/>
      <c r="AS20" s="234"/>
      <c r="AT20" s="234"/>
      <c r="AU20" s="234"/>
      <c r="AV20" s="234"/>
      <c r="AW20" s="234"/>
      <c r="AX20" s="231"/>
      <c r="AY20" s="231"/>
      <c r="AZ20" s="231"/>
      <c r="BA20" s="231"/>
      <c r="BB20" s="231"/>
      <c r="BC20" s="231"/>
      <c r="BD20" s="231"/>
      <c r="BE20" s="231"/>
      <c r="BF20" s="231"/>
      <c r="BG20" s="231"/>
      <c r="BH20" s="231"/>
      <c r="BI20" s="231"/>
      <c r="BJ20" s="231"/>
      <c r="BK20" s="231"/>
    </row>
    <row r="21" spans="1:63">
      <c r="B21" s="230">
        <v>9</v>
      </c>
      <c r="D21" s="230">
        <v>9</v>
      </c>
      <c r="E21" s="232">
        <v>0.08</v>
      </c>
      <c r="F21" s="232">
        <v>0.13630058804745815</v>
      </c>
      <c r="G21" s="232">
        <v>0.13030178178938967</v>
      </c>
      <c r="H21" s="232">
        <v>0.15479192266957753</v>
      </c>
      <c r="I21" s="232">
        <v>1.0455966058401156E-2</v>
      </c>
      <c r="J21" s="232"/>
      <c r="K21" s="232"/>
      <c r="R21" s="232">
        <v>2.9492645050119386E-5</v>
      </c>
      <c r="S21" s="232">
        <v>3.6264191065277958E-2</v>
      </c>
      <c r="T21" s="232">
        <v>8.5856114392135756E-4</v>
      </c>
      <c r="U21" s="232">
        <v>1.1381046630298172E-2</v>
      </c>
      <c r="V21" s="232">
        <v>9.6479093055743675E-3</v>
      </c>
      <c r="W21" s="232">
        <v>3.7731314481591401E-2</v>
      </c>
      <c r="X21" s="232">
        <v>2.6258197139001006E-2</v>
      </c>
      <c r="Y21" s="232">
        <v>1.3426821664773533E-2</v>
      </c>
      <c r="Z21" s="232"/>
      <c r="AA21" s="232"/>
      <c r="AB21" s="232"/>
      <c r="AC21" s="233"/>
      <c r="AD21" s="234"/>
      <c r="AE21" s="234"/>
      <c r="AF21" s="234"/>
      <c r="AG21" s="234"/>
      <c r="AH21" s="234"/>
      <c r="AI21" s="234"/>
      <c r="AJ21" s="234"/>
      <c r="AK21" s="231"/>
      <c r="AL21" s="234"/>
      <c r="AM21" s="234"/>
      <c r="AN21" s="234"/>
      <c r="AO21" s="234"/>
      <c r="AP21" s="231"/>
      <c r="AQ21" s="231"/>
      <c r="AR21" s="234"/>
      <c r="AS21" s="234"/>
      <c r="AT21" s="234"/>
      <c r="AU21" s="234"/>
      <c r="AV21" s="234"/>
      <c r="AW21" s="234"/>
      <c r="AX21" s="231"/>
      <c r="AY21" s="231"/>
      <c r="AZ21" s="231"/>
      <c r="BA21" s="231"/>
      <c r="BB21" s="231"/>
      <c r="BC21" s="231"/>
      <c r="BD21" s="231"/>
      <c r="BE21" s="231"/>
      <c r="BF21" s="231"/>
      <c r="BG21" s="231"/>
      <c r="BH21" s="231"/>
      <c r="BI21" s="231"/>
      <c r="BJ21" s="231"/>
      <c r="BK21" s="231"/>
    </row>
    <row r="22" spans="1:63">
      <c r="B22" s="230">
        <v>10</v>
      </c>
      <c r="E22" s="232">
        <v>0.08</v>
      </c>
      <c r="F22" s="232">
        <v>0.12728720871441923</v>
      </c>
      <c r="G22" s="232">
        <v>0.12133947088721775</v>
      </c>
      <c r="H22" s="232">
        <v>0.14061586195974796</v>
      </c>
      <c r="I22" s="232">
        <v>8.4213698723136776E-3</v>
      </c>
      <c r="J22" s="232"/>
      <c r="K22" s="232"/>
      <c r="R22" s="232">
        <v>3.4025274480727159E-3</v>
      </c>
      <c r="S22" s="232">
        <v>3.2581387666302343E-2</v>
      </c>
      <c r="T22" s="232">
        <v>8.4463784556530795E-4</v>
      </c>
      <c r="U22" s="232">
        <v>1.126139569755801E-2</v>
      </c>
      <c r="V22" s="232">
        <v>8.9651003934209592E-3</v>
      </c>
      <c r="W22" s="232">
        <v>3.1556423058064692E-2</v>
      </c>
      <c r="X22" s="232">
        <v>2.3350415155462313E-2</v>
      </c>
      <c r="Y22" s="232">
        <v>1.7778612000233288E-2</v>
      </c>
      <c r="Z22" s="232"/>
      <c r="AA22" s="232"/>
      <c r="AB22" s="232"/>
      <c r="AC22" s="233"/>
      <c r="AD22" s="234"/>
      <c r="AE22" s="234"/>
      <c r="AF22" s="234"/>
      <c r="AG22" s="234"/>
      <c r="AH22" s="234"/>
      <c r="AI22" s="234"/>
      <c r="AJ22" s="234"/>
      <c r="AK22" s="231"/>
      <c r="AL22" s="234"/>
      <c r="AM22" s="234"/>
      <c r="AN22" s="234"/>
      <c r="AO22" s="234"/>
      <c r="AP22" s="231"/>
      <c r="AQ22" s="234"/>
      <c r="AR22" s="234"/>
      <c r="AS22" s="234"/>
      <c r="AT22" s="234"/>
      <c r="AU22" s="234"/>
      <c r="AV22" s="234"/>
      <c r="AW22" s="234"/>
      <c r="AX22" s="231"/>
      <c r="AY22" s="231"/>
      <c r="AZ22" s="231"/>
      <c r="BA22" s="231"/>
      <c r="BB22" s="231"/>
      <c r="BC22" s="231"/>
      <c r="BD22" s="231"/>
      <c r="BE22" s="231"/>
      <c r="BF22" s="231"/>
      <c r="BG22" s="231"/>
      <c r="BH22" s="231"/>
      <c r="BI22" s="231"/>
      <c r="BJ22" s="231"/>
      <c r="BK22" s="231"/>
    </row>
    <row r="23" spans="1:63">
      <c r="B23" s="230">
        <v>11</v>
      </c>
      <c r="E23" s="232">
        <v>0.08</v>
      </c>
      <c r="F23" s="232">
        <v>0.11901039474593822</v>
      </c>
      <c r="G23" s="232">
        <v>0.11487550261887614</v>
      </c>
      <c r="H23" s="232">
        <v>0.13635795165242293</v>
      </c>
      <c r="I23" s="232">
        <v>5.8807098727597928E-3</v>
      </c>
      <c r="J23" s="232"/>
      <c r="K23" s="232"/>
      <c r="R23" s="232">
        <v>2.9842387656917077E-3</v>
      </c>
      <c r="S23" s="232">
        <v>2.5315426562980622E-2</v>
      </c>
      <c r="T23" s="232">
        <v>8.3353453646288218E-4</v>
      </c>
      <c r="U23" s="232">
        <v>1.1113357389765838E-2</v>
      </c>
      <c r="V23" s="232">
        <v>1.2636885998698943E-2</v>
      </c>
      <c r="W23" s="232">
        <v>2.8212362849491867E-2</v>
      </c>
      <c r="X23" s="232">
        <v>2.1325692395998581E-2</v>
      </c>
      <c r="Y23" s="232">
        <v>1.7593240521099236E-2</v>
      </c>
      <c r="Z23" s="232"/>
      <c r="AA23" s="232"/>
      <c r="AB23" s="232"/>
      <c r="AC23" s="233"/>
      <c r="AD23" s="234"/>
      <c r="AE23" s="234"/>
      <c r="AF23" s="234"/>
      <c r="AG23" s="234"/>
      <c r="AH23" s="234"/>
      <c r="AI23" s="234"/>
      <c r="AJ23" s="234"/>
      <c r="AK23" s="231"/>
      <c r="AL23" s="234"/>
      <c r="AM23" s="234"/>
      <c r="AN23" s="234"/>
      <c r="AO23" s="234"/>
      <c r="AP23" s="231"/>
      <c r="AQ23" s="231"/>
      <c r="AR23" s="234"/>
      <c r="AS23" s="234"/>
      <c r="AT23" s="234"/>
      <c r="AU23" s="234"/>
      <c r="AV23" s="234"/>
      <c r="AW23" s="234"/>
      <c r="AX23" s="231"/>
      <c r="AY23" s="231"/>
      <c r="AZ23" s="231"/>
      <c r="BA23" s="231"/>
      <c r="BB23" s="231"/>
      <c r="BC23" s="231"/>
      <c r="BD23" s="231"/>
      <c r="BE23" s="231"/>
      <c r="BF23" s="231"/>
      <c r="BG23" s="231"/>
      <c r="BH23" s="231"/>
      <c r="BI23" s="231"/>
      <c r="BJ23" s="231"/>
      <c r="BK23" s="231"/>
    </row>
    <row r="24" spans="1:63">
      <c r="B24" s="230">
        <v>12</v>
      </c>
      <c r="D24" s="230">
        <v>12</v>
      </c>
      <c r="E24" s="232">
        <v>0.08</v>
      </c>
      <c r="F24" s="232">
        <v>0.10682574460234306</v>
      </c>
      <c r="G24" s="232">
        <v>0.10974663438262122</v>
      </c>
      <c r="H24" s="232">
        <v>0.12634904139704783</v>
      </c>
      <c r="I24" s="232">
        <v>5.6194574327164126E-3</v>
      </c>
      <c r="J24" s="232"/>
      <c r="K24" s="232"/>
      <c r="R24" s="232">
        <v>1.6036391770593835E-4</v>
      </c>
      <c r="S24" s="232">
        <v>2.4003120483622426E-2</v>
      </c>
      <c r="T24" s="232">
        <v>8.198512489350873E-4</v>
      </c>
      <c r="U24" s="232">
        <v>1.5254204924492755E-2</v>
      </c>
      <c r="V24" s="232">
        <v>1.055185287662312E-2</v>
      </c>
      <c r="W24" s="232">
        <v>2.4063535857974966E-2</v>
      </c>
      <c r="X24" s="232">
        <v>2.0584925114280322E-2</v>
      </c>
      <c r="Y24" s="232">
        <v>1.2130184849751651E-2</v>
      </c>
      <c r="Z24" s="232"/>
      <c r="AA24" s="232"/>
      <c r="AB24" s="232"/>
      <c r="AC24" s="233"/>
      <c r="AD24" s="234"/>
      <c r="AE24" s="234"/>
      <c r="AF24" s="234"/>
      <c r="AG24" s="234"/>
      <c r="AH24" s="234"/>
      <c r="AI24" s="234"/>
      <c r="AJ24" s="234"/>
      <c r="AK24" s="231"/>
      <c r="AL24" s="234"/>
      <c r="AM24" s="234"/>
      <c r="AN24" s="234"/>
      <c r="AO24" s="234"/>
      <c r="AP24" s="231"/>
      <c r="AQ24" s="231"/>
      <c r="AR24" s="234"/>
      <c r="AS24" s="234"/>
      <c r="AT24" s="234"/>
      <c r="AU24" s="234"/>
      <c r="AV24" s="234"/>
      <c r="AW24" s="234"/>
      <c r="AX24" s="231"/>
      <c r="AY24" s="231"/>
      <c r="AZ24" s="231"/>
      <c r="BA24" s="231"/>
      <c r="BB24" s="231"/>
      <c r="BC24" s="231"/>
      <c r="BD24" s="231"/>
      <c r="BE24" s="231"/>
      <c r="BF24" s="231"/>
      <c r="BG24" s="231"/>
      <c r="BH24" s="231"/>
      <c r="BI24" s="231"/>
      <c r="BJ24" s="231"/>
      <c r="BK24" s="231"/>
    </row>
    <row r="25" spans="1:63">
      <c r="A25" s="230">
        <v>2015</v>
      </c>
      <c r="B25" s="230">
        <v>1</v>
      </c>
      <c r="C25" s="230">
        <v>2015</v>
      </c>
      <c r="E25" s="232">
        <v>7.0000000000000007E-2</v>
      </c>
      <c r="F25" s="232">
        <v>9.3408586606546384E-2</v>
      </c>
      <c r="G25" s="232">
        <v>9.8000140636077759E-2</v>
      </c>
      <c r="H25" s="232">
        <v>0.1226884829522612</v>
      </c>
      <c r="I25" s="232">
        <v>5.0386668204054352E-3</v>
      </c>
      <c r="J25" s="232"/>
      <c r="K25" s="232"/>
      <c r="R25" s="232">
        <v>-7.8511519716235375E-3</v>
      </c>
      <c r="S25" s="232">
        <v>2.0542598449412378E-2</v>
      </c>
      <c r="T25" s="232">
        <v>9.8536817790851683E-4</v>
      </c>
      <c r="U25" s="232">
        <v>9.1510869444895448E-3</v>
      </c>
      <c r="V25" s="232">
        <v>7.8495171383874754E-3</v>
      </c>
      <c r="W25" s="232">
        <v>2.6364390449380791E-2</v>
      </c>
      <c r="X25" s="232">
        <v>2.2731562515181915E-2</v>
      </c>
      <c r="Y25" s="232">
        <v>1.1923064031129738E-2</v>
      </c>
      <c r="Z25" s="232"/>
      <c r="AA25" s="232"/>
      <c r="AB25" s="232"/>
      <c r="AC25" s="233"/>
      <c r="AD25" s="234"/>
      <c r="AE25" s="234"/>
      <c r="AF25" s="234"/>
      <c r="AG25" s="234"/>
      <c r="AH25" s="234"/>
      <c r="AI25" s="234"/>
      <c r="AJ25" s="234"/>
      <c r="AK25" s="231"/>
      <c r="AL25" s="234"/>
      <c r="AM25" s="234"/>
      <c r="AN25" s="234"/>
      <c r="AO25" s="234"/>
      <c r="AP25" s="231"/>
      <c r="AQ25" s="234"/>
      <c r="AR25" s="234"/>
      <c r="AS25" s="234"/>
      <c r="AT25" s="234"/>
      <c r="AU25" s="234"/>
      <c r="AV25" s="234"/>
      <c r="AW25" s="234"/>
      <c r="AX25" s="231"/>
      <c r="AY25" s="231"/>
      <c r="AZ25" s="231"/>
      <c r="BA25" s="231"/>
      <c r="BB25" s="231"/>
      <c r="BC25" s="231"/>
      <c r="BD25" s="231"/>
      <c r="BE25" s="231"/>
      <c r="BF25" s="231"/>
      <c r="BG25" s="231"/>
      <c r="BH25" s="231"/>
      <c r="BI25" s="231"/>
      <c r="BJ25" s="231"/>
      <c r="BK25" s="231"/>
    </row>
    <row r="26" spans="1:63">
      <c r="B26" s="230">
        <v>2</v>
      </c>
      <c r="E26" s="232">
        <v>7.0000000000000007E-2</v>
      </c>
      <c r="F26" s="232">
        <v>8.4605165930372594E-2</v>
      </c>
      <c r="G26" s="232">
        <v>9.279397120371824E-2</v>
      </c>
      <c r="H26" s="232">
        <v>0.11938949450054359</v>
      </c>
      <c r="I26" s="232">
        <v>2.2444326631072542E-3</v>
      </c>
      <c r="J26" s="232"/>
      <c r="K26" s="232"/>
      <c r="R26" s="232">
        <v>-3.2937820617061158E-3</v>
      </c>
      <c r="S26" s="232">
        <v>1.7452485950868887E-2</v>
      </c>
      <c r="T26" s="232">
        <v>2.6399171391426688E-4</v>
      </c>
      <c r="U26" s="232">
        <v>8.7024540229358651E-3</v>
      </c>
      <c r="V26" s="232">
        <v>7.7687171064971406E-3</v>
      </c>
      <c r="W26" s="232">
        <v>2.4782928647951095E-2</v>
      </c>
      <c r="X26" s="232">
        <v>2.2292813596269567E-2</v>
      </c>
      <c r="Y26" s="232">
        <v>1.180058159930193E-2</v>
      </c>
      <c r="Z26" s="232"/>
      <c r="AA26" s="232"/>
      <c r="AB26" s="232"/>
      <c r="AC26" s="233"/>
      <c r="AD26" s="234"/>
      <c r="AE26" s="234"/>
      <c r="AF26" s="234"/>
      <c r="AG26" s="234"/>
      <c r="AH26" s="234"/>
      <c r="AI26" s="234"/>
      <c r="AJ26" s="234"/>
      <c r="AK26" s="231"/>
      <c r="AL26" s="234"/>
      <c r="AM26" s="234"/>
      <c r="AN26" s="234"/>
      <c r="AO26" s="234"/>
      <c r="AP26" s="231"/>
      <c r="AQ26" s="231"/>
      <c r="AR26" s="234"/>
      <c r="AS26" s="234"/>
      <c r="AT26" s="234"/>
      <c r="AU26" s="234"/>
      <c r="AV26" s="234"/>
      <c r="AW26" s="234"/>
      <c r="AX26" s="231"/>
      <c r="AY26" s="231"/>
      <c r="AZ26" s="231"/>
      <c r="BA26" s="231"/>
      <c r="BB26" s="231"/>
      <c r="BC26" s="231"/>
      <c r="BD26" s="231"/>
      <c r="BE26" s="231"/>
      <c r="BF26" s="231"/>
      <c r="BG26" s="231"/>
      <c r="BH26" s="231"/>
      <c r="BI26" s="231"/>
      <c r="BJ26" s="231"/>
      <c r="BK26" s="231"/>
    </row>
    <row r="27" spans="1:63">
      <c r="B27" s="230">
        <v>3</v>
      </c>
      <c r="D27" s="230">
        <v>3</v>
      </c>
      <c r="E27" s="232">
        <v>7.0000000000000007E-2</v>
      </c>
      <c r="F27" s="232">
        <v>8.8189615878457195E-2</v>
      </c>
      <c r="G27" s="232">
        <v>9.2549352921328376E-2</v>
      </c>
      <c r="H27" s="232">
        <v>0.11855004474714548</v>
      </c>
      <c r="I27" s="232">
        <v>7.9683400938039828E-3</v>
      </c>
      <c r="J27" s="232"/>
      <c r="K27" s="232"/>
      <c r="R27" s="232">
        <v>-5.7993046603868805E-3</v>
      </c>
      <c r="S27" s="232">
        <v>1.7165375086574248E-2</v>
      </c>
      <c r="T27" s="232">
        <v>-3.2357788461439603E-4</v>
      </c>
      <c r="U27" s="232">
        <v>8.6621909847378036E-3</v>
      </c>
      <c r="V27" s="232">
        <v>8.5682120604170329E-3</v>
      </c>
      <c r="W27" s="232">
        <v>2.3741291750032274E-2</v>
      </c>
      <c r="X27" s="232">
        <v>2.23818653585219E-2</v>
      </c>
      <c r="Y27" s="232">
        <v>1.0858495496623181E-2</v>
      </c>
      <c r="Z27" s="232"/>
      <c r="AA27" s="232"/>
      <c r="AB27" s="232"/>
      <c r="AC27" s="233"/>
      <c r="AD27" s="234"/>
      <c r="AE27" s="234"/>
      <c r="AF27" s="234"/>
      <c r="AG27" s="234"/>
      <c r="AH27" s="234"/>
      <c r="AI27" s="234"/>
      <c r="AJ27" s="234"/>
      <c r="AK27" s="231"/>
      <c r="AL27" s="234"/>
      <c r="AM27" s="234"/>
      <c r="AN27" s="234"/>
      <c r="AO27" s="234"/>
      <c r="AP27" s="231"/>
      <c r="AQ27" s="231"/>
      <c r="AR27" s="234"/>
      <c r="AS27" s="234"/>
      <c r="AT27" s="234"/>
      <c r="AU27" s="234"/>
      <c r="AV27" s="234"/>
      <c r="AW27" s="234"/>
      <c r="AX27" s="231"/>
      <c r="AY27" s="231"/>
      <c r="AZ27" s="231"/>
      <c r="BA27" s="231"/>
      <c r="BB27" s="231"/>
      <c r="BC27" s="231"/>
      <c r="BD27" s="231"/>
      <c r="BE27" s="231"/>
      <c r="BF27" s="231"/>
      <c r="BG27" s="231"/>
      <c r="BH27" s="231"/>
      <c r="BI27" s="231"/>
      <c r="BJ27" s="231"/>
      <c r="BK27" s="231"/>
    </row>
    <row r="28" spans="1:63">
      <c r="B28" s="230">
        <v>4</v>
      </c>
      <c r="E28" s="232">
        <v>7.0000000000000007E-2</v>
      </c>
      <c r="F28" s="232">
        <v>8.7775889466691348E-2</v>
      </c>
      <c r="G28" s="232">
        <v>9.1585814958660583E-2</v>
      </c>
      <c r="H28" s="232">
        <v>0.11034637001224756</v>
      </c>
      <c r="I28" s="232">
        <v>8.0655043636361778E-3</v>
      </c>
      <c r="J28" s="232"/>
      <c r="K28" s="232"/>
      <c r="R28" s="232">
        <v>-3.3131776266827348E-3</v>
      </c>
      <c r="S28" s="232">
        <v>1.3729960925707087E-2</v>
      </c>
      <c r="T28" s="232">
        <v>-3.2086690783277299E-4</v>
      </c>
      <c r="U28" s="232">
        <v>8.5896180440203224E-3</v>
      </c>
      <c r="V28" s="232">
        <v>8.0908246083721408E-3</v>
      </c>
      <c r="W28" s="232">
        <v>1.9905273054340981E-2</v>
      </c>
      <c r="X28" s="232">
        <v>2.1254416260984368E-2</v>
      </c>
      <c r="Y28" s="232">
        <v>1.0767521636621025E-2</v>
      </c>
      <c r="Z28" s="232"/>
      <c r="AA28" s="232"/>
      <c r="AB28" s="232"/>
      <c r="AC28" s="233"/>
      <c r="AD28" s="234"/>
      <c r="AE28" s="234"/>
      <c r="AF28" s="234"/>
      <c r="AG28" s="234"/>
      <c r="AH28" s="234"/>
      <c r="AI28" s="234"/>
      <c r="AJ28" s="234"/>
      <c r="AK28" s="231"/>
      <c r="AL28" s="234"/>
      <c r="AM28" s="234"/>
      <c r="AN28" s="234"/>
      <c r="AO28" s="234"/>
      <c r="AP28" s="231"/>
      <c r="AQ28" s="234"/>
      <c r="AR28" s="234"/>
      <c r="AS28" s="234"/>
      <c r="AT28" s="234"/>
      <c r="AU28" s="234"/>
      <c r="AV28" s="234"/>
      <c r="AW28" s="234"/>
      <c r="AX28" s="231"/>
      <c r="AY28" s="231"/>
      <c r="AZ28" s="231"/>
      <c r="BA28" s="231"/>
      <c r="BB28" s="231"/>
      <c r="BC28" s="231"/>
      <c r="BD28" s="231"/>
      <c r="BE28" s="231"/>
      <c r="BF28" s="231"/>
      <c r="BG28" s="231"/>
      <c r="BH28" s="231"/>
      <c r="BI28" s="231"/>
      <c r="BJ28" s="231"/>
      <c r="BK28" s="231"/>
    </row>
    <row r="29" spans="1:63">
      <c r="B29" s="230">
        <v>5</v>
      </c>
      <c r="E29" s="232">
        <v>7.0000000000000007E-2</v>
      </c>
      <c r="F29" s="232">
        <v>7.5336130904910759E-2</v>
      </c>
      <c r="G29" s="232">
        <v>7.9711587130032902E-2</v>
      </c>
      <c r="H29" s="232">
        <v>0.10152432326793126</v>
      </c>
      <c r="I29" s="232">
        <v>1.0988775565750064E-3</v>
      </c>
      <c r="J29" s="232"/>
      <c r="K29" s="232"/>
      <c r="R29" s="232">
        <v>-6.0953639592347796E-3</v>
      </c>
      <c r="S29" s="232">
        <v>1.0820592417165582E-2</v>
      </c>
      <c r="T29" s="232">
        <v>0</v>
      </c>
      <c r="U29" s="232">
        <v>8.4820667865111391E-3</v>
      </c>
      <c r="V29" s="232">
        <v>7.0938341185423828E-3</v>
      </c>
      <c r="W29" s="232">
        <v>1.8063739904066584E-2</v>
      </c>
      <c r="X29" s="232">
        <v>1.8123686662341713E-2</v>
      </c>
      <c r="Y29" s="232">
        <v>1.063270068342601E-2</v>
      </c>
      <c r="Z29" s="232"/>
      <c r="AA29" s="232"/>
      <c r="AB29" s="232"/>
      <c r="AC29" s="233"/>
      <c r="AD29" s="234"/>
      <c r="AE29" s="234"/>
      <c r="AF29" s="234"/>
      <c r="AG29" s="234"/>
      <c r="AH29" s="234"/>
      <c r="AI29" s="234"/>
      <c r="AJ29" s="234"/>
      <c r="AK29" s="231"/>
      <c r="AL29" s="234"/>
      <c r="AM29" s="234"/>
      <c r="AN29" s="234"/>
      <c r="AO29" s="234"/>
      <c r="AP29" s="231"/>
      <c r="AQ29" s="231"/>
      <c r="AR29" s="234"/>
      <c r="AS29" s="234"/>
      <c r="AT29" s="234"/>
      <c r="AU29" s="234"/>
      <c r="AV29" s="234"/>
      <c r="AW29" s="234"/>
      <c r="AX29" s="231"/>
      <c r="AY29" s="231"/>
      <c r="AZ29" s="231"/>
      <c r="BA29" s="231"/>
      <c r="BB29" s="231"/>
      <c r="BC29" s="231"/>
      <c r="BD29" s="231"/>
      <c r="BE29" s="231"/>
      <c r="BF29" s="231"/>
      <c r="BG29" s="231"/>
      <c r="BH29" s="231"/>
      <c r="BI29" s="231"/>
      <c r="BJ29" s="231"/>
      <c r="BK29" s="231"/>
    </row>
    <row r="30" spans="1:63">
      <c r="B30" s="230">
        <v>6</v>
      </c>
      <c r="D30" s="230">
        <v>6</v>
      </c>
      <c r="E30" s="232">
        <v>7.0000000000000007E-2</v>
      </c>
      <c r="F30" s="232">
        <v>7.1460346786134332E-2</v>
      </c>
      <c r="G30" s="232">
        <v>7.3443224206853674E-2</v>
      </c>
      <c r="H30" s="232">
        <v>9.6428101045935799E-2</v>
      </c>
      <c r="I30" s="232">
        <v>1.449873776505628E-3</v>
      </c>
      <c r="J30" s="232"/>
      <c r="K30" s="232"/>
      <c r="R30" s="232">
        <v>-7.5552913964479608E-3</v>
      </c>
      <c r="S30" s="232">
        <v>9.0765247411674407E-3</v>
      </c>
      <c r="T30" s="232">
        <v>0</v>
      </c>
      <c r="U30" s="232">
        <v>8.3092450289506785E-3</v>
      </c>
      <c r="V30" s="232">
        <v>5.4006803713709303E-3</v>
      </c>
      <c r="W30" s="232">
        <v>1.4968731475632954E-2</v>
      </c>
      <c r="X30" s="232">
        <v>1.7106343820265203E-2</v>
      </c>
      <c r="Y30" s="232">
        <v>1.4261974226701378E-2</v>
      </c>
      <c r="Z30" s="232"/>
      <c r="AA30" s="232"/>
      <c r="AB30" s="232"/>
      <c r="AC30" s="233"/>
      <c r="AD30" s="234"/>
      <c r="AE30" s="234"/>
      <c r="AF30" s="234"/>
      <c r="AG30" s="234"/>
      <c r="AH30" s="234"/>
      <c r="AI30" s="234"/>
      <c r="AJ30" s="234"/>
      <c r="AK30" s="231"/>
      <c r="AL30" s="234"/>
      <c r="AM30" s="234"/>
      <c r="AN30" s="234"/>
      <c r="AO30" s="234"/>
      <c r="AP30" s="231"/>
      <c r="AQ30" s="231"/>
      <c r="AR30" s="234"/>
      <c r="AS30" s="234"/>
      <c r="AT30" s="234"/>
      <c r="AU30" s="234"/>
      <c r="AV30" s="234"/>
      <c r="AW30" s="234"/>
      <c r="AX30" s="231"/>
      <c r="AY30" s="231"/>
      <c r="AZ30" s="231"/>
      <c r="BA30" s="231"/>
      <c r="BB30" s="231"/>
      <c r="BC30" s="231"/>
      <c r="BD30" s="231"/>
      <c r="BE30" s="231"/>
      <c r="BF30" s="231"/>
      <c r="BG30" s="231"/>
      <c r="BH30" s="231"/>
      <c r="BI30" s="231"/>
      <c r="BJ30" s="231"/>
      <c r="BK30" s="231"/>
    </row>
    <row r="31" spans="1:63">
      <c r="B31" s="230">
        <v>7</v>
      </c>
      <c r="E31" s="232">
        <v>7.0000000000000007E-2</v>
      </c>
      <c r="F31" s="232">
        <v>6.634973889357032E-2</v>
      </c>
      <c r="G31" s="232">
        <v>6.894304046762878E-2</v>
      </c>
      <c r="H31" s="232">
        <v>7.2914471342706788E-2</v>
      </c>
      <c r="I31" s="232">
        <v>7.3995258830361621E-4</v>
      </c>
      <c r="J31" s="232"/>
      <c r="K31" s="232"/>
      <c r="R31" s="232">
        <v>-6.9459949455919542E-3</v>
      </c>
      <c r="S31" s="232">
        <v>1.4166075158175194E-3</v>
      </c>
      <c r="T31" s="232">
        <v>0</v>
      </c>
      <c r="U31" s="232">
        <v>6.1694358994190453E-3</v>
      </c>
      <c r="V31" s="232">
        <v>3.5409574336500368E-3</v>
      </c>
      <c r="W31" s="232">
        <v>1.0469944641204451E-2</v>
      </c>
      <c r="X31" s="232">
        <v>1.6589685099430252E-2</v>
      </c>
      <c r="Y31" s="232">
        <v>1.4183452960581235E-2</v>
      </c>
      <c r="Z31" s="232"/>
      <c r="AA31" s="232"/>
      <c r="AB31" s="232"/>
      <c r="AC31" s="233"/>
      <c r="AD31" s="234"/>
      <c r="AE31" s="234"/>
      <c r="AF31" s="234"/>
      <c r="AG31" s="234"/>
      <c r="AH31" s="234"/>
      <c r="AI31" s="234"/>
      <c r="AJ31" s="234"/>
      <c r="AK31" s="231"/>
      <c r="AL31" s="234"/>
      <c r="AM31" s="234"/>
      <c r="AN31" s="234"/>
      <c r="AO31" s="234"/>
      <c r="AP31" s="231"/>
      <c r="AQ31" s="234"/>
      <c r="AR31" s="234"/>
      <c r="AS31" s="234"/>
      <c r="AT31" s="234"/>
      <c r="AU31" s="234"/>
      <c r="AV31" s="234"/>
      <c r="AW31" s="234"/>
      <c r="AX31" s="231"/>
      <c r="AY31" s="231"/>
      <c r="AZ31" s="231"/>
      <c r="BA31" s="231"/>
      <c r="BB31" s="231"/>
      <c r="BC31" s="231"/>
      <c r="BD31" s="231"/>
      <c r="BE31" s="231"/>
      <c r="BF31" s="231"/>
      <c r="BG31" s="231"/>
      <c r="BH31" s="231"/>
      <c r="BI31" s="231"/>
      <c r="BJ31" s="231"/>
      <c r="BK31" s="231"/>
    </row>
    <row r="32" spans="1:63">
      <c r="B32" s="230">
        <v>8</v>
      </c>
      <c r="E32" s="232">
        <v>7.0000000000000007E-2</v>
      </c>
      <c r="F32" s="232">
        <v>5.9374275324577175E-2</v>
      </c>
      <c r="G32" s="232">
        <v>6.5628083139121163E-2</v>
      </c>
      <c r="H32" s="232">
        <v>7.2036362701678458E-2</v>
      </c>
      <c r="I32" s="232">
        <v>8.9920754055672347E-4</v>
      </c>
      <c r="J32" s="232"/>
      <c r="K32" s="232"/>
      <c r="R32" s="232">
        <v>-6.3257081481909311E-3</v>
      </c>
      <c r="S32" s="232">
        <v>1.0281249315560121E-2</v>
      </c>
      <c r="T32" s="232">
        <v>0</v>
      </c>
      <c r="U32" s="232">
        <v>1.203625641416288E-2</v>
      </c>
      <c r="V32" s="232">
        <v>5.7339785549105956E-3</v>
      </c>
      <c r="W32" s="232">
        <v>7.5964201714388158E-3</v>
      </c>
      <c r="X32" s="232">
        <v>7.6718708400428199E-3</v>
      </c>
      <c r="Y32" s="232">
        <v>1.2182203967427864E-2</v>
      </c>
      <c r="Z32" s="232"/>
      <c r="AA32" s="232"/>
      <c r="AB32" s="232"/>
      <c r="AC32" s="233"/>
      <c r="AD32" s="234"/>
      <c r="AE32" s="234"/>
      <c r="AF32" s="234"/>
      <c r="AG32" s="234"/>
      <c r="AH32" s="234"/>
      <c r="AI32" s="234"/>
      <c r="AJ32" s="234"/>
      <c r="AK32" s="231"/>
      <c r="AL32" s="234"/>
      <c r="AM32" s="234"/>
      <c r="AN32" s="234"/>
      <c r="AO32" s="234"/>
      <c r="AP32" s="231"/>
      <c r="AQ32" s="231"/>
      <c r="AR32" s="234"/>
      <c r="AS32" s="234"/>
      <c r="AT32" s="234"/>
      <c r="AU32" s="234"/>
      <c r="AV32" s="234"/>
      <c r="AW32" s="234"/>
      <c r="AX32" s="231"/>
      <c r="AY32" s="231"/>
      <c r="AZ32" s="231"/>
      <c r="BA32" s="231"/>
      <c r="BB32" s="231"/>
      <c r="BC32" s="231"/>
      <c r="BD32" s="231"/>
      <c r="BE32" s="231"/>
      <c r="BF32" s="231"/>
      <c r="BG32" s="231"/>
      <c r="BH32" s="231"/>
      <c r="BI32" s="231"/>
      <c r="BJ32" s="231"/>
      <c r="BK32" s="231"/>
    </row>
    <row r="33" spans="1:63">
      <c r="B33" s="230">
        <v>9</v>
      </c>
      <c r="D33" s="230">
        <v>9</v>
      </c>
      <c r="E33" s="232">
        <v>7.0000000000000007E-2</v>
      </c>
      <c r="F33" s="232">
        <v>3.9411788659872382E-2</v>
      </c>
      <c r="G33" s="232">
        <v>4.9309823887764281E-2</v>
      </c>
      <c r="H33" s="232">
        <v>6.0838932972419046E-2</v>
      </c>
      <c r="I33" s="232">
        <v>-8.584720710712701E-3</v>
      </c>
      <c r="J33" s="232"/>
      <c r="K33" s="232"/>
      <c r="R33" s="232">
        <v>-1.0540923945468602E-2</v>
      </c>
      <c r="S33" s="232">
        <v>4.6814059828363631E-3</v>
      </c>
      <c r="T33" s="232">
        <v>0</v>
      </c>
      <c r="U33" s="232">
        <v>1.2977176141750804E-2</v>
      </c>
      <c r="V33" s="232">
        <v>3.9724252761906848E-3</v>
      </c>
      <c r="W33" s="232">
        <v>2.6039736412635083E-3</v>
      </c>
      <c r="X33" s="232">
        <v>7.2442354617416674E-3</v>
      </c>
      <c r="Y33" s="232">
        <v>1.1467639988904921E-2</v>
      </c>
      <c r="Z33" s="232"/>
      <c r="AA33" s="232"/>
      <c r="AB33" s="232"/>
      <c r="AC33" s="233"/>
      <c r="AD33" s="234"/>
      <c r="AE33" s="234"/>
      <c r="AF33" s="234"/>
      <c r="AG33" s="234"/>
      <c r="AH33" s="234"/>
      <c r="AI33" s="234"/>
      <c r="AJ33" s="234"/>
      <c r="AK33" s="231"/>
      <c r="AL33" s="234"/>
      <c r="AM33" s="234"/>
      <c r="AN33" s="234"/>
      <c r="AO33" s="234"/>
      <c r="AP33" s="231"/>
      <c r="AQ33" s="231"/>
      <c r="AR33" s="234"/>
      <c r="AS33" s="234"/>
      <c r="AT33" s="234"/>
      <c r="AU33" s="234"/>
      <c r="AV33" s="234"/>
      <c r="AW33" s="234"/>
      <c r="AX33" s="231"/>
      <c r="AY33" s="231"/>
      <c r="AZ33" s="231"/>
      <c r="BA33" s="231"/>
      <c r="BB33" s="231"/>
      <c r="BC33" s="231"/>
      <c r="BD33" s="231"/>
      <c r="BE33" s="231"/>
      <c r="BF33" s="231"/>
      <c r="BG33" s="231"/>
      <c r="BH33" s="231"/>
      <c r="BI33" s="231"/>
      <c r="BJ33" s="231"/>
    </row>
    <row r="34" spans="1:63">
      <c r="B34" s="230">
        <v>10</v>
      </c>
      <c r="E34" s="232">
        <v>7.0000000000000007E-2</v>
      </c>
      <c r="F34" s="232">
        <v>1.9211998725958024E-2</v>
      </c>
      <c r="G34" s="232">
        <v>3.4465256883227102E-2</v>
      </c>
      <c r="H34" s="232">
        <v>4.8145695588668769E-2</v>
      </c>
      <c r="I34" s="232">
        <v>-1.1176156400265924E-2</v>
      </c>
      <c r="J34" s="232"/>
      <c r="K34" s="232"/>
      <c r="R34" s="232">
        <v>-1.5968283687428544E-2</v>
      </c>
      <c r="S34" s="232">
        <v>3.9376107820786824E-3</v>
      </c>
      <c r="T34" s="232">
        <v>5.1661603578629057E-17</v>
      </c>
      <c r="U34" s="232">
        <v>1.2373776961517549E-2</v>
      </c>
      <c r="V34" s="232">
        <v>3.2895496303290842E-3</v>
      </c>
      <c r="W34" s="232">
        <v>3.37607006368333E-3</v>
      </c>
      <c r="X34" s="232">
        <v>7.0941499178701498E-3</v>
      </c>
      <c r="Y34" s="232">
        <v>2.8445300001420683E-3</v>
      </c>
      <c r="Z34" s="232"/>
      <c r="AA34" s="232"/>
      <c r="AB34" s="232"/>
      <c r="AC34" s="233"/>
      <c r="AD34" s="234"/>
      <c r="AE34" s="234"/>
      <c r="AF34" s="234"/>
      <c r="AG34" s="234"/>
      <c r="AH34" s="234"/>
      <c r="AI34" s="234"/>
      <c r="AJ34" s="234"/>
      <c r="AK34" s="231"/>
      <c r="AL34" s="234"/>
      <c r="AM34" s="234"/>
      <c r="AN34" s="234"/>
      <c r="AO34" s="234"/>
      <c r="AP34" s="231"/>
      <c r="AQ34" s="234"/>
      <c r="AR34" s="234"/>
      <c r="AS34" s="234"/>
      <c r="AT34" s="234"/>
      <c r="AU34" s="234"/>
      <c r="AV34" s="234"/>
      <c r="AW34" s="234"/>
      <c r="AX34" s="231"/>
      <c r="AY34" s="231"/>
      <c r="AZ34" s="231"/>
      <c r="BA34" s="231"/>
      <c r="BB34" s="231"/>
      <c r="BC34" s="231"/>
      <c r="BD34" s="231"/>
      <c r="BE34" s="231"/>
      <c r="BF34" s="231"/>
      <c r="BG34" s="231"/>
      <c r="BH34" s="231"/>
      <c r="BI34" s="231"/>
      <c r="BJ34" s="231"/>
      <c r="BK34" s="231"/>
    </row>
    <row r="35" spans="1:63">
      <c r="B35" s="230">
        <v>11</v>
      </c>
      <c r="E35" s="232">
        <v>7.0000000000000007E-2</v>
      </c>
      <c r="F35" s="232">
        <v>1.8992082680405975E-2</v>
      </c>
      <c r="G35" s="232">
        <v>2.9492658994636267E-2</v>
      </c>
      <c r="H35" s="232">
        <v>5.3151589204065708E-2</v>
      </c>
      <c r="I35" s="232">
        <v>5.6636703282009204E-3</v>
      </c>
      <c r="J35" s="232"/>
      <c r="K35" s="232"/>
      <c r="R35" s="232">
        <v>-1.8783926380312291E-2</v>
      </c>
      <c r="S35" s="232">
        <v>3.6152309091415013E-3</v>
      </c>
      <c r="T35" s="232">
        <v>5.1359572831617441E-17</v>
      </c>
      <c r="U35" s="232">
        <v>1.2283884074937841E-2</v>
      </c>
      <c r="V35" s="232">
        <v>5.1347054729006377E-4</v>
      </c>
      <c r="W35" s="232">
        <v>3.9493288465609934E-3</v>
      </c>
      <c r="X35" s="232">
        <v>7.1214205808101767E-3</v>
      </c>
      <c r="Y35" s="232">
        <v>1.2702191863675774E-3</v>
      </c>
      <c r="Z35" s="232"/>
      <c r="AA35" s="232"/>
      <c r="AB35" s="232"/>
      <c r="AC35" s="233"/>
      <c r="AD35" s="234"/>
      <c r="AE35" s="234"/>
      <c r="AF35" s="234"/>
      <c r="AG35" s="234"/>
      <c r="AH35" s="234"/>
      <c r="AI35" s="234"/>
      <c r="AJ35" s="234"/>
      <c r="AK35" s="231"/>
      <c r="AL35" s="234"/>
      <c r="AM35" s="234"/>
      <c r="AN35" s="234"/>
      <c r="AO35" s="234"/>
      <c r="AP35" s="231"/>
      <c r="AQ35" s="231"/>
      <c r="AR35" s="234"/>
      <c r="AS35" s="234"/>
      <c r="AT35" s="234"/>
      <c r="AU35" s="234"/>
      <c r="AV35" s="234"/>
      <c r="AW35" s="234"/>
      <c r="AX35" s="231"/>
      <c r="AY35" s="231"/>
      <c r="AZ35" s="231"/>
      <c r="BA35" s="231"/>
      <c r="BB35" s="231"/>
      <c r="BC35" s="231"/>
      <c r="BD35" s="231"/>
      <c r="BE35" s="231"/>
      <c r="BF35" s="231"/>
      <c r="BG35" s="231"/>
      <c r="BH35" s="231"/>
      <c r="BI35" s="231"/>
      <c r="BJ35" s="231"/>
      <c r="BK35" s="231"/>
    </row>
    <row r="36" spans="1:63">
      <c r="B36" s="230">
        <v>12</v>
      </c>
      <c r="D36" s="230">
        <v>12</v>
      </c>
      <c r="E36" s="232">
        <v>7.0000000000000007E-2</v>
      </c>
      <c r="F36" s="232">
        <v>1.1292613566066256E-2</v>
      </c>
      <c r="G36" s="232">
        <v>1.8927465927795151E-2</v>
      </c>
      <c r="H36" s="232">
        <v>4.7613062318189181E-2</v>
      </c>
      <c r="I36" s="232">
        <v>-1.9789685853892625E-3</v>
      </c>
      <c r="J36" s="232"/>
      <c r="K36" s="232"/>
      <c r="R36" s="232">
        <v>-2.1306897261096972E-2</v>
      </c>
      <c r="S36" s="232">
        <v>8.5827721051038024E-4</v>
      </c>
      <c r="T36" s="232">
        <v>0</v>
      </c>
      <c r="U36" s="232">
        <v>9.1426075354649645E-3</v>
      </c>
      <c r="V36" s="232">
        <v>1.0641088833630234E-3</v>
      </c>
      <c r="W36" s="232">
        <v>4.9138155368096768E-3</v>
      </c>
      <c r="X36" s="232">
        <v>7.3336123791190632E-3</v>
      </c>
      <c r="Y36" s="232">
        <v>1.3859879348997216E-3</v>
      </c>
      <c r="Z36" s="232"/>
      <c r="AA36" s="232"/>
      <c r="AB36" s="232"/>
      <c r="AC36" s="233"/>
      <c r="AD36" s="234"/>
      <c r="AE36" s="234"/>
      <c r="AF36" s="234"/>
      <c r="AG36" s="234"/>
      <c r="AH36" s="234"/>
      <c r="AI36" s="234"/>
      <c r="AJ36" s="234"/>
      <c r="AK36" s="231"/>
      <c r="AL36" s="234"/>
      <c r="AM36" s="234"/>
      <c r="AN36" s="234"/>
      <c r="AO36" s="234"/>
      <c r="AP36" s="231"/>
      <c r="AQ36" s="231"/>
      <c r="AR36" s="234"/>
      <c r="AS36" s="234"/>
      <c r="AT36" s="234"/>
      <c r="AU36" s="234"/>
      <c r="AV36" s="234"/>
      <c r="AW36" s="234"/>
      <c r="AX36" s="231"/>
      <c r="AY36" s="231"/>
      <c r="AZ36" s="231"/>
      <c r="BA36" s="231"/>
      <c r="BB36" s="231"/>
      <c r="BC36" s="231"/>
      <c r="BD36" s="231"/>
      <c r="BE36" s="231"/>
      <c r="BF36" s="231"/>
      <c r="BG36" s="231"/>
      <c r="BH36" s="231"/>
      <c r="BI36" s="231"/>
      <c r="BJ36" s="231"/>
      <c r="BK36" s="231"/>
    </row>
    <row r="37" spans="1:63">
      <c r="A37" s="230">
        <v>2016</v>
      </c>
      <c r="B37" s="230">
        <v>1</v>
      </c>
      <c r="C37" s="230">
        <v>2016</v>
      </c>
      <c r="E37" s="232">
        <v>7.0000000000000007E-2</v>
      </c>
      <c r="F37" s="232">
        <v>1.0437075087505798E-2</v>
      </c>
      <c r="G37" s="232">
        <v>5.5200916775148823E-3</v>
      </c>
      <c r="H37" s="232">
        <v>4.013810374063187E-2</v>
      </c>
      <c r="I37" s="232">
        <v>4.1884190875818295E-3</v>
      </c>
      <c r="J37" s="232"/>
      <c r="K37" s="232"/>
      <c r="M37" s="235"/>
      <c r="N37" s="235"/>
      <c r="O37" s="235">
        <v>-0.113013228571199</v>
      </c>
      <c r="P37" s="235"/>
      <c r="R37" s="232">
        <v>-1.5265995986075559E-2</v>
      </c>
      <c r="S37" s="232">
        <v>2.0076038617495452E-3</v>
      </c>
      <c r="T37" s="232">
        <v>-3.086357268022301E-3</v>
      </c>
      <c r="U37" s="232">
        <v>9.6128091524832603E-3</v>
      </c>
      <c r="V37" s="232">
        <v>1.3204551940255538E-3</v>
      </c>
      <c r="W37" s="232">
        <v>1.480768348178041E-3</v>
      </c>
      <c r="X37" s="232">
        <v>4.7435903144265549E-3</v>
      </c>
      <c r="Y37" s="232">
        <v>4.0298360773923295E-4</v>
      </c>
      <c r="Z37" s="232"/>
      <c r="AA37" s="232"/>
      <c r="AB37" s="232"/>
      <c r="AC37" s="233"/>
      <c r="AD37" s="234"/>
      <c r="AE37" s="234"/>
      <c r="AF37" s="234"/>
      <c r="AG37" s="234"/>
      <c r="AH37" s="234"/>
      <c r="AI37" s="234"/>
      <c r="AJ37" s="234"/>
      <c r="AK37" s="231"/>
      <c r="AL37" s="234"/>
      <c r="AM37" s="234"/>
      <c r="AN37" s="234"/>
      <c r="AO37" s="234"/>
      <c r="AP37" s="231"/>
      <c r="AQ37" s="234"/>
      <c r="AR37" s="234"/>
      <c r="AS37" s="234"/>
      <c r="AT37" s="234"/>
      <c r="AU37" s="234"/>
      <c r="AV37" s="234"/>
      <c r="AW37" s="234"/>
      <c r="AX37" s="231"/>
      <c r="AY37" s="231"/>
      <c r="AZ37" s="231"/>
      <c r="BA37" s="231"/>
      <c r="BB37" s="231"/>
      <c r="BC37" s="231"/>
      <c r="BD37" s="231"/>
      <c r="BE37" s="231"/>
      <c r="BF37" s="231"/>
      <c r="BG37" s="231"/>
      <c r="BH37" s="231"/>
      <c r="BI37" s="231"/>
      <c r="BJ37" s="231"/>
      <c r="BK37" s="231"/>
    </row>
    <row r="38" spans="1:63">
      <c r="B38" s="230">
        <v>2</v>
      </c>
      <c r="E38" s="232">
        <v>7.0000000000000007E-2</v>
      </c>
      <c r="F38" s="232">
        <v>1.6276443703437504E-2</v>
      </c>
      <c r="G38" s="232">
        <v>8.4754326919542766E-3</v>
      </c>
      <c r="H38" s="232">
        <v>3.5333019887086925E-2</v>
      </c>
      <c r="I38" s="232">
        <v>8.0364555706973206E-3</v>
      </c>
      <c r="J38" s="232"/>
      <c r="K38" s="232"/>
      <c r="M38" s="235"/>
      <c r="N38" s="235"/>
      <c r="O38" s="235">
        <v>-6.9211615236902557E-2</v>
      </c>
      <c r="P38" s="235"/>
      <c r="R38" s="232">
        <v>-9.7817928603317408E-3</v>
      </c>
      <c r="S38" s="232">
        <v>3.4328801839413835E-3</v>
      </c>
      <c r="T38" s="232">
        <v>-3.0864335188556823E-3</v>
      </c>
      <c r="U38" s="232">
        <v>9.6130466443370317E-3</v>
      </c>
      <c r="V38" s="232">
        <v>1.3283408152114993E-3</v>
      </c>
      <c r="W38" s="232">
        <v>1.8399457171761873E-3</v>
      </c>
      <c r="X38" s="232">
        <v>4.7671538969330761E-3</v>
      </c>
      <c r="Y38" s="232">
        <v>-1.5661022052225941E-3</v>
      </c>
      <c r="Z38" s="232"/>
      <c r="AA38" s="232"/>
      <c r="AB38" s="232"/>
      <c r="AC38" s="233"/>
      <c r="AD38" s="234"/>
      <c r="AE38" s="234"/>
      <c r="AF38" s="234"/>
      <c r="AG38" s="234"/>
      <c r="AH38" s="234"/>
      <c r="AI38" s="234"/>
      <c r="AJ38" s="234"/>
      <c r="AK38" s="231"/>
      <c r="AL38" s="234"/>
      <c r="AM38" s="234"/>
      <c r="AN38" s="234"/>
      <c r="AO38" s="234"/>
      <c r="AP38" s="231"/>
      <c r="AQ38" s="231"/>
      <c r="AR38" s="234"/>
      <c r="AS38" s="234"/>
      <c r="AT38" s="234"/>
      <c r="AU38" s="234"/>
      <c r="AV38" s="234"/>
      <c r="AW38" s="234"/>
      <c r="AX38" s="231"/>
      <c r="AY38" s="231"/>
      <c r="AZ38" s="231"/>
      <c r="BA38" s="231"/>
      <c r="BB38" s="231"/>
      <c r="BC38" s="231"/>
      <c r="BD38" s="231"/>
      <c r="BE38" s="231"/>
      <c r="BF38" s="231"/>
      <c r="BG38" s="231"/>
      <c r="BH38" s="231"/>
      <c r="BI38" s="231"/>
      <c r="BJ38" s="231"/>
      <c r="BK38" s="231"/>
    </row>
    <row r="39" spans="1:63">
      <c r="B39" s="230">
        <v>3</v>
      </c>
      <c r="D39" s="230">
        <v>3</v>
      </c>
      <c r="E39" s="232">
        <v>7.0000000000000007E-2</v>
      </c>
      <c r="F39" s="232">
        <v>1.1417602665081183E-2</v>
      </c>
      <c r="G39" s="232">
        <v>7.6863928949875149E-3</v>
      </c>
      <c r="H39" s="232">
        <v>3.0678414282266031E-2</v>
      </c>
      <c r="I39" s="232">
        <v>3.1492202897824839E-3</v>
      </c>
      <c r="J39" s="232"/>
      <c r="K39" s="232"/>
      <c r="M39" s="235"/>
      <c r="N39" s="235"/>
      <c r="O39" s="235">
        <v>-6.480287176075894E-2</v>
      </c>
      <c r="P39" s="235"/>
      <c r="R39" s="232">
        <v>-9.0555234607720015E-3</v>
      </c>
      <c r="S39" s="232">
        <v>3.1097275123346574E-3</v>
      </c>
      <c r="T39" s="232">
        <v>-3.0745986726171794E-3</v>
      </c>
      <c r="U39" s="232">
        <v>9.5761856757711292E-3</v>
      </c>
      <c r="V39" s="232">
        <v>8.3256890334370084E-4</v>
      </c>
      <c r="W39" s="232">
        <v>2.8681891536111513E-3</v>
      </c>
      <c r="X39" s="232">
        <v>4.5666954425268831E-3</v>
      </c>
      <c r="Y39" s="232">
        <v>-1.7874259239312438E-3</v>
      </c>
      <c r="Z39" s="232"/>
      <c r="AA39" s="232"/>
      <c r="AB39" s="232"/>
      <c r="AC39" s="233"/>
      <c r="AD39" s="234"/>
      <c r="AE39" s="234"/>
      <c r="AF39" s="234"/>
      <c r="AG39" s="234"/>
      <c r="AH39" s="234"/>
      <c r="AI39" s="234"/>
      <c r="AJ39" s="234"/>
      <c r="AK39" s="231"/>
      <c r="AL39" s="234"/>
      <c r="AM39" s="234"/>
      <c r="AN39" s="234"/>
      <c r="AO39" s="234"/>
      <c r="AP39" s="231"/>
      <c r="AQ39" s="231"/>
      <c r="AR39" s="234"/>
      <c r="AS39" s="234"/>
      <c r="AT39" s="234"/>
      <c r="AU39" s="234"/>
      <c r="AV39" s="234"/>
      <c r="AW39" s="234"/>
      <c r="AX39" s="231"/>
      <c r="AY39" s="231"/>
      <c r="AZ39" s="231"/>
      <c r="BA39" s="231"/>
      <c r="BB39" s="231"/>
      <c r="BC39" s="236"/>
      <c r="BD39" s="231"/>
      <c r="BE39" s="231"/>
      <c r="BF39" s="231"/>
      <c r="BG39" s="231"/>
      <c r="BH39" s="231"/>
      <c r="BI39" s="231"/>
      <c r="BJ39" s="231"/>
      <c r="BK39" s="231"/>
    </row>
    <row r="40" spans="1:63">
      <c r="B40" s="230">
        <v>4</v>
      </c>
      <c r="E40" s="232">
        <v>7.0000000000000007E-2</v>
      </c>
      <c r="F40" s="232">
        <v>1.8522933832976429E-2</v>
      </c>
      <c r="G40" s="232">
        <v>1.3198317382521862E-2</v>
      </c>
      <c r="H40" s="232">
        <v>3.2454711576403117E-2</v>
      </c>
      <c r="I40" s="232">
        <v>1.5147286634936696E-2</v>
      </c>
      <c r="J40" s="232"/>
      <c r="K40" s="232"/>
      <c r="M40" s="235"/>
      <c r="N40" s="235"/>
      <c r="O40" s="235">
        <v>-2.2710504262527076E-2</v>
      </c>
      <c r="P40" s="235"/>
      <c r="R40" s="232">
        <v>-3.9591028039781583E-3</v>
      </c>
      <c r="S40" s="232">
        <v>4.4008160233845791E-3</v>
      </c>
      <c r="T40" s="232">
        <v>-3.058625260170411E-3</v>
      </c>
      <c r="U40" s="232">
        <v>9.5630180189116426E-3</v>
      </c>
      <c r="V40" s="232">
        <v>1.3138827950504586E-3</v>
      </c>
      <c r="W40" s="232">
        <v>3.6493634731613882E-3</v>
      </c>
      <c r="X40" s="232">
        <v>4.618286044806047E-3</v>
      </c>
      <c r="Y40" s="232">
        <v>-1.7781397391178301E-3</v>
      </c>
      <c r="Z40" s="232"/>
      <c r="AA40" s="232"/>
      <c r="AB40" s="232"/>
      <c r="AC40" s="233"/>
      <c r="AD40" s="234"/>
      <c r="AE40" s="234"/>
      <c r="AF40" s="234"/>
      <c r="AG40" s="234"/>
      <c r="AH40" s="234"/>
      <c r="AI40" s="234"/>
      <c r="AJ40" s="234"/>
      <c r="AK40" s="231"/>
      <c r="AL40" s="234"/>
      <c r="AM40" s="234"/>
      <c r="AN40" s="234"/>
      <c r="AO40" s="234"/>
      <c r="AP40" s="231"/>
      <c r="AQ40" s="234"/>
      <c r="AR40" s="234"/>
      <c r="AS40" s="234"/>
      <c r="AT40" s="234"/>
      <c r="AU40" s="234"/>
      <c r="AV40" s="234"/>
      <c r="AW40" s="234"/>
      <c r="AX40" s="231"/>
      <c r="AY40" s="231"/>
      <c r="AZ40" s="231"/>
      <c r="BA40" s="231"/>
      <c r="BB40" s="231"/>
      <c r="BC40" s="236"/>
      <c r="BD40" s="231"/>
      <c r="BE40" s="231"/>
      <c r="BF40" s="231"/>
      <c r="BG40" s="231"/>
      <c r="BH40" s="231"/>
      <c r="BI40" s="231"/>
      <c r="BJ40" s="231"/>
      <c r="BK40" s="231"/>
    </row>
    <row r="41" spans="1:63">
      <c r="B41" s="230">
        <v>5</v>
      </c>
      <c r="E41" s="232">
        <v>7.0000000000000007E-2</v>
      </c>
      <c r="F41" s="232">
        <v>1.8435882505023704E-2</v>
      </c>
      <c r="G41" s="232">
        <v>1.3217921514519837E-2</v>
      </c>
      <c r="H41" s="232">
        <v>3.107163034189897E-2</v>
      </c>
      <c r="I41" s="232">
        <v>1.0133154314537762E-3</v>
      </c>
      <c r="J41" s="232"/>
      <c r="K41" s="232"/>
      <c r="M41" s="235"/>
      <c r="N41" s="235"/>
      <c r="O41" s="235">
        <v>-1.9499348562678653E-2</v>
      </c>
      <c r="P41" s="235"/>
      <c r="R41" s="232">
        <v>-4.651583209869325E-3</v>
      </c>
      <c r="S41" s="232">
        <v>5.3385718995350847E-3</v>
      </c>
      <c r="T41" s="232">
        <v>-3.1590303950335737E-3</v>
      </c>
      <c r="U41" s="232">
        <v>9.5607851631565183E-3</v>
      </c>
      <c r="V41" s="232">
        <v>1.6943394212395491E-3</v>
      </c>
      <c r="W41" s="232">
        <v>3.2805154338605719E-3</v>
      </c>
      <c r="X41" s="232">
        <v>4.6172257364612279E-3</v>
      </c>
      <c r="Y41" s="232">
        <v>-1.7777314975352711E-3</v>
      </c>
      <c r="Z41" s="232"/>
      <c r="AA41" s="232"/>
      <c r="AB41" s="232"/>
      <c r="AC41" s="233"/>
      <c r="AD41" s="234"/>
      <c r="AE41" s="234"/>
      <c r="AF41" s="234"/>
      <c r="AG41" s="234"/>
      <c r="AH41" s="234"/>
      <c r="AI41" s="234"/>
      <c r="AJ41" s="234"/>
      <c r="AK41" s="231"/>
      <c r="AL41" s="234"/>
      <c r="AM41" s="234"/>
      <c r="AN41" s="234"/>
      <c r="AO41" s="234"/>
      <c r="AP41" s="231"/>
      <c r="AQ41" s="231"/>
      <c r="AR41" s="234"/>
      <c r="AS41" s="234"/>
      <c r="AT41" s="234"/>
      <c r="AU41" s="234"/>
      <c r="AV41" s="234"/>
      <c r="AW41" s="234"/>
      <c r="AX41" s="231"/>
      <c r="AY41" s="231"/>
      <c r="AZ41" s="231"/>
      <c r="BA41" s="231"/>
      <c r="BB41" s="231"/>
      <c r="BC41" s="236"/>
      <c r="BD41" s="231"/>
      <c r="BE41" s="231"/>
      <c r="BF41" s="231"/>
      <c r="BG41" s="231"/>
      <c r="BH41" s="231"/>
      <c r="BI41" s="231"/>
      <c r="BJ41" s="231"/>
      <c r="BK41" s="231"/>
    </row>
    <row r="42" spans="1:63">
      <c r="B42" s="230">
        <v>6</v>
      </c>
      <c r="D42" s="230">
        <v>6</v>
      </c>
      <c r="E42" s="232">
        <v>7.0000000000000007E-2</v>
      </c>
      <c r="F42" s="232">
        <v>1.190235358608871E-2</v>
      </c>
      <c r="G42" s="232">
        <v>1.1550797497985599E-2</v>
      </c>
      <c r="H42" s="232">
        <v>2.9203917930850531E-2</v>
      </c>
      <c r="I42" s="232">
        <v>-4.9746855144425783E-3</v>
      </c>
      <c r="J42" s="232"/>
      <c r="K42" s="232"/>
      <c r="M42" s="235"/>
      <c r="N42" s="235"/>
      <c r="O42" s="235">
        <v>-2.4345762223459633E-2</v>
      </c>
      <c r="P42" s="235"/>
      <c r="R42" s="232">
        <v>-6.5931490976178482E-3</v>
      </c>
      <c r="S42" s="232">
        <v>6.4173116359653786E-3</v>
      </c>
      <c r="T42" s="232">
        <v>-4.3486332741264552E-3</v>
      </c>
      <c r="U42" s="232">
        <v>9.1581787588073203E-3</v>
      </c>
      <c r="V42" s="232">
        <v>2.9369586682823278E-3</v>
      </c>
      <c r="W42" s="232">
        <v>4.4343006848012031E-3</v>
      </c>
      <c r="X42" s="232">
        <v>4.4143122567215313E-3</v>
      </c>
      <c r="Y42" s="232">
        <v>-4.6611069807950458E-3</v>
      </c>
      <c r="Z42" s="232"/>
      <c r="AA42" s="232"/>
      <c r="AB42" s="232"/>
      <c r="AC42" s="233"/>
      <c r="AD42" s="234"/>
      <c r="AE42" s="234"/>
      <c r="AF42" s="234"/>
      <c r="AG42" s="234"/>
      <c r="AH42" s="234"/>
      <c r="AI42" s="234"/>
      <c r="AJ42" s="234"/>
      <c r="AK42" s="231"/>
      <c r="AL42" s="234"/>
      <c r="AM42" s="234"/>
      <c r="AN42" s="234"/>
      <c r="AO42" s="234"/>
      <c r="AP42" s="231"/>
      <c r="AQ42" s="231"/>
      <c r="AR42" s="234"/>
      <c r="AS42" s="234"/>
      <c r="AT42" s="234"/>
      <c r="AU42" s="234"/>
      <c r="AV42" s="234"/>
      <c r="AW42" s="234"/>
      <c r="AX42" s="231"/>
      <c r="AY42" s="231"/>
      <c r="AZ42" s="231"/>
      <c r="BA42" s="231"/>
      <c r="BB42" s="231"/>
      <c r="BC42" s="236"/>
      <c r="BD42" s="231"/>
      <c r="BE42" s="231"/>
      <c r="BF42" s="231"/>
      <c r="BG42" s="231"/>
      <c r="BH42" s="231"/>
      <c r="BI42" s="231"/>
      <c r="BJ42" s="231"/>
      <c r="BK42" s="231"/>
    </row>
    <row r="43" spans="1:63">
      <c r="B43" s="230">
        <v>7</v>
      </c>
      <c r="E43" s="232">
        <v>7.0000000000000007E-2</v>
      </c>
      <c r="F43" s="232">
        <v>6.0182388571772272E-4</v>
      </c>
      <c r="G43" s="232">
        <v>1.4920822028070102E-2</v>
      </c>
      <c r="H43" s="232">
        <v>2.8601807801490908E-2</v>
      </c>
      <c r="I43" s="232">
        <v>-1.0435919783664094E-2</v>
      </c>
      <c r="J43" s="232"/>
      <c r="K43" s="232"/>
      <c r="M43" s="235"/>
      <c r="N43" s="235"/>
      <c r="O43" s="235">
        <v>-3.4217304897536938E-2</v>
      </c>
      <c r="P43" s="235"/>
      <c r="R43" s="232">
        <v>-6.8501847152397143E-3</v>
      </c>
      <c r="S43" s="232">
        <v>6.3893391055215897E-3</v>
      </c>
      <c r="T43" s="232">
        <v>-4.4068792088123284E-3</v>
      </c>
      <c r="U43" s="232">
        <v>9.1117544932864548E-3</v>
      </c>
      <c r="V43" s="232">
        <v>2.9604100390841276E-3</v>
      </c>
      <c r="W43" s="232">
        <v>7.1595941033262001E-3</v>
      </c>
      <c r="X43" s="232">
        <v>5.5994350878226587E-3</v>
      </c>
      <c r="Y43" s="232">
        <v>-3.6829693431407267E-3</v>
      </c>
      <c r="Z43" s="232"/>
      <c r="AA43" s="232"/>
      <c r="AB43" s="232"/>
      <c r="AC43" s="233"/>
      <c r="AD43" s="234"/>
      <c r="AE43" s="234"/>
      <c r="AF43" s="234"/>
      <c r="AG43" s="234"/>
      <c r="AH43" s="234"/>
      <c r="AI43" s="234"/>
      <c r="AJ43" s="234"/>
      <c r="AK43" s="231"/>
      <c r="AL43" s="234"/>
      <c r="AM43" s="234"/>
      <c r="AN43" s="234"/>
      <c r="AO43" s="234"/>
      <c r="AP43" s="231"/>
      <c r="AQ43" s="234"/>
      <c r="AR43" s="234"/>
      <c r="AS43" s="234"/>
      <c r="AT43" s="234"/>
      <c r="AU43" s="234"/>
      <c r="AV43" s="234"/>
      <c r="AW43" s="234"/>
      <c r="AX43" s="231"/>
      <c r="AY43" s="231"/>
      <c r="AZ43" s="231"/>
      <c r="BA43" s="231"/>
      <c r="BB43" s="231"/>
      <c r="BC43" s="236"/>
      <c r="BD43" s="231"/>
      <c r="BE43" s="231"/>
      <c r="BF43" s="231"/>
      <c r="BG43" s="231"/>
      <c r="BH43" s="231"/>
      <c r="BI43" s="231"/>
      <c r="BJ43" s="231"/>
      <c r="BK43" s="231"/>
    </row>
    <row r="44" spans="1:63">
      <c r="B44" s="230">
        <v>8</v>
      </c>
      <c r="E44" s="232">
        <v>7.0000000000000007E-2</v>
      </c>
      <c r="F44" s="232">
        <v>-6.3760442493017155E-3</v>
      </c>
      <c r="G44" s="232">
        <v>-1.3861941841741832E-3</v>
      </c>
      <c r="H44" s="232">
        <v>7.998591197008853E-3</v>
      </c>
      <c r="I44" s="232">
        <v>-6.0807344502957772E-3</v>
      </c>
      <c r="J44" s="232"/>
      <c r="K44" s="232"/>
      <c r="M44" s="235"/>
      <c r="N44" s="235"/>
      <c r="O44" s="235">
        <v>-8.3189674292794558E-2</v>
      </c>
      <c r="P44" s="235"/>
      <c r="R44" s="232">
        <v>-7.4677787093562799E-3</v>
      </c>
      <c r="S44" s="232">
        <v>-1.4036401602518507E-3</v>
      </c>
      <c r="T44" s="232">
        <v>-4.3559558210812359E-3</v>
      </c>
      <c r="U44" s="232">
        <v>8.8753385593206462E-4</v>
      </c>
      <c r="V44" s="232">
        <v>8.5070887872849311E-4</v>
      </c>
      <c r="W44" s="232">
        <v>5.6623270703630964E-3</v>
      </c>
      <c r="X44" s="232">
        <v>5.2060405503491745E-3</v>
      </c>
      <c r="Y44" s="232">
        <v>-2.149452051889177E-3</v>
      </c>
      <c r="Z44" s="232"/>
      <c r="AA44" s="232"/>
      <c r="AB44" s="232"/>
      <c r="AC44" s="233"/>
      <c r="AD44" s="234"/>
      <c r="AE44" s="234"/>
      <c r="AF44" s="234"/>
      <c r="AG44" s="234"/>
      <c r="AH44" s="234"/>
      <c r="AI44" s="234"/>
      <c r="AJ44" s="234"/>
      <c r="AK44" s="231"/>
      <c r="AL44" s="234"/>
      <c r="AM44" s="234"/>
      <c r="AN44" s="234"/>
      <c r="AO44" s="234"/>
      <c r="AP44" s="231"/>
      <c r="AQ44" s="231"/>
      <c r="AR44" s="234"/>
      <c r="AS44" s="234"/>
      <c r="AT44" s="234"/>
      <c r="AU44" s="234"/>
      <c r="AV44" s="234"/>
      <c r="AW44" s="234"/>
      <c r="AX44" s="231"/>
      <c r="AY44" s="231"/>
      <c r="AZ44" s="231"/>
      <c r="BA44" s="231"/>
      <c r="BB44" s="231"/>
      <c r="BC44" s="236"/>
      <c r="BD44" s="231"/>
      <c r="BE44" s="231"/>
      <c r="BF44" s="231"/>
      <c r="BG44" s="231"/>
      <c r="BH44" s="231"/>
      <c r="BI44" s="231"/>
      <c r="BJ44" s="231"/>
      <c r="BK44" s="231"/>
    </row>
    <row r="45" spans="1:63">
      <c r="B45" s="230">
        <v>9</v>
      </c>
      <c r="D45" s="230">
        <v>9</v>
      </c>
      <c r="E45" s="232">
        <v>7.0000000000000007E-2</v>
      </c>
      <c r="F45" s="232">
        <v>-6.7445978887915592E-3</v>
      </c>
      <c r="G45" s="232">
        <v>-4.7212080273373314E-4</v>
      </c>
      <c r="H45" s="232">
        <v>7.9719007436118705E-3</v>
      </c>
      <c r="I45" s="232">
        <v>-8.9524551109484429E-3</v>
      </c>
      <c r="J45" s="232"/>
      <c r="K45" s="232"/>
      <c r="M45" s="235"/>
      <c r="N45" s="235"/>
      <c r="O45" s="235">
        <v>-7.4228208120093231E-2</v>
      </c>
      <c r="P45" s="235"/>
      <c r="R45" s="232">
        <v>-7.2392642234755389E-3</v>
      </c>
      <c r="S45" s="232">
        <v>-8.3181488495570114E-5</v>
      </c>
      <c r="T45" s="232">
        <v>-4.3866347693182779E-3</v>
      </c>
      <c r="U45" s="232">
        <v>9.1917773868531601E-6</v>
      </c>
      <c r="V45" s="232">
        <v>1.1257886451520923E-3</v>
      </c>
      <c r="W45" s="232">
        <v>8.8572081945730383E-3</v>
      </c>
      <c r="X45" s="232">
        <v>5.4376789384990602E-3</v>
      </c>
      <c r="Y45" s="232">
        <v>-6.1722697435476793E-3</v>
      </c>
      <c r="Z45" s="232"/>
      <c r="AA45" s="232"/>
      <c r="AB45" s="232"/>
      <c r="AC45" s="233"/>
      <c r="AD45" s="234"/>
      <c r="AE45" s="234"/>
      <c r="AF45" s="234"/>
      <c r="AG45" s="234"/>
      <c r="AH45" s="234"/>
      <c r="AI45" s="234"/>
      <c r="AJ45" s="234"/>
      <c r="AK45" s="231"/>
      <c r="AL45" s="234"/>
      <c r="AM45" s="234"/>
      <c r="AN45" s="234"/>
      <c r="AO45" s="234"/>
      <c r="AP45" s="231"/>
      <c r="AQ45" s="231"/>
      <c r="AR45" s="234"/>
      <c r="AS45" s="234"/>
      <c r="AT45" s="234"/>
      <c r="AU45" s="234"/>
      <c r="AV45" s="234"/>
      <c r="AW45" s="234"/>
      <c r="AX45" s="231"/>
      <c r="AY45" s="231"/>
      <c r="AZ45" s="231"/>
      <c r="BA45" s="231"/>
      <c r="BB45" s="231"/>
      <c r="BC45" s="236"/>
      <c r="BD45" s="231"/>
      <c r="BE45" s="231"/>
      <c r="BF45" s="231"/>
      <c r="BG45" s="231"/>
      <c r="BH45" s="231"/>
      <c r="BI45" s="231"/>
      <c r="BJ45" s="231"/>
      <c r="BK45" s="231"/>
    </row>
    <row r="46" spans="1:63">
      <c r="B46" s="230">
        <v>10</v>
      </c>
      <c r="E46" s="232">
        <v>7.0000000000000007E-2</v>
      </c>
      <c r="F46" s="232">
        <v>-7.5728497277075535E-3</v>
      </c>
      <c r="G46" s="232">
        <v>-1.7746019352661291E-3</v>
      </c>
      <c r="H46" s="232">
        <v>3.7154282590345922E-3</v>
      </c>
      <c r="I46" s="232">
        <v>-1.2000712868909025E-2</v>
      </c>
      <c r="J46" s="232"/>
      <c r="K46" s="232"/>
      <c r="M46" s="235"/>
      <c r="N46" s="235"/>
      <c r="O46" s="235">
        <v>-7.565500020982463E-2</v>
      </c>
      <c r="P46" s="235"/>
      <c r="R46" s="232">
        <v>-6.4995203891867566E-3</v>
      </c>
      <c r="S46" s="232">
        <v>-1.0813898002037909E-3</v>
      </c>
      <c r="T46" s="232">
        <v>-4.0430705864948364E-3</v>
      </c>
      <c r="U46" s="232">
        <v>1.0490365167735132E-3</v>
      </c>
      <c r="V46" s="232">
        <v>9.1554200215565682E-4</v>
      </c>
      <c r="W46" s="232">
        <v>4.383838322158746E-3</v>
      </c>
      <c r="X46" s="232">
        <v>5.1729172859952509E-3</v>
      </c>
      <c r="Y46" s="232">
        <v>-5.9992304534557091E-3</v>
      </c>
      <c r="Z46" s="232"/>
      <c r="AA46" s="232"/>
      <c r="AB46" s="232"/>
      <c r="AC46" s="233"/>
      <c r="AD46" s="234"/>
      <c r="AE46" s="234"/>
      <c r="AF46" s="234"/>
      <c r="AG46" s="234"/>
      <c r="AH46" s="234"/>
      <c r="AI46" s="234"/>
      <c r="AJ46" s="234"/>
      <c r="AK46" s="231"/>
      <c r="AL46" s="234"/>
      <c r="AM46" s="234"/>
      <c r="AN46" s="234"/>
      <c r="AO46" s="234"/>
      <c r="AP46" s="231"/>
      <c r="AQ46" s="234"/>
      <c r="AR46" s="234"/>
      <c r="AS46" s="234"/>
      <c r="AT46" s="234"/>
      <c r="AU46" s="234"/>
      <c r="AV46" s="234"/>
      <c r="AW46" s="234"/>
      <c r="AX46" s="231"/>
      <c r="AY46" s="231"/>
      <c r="AZ46" s="231"/>
      <c r="BA46" s="231"/>
      <c r="BB46" s="231"/>
      <c r="BC46" s="236"/>
      <c r="BD46" s="231"/>
      <c r="BE46" s="231"/>
      <c r="BF46" s="231"/>
      <c r="BG46" s="231"/>
      <c r="BH46" s="231"/>
      <c r="BI46" s="231"/>
      <c r="BJ46" s="231"/>
      <c r="BK46" s="231"/>
    </row>
    <row r="47" spans="1:63">
      <c r="B47" s="230">
        <v>11</v>
      </c>
      <c r="E47" s="232">
        <v>7.0000000000000007E-2</v>
      </c>
      <c r="F47" s="232">
        <v>-6.4295965566247837E-3</v>
      </c>
      <c r="G47" s="232">
        <v>5.322353581203032E-3</v>
      </c>
      <c r="H47" s="232">
        <v>1.1928547330903871E-3</v>
      </c>
      <c r="I47" s="232">
        <v>6.8221716648786401E-3</v>
      </c>
      <c r="J47" s="232"/>
      <c r="K47" s="232"/>
      <c r="M47" s="235"/>
      <c r="N47" s="235"/>
      <c r="O47" s="235">
        <v>-5.6948685822974632E-2</v>
      </c>
      <c r="P47" s="235"/>
      <c r="R47" s="232">
        <v>-3.8885171963914996E-3</v>
      </c>
      <c r="S47" s="232">
        <v>-4.4397717891692356E-4</v>
      </c>
      <c r="T47" s="232">
        <v>-4.0504963160540516E-3</v>
      </c>
      <c r="U47" s="232">
        <v>1.0682986953988204E-3</v>
      </c>
      <c r="V47" s="232">
        <v>1.052060225164884E-3</v>
      </c>
      <c r="W47" s="232">
        <v>3.7790876589644403E-3</v>
      </c>
      <c r="X47" s="232">
        <v>4.5092105987796132E-3</v>
      </c>
      <c r="Y47" s="232">
        <v>-1.6364805434857189E-3</v>
      </c>
      <c r="Z47" s="232"/>
      <c r="AA47" s="232"/>
      <c r="AB47" s="232"/>
      <c r="AC47" s="233"/>
      <c r="AD47" s="234"/>
      <c r="AE47" s="234"/>
      <c r="AF47" s="234"/>
      <c r="AG47" s="234"/>
      <c r="AH47" s="234"/>
      <c r="AI47" s="234"/>
      <c r="AJ47" s="234"/>
      <c r="AK47" s="231"/>
      <c r="AL47" s="234"/>
      <c r="AM47" s="234"/>
      <c r="AN47" s="234"/>
      <c r="AO47" s="234"/>
      <c r="AP47" s="231"/>
      <c r="AQ47" s="231"/>
      <c r="AR47" s="234"/>
      <c r="AS47" s="234"/>
      <c r="AT47" s="234"/>
      <c r="AU47" s="234"/>
      <c r="AV47" s="234"/>
      <c r="AW47" s="234"/>
      <c r="AX47" s="231"/>
      <c r="AY47" s="231"/>
      <c r="AZ47" s="231"/>
      <c r="BA47" s="231"/>
      <c r="BB47" s="231"/>
      <c r="BC47" s="236"/>
      <c r="BD47" s="231"/>
      <c r="BE47" s="231"/>
      <c r="BF47" s="231"/>
      <c r="BG47" s="231"/>
      <c r="BH47" s="231"/>
      <c r="BI47" s="231"/>
      <c r="BJ47" s="231"/>
      <c r="BK47" s="231"/>
    </row>
    <row r="48" spans="1:63">
      <c r="B48" s="230">
        <v>12</v>
      </c>
      <c r="D48" s="230">
        <v>12</v>
      </c>
      <c r="E48" s="232">
        <v>7.0000000000000007E-2</v>
      </c>
      <c r="F48" s="232">
        <v>4.8537935807344557E-3</v>
      </c>
      <c r="G48" s="232">
        <v>1.2635524404210452E-2</v>
      </c>
      <c r="H48" s="232">
        <v>5.0143805372981909E-3</v>
      </c>
      <c r="I48" s="232">
        <v>9.3549646957489241E-3</v>
      </c>
      <c r="J48" s="232"/>
      <c r="K48" s="232"/>
      <c r="M48" s="235"/>
      <c r="N48" s="235"/>
      <c r="O48" s="235">
        <v>-7.317121277517713E-3</v>
      </c>
      <c r="P48" s="235"/>
      <c r="R48" s="232">
        <v>2.0991026344195501E-3</v>
      </c>
      <c r="S48" s="232">
        <v>1.2107992443050912E-3</v>
      </c>
      <c r="T48" s="232">
        <v>-4.1728091923603529E-3</v>
      </c>
      <c r="U48" s="232">
        <v>9.6256043909485585E-4</v>
      </c>
      <c r="V48" s="232">
        <v>1.0558979695391864E-3</v>
      </c>
      <c r="W48" s="232">
        <v>1.3109185290204408E-3</v>
      </c>
      <c r="X48" s="232">
        <v>4.5573415523374808E-3</v>
      </c>
      <c r="Y48" s="232">
        <v>9.671920572374283E-4</v>
      </c>
      <c r="Z48" s="232"/>
      <c r="AA48" s="232"/>
      <c r="AB48" s="232"/>
      <c r="AC48" s="233"/>
      <c r="AD48" s="234"/>
      <c r="AE48" s="234"/>
      <c r="AF48" s="234"/>
      <c r="AG48" s="234"/>
      <c r="AH48" s="234"/>
      <c r="AI48" s="234"/>
      <c r="AJ48" s="234"/>
      <c r="AK48" s="231"/>
      <c r="AL48" s="234"/>
      <c r="AM48" s="234"/>
      <c r="AN48" s="234"/>
      <c r="AO48" s="234"/>
      <c r="AP48" s="231"/>
      <c r="AQ48" s="231"/>
      <c r="AR48" s="234"/>
      <c r="AS48" s="234"/>
      <c r="AT48" s="234"/>
      <c r="AU48" s="234"/>
      <c r="AV48" s="234"/>
      <c r="AW48" s="234"/>
      <c r="AX48" s="231"/>
      <c r="AY48" s="231"/>
      <c r="AZ48" s="231"/>
      <c r="BA48" s="231"/>
      <c r="BB48" s="231"/>
      <c r="BC48" s="236"/>
      <c r="BD48" s="231"/>
      <c r="BE48" s="231"/>
      <c r="BF48" s="231"/>
      <c r="BG48" s="231"/>
      <c r="BH48" s="231"/>
      <c r="BI48" s="231"/>
      <c r="BJ48" s="231"/>
      <c r="BK48" s="231"/>
    </row>
    <row r="49" spans="1:63">
      <c r="A49" s="230">
        <v>2017</v>
      </c>
      <c r="B49" s="230">
        <v>1</v>
      </c>
      <c r="C49" s="230">
        <v>2017</v>
      </c>
      <c r="E49" s="232">
        <v>0.08</v>
      </c>
      <c r="F49" s="232">
        <v>1.3665571745259175E-2</v>
      </c>
      <c r="G49" s="232">
        <v>2.0961375356105982E-2</v>
      </c>
      <c r="H49" s="232">
        <v>1.0082431576317941E-2</v>
      </c>
      <c r="I49" s="232">
        <v>1.2994362440646778E-2</v>
      </c>
      <c r="J49" s="232"/>
      <c r="K49" s="232"/>
      <c r="M49" s="235">
        <v>7.0509249544432606E-3</v>
      </c>
      <c r="N49" s="235">
        <v>1.5433242376927891E-2</v>
      </c>
      <c r="O49" s="235">
        <v>1.4681687038966773E-2</v>
      </c>
      <c r="P49" s="235">
        <v>1.7655458330985141E-2</v>
      </c>
      <c r="R49" s="232">
        <v>3.7485552613795848E-3</v>
      </c>
      <c r="S49" s="232">
        <v>1.9434547100224062E-3</v>
      </c>
      <c r="T49" s="232">
        <v>-1.0894193187817437E-3</v>
      </c>
      <c r="U49" s="232">
        <v>3.1635543575434601E-4</v>
      </c>
      <c r="V49" s="232">
        <v>8.2842750702742424E-4</v>
      </c>
      <c r="W49" s="232">
        <v>4.4083352611437856E-3</v>
      </c>
      <c r="X49" s="232">
        <v>5.478176727402341E-3</v>
      </c>
      <c r="Y49" s="232">
        <v>1.7065509528481359E-3</v>
      </c>
      <c r="Z49" s="232"/>
      <c r="AA49" s="232"/>
      <c r="AB49" s="232"/>
      <c r="AC49" s="233"/>
      <c r="AD49" s="234"/>
      <c r="AE49" s="234"/>
      <c r="AF49" s="234"/>
      <c r="AG49" s="234"/>
      <c r="AH49" s="234"/>
      <c r="AI49" s="234"/>
      <c r="AJ49" s="234"/>
      <c r="AK49" s="231"/>
      <c r="AL49" s="234"/>
      <c r="AM49" s="234"/>
      <c r="AN49" s="234"/>
      <c r="AO49" s="234"/>
      <c r="AP49" s="231"/>
      <c r="AQ49" s="234"/>
      <c r="AR49" s="234"/>
      <c r="AS49" s="234"/>
      <c r="AT49" s="234"/>
      <c r="AU49" s="234"/>
      <c r="AV49" s="234"/>
      <c r="AW49" s="234"/>
      <c r="AX49" s="231"/>
      <c r="AY49" s="231"/>
      <c r="AZ49" s="231"/>
      <c r="BA49" s="231"/>
      <c r="BB49" s="231"/>
      <c r="BC49" s="236"/>
      <c r="BD49" s="231"/>
      <c r="BE49" s="231"/>
      <c r="BF49" s="231"/>
      <c r="BG49" s="231"/>
      <c r="BH49" s="231"/>
      <c r="BI49" s="231"/>
      <c r="BJ49" s="231"/>
    </row>
    <row r="50" spans="1:63">
      <c r="B50" s="230">
        <v>2</v>
      </c>
      <c r="E50" s="232">
        <v>0.08</v>
      </c>
      <c r="F50" s="232">
        <v>1.3551584515662185E-2</v>
      </c>
      <c r="G50" s="232">
        <v>2.4088163650522798E-2</v>
      </c>
      <c r="H50" s="232">
        <v>1.6992467602148231E-2</v>
      </c>
      <c r="I50" s="232">
        <v>7.9231013381910742E-3</v>
      </c>
      <c r="J50" s="232"/>
      <c r="K50" s="232"/>
      <c r="M50" s="235">
        <v>3.4563983952646371E-2</v>
      </c>
      <c r="N50" s="235">
        <v>4.7205686279594428E-3</v>
      </c>
      <c r="O50" s="235">
        <v>3.1647203750555519E-3</v>
      </c>
      <c r="P50" s="235">
        <v>1.8921968230527941E-2</v>
      </c>
      <c r="R50" s="232">
        <v>8.4481620018445134E-4</v>
      </c>
      <c r="S50" s="232">
        <v>4.2277673912897605E-3</v>
      </c>
      <c r="T50" s="232">
        <v>3.3792902119455332E-4</v>
      </c>
      <c r="U50" s="232">
        <v>1.6308594403100893E-3</v>
      </c>
      <c r="V50" s="232">
        <v>1.0397193507057714E-3</v>
      </c>
      <c r="W50" s="232">
        <v>1.3437295232672948E-3</v>
      </c>
      <c r="X50" s="232">
        <v>6.0704246009728501E-3</v>
      </c>
      <c r="Y50" s="232">
        <v>2.6037150696148737E-3</v>
      </c>
      <c r="Z50" s="232"/>
      <c r="AA50" s="232"/>
      <c r="AB50" s="232"/>
      <c r="AC50" s="233"/>
      <c r="AD50" s="234"/>
      <c r="AE50" s="234"/>
      <c r="AF50" s="234"/>
      <c r="AG50" s="234"/>
      <c r="AH50" s="234"/>
      <c r="AI50" s="234"/>
      <c r="AJ50" s="234"/>
      <c r="AK50" s="231"/>
      <c r="AL50" s="234"/>
      <c r="AM50" s="234"/>
      <c r="AN50" s="234"/>
      <c r="AO50" s="234"/>
      <c r="AP50" s="231"/>
      <c r="AQ50" s="231"/>
      <c r="AR50" s="234"/>
      <c r="AS50" s="234"/>
      <c r="AT50" s="234"/>
      <c r="AU50" s="234"/>
      <c r="AV50" s="234"/>
      <c r="AW50" s="234"/>
      <c r="AX50" s="231"/>
      <c r="AY50" s="231"/>
      <c r="AZ50" s="231"/>
      <c r="BA50" s="231"/>
      <c r="BB50" s="231"/>
      <c r="BC50" s="236"/>
      <c r="BD50" s="231"/>
      <c r="BE50" s="231"/>
      <c r="BF50" s="231"/>
      <c r="BG50" s="231"/>
      <c r="BH50" s="231"/>
      <c r="BI50" s="231"/>
      <c r="BJ50" s="231"/>
      <c r="BK50" s="231"/>
    </row>
    <row r="51" spans="1:63">
      <c r="B51" s="230">
        <v>3</v>
      </c>
      <c r="D51" s="230">
        <v>3</v>
      </c>
      <c r="E51" s="232">
        <v>0.08</v>
      </c>
      <c r="F51" s="232">
        <v>2.3343107719338008E-2</v>
      </c>
      <c r="G51" s="232">
        <v>3.1472447791756952E-2</v>
      </c>
      <c r="H51" s="232">
        <v>2.067773442247467E-2</v>
      </c>
      <c r="I51" s="232">
        <v>1.2840250344173132E-2</v>
      </c>
      <c r="J51" s="232"/>
      <c r="K51" s="232"/>
      <c r="M51" s="235">
        <v>5.6648439826060937E-2</v>
      </c>
      <c r="N51" s="235">
        <v>1.8888966092942994E-2</v>
      </c>
      <c r="O51" s="235">
        <v>4.1500112167872194E-2</v>
      </c>
      <c r="P51" s="235">
        <v>2.4064866675964636E-2</v>
      </c>
      <c r="R51" s="232">
        <v>2.8117925846394927E-3</v>
      </c>
      <c r="S51" s="232">
        <v>8.7513174343170561E-3</v>
      </c>
      <c r="T51" s="232">
        <v>1.2553081484644965E-3</v>
      </c>
      <c r="U51" s="232">
        <v>1.6238174267943269E-3</v>
      </c>
      <c r="V51" s="232">
        <v>1.2293810974456361E-3</v>
      </c>
      <c r="W51" s="232">
        <v>5.3688552291702623E-3</v>
      </c>
      <c r="X51" s="232">
        <v>5.3660233160346448E-3</v>
      </c>
      <c r="Y51" s="232">
        <v>3.4939946460440254E-3</v>
      </c>
      <c r="Z51" s="232"/>
      <c r="AA51" s="232"/>
      <c r="AB51" s="232"/>
      <c r="AC51" s="233"/>
      <c r="AD51" s="234"/>
      <c r="AE51" s="234"/>
      <c r="AF51" s="234"/>
      <c r="AG51" s="234"/>
      <c r="AH51" s="234"/>
      <c r="AI51" s="234"/>
      <c r="AJ51" s="234"/>
      <c r="AK51" s="231"/>
      <c r="AL51" s="234"/>
      <c r="AM51" s="234"/>
      <c r="AN51" s="234"/>
      <c r="AO51" s="234"/>
      <c r="AP51" s="231"/>
      <c r="AQ51" s="231"/>
      <c r="AR51" s="234"/>
      <c r="AS51" s="234"/>
      <c r="AT51" s="234"/>
      <c r="AU51" s="234"/>
      <c r="AV51" s="234"/>
      <c r="AW51" s="234"/>
      <c r="AX51" s="231"/>
      <c r="AY51" s="231"/>
      <c r="AZ51" s="231"/>
      <c r="BA51" s="231"/>
      <c r="BB51" s="236"/>
      <c r="BC51" s="236"/>
      <c r="BD51" s="231"/>
      <c r="BE51" s="231"/>
      <c r="BF51" s="231"/>
      <c r="BG51" s="231"/>
      <c r="BH51" s="231"/>
      <c r="BI51" s="231"/>
      <c r="BJ51" s="231"/>
      <c r="BK51" s="231"/>
    </row>
    <row r="52" spans="1:63">
      <c r="B52" s="230">
        <v>4</v>
      </c>
      <c r="E52" s="232">
        <v>0.08</v>
      </c>
      <c r="F52" s="232">
        <v>3.2294828047662261E-2</v>
      </c>
      <c r="G52" s="232">
        <v>3.2607279620727736E-2</v>
      </c>
      <c r="H52" s="232">
        <v>3.9010550154171542E-2</v>
      </c>
      <c r="I52" s="232">
        <v>1.5277071926169672E-2</v>
      </c>
      <c r="J52" s="232"/>
      <c r="K52" s="232"/>
      <c r="M52" s="235">
        <v>5.6648439826060937E-2</v>
      </c>
      <c r="N52" s="235">
        <v>3.7622709624439699E-2</v>
      </c>
      <c r="O52" s="235">
        <v>-3.2514947213189149E-3</v>
      </c>
      <c r="P52" s="235">
        <v>3.5353886898076281E-2</v>
      </c>
      <c r="R52" s="232">
        <v>-3.0245610596679388E-3</v>
      </c>
      <c r="S52" s="232">
        <v>9.8120711423863947E-3</v>
      </c>
      <c r="T52" s="232">
        <v>1.2392937403275881E-3</v>
      </c>
      <c r="U52" s="232">
        <v>1.5670502143255722E-3</v>
      </c>
      <c r="V52" s="232">
        <v>1.9086379229120791E-3</v>
      </c>
      <c r="W52" s="232">
        <v>1.0586310312649255E-2</v>
      </c>
      <c r="X52" s="232">
        <v>6.7566052488791861E-3</v>
      </c>
      <c r="Y52" s="232">
        <v>3.4494205258502188E-3</v>
      </c>
      <c r="Z52" s="232"/>
      <c r="AA52" s="232"/>
      <c r="AB52" s="232"/>
      <c r="AC52" s="233"/>
      <c r="AD52" s="234"/>
      <c r="AE52" s="234"/>
      <c r="AF52" s="234"/>
      <c r="AG52" s="234"/>
      <c r="AH52" s="234"/>
      <c r="AI52" s="234"/>
      <c r="AJ52" s="234"/>
      <c r="AK52" s="231"/>
      <c r="AL52" s="234"/>
      <c r="AM52" s="234"/>
      <c r="AN52" s="234"/>
      <c r="AO52" s="234"/>
      <c r="AP52" s="231"/>
      <c r="AQ52" s="234"/>
      <c r="AR52" s="234"/>
      <c r="AS52" s="234"/>
      <c r="AT52" s="234"/>
      <c r="AU52" s="234"/>
      <c r="AV52" s="234"/>
      <c r="AW52" s="234"/>
      <c r="AX52" s="231"/>
      <c r="AY52" s="231"/>
      <c r="AZ52" s="231"/>
      <c r="BA52" s="231"/>
      <c r="BB52" s="236"/>
      <c r="BC52" s="236"/>
      <c r="BD52" s="231"/>
      <c r="BE52" s="231"/>
      <c r="BF52" s="231"/>
      <c r="BG52" s="231"/>
      <c r="BH52" s="231"/>
      <c r="BI52" s="231"/>
      <c r="BJ52" s="231"/>
      <c r="BK52" s="231"/>
    </row>
    <row r="53" spans="1:63">
      <c r="B53" s="230">
        <v>5</v>
      </c>
      <c r="E53" s="232">
        <v>0.08</v>
      </c>
      <c r="F53" s="232">
        <v>3.8397964095147064E-2</v>
      </c>
      <c r="G53" s="232">
        <v>3.6552895174104316E-2</v>
      </c>
      <c r="H53" s="232">
        <v>4.4840550131980628E-2</v>
      </c>
      <c r="I53" s="232">
        <v>6.2954933803234248E-3</v>
      </c>
      <c r="J53" s="232"/>
      <c r="K53" s="232"/>
      <c r="M53" s="235">
        <v>5.7922270200184922E-2</v>
      </c>
      <c r="N53" s="235">
        <v>5.2740061732395649E-2</v>
      </c>
      <c r="O53" s="235">
        <v>4.4194075494456975E-3</v>
      </c>
      <c r="P53" s="235">
        <v>4.1148248800748188E-2</v>
      </c>
      <c r="R53" s="232">
        <v>-1.6419066738743537E-3</v>
      </c>
      <c r="S53" s="232">
        <v>1.0222125149729177E-2</v>
      </c>
      <c r="T53" s="232">
        <v>1.3384443780942779E-3</v>
      </c>
      <c r="U53" s="232">
        <v>1.56649007892867E-3</v>
      </c>
      <c r="V53" s="232">
        <v>2.087866965497925E-3</v>
      </c>
      <c r="W53" s="232">
        <v>1.4834390655615494E-2</v>
      </c>
      <c r="X53" s="232">
        <v>6.5424468753903569E-3</v>
      </c>
      <c r="Y53" s="232">
        <v>3.4481066657654799E-3</v>
      </c>
      <c r="Z53" s="232"/>
      <c r="AA53" s="232"/>
      <c r="AB53" s="232"/>
      <c r="AC53" s="233"/>
      <c r="AD53" s="234"/>
      <c r="AE53" s="234"/>
      <c r="AF53" s="234"/>
      <c r="AG53" s="234"/>
      <c r="AH53" s="234"/>
      <c r="AI53" s="234"/>
      <c r="AJ53" s="234"/>
      <c r="AK53" s="231"/>
      <c r="AL53" s="234"/>
      <c r="AM53" s="234"/>
      <c r="AN53" s="234"/>
      <c r="AO53" s="234"/>
      <c r="AP53" s="231"/>
      <c r="AQ53" s="231"/>
      <c r="AR53" s="234"/>
      <c r="AS53" s="234"/>
      <c r="AT53" s="234"/>
      <c r="AU53" s="234"/>
      <c r="AV53" s="234"/>
      <c r="AW53" s="234"/>
      <c r="AX53" s="231"/>
      <c r="AY53" s="231"/>
      <c r="AZ53" s="231"/>
      <c r="BA53" s="231"/>
      <c r="BB53" s="236"/>
      <c r="BC53" s="236"/>
      <c r="BD53" s="231"/>
      <c r="BE53" s="231"/>
      <c r="BF53" s="231"/>
      <c r="BG53" s="231"/>
      <c r="BH53" s="231"/>
      <c r="BI53" s="231"/>
      <c r="BJ53" s="231"/>
      <c r="BK53" s="231"/>
    </row>
    <row r="54" spans="1:63">
      <c r="B54" s="230">
        <v>6</v>
      </c>
      <c r="D54" s="230">
        <v>6</v>
      </c>
      <c r="E54" s="232">
        <v>0.08</v>
      </c>
      <c r="F54" s="232">
        <v>3.5341620592448386E-2</v>
      </c>
      <c r="G54" s="232">
        <v>3.411231516317148E-2</v>
      </c>
      <c r="H54" s="232">
        <v>4.7328365767960401E-2</v>
      </c>
      <c r="I54" s="232">
        <v>-6.114119752085867E-3</v>
      </c>
      <c r="J54" s="232"/>
      <c r="K54" s="232"/>
      <c r="M54" s="235">
        <v>7.3139187899442293E-2</v>
      </c>
      <c r="N54" s="235">
        <v>5.5902811698521182E-2</v>
      </c>
      <c r="O54" s="235">
        <v>-2.8432979272706937E-2</v>
      </c>
      <c r="P54" s="235">
        <v>4.2674198344099246E-2</v>
      </c>
      <c r="R54" s="232">
        <v>-4.5178723240236873E-3</v>
      </c>
      <c r="S54" s="232">
        <v>7.6456802825217328E-3</v>
      </c>
      <c r="T54" s="232">
        <v>2.5182372819973205E-3</v>
      </c>
      <c r="U54" s="232">
        <v>2.0926915083682614E-3</v>
      </c>
      <c r="V54" s="232">
        <v>2.1907210100314562E-3</v>
      </c>
      <c r="W54" s="232">
        <v>1.5769839070893438E-2</v>
      </c>
      <c r="X54" s="232">
        <v>6.1832166027445878E-3</v>
      </c>
      <c r="Y54" s="232">
        <v>3.4591071599181173E-3</v>
      </c>
      <c r="Z54" s="232"/>
      <c r="AA54" s="232"/>
      <c r="AB54" s="232"/>
      <c r="AC54" s="233"/>
      <c r="AD54" s="234"/>
      <c r="AE54" s="234"/>
      <c r="AF54" s="234"/>
      <c r="AG54" s="234"/>
      <c r="AH54" s="234"/>
      <c r="AI54" s="234"/>
      <c r="AJ54" s="234"/>
      <c r="AK54" s="231"/>
      <c r="AL54" s="234"/>
      <c r="AM54" s="234"/>
      <c r="AN54" s="234"/>
      <c r="AO54" s="234"/>
      <c r="AP54" s="231"/>
      <c r="AQ54" s="231"/>
      <c r="AR54" s="234"/>
      <c r="AS54" s="234"/>
      <c r="AT54" s="234"/>
      <c r="AU54" s="234"/>
      <c r="AV54" s="234"/>
      <c r="AW54" s="234"/>
      <c r="AX54" s="231"/>
      <c r="AY54" s="231"/>
      <c r="AZ54" s="231"/>
      <c r="BA54" s="231"/>
      <c r="BB54" s="236"/>
      <c r="BC54" s="236"/>
      <c r="BD54" s="231"/>
      <c r="BE54" s="231"/>
      <c r="BF54" s="231"/>
      <c r="BG54" s="231"/>
      <c r="BH54" s="231"/>
      <c r="BI54" s="231"/>
      <c r="BJ54" s="231"/>
      <c r="BK54" s="231"/>
    </row>
    <row r="55" spans="1:63">
      <c r="B55" s="230">
        <v>7</v>
      </c>
      <c r="E55" s="232">
        <v>0.08</v>
      </c>
      <c r="F55" s="232">
        <v>3.345620729575649E-2</v>
      </c>
      <c r="G55" s="232">
        <v>3.3714589904973558E-2</v>
      </c>
      <c r="H55" s="232">
        <v>3.9583168512216993E-2</v>
      </c>
      <c r="I55" s="232">
        <v>-5.7499293674401208E-4</v>
      </c>
      <c r="J55" s="232"/>
      <c r="K55" s="232"/>
      <c r="M55" s="235">
        <v>6.1002569128568718E-2</v>
      </c>
      <c r="N55" s="235">
        <v>4.5061425510840358E-2</v>
      </c>
      <c r="O55" s="235">
        <v>-4.8366115200715321E-4</v>
      </c>
      <c r="P55" s="235">
        <v>3.5613179546057694E-2</v>
      </c>
      <c r="R55" s="232">
        <v>-1.5342881949256153E-3</v>
      </c>
      <c r="S55" s="232">
        <v>8.3468483424174143E-3</v>
      </c>
      <c r="T55" s="232">
        <v>2.5586432113110296E-3</v>
      </c>
      <c r="U55" s="232">
        <v>1.6562227393997842E-3</v>
      </c>
      <c r="V55" s="232">
        <v>2.1904911482373748E-3</v>
      </c>
      <c r="W55" s="232">
        <v>1.2815907982355308E-2</v>
      </c>
      <c r="X55" s="232">
        <v>4.9448123150475504E-3</v>
      </c>
      <c r="Y55" s="232">
        <v>2.4775697519138721E-3</v>
      </c>
      <c r="Z55" s="232"/>
      <c r="AA55" s="232"/>
      <c r="AB55" s="232"/>
      <c r="AD55" s="234"/>
      <c r="AE55" s="234"/>
      <c r="AF55" s="234"/>
      <c r="AG55" s="234"/>
      <c r="AH55" s="234"/>
      <c r="AI55" s="234"/>
      <c r="AJ55" s="234"/>
      <c r="AK55" s="231"/>
      <c r="AL55" s="234"/>
      <c r="AM55" s="234"/>
      <c r="AN55" s="234"/>
      <c r="AO55" s="234"/>
      <c r="AP55" s="231"/>
      <c r="AQ55" s="234"/>
      <c r="AR55" s="234"/>
      <c r="AS55" s="234"/>
      <c r="AT55" s="234"/>
      <c r="AU55" s="234"/>
      <c r="AV55" s="234"/>
      <c r="AW55" s="234"/>
      <c r="AX55" s="231"/>
      <c r="AY55" s="231"/>
      <c r="AZ55" s="231"/>
      <c r="BA55" s="231"/>
      <c r="BB55" s="236"/>
      <c r="BC55" s="236"/>
      <c r="BD55" s="231"/>
      <c r="BE55" s="231"/>
      <c r="BF55" s="231"/>
      <c r="BG55" s="231"/>
      <c r="BH55" s="231"/>
      <c r="BI55" s="231"/>
      <c r="BJ55" s="231"/>
      <c r="BK55" s="231"/>
    </row>
    <row r="56" spans="1:63">
      <c r="B56" s="230">
        <v>8</v>
      </c>
      <c r="E56" s="232">
        <v>0.08</v>
      </c>
      <c r="F56" s="232">
        <v>5.4329782659740866E-2</v>
      </c>
      <c r="G56" s="232">
        <v>4.9837796450368677E-2</v>
      </c>
      <c r="H56" s="232">
        <v>5.0598138441922957E-2</v>
      </c>
      <c r="I56" s="232">
        <v>1.2776755779503768E-2</v>
      </c>
      <c r="J56" s="232"/>
      <c r="K56" s="232"/>
      <c r="M56" s="235">
        <v>8.4486878659342457E-2</v>
      </c>
      <c r="N56" s="235">
        <v>5.1657509604855045E-2</v>
      </c>
      <c r="O56" s="235">
        <v>7.6514207724776684E-2</v>
      </c>
      <c r="P56" s="235">
        <v>4.6724413385611063E-2</v>
      </c>
      <c r="R56" s="232">
        <v>9.693626532004129E-4</v>
      </c>
      <c r="S56" s="232">
        <v>1.7171293584056665E-2</v>
      </c>
      <c r="T56" s="232">
        <v>2.5773915558456712E-3</v>
      </c>
      <c r="U56" s="232">
        <v>4.2241360408895416E-3</v>
      </c>
      <c r="V56" s="232">
        <v>2.9300540449931365E-3</v>
      </c>
      <c r="W56" s="232">
        <v>1.4744664871923033E-2</v>
      </c>
      <c r="X56" s="232">
        <v>7.2641460504525527E-3</v>
      </c>
      <c r="Y56" s="232">
        <v>4.4487338583797074E-3</v>
      </c>
      <c r="Z56" s="232"/>
      <c r="AA56" s="232"/>
      <c r="AB56" s="232"/>
      <c r="AD56" s="234"/>
      <c r="AE56" s="234"/>
      <c r="AF56" s="234"/>
      <c r="AG56" s="234"/>
      <c r="AH56" s="234"/>
      <c r="AI56" s="234"/>
      <c r="AJ56" s="234"/>
      <c r="AK56" s="231"/>
      <c r="AL56" s="234"/>
      <c r="AM56" s="234"/>
      <c r="AN56" s="234"/>
      <c r="AO56" s="234"/>
      <c r="AP56" s="231"/>
      <c r="AQ56" s="231"/>
      <c r="AR56" s="234"/>
      <c r="AS56" s="234"/>
      <c r="AT56" s="234"/>
      <c r="AU56" s="234"/>
      <c r="AV56" s="234"/>
      <c r="AW56" s="234"/>
      <c r="AX56" s="231"/>
      <c r="AY56" s="231"/>
      <c r="AZ56" s="236"/>
      <c r="BA56" s="231"/>
      <c r="BB56" s="236"/>
      <c r="BC56" s="236"/>
      <c r="BD56" s="231"/>
      <c r="BE56" s="231"/>
      <c r="BF56" s="231"/>
      <c r="BG56" s="231"/>
      <c r="BH56" s="231"/>
      <c r="BI56" s="231"/>
      <c r="BJ56" s="231"/>
      <c r="BK56" s="231"/>
    </row>
    <row r="57" spans="1:63">
      <c r="B57" s="230">
        <v>9</v>
      </c>
      <c r="D57" s="230">
        <v>9</v>
      </c>
      <c r="E57" s="232">
        <v>0.08</v>
      </c>
      <c r="F57" s="232">
        <v>6.6495439388065902E-2</v>
      </c>
      <c r="G57" s="232">
        <v>5.7869244460671876E-2</v>
      </c>
      <c r="H57" s="232">
        <v>5.8540377957083445E-2</v>
      </c>
      <c r="I57" s="232">
        <v>4.7853734554266225E-3</v>
      </c>
      <c r="J57" s="232"/>
      <c r="K57" s="232"/>
      <c r="M57" s="235">
        <v>0.11537922754529717</v>
      </c>
      <c r="N57" s="235">
        <v>6.2405673457104349E-2</v>
      </c>
      <c r="O57" s="235">
        <v>0.11640730905276575</v>
      </c>
      <c r="P57" s="235">
        <v>5.1719443337696624E-2</v>
      </c>
      <c r="R57" s="232">
        <v>4.5964547044073951E-3</v>
      </c>
      <c r="S57" s="232">
        <v>1.9242640726264051E-2</v>
      </c>
      <c r="T57" s="232">
        <v>2.5947147753261398E-3</v>
      </c>
      <c r="U57" s="232">
        <v>4.2525273947704532E-3</v>
      </c>
      <c r="V57" s="232">
        <v>2.5222831234621842E-3</v>
      </c>
      <c r="W57" s="232">
        <v>1.7940599609502433E-2</v>
      </c>
      <c r="X57" s="232">
        <v>8.2421112531200977E-3</v>
      </c>
      <c r="Y57" s="232">
        <v>7.104107801213312E-3</v>
      </c>
      <c r="Z57" s="232"/>
      <c r="AA57" s="232"/>
      <c r="AB57" s="232"/>
      <c r="AD57" s="234"/>
      <c r="AE57" s="234"/>
      <c r="AF57" s="234"/>
      <c r="AG57" s="234"/>
      <c r="AH57" s="234"/>
      <c r="AI57" s="234"/>
      <c r="AJ57" s="234"/>
      <c r="AK57" s="231"/>
      <c r="AL57" s="234"/>
      <c r="AM57" s="234"/>
      <c r="AN57" s="234"/>
      <c r="AO57" s="234"/>
      <c r="AP57" s="231"/>
      <c r="AQ57" s="231"/>
      <c r="AR57" s="234"/>
      <c r="AS57" s="234"/>
      <c r="AT57" s="234"/>
      <c r="AU57" s="234"/>
      <c r="AV57" s="234"/>
      <c r="AW57" s="234"/>
      <c r="AX57" s="231"/>
      <c r="AY57" s="231"/>
      <c r="AZ57" s="236"/>
      <c r="BA57" s="231"/>
      <c r="BB57" s="236"/>
      <c r="BC57" s="236"/>
      <c r="BD57" s="231"/>
      <c r="BE57" s="231"/>
      <c r="BF57" s="231"/>
      <c r="BG57" s="231"/>
      <c r="BH57" s="231"/>
      <c r="BI57" s="231"/>
      <c r="BJ57" s="231"/>
      <c r="BK57" s="231"/>
    </row>
    <row r="58" spans="1:63">
      <c r="B58" s="230">
        <v>10</v>
      </c>
      <c r="E58" s="232">
        <v>0.08</v>
      </c>
      <c r="F58" s="232">
        <v>8.1928791199965323E-2</v>
      </c>
      <c r="G58" s="232">
        <v>6.8687062493666184E-2</v>
      </c>
      <c r="H58" s="232">
        <v>7.3742322042998021E-2</v>
      </c>
      <c r="I58" s="232">
        <v>3.7448581581720486E-3</v>
      </c>
      <c r="J58" s="232"/>
      <c r="K58" s="232"/>
      <c r="M58" s="235">
        <v>0.1405392850408651</v>
      </c>
      <c r="N58" s="235">
        <v>8.6714358847042261E-2</v>
      </c>
      <c r="O58" s="235">
        <v>0.13631365098576831</v>
      </c>
      <c r="P58" s="235">
        <v>6.4645755207579425E-2</v>
      </c>
      <c r="R58" s="232">
        <v>8.8415739746907467E-3</v>
      </c>
      <c r="S58" s="232">
        <v>1.8976239556714895E-2</v>
      </c>
      <c r="T58" s="232">
        <v>2.2459281457003813E-3</v>
      </c>
      <c r="U58" s="232">
        <v>4.3821486263801853E-3</v>
      </c>
      <c r="V58" s="232">
        <v>3.4732874760235229E-3</v>
      </c>
      <c r="W58" s="232">
        <v>2.4960000307756663E-2</v>
      </c>
      <c r="X58" s="232">
        <v>9.2720279708137735E-3</v>
      </c>
      <c r="Y58" s="232">
        <v>9.7775851418858833E-3</v>
      </c>
      <c r="Z58" s="232"/>
      <c r="AA58" s="232"/>
      <c r="AB58" s="232"/>
      <c r="AD58" s="234"/>
      <c r="AE58" s="234"/>
      <c r="AF58" s="234"/>
      <c r="AG58" s="234"/>
      <c r="AH58" s="234"/>
      <c r="AI58" s="234"/>
      <c r="AJ58" s="234"/>
      <c r="AK58" s="231"/>
      <c r="AL58" s="234"/>
      <c r="AM58" s="234"/>
      <c r="AN58" s="234"/>
      <c r="AO58" s="234"/>
      <c r="AP58" s="231"/>
      <c r="AQ58" s="234"/>
      <c r="AR58" s="234"/>
      <c r="AS58" s="234"/>
      <c r="AT58" s="234"/>
      <c r="AU58" s="234"/>
      <c r="AV58" s="234"/>
      <c r="AW58" s="234"/>
      <c r="AX58" s="231"/>
      <c r="AY58" s="231"/>
      <c r="AZ58" s="236"/>
      <c r="BA58" s="236"/>
      <c r="BB58" s="236"/>
      <c r="BC58" s="236"/>
      <c r="BD58" s="231"/>
      <c r="BE58" s="231"/>
      <c r="BF58" s="231"/>
      <c r="BG58" s="231"/>
      <c r="BH58" s="231"/>
      <c r="BI58" s="231"/>
      <c r="BJ58" s="231"/>
      <c r="BK58" s="231"/>
    </row>
    <row r="59" spans="1:63">
      <c r="B59" s="230">
        <v>11</v>
      </c>
      <c r="E59" s="232">
        <v>0.08</v>
      </c>
      <c r="F59" s="232">
        <v>7.6138143140258796E-2</v>
      </c>
      <c r="G59" s="232">
        <v>6.4551492193665627E-2</v>
      </c>
      <c r="H59" s="232">
        <v>6.8720022440783124E-2</v>
      </c>
      <c r="I59" s="232">
        <v>-6.915789655335125E-4</v>
      </c>
      <c r="J59" s="232"/>
      <c r="K59" s="232"/>
      <c r="M59" s="235">
        <v>9.7494440677523997E-2</v>
      </c>
      <c r="N59" s="235">
        <v>8.660837993263093E-2</v>
      </c>
      <c r="O59" s="235">
        <v>0.12660303891649405</v>
      </c>
      <c r="P59" s="235">
        <v>6.3754902632633836E-2</v>
      </c>
      <c r="R59" s="232">
        <v>8.2948297014311945E-3</v>
      </c>
      <c r="S59" s="232">
        <v>1.8148909895969994E-2</v>
      </c>
      <c r="T59" s="232">
        <v>2.2354535880770841E-3</v>
      </c>
      <c r="U59" s="232">
        <v>4.36171116564096E-3</v>
      </c>
      <c r="V59" s="232">
        <v>3.4484501699429803E-3</v>
      </c>
      <c r="W59" s="232">
        <v>2.4962429803899101E-2</v>
      </c>
      <c r="X59" s="232">
        <v>8.2941882099642397E-3</v>
      </c>
      <c r="Y59" s="232">
        <v>6.3921706053332687E-3</v>
      </c>
      <c r="Z59" s="232"/>
      <c r="AA59" s="232"/>
      <c r="AB59" s="232"/>
      <c r="AD59" s="234"/>
      <c r="AE59" s="234"/>
      <c r="AF59" s="234"/>
      <c r="AG59" s="234"/>
      <c r="AH59" s="234"/>
      <c r="AI59" s="234"/>
      <c r="AJ59" s="234"/>
      <c r="AK59" s="231"/>
      <c r="AL59" s="234"/>
      <c r="AM59" s="234"/>
      <c r="AN59" s="234"/>
      <c r="AO59" s="234"/>
      <c r="AP59" s="231"/>
      <c r="AQ59" s="231"/>
      <c r="AR59" s="234"/>
      <c r="AS59" s="234"/>
      <c r="AT59" s="234"/>
      <c r="AU59" s="234"/>
      <c r="AV59" s="234"/>
      <c r="AW59" s="234"/>
      <c r="AX59" s="231"/>
      <c r="AY59" s="236"/>
      <c r="AZ59" s="236"/>
      <c r="BA59" s="236"/>
      <c r="BB59" s="236"/>
      <c r="BC59" s="236"/>
      <c r="BD59" s="231"/>
      <c r="BE59" s="231"/>
      <c r="BF59" s="231"/>
      <c r="BG59" s="231"/>
      <c r="BH59" s="231"/>
      <c r="BI59" s="231"/>
      <c r="BJ59" s="231"/>
      <c r="BK59" s="231"/>
    </row>
    <row r="60" spans="1:63">
      <c r="B60" s="230">
        <v>12</v>
      </c>
      <c r="D60" s="230">
        <v>12</v>
      </c>
      <c r="E60" s="232">
        <v>0.08</v>
      </c>
      <c r="F60" s="232">
        <v>7.2251293729169053E-2</v>
      </c>
      <c r="G60" s="232">
        <v>6.4145448428255092E-2</v>
      </c>
      <c r="H60" s="232">
        <v>7.0467495997188712E-2</v>
      </c>
      <c r="I60" s="232">
        <v>3.217288283902997E-3</v>
      </c>
      <c r="J60" s="232"/>
      <c r="K60" s="232"/>
      <c r="M60" s="235">
        <v>0.10290853413277135</v>
      </c>
      <c r="N60" s="235">
        <v>8.9329384569849735E-2</v>
      </c>
      <c r="O60" s="235">
        <v>8.4028087032061771E-2</v>
      </c>
      <c r="P60" s="235">
        <v>6.5039365682730388E-2</v>
      </c>
      <c r="R60" s="232">
        <v>2.472685093152305E-3</v>
      </c>
      <c r="S60" s="232">
        <v>1.7693451494159497E-2</v>
      </c>
      <c r="T60" s="232">
        <v>2.3386063624956386E-3</v>
      </c>
      <c r="U60" s="232">
        <v>4.3615991785075315E-3</v>
      </c>
      <c r="V60" s="232">
        <v>3.7663879345006708E-3</v>
      </c>
      <c r="W60" s="232">
        <v>2.5677457892407204E-2</v>
      </c>
      <c r="X60" s="232">
        <v>9.2793675415907793E-3</v>
      </c>
      <c r="Y60" s="232">
        <v>6.6617382323553263E-3</v>
      </c>
      <c r="Z60" s="232"/>
      <c r="AA60" s="232"/>
      <c r="AB60" s="232"/>
      <c r="AD60" s="234"/>
      <c r="AE60" s="234"/>
      <c r="AF60" s="234"/>
      <c r="AG60" s="234"/>
      <c r="AH60" s="234"/>
      <c r="AI60" s="234"/>
      <c r="AJ60" s="234"/>
      <c r="AK60" s="231"/>
      <c r="AL60" s="234"/>
      <c r="AM60" s="234"/>
      <c r="AN60" s="234"/>
      <c r="AO60" s="234"/>
      <c r="AP60" s="231"/>
      <c r="AQ60" s="231"/>
      <c r="AR60" s="234"/>
      <c r="AS60" s="234"/>
      <c r="AT60" s="231"/>
      <c r="AU60" s="234"/>
      <c r="AV60" s="234"/>
      <c r="AW60" s="234"/>
      <c r="AX60" s="231"/>
      <c r="AY60" s="236"/>
      <c r="AZ60" s="236"/>
      <c r="BA60" s="236"/>
      <c r="BB60" s="236"/>
      <c r="BC60" s="236"/>
      <c r="BD60" s="231"/>
      <c r="BE60" s="231"/>
      <c r="BF60" s="231"/>
      <c r="BG60" s="231"/>
      <c r="BH60" s="231"/>
      <c r="BI60" s="231"/>
      <c r="BJ60" s="231"/>
      <c r="BK60" s="231"/>
    </row>
    <row r="61" spans="1:63">
      <c r="A61" s="230">
        <v>2018</v>
      </c>
      <c r="B61" s="230">
        <v>1</v>
      </c>
      <c r="C61" s="230">
        <v>2018</v>
      </c>
      <c r="E61" s="232">
        <v>0.08</v>
      </c>
      <c r="F61" s="55">
        <v>8.0258308565034131E-2</v>
      </c>
      <c r="G61" s="55">
        <v>6.852567114574426E-2</v>
      </c>
      <c r="H61" s="55">
        <v>8.8166019607825996E-2</v>
      </c>
      <c r="I61" s="55">
        <v>1.7002310493111406E-2</v>
      </c>
      <c r="J61" s="55"/>
      <c r="K61" s="55"/>
      <c r="M61" s="235">
        <v>0.21696046701376814</v>
      </c>
      <c r="N61" s="235">
        <v>9.8274775591637553E-2</v>
      </c>
      <c r="O61" s="235">
        <v>3.136959911855608E-2</v>
      </c>
      <c r="P61" s="235">
        <v>7.1379946526988203E-2</v>
      </c>
      <c r="R61" s="232">
        <v>-3.6804813534450339E-3</v>
      </c>
      <c r="S61" s="232">
        <v>1.8202858987781328E-2</v>
      </c>
      <c r="T61" s="232">
        <v>5.0822914881439299E-3</v>
      </c>
      <c r="U61" s="232">
        <v>4.3207073246206004E-3</v>
      </c>
      <c r="V61" s="232">
        <v>4.9238118920206832E-3</v>
      </c>
      <c r="W61" s="232">
        <v>2.8018479919849321E-2</v>
      </c>
      <c r="X61" s="232">
        <v>9.6756347814929283E-3</v>
      </c>
      <c r="Y61" s="232">
        <v>1.3715094065223896E-2</v>
      </c>
      <c r="Z61" s="232"/>
      <c r="AA61" s="232"/>
      <c r="AB61" s="232"/>
      <c r="AD61" s="234"/>
      <c r="AE61" s="234"/>
      <c r="AF61" s="234"/>
      <c r="AG61" s="234"/>
      <c r="AH61" s="234"/>
      <c r="AI61" s="234"/>
      <c r="AJ61" s="234"/>
      <c r="AK61" s="231"/>
      <c r="AL61" s="234"/>
      <c r="AM61" s="234"/>
      <c r="AN61" s="234"/>
      <c r="AO61" s="234"/>
      <c r="AP61" s="231"/>
      <c r="AQ61" s="236"/>
      <c r="AR61" s="234"/>
      <c r="AS61" s="234"/>
      <c r="AT61" s="231"/>
      <c r="AU61" s="234"/>
      <c r="AV61" s="234"/>
      <c r="AW61" s="234"/>
      <c r="AX61" s="231"/>
      <c r="AY61" s="236"/>
      <c r="AZ61" s="236"/>
      <c r="BA61" s="236"/>
      <c r="BB61" s="236"/>
      <c r="BC61" s="236"/>
      <c r="BD61" s="231"/>
      <c r="BE61" s="231"/>
      <c r="BF61" s="231"/>
      <c r="BG61" s="231"/>
      <c r="BH61" s="231"/>
      <c r="BI61" s="231"/>
      <c r="BJ61" s="231"/>
      <c r="BK61" s="231"/>
    </row>
    <row r="62" spans="1:63">
      <c r="B62" s="230">
        <v>2</v>
      </c>
      <c r="E62" s="232">
        <v>0.08</v>
      </c>
      <c r="F62" s="55">
        <v>8.1358993732355778E-2</v>
      </c>
      <c r="G62" s="55">
        <v>6.9114883011520689E-2</v>
      </c>
      <c r="H62" s="55">
        <v>8.5568004999241554E-2</v>
      </c>
      <c r="I62" s="55">
        <v>7.0744903735093789E-3</v>
      </c>
      <c r="J62" s="55"/>
      <c r="K62" s="55"/>
      <c r="M62" s="235">
        <v>0.21624997025078141</v>
      </c>
      <c r="N62" s="235">
        <v>9.9445556000836044E-2</v>
      </c>
      <c r="O62" s="235">
        <v>5.6217460227276472E-2</v>
      </c>
      <c r="P62" s="235">
        <v>6.7545629525713302E-2</v>
      </c>
      <c r="R62" s="55">
        <v>-7.7870702565795992E-4</v>
      </c>
      <c r="S62" s="55">
        <v>1.8443561289409407E-2</v>
      </c>
      <c r="T62" s="55">
        <v>4.0379898134523442E-3</v>
      </c>
      <c r="U62" s="55">
        <v>3.0019527866717161E-3</v>
      </c>
      <c r="V62" s="55">
        <v>4.8276904677842271E-3</v>
      </c>
      <c r="W62" s="55">
        <v>2.793561410232848E-2</v>
      </c>
      <c r="X62" s="55">
        <v>9.2268090551689465E-3</v>
      </c>
      <c r="Y62" s="55">
        <v>1.4664083243198383E-2</v>
      </c>
      <c r="Z62" s="55"/>
      <c r="AA62" s="232"/>
      <c r="AB62" s="232"/>
      <c r="AD62" s="234"/>
      <c r="AE62" s="234"/>
      <c r="AF62" s="234"/>
      <c r="AG62" s="234"/>
      <c r="AH62" s="234"/>
      <c r="AI62" s="234"/>
      <c r="AJ62" s="234"/>
      <c r="AK62" s="231"/>
      <c r="AL62" s="234"/>
      <c r="AM62" s="234"/>
      <c r="AN62" s="234"/>
      <c r="AO62" s="234"/>
      <c r="AP62" s="231"/>
      <c r="AQ62" s="231"/>
      <c r="AR62" s="234"/>
      <c r="AS62" s="234"/>
      <c r="AT62" s="231"/>
      <c r="AU62" s="234"/>
      <c r="AV62" s="234"/>
      <c r="AW62" s="234"/>
      <c r="AX62" s="231"/>
      <c r="AY62" s="236"/>
      <c r="AZ62" s="236"/>
      <c r="BA62" s="236"/>
      <c r="BB62" s="236"/>
      <c r="BC62" s="236"/>
      <c r="BD62" s="231"/>
      <c r="BE62" s="231"/>
      <c r="BF62" s="231"/>
      <c r="BG62" s="231"/>
      <c r="BH62" s="231"/>
      <c r="BI62" s="231"/>
      <c r="BJ62" s="231"/>
      <c r="BK62" s="231"/>
    </row>
    <row r="63" spans="1:63">
      <c r="B63" s="230">
        <v>3</v>
      </c>
      <c r="D63" s="230">
        <v>3</v>
      </c>
      <c r="E63" s="232">
        <v>0.08</v>
      </c>
      <c r="F63" s="55">
        <v>7.6915677251460979E-2</v>
      </c>
      <c r="G63" s="55">
        <v>6.6280833375635728E-2</v>
      </c>
      <c r="H63" s="55">
        <v>8.2368344585830533E-2</v>
      </c>
      <c r="I63" s="55">
        <v>1.1804035533342638E-2</v>
      </c>
      <c r="J63" s="55"/>
      <c r="K63" s="55"/>
      <c r="M63" s="235">
        <v>0.25912373641084474</v>
      </c>
      <c r="N63" s="235">
        <v>7.3083124722612913E-2</v>
      </c>
      <c r="O63" s="235">
        <v>4.622789502596536E-2</v>
      </c>
      <c r="P63" s="235">
        <v>6.0610057956215435E-2</v>
      </c>
      <c r="R63" s="55">
        <v>5.1470411365883326E-4</v>
      </c>
      <c r="S63" s="55">
        <v>1.5803958987466331E-2</v>
      </c>
      <c r="T63" s="55">
        <v>3.7816722680577069E-3</v>
      </c>
      <c r="U63" s="55">
        <v>3.8354268459710335E-3</v>
      </c>
      <c r="V63" s="55">
        <v>4.1427098377685954E-3</v>
      </c>
      <c r="W63" s="55">
        <v>2.0550491274178954E-2</v>
      </c>
      <c r="X63" s="55">
        <v>9.7797059103705425E-3</v>
      </c>
      <c r="Y63" s="55">
        <v>1.8507008013988586E-2</v>
      </c>
      <c r="Z63" s="55"/>
      <c r="AA63" s="232"/>
      <c r="AB63" s="232"/>
      <c r="AD63" s="234"/>
      <c r="AE63" s="234"/>
      <c r="AF63" s="234"/>
      <c r="AG63" s="234"/>
      <c r="AH63" s="234"/>
      <c r="AI63" s="234"/>
      <c r="AJ63" s="234"/>
      <c r="AK63" s="231"/>
      <c r="AL63" s="234"/>
      <c r="AM63" s="234"/>
      <c r="AN63" s="234"/>
      <c r="AO63" s="234"/>
      <c r="AP63" s="231"/>
      <c r="AQ63" s="231"/>
      <c r="AR63" s="231"/>
      <c r="AS63" s="231"/>
      <c r="AT63" s="231"/>
      <c r="AU63" s="231"/>
      <c r="AV63" s="231"/>
      <c r="AW63" s="234"/>
      <c r="AX63" s="231"/>
      <c r="AY63" s="236"/>
      <c r="AZ63" s="236"/>
      <c r="BA63" s="236"/>
      <c r="BB63" s="236"/>
      <c r="BC63" s="236"/>
      <c r="BD63" s="231"/>
      <c r="BE63" s="231"/>
      <c r="BF63" s="231"/>
      <c r="BG63" s="231"/>
      <c r="BH63" s="231"/>
      <c r="BI63" s="231"/>
      <c r="BJ63" s="231"/>
      <c r="BK63" s="231"/>
    </row>
    <row r="64" spans="1:63">
      <c r="B64" s="230">
        <v>4</v>
      </c>
      <c r="E64" s="232">
        <v>0.08</v>
      </c>
      <c r="F64" s="55">
        <v>6.6909736962180499E-2</v>
      </c>
      <c r="G64" s="55">
        <v>6.0319907661503303E-2</v>
      </c>
      <c r="H64" s="55">
        <v>6.6867405878679564E-2</v>
      </c>
      <c r="I64" s="55">
        <v>5.8438340475119865E-3</v>
      </c>
      <c r="J64" s="55"/>
      <c r="K64" s="55"/>
      <c r="M64" s="235">
        <v>0.24191363449301795</v>
      </c>
      <c r="N64" s="235">
        <v>4.3584865565857056E-2</v>
      </c>
      <c r="O64" s="235">
        <v>6.7143295480930787E-2</v>
      </c>
      <c r="P64" s="235">
        <v>4.683617016579289E-2</v>
      </c>
      <c r="R64" s="55">
        <v>2.389526234228384E-3</v>
      </c>
      <c r="S64" s="55">
        <v>1.5620523846076373E-2</v>
      </c>
      <c r="T64" s="55">
        <v>3.7247687085882578E-3</v>
      </c>
      <c r="U64" s="55">
        <v>3.7777144308937406E-3</v>
      </c>
      <c r="V64" s="55">
        <v>3.8468810290394062E-3</v>
      </c>
      <c r="W64" s="55">
        <v>1.2327243567206776E-2</v>
      </c>
      <c r="X64" s="55">
        <v>8.4526117863137473E-3</v>
      </c>
      <c r="Y64" s="55">
        <v>1.6770467359833559E-2</v>
      </c>
      <c r="Z64" s="55"/>
      <c r="AA64" s="55"/>
      <c r="AB64" s="55"/>
      <c r="AD64" s="236"/>
      <c r="AE64" s="236"/>
      <c r="AF64" s="236"/>
      <c r="AG64" s="236"/>
      <c r="AH64" s="236"/>
      <c r="AI64" s="236"/>
      <c r="AJ64" s="236"/>
      <c r="AK64" s="231"/>
      <c r="AL64" s="236"/>
      <c r="AM64" s="236"/>
      <c r="AN64" s="236"/>
      <c r="AO64" s="236"/>
      <c r="AP64" s="231"/>
      <c r="AQ64" s="231"/>
      <c r="AR64" s="231"/>
      <c r="AS64" s="231"/>
      <c r="AT64" s="231"/>
      <c r="AU64" s="231"/>
      <c r="AV64" s="231"/>
      <c r="AW64" s="234"/>
      <c r="AX64" s="231"/>
      <c r="AY64" s="236"/>
      <c r="AZ64" s="236"/>
      <c r="BA64" s="236"/>
      <c r="BB64" s="236"/>
      <c r="BC64" s="236"/>
      <c r="BD64" s="231"/>
      <c r="BE64" s="231"/>
      <c r="BF64" s="231"/>
      <c r="BG64" s="231"/>
      <c r="BH64" s="231"/>
      <c r="BI64" s="231"/>
      <c r="BJ64" s="231"/>
      <c r="BK64" s="231"/>
    </row>
    <row r="65" spans="1:63">
      <c r="B65" s="230">
        <v>5</v>
      </c>
      <c r="E65" s="232">
        <v>0.08</v>
      </c>
      <c r="F65" s="55">
        <v>6.5715156660060448E-2</v>
      </c>
      <c r="G65" s="55">
        <v>6.1402705425187776E-2</v>
      </c>
      <c r="H65" s="55">
        <v>6.4267372173159476E-2</v>
      </c>
      <c r="I65" s="55">
        <v>5.1687806577203066E-3</v>
      </c>
      <c r="J65" s="55"/>
      <c r="K65" s="55"/>
      <c r="M65" s="235">
        <v>0.25096972781907989</v>
      </c>
      <c r="N65" s="235">
        <v>2.7506749478353187E-2</v>
      </c>
      <c r="O65" s="235">
        <v>7.3658137974446092E-2</v>
      </c>
      <c r="P65" s="235">
        <v>4.4330248817682216E-2</v>
      </c>
      <c r="R65" s="55">
        <v>2.4712468314201015E-3</v>
      </c>
      <c r="S65" s="55">
        <v>1.6857292403032572E-2</v>
      </c>
      <c r="T65" s="55">
        <v>5.150715271489803E-3</v>
      </c>
      <c r="U65" s="55">
        <v>4.8219921344261601E-3</v>
      </c>
      <c r="V65" s="55">
        <v>3.6004360749396537E-3</v>
      </c>
      <c r="W65" s="55">
        <v>7.8437848409637651E-3</v>
      </c>
      <c r="X65" s="55">
        <v>8.9909447380355986E-3</v>
      </c>
      <c r="Y65" s="55">
        <v>1.5978744365752386E-2</v>
      </c>
      <c r="Z65" s="55"/>
      <c r="AA65" s="55"/>
      <c r="AB65" s="55"/>
      <c r="AD65" s="236"/>
      <c r="AE65" s="236"/>
      <c r="AF65" s="236"/>
      <c r="AG65" s="236"/>
      <c r="AH65" s="236"/>
      <c r="AI65" s="236"/>
      <c r="AJ65" s="236"/>
      <c r="AK65" s="231"/>
      <c r="AL65" s="236"/>
      <c r="AM65" s="236"/>
      <c r="AN65" s="236"/>
      <c r="AO65" s="236"/>
      <c r="AP65" s="231"/>
      <c r="AQ65" s="231"/>
      <c r="AR65" s="231"/>
      <c r="AS65" s="231"/>
      <c r="AT65" s="231"/>
      <c r="AU65" s="231"/>
      <c r="AV65" s="231"/>
      <c r="AW65" s="231"/>
      <c r="AX65" s="231"/>
      <c r="AY65" s="236"/>
      <c r="AZ65" s="236"/>
      <c r="BA65" s="236"/>
      <c r="BB65" s="236"/>
      <c r="BC65" s="236"/>
      <c r="BD65" s="231"/>
      <c r="BE65" s="231"/>
      <c r="BF65" s="231"/>
      <c r="BG65" s="231"/>
      <c r="BH65" s="231"/>
      <c r="BI65" s="231"/>
      <c r="BJ65" s="231"/>
    </row>
    <row r="66" spans="1:63">
      <c r="B66" s="230">
        <v>6</v>
      </c>
      <c r="D66" s="230">
        <v>6</v>
      </c>
      <c r="E66" s="232">
        <v>0.08</v>
      </c>
      <c r="F66" s="55">
        <v>7.9574164668087866E-2</v>
      </c>
      <c r="G66" s="55">
        <v>7.2001644530136577E-2</v>
      </c>
      <c r="H66" s="55">
        <v>6.7461224221112337E-2</v>
      </c>
      <c r="I66" s="55">
        <v>6.810790142777412E-3</v>
      </c>
      <c r="J66" s="55"/>
      <c r="K66" s="55"/>
      <c r="M66" s="235">
        <v>0.25690139645567678</v>
      </c>
      <c r="N66" s="235">
        <v>2.4903015927475458E-2</v>
      </c>
      <c r="O66" s="235">
        <v>0.14904558102966581</v>
      </c>
      <c r="P66" s="235">
        <v>4.6485836643211043E-2</v>
      </c>
      <c r="R66" s="55">
        <v>8.4569690856012136E-3</v>
      </c>
      <c r="S66" s="55">
        <v>2.2031750341925976E-2</v>
      </c>
      <c r="T66" s="55">
        <v>5.2129786218018843E-3</v>
      </c>
      <c r="U66" s="55">
        <v>4.2763254783899848E-3</v>
      </c>
      <c r="V66" s="55">
        <v>5.049677253006337E-3</v>
      </c>
      <c r="W66" s="55">
        <v>7.1644990492700979E-3</v>
      </c>
      <c r="X66" s="55">
        <v>1.0833034198990101E-2</v>
      </c>
      <c r="Y66" s="55">
        <v>1.6548930639099107E-2</v>
      </c>
      <c r="Z66" s="55"/>
      <c r="AA66" s="55"/>
      <c r="AB66" s="55"/>
      <c r="AD66" s="236"/>
      <c r="AE66" s="236"/>
      <c r="AF66" s="236"/>
      <c r="AG66" s="236"/>
      <c r="AH66" s="236"/>
      <c r="AI66" s="236"/>
      <c r="AJ66" s="236"/>
      <c r="AK66" s="231"/>
      <c r="AL66" s="236"/>
      <c r="AM66" s="236"/>
      <c r="AN66" s="236"/>
      <c r="AO66" s="236"/>
      <c r="AP66" s="231"/>
      <c r="AQ66" s="231"/>
      <c r="AR66" s="231"/>
      <c r="AS66" s="231"/>
      <c r="AT66" s="231"/>
      <c r="AU66" s="231"/>
      <c r="AV66" s="231"/>
      <c r="AW66" s="231"/>
      <c r="AX66" s="231"/>
      <c r="AY66" s="236"/>
      <c r="AZ66" s="236"/>
      <c r="BA66" s="236"/>
      <c r="BB66" s="236"/>
      <c r="BC66" s="236"/>
      <c r="BD66" s="231"/>
      <c r="BE66" s="231"/>
      <c r="BF66" s="231"/>
      <c r="BG66" s="231"/>
      <c r="BH66" s="231"/>
      <c r="BI66" s="231"/>
      <c r="BJ66" s="231"/>
      <c r="BK66" s="231"/>
    </row>
    <row r="67" spans="1:63">
      <c r="B67" s="230">
        <v>7</v>
      </c>
      <c r="E67" s="232">
        <v>0.08</v>
      </c>
      <c r="F67" s="55">
        <v>8.7723020467056934E-2</v>
      </c>
      <c r="G67" s="55">
        <v>7.7312533539736883E-2</v>
      </c>
      <c r="H67" s="55">
        <v>7.4598394730507334E-2</v>
      </c>
      <c r="I67" s="55">
        <v>6.968879944788009E-3</v>
      </c>
      <c r="J67" s="55"/>
      <c r="K67" s="55"/>
      <c r="M67" s="235">
        <v>0.28946938288818158</v>
      </c>
      <c r="N67" s="235">
        <v>3.0156499613574583E-2</v>
      </c>
      <c r="O67" s="235">
        <v>0.16334034248866147</v>
      </c>
      <c r="P67" s="235">
        <v>5.0533823768847297E-2</v>
      </c>
      <c r="R67" s="55">
        <v>1.0942189839150396E-2</v>
      </c>
      <c r="S67" s="55">
        <v>2.1462255396071727E-2</v>
      </c>
      <c r="T67" s="55">
        <v>8.3598591342987204E-3</v>
      </c>
      <c r="U67" s="55">
        <v>4.3627512322472924E-3</v>
      </c>
      <c r="V67" s="55">
        <v>6.2020016913296311E-3</v>
      </c>
      <c r="W67" s="55">
        <v>8.6731153711110485E-3</v>
      </c>
      <c r="X67" s="55">
        <v>1.1545882567640098E-2</v>
      </c>
      <c r="Y67" s="55">
        <v>1.6174965235207936E-2</v>
      </c>
      <c r="Z67" s="55"/>
      <c r="AA67" s="55"/>
      <c r="AB67" s="55"/>
      <c r="AD67" s="236"/>
      <c r="AE67" s="236"/>
      <c r="AF67" s="236"/>
      <c r="AG67" s="236"/>
      <c r="AH67" s="236"/>
      <c r="AI67" s="236"/>
      <c r="AJ67" s="236"/>
      <c r="AK67" s="231"/>
      <c r="AL67" s="236"/>
      <c r="AM67" s="236"/>
      <c r="AN67" s="236"/>
      <c r="AO67" s="236"/>
      <c r="AP67" s="231"/>
      <c r="AQ67" s="231"/>
      <c r="AR67" s="231"/>
      <c r="AS67" s="231"/>
      <c r="AT67" s="231"/>
      <c r="AU67" s="231"/>
      <c r="AV67" s="231"/>
      <c r="AW67" s="231"/>
      <c r="AX67" s="231"/>
      <c r="AY67" s="236"/>
      <c r="AZ67" s="236"/>
      <c r="BA67" s="236"/>
      <c r="BB67" s="236"/>
      <c r="BC67" s="236"/>
      <c r="BD67" s="231"/>
      <c r="BE67" s="231"/>
      <c r="BF67" s="231"/>
      <c r="BG67" s="236"/>
      <c r="BH67" s="231"/>
      <c r="BI67" s="231"/>
      <c r="BJ67" s="231"/>
      <c r="BK67" s="231"/>
    </row>
    <row r="68" spans="1:63">
      <c r="B68" s="230">
        <v>8</v>
      </c>
      <c r="E68" s="237">
        <v>0.08</v>
      </c>
      <c r="F68" s="237">
        <v>6.4461301768564461E-2</v>
      </c>
      <c r="G68" s="55">
        <v>5.9998522196566428E-2</v>
      </c>
      <c r="H68" s="237">
        <v>6.5306346086682954E-2</v>
      </c>
      <c r="I68" s="237">
        <v>-8.8821845518303189E-3</v>
      </c>
      <c r="J68" s="237"/>
      <c r="K68" s="237"/>
      <c r="M68" s="235">
        <v>0.2669330501478846</v>
      </c>
      <c r="N68" s="235">
        <v>2.4632991930091608E-2</v>
      </c>
      <c r="O68" s="235">
        <v>6.2556389912772126E-2</v>
      </c>
      <c r="P68" s="235">
        <v>4.1877913889072804E-2</v>
      </c>
      <c r="R68" s="237">
        <v>7.252780277262093E-3</v>
      </c>
      <c r="S68" s="237">
        <v>8.0991844482527671E-3</v>
      </c>
      <c r="T68" s="237">
        <v>8.7151892854519571E-3</v>
      </c>
      <c r="U68" s="237">
        <v>3.5659737330622399E-3</v>
      </c>
      <c r="V68" s="237">
        <v>5.7908669201586788E-3</v>
      </c>
      <c r="W68" s="237">
        <v>7.0132037800157455E-3</v>
      </c>
      <c r="X68" s="237">
        <v>9.9055654057890272E-3</v>
      </c>
      <c r="Y68" s="237">
        <v>1.4118537918571933E-2</v>
      </c>
      <c r="Z68" s="237"/>
      <c r="AA68" s="55"/>
      <c r="AB68" s="55"/>
      <c r="AD68" s="236"/>
      <c r="AE68" s="236"/>
      <c r="AF68" s="236"/>
      <c r="AG68" s="236"/>
      <c r="AH68" s="236"/>
      <c r="AI68" s="236"/>
      <c r="AJ68" s="236"/>
      <c r="AK68" s="231"/>
      <c r="AL68" s="236"/>
      <c r="AM68" s="236"/>
      <c r="AN68" s="236"/>
      <c r="AO68" s="236"/>
      <c r="AP68" s="231"/>
      <c r="AQ68" s="231"/>
      <c r="AR68" s="231"/>
      <c r="AS68" s="231"/>
      <c r="AT68" s="231"/>
      <c r="AU68" s="231"/>
      <c r="AV68" s="231"/>
      <c r="AW68" s="231"/>
      <c r="AX68" s="231"/>
      <c r="AY68" s="236"/>
      <c r="AZ68" s="236"/>
      <c r="BA68" s="236"/>
      <c r="BB68" s="236"/>
      <c r="BC68" s="236"/>
      <c r="BD68" s="231"/>
      <c r="BE68" s="231"/>
      <c r="BF68" s="231"/>
      <c r="BG68" s="236"/>
      <c r="BH68" s="231"/>
      <c r="BI68" s="231"/>
      <c r="BJ68" s="231"/>
      <c r="BK68" s="231"/>
    </row>
    <row r="69" spans="1:63">
      <c r="B69" s="230">
        <v>9</v>
      </c>
      <c r="D69" s="230">
        <v>9</v>
      </c>
      <c r="E69" s="232">
        <v>0.08</v>
      </c>
      <c r="F69" s="55">
        <v>5.9247435025859163E-2</v>
      </c>
      <c r="G69" s="55">
        <v>5.6870089921373213E-2</v>
      </c>
      <c r="H69" s="55">
        <v>6.5306346086682954E-2</v>
      </c>
      <c r="I69" s="55">
        <v>-1.3619300594880368E-4</v>
      </c>
      <c r="J69" s="55"/>
      <c r="K69" s="55"/>
      <c r="M69" s="235">
        <v>0.24983392799077042</v>
      </c>
      <c r="N69" s="235">
        <v>2.2028146583848329E-2</v>
      </c>
      <c r="O69" s="235">
        <v>2.3202882695025018E-2</v>
      </c>
      <c r="P69" s="235">
        <v>4.3660908623010419E-2</v>
      </c>
      <c r="R69" s="55">
        <v>4.3951683466837265E-3</v>
      </c>
      <c r="S69" s="55">
        <v>4.7818272596637946E-3</v>
      </c>
      <c r="T69" s="55">
        <v>9.0737239739047577E-3</v>
      </c>
      <c r="U69" s="55">
        <v>3.5617005048347822E-3</v>
      </c>
      <c r="V69" s="55">
        <v>7.3295055947846348E-3</v>
      </c>
      <c r="W69" s="55">
        <v>6.3084434747800273E-3</v>
      </c>
      <c r="X69" s="55">
        <v>1.090704684835319E-2</v>
      </c>
      <c r="Y69" s="55">
        <v>1.2890019022854068E-2</v>
      </c>
      <c r="Z69" s="55"/>
      <c r="AA69" s="55"/>
      <c r="AB69" s="55"/>
      <c r="AD69" s="236"/>
      <c r="AE69" s="236"/>
      <c r="AF69" s="236"/>
      <c r="AG69" s="236"/>
      <c r="AH69" s="236"/>
      <c r="AI69" s="236"/>
      <c r="AJ69" s="236"/>
      <c r="AK69" s="231"/>
      <c r="AL69" s="236"/>
      <c r="AM69" s="236"/>
      <c r="AN69" s="236"/>
      <c r="AO69" s="236"/>
      <c r="AP69" s="231"/>
      <c r="AQ69" s="231"/>
      <c r="AR69" s="231"/>
      <c r="AS69" s="231"/>
      <c r="AT69" s="231"/>
      <c r="AU69" s="231"/>
      <c r="AV69" s="231"/>
      <c r="AW69" s="231"/>
      <c r="AX69" s="231"/>
      <c r="AY69" s="236"/>
      <c r="AZ69" s="236"/>
      <c r="BA69" s="236"/>
      <c r="BB69" s="236"/>
      <c r="BC69" s="236"/>
      <c r="BD69" s="231"/>
      <c r="BE69" s="231"/>
      <c r="BF69" s="231"/>
      <c r="BG69" s="236"/>
      <c r="BH69" s="231"/>
      <c r="BI69" s="231"/>
      <c r="BJ69" s="231"/>
      <c r="BK69" s="231"/>
    </row>
    <row r="70" spans="1:63">
      <c r="B70" s="230">
        <v>10</v>
      </c>
      <c r="E70" s="232">
        <v>0.08</v>
      </c>
      <c r="F70" s="55">
        <v>6.8174821404141772E-2</v>
      </c>
      <c r="G70" s="55">
        <v>6.2798962627032884E-2</v>
      </c>
      <c r="H70" s="55">
        <v>6.9056655385373089E-2</v>
      </c>
      <c r="I70" s="55">
        <v>1.2204466251321433E-2</v>
      </c>
      <c r="J70" s="55"/>
      <c r="K70" s="55"/>
      <c r="M70" s="235">
        <v>0.29943846402923757</v>
      </c>
      <c r="N70" s="235">
        <v>2.4131559213405263E-2</v>
      </c>
      <c r="O70" s="235">
        <v>6.2639153082546972E-2</v>
      </c>
      <c r="P70" s="235">
        <v>4.1571773075478102E-2</v>
      </c>
      <c r="R70" s="55">
        <v>7.8671218863450073E-3</v>
      </c>
      <c r="S70" s="55">
        <v>4.9642028307231856E-3</v>
      </c>
      <c r="T70" s="55">
        <v>1.2234145908415487E-2</v>
      </c>
      <c r="U70" s="55">
        <v>3.2977908849390392E-3</v>
      </c>
      <c r="V70" s="55">
        <v>7.1398681557504791E-3</v>
      </c>
      <c r="W70" s="55">
        <v>6.9767904730700164E-3</v>
      </c>
      <c r="X70" s="55">
        <v>1.0923510948517689E-2</v>
      </c>
      <c r="Y70" s="55">
        <v>1.4771390316380563E-2</v>
      </c>
      <c r="Z70" s="55"/>
      <c r="AA70" s="237"/>
      <c r="AB70" s="237"/>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6"/>
      <c r="BH70" s="236"/>
      <c r="BI70" s="231"/>
      <c r="BJ70" s="231"/>
      <c r="BK70" s="231"/>
    </row>
    <row r="71" spans="1:63">
      <c r="B71" s="230">
        <v>11</v>
      </c>
      <c r="E71" s="232">
        <v>0.08</v>
      </c>
      <c r="F71" s="55">
        <v>9.2914618251904946E-2</v>
      </c>
      <c r="G71" s="55">
        <v>8.0661332203150193E-2</v>
      </c>
      <c r="H71" s="55">
        <v>8.9194195029013823E-2</v>
      </c>
      <c r="I71" s="55">
        <v>2.2453216089786343E-2</v>
      </c>
      <c r="J71" s="55"/>
      <c r="K71" s="55"/>
      <c r="M71" s="235">
        <v>0.40807389362259094</v>
      </c>
      <c r="N71" s="235">
        <v>4.0190317616051408E-2</v>
      </c>
      <c r="O71" s="235">
        <v>0.11692399350299354</v>
      </c>
      <c r="P71" s="235">
        <v>5.0687018788238003E-2</v>
      </c>
      <c r="R71" s="55">
        <v>1.2951003146322672E-2</v>
      </c>
      <c r="S71" s="55">
        <v>7.7149208356160201E-3</v>
      </c>
      <c r="T71" s="55">
        <v>1.4959368977124845E-2</v>
      </c>
      <c r="U71" s="55">
        <v>3.3000731461116121E-3</v>
      </c>
      <c r="V71" s="55">
        <v>7.1592858766003249E-3</v>
      </c>
      <c r="W71" s="55">
        <v>1.1696432127984829E-2</v>
      </c>
      <c r="X71" s="55">
        <v>1.3264364731986495E-2</v>
      </c>
      <c r="Y71" s="55">
        <v>2.1869169410157759E-2</v>
      </c>
      <c r="Z71" s="55"/>
      <c r="AA71" s="55"/>
      <c r="AB71" s="55"/>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31"/>
    </row>
    <row r="72" spans="1:63">
      <c r="B72" s="230">
        <v>12</v>
      </c>
      <c r="D72" s="230">
        <v>12</v>
      </c>
      <c r="E72" s="55">
        <v>0.08</v>
      </c>
      <c r="F72" s="55">
        <v>9.6657399469244121E-2</v>
      </c>
      <c r="G72" s="55">
        <v>8.1324306010331027E-2</v>
      </c>
      <c r="H72" s="55">
        <v>8.9612545278115352E-2</v>
      </c>
      <c r="I72" s="55">
        <v>6.6528931891645104E-3</v>
      </c>
      <c r="J72" s="55"/>
      <c r="K72" s="55"/>
      <c r="M72" s="55">
        <v>0.40986207784478834</v>
      </c>
      <c r="N72" s="55">
        <v>3.5512316323122572E-2</v>
      </c>
      <c r="O72" s="55">
        <v>0.14258633753316707</v>
      </c>
      <c r="P72" s="55">
        <v>5.1105379492767389E-2</v>
      </c>
      <c r="R72" s="55">
        <v>1.6753170167707169E-2</v>
      </c>
      <c r="S72" s="55">
        <v>9.4184882136252208E-3</v>
      </c>
      <c r="T72" s="55">
        <v>1.3248686343690403E-2</v>
      </c>
      <c r="U72" s="55">
        <v>3.2893944245311678E-3</v>
      </c>
      <c r="V72" s="55">
        <v>7.0159470463441453E-3</v>
      </c>
      <c r="W72" s="55">
        <v>1.0370491125198557E-2</v>
      </c>
      <c r="X72" s="55">
        <v>1.2938612638571292E-2</v>
      </c>
      <c r="Y72" s="55">
        <v>2.3622609509578799E-2</v>
      </c>
      <c r="Z72" s="55"/>
      <c r="AA72" s="55"/>
      <c r="AB72" s="55"/>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31"/>
    </row>
    <row r="73" spans="1:63">
      <c r="A73" s="230">
        <v>2019</v>
      </c>
      <c r="B73" s="230">
        <v>1</v>
      </c>
      <c r="C73" s="230">
        <v>2019</v>
      </c>
      <c r="E73" s="55">
        <v>0.08</v>
      </c>
      <c r="F73" s="55">
        <v>8.1165183495044424E-2</v>
      </c>
      <c r="G73" s="55">
        <v>7.2824577370836474E-2</v>
      </c>
      <c r="H73" s="55">
        <v>6.6516857754660874E-2</v>
      </c>
      <c r="I73" s="55">
        <v>2.6353628501696313E-3</v>
      </c>
      <c r="J73" s="55"/>
      <c r="K73" s="55"/>
      <c r="M73" s="55">
        <v>0.20068980895282773</v>
      </c>
      <c r="N73" s="55">
        <v>3.323889414798642E-2</v>
      </c>
      <c r="O73" s="55">
        <v>0.17671428439166226</v>
      </c>
      <c r="P73" s="55">
        <v>4.8322814473230391E-2</v>
      </c>
      <c r="R73" s="55">
        <v>2.1051060155056558E-2</v>
      </c>
      <c r="S73" s="55">
        <v>9.146694530654054E-3</v>
      </c>
      <c r="T73" s="55">
        <v>6.5557211479415458E-3</v>
      </c>
      <c r="U73" s="55">
        <v>3.2344021155037957E-3</v>
      </c>
      <c r="V73" s="55">
        <v>5.8416465363058181E-3</v>
      </c>
      <c r="W73" s="55">
        <v>9.6345729503408018E-3</v>
      </c>
      <c r="X73" s="55">
        <v>1.2668683676839251E-2</v>
      </c>
      <c r="Y73" s="55">
        <v>1.3032320419919318E-2</v>
      </c>
      <c r="Z73" s="55"/>
      <c r="AA73" s="55"/>
      <c r="AB73" s="55"/>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6"/>
      <c r="BI73" s="231"/>
      <c r="BJ73" s="231"/>
      <c r="BK73" s="231"/>
    </row>
    <row r="74" spans="1:63">
      <c r="B74" s="230">
        <v>2</v>
      </c>
      <c r="E74" s="55">
        <v>0.08</v>
      </c>
      <c r="F74" s="55">
        <v>7.8514381845889769E-2</v>
      </c>
      <c r="G74" s="55">
        <v>6.8731023241096034E-2</v>
      </c>
      <c r="H74" s="55">
        <v>7.1779791819684968E-2</v>
      </c>
      <c r="I74" s="55">
        <v>4.6053443441544939E-3</v>
      </c>
      <c r="J74" s="55"/>
      <c r="K74" s="55"/>
      <c r="M74" s="55">
        <v>0.19395929555905744</v>
      </c>
      <c r="N74" s="55">
        <v>4.5317749124932138E-2</v>
      </c>
      <c r="O74" s="55">
        <v>0.11985971833645803</v>
      </c>
      <c r="P74" s="55">
        <v>5.5210569535158127E-2</v>
      </c>
      <c r="R74" s="55">
        <v>1.6247267700116714E-2</v>
      </c>
      <c r="S74" s="55">
        <v>7.1459358645017089E-3</v>
      </c>
      <c r="T74" s="55">
        <v>5.925985117162913E-3</v>
      </c>
      <c r="U74" s="55">
        <v>4.0390274422565271E-3</v>
      </c>
      <c r="V74" s="55">
        <v>6.1579504175008452E-3</v>
      </c>
      <c r="W74" s="55">
        <v>1.2943299629919179E-2</v>
      </c>
      <c r="X74" s="55">
        <v>1.3114144614799646E-2</v>
      </c>
      <c r="Y74" s="55">
        <v>1.2940771059632161E-2</v>
      </c>
      <c r="Z74" s="55"/>
      <c r="AA74" s="55"/>
      <c r="AB74" s="55"/>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31"/>
    </row>
    <row r="75" spans="1:63">
      <c r="B75" s="230">
        <v>3</v>
      </c>
      <c r="D75" s="230">
        <v>3</v>
      </c>
      <c r="E75" s="55">
        <v>0.08</v>
      </c>
      <c r="F75" s="55">
        <v>7.461023273325873E-2</v>
      </c>
      <c r="G75" s="55">
        <v>6.6756424619326848E-2</v>
      </c>
      <c r="H75" s="55">
        <v>7.1034600733144604E-2</v>
      </c>
      <c r="I75" s="55">
        <v>8.1413733621409357E-3</v>
      </c>
      <c r="J75" s="55"/>
      <c r="K75" s="55"/>
      <c r="M75" s="55">
        <v>0.14194900693461698</v>
      </c>
      <c r="N75" s="55">
        <v>5.9159363310554491E-2</v>
      </c>
      <c r="O75" s="55">
        <v>9.5429148285951282E-2</v>
      </c>
      <c r="P75" s="55">
        <v>5.9368405930522394E-2</v>
      </c>
      <c r="R75" s="55">
        <v>1.4551471173162026E-2</v>
      </c>
      <c r="S75" s="55">
        <v>5.9200153509472078E-3</v>
      </c>
      <c r="T75" s="55">
        <v>5.2684718546244713E-3</v>
      </c>
      <c r="U75" s="55">
        <v>3.1741204532282838E-3</v>
      </c>
      <c r="V75" s="55">
        <v>6.4013152972903099E-3</v>
      </c>
      <c r="W75" s="55">
        <v>1.6576019848541217E-2</v>
      </c>
      <c r="X75" s="55">
        <v>1.3723143308357296E-2</v>
      </c>
      <c r="Y75" s="55">
        <v>9.0071891894211529E-3</v>
      </c>
      <c r="Z75" s="55"/>
      <c r="AA75" s="55"/>
      <c r="AB75" s="55"/>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J75" s="231"/>
      <c r="BK75" s="231"/>
    </row>
    <row r="76" spans="1:63">
      <c r="B76" s="230">
        <v>4</v>
      </c>
      <c r="E76" s="55">
        <v>0.08</v>
      </c>
      <c r="F76" s="55">
        <v>7.8388947719530755E-2</v>
      </c>
      <c r="G76" s="55">
        <v>7.0124106230146088E-2</v>
      </c>
      <c r="H76" s="55">
        <v>7.6160699233241536E-2</v>
      </c>
      <c r="I76" s="55">
        <v>9.3807417129985193E-3</v>
      </c>
      <c r="J76" s="55"/>
      <c r="K76" s="55"/>
      <c r="M76" s="55">
        <v>0.14947705774498998</v>
      </c>
      <c r="N76" s="55">
        <v>7.2976120314374393E-2</v>
      </c>
      <c r="O76" s="55">
        <v>9.0679960055660258E-2</v>
      </c>
      <c r="P76" s="55">
        <v>6.4294599843746525E-2</v>
      </c>
      <c r="R76" s="55">
        <v>1.4107935975164519E-2</v>
      </c>
      <c r="S76" s="55">
        <v>5.8412018114380087E-3</v>
      </c>
      <c r="T76" s="55">
        <v>6.0900648083444583E-3</v>
      </c>
      <c r="U76" s="55">
        <v>3.609125580755088E-3</v>
      </c>
      <c r="V76" s="55">
        <v>6.0742499256539913E-3</v>
      </c>
      <c r="W76" s="55">
        <v>2.0188829053325301E-2</v>
      </c>
      <c r="X76" s="55">
        <v>1.3830398664372325E-2</v>
      </c>
      <c r="Y76" s="55">
        <v>8.6510672154717777E-3</v>
      </c>
      <c r="Z76" s="55"/>
      <c r="AA76" s="55"/>
      <c r="AB76" s="55"/>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J76" s="231"/>
      <c r="BK76" s="231"/>
    </row>
    <row r="77" spans="1:63">
      <c r="B77" s="230">
        <v>5</v>
      </c>
      <c r="E77" s="55">
        <v>0.08</v>
      </c>
      <c r="F77" s="55">
        <v>8.9163195546823948E-2</v>
      </c>
      <c r="G77" s="55">
        <v>7.9810635998761148E-2</v>
      </c>
      <c r="H77" s="55">
        <v>7.8611487424218751E-2</v>
      </c>
      <c r="I77" s="55">
        <v>1.5211481460585929E-2</v>
      </c>
      <c r="J77" s="55"/>
      <c r="K77" s="55"/>
      <c r="M77" s="55">
        <v>0.16266640193157489</v>
      </c>
      <c r="N77" s="55">
        <v>7.1898466872101219E-2</v>
      </c>
      <c r="O77" s="55">
        <v>0.14654670683910465</v>
      </c>
      <c r="P77" s="55">
        <v>6.5148460165063815E-2</v>
      </c>
      <c r="R77" s="55">
        <v>2.3723283374313855E-2</v>
      </c>
      <c r="S77" s="55">
        <v>4.8794174016074318E-3</v>
      </c>
      <c r="T77" s="55">
        <v>6.824688660097957E-3</v>
      </c>
      <c r="U77" s="55">
        <v>3.5865589319706427E-3</v>
      </c>
      <c r="V77" s="55">
        <v>6.559673513976079E-3</v>
      </c>
      <c r="W77" s="55">
        <v>1.9767400932307496E-2</v>
      </c>
      <c r="X77" s="55">
        <v>1.4584811722773877E-2</v>
      </c>
      <c r="Y77" s="55">
        <v>9.2510363787258951E-3</v>
      </c>
      <c r="Z77" s="55"/>
      <c r="AA77" s="55"/>
      <c r="AB77" s="55"/>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J77" s="231"/>
      <c r="BK77" s="231"/>
    </row>
    <row r="78" spans="1:63">
      <c r="B78" s="230">
        <v>6</v>
      </c>
      <c r="D78" s="230">
        <v>6</v>
      </c>
      <c r="E78" s="55">
        <v>0.08</v>
      </c>
      <c r="F78" s="55">
        <v>9.823940405821685E-2</v>
      </c>
      <c r="G78" s="55">
        <v>8.3046338586776347E-2</v>
      </c>
      <c r="H78" s="55">
        <v>8.5444767746596817E-2</v>
      </c>
      <c r="I78" s="55">
        <v>1.5200740060492324E-2</v>
      </c>
      <c r="J78" s="55"/>
      <c r="K78" s="55"/>
      <c r="M78" s="55">
        <v>0.15429135235920532</v>
      </c>
      <c r="N78" s="55">
        <v>7.8436004908866375E-2</v>
      </c>
      <c r="O78" s="55">
        <v>0.1664103574837934</v>
      </c>
      <c r="P78" s="55">
        <v>7.5032027681285918E-2</v>
      </c>
      <c r="R78" s="55">
        <v>2.9586077602245263E-2</v>
      </c>
      <c r="S78" s="55">
        <v>2.9643262752809961E-3</v>
      </c>
      <c r="T78" s="55">
        <v>6.4653638885899551E-3</v>
      </c>
      <c r="U78" s="55">
        <v>5.4810541733836806E-3</v>
      </c>
      <c r="V78" s="55">
        <v>1.04710665155218E-2</v>
      </c>
      <c r="W78" s="55">
        <v>2.1422967862039431E-2</v>
      </c>
      <c r="X78" s="55">
        <v>1.3097198907111326E-2</v>
      </c>
      <c r="Y78" s="55">
        <v>8.7513488340443604E-3</v>
      </c>
      <c r="Z78" s="55"/>
      <c r="AA78" s="55"/>
      <c r="AB78" s="55"/>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J78" s="231"/>
      <c r="BK78" s="231"/>
    </row>
    <row r="79" spans="1:63">
      <c r="B79" s="230">
        <v>7</v>
      </c>
      <c r="E79" s="55">
        <v>0.08</v>
      </c>
      <c r="F79" s="55">
        <v>9.0475061146852775E-2</v>
      </c>
      <c r="G79" s="55">
        <v>7.6850499058821242E-2</v>
      </c>
      <c r="H79" s="55">
        <v>8.0922075734581433E-2</v>
      </c>
      <c r="I79" s="55">
        <v>-1.5019778641789383E-4</v>
      </c>
      <c r="J79" s="55"/>
      <c r="K79" s="55"/>
      <c r="M79" s="55">
        <v>0.11587831447054353</v>
      </c>
      <c r="N79" s="55">
        <v>7.9346348614254936E-2</v>
      </c>
      <c r="O79" s="55">
        <v>0.14131591995737525</v>
      </c>
      <c r="P79" s="55">
        <v>7.5677625858506348E-2</v>
      </c>
      <c r="R79" s="55">
        <v>2.7503317471410101E-2</v>
      </c>
      <c r="S79" s="55">
        <v>1.1304390382285462E-3</v>
      </c>
      <c r="T79" s="55">
        <v>2.5999335954597171E-3</v>
      </c>
      <c r="U79" s="55">
        <v>6.2748046869526789E-3</v>
      </c>
      <c r="V79" s="55">
        <v>9.3951746361280748E-3</v>
      </c>
      <c r="W79" s="55">
        <v>2.1612550781300928E-2</v>
      </c>
      <c r="X79" s="55">
        <v>1.2915498264448756E-2</v>
      </c>
      <c r="Y79" s="55">
        <v>9.0433426729238844E-3</v>
      </c>
      <c r="Z79" s="55"/>
      <c r="AA79" s="55"/>
      <c r="AB79" s="55"/>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J79" s="231"/>
      <c r="BK79" s="231"/>
    </row>
    <row r="80" spans="1:63">
      <c r="B80" s="230">
        <v>8</v>
      </c>
      <c r="E80" s="55">
        <v>0.08</v>
      </c>
      <c r="F80" s="55">
        <v>0.10464280588263164</v>
      </c>
      <c r="G80" s="55">
        <v>8.9412289400866651E-2</v>
      </c>
      <c r="H80" s="55">
        <v>8.4694092252265429E-2</v>
      </c>
      <c r="I80" s="55">
        <v>3.9946841750753137E-3</v>
      </c>
      <c r="J80" s="55"/>
      <c r="K80" s="55"/>
      <c r="M80" s="55">
        <v>0.11534061977575716</v>
      </c>
      <c r="N80" s="55">
        <v>8.6564595930996413E-2</v>
      </c>
      <c r="O80" s="55">
        <v>0.22062505609673244</v>
      </c>
      <c r="P80" s="55">
        <v>8.1152951579037902E-2</v>
      </c>
      <c r="R80" s="55">
        <v>2.9854710693600864E-2</v>
      </c>
      <c r="S80" s="55">
        <v>1.0416337591351067E-2</v>
      </c>
      <c r="T80" s="55">
        <v>2.618652510377505E-3</v>
      </c>
      <c r="U80" s="55">
        <v>8.1023317405438111E-3</v>
      </c>
      <c r="V80" s="55">
        <v>9.4152507560606915E-3</v>
      </c>
      <c r="W80" s="55">
        <v>2.3723461528420722E-2</v>
      </c>
      <c r="X80" s="55">
        <v>1.1387673898643251E-2</v>
      </c>
      <c r="Y80" s="55">
        <v>9.1243871636336304E-3</v>
      </c>
      <c r="Z80" s="55"/>
      <c r="AA80" s="55"/>
      <c r="AB80" s="55"/>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J80" s="231"/>
      <c r="BK80" s="231"/>
    </row>
    <row r="81" spans="1:63">
      <c r="B81" s="230">
        <v>9</v>
      </c>
      <c r="D81" s="230">
        <v>9</v>
      </c>
      <c r="E81" s="55">
        <v>0.08</v>
      </c>
      <c r="F81" s="55">
        <v>0.10477467571642629</v>
      </c>
      <c r="G81" s="55">
        <v>8.9943493167324418E-2</v>
      </c>
      <c r="H81" s="55">
        <v>7.68060604249865E-2</v>
      </c>
      <c r="I81" s="55">
        <v>-1.6831459081823041E-5</v>
      </c>
      <c r="J81" s="55"/>
      <c r="K81" s="55"/>
      <c r="M81" s="55">
        <v>9.9849120323000085E-2</v>
      </c>
      <c r="N81" s="55">
        <v>8.0329700737509668E-2</v>
      </c>
      <c r="O81" s="55">
        <v>0.27800694035319062</v>
      </c>
      <c r="P81" s="55">
        <v>7.4838553447170275E-2</v>
      </c>
      <c r="R81" s="55">
        <v>3.4161549946921173E-2</v>
      </c>
      <c r="S81" s="55">
        <v>1.2610993928955592E-2</v>
      </c>
      <c r="T81" s="55">
        <v>2.2413434309596705E-3</v>
      </c>
      <c r="U81" s="55">
        <v>8.118201993830015E-3</v>
      </c>
      <c r="V81" s="55">
        <v>8.147693185167823E-3</v>
      </c>
      <c r="W81" s="55">
        <v>2.2196568662976476E-2</v>
      </c>
      <c r="X81" s="55">
        <v>9.1821888184248513E-3</v>
      </c>
      <c r="Y81" s="55">
        <v>8.1161357491901127E-3</v>
      </c>
      <c r="Z81" s="55"/>
      <c r="AA81" s="55"/>
      <c r="AB81" s="55"/>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J81" s="231"/>
      <c r="BK81" s="231"/>
    </row>
    <row r="82" spans="1:63">
      <c r="B82" s="230">
        <v>10</v>
      </c>
      <c r="E82" s="55">
        <v>0.08</v>
      </c>
      <c r="F82" s="55">
        <v>8.464596387090273E-2</v>
      </c>
      <c r="G82" s="55">
        <v>7.5952464937249609E-2</v>
      </c>
      <c r="H82" s="55">
        <v>6.0388477674135688E-2</v>
      </c>
      <c r="I82" s="55">
        <v>-6.2376400693293643E-3</v>
      </c>
      <c r="J82" s="55"/>
      <c r="K82" s="55"/>
      <c r="M82" s="55">
        <v>2.8197631420485703E-2</v>
      </c>
      <c r="N82" s="55">
        <v>6.7546879706297691E-2</v>
      </c>
      <c r="O82" s="55">
        <v>0.23784073125561389</v>
      </c>
      <c r="P82" s="55">
        <v>6.6960180759933152E-2</v>
      </c>
      <c r="R82" s="55">
        <v>2.9191777665814551E-2</v>
      </c>
      <c r="S82" s="55">
        <v>1.1438596406994659E-2</v>
      </c>
      <c r="T82" s="55">
        <v>-6.8248306057112993E-4</v>
      </c>
      <c r="U82" s="55">
        <v>8.02031828993564E-3</v>
      </c>
      <c r="V82" s="55">
        <v>6.9008597788802559E-3</v>
      </c>
      <c r="W82" s="55">
        <v>1.8723584757923149E-2</v>
      </c>
      <c r="X82" s="55">
        <v>7.2771766072143116E-3</v>
      </c>
      <c r="Y82" s="55">
        <v>3.7761334247106391E-3</v>
      </c>
      <c r="Z82" s="55"/>
      <c r="AA82" s="55"/>
      <c r="AB82" s="55"/>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J82" s="231"/>
      <c r="BK82" s="231"/>
    </row>
    <row r="83" spans="1:63">
      <c r="B83" s="230">
        <v>11</v>
      </c>
      <c r="E83" s="55">
        <v>0.08</v>
      </c>
      <c r="F83" s="55">
        <v>5.0292447594843193E-2</v>
      </c>
      <c r="G83" s="55">
        <v>5.2277873849990941E-2</v>
      </c>
      <c r="H83" s="55">
        <v>3.9582634478660284E-2</v>
      </c>
      <c r="I83" s="55">
        <v>-9.9304965412874147E-3</v>
      </c>
      <c r="J83" s="55"/>
      <c r="K83" s="55"/>
      <c r="M83" s="55">
        <v>-5.0652857084606095E-2</v>
      </c>
      <c r="N83" s="55">
        <v>4.5646199757962691E-2</v>
      </c>
      <c r="O83" s="55">
        <v>0.117691238093107</v>
      </c>
      <c r="P83" s="55">
        <v>5.6426708674869763E-2</v>
      </c>
      <c r="R83" s="55">
        <v>1.6548451869917047E-2</v>
      </c>
      <c r="S83" s="55">
        <v>7.2356672506093045E-3</v>
      </c>
      <c r="T83" s="55">
        <v>-3.0978453900874173E-3</v>
      </c>
      <c r="U83" s="55">
        <v>7.8441909749260696E-3</v>
      </c>
      <c r="V83" s="55">
        <v>6.5304884985378569E-3</v>
      </c>
      <c r="W83" s="55">
        <v>1.2643379250407644E-2</v>
      </c>
      <c r="X83" s="55">
        <v>5.3799108403481174E-3</v>
      </c>
      <c r="Y83" s="55">
        <v>-2.7917956998147705E-3</v>
      </c>
      <c r="Z83" s="55"/>
      <c r="AA83" s="55"/>
      <c r="AB83" s="55"/>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J83" s="231"/>
      <c r="BK83" s="231"/>
    </row>
    <row r="84" spans="1:63">
      <c r="B84" s="230">
        <v>12</v>
      </c>
      <c r="D84" s="230">
        <v>12</v>
      </c>
      <c r="E84" s="55">
        <v>0.08</v>
      </c>
      <c r="F84" s="55">
        <v>5.0071517419120415E-2</v>
      </c>
      <c r="G84" s="55">
        <v>5.2310703097043998E-2</v>
      </c>
      <c r="H84" s="55">
        <v>4.2463521264983761E-2</v>
      </c>
      <c r="I84" s="55">
        <v>6.4411426418826689E-3</v>
      </c>
      <c r="J84" s="55"/>
      <c r="K84" s="55"/>
      <c r="M84" s="55">
        <v>-5.0462720366727831E-2</v>
      </c>
      <c r="N84" s="55">
        <v>5.3480806777702172E-2</v>
      </c>
      <c r="O84" s="55">
        <v>9.7372237014981877E-2</v>
      </c>
      <c r="P84" s="55">
        <v>5.940975024104489E-2</v>
      </c>
      <c r="R84" s="55">
        <v>1.1864765951014608E-2</v>
      </c>
      <c r="S84" s="55">
        <v>8.7922300654659242E-3</v>
      </c>
      <c r="T84" s="55">
        <v>-1.3999648538963543E-3</v>
      </c>
      <c r="U84" s="55">
        <v>7.7924363757210175E-3</v>
      </c>
      <c r="V84" s="55">
        <v>6.5612407637345525E-3</v>
      </c>
      <c r="W84" s="55">
        <v>1.4746962275648383E-2</v>
      </c>
      <c r="X84" s="55">
        <v>6.1663841122319915E-3</v>
      </c>
      <c r="Y84" s="55">
        <v>-4.4361923102737713E-3</v>
      </c>
      <c r="Z84" s="55"/>
      <c r="AA84" s="55"/>
      <c r="AB84" s="55"/>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J84" s="231"/>
      <c r="BK84" s="231"/>
    </row>
    <row r="85" spans="1:63">
      <c r="A85" s="230">
        <v>2020</v>
      </c>
      <c r="B85" s="230">
        <v>1</v>
      </c>
      <c r="C85" s="230">
        <v>2020</v>
      </c>
      <c r="E85" s="55">
        <v>0.08</v>
      </c>
      <c r="F85" s="55">
        <v>6.0010561954667807E-2</v>
      </c>
      <c r="G85" s="55">
        <v>5.5857441077042047E-2</v>
      </c>
      <c r="H85" s="55">
        <v>5.0332403289129246E-2</v>
      </c>
      <c r="I85" s="55">
        <v>1.2125418869187499E-2</v>
      </c>
      <c r="J85" s="55">
        <v>0</v>
      </c>
      <c r="K85" s="55">
        <v>0</v>
      </c>
      <c r="M85" s="55">
        <v>2.1817615779602173E-2</v>
      </c>
      <c r="N85" s="55">
        <v>4.9600643278232992E-2</v>
      </c>
      <c r="O85" s="55">
        <v>0.11722795315885204</v>
      </c>
      <c r="P85" s="55">
        <v>5.7169744876173212E-2</v>
      </c>
      <c r="R85" s="55">
        <v>1.5985784764581346E-2</v>
      </c>
      <c r="S85" s="55">
        <v>7.4238542088276996E-3</v>
      </c>
      <c r="T85" s="55">
        <v>2.7500113272391782E-3</v>
      </c>
      <c r="U85" s="55">
        <v>7.7719544556753206E-3</v>
      </c>
      <c r="V85" s="55">
        <v>6.8097745760062819E-3</v>
      </c>
      <c r="W85" s="55">
        <v>1.3739847298587035E-2</v>
      </c>
      <c r="X85" s="55">
        <v>5.9144522150688791E-3</v>
      </c>
      <c r="Y85" s="55">
        <v>-3.8511689131815092E-4</v>
      </c>
      <c r="Z85" s="55"/>
      <c r="AA85" s="55"/>
      <c r="AB85" s="55"/>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J85" s="231"/>
      <c r="BK85" s="231"/>
    </row>
    <row r="86" spans="1:63">
      <c r="B86" s="230">
        <v>2</v>
      </c>
      <c r="E86" s="55">
        <v>0.08</v>
      </c>
      <c r="F86" s="55">
        <v>6.9305548140761397E-2</v>
      </c>
      <c r="G86" s="55">
        <v>6.3527064615065409E-2</v>
      </c>
      <c r="H86" s="55">
        <v>5.1253062975713748E-2</v>
      </c>
      <c r="I86" s="55">
        <v>1.3414495057649134E-2</v>
      </c>
      <c r="J86" s="55">
        <v>0</v>
      </c>
      <c r="K86" s="55">
        <v>0</v>
      </c>
      <c r="M86" s="55">
        <v>2.3840140276151223E-2</v>
      </c>
      <c r="N86" s="55">
        <v>5.4838143973205966E-2</v>
      </c>
      <c r="O86" s="55">
        <v>0.17537597235956293</v>
      </c>
      <c r="P86" s="55">
        <v>5.7137206583491196E-2</v>
      </c>
      <c r="R86" s="55">
        <v>2.3160668189126783E-2</v>
      </c>
      <c r="S86" s="55">
        <v>8.604771121912316E-3</v>
      </c>
      <c r="T86" s="55">
        <v>2.950547415360267E-3</v>
      </c>
      <c r="U86" s="55">
        <v>6.9952383327699357E-3</v>
      </c>
      <c r="V86" s="55">
        <v>6.7662956662424044E-3</v>
      </c>
      <c r="W86" s="55">
        <v>1.5180350719546999E-2</v>
      </c>
      <c r="X86" s="55">
        <v>6.0455388234629181E-3</v>
      </c>
      <c r="Y86" s="55">
        <v>-3.8335142599661383E-4</v>
      </c>
      <c r="Z86" s="55"/>
      <c r="AA86" s="55"/>
      <c r="AB86" s="55"/>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J86" s="231"/>
      <c r="BK86" s="231"/>
    </row>
    <row r="87" spans="1:63">
      <c r="B87" s="230">
        <v>3</v>
      </c>
      <c r="D87" s="230">
        <v>3</v>
      </c>
      <c r="E87" s="55">
        <v>0.08</v>
      </c>
      <c r="F87" s="55">
        <v>6.7815166993807185E-2</v>
      </c>
      <c r="G87" s="55">
        <v>6.3618198915813995E-2</v>
      </c>
      <c r="H87" s="55">
        <v>5.1547498796199021E-2</v>
      </c>
      <c r="I87" s="55">
        <v>6.736241873824822E-3</v>
      </c>
      <c r="J87" s="55">
        <v>0</v>
      </c>
      <c r="K87" s="55">
        <v>0</v>
      </c>
      <c r="M87" s="55">
        <v>1.4107164436522268E-2</v>
      </c>
      <c r="N87" s="55">
        <v>5.7531525007205708E-2</v>
      </c>
      <c r="O87" s="55">
        <v>0.16042344363442917</v>
      </c>
      <c r="P87" s="55">
        <v>5.8682194706129787E-2</v>
      </c>
      <c r="R87" s="55">
        <v>2.0808264973636723E-2</v>
      </c>
      <c r="S87" s="55">
        <v>9.4025417318319444E-3</v>
      </c>
      <c r="T87" s="55">
        <v>1.8879014750047024E-3</v>
      </c>
      <c r="U87" s="55">
        <v>6.9387473995248207E-3</v>
      </c>
      <c r="V87" s="55">
        <v>7.3438085339600969E-3</v>
      </c>
      <c r="W87" s="55">
        <v>1.5888137551152228E-2</v>
      </c>
      <c r="X87" s="55">
        <v>5.915306608983162E-3</v>
      </c>
      <c r="Y87" s="55">
        <v>-3.8025562299674384E-4</v>
      </c>
      <c r="Z87" s="55"/>
      <c r="AA87" s="55"/>
      <c r="AB87" s="55"/>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J87" s="231"/>
      <c r="BK87" s="231"/>
    </row>
    <row r="88" spans="1:63">
      <c r="B88" s="230">
        <v>4</v>
      </c>
      <c r="E88" s="55">
        <v>0.08</v>
      </c>
      <c r="F88" s="55">
        <v>5.2583356316293184E-2</v>
      </c>
      <c r="G88" s="55">
        <v>4.6963440640156895E-2</v>
      </c>
      <c r="H88" s="55">
        <v>4.0536546693445974E-2</v>
      </c>
      <c r="I88" s="55">
        <v>-5.0175332268349582E-3</v>
      </c>
      <c r="J88" s="55">
        <v>0</v>
      </c>
      <c r="K88" s="55">
        <v>0</v>
      </c>
      <c r="M88" s="55">
        <v>-3.4295830715755704E-2</v>
      </c>
      <c r="N88" s="55">
        <v>4.5438086624410845E-2</v>
      </c>
      <c r="O88" s="55">
        <v>0.11814893155438178</v>
      </c>
      <c r="P88" s="55">
        <v>5.2982561313313026E-2</v>
      </c>
      <c r="R88" s="55">
        <v>1.5588448411471103E-2</v>
      </c>
      <c r="S88" s="55">
        <v>8.4805731676032819E-3</v>
      </c>
      <c r="T88" s="55">
        <v>-4.777410761999122E-3</v>
      </c>
      <c r="U88" s="55">
        <v>6.4532670833992653E-3</v>
      </c>
      <c r="V88" s="55">
        <v>7.20517737878039E-3</v>
      </c>
      <c r="W88" s="55">
        <v>1.2507341943962649E-2</v>
      </c>
      <c r="X88" s="55">
        <v>5.9500513955518036E-3</v>
      </c>
      <c r="Y88" s="55">
        <v>1.1722677167885162E-3</v>
      </c>
      <c r="Z88" s="55"/>
      <c r="AA88" s="55"/>
      <c r="AB88" s="55"/>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J88" s="231"/>
      <c r="BK88" s="231"/>
    </row>
    <row r="89" spans="1:63">
      <c r="B89" s="230">
        <v>5</v>
      </c>
      <c r="E89" s="55">
        <v>0.08</v>
      </c>
      <c r="F89" s="55">
        <v>3.5407435733521897E-2</v>
      </c>
      <c r="G89" s="55">
        <v>3.2895032942207525E-2</v>
      </c>
      <c r="H89" s="55">
        <v>2.9473818507891547E-2</v>
      </c>
      <c r="I89" s="55">
        <v>-1.3546096481591441E-3</v>
      </c>
      <c r="J89" s="55">
        <v>0</v>
      </c>
      <c r="K89" s="55">
        <v>0</v>
      </c>
      <c r="M89" s="55">
        <v>-0.10975360221934649</v>
      </c>
      <c r="N89" s="55">
        <v>4.9659233395563884E-2</v>
      </c>
      <c r="O89" s="55">
        <v>6.5764318018834311E-2</v>
      </c>
      <c r="P89" s="55">
        <v>5.0592928456858921E-2</v>
      </c>
      <c r="R89" s="55">
        <v>7.9930694471231321E-3</v>
      </c>
      <c r="S89" s="55">
        <v>7.842229988641522E-3</v>
      </c>
      <c r="T89" s="55">
        <v>-1.2733239157595035E-2</v>
      </c>
      <c r="U89" s="55">
        <v>5.4402256303854868E-3</v>
      </c>
      <c r="V89" s="55">
        <v>6.7933088247526252E-3</v>
      </c>
      <c r="W89" s="55">
        <v>1.3436638850573486E-2</v>
      </c>
      <c r="X89" s="55">
        <v>5.4679433264295738E-3</v>
      </c>
      <c r="Y89" s="55">
        <v>1.1547029739084247E-3</v>
      </c>
      <c r="Z89" s="55"/>
      <c r="AA89" s="55"/>
      <c r="AB89" s="55"/>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J89" s="231"/>
      <c r="BK89" s="231"/>
    </row>
    <row r="90" spans="1:63">
      <c r="B90" s="230">
        <v>6</v>
      </c>
      <c r="D90" s="230">
        <v>6</v>
      </c>
      <c r="E90" s="55">
        <v>0.08</v>
      </c>
      <c r="F90" s="55">
        <v>2.4357371289110086E-2</v>
      </c>
      <c r="G90" s="55">
        <v>2.8469815674201149E-2</v>
      </c>
      <c r="H90" s="55">
        <v>2.0588585235125745E-2</v>
      </c>
      <c r="I90" s="55">
        <v>4.3663253030439275E-3</v>
      </c>
      <c r="J90" s="55">
        <v>0</v>
      </c>
      <c r="K90" s="55">
        <v>0</v>
      </c>
      <c r="M90" s="55">
        <v>-0.10917996704932775</v>
      </c>
      <c r="N90" s="55">
        <v>4.5206354911917268E-2</v>
      </c>
      <c r="O90" s="55">
        <v>4.3043927374942115E-2</v>
      </c>
      <c r="P90" s="55">
        <v>3.9701971019173943E-2</v>
      </c>
      <c r="R90" s="55">
        <v>4.5292827432132678E-3</v>
      </c>
      <c r="S90" s="55">
        <v>7.344910314809854E-3</v>
      </c>
      <c r="T90" s="55">
        <v>-1.2454656293745293E-2</v>
      </c>
      <c r="U90" s="55">
        <v>4.0968996509979077E-3</v>
      </c>
      <c r="V90" s="55">
        <v>1.7286753729928066E-3</v>
      </c>
      <c r="W90" s="55">
        <v>1.2124421294052072E-2</v>
      </c>
      <c r="X90" s="55">
        <v>5.8504247590415587E-3</v>
      </c>
      <c r="Y90" s="55">
        <v>1.1374134477479007E-3</v>
      </c>
      <c r="Z90" s="55"/>
      <c r="AA90" s="55"/>
      <c r="AB90" s="55"/>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J90" s="231"/>
      <c r="BK90" s="231"/>
    </row>
    <row r="91" spans="1:63">
      <c r="B91" s="230">
        <v>7</v>
      </c>
      <c r="E91" s="55">
        <v>0.08</v>
      </c>
      <c r="F91" s="55">
        <v>3.2170931843106043E-2</v>
      </c>
      <c r="G91" s="55">
        <v>3.4421713958054934E-2</v>
      </c>
      <c r="H91" s="55">
        <v>2.029809392063342E-2</v>
      </c>
      <c r="I91" s="55">
        <v>7.4764247121981153E-3</v>
      </c>
      <c r="J91" s="55">
        <v>0</v>
      </c>
      <c r="K91" s="55">
        <v>0</v>
      </c>
      <c r="M91" s="55">
        <v>-9.2273216621947318E-2</v>
      </c>
      <c r="N91" s="55">
        <v>4.1882349125351048E-2</v>
      </c>
      <c r="O91" s="55">
        <v>9.201440820470963E-2</v>
      </c>
      <c r="P91" s="55">
        <v>3.6199800323472475E-2</v>
      </c>
      <c r="R91" s="55">
        <v>6.4253336023626676E-3</v>
      </c>
      <c r="S91" s="55">
        <v>1.3320970776489445E-2</v>
      </c>
      <c r="T91" s="55">
        <v>-1.0625040711270272E-2</v>
      </c>
      <c r="U91" s="55">
        <v>3.2640464327501817E-3</v>
      </c>
      <c r="V91" s="55">
        <v>1.7313496905160613E-3</v>
      </c>
      <c r="W91" s="55">
        <v>1.1291592645249496E-2</v>
      </c>
      <c r="X91" s="55">
        <v>5.6250950966149089E-3</v>
      </c>
      <c r="Y91" s="55">
        <v>1.1375843103931854E-3</v>
      </c>
      <c r="Z91" s="55"/>
      <c r="AA91" s="55"/>
      <c r="AB91" s="55"/>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J91" s="231"/>
      <c r="BK91" s="231"/>
    </row>
    <row r="92" spans="1:63">
      <c r="B92" s="230">
        <v>8</v>
      </c>
      <c r="E92" s="55">
        <v>0.08</v>
      </c>
      <c r="F92" s="55">
        <v>1.666767591800089E-2</v>
      </c>
      <c r="G92" s="55">
        <v>2.135555107157705E-2</v>
      </c>
      <c r="H92" s="55">
        <v>1.5135558852630959E-2</v>
      </c>
      <c r="I92" s="55">
        <v>-1.1085363185314168E-2</v>
      </c>
      <c r="J92" s="55">
        <v>0</v>
      </c>
      <c r="K92" s="55">
        <v>0</v>
      </c>
      <c r="M92" s="55">
        <v>-9.4992549945379978E-2</v>
      </c>
      <c r="N92" s="55">
        <v>4.2257834819852125E-2</v>
      </c>
      <c r="O92" s="55">
        <v>2.4583453422318824E-2</v>
      </c>
      <c r="P92" s="55">
        <v>2.8024804587980512E-2</v>
      </c>
      <c r="R92" s="55">
        <v>2.9139091272874468E-3</v>
      </c>
      <c r="S92" s="55">
        <v>5.8590858294000547E-3</v>
      </c>
      <c r="T92" s="55">
        <v>-1.0898084999451557E-2</v>
      </c>
      <c r="U92" s="55">
        <v>4.8457591408617873E-5</v>
      </c>
      <c r="V92" s="55">
        <v>1.7707627776022898E-3</v>
      </c>
      <c r="W92" s="55">
        <v>1.1391441246303305E-2</v>
      </c>
      <c r="X92" s="55">
        <v>4.4490462443232725E-3</v>
      </c>
      <c r="Y92" s="55">
        <v>1.1330581011271719E-3</v>
      </c>
      <c r="Z92" s="55"/>
      <c r="AA92" s="55"/>
      <c r="AB92" s="55"/>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J92" s="231"/>
      <c r="BK92" s="231"/>
    </row>
    <row r="93" spans="1:63">
      <c r="B93" s="230">
        <v>9</v>
      </c>
      <c r="D93" s="230">
        <v>9</v>
      </c>
      <c r="E93" s="55">
        <v>0.08</v>
      </c>
      <c r="F93" s="55">
        <v>1.3704198774220355E-2</v>
      </c>
      <c r="G93" s="55">
        <v>1.7206505681071071E-2</v>
      </c>
      <c r="H93" s="55">
        <v>2.0398999548304486E-2</v>
      </c>
      <c r="I93" s="55">
        <v>-2.9316750548129544E-3</v>
      </c>
      <c r="J93" s="55">
        <v>0</v>
      </c>
      <c r="K93" s="55">
        <v>0</v>
      </c>
      <c r="M93" s="55">
        <v>-8.2088432620203711E-2</v>
      </c>
      <c r="N93" s="55">
        <v>4.7805857228084836E-2</v>
      </c>
      <c r="O93" s="55">
        <v>-2.1233939085748665E-2</v>
      </c>
      <c r="P93" s="55">
        <v>3.1892716794706955E-2</v>
      </c>
      <c r="R93" s="55">
        <v>-2.5194218551804061E-3</v>
      </c>
      <c r="S93" s="55">
        <v>4.9978232137584686E-3</v>
      </c>
      <c r="T93" s="55">
        <v>-1.1193360442197013E-2</v>
      </c>
      <c r="U93" s="55">
        <v>2.4231093210594505E-5</v>
      </c>
      <c r="V93" s="55">
        <v>1.8025496446458385E-3</v>
      </c>
      <c r="W93" s="55">
        <v>1.2917349468222266E-2</v>
      </c>
      <c r="X93" s="55">
        <v>4.958843027608289E-3</v>
      </c>
      <c r="Y93" s="55">
        <v>2.7161846241521696E-3</v>
      </c>
      <c r="Z93" s="55"/>
      <c r="AA93" s="55"/>
      <c r="AB93" s="55"/>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J93" s="231"/>
      <c r="BK93" s="231"/>
    </row>
    <row r="94" spans="1:63">
      <c r="B94" s="230">
        <v>10</v>
      </c>
      <c r="E94" s="55">
        <v>0.08</v>
      </c>
      <c r="F94" s="55">
        <v>2.5576108653907692E-2</v>
      </c>
      <c r="G94" s="55">
        <v>2.4381998242032132E-2</v>
      </c>
      <c r="H94" s="55">
        <v>3.0351621081621705E-2</v>
      </c>
      <c r="I94" s="55">
        <v>5.4007226731633828E-3</v>
      </c>
      <c r="J94" s="55">
        <v>0</v>
      </c>
      <c r="K94" s="55">
        <v>0</v>
      </c>
      <c r="M94" s="55">
        <v>-7.1224685735897242E-2</v>
      </c>
      <c r="N94" s="55">
        <v>5.7531180736352994E-2</v>
      </c>
      <c r="O94" s="55">
        <v>-2.59479278028385E-4</v>
      </c>
      <c r="P94" s="55">
        <v>4.0913516228206825E-2</v>
      </c>
      <c r="R94" s="55">
        <v>-2.7674378807383288E-3</v>
      </c>
      <c r="S94" s="55">
        <v>1.0553414251513458E-2</v>
      </c>
      <c r="T94" s="55">
        <v>-1.0140837186926228E-2</v>
      </c>
      <c r="U94" s="55">
        <v>2.4383186753304858E-5</v>
      </c>
      <c r="V94" s="55">
        <v>2.5818283797418794E-3</v>
      </c>
      <c r="W94" s="55">
        <v>1.5695890038903908E-2</v>
      </c>
      <c r="X94" s="55">
        <v>6.8956343133892047E-3</v>
      </c>
      <c r="Y94" s="55">
        <v>2.7332335512704089E-3</v>
      </c>
      <c r="Z94" s="55"/>
      <c r="AA94" s="55"/>
      <c r="AB94" s="55"/>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J94" s="231"/>
      <c r="BK94" s="231"/>
    </row>
    <row r="95" spans="1:63">
      <c r="B95" s="230">
        <v>11</v>
      </c>
      <c r="E95" s="55">
        <v>0.08</v>
      </c>
      <c r="F95" s="55">
        <v>4.3492090578117315E-2</v>
      </c>
      <c r="G95" s="55">
        <v>3.4964638588516728E-2</v>
      </c>
      <c r="H95" s="55">
        <v>3.319044385520753E-2</v>
      </c>
      <c r="I95" s="55">
        <v>7.365213818969929E-3</v>
      </c>
      <c r="J95" s="55">
        <v>0</v>
      </c>
      <c r="K95" s="55">
        <v>0</v>
      </c>
      <c r="M95" s="55">
        <v>-4.7510001955496151E-2</v>
      </c>
      <c r="N95" s="55">
        <v>5.7758646209327136E-2</v>
      </c>
      <c r="O95" s="55">
        <v>0.10379163525327928</v>
      </c>
      <c r="P95" s="55">
        <v>4.0816777291083683E-2</v>
      </c>
      <c r="R95" s="55">
        <v>8.0974826948061723E-3</v>
      </c>
      <c r="S95" s="55">
        <v>1.4979100856034154E-2</v>
      </c>
      <c r="T95" s="55">
        <v>-1.0295336428007423E-2</v>
      </c>
      <c r="U95" s="55">
        <v>2.4627752564970983E-5</v>
      </c>
      <c r="V95" s="55">
        <v>2.5401943003501761E-3</v>
      </c>
      <c r="W95" s="55">
        <v>1.5927589895058273E-2</v>
      </c>
      <c r="X95" s="55">
        <v>6.9163614736307034E-3</v>
      </c>
      <c r="Y95" s="55">
        <v>5.3020700336801549E-3</v>
      </c>
      <c r="Z95" s="55"/>
      <c r="AA95" s="55"/>
      <c r="AB95" s="55"/>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J95" s="231"/>
      <c r="BK95" s="231"/>
    </row>
    <row r="96" spans="1:63">
      <c r="B96" s="230">
        <v>12</v>
      </c>
      <c r="D96" s="230">
        <v>12</v>
      </c>
      <c r="E96" s="55">
        <v>0.08</v>
      </c>
      <c r="F96" s="55">
        <v>1.8916874295377362E-2</v>
      </c>
      <c r="G96" s="55">
        <v>2.2769385378522466E-2</v>
      </c>
      <c r="H96" s="55">
        <v>2.1698539998298294E-3</v>
      </c>
      <c r="I96" s="55">
        <v>-1.7261489107409655E-2</v>
      </c>
      <c r="J96" s="55">
        <v>0.08</v>
      </c>
      <c r="K96" s="55">
        <v>0</v>
      </c>
      <c r="M96" s="55">
        <v>-0.25175508719520856</v>
      </c>
      <c r="N96" s="55">
        <v>5.1248294708807762E-2</v>
      </c>
      <c r="O96" s="55">
        <v>0.11782726291496126</v>
      </c>
      <c r="P96" s="55">
        <v>3.4437186507856321E-2</v>
      </c>
      <c r="R96" s="55">
        <v>1.0813921535347732E-2</v>
      </c>
      <c r="S96" s="55">
        <v>1.2968957750908061E-2</v>
      </c>
      <c r="T96" s="55">
        <v>-1.0383005060125147E-2</v>
      </c>
      <c r="U96" s="55">
        <v>2.4470136922586206E-5</v>
      </c>
      <c r="V96" s="55">
        <v>2.1819291933135154E-3</v>
      </c>
      <c r="W96" s="55">
        <v>1.4177243119036313E-2</v>
      </c>
      <c r="X96" s="55">
        <v>5.0633839481431502E-3</v>
      </c>
      <c r="Y96" s="55">
        <v>-1.5945591897044583E-2</v>
      </c>
      <c r="Z96" s="55"/>
      <c r="AA96" s="55"/>
      <c r="AB96" s="55"/>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J96" s="231"/>
      <c r="BK96" s="231"/>
    </row>
    <row r="97" spans="1:63">
      <c r="A97" s="230">
        <v>2021</v>
      </c>
      <c r="B97" s="230">
        <v>1</v>
      </c>
      <c r="C97" s="230">
        <v>2021</v>
      </c>
      <c r="E97" s="55">
        <v>0.06</v>
      </c>
      <c r="F97" s="55">
        <v>1.3454181605691895E-2</v>
      </c>
      <c r="G97" s="55">
        <v>2.3647722250514258E-2</v>
      </c>
      <c r="H97" s="55">
        <v>3.1106205802511333E-4</v>
      </c>
      <c r="I97" s="55">
        <v>6.6991370338562728E-3</v>
      </c>
      <c r="J97" s="55">
        <v>0.04</v>
      </c>
      <c r="K97" s="55">
        <v>0.04</v>
      </c>
      <c r="M97" s="55">
        <v>-0.24135326554470327</v>
      </c>
      <c r="N97" s="55">
        <v>4.3311686779228253E-2</v>
      </c>
      <c r="O97" s="55">
        <v>8.650393322301464E-2</v>
      </c>
      <c r="P97" s="55">
        <v>3.1478674503883308E-2</v>
      </c>
      <c r="R97" s="55">
        <v>5.9248488996939816E-3</v>
      </c>
      <c r="S97" s="55">
        <v>1.3993093584491708E-2</v>
      </c>
      <c r="T97" s="55">
        <v>-1.0757283100205012E-2</v>
      </c>
      <c r="U97" s="55">
        <v>2.417698090215523E-5</v>
      </c>
      <c r="V97" s="55">
        <v>1.9149619771428837E-3</v>
      </c>
      <c r="W97" s="55">
        <v>1.1879922034314266E-2</v>
      </c>
      <c r="X97" s="55">
        <v>4.9357705277440914E-3</v>
      </c>
      <c r="Y97" s="55">
        <v>-1.4461309298392263E-2</v>
      </c>
      <c r="Z97" s="55"/>
      <c r="AA97" s="55"/>
      <c r="AB97" s="55"/>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J97" s="231"/>
      <c r="BK97" s="231"/>
    </row>
    <row r="98" spans="1:63">
      <c r="B98" s="230">
        <v>2</v>
      </c>
      <c r="E98" s="55">
        <v>0.06</v>
      </c>
      <c r="F98" s="55">
        <v>1.9724885621910104E-2</v>
      </c>
      <c r="G98" s="55">
        <v>2.5798557654852727E-2</v>
      </c>
      <c r="H98" s="55">
        <v>1.9449362570000961E-3</v>
      </c>
      <c r="I98" s="55">
        <v>1.968495351506383E-2</v>
      </c>
      <c r="J98" s="55">
        <v>0.04</v>
      </c>
      <c r="K98" s="55">
        <v>0.04</v>
      </c>
      <c r="M98" s="55">
        <v>-0.21807349855892744</v>
      </c>
      <c r="N98" s="55">
        <v>3.7194477394919767E-2</v>
      </c>
      <c r="O98" s="55">
        <v>0.11316175838244358</v>
      </c>
      <c r="P98" s="55">
        <v>3.0009924783449105E-2</v>
      </c>
      <c r="R98" s="55">
        <v>8.7737934268166794E-3</v>
      </c>
      <c r="S98" s="55">
        <v>1.6794144446929959E-2</v>
      </c>
      <c r="T98" s="55">
        <v>-9.8501819280260947E-3</v>
      </c>
      <c r="U98" s="55">
        <v>-4.8498386587583803E-7</v>
      </c>
      <c r="V98" s="55">
        <v>1.736552210302009E-3</v>
      </c>
      <c r="W98" s="55">
        <v>1.0156908140412087E-2</v>
      </c>
      <c r="X98" s="55">
        <v>4.7349129355728006E-3</v>
      </c>
      <c r="Y98" s="55">
        <v>-1.263432883699951E-2</v>
      </c>
      <c r="Z98" s="55"/>
      <c r="AA98" s="55"/>
      <c r="AB98" s="55"/>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J98" s="231"/>
      <c r="BK98" s="231"/>
    </row>
    <row r="99" spans="1:63">
      <c r="B99" s="230">
        <v>3</v>
      </c>
      <c r="D99" s="230">
        <v>3</v>
      </c>
      <c r="E99" s="55">
        <v>0.06</v>
      </c>
      <c r="F99" s="55">
        <v>1.9796631235458939E-2</v>
      </c>
      <c r="G99" s="55">
        <v>2.4692208689654382E-2</v>
      </c>
      <c r="H99" s="55">
        <v>2.8102311341227093E-3</v>
      </c>
      <c r="I99" s="55">
        <v>6.80707363479649E-3</v>
      </c>
      <c r="J99" s="55">
        <v>0.04</v>
      </c>
      <c r="K99" s="55">
        <v>0.04</v>
      </c>
      <c r="M99" s="55">
        <v>-0.21043940359727142</v>
      </c>
      <c r="N99" s="55">
        <v>3.1723276704630043E-2</v>
      </c>
      <c r="O99" s="55">
        <v>0.10742369240429217</v>
      </c>
      <c r="P99" s="55">
        <v>2.9571360455286078E-2</v>
      </c>
      <c r="R99" s="55">
        <v>8.8394758728821757E-3</v>
      </c>
      <c r="S99" s="55">
        <v>1.5944083661878536E-2</v>
      </c>
      <c r="T99" s="55">
        <v>-8.8088909385579603E-3</v>
      </c>
      <c r="U99" s="55">
        <v>-4.8173875708809689E-7</v>
      </c>
      <c r="V99" s="55">
        <v>1.1293585950428314E-3</v>
      </c>
      <c r="W99" s="55">
        <v>8.6764562572772159E-3</v>
      </c>
      <c r="X99" s="55">
        <v>6.5665002317776234E-3</v>
      </c>
      <c r="Y99" s="55">
        <v>-1.2549790413309649E-2</v>
      </c>
      <c r="Z99" s="55"/>
      <c r="AA99" s="55"/>
      <c r="AB99" s="55"/>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J99" s="231"/>
      <c r="BK99" s="231"/>
    </row>
    <row r="100" spans="1:63">
      <c r="B100" s="230">
        <v>4</v>
      </c>
      <c r="E100" s="55">
        <v>0.06</v>
      </c>
      <c r="F100" s="55">
        <v>6.0115277768128417E-2</v>
      </c>
      <c r="G100" s="55">
        <v>5.5731089475260509E-2</v>
      </c>
      <c r="H100" s="55">
        <v>3.6882683836928054E-2</v>
      </c>
      <c r="I100" s="55">
        <v>3.4320061304567551E-2</v>
      </c>
      <c r="J100" s="55">
        <v>0.04</v>
      </c>
      <c r="K100" s="55">
        <v>0.04</v>
      </c>
      <c r="M100" s="55">
        <v>4.9423449749997017E-2</v>
      </c>
      <c r="N100" s="55">
        <v>3.8018472408700932E-2</v>
      </c>
      <c r="O100" s="55">
        <v>0.17778350641548868</v>
      </c>
      <c r="P100" s="55">
        <v>3.2351744841499608E-2</v>
      </c>
      <c r="R100" s="55">
        <v>2.1135342551110152E-2</v>
      </c>
      <c r="S100" s="55">
        <v>1.6487856973979427E-2</v>
      </c>
      <c r="T100" s="55">
        <v>-3.2677543636777918E-3</v>
      </c>
      <c r="U100" s="55">
        <v>0</v>
      </c>
      <c r="V100" s="55">
        <v>1.1747099431427734E-3</v>
      </c>
      <c r="W100" s="55">
        <v>1.0393970273540616E-2</v>
      </c>
      <c r="X100" s="55">
        <v>6.1568734324243994E-3</v>
      </c>
      <c r="Y100" s="55">
        <v>8.0342789576085868E-3</v>
      </c>
      <c r="Z100" s="55"/>
      <c r="AA100" s="55"/>
      <c r="AB100" s="55"/>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J100" s="231"/>
      <c r="BK100" s="231"/>
    </row>
    <row r="101" spans="1:63">
      <c r="B101" s="230">
        <v>5</v>
      </c>
      <c r="D101" s="230">
        <v>5</v>
      </c>
      <c r="E101" s="55">
        <v>0.06</v>
      </c>
      <c r="F101" s="55">
        <v>6.6921955940681066E-2</v>
      </c>
      <c r="G101" s="55">
        <v>6.1933602478829952E-2</v>
      </c>
      <c r="H101" s="55">
        <v>4.6078310069860073E-2</v>
      </c>
      <c r="I101" s="55">
        <v>5.0573890496985463E-3</v>
      </c>
      <c r="J101" s="55">
        <v>0.04</v>
      </c>
      <c r="K101" s="55">
        <v>0.04</v>
      </c>
      <c r="M101" s="55">
        <v>9.9597475815797365E-2</v>
      </c>
      <c r="N101" s="55">
        <v>4.1757154708210509E-2</v>
      </c>
      <c r="O101" s="55">
        <v>0.16992865167647131</v>
      </c>
      <c r="P101" s="55">
        <v>3.6287240259020859E-2</v>
      </c>
      <c r="R101" s="55">
        <v>1.9776202400577945E-2</v>
      </c>
      <c r="S101" s="55">
        <v>1.8003701846692623E-2</v>
      </c>
      <c r="T101" s="55">
        <v>3.5152664428255865E-3</v>
      </c>
      <c r="U101" s="55">
        <v>0</v>
      </c>
      <c r="V101" s="55">
        <v>1.5741368885065742E-3</v>
      </c>
      <c r="W101" s="55">
        <v>1.1454037033118524E-2</v>
      </c>
      <c r="X101" s="55">
        <v>7.0798348113414048E-3</v>
      </c>
      <c r="Y101" s="55">
        <v>5.5187765176186957E-3</v>
      </c>
      <c r="Z101" s="55"/>
      <c r="AA101" s="55"/>
      <c r="AB101" s="55"/>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J101" s="231"/>
      <c r="BK101" s="231"/>
    </row>
    <row r="102" spans="1:63">
      <c r="E102" s="55"/>
      <c r="F102" s="55"/>
      <c r="G102" s="55"/>
      <c r="H102" s="55"/>
      <c r="I102" s="55"/>
      <c r="J102" s="55"/>
      <c r="K102" s="55"/>
      <c r="M102" s="55"/>
      <c r="N102" s="55"/>
      <c r="O102" s="55"/>
      <c r="P102" s="55"/>
      <c r="R102" s="55"/>
      <c r="S102" s="55"/>
      <c r="T102" s="55"/>
      <c r="U102" s="55"/>
      <c r="V102" s="55"/>
      <c r="W102" s="55"/>
      <c r="X102" s="55"/>
      <c r="Y102" s="55"/>
      <c r="Z102" s="55"/>
      <c r="AA102" s="55"/>
      <c r="AB102" s="55"/>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J102" s="231"/>
      <c r="BK102" s="231"/>
    </row>
    <row r="103" spans="1:63">
      <c r="E103" s="55"/>
      <c r="F103" s="55"/>
      <c r="G103" s="55"/>
      <c r="H103" s="55"/>
      <c r="I103" s="55"/>
      <c r="J103" s="55"/>
      <c r="K103" s="55"/>
      <c r="M103" s="55"/>
      <c r="N103" s="55"/>
      <c r="O103" s="55"/>
      <c r="P103" s="55"/>
      <c r="R103" s="55"/>
      <c r="S103" s="55"/>
      <c r="T103" s="55"/>
      <c r="U103" s="55"/>
      <c r="V103" s="55"/>
      <c r="W103" s="55"/>
      <c r="X103" s="55"/>
      <c r="Y103" s="55"/>
      <c r="Z103" s="55"/>
      <c r="AA103" s="55"/>
      <c r="AB103" s="55"/>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J103" s="231"/>
      <c r="BK103" s="231"/>
    </row>
    <row r="104" spans="1:63">
      <c r="E104" s="55"/>
      <c r="F104" s="55"/>
      <c r="G104" s="55"/>
      <c r="H104" s="55"/>
      <c r="I104" s="55"/>
      <c r="J104" s="55"/>
      <c r="K104" s="55"/>
      <c r="M104" s="55"/>
      <c r="N104" s="55"/>
      <c r="O104" s="55"/>
      <c r="P104" s="55"/>
      <c r="R104" s="55"/>
      <c r="S104" s="55"/>
      <c r="T104" s="55"/>
      <c r="U104" s="55"/>
      <c r="V104" s="55"/>
      <c r="W104" s="55"/>
      <c r="X104" s="55"/>
      <c r="Y104" s="55"/>
      <c r="Z104" s="55"/>
      <c r="AA104" s="55"/>
      <c r="AB104" s="55"/>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J104" s="231"/>
      <c r="BK104" s="231"/>
    </row>
    <row r="105" spans="1:63">
      <c r="E105" s="55"/>
      <c r="F105" s="55"/>
      <c r="G105" s="55"/>
      <c r="H105" s="55"/>
      <c r="I105" s="55"/>
      <c r="J105" s="55"/>
      <c r="K105" s="55"/>
      <c r="M105" s="55"/>
      <c r="N105" s="55"/>
      <c r="O105" s="55"/>
      <c r="P105" s="55"/>
      <c r="R105" s="55"/>
      <c r="S105" s="55"/>
      <c r="T105" s="55"/>
      <c r="U105" s="55"/>
      <c r="V105" s="55"/>
      <c r="W105" s="55"/>
      <c r="X105" s="55"/>
      <c r="Y105" s="55"/>
      <c r="Z105" s="55"/>
      <c r="AA105" s="55"/>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6"/>
      <c r="BI105" s="231"/>
      <c r="BK105" s="231"/>
    </row>
  </sheetData>
  <mergeCells count="2">
    <mergeCell ref="E1:I1"/>
    <mergeCell ref="R1:Z1"/>
  </mergeCells>
  <pageMargins left="0.7" right="0.7" top="0.75" bottom="0.75" header="0.3" footer="0.3"/>
  <colBreaks count="1" manualBreakCount="1">
    <brk id="1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8">
    <tabColor theme="4"/>
  </sheetPr>
  <dimension ref="A1"/>
  <sheetViews>
    <sheetView view="pageBreakPreview" zoomScale="250" zoomScaleNormal="55" zoomScaleSheetLayoutView="250" workbookViewId="0">
      <selection activeCell="H10" sqref="H10"/>
    </sheetView>
  </sheetViews>
  <sheetFormatPr defaultColWidth="8.5703125" defaultRowHeight="15"/>
  <cols>
    <col min="6" max="6" width="6.28515625" customWidth="1"/>
  </cols>
  <sheetData/>
  <customSheetViews>
    <customSheetView guid="{8D4EA38E-ED42-44A9-9431-B3D4F6087B53}" scale="55" topLeftCell="A6">
      <selection activeCell="AH53" sqref="AH53"/>
      <pageMargins left="0" right="0" top="0" bottom="0" header="0" footer="0"/>
    </customSheetView>
    <customSheetView guid="{B6000075-C6E9-470D-8855-6E4C41B43187}" scale="55" topLeftCell="A9">
      <selection activeCell="AE28" sqref="AE28"/>
      <pageMargins left="0" right="0" top="0" bottom="0" header="0" footer="0"/>
    </customSheetView>
    <customSheetView guid="{A510ACF3-DF9A-47BB-87AF-862EA6359570}" scale="55" topLeftCell="A9">
      <selection activeCell="AE28" sqref="AE28"/>
      <pageMargins left="0" right="0" top="0" bottom="0" header="0" footer="0"/>
    </customSheetView>
    <customSheetView guid="{83D4AEBA-9C92-42A7-8C70-A480F50C01E3}">
      <selection activeCell="AF34" sqref="AF34"/>
      <pageMargins left="0" right="0" top="0" bottom="0" header="0" footer="0"/>
    </customSheetView>
    <customSheetView guid="{254DF0CF-5342-436C-8392-04866B911B72}">
      <pageMargins left="0" right="0" top="0" bottom="0" header="0" footer="0"/>
    </customSheetView>
    <customSheetView guid="{DC707E39-0569-4FAA-B5FD-B85110680DF5}" scale="55">
      <selection activeCell="AF34" sqref="AF34"/>
      <pageMargins left="0" right="0" top="0" bottom="0" header="0" footer="0"/>
    </customSheetView>
    <customSheetView guid="{5B55F06F-38A3-4953-A2E1-A01BECB01CAC}" scale="55" topLeftCell="A9">
      <selection activeCell="AE28" sqref="AE28"/>
      <pageMargins left="0" right="0" top="0" bottom="0" header="0" footer="0"/>
    </customSheetView>
    <customSheetView guid="{54FD4859-4825-49C8-AF88-E7B792413D64}" scale="55" topLeftCell="A9">
      <selection activeCell="AE28" sqref="AE28"/>
      <pageMargins left="0" right="0" top="0" bottom="0" header="0" footer="0"/>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9">
    <tabColor theme="4"/>
  </sheetPr>
  <dimension ref="A1"/>
  <sheetViews>
    <sheetView view="pageBreakPreview" zoomScale="145" zoomScaleNormal="70" zoomScaleSheetLayoutView="145" workbookViewId="0">
      <selection activeCell="H8" sqref="H8"/>
    </sheetView>
  </sheetViews>
  <sheetFormatPr defaultColWidth="8.5703125" defaultRowHeight="15"/>
  <sheetData/>
  <customSheetViews>
    <customSheetView guid="{8D4EA38E-ED42-44A9-9431-B3D4F6087B53}" scale="115">
      <selection activeCell="R16" sqref="R16"/>
      <pageMargins left="0" right="0" top="0" bottom="0" header="0" footer="0"/>
    </customSheetView>
    <customSheetView guid="{B6000075-C6E9-470D-8855-6E4C41B43187}" scale="70">
      <selection activeCell="N19" sqref="N19"/>
      <pageMargins left="0" right="0" top="0" bottom="0" header="0" footer="0"/>
    </customSheetView>
    <customSheetView guid="{A510ACF3-DF9A-47BB-87AF-862EA6359570}" scale="70">
      <selection activeCell="N19" sqref="N19"/>
      <pageMargins left="0" right="0" top="0" bottom="0" header="0" footer="0"/>
    </customSheetView>
    <customSheetView guid="{83D4AEBA-9C92-42A7-8C70-A480F50C01E3}">
      <selection activeCell="W13" sqref="W13"/>
      <pageMargins left="0" right="0" top="0" bottom="0" header="0" footer="0"/>
    </customSheetView>
    <customSheetView guid="{254DF0CF-5342-436C-8392-04866B911B72}">
      <pageMargins left="0" right="0" top="0" bottom="0" header="0" footer="0"/>
    </customSheetView>
    <customSheetView guid="{DC707E39-0569-4FAA-B5FD-B85110680DF5}" scale="70" topLeftCell="A7">
      <selection activeCell="W13" sqref="W13"/>
      <pageMargins left="0" right="0" top="0" bottom="0" header="0" footer="0"/>
    </customSheetView>
    <customSheetView guid="{5B55F06F-38A3-4953-A2E1-A01BECB01CAC}" scale="70">
      <selection activeCell="N19" sqref="N19"/>
      <pageMargins left="0" right="0" top="0" bottom="0" header="0" footer="0"/>
    </customSheetView>
    <customSheetView guid="{54FD4859-4825-49C8-AF88-E7B792413D64}" scale="70">
      <selection activeCell="N19" sqref="N19"/>
      <pageMargins left="0" right="0" top="0" bottom="0" header="0" footer="0"/>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4"/>
  </sheetPr>
  <dimension ref="A1"/>
  <sheetViews>
    <sheetView showGridLines="0" view="pageBreakPreview" topLeftCell="A4" zoomScaleNormal="100" zoomScaleSheetLayoutView="100" workbookViewId="0">
      <selection activeCell="R11" sqref="R11"/>
    </sheetView>
  </sheetViews>
  <sheetFormatPr defaultColWidth="9.28515625" defaultRowHeight="15"/>
  <cols>
    <col min="1" max="16384" width="9.28515625" style="17"/>
  </cols>
  <sheetData/>
  <customSheetViews>
    <customSheetView guid="{8D4EA38E-ED42-44A9-9431-B3D4F6087B53}" scale="70" showPageBreaks="1" showGridLines="0" view="pageBreakPreview" topLeftCell="B1">
      <selection activeCell="AC36" sqref="AC36"/>
      <pageMargins left="0" right="0" top="0" bottom="0" header="0" footer="0"/>
    </customSheetView>
    <customSheetView guid="{B6000075-C6E9-470D-8855-6E4C41B43187}" scale="70" showPageBreaks="1" showGridLines="0" view="pageBreakPreview" topLeftCell="B1">
      <selection activeCell="AA4" sqref="AA4"/>
      <pageMargins left="0" right="0" top="0" bottom="0" header="0" footer="0"/>
    </customSheetView>
    <customSheetView guid="{A510ACF3-DF9A-47BB-87AF-862EA6359570}" scale="70" showPageBreaks="1" showGridLines="0" view="pageBreakPreview" topLeftCell="B1">
      <selection activeCell="AA4" sqref="AA4"/>
      <pageMargins left="0" right="0" top="0" bottom="0" header="0" footer="0"/>
    </customSheetView>
    <customSheetView guid="{83D4AEBA-9C92-42A7-8C70-A480F50C01E3}" scale="60" showPageBreaks="1" showGridLines="0" view="pageBreakPreview">
      <selection activeCell="AR53" sqref="AR53"/>
      <pageMargins left="0" right="0" top="0" bottom="0" header="0" footer="0"/>
    </customSheetView>
    <customSheetView guid="{254DF0CF-5342-436C-8392-04866B911B72}" scale="60" showPageBreaks="1" showGridLines="0" view="pageBreakPreview">
      <selection activeCell="AR53" sqref="AR53"/>
      <pageMargins left="0" right="0" top="0" bottom="0" header="0" footer="0"/>
    </customSheetView>
    <customSheetView guid="{DC707E39-0569-4FAA-B5FD-B85110680DF5}" scale="60" showPageBreaks="1" showGridLines="0" printArea="1" view="pageBreakPreview">
      <selection activeCell="U32" sqref="U32"/>
      <pageMargins left="0" right="0" top="0" bottom="0" header="0" footer="0"/>
    </customSheetView>
    <customSheetView guid="{5B55F06F-38A3-4953-A2E1-A01BECB01CAC}" scale="70" showPageBreaks="1" showGridLines="0" view="pageBreakPreview" topLeftCell="B1">
      <selection activeCell="AA4" sqref="AA4"/>
      <pageMargins left="0" right="0" top="0" bottom="0" header="0" footer="0"/>
    </customSheetView>
    <customSheetView guid="{54FD4859-4825-49C8-AF88-E7B792413D64}" scale="70" showPageBreaks="1" showGridLines="0" printArea="1" view="pageBreakPreview" topLeftCell="B1">
      <selection activeCell="AA4" sqref="AA4"/>
      <pageMargins left="0" right="0" top="0" bottom="0" header="0" footer="0"/>
    </customSheetView>
  </customSheetView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
  <sheetViews>
    <sheetView view="pageBreakPreview" zoomScale="220" zoomScaleNormal="100" zoomScaleSheetLayoutView="220" workbookViewId="0">
      <selection activeCell="F10" sqref="F10"/>
    </sheetView>
  </sheetViews>
  <sheetFormatPr defaultRowHeight="1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
  <sheetViews>
    <sheetView view="pageBreakPreview" zoomScale="190" zoomScaleNormal="100" zoomScaleSheetLayoutView="190" workbookViewId="0">
      <selection activeCell="H7" sqref="H7"/>
    </sheetView>
  </sheetViews>
  <sheetFormatPr defaultColWidth="8.5703125" defaultRowHeight="1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
  <sheetViews>
    <sheetView view="pageBreakPreview" zoomScale="250" zoomScaleNormal="100" zoomScaleSheetLayoutView="250" workbookViewId="0">
      <selection activeCell="F6" sqref="F6"/>
    </sheetView>
  </sheetViews>
  <sheetFormatPr defaultColWidth="8.5703125" defaultRowHeight="1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2">
    <tabColor theme="4" tint="-0.499984740745262"/>
  </sheetPr>
  <dimension ref="A1:GI55"/>
  <sheetViews>
    <sheetView showGridLines="0" zoomScale="85" zoomScaleNormal="85" workbookViewId="0">
      <pane xSplit="1" topLeftCell="FB1" activePane="topRight" state="frozen"/>
      <selection pane="topRight" activeCell="GC16" sqref="GC16"/>
    </sheetView>
  </sheetViews>
  <sheetFormatPr defaultColWidth="9.28515625" defaultRowHeight="15"/>
  <cols>
    <col min="1" max="1" width="66.5703125" style="26" bestFit="1" customWidth="1"/>
    <col min="2" max="2" width="7.140625" style="26" bestFit="1" customWidth="1"/>
    <col min="3" max="3" width="6.5703125" style="26" bestFit="1" customWidth="1"/>
    <col min="4" max="4" width="7.42578125" style="26" bestFit="1" customWidth="1"/>
    <col min="5" max="6" width="7.140625" style="26" bestFit="1" customWidth="1"/>
    <col min="7" max="7" width="7.42578125" style="26" bestFit="1" customWidth="1"/>
    <col min="8" max="10" width="6.85546875" style="26" bestFit="1" customWidth="1"/>
    <col min="11" max="11" width="6.5703125" style="26" bestFit="1" customWidth="1"/>
    <col min="12" max="14" width="7.140625" style="26" bestFit="1" customWidth="1"/>
    <col min="15" max="15" width="6.85546875" style="26" bestFit="1" customWidth="1"/>
    <col min="16" max="16" width="7.140625" style="26" bestFit="1" customWidth="1"/>
    <col min="17" max="18" width="7.42578125" style="26" bestFit="1" customWidth="1"/>
    <col min="19" max="19" width="6.85546875" style="26" bestFit="1" customWidth="1"/>
    <col min="20" max="20" width="7.140625" style="26" bestFit="1" customWidth="1"/>
    <col min="21" max="21" width="7.42578125" style="26" bestFit="1" customWidth="1"/>
    <col min="22" max="22" width="6.5703125" style="26" bestFit="1" customWidth="1"/>
    <col min="23" max="23" width="6.85546875" style="26" bestFit="1" customWidth="1"/>
    <col min="24" max="24" width="7.42578125" style="26" bestFit="1" customWidth="1"/>
    <col min="25" max="25" width="6.85546875" style="26" bestFit="1" customWidth="1"/>
    <col min="26" max="26" width="6.5703125" style="26" bestFit="1" customWidth="1"/>
    <col min="27" max="27" width="6.85546875" style="26" bestFit="1" customWidth="1"/>
    <col min="28" max="28" width="7.42578125" style="26" bestFit="1" customWidth="1"/>
    <col min="29" max="29" width="6.5703125" style="26" bestFit="1" customWidth="1"/>
    <col min="30" max="30" width="6.85546875" style="26" bestFit="1" customWidth="1"/>
    <col min="31" max="31" width="6.5703125" style="26" bestFit="1" customWidth="1"/>
    <col min="32" max="33" width="6.85546875" style="26" bestFit="1" customWidth="1"/>
    <col min="34" max="34" width="6.5703125" style="26" bestFit="1" customWidth="1"/>
    <col min="35" max="35" width="6.85546875" style="26" bestFit="1" customWidth="1"/>
    <col min="36" max="36" width="6.5703125" style="26" bestFit="1" customWidth="1"/>
    <col min="37" max="37" width="7.42578125" style="26" bestFit="1" customWidth="1"/>
    <col min="38" max="39" width="6.85546875" style="26" bestFit="1" customWidth="1"/>
    <col min="40" max="40" width="7.42578125" style="26" bestFit="1" customWidth="1"/>
    <col min="41" max="41" width="6.5703125" style="26" bestFit="1" customWidth="1"/>
    <col min="42" max="42" width="7.42578125" style="26" bestFit="1" customWidth="1"/>
    <col min="43" max="43" width="7.140625" style="26" bestFit="1" customWidth="1"/>
    <col min="44" max="44" width="7.42578125" style="26" bestFit="1" customWidth="1"/>
    <col min="45" max="45" width="7.140625" style="26" bestFit="1" customWidth="1"/>
    <col min="46" max="47" width="6.85546875" style="26" bestFit="1" customWidth="1"/>
    <col min="48" max="48" width="6.42578125" style="26" bestFit="1" customWidth="1"/>
    <col min="49" max="49" width="7.42578125" style="26" bestFit="1" customWidth="1"/>
    <col min="50" max="50" width="7.140625" style="26" bestFit="1" customWidth="1"/>
    <col min="51" max="51" width="6.42578125" style="26" bestFit="1" customWidth="1"/>
    <col min="52" max="53" width="7.140625" style="26" bestFit="1" customWidth="1"/>
    <col min="54" max="55" width="6.5703125" style="26" bestFit="1" customWidth="1"/>
    <col min="56" max="56" width="6.85546875" style="26" bestFit="1" customWidth="1"/>
    <col min="57" max="57" width="7.42578125" style="26" bestFit="1" customWidth="1"/>
    <col min="58" max="58" width="6.42578125" style="26" bestFit="1" customWidth="1"/>
    <col min="59" max="60" width="6.85546875" style="26" bestFit="1" customWidth="1"/>
    <col min="61" max="61" width="6.140625" style="26" bestFit="1" customWidth="1"/>
    <col min="62" max="62" width="6.85546875" style="26" bestFit="1" customWidth="1"/>
    <col min="63" max="63" width="6.42578125" style="26" bestFit="1" customWidth="1"/>
    <col min="64" max="64" width="6.140625" style="26" bestFit="1" customWidth="1"/>
    <col min="65" max="65" width="6.85546875" style="26" bestFit="1" customWidth="1"/>
    <col min="66" max="67" width="6.42578125" style="26" bestFit="1" customWidth="1"/>
    <col min="68" max="69" width="6.5703125" style="26" bestFit="1" customWidth="1"/>
    <col min="70" max="70" width="6.42578125" style="26" bestFit="1" customWidth="1"/>
    <col min="71" max="73" width="6.5703125" style="26" bestFit="1" customWidth="1"/>
    <col min="74" max="74" width="6.42578125" style="26" bestFit="1" customWidth="1"/>
    <col min="75" max="75" width="6.85546875" style="26" bestFit="1" customWidth="1"/>
    <col min="76" max="79" width="6.5703125" style="26" bestFit="1" customWidth="1"/>
    <col min="80" max="81" width="6.85546875" style="26" bestFit="1" customWidth="1"/>
    <col min="82" max="84" width="6.5703125" style="26" bestFit="1" customWidth="1"/>
    <col min="85" max="85" width="6.140625" style="26" bestFit="1" customWidth="1"/>
    <col min="86" max="86" width="6.85546875" style="26" bestFit="1" customWidth="1"/>
    <col min="87" max="87" width="6.42578125" style="26" bestFit="1" customWidth="1"/>
    <col min="88" max="88" width="6.5703125" style="26" bestFit="1" customWidth="1"/>
    <col min="89" max="89" width="6.42578125" style="26" bestFit="1" customWidth="1"/>
    <col min="90" max="90" width="6.85546875" style="26" bestFit="1" customWidth="1"/>
    <col min="91" max="91" width="6.140625" style="26" bestFit="1" customWidth="1"/>
    <col min="92" max="92" width="6.5703125" style="26" bestFit="1" customWidth="1"/>
    <col min="93" max="95" width="6.85546875" style="26" bestFit="1" customWidth="1"/>
    <col min="96" max="97" width="6.5703125" style="26" bestFit="1" customWidth="1"/>
    <col min="98" max="98" width="8.5703125" style="26" bestFit="1" customWidth="1"/>
    <col min="99" max="99" width="8.42578125" style="26" bestFit="1" customWidth="1"/>
    <col min="100" max="100" width="9" style="26" bestFit="1" customWidth="1"/>
    <col min="101" max="101" width="8.140625" style="26" bestFit="1" customWidth="1"/>
    <col min="102" max="102" width="9" style="26" bestFit="1" customWidth="1"/>
    <col min="103" max="103" width="9.42578125" style="26" bestFit="1" customWidth="1"/>
    <col min="104" max="104" width="9.28515625" style="26"/>
    <col min="105" max="106" width="8.5703125" style="26" bestFit="1" customWidth="1"/>
    <col min="107" max="107" width="9.42578125" style="26" bestFit="1" customWidth="1"/>
    <col min="108" max="108" width="8.5703125" style="26" bestFit="1" customWidth="1"/>
    <col min="109" max="109" width="9.42578125" style="26" bestFit="1" customWidth="1"/>
    <col min="110" max="110" width="9.28515625" style="26"/>
    <col min="111" max="111" width="8.42578125" style="26" bestFit="1" customWidth="1"/>
    <col min="112" max="112" width="9.42578125" style="26" bestFit="1" customWidth="1"/>
    <col min="113" max="113" width="9" style="26" bestFit="1" customWidth="1"/>
    <col min="114" max="115" width="9.42578125" style="26" bestFit="1" customWidth="1"/>
    <col min="116" max="116" width="9.28515625" style="26"/>
    <col min="117" max="117" width="9.42578125" style="26" bestFit="1" customWidth="1"/>
    <col min="118" max="119" width="9.28515625" style="26"/>
    <col min="120" max="120" width="9.42578125" style="26" bestFit="1" customWidth="1"/>
    <col min="121" max="121" width="9.28515625" style="26"/>
    <col min="122" max="122" width="10" style="26" bestFit="1" customWidth="1"/>
    <col min="123" max="124" width="9.5703125" style="26" bestFit="1" customWidth="1"/>
    <col min="125" max="125" width="9" style="26" bestFit="1" customWidth="1"/>
    <col min="126" max="126" width="9.5703125" style="26" bestFit="1" customWidth="1"/>
    <col min="127" max="128" width="9.42578125" style="26" bestFit="1" customWidth="1"/>
    <col min="129" max="129" width="9.5703125" style="26" bestFit="1" customWidth="1"/>
    <col min="130" max="130" width="10" style="26" bestFit="1" customWidth="1"/>
    <col min="131" max="131" width="9.5703125" style="26" bestFit="1" customWidth="1"/>
    <col min="132" max="132" width="10" style="26" bestFit="1" customWidth="1"/>
    <col min="133" max="133" width="9.42578125" style="26" bestFit="1" customWidth="1"/>
    <col min="134" max="134" width="10" style="26" bestFit="1" customWidth="1"/>
    <col min="135" max="135" width="9.5703125" style="26" bestFit="1" customWidth="1"/>
    <col min="136" max="137" width="9.28515625" style="26"/>
    <col min="138" max="138" width="9.42578125" style="26" bestFit="1" customWidth="1"/>
    <col min="139" max="139" width="9.5703125" style="26" bestFit="1" customWidth="1"/>
    <col min="140" max="140" width="9.42578125" style="26" bestFit="1" customWidth="1"/>
    <col min="141" max="143" width="9.5703125" style="26" bestFit="1" customWidth="1"/>
    <col min="144" max="145" width="10" style="26" bestFit="1" customWidth="1"/>
    <col min="146" max="146" width="9.28515625" style="26"/>
    <col min="147" max="147" width="10" style="26" bestFit="1" customWidth="1"/>
    <col min="148" max="148" width="9.42578125" style="26" bestFit="1" customWidth="1"/>
    <col min="149" max="149" width="9.5703125" style="26" bestFit="1" customWidth="1"/>
    <col min="150" max="150" width="9.28515625" style="26"/>
    <col min="151" max="152" width="10" style="26" bestFit="1" customWidth="1"/>
    <col min="153" max="153" width="9.42578125" style="26" bestFit="1" customWidth="1"/>
    <col min="154" max="156" width="9.28515625" style="26"/>
    <col min="157" max="157" width="9.42578125" style="26" bestFit="1" customWidth="1"/>
    <col min="158" max="158" width="10" style="26" bestFit="1" customWidth="1"/>
    <col min="159" max="159" width="9.5703125" style="26" bestFit="1" customWidth="1"/>
    <col min="160" max="160" width="9.28515625" style="26"/>
    <col min="161" max="161" width="10" style="26" bestFit="1" customWidth="1"/>
    <col min="162" max="162" width="9.28515625" style="26"/>
    <col min="163" max="163" width="9.42578125" style="26" bestFit="1" customWidth="1"/>
    <col min="164" max="164" width="9" style="26" bestFit="1" customWidth="1"/>
    <col min="165" max="165" width="9.42578125" style="26" bestFit="1" customWidth="1"/>
    <col min="166" max="166" width="10" style="26" bestFit="1" customWidth="1"/>
    <col min="167" max="167" width="9.28515625" style="26"/>
    <col min="168" max="169" width="9.42578125" style="26" bestFit="1" customWidth="1"/>
    <col min="170" max="170" width="9.5703125" style="26" bestFit="1" customWidth="1"/>
    <col min="171" max="171" width="9.28515625" style="26"/>
    <col min="172" max="172" width="9.5703125" style="26" bestFit="1" customWidth="1"/>
    <col min="173" max="173" width="9.28515625" style="26"/>
    <col min="174" max="180" width="6.85546875" style="26" bestFit="1" customWidth="1"/>
    <col min="181" max="181" width="6.5703125" style="26" bestFit="1" customWidth="1"/>
    <col min="182" max="185" width="6.85546875" style="26" bestFit="1" customWidth="1"/>
    <col min="186" max="16384" width="9.28515625" style="26"/>
  </cols>
  <sheetData>
    <row r="1" spans="1:191">
      <c r="A1" s="15" t="s">
        <v>154</v>
      </c>
      <c r="B1" s="581">
        <v>2006</v>
      </c>
      <c r="C1" s="581"/>
      <c r="D1" s="581"/>
      <c r="E1" s="581"/>
      <c r="F1" s="581"/>
      <c r="G1" s="581"/>
      <c r="H1" s="581"/>
      <c r="I1" s="581"/>
      <c r="J1" s="581"/>
      <c r="K1" s="581"/>
      <c r="L1" s="581"/>
      <c r="M1" s="581"/>
      <c r="N1" s="581">
        <v>2007</v>
      </c>
      <c r="O1" s="581"/>
      <c r="P1" s="581"/>
      <c r="Q1" s="581"/>
      <c r="R1" s="581"/>
      <c r="S1" s="581"/>
      <c r="T1" s="581"/>
      <c r="U1" s="581"/>
      <c r="V1" s="581"/>
      <c r="W1" s="581"/>
      <c r="X1" s="581"/>
      <c r="Y1" s="581"/>
      <c r="Z1" s="581">
        <v>2008</v>
      </c>
      <c r="AA1" s="581"/>
      <c r="AB1" s="581"/>
      <c r="AC1" s="581"/>
      <c r="AD1" s="581"/>
      <c r="AE1" s="581"/>
      <c r="AF1" s="581"/>
      <c r="AG1" s="581"/>
      <c r="AH1" s="581"/>
      <c r="AI1" s="581"/>
      <c r="AJ1" s="581"/>
      <c r="AK1" s="581"/>
      <c r="AL1" s="581">
        <v>2009</v>
      </c>
      <c r="AM1" s="581"/>
      <c r="AN1" s="581"/>
      <c r="AO1" s="581"/>
      <c r="AP1" s="581"/>
      <c r="AQ1" s="581"/>
      <c r="AR1" s="581"/>
      <c r="AS1" s="581"/>
      <c r="AT1" s="581"/>
      <c r="AU1" s="581"/>
      <c r="AV1" s="581"/>
      <c r="AW1" s="581"/>
      <c r="AX1" s="581">
        <v>2010</v>
      </c>
      <c r="AY1" s="581"/>
      <c r="AZ1" s="581"/>
      <c r="BA1" s="581"/>
      <c r="BB1" s="581"/>
      <c r="BC1" s="581"/>
      <c r="BD1" s="581"/>
      <c r="BE1" s="581"/>
      <c r="BF1" s="581"/>
      <c r="BG1" s="581"/>
      <c r="BH1" s="581"/>
      <c r="BI1" s="581"/>
      <c r="BJ1" s="581">
        <v>2011</v>
      </c>
      <c r="BK1" s="581"/>
      <c r="BL1" s="581"/>
      <c r="BM1" s="581"/>
      <c r="BN1" s="581"/>
      <c r="BO1" s="581"/>
      <c r="BP1" s="581"/>
      <c r="BQ1" s="581"/>
      <c r="BR1" s="581"/>
      <c r="BS1" s="581"/>
      <c r="BT1" s="581"/>
      <c r="BU1" s="581"/>
      <c r="BV1" s="581">
        <v>2012</v>
      </c>
      <c r="BW1" s="581"/>
      <c r="BX1" s="581"/>
      <c r="BY1" s="581"/>
      <c r="BZ1" s="581"/>
      <c r="CA1" s="581"/>
      <c r="CB1" s="581"/>
      <c r="CC1" s="581"/>
      <c r="CD1" s="581"/>
      <c r="CE1" s="581"/>
      <c r="CF1" s="581"/>
      <c r="CG1" s="581"/>
      <c r="CH1" s="581">
        <v>2013</v>
      </c>
      <c r="CI1" s="581"/>
      <c r="CJ1" s="581"/>
      <c r="CK1" s="581"/>
      <c r="CL1" s="581"/>
      <c r="CM1" s="581"/>
      <c r="CN1" s="581"/>
      <c r="CO1" s="581"/>
      <c r="CP1" s="581"/>
      <c r="CQ1" s="581"/>
      <c r="CR1" s="581"/>
      <c r="CS1" s="581"/>
      <c r="CT1" s="581">
        <v>2014</v>
      </c>
      <c r="CU1" s="581"/>
      <c r="CV1" s="581"/>
      <c r="CW1" s="581"/>
      <c r="CX1" s="581"/>
      <c r="CY1" s="581"/>
      <c r="CZ1" s="581"/>
      <c r="DA1" s="581"/>
      <c r="DB1" s="581"/>
      <c r="DC1" s="581"/>
      <c r="DD1" s="581"/>
      <c r="DE1" s="581"/>
      <c r="DF1" s="581">
        <v>2015</v>
      </c>
      <c r="DG1" s="581"/>
      <c r="DH1" s="581"/>
      <c r="DI1" s="581"/>
      <c r="DJ1" s="581"/>
      <c r="DK1" s="581"/>
      <c r="DL1" s="581"/>
      <c r="DM1" s="581"/>
      <c r="DN1" s="581"/>
      <c r="DO1" s="581"/>
      <c r="DP1" s="581"/>
      <c r="DQ1" s="581"/>
      <c r="DR1" s="581">
        <v>2016</v>
      </c>
      <c r="DS1" s="581"/>
      <c r="DT1" s="581"/>
      <c r="DU1" s="581"/>
      <c r="DV1" s="581"/>
      <c r="DW1" s="581"/>
      <c r="DX1" s="581"/>
      <c r="DY1" s="581"/>
      <c r="DZ1" s="581"/>
      <c r="EA1" s="581"/>
      <c r="EB1" s="581"/>
      <c r="EC1" s="581"/>
      <c r="ED1" s="581">
        <v>2017</v>
      </c>
      <c r="EE1" s="581"/>
      <c r="EF1" s="581"/>
      <c r="EG1" s="581"/>
      <c r="EH1" s="581"/>
      <c r="EI1" s="581"/>
      <c r="EJ1" s="581"/>
      <c r="EK1" s="581"/>
      <c r="EL1" s="581"/>
      <c r="EM1" s="581"/>
      <c r="EN1" s="581"/>
      <c r="EO1" s="581"/>
      <c r="EP1" s="582">
        <v>2018</v>
      </c>
      <c r="EQ1" s="582"/>
      <c r="ER1" s="582"/>
      <c r="ES1" s="582"/>
      <c r="ET1" s="582"/>
      <c r="EU1" s="582"/>
      <c r="EV1" s="582"/>
      <c r="EW1" s="582"/>
      <c r="EX1" s="582"/>
      <c r="EY1" s="582"/>
      <c r="EZ1" s="582"/>
      <c r="FA1" s="582"/>
      <c r="FB1" s="26">
        <v>2019</v>
      </c>
      <c r="FN1" s="26">
        <v>2020</v>
      </c>
      <c r="FZ1" s="26">
        <v>2021</v>
      </c>
    </row>
    <row r="2" spans="1:191">
      <c r="A2" s="15" t="s">
        <v>220</v>
      </c>
      <c r="B2" s="18"/>
      <c r="C2" s="18"/>
      <c r="D2" s="18">
        <v>3</v>
      </c>
      <c r="E2" s="18"/>
      <c r="F2" s="18"/>
      <c r="G2" s="18">
        <v>6</v>
      </c>
      <c r="H2" s="18"/>
      <c r="I2" s="18"/>
      <c r="J2" s="18">
        <v>9</v>
      </c>
      <c r="K2" s="18"/>
      <c r="L2" s="18"/>
      <c r="M2" s="18">
        <v>12</v>
      </c>
      <c r="N2" s="18"/>
      <c r="O2" s="18"/>
      <c r="P2" s="18">
        <v>3</v>
      </c>
      <c r="Q2" s="18"/>
      <c r="R2" s="18"/>
      <c r="S2" s="18">
        <v>6</v>
      </c>
      <c r="T2" s="18"/>
      <c r="U2" s="18"/>
      <c r="V2" s="18">
        <v>9</v>
      </c>
      <c r="W2" s="18"/>
      <c r="X2" s="18"/>
      <c r="Y2" s="18">
        <v>12</v>
      </c>
      <c r="Z2" s="18"/>
      <c r="AA2" s="18"/>
      <c r="AB2" s="18">
        <v>3</v>
      </c>
      <c r="AC2" s="18"/>
      <c r="AD2" s="18"/>
      <c r="AE2" s="18">
        <v>6</v>
      </c>
      <c r="AF2" s="18"/>
      <c r="AG2" s="18"/>
      <c r="AH2" s="18">
        <v>9</v>
      </c>
      <c r="AI2" s="18"/>
      <c r="AJ2" s="18"/>
      <c r="AK2" s="18">
        <v>12</v>
      </c>
      <c r="AL2" s="18"/>
      <c r="AM2" s="18"/>
      <c r="AN2" s="18">
        <v>3</v>
      </c>
      <c r="AO2" s="18"/>
      <c r="AP2" s="18"/>
      <c r="AQ2" s="18">
        <v>6</v>
      </c>
      <c r="AR2" s="18"/>
      <c r="AS2" s="18"/>
      <c r="AT2" s="18">
        <v>9</v>
      </c>
      <c r="AU2" s="18"/>
      <c r="AV2" s="18"/>
      <c r="AW2" s="18">
        <v>12</v>
      </c>
      <c r="AX2" s="18"/>
      <c r="AY2" s="18"/>
      <c r="AZ2" s="18">
        <v>3</v>
      </c>
      <c r="BA2" s="18"/>
      <c r="BB2" s="18"/>
      <c r="BC2" s="18">
        <v>6</v>
      </c>
      <c r="BD2" s="18"/>
      <c r="BE2" s="18"/>
      <c r="BF2" s="18">
        <v>9</v>
      </c>
      <c r="BG2" s="18"/>
      <c r="BH2" s="18"/>
      <c r="BI2" s="18">
        <v>12</v>
      </c>
      <c r="BJ2" s="18"/>
      <c r="BK2" s="18"/>
      <c r="BL2" s="18">
        <v>3</v>
      </c>
      <c r="BM2" s="18"/>
      <c r="BN2" s="18"/>
      <c r="BO2" s="18">
        <v>6</v>
      </c>
      <c r="BP2" s="18"/>
      <c r="BQ2" s="18"/>
      <c r="BR2" s="18">
        <v>9</v>
      </c>
      <c r="BS2" s="18"/>
      <c r="BT2" s="18"/>
      <c r="BU2" s="18">
        <v>12</v>
      </c>
      <c r="BV2" s="18"/>
      <c r="BW2" s="18"/>
      <c r="BX2" s="18">
        <v>3</v>
      </c>
      <c r="BY2" s="18"/>
      <c r="BZ2" s="18"/>
      <c r="CA2" s="18">
        <v>6</v>
      </c>
      <c r="CB2" s="18"/>
      <c r="CC2" s="18"/>
      <c r="CD2" s="18">
        <v>9</v>
      </c>
      <c r="CE2" s="18"/>
      <c r="CF2" s="18"/>
      <c r="CG2" s="18">
        <v>12</v>
      </c>
      <c r="CH2" s="18"/>
      <c r="CI2" s="18"/>
      <c r="CJ2" s="18">
        <v>3</v>
      </c>
      <c r="CK2" s="18"/>
      <c r="CL2" s="18"/>
      <c r="CM2" s="18">
        <v>6</v>
      </c>
      <c r="CN2" s="18"/>
      <c r="CO2" s="18"/>
      <c r="CP2" s="18">
        <v>9</v>
      </c>
      <c r="CQ2" s="18"/>
      <c r="CR2" s="18"/>
      <c r="CS2" s="18">
        <v>12</v>
      </c>
      <c r="CT2" s="18"/>
      <c r="CU2" s="18"/>
      <c r="CV2" s="18">
        <v>3</v>
      </c>
      <c r="CW2" s="18"/>
      <c r="CX2" s="18"/>
      <c r="CY2" s="18">
        <v>6</v>
      </c>
      <c r="CZ2" s="18"/>
      <c r="DA2" s="18"/>
      <c r="DB2" s="18">
        <v>9</v>
      </c>
      <c r="DC2" s="18"/>
      <c r="DD2" s="18"/>
      <c r="DE2" s="18">
        <v>12</v>
      </c>
      <c r="DF2" s="16"/>
      <c r="DG2" s="16"/>
      <c r="DH2" s="18">
        <v>3</v>
      </c>
      <c r="DI2" s="16"/>
      <c r="DJ2" s="16"/>
      <c r="DK2" s="16">
        <v>6</v>
      </c>
      <c r="DL2" s="16"/>
      <c r="DM2" s="16"/>
      <c r="DN2" s="16">
        <v>9</v>
      </c>
      <c r="DO2" s="16"/>
      <c r="DP2" s="16"/>
      <c r="DQ2" s="16">
        <v>12</v>
      </c>
      <c r="DR2" s="16"/>
      <c r="DS2" s="16"/>
      <c r="DT2" s="16">
        <v>3</v>
      </c>
      <c r="DU2" s="16"/>
      <c r="DV2" s="16"/>
      <c r="DW2" s="16">
        <v>6</v>
      </c>
      <c r="DX2" s="16"/>
      <c r="DY2" s="16"/>
      <c r="DZ2" s="16">
        <v>9</v>
      </c>
      <c r="EA2" s="16"/>
      <c r="EB2" s="16"/>
      <c r="EC2" s="16">
        <v>12</v>
      </c>
      <c r="ED2" s="16"/>
      <c r="EE2" s="16"/>
      <c r="EF2" s="16">
        <v>3</v>
      </c>
      <c r="EG2" s="16"/>
      <c r="EH2" s="16"/>
      <c r="EI2" s="16">
        <v>6</v>
      </c>
      <c r="EJ2" s="16"/>
      <c r="EK2" s="16"/>
      <c r="EL2" s="16">
        <v>9</v>
      </c>
      <c r="EO2" s="26">
        <v>12</v>
      </c>
      <c r="ER2" s="26">
        <v>3</v>
      </c>
      <c r="EU2" s="26">
        <v>6</v>
      </c>
      <c r="EX2" s="26">
        <v>9</v>
      </c>
      <c r="FA2" s="26">
        <v>12</v>
      </c>
      <c r="FD2" s="26">
        <v>3</v>
      </c>
      <c r="FG2" s="26">
        <v>6</v>
      </c>
      <c r="FJ2" s="26">
        <v>9</v>
      </c>
      <c r="FM2" s="26">
        <v>12</v>
      </c>
      <c r="FP2" s="26">
        <v>3</v>
      </c>
      <c r="FS2" s="26">
        <v>6</v>
      </c>
      <c r="FV2" s="26">
        <v>9</v>
      </c>
      <c r="FY2" s="26">
        <v>12</v>
      </c>
      <c r="GC2" s="26">
        <v>4</v>
      </c>
      <c r="GE2" s="26">
        <v>6</v>
      </c>
      <c r="GI2" s="26">
        <v>10</v>
      </c>
    </row>
    <row r="3" spans="1:191">
      <c r="A3" s="19" t="s">
        <v>221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244"/>
      <c r="CU3" s="244"/>
      <c r="CV3" s="244"/>
      <c r="CW3" s="244"/>
      <c r="CX3" s="244"/>
      <c r="CY3" s="244"/>
      <c r="CZ3" s="244"/>
      <c r="DA3" s="244"/>
      <c r="DB3" s="244"/>
      <c r="DC3" s="244"/>
      <c r="DD3" s="244"/>
      <c r="DE3" s="244"/>
      <c r="DF3" s="20"/>
      <c r="DG3" s="20"/>
      <c r="DH3" s="244"/>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row>
    <row r="4" spans="1:191">
      <c r="A4" s="583" t="s">
        <v>222</v>
      </c>
      <c r="B4" s="576"/>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6"/>
      <c r="BA4" s="576"/>
      <c r="BB4" s="576"/>
      <c r="BC4" s="576"/>
      <c r="BD4" s="576"/>
      <c r="BE4" s="576"/>
      <c r="BF4" s="576"/>
      <c r="BG4" s="576"/>
      <c r="BH4" s="576"/>
      <c r="BI4" s="576"/>
      <c r="BJ4" s="576"/>
      <c r="BK4" s="576"/>
      <c r="BL4" s="576"/>
      <c r="BM4" s="576"/>
      <c r="BN4" s="576"/>
      <c r="BO4" s="576"/>
      <c r="BP4" s="576"/>
      <c r="BQ4" s="576"/>
      <c r="BR4" s="576"/>
      <c r="BS4" s="576"/>
      <c r="BT4" s="576"/>
      <c r="BU4" s="576"/>
      <c r="BV4" s="576"/>
      <c r="BW4" s="576"/>
      <c r="BX4" s="576"/>
      <c r="BY4" s="576"/>
      <c r="BZ4" s="576"/>
      <c r="CA4" s="576"/>
      <c r="CB4" s="576"/>
      <c r="CC4" s="576"/>
      <c r="CD4" s="576"/>
      <c r="CE4" s="576"/>
      <c r="CF4" s="576"/>
      <c r="CG4" s="576"/>
      <c r="CH4" s="576"/>
      <c r="CI4" s="576"/>
      <c r="CJ4" s="576"/>
      <c r="CK4" s="576"/>
      <c r="CL4" s="576"/>
      <c r="CM4" s="576"/>
      <c r="CN4" s="576"/>
      <c r="CO4" s="576"/>
      <c r="CP4" s="576"/>
      <c r="CQ4" s="576"/>
      <c r="CR4" s="576"/>
      <c r="CS4" s="576"/>
      <c r="CT4" s="20">
        <f t="shared" ref="CT4:DX4" si="0">CT18+2</f>
        <v>12.5</v>
      </c>
      <c r="CU4" s="20">
        <f t="shared" si="0"/>
        <v>12.5</v>
      </c>
      <c r="CV4" s="20">
        <f t="shared" si="0"/>
        <v>12.5</v>
      </c>
      <c r="CW4" s="20">
        <f t="shared" si="0"/>
        <v>12.5</v>
      </c>
      <c r="CX4" s="20">
        <f t="shared" si="0"/>
        <v>12.5</v>
      </c>
      <c r="CY4" s="20">
        <f t="shared" si="0"/>
        <v>12.5</v>
      </c>
      <c r="CZ4" s="20">
        <f t="shared" si="0"/>
        <v>14</v>
      </c>
      <c r="DA4" s="20">
        <f t="shared" si="0"/>
        <v>14</v>
      </c>
      <c r="DB4" s="20">
        <f t="shared" si="0"/>
        <v>14</v>
      </c>
      <c r="DC4" s="20">
        <f t="shared" si="0"/>
        <v>14</v>
      </c>
      <c r="DD4" s="20">
        <f t="shared" si="0"/>
        <v>14</v>
      </c>
      <c r="DE4" s="20">
        <f t="shared" si="0"/>
        <v>14</v>
      </c>
      <c r="DF4" s="20">
        <f t="shared" si="0"/>
        <v>15</v>
      </c>
      <c r="DG4" s="20">
        <f t="shared" si="0"/>
        <v>15</v>
      </c>
      <c r="DH4" s="20">
        <f t="shared" si="0"/>
        <v>15</v>
      </c>
      <c r="DI4" s="20">
        <f t="shared" si="0"/>
        <v>15</v>
      </c>
      <c r="DJ4" s="20">
        <f t="shared" si="0"/>
        <v>15</v>
      </c>
      <c r="DK4" s="20">
        <f t="shared" si="0"/>
        <v>15</v>
      </c>
      <c r="DL4" s="20">
        <f t="shared" si="0"/>
        <v>15</v>
      </c>
      <c r="DM4" s="20">
        <f t="shared" si="0"/>
        <v>15</v>
      </c>
      <c r="DN4" s="20">
        <f t="shared" si="0"/>
        <v>15</v>
      </c>
      <c r="DO4" s="20">
        <f t="shared" si="0"/>
        <v>15</v>
      </c>
      <c r="DP4" s="20">
        <f t="shared" si="0"/>
        <v>15</v>
      </c>
      <c r="DQ4" s="20">
        <f t="shared" si="0"/>
        <v>15</v>
      </c>
      <c r="DR4" s="20">
        <f t="shared" si="0"/>
        <v>14</v>
      </c>
      <c r="DS4" s="20">
        <f t="shared" si="0"/>
        <v>14</v>
      </c>
      <c r="DT4" s="20">
        <f t="shared" si="0"/>
        <v>14</v>
      </c>
      <c r="DU4" s="20">
        <f t="shared" si="0"/>
        <v>14</v>
      </c>
      <c r="DV4" s="20">
        <f t="shared" si="0"/>
        <v>12.5</v>
      </c>
      <c r="DW4" s="20">
        <f t="shared" si="0"/>
        <v>12.5</v>
      </c>
      <c r="DX4" s="20">
        <f t="shared" si="0"/>
        <v>12.5</v>
      </c>
      <c r="DY4" s="20">
        <f t="shared" ref="DY4:EH4" si="1">DY18+3</f>
        <v>18</v>
      </c>
      <c r="DZ4" s="20">
        <f t="shared" si="1"/>
        <v>18</v>
      </c>
      <c r="EA4" s="20">
        <f t="shared" si="1"/>
        <v>18</v>
      </c>
      <c r="EB4" s="20">
        <f t="shared" si="1"/>
        <v>18</v>
      </c>
      <c r="EC4" s="20">
        <f t="shared" si="1"/>
        <v>17</v>
      </c>
      <c r="ED4" s="20">
        <f t="shared" si="1"/>
        <v>17</v>
      </c>
      <c r="EE4" s="20">
        <f t="shared" si="1"/>
        <v>17</v>
      </c>
      <c r="EF4" s="20">
        <f t="shared" si="1"/>
        <v>17</v>
      </c>
      <c r="EG4" s="20">
        <f t="shared" si="1"/>
        <v>17</v>
      </c>
      <c r="EH4" s="20">
        <f t="shared" si="1"/>
        <v>17</v>
      </c>
      <c r="EI4" s="20">
        <f t="shared" ref="EI4:EW4" si="2">EI18+2</f>
        <v>14</v>
      </c>
      <c r="EJ4" s="20">
        <f t="shared" si="2"/>
        <v>14</v>
      </c>
      <c r="EK4" s="20">
        <f t="shared" si="2"/>
        <v>14</v>
      </c>
      <c r="EL4" s="20">
        <f t="shared" si="2"/>
        <v>14</v>
      </c>
      <c r="EM4" s="20">
        <f t="shared" si="2"/>
        <v>14</v>
      </c>
      <c r="EN4" s="20">
        <f t="shared" si="2"/>
        <v>14</v>
      </c>
      <c r="EO4" s="20">
        <f t="shared" si="2"/>
        <v>13</v>
      </c>
      <c r="EP4" s="20">
        <f t="shared" si="2"/>
        <v>13</v>
      </c>
      <c r="EQ4" s="20">
        <f t="shared" si="2"/>
        <v>13</v>
      </c>
      <c r="ER4" s="20">
        <f t="shared" si="2"/>
        <v>12</v>
      </c>
      <c r="ES4" s="20">
        <f t="shared" si="2"/>
        <v>12</v>
      </c>
      <c r="ET4" s="20">
        <f t="shared" si="2"/>
        <v>12</v>
      </c>
      <c r="EU4" s="20">
        <f t="shared" si="2"/>
        <v>12</v>
      </c>
      <c r="EV4" s="20">
        <f t="shared" si="2"/>
        <v>12</v>
      </c>
      <c r="EW4" s="20">
        <f t="shared" si="2"/>
        <v>12</v>
      </c>
      <c r="EX4" s="20">
        <f t="shared" ref="EX4:FG4" si="3">EX18+2</f>
        <v>12</v>
      </c>
      <c r="EY4" s="20">
        <f t="shared" si="3"/>
        <v>12</v>
      </c>
      <c r="EZ4" s="20">
        <f t="shared" si="3"/>
        <v>13</v>
      </c>
      <c r="FA4" s="20">
        <f t="shared" si="3"/>
        <v>13</v>
      </c>
      <c r="FB4" s="20">
        <f t="shared" si="3"/>
        <v>13</v>
      </c>
      <c r="FC4" s="20">
        <f t="shared" si="3"/>
        <v>13</v>
      </c>
      <c r="FD4" s="20">
        <f t="shared" si="3"/>
        <v>13</v>
      </c>
      <c r="FE4" s="20">
        <f t="shared" si="3"/>
        <v>13</v>
      </c>
      <c r="FF4" s="20">
        <f t="shared" si="3"/>
        <v>13</v>
      </c>
      <c r="FG4" s="20">
        <f t="shared" si="3"/>
        <v>13</v>
      </c>
      <c r="FH4" s="20">
        <f>FH18+2</f>
        <v>13</v>
      </c>
      <c r="FI4" s="20">
        <f t="shared" ref="FI4:FJ4" si="4">FI18+2</f>
        <v>13</v>
      </c>
      <c r="FJ4" s="20">
        <f t="shared" si="4"/>
        <v>13</v>
      </c>
      <c r="FK4" s="20">
        <f>FK18+2</f>
        <v>13</v>
      </c>
      <c r="FL4" s="20">
        <f t="shared" ref="FL4:FM4" si="5">FL18+2</f>
        <v>13</v>
      </c>
      <c r="FM4" s="20">
        <f t="shared" si="5"/>
        <v>13</v>
      </c>
      <c r="FN4" s="20">
        <f>FN18+2</f>
        <v>13</v>
      </c>
      <c r="FO4" s="20">
        <f>FO18+2</f>
        <v>13</v>
      </c>
      <c r="FP4" s="20">
        <f>FP18+1</f>
        <v>11</v>
      </c>
      <c r="FQ4" s="20">
        <f>FQ18+1</f>
        <v>10</v>
      </c>
      <c r="FR4" s="20">
        <f>FR18+1</f>
        <v>10</v>
      </c>
      <c r="FS4" s="20">
        <f t="shared" ref="FS4:FT4" si="6">FS18+1</f>
        <v>10</v>
      </c>
      <c r="FT4" s="20">
        <f t="shared" si="6"/>
        <v>10</v>
      </c>
      <c r="FU4" s="20">
        <f t="shared" ref="FU4" si="7">FU18+1</f>
        <v>10</v>
      </c>
      <c r="FV4" s="20">
        <f>FV18+1</f>
        <v>9</v>
      </c>
      <c r="FW4" s="20">
        <f>FW18+1</f>
        <v>9</v>
      </c>
      <c r="FX4" s="20">
        <f t="shared" ref="FX4:FZ4" si="8">FX18+1</f>
        <v>7</v>
      </c>
      <c r="FY4" s="20">
        <f t="shared" si="8"/>
        <v>7</v>
      </c>
      <c r="FZ4" s="20">
        <f t="shared" si="8"/>
        <v>7</v>
      </c>
      <c r="GA4" s="20">
        <f t="shared" ref="GA4:GB4" si="9">GA18+1</f>
        <v>7</v>
      </c>
      <c r="GB4" s="20">
        <f t="shared" si="9"/>
        <v>7</v>
      </c>
      <c r="GC4" s="20">
        <f>GC18+1</f>
        <v>7</v>
      </c>
    </row>
    <row r="5" spans="1:191">
      <c r="A5" s="583"/>
      <c r="B5" s="576"/>
      <c r="C5" s="576"/>
      <c r="D5" s="576"/>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c r="AT5" s="576"/>
      <c r="AU5" s="576"/>
      <c r="AV5" s="576"/>
      <c r="AW5" s="576"/>
      <c r="AX5" s="576"/>
      <c r="AY5" s="576"/>
      <c r="AZ5" s="576"/>
      <c r="BA5" s="576"/>
      <c r="BB5" s="576"/>
      <c r="BC5" s="576"/>
      <c r="BD5" s="576"/>
      <c r="BE5" s="576"/>
      <c r="BF5" s="576"/>
      <c r="BG5" s="576"/>
      <c r="BH5" s="576"/>
      <c r="BI5" s="576"/>
      <c r="BJ5" s="576"/>
      <c r="BK5" s="576"/>
      <c r="BL5" s="576"/>
      <c r="BM5" s="576"/>
      <c r="BN5" s="576"/>
      <c r="BO5" s="576"/>
      <c r="BP5" s="576"/>
      <c r="BQ5" s="576"/>
      <c r="BR5" s="576"/>
      <c r="BS5" s="576"/>
      <c r="BT5" s="576"/>
      <c r="BU5" s="576"/>
      <c r="BV5" s="576"/>
      <c r="BW5" s="576"/>
      <c r="BX5" s="576"/>
      <c r="BY5" s="576"/>
      <c r="BZ5" s="576"/>
      <c r="CA5" s="576"/>
      <c r="CB5" s="576"/>
      <c r="CC5" s="576"/>
      <c r="CD5" s="576"/>
      <c r="CE5" s="576"/>
      <c r="CF5" s="576"/>
      <c r="CG5" s="576"/>
      <c r="CH5" s="576"/>
      <c r="CI5" s="576"/>
      <c r="CJ5" s="576"/>
      <c r="CK5" s="576"/>
      <c r="CL5" s="576"/>
      <c r="CM5" s="576"/>
      <c r="CN5" s="576"/>
      <c r="CO5" s="576"/>
      <c r="CP5" s="576"/>
      <c r="CQ5" s="576"/>
      <c r="CR5" s="576"/>
      <c r="CS5" s="576"/>
      <c r="CT5" s="20">
        <f t="shared" ref="CT5:DX5" si="10">CT18-2</f>
        <v>8.5</v>
      </c>
      <c r="CU5" s="20">
        <f t="shared" si="10"/>
        <v>8.5</v>
      </c>
      <c r="CV5" s="20">
        <f t="shared" si="10"/>
        <v>8.5</v>
      </c>
      <c r="CW5" s="20">
        <f t="shared" si="10"/>
        <v>8.5</v>
      </c>
      <c r="CX5" s="20">
        <f t="shared" si="10"/>
        <v>8.5</v>
      </c>
      <c r="CY5" s="20">
        <f t="shared" si="10"/>
        <v>8.5</v>
      </c>
      <c r="CZ5" s="20">
        <f t="shared" si="10"/>
        <v>10</v>
      </c>
      <c r="DA5" s="20">
        <f t="shared" si="10"/>
        <v>10</v>
      </c>
      <c r="DB5" s="20">
        <f t="shared" si="10"/>
        <v>10</v>
      </c>
      <c r="DC5" s="20">
        <f t="shared" si="10"/>
        <v>10</v>
      </c>
      <c r="DD5" s="20">
        <f t="shared" si="10"/>
        <v>10</v>
      </c>
      <c r="DE5" s="20">
        <f t="shared" si="10"/>
        <v>10</v>
      </c>
      <c r="DF5" s="20">
        <f t="shared" si="10"/>
        <v>11</v>
      </c>
      <c r="DG5" s="20">
        <f t="shared" si="10"/>
        <v>11</v>
      </c>
      <c r="DH5" s="20">
        <f t="shared" si="10"/>
        <v>11</v>
      </c>
      <c r="DI5" s="20">
        <f t="shared" si="10"/>
        <v>11</v>
      </c>
      <c r="DJ5" s="20">
        <f t="shared" si="10"/>
        <v>11</v>
      </c>
      <c r="DK5" s="20">
        <f t="shared" si="10"/>
        <v>11</v>
      </c>
      <c r="DL5" s="20">
        <f t="shared" si="10"/>
        <v>11</v>
      </c>
      <c r="DM5" s="20">
        <f t="shared" si="10"/>
        <v>11</v>
      </c>
      <c r="DN5" s="20">
        <f t="shared" si="10"/>
        <v>11</v>
      </c>
      <c r="DO5" s="20">
        <f t="shared" si="10"/>
        <v>11</v>
      </c>
      <c r="DP5" s="20">
        <f t="shared" si="10"/>
        <v>11</v>
      </c>
      <c r="DQ5" s="20">
        <f t="shared" si="10"/>
        <v>11</v>
      </c>
      <c r="DR5" s="20">
        <f t="shared" si="10"/>
        <v>10</v>
      </c>
      <c r="DS5" s="20">
        <f t="shared" si="10"/>
        <v>10</v>
      </c>
      <c r="DT5" s="20">
        <f t="shared" si="10"/>
        <v>10</v>
      </c>
      <c r="DU5" s="20">
        <f t="shared" si="10"/>
        <v>10</v>
      </c>
      <c r="DV5" s="20">
        <f t="shared" si="10"/>
        <v>8.5</v>
      </c>
      <c r="DW5" s="20">
        <f t="shared" si="10"/>
        <v>8.5</v>
      </c>
      <c r="DX5" s="20">
        <f t="shared" si="10"/>
        <v>8.5</v>
      </c>
      <c r="DY5" s="20">
        <f t="shared" ref="DY5:EH5" si="11">DY18-1</f>
        <v>14</v>
      </c>
      <c r="DZ5" s="20">
        <f t="shared" si="11"/>
        <v>14</v>
      </c>
      <c r="EA5" s="20">
        <f t="shared" si="11"/>
        <v>14</v>
      </c>
      <c r="EB5" s="20">
        <f t="shared" si="11"/>
        <v>14</v>
      </c>
      <c r="EC5" s="20">
        <f t="shared" si="11"/>
        <v>13</v>
      </c>
      <c r="ED5" s="20">
        <f t="shared" si="11"/>
        <v>13</v>
      </c>
      <c r="EE5" s="20">
        <f t="shared" si="11"/>
        <v>13</v>
      </c>
      <c r="EF5" s="20">
        <f t="shared" si="11"/>
        <v>13</v>
      </c>
      <c r="EG5" s="20">
        <f t="shared" si="11"/>
        <v>13</v>
      </c>
      <c r="EH5" s="20">
        <f t="shared" si="11"/>
        <v>13</v>
      </c>
      <c r="EI5" s="20">
        <f t="shared" ref="EI5:EW5" si="12">EI18-2</f>
        <v>10</v>
      </c>
      <c r="EJ5" s="20">
        <f t="shared" si="12"/>
        <v>10</v>
      </c>
      <c r="EK5" s="20">
        <f t="shared" si="12"/>
        <v>10</v>
      </c>
      <c r="EL5" s="20">
        <f t="shared" si="12"/>
        <v>10</v>
      </c>
      <c r="EM5" s="20">
        <f t="shared" si="12"/>
        <v>10</v>
      </c>
      <c r="EN5" s="20">
        <f t="shared" si="12"/>
        <v>10</v>
      </c>
      <c r="EO5" s="20">
        <f t="shared" si="12"/>
        <v>9</v>
      </c>
      <c r="EP5" s="20">
        <f t="shared" si="12"/>
        <v>9</v>
      </c>
      <c r="EQ5" s="20">
        <f t="shared" si="12"/>
        <v>9</v>
      </c>
      <c r="ER5" s="20">
        <f t="shared" si="12"/>
        <v>8</v>
      </c>
      <c r="ES5" s="20">
        <f t="shared" si="12"/>
        <v>8</v>
      </c>
      <c r="ET5" s="20">
        <f t="shared" si="12"/>
        <v>8</v>
      </c>
      <c r="EU5" s="20">
        <f t="shared" si="12"/>
        <v>8</v>
      </c>
      <c r="EV5" s="20">
        <f t="shared" si="12"/>
        <v>8</v>
      </c>
      <c r="EW5" s="20">
        <f t="shared" si="12"/>
        <v>8</v>
      </c>
      <c r="EX5" s="20">
        <f t="shared" ref="EX5:FG5" si="13">EX18-2</f>
        <v>8</v>
      </c>
      <c r="EY5" s="20">
        <f t="shared" si="13"/>
        <v>8</v>
      </c>
      <c r="EZ5" s="20">
        <f t="shared" si="13"/>
        <v>9</v>
      </c>
      <c r="FA5" s="20">
        <f t="shared" si="13"/>
        <v>9</v>
      </c>
      <c r="FB5" s="20">
        <f t="shared" si="13"/>
        <v>9</v>
      </c>
      <c r="FC5" s="20">
        <f t="shared" si="13"/>
        <v>9</v>
      </c>
      <c r="FD5" s="20">
        <f t="shared" si="13"/>
        <v>9</v>
      </c>
      <c r="FE5" s="20">
        <f t="shared" si="13"/>
        <v>9</v>
      </c>
      <c r="FF5" s="20">
        <f t="shared" si="13"/>
        <v>9</v>
      </c>
      <c r="FG5" s="20">
        <f t="shared" si="13"/>
        <v>9</v>
      </c>
      <c r="FH5" s="20">
        <f>FH18-2</f>
        <v>9</v>
      </c>
      <c r="FI5" s="20">
        <f t="shared" ref="FI5:FJ5" si="14">FI18-2</f>
        <v>9</v>
      </c>
      <c r="FJ5" s="20">
        <f t="shared" si="14"/>
        <v>9</v>
      </c>
      <c r="FK5" s="20">
        <f>FK18-2</f>
        <v>9</v>
      </c>
      <c r="FL5" s="20">
        <f t="shared" ref="FL5:FM5" si="15">FL18-2</f>
        <v>9</v>
      </c>
      <c r="FM5" s="20">
        <f t="shared" si="15"/>
        <v>9</v>
      </c>
      <c r="FN5" s="20">
        <f>FN18-2</f>
        <v>9</v>
      </c>
      <c r="FO5" s="20">
        <f>FO18-2</f>
        <v>9</v>
      </c>
      <c r="FP5" s="20">
        <f>FP18-1</f>
        <v>9</v>
      </c>
      <c r="FQ5" s="20">
        <f>FQ18-1</f>
        <v>8</v>
      </c>
      <c r="FR5" s="20">
        <f>FR18-1</f>
        <v>8</v>
      </c>
      <c r="FS5" s="20">
        <f t="shared" ref="FS5:FT5" si="16">FS18-1</f>
        <v>8</v>
      </c>
      <c r="FT5" s="20">
        <f t="shared" si="16"/>
        <v>8</v>
      </c>
      <c r="FU5" s="20">
        <f t="shared" ref="FU5" si="17">FU18-1</f>
        <v>8</v>
      </c>
      <c r="FV5" s="20">
        <f>FV18-1</f>
        <v>7</v>
      </c>
      <c r="FW5" s="20">
        <f>FW18-1</f>
        <v>7</v>
      </c>
      <c r="FX5" s="20">
        <f t="shared" ref="FX5:FZ5" si="18">FX18-1</f>
        <v>5</v>
      </c>
      <c r="FY5" s="20">
        <f t="shared" si="18"/>
        <v>5</v>
      </c>
      <c r="FZ5" s="20">
        <f t="shared" si="18"/>
        <v>5</v>
      </c>
      <c r="GA5" s="20">
        <f t="shared" ref="GA5:GC5" si="19">GA18-1</f>
        <v>5</v>
      </c>
      <c r="GB5" s="20">
        <f t="shared" si="19"/>
        <v>5</v>
      </c>
      <c r="GC5" s="20">
        <f t="shared" si="19"/>
        <v>5</v>
      </c>
    </row>
    <row r="6" spans="1:191" ht="23.25" customHeight="1">
      <c r="A6" s="21" t="s">
        <v>223</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2">
        <v>9.48</v>
      </c>
      <c r="CU6" s="22">
        <v>9.7799999999999994</v>
      </c>
      <c r="CV6" s="22">
        <v>9.35</v>
      </c>
      <c r="CW6" s="22">
        <v>9.58</v>
      </c>
      <c r="CX6" s="22">
        <v>10.28</v>
      </c>
      <c r="CY6" s="22">
        <v>10.39</v>
      </c>
      <c r="CZ6" s="22">
        <v>10.78</v>
      </c>
      <c r="DA6" s="22">
        <v>12.39</v>
      </c>
      <c r="DB6" s="22">
        <v>12.41</v>
      </c>
      <c r="DC6" s="22">
        <v>12.67</v>
      </c>
      <c r="DD6" s="34">
        <v>12.44</v>
      </c>
      <c r="DE6" s="22">
        <v>12.199</v>
      </c>
      <c r="DF6" s="34">
        <v>12.579000000000001</v>
      </c>
      <c r="DG6" s="34">
        <v>13.082000000000001</v>
      </c>
      <c r="DH6" s="34">
        <v>13.183</v>
      </c>
      <c r="DI6" s="34">
        <v>13.84</v>
      </c>
      <c r="DJ6" s="34">
        <v>13.57</v>
      </c>
      <c r="DK6" s="34">
        <v>13.24</v>
      </c>
      <c r="DL6" s="34">
        <v>13.34</v>
      </c>
      <c r="DM6" s="34">
        <v>13.74</v>
      </c>
      <c r="DN6" s="34">
        <v>13.1</v>
      </c>
      <c r="DO6" s="34">
        <v>13.41</v>
      </c>
      <c r="DP6" s="34">
        <v>11.78</v>
      </c>
      <c r="DQ6" s="34">
        <v>11.84</v>
      </c>
      <c r="DR6" s="34">
        <v>11.8</v>
      </c>
      <c r="DS6" s="34">
        <v>11.42</v>
      </c>
      <c r="DT6" s="34">
        <v>12.55</v>
      </c>
      <c r="DU6" s="34">
        <v>12.67</v>
      </c>
      <c r="DV6" s="34">
        <v>12.29</v>
      </c>
      <c r="DW6" s="34">
        <v>11.33</v>
      </c>
      <c r="DX6" s="34">
        <v>10.91</v>
      </c>
      <c r="DY6" s="34">
        <v>13.69</v>
      </c>
      <c r="DZ6" s="34">
        <v>15.87</v>
      </c>
      <c r="EA6" s="34">
        <v>15.51</v>
      </c>
      <c r="EB6" s="34">
        <v>15.96</v>
      </c>
      <c r="EC6" s="34">
        <v>15.51</v>
      </c>
      <c r="ED6" s="34">
        <v>14.54</v>
      </c>
      <c r="EE6" s="34">
        <v>14.85</v>
      </c>
      <c r="EF6" s="34">
        <v>14.97</v>
      </c>
      <c r="EG6" s="34">
        <v>14.99</v>
      </c>
      <c r="EH6" s="34">
        <v>14.7</v>
      </c>
      <c r="EI6" s="34">
        <v>13.1</v>
      </c>
      <c r="EJ6" s="34">
        <v>12.27</v>
      </c>
      <c r="EK6" s="34">
        <v>12.17</v>
      </c>
      <c r="EL6" s="34">
        <v>12.05</v>
      </c>
      <c r="EM6" s="34">
        <v>12.05</v>
      </c>
      <c r="EN6" s="34">
        <v>11.96</v>
      </c>
      <c r="EO6" s="34">
        <v>11.66</v>
      </c>
      <c r="EP6" s="34">
        <v>10.76</v>
      </c>
      <c r="EQ6" s="34">
        <v>10.98</v>
      </c>
      <c r="ER6" s="34">
        <v>10.66</v>
      </c>
      <c r="ES6" s="34">
        <v>9.9499999999999993</v>
      </c>
      <c r="ET6" s="34">
        <v>9.9600000000000009</v>
      </c>
      <c r="EU6" s="34">
        <v>10.050000000000001</v>
      </c>
      <c r="EV6" s="34">
        <v>9.76</v>
      </c>
      <c r="EW6" s="34">
        <v>9.99</v>
      </c>
      <c r="EX6" s="34">
        <v>10.039996462494083</v>
      </c>
      <c r="EY6" s="34">
        <v>10.039999999999999</v>
      </c>
      <c r="EZ6" s="34">
        <v>10.18</v>
      </c>
      <c r="FA6" s="34">
        <v>10.8</v>
      </c>
      <c r="FB6" s="34">
        <v>11.120320850040809</v>
      </c>
      <c r="FC6" s="27">
        <v>11.01</v>
      </c>
      <c r="FD6" s="27">
        <v>10.94</v>
      </c>
      <c r="FE6" s="27">
        <v>11.02</v>
      </c>
      <c r="FF6" s="27">
        <v>11.03</v>
      </c>
      <c r="FG6" s="34">
        <v>11.13</v>
      </c>
      <c r="FH6" s="34">
        <v>10.99</v>
      </c>
      <c r="FI6" s="34">
        <v>11.260126744303591</v>
      </c>
      <c r="FJ6" s="34">
        <v>11.12</v>
      </c>
      <c r="FK6" s="34">
        <v>11.064393423142832</v>
      </c>
      <c r="FL6" s="34">
        <v>11.200810519915644</v>
      </c>
      <c r="FM6" s="34">
        <v>11.019156654702048</v>
      </c>
      <c r="FN6" s="34">
        <v>10.858213967164311</v>
      </c>
      <c r="FO6" s="27">
        <v>10.950667764785241</v>
      </c>
      <c r="FP6" s="27">
        <v>10.175598952373024</v>
      </c>
      <c r="FQ6" s="27">
        <v>9.8692556253068808</v>
      </c>
      <c r="FR6" s="27">
        <v>8.9320650494937208</v>
      </c>
      <c r="FS6" s="27">
        <v>8.9544414350355286</v>
      </c>
      <c r="FT6" s="27">
        <v>8.8548521800368079</v>
      </c>
      <c r="FU6" s="27">
        <v>8.731248292792495</v>
      </c>
      <c r="FV6" s="27">
        <v>8.2151625462051534</v>
      </c>
      <c r="FW6" s="27">
        <v>7.6655274594852774</v>
      </c>
      <c r="FX6" s="27">
        <v>7.1704660942070646</v>
      </c>
      <c r="FY6" s="27">
        <v>5.64611438157627</v>
      </c>
      <c r="FZ6" s="27">
        <v>6.2787936492099865</v>
      </c>
      <c r="GA6" s="27">
        <v>6.2503526010591193</v>
      </c>
      <c r="GB6" s="27">
        <v>6.0611722319211401</v>
      </c>
      <c r="GC6" s="27">
        <v>6.050100195322905</v>
      </c>
    </row>
    <row r="7" spans="1:191" ht="21" customHeight="1">
      <c r="A7" s="21" t="s">
        <v>224</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34">
        <v>8.58</v>
      </c>
      <c r="CU7" s="34">
        <v>8.52</v>
      </c>
      <c r="CV7" s="34">
        <v>8.1999999999999993</v>
      </c>
      <c r="CW7" s="34">
        <v>8.24</v>
      </c>
      <c r="CX7" s="34">
        <v>9.3000000000000007</v>
      </c>
      <c r="CY7" s="34">
        <v>9.1300000000000008</v>
      </c>
      <c r="CZ7" s="34">
        <v>11.35</v>
      </c>
      <c r="DA7" s="34">
        <v>12.55</v>
      </c>
      <c r="DB7" s="34">
        <v>12.41</v>
      </c>
      <c r="DC7" s="34">
        <v>12.86</v>
      </c>
      <c r="DD7" s="34">
        <v>12.18</v>
      </c>
      <c r="DE7" s="34">
        <v>12.04</v>
      </c>
      <c r="DF7" s="34">
        <v>14.7</v>
      </c>
      <c r="DG7" s="34">
        <v>12.94</v>
      </c>
      <c r="DH7" s="34">
        <v>12.99</v>
      </c>
      <c r="DI7" s="34">
        <v>14.52</v>
      </c>
      <c r="DJ7" s="34">
        <v>14.51</v>
      </c>
      <c r="DK7" s="34">
        <v>13.68</v>
      </c>
      <c r="DL7" s="34">
        <v>13.73</v>
      </c>
      <c r="DM7" s="34">
        <v>13.59</v>
      </c>
      <c r="DN7" s="34">
        <v>11.92</v>
      </c>
      <c r="DO7" s="34">
        <v>13.88</v>
      </c>
      <c r="DP7" s="34">
        <v>13</v>
      </c>
      <c r="DQ7" s="34">
        <v>13</v>
      </c>
      <c r="DR7" s="34">
        <v>13</v>
      </c>
      <c r="DS7" s="238">
        <v>12.63</v>
      </c>
      <c r="DT7" s="238">
        <v>13.34</v>
      </c>
      <c r="DU7" s="34">
        <v>13.98</v>
      </c>
      <c r="DV7" s="34">
        <v>10.5</v>
      </c>
      <c r="DW7" s="34">
        <v>11.88</v>
      </c>
      <c r="DX7" s="34">
        <v>11.23</v>
      </c>
      <c r="DY7" s="34">
        <v>15.53</v>
      </c>
      <c r="DZ7" s="34">
        <v>15.98</v>
      </c>
      <c r="EA7" s="34">
        <v>14.67</v>
      </c>
      <c r="EB7" s="34">
        <v>15.5</v>
      </c>
      <c r="EC7" s="34">
        <v>14.81</v>
      </c>
      <c r="ED7" s="34">
        <v>15.73</v>
      </c>
      <c r="EE7" s="34">
        <v>15.18</v>
      </c>
      <c r="EF7" s="34">
        <v>14.08</v>
      </c>
      <c r="EG7" s="34">
        <v>14.55</v>
      </c>
      <c r="EH7" s="34">
        <v>14</v>
      </c>
      <c r="EI7" s="34">
        <v>13.5</v>
      </c>
      <c r="EJ7" s="34">
        <v>12</v>
      </c>
      <c r="EK7" s="34">
        <v>12.77</v>
      </c>
      <c r="EL7" s="34">
        <v>12.45</v>
      </c>
      <c r="EM7" s="34">
        <v>12.8</v>
      </c>
      <c r="EN7" s="34">
        <v>12.33</v>
      </c>
      <c r="EO7" s="34">
        <v>12.22</v>
      </c>
      <c r="EP7" s="34">
        <v>11.44</v>
      </c>
      <c r="EQ7" s="34">
        <v>11.06</v>
      </c>
      <c r="ER7" s="34">
        <v>9.82</v>
      </c>
      <c r="ES7" s="34">
        <v>9.57</v>
      </c>
      <c r="ET7" s="34">
        <v>9.81</v>
      </c>
      <c r="EU7" s="34">
        <v>10.97</v>
      </c>
      <c r="EV7" s="34">
        <v>10.07</v>
      </c>
      <c r="EW7" s="34">
        <v>10.14</v>
      </c>
      <c r="EX7" s="34">
        <v>10.097796981038742</v>
      </c>
      <c r="EY7" s="34">
        <v>10.51</v>
      </c>
      <c r="EZ7" s="34">
        <v>10.79</v>
      </c>
      <c r="FA7" s="34">
        <v>11.13</v>
      </c>
      <c r="FB7" s="34">
        <v>10.003376737414108</v>
      </c>
      <c r="FC7" s="239">
        <v>10.81</v>
      </c>
      <c r="FD7" s="239">
        <v>10.31</v>
      </c>
      <c r="FE7" s="239">
        <v>11.25</v>
      </c>
      <c r="FF7" s="34">
        <v>11.2</v>
      </c>
      <c r="FG7" s="34">
        <v>11.15</v>
      </c>
      <c r="FH7" s="34">
        <v>10.7</v>
      </c>
      <c r="FI7" s="34">
        <v>11.375891121192481</v>
      </c>
      <c r="FJ7" s="34">
        <v>11.94</v>
      </c>
      <c r="FK7" s="34">
        <v>10.803274083636975</v>
      </c>
      <c r="FL7" s="34">
        <v>12.126075499550911</v>
      </c>
      <c r="FM7" s="34">
        <v>11.602145238980512</v>
      </c>
      <c r="FN7" s="34">
        <v>12.111111111111111</v>
      </c>
      <c r="FO7" s="27">
        <v>11.914566967388948</v>
      </c>
      <c r="FP7" s="27">
        <v>11.476154315378007</v>
      </c>
      <c r="FQ7" s="27">
        <v>11.819725635006799</v>
      </c>
      <c r="FR7" s="27">
        <v>9.9685948837008631</v>
      </c>
      <c r="FS7" s="27">
        <v>10.077769613667851</v>
      </c>
      <c r="FT7" s="27">
        <v>10.2980353558626</v>
      </c>
      <c r="FU7" s="27">
        <v>9.5811428023136056</v>
      </c>
      <c r="FV7" s="27">
        <v>9.0207945076217442</v>
      </c>
      <c r="FW7" s="27">
        <v>8.271460382079356</v>
      </c>
      <c r="FX7" s="27">
        <v>6.8856304985337244</v>
      </c>
      <c r="FY7" s="27">
        <v>6.1084507042253522</v>
      </c>
      <c r="FZ7" s="27">
        <v>6.9569447980201273</v>
      </c>
      <c r="GA7" s="27">
        <v>6.6458522080983089</v>
      </c>
      <c r="GB7" s="27">
        <v>6.4487446341497181</v>
      </c>
      <c r="GC7" s="27">
        <v>6.4826546003016583</v>
      </c>
    </row>
    <row r="8" spans="1:191" ht="21.75" customHeight="1">
      <c r="A8" s="21" t="s">
        <v>225</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0">
        <v>10.5</v>
      </c>
      <c r="CU8" s="20">
        <v>10.53</v>
      </c>
      <c r="CV8" s="20">
        <v>10.64</v>
      </c>
      <c r="CW8" s="20">
        <v>10.5</v>
      </c>
      <c r="CX8" s="20">
        <v>10.8</v>
      </c>
      <c r="CY8" s="20">
        <v>10.51</v>
      </c>
      <c r="CZ8" s="20">
        <v>10.58</v>
      </c>
      <c r="DA8" s="20">
        <v>12.02</v>
      </c>
      <c r="DB8" s="20">
        <v>11.96</v>
      </c>
      <c r="DC8" s="20">
        <v>12.03</v>
      </c>
      <c r="DD8" s="20">
        <v>12.07</v>
      </c>
      <c r="DE8" s="20">
        <v>12.02</v>
      </c>
      <c r="DF8" s="20">
        <v>12.59</v>
      </c>
      <c r="DG8" s="20">
        <v>13.08</v>
      </c>
      <c r="DH8" s="20">
        <v>13.01</v>
      </c>
      <c r="DI8" s="20">
        <v>13.01</v>
      </c>
      <c r="DJ8" s="20">
        <v>13</v>
      </c>
      <c r="DK8" s="20">
        <v>13.07</v>
      </c>
      <c r="DL8" s="20">
        <v>13.23</v>
      </c>
      <c r="DM8" s="20">
        <v>13.06</v>
      </c>
      <c r="DN8" s="20">
        <v>13.12</v>
      </c>
      <c r="DO8" s="20">
        <v>13.34</v>
      </c>
      <c r="DP8" s="20">
        <v>13.22</v>
      </c>
      <c r="DQ8" s="20">
        <v>13.34</v>
      </c>
      <c r="DR8" s="20">
        <v>12.93</v>
      </c>
      <c r="DS8" s="20">
        <v>12.94</v>
      </c>
      <c r="DT8" s="20">
        <v>13.11</v>
      </c>
      <c r="DU8" s="20">
        <v>12.7</v>
      </c>
      <c r="DV8" s="20">
        <v>11.76</v>
      </c>
      <c r="DW8" s="20">
        <v>11.03</v>
      </c>
      <c r="DX8" s="20">
        <v>10.85</v>
      </c>
      <c r="DY8" s="20">
        <v>13.8</v>
      </c>
      <c r="DZ8" s="20">
        <v>15.52</v>
      </c>
      <c r="EA8" s="20">
        <v>15.85</v>
      </c>
      <c r="EB8" s="20">
        <v>15.56</v>
      </c>
      <c r="EC8" s="20">
        <v>15.57</v>
      </c>
      <c r="ED8" s="20">
        <v>14.84</v>
      </c>
      <c r="EE8" s="20">
        <v>14.37</v>
      </c>
      <c r="EF8" s="20">
        <v>14.33</v>
      </c>
      <c r="EG8" s="20">
        <v>14.4</v>
      </c>
      <c r="EH8" s="20">
        <v>14.5</v>
      </c>
      <c r="EI8" s="20">
        <v>13</v>
      </c>
      <c r="EJ8" s="20">
        <v>11.78</v>
      </c>
      <c r="EK8" s="20">
        <v>12.01</v>
      </c>
      <c r="EL8" s="20">
        <v>12.303867403314918</v>
      </c>
      <c r="EM8" s="34">
        <v>12.23</v>
      </c>
      <c r="EN8" s="34">
        <v>12.14</v>
      </c>
      <c r="EO8" s="34">
        <v>11.58</v>
      </c>
      <c r="EP8" s="34">
        <v>11.06</v>
      </c>
      <c r="EQ8" s="34">
        <v>11.18</v>
      </c>
      <c r="ER8" s="34">
        <v>10.68</v>
      </c>
      <c r="ES8" s="27">
        <v>10.02</v>
      </c>
      <c r="ET8" s="27">
        <v>9.9499999999999993</v>
      </c>
      <c r="EU8" s="27">
        <v>10.02</v>
      </c>
      <c r="EV8" s="34">
        <v>10.039999999999999</v>
      </c>
      <c r="EW8" s="34">
        <v>10</v>
      </c>
      <c r="EX8" s="34">
        <v>10.076060406251244</v>
      </c>
      <c r="EY8" s="34">
        <v>9.9700000000000006</v>
      </c>
      <c r="EZ8" s="34">
        <v>10.199999999999999</v>
      </c>
      <c r="FA8" s="34">
        <v>10.54</v>
      </c>
      <c r="FB8" s="34">
        <v>11.160305539755239</v>
      </c>
      <c r="FC8" s="239">
        <v>11.14</v>
      </c>
      <c r="FD8" s="239">
        <v>11.09</v>
      </c>
      <c r="FE8" s="239">
        <v>11.06</v>
      </c>
      <c r="FF8" s="34">
        <v>11.02</v>
      </c>
      <c r="FG8" s="34">
        <v>11.11</v>
      </c>
      <c r="FH8" s="34">
        <v>10.97</v>
      </c>
      <c r="FI8" s="34">
        <v>11.096007637488499</v>
      </c>
      <c r="FJ8" s="34">
        <v>11.1</v>
      </c>
      <c r="FK8" s="34">
        <v>11.09987540215131</v>
      </c>
      <c r="FL8" s="34">
        <v>11.132581925189397</v>
      </c>
      <c r="FM8" s="34">
        <v>10.915288067229953</v>
      </c>
      <c r="FN8" s="34">
        <v>10.633386169924517</v>
      </c>
      <c r="FO8" s="27">
        <v>11</v>
      </c>
      <c r="FP8" s="27">
        <v>9.9206489873458708</v>
      </c>
      <c r="FQ8" s="27">
        <v>9.7143006601642892</v>
      </c>
      <c r="FR8" s="27">
        <v>8.9161692919003723</v>
      </c>
      <c r="FS8" s="27">
        <v>8.8796367724952621</v>
      </c>
      <c r="FT8" s="27">
        <v>8.8284497288187236</v>
      </c>
      <c r="FU8" s="27">
        <v>8.6659325441727582</v>
      </c>
      <c r="FV8" s="27">
        <v>8.7013999782512759</v>
      </c>
      <c r="FW8" s="27">
        <v>7.8759725854732556</v>
      </c>
      <c r="FX8" s="27">
        <v>6.9890261241427147</v>
      </c>
      <c r="FY8" s="27">
        <v>5.4060638735777324</v>
      </c>
      <c r="FZ8" s="27">
        <v>6.0225823175024358</v>
      </c>
      <c r="GA8" s="27">
        <v>6</v>
      </c>
      <c r="GB8" s="27">
        <v>6</v>
      </c>
      <c r="GC8" s="27">
        <v>6</v>
      </c>
    </row>
    <row r="9" spans="1:191" ht="18.75" customHeight="1">
      <c r="A9" s="21" t="s">
        <v>226</v>
      </c>
      <c r="B9" s="23"/>
      <c r="C9" s="23"/>
      <c r="D9" s="23"/>
      <c r="E9" s="23"/>
      <c r="F9" s="23"/>
      <c r="G9" s="23"/>
      <c r="H9" s="23"/>
      <c r="I9" s="23"/>
      <c r="J9" s="23"/>
      <c r="K9" s="23"/>
      <c r="L9" s="23"/>
      <c r="M9" s="23"/>
      <c r="N9" s="23"/>
      <c r="O9" s="23"/>
      <c r="P9" s="23"/>
      <c r="Q9" s="23"/>
      <c r="R9" s="23"/>
      <c r="S9" s="23"/>
      <c r="T9" s="23">
        <f t="shared" ref="T9:BM9" si="20">T18</f>
        <v>6.4</v>
      </c>
      <c r="U9" s="23">
        <f t="shared" si="20"/>
        <v>6.4</v>
      </c>
      <c r="V9" s="23">
        <f t="shared" si="20"/>
        <v>6.4</v>
      </c>
      <c r="W9" s="23">
        <f t="shared" si="20"/>
        <v>7.4</v>
      </c>
      <c r="X9" s="23">
        <f t="shared" si="20"/>
        <v>8.4</v>
      </c>
      <c r="Y9" s="23">
        <f t="shared" si="20"/>
        <v>8.4</v>
      </c>
      <c r="Z9" s="23">
        <f t="shared" si="20"/>
        <v>8.4</v>
      </c>
      <c r="AA9" s="23">
        <f t="shared" si="20"/>
        <v>8.4</v>
      </c>
      <c r="AB9" s="23">
        <f t="shared" si="20"/>
        <v>9.75</v>
      </c>
      <c r="AC9" s="23">
        <f t="shared" si="20"/>
        <v>9.75</v>
      </c>
      <c r="AD9" s="23">
        <f t="shared" si="20"/>
        <v>9.75</v>
      </c>
      <c r="AE9" s="23">
        <f t="shared" si="20"/>
        <v>9.75</v>
      </c>
      <c r="AF9" s="23">
        <f t="shared" si="20"/>
        <v>9.75</v>
      </c>
      <c r="AG9" s="23">
        <f t="shared" si="20"/>
        <v>9.75</v>
      </c>
      <c r="AH9" s="23">
        <f t="shared" si="20"/>
        <v>10.25</v>
      </c>
      <c r="AI9" s="23">
        <f t="shared" si="20"/>
        <v>10.25</v>
      </c>
      <c r="AJ9" s="23">
        <f t="shared" si="20"/>
        <v>9.75</v>
      </c>
      <c r="AK9" s="23">
        <f t="shared" si="20"/>
        <v>9.75</v>
      </c>
      <c r="AL9" s="23">
        <f t="shared" si="20"/>
        <v>9.75</v>
      </c>
      <c r="AM9" s="23">
        <f t="shared" si="20"/>
        <v>9.75</v>
      </c>
      <c r="AN9" s="23">
        <f t="shared" si="20"/>
        <v>14</v>
      </c>
      <c r="AO9" s="23">
        <f t="shared" si="20"/>
        <v>14</v>
      </c>
      <c r="AP9" s="23">
        <f t="shared" si="20"/>
        <v>12.75</v>
      </c>
      <c r="AQ9" s="23">
        <f t="shared" si="20"/>
        <v>11.5</v>
      </c>
      <c r="AR9" s="23">
        <f t="shared" si="20"/>
        <v>11.5</v>
      </c>
      <c r="AS9" s="23">
        <f t="shared" si="20"/>
        <v>11.5</v>
      </c>
      <c r="AT9" s="23">
        <f t="shared" si="20"/>
        <v>10</v>
      </c>
      <c r="AU9" s="23">
        <f t="shared" si="20"/>
        <v>10</v>
      </c>
      <c r="AV9" s="23">
        <f t="shared" si="20"/>
        <v>10</v>
      </c>
      <c r="AW9" s="23">
        <f t="shared" si="20"/>
        <v>10</v>
      </c>
      <c r="AX9" s="23">
        <f t="shared" si="20"/>
        <v>10</v>
      </c>
      <c r="AY9" s="23">
        <f t="shared" si="20"/>
        <v>10</v>
      </c>
      <c r="AZ9" s="23">
        <f t="shared" si="20"/>
        <v>10</v>
      </c>
      <c r="BA9" s="23">
        <f t="shared" si="20"/>
        <v>10</v>
      </c>
      <c r="BB9" s="23">
        <f t="shared" si="20"/>
        <v>11</v>
      </c>
      <c r="BC9" s="23">
        <f t="shared" si="20"/>
        <v>11</v>
      </c>
      <c r="BD9" s="23">
        <f t="shared" si="20"/>
        <v>11</v>
      </c>
      <c r="BE9" s="23">
        <f t="shared" si="20"/>
        <v>11</v>
      </c>
      <c r="BF9" s="23">
        <f t="shared" si="20"/>
        <v>11</v>
      </c>
      <c r="BG9" s="23">
        <f t="shared" si="20"/>
        <v>11</v>
      </c>
      <c r="BH9" s="23">
        <f t="shared" si="20"/>
        <v>11</v>
      </c>
      <c r="BI9" s="23">
        <f t="shared" si="20"/>
        <v>11</v>
      </c>
      <c r="BJ9" s="23">
        <f t="shared" si="20"/>
        <v>11</v>
      </c>
      <c r="BK9" s="23">
        <f t="shared" si="20"/>
        <v>11</v>
      </c>
      <c r="BL9" s="23">
        <f t="shared" si="20"/>
        <v>11</v>
      </c>
      <c r="BM9" s="23">
        <f t="shared" si="20"/>
        <v>11.5</v>
      </c>
      <c r="BN9" s="23">
        <f t="shared" ref="BN9:CR9" si="21">BN18</f>
        <v>11.5</v>
      </c>
      <c r="BO9" s="23">
        <f t="shared" si="21"/>
        <v>11.5</v>
      </c>
      <c r="BP9" s="23">
        <f t="shared" si="21"/>
        <v>11.5</v>
      </c>
      <c r="BQ9" s="23">
        <f t="shared" si="21"/>
        <v>11.75</v>
      </c>
      <c r="BR9" s="23">
        <f t="shared" si="21"/>
        <v>11.75</v>
      </c>
      <c r="BS9" s="23">
        <f t="shared" si="21"/>
        <v>12.25</v>
      </c>
      <c r="BT9" s="23">
        <f t="shared" si="21"/>
        <v>12.25</v>
      </c>
      <c r="BU9" s="23">
        <f t="shared" si="21"/>
        <v>12.25</v>
      </c>
      <c r="BV9" s="23">
        <f t="shared" si="21"/>
        <v>12.25</v>
      </c>
      <c r="BW9" s="23">
        <f t="shared" si="21"/>
        <v>12.25</v>
      </c>
      <c r="BX9" s="23">
        <f t="shared" si="21"/>
        <v>12.75</v>
      </c>
      <c r="BY9" s="23">
        <f t="shared" si="21"/>
        <v>13.25</v>
      </c>
      <c r="BZ9" s="23">
        <f t="shared" si="21"/>
        <v>13.25</v>
      </c>
      <c r="CA9" s="23">
        <f t="shared" si="21"/>
        <v>13.25</v>
      </c>
      <c r="CB9" s="23">
        <f t="shared" si="21"/>
        <v>13.25</v>
      </c>
      <c r="CC9" s="23">
        <f t="shared" si="21"/>
        <v>13.25</v>
      </c>
      <c r="CD9" s="23">
        <f t="shared" si="21"/>
        <v>13.25</v>
      </c>
      <c r="CE9" s="23">
        <f t="shared" si="21"/>
        <v>13.25</v>
      </c>
      <c r="CF9" s="23">
        <f t="shared" si="21"/>
        <v>13.25</v>
      </c>
      <c r="CG9" s="23">
        <f t="shared" si="21"/>
        <v>13.25</v>
      </c>
      <c r="CH9" s="23">
        <f t="shared" si="21"/>
        <v>12.5</v>
      </c>
      <c r="CI9" s="23">
        <f t="shared" si="21"/>
        <v>12.5</v>
      </c>
      <c r="CJ9" s="23">
        <f t="shared" si="21"/>
        <v>12.5</v>
      </c>
      <c r="CK9" s="23">
        <f t="shared" si="21"/>
        <v>11.5</v>
      </c>
      <c r="CL9" s="23">
        <f t="shared" si="21"/>
        <v>11.5</v>
      </c>
      <c r="CM9" s="23">
        <f t="shared" si="21"/>
        <v>10.5</v>
      </c>
      <c r="CN9" s="23">
        <f t="shared" si="21"/>
        <v>10.5</v>
      </c>
      <c r="CO9" s="23">
        <f t="shared" si="21"/>
        <v>10.5</v>
      </c>
      <c r="CP9" s="23">
        <f t="shared" si="21"/>
        <v>10.5</v>
      </c>
      <c r="CQ9" s="23">
        <f t="shared" si="21"/>
        <v>10.5</v>
      </c>
      <c r="CR9" s="23">
        <f t="shared" si="21"/>
        <v>10.5</v>
      </c>
      <c r="CS9" s="23">
        <f>CS18</f>
        <v>10.5</v>
      </c>
      <c r="CT9" s="23">
        <v>10.5</v>
      </c>
      <c r="CU9" s="23">
        <v>10.5</v>
      </c>
      <c r="CV9" s="23">
        <v>10.5</v>
      </c>
      <c r="CW9" s="24">
        <v>10.5</v>
      </c>
      <c r="CX9" s="24">
        <v>10.5</v>
      </c>
      <c r="CY9" s="24">
        <v>10.5</v>
      </c>
      <c r="CZ9" s="24">
        <v>12</v>
      </c>
      <c r="DA9" s="24">
        <v>12</v>
      </c>
      <c r="DB9" s="24">
        <v>12</v>
      </c>
      <c r="DC9" s="24">
        <v>12</v>
      </c>
      <c r="DD9" s="24">
        <v>12</v>
      </c>
      <c r="DE9" s="24">
        <v>12</v>
      </c>
      <c r="DF9" s="20">
        <v>13</v>
      </c>
      <c r="DG9" s="20">
        <v>13</v>
      </c>
      <c r="DH9" s="20">
        <v>13</v>
      </c>
      <c r="DI9" s="20">
        <v>13</v>
      </c>
      <c r="DJ9" s="20">
        <v>13</v>
      </c>
      <c r="DK9" s="20">
        <v>13</v>
      </c>
      <c r="DL9" s="20">
        <v>13</v>
      </c>
      <c r="DM9" s="20">
        <v>13</v>
      </c>
      <c r="DN9" s="20">
        <v>13</v>
      </c>
      <c r="DO9" s="20">
        <v>13</v>
      </c>
      <c r="DP9" s="20">
        <v>13</v>
      </c>
      <c r="DQ9" s="20">
        <v>13</v>
      </c>
      <c r="DR9" s="20">
        <v>12</v>
      </c>
      <c r="DS9" s="20">
        <v>12</v>
      </c>
      <c r="DT9" s="20">
        <v>12</v>
      </c>
      <c r="DU9" s="20">
        <v>12</v>
      </c>
      <c r="DV9" s="20">
        <v>10.5</v>
      </c>
      <c r="DW9" s="20">
        <v>10.5</v>
      </c>
      <c r="DX9" s="20">
        <v>10.5</v>
      </c>
      <c r="DY9" s="20">
        <v>15</v>
      </c>
      <c r="DZ9" s="20">
        <v>15</v>
      </c>
      <c r="EA9" s="20">
        <v>15</v>
      </c>
      <c r="EB9" s="20">
        <v>15</v>
      </c>
      <c r="EC9" s="20">
        <v>14</v>
      </c>
      <c r="ED9" s="20">
        <v>14</v>
      </c>
      <c r="EE9" s="20">
        <v>14</v>
      </c>
      <c r="EF9" s="20">
        <v>14</v>
      </c>
      <c r="EG9" s="20">
        <v>14</v>
      </c>
      <c r="EH9" s="20">
        <v>14</v>
      </c>
      <c r="EI9" s="20">
        <v>12</v>
      </c>
      <c r="EJ9" s="20">
        <v>12</v>
      </c>
      <c r="EK9" s="20">
        <v>12</v>
      </c>
      <c r="EL9" s="20">
        <v>12</v>
      </c>
      <c r="EM9" s="34">
        <v>12</v>
      </c>
      <c r="EN9" s="34">
        <v>12</v>
      </c>
      <c r="EO9" s="34">
        <v>11</v>
      </c>
      <c r="EP9" s="34">
        <v>11</v>
      </c>
      <c r="EQ9" s="34">
        <v>11</v>
      </c>
      <c r="ER9" s="34">
        <v>10</v>
      </c>
      <c r="ES9" s="27">
        <v>10</v>
      </c>
      <c r="ET9" s="27">
        <v>10</v>
      </c>
      <c r="EU9" s="27">
        <v>10</v>
      </c>
      <c r="EV9" s="27">
        <v>10</v>
      </c>
      <c r="EW9" s="27">
        <v>10</v>
      </c>
      <c r="EX9" s="27">
        <v>10</v>
      </c>
      <c r="EY9" s="34">
        <v>10</v>
      </c>
      <c r="EZ9" s="34">
        <v>11</v>
      </c>
      <c r="FA9" s="34">
        <v>11</v>
      </c>
      <c r="FB9" s="34">
        <v>11</v>
      </c>
      <c r="FC9" s="239">
        <v>11</v>
      </c>
      <c r="FD9" s="239">
        <v>11</v>
      </c>
      <c r="FE9" s="239">
        <v>11</v>
      </c>
      <c r="FF9" s="239">
        <v>11</v>
      </c>
      <c r="FG9" s="239">
        <v>11</v>
      </c>
      <c r="FH9" s="239">
        <v>11</v>
      </c>
      <c r="FI9" s="239">
        <v>11</v>
      </c>
      <c r="FJ9" s="239">
        <v>11</v>
      </c>
      <c r="FK9" s="239">
        <v>11</v>
      </c>
      <c r="FL9" s="239">
        <v>11</v>
      </c>
      <c r="FM9" s="239">
        <v>11</v>
      </c>
      <c r="FN9" s="239">
        <v>11</v>
      </c>
      <c r="FO9" s="27">
        <v>11</v>
      </c>
      <c r="FP9" s="27">
        <v>10</v>
      </c>
      <c r="FQ9" s="27">
        <v>9</v>
      </c>
      <c r="FR9" s="27">
        <v>9</v>
      </c>
      <c r="FS9" s="27">
        <v>9</v>
      </c>
      <c r="FT9" s="27">
        <v>9</v>
      </c>
      <c r="FU9" s="27">
        <v>9</v>
      </c>
      <c r="FV9" s="27">
        <v>8</v>
      </c>
      <c r="FW9" s="27">
        <v>8</v>
      </c>
      <c r="FX9" s="27">
        <v>6</v>
      </c>
      <c r="FY9" s="27">
        <v>6</v>
      </c>
      <c r="FZ9" s="27">
        <v>6</v>
      </c>
      <c r="GA9" s="27">
        <v>6</v>
      </c>
      <c r="GB9" s="27">
        <v>6</v>
      </c>
      <c r="GC9" s="27">
        <v>6</v>
      </c>
    </row>
    <row r="10" spans="1:191" ht="18.75" customHeight="1">
      <c r="A10" s="19" t="s">
        <v>227</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23"/>
      <c r="CU10" s="23"/>
      <c r="CV10" s="23"/>
      <c r="CW10" s="24"/>
      <c r="CX10" s="24"/>
      <c r="CY10" s="24"/>
      <c r="CZ10" s="24"/>
      <c r="DA10" s="24"/>
      <c r="DB10" s="24"/>
      <c r="DC10" s="24"/>
      <c r="DD10" s="24"/>
      <c r="DE10" s="24"/>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row>
    <row r="11" spans="1:191">
      <c r="A11" s="583" t="s">
        <v>228</v>
      </c>
      <c r="B11" s="576"/>
      <c r="C11" s="576"/>
      <c r="D11" s="576"/>
      <c r="E11" s="576"/>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c r="AT11" s="576"/>
      <c r="AU11" s="576"/>
      <c r="AV11" s="576"/>
      <c r="AW11" s="576"/>
      <c r="AX11" s="576"/>
      <c r="AY11" s="576"/>
      <c r="AZ11" s="576"/>
      <c r="BA11" s="576"/>
      <c r="BB11" s="576"/>
      <c r="BC11" s="576"/>
      <c r="BD11" s="576"/>
      <c r="BE11" s="576"/>
      <c r="BF11" s="576"/>
      <c r="BG11" s="576"/>
      <c r="BH11" s="576"/>
      <c r="BI11" s="576"/>
      <c r="BJ11" s="576"/>
      <c r="BK11" s="576"/>
      <c r="BL11" s="576"/>
      <c r="BM11" s="576"/>
      <c r="BN11" s="576"/>
      <c r="BO11" s="576"/>
      <c r="BP11" s="576"/>
      <c r="BQ11" s="576"/>
      <c r="BR11" s="576"/>
      <c r="BS11" s="576"/>
      <c r="BT11" s="576"/>
      <c r="BU11" s="576"/>
      <c r="BV11" s="576"/>
      <c r="BW11" s="576"/>
      <c r="BX11" s="576"/>
      <c r="BY11" s="576"/>
      <c r="BZ11" s="576"/>
      <c r="CA11" s="576"/>
      <c r="CB11" s="576"/>
      <c r="CC11" s="576"/>
      <c r="CD11" s="576"/>
      <c r="CE11" s="576"/>
      <c r="CF11" s="576"/>
      <c r="CG11" s="576"/>
      <c r="CH11" s="576"/>
      <c r="CI11" s="576"/>
      <c r="CJ11" s="576"/>
      <c r="CK11" s="576"/>
      <c r="CL11" s="576"/>
      <c r="CM11" s="576"/>
      <c r="CN11" s="576"/>
      <c r="CO11" s="576"/>
      <c r="CP11" s="576"/>
      <c r="CQ11" s="576"/>
      <c r="CR11" s="576"/>
      <c r="CS11" s="576"/>
      <c r="CT11" s="20">
        <f t="shared" ref="CT11:EN11" si="22">CT13</f>
        <v>17</v>
      </c>
      <c r="CU11" s="20">
        <f t="shared" si="22"/>
        <v>16.399999999999999</v>
      </c>
      <c r="CV11" s="20">
        <f t="shared" si="22"/>
        <v>17.8</v>
      </c>
      <c r="CW11" s="20">
        <f t="shared" si="22"/>
        <v>17.600000000000001</v>
      </c>
      <c r="CX11" s="20">
        <f t="shared" si="22"/>
        <v>17.2</v>
      </c>
      <c r="CY11" s="20">
        <f t="shared" si="22"/>
        <v>17.3</v>
      </c>
      <c r="CZ11" s="20">
        <f t="shared" si="22"/>
        <v>17.5</v>
      </c>
      <c r="DA11" s="20">
        <f t="shared" si="22"/>
        <v>17.637041970408941</v>
      </c>
      <c r="DB11" s="20">
        <f t="shared" si="22"/>
        <v>16.266361866593208</v>
      </c>
      <c r="DC11" s="20">
        <f t="shared" si="22"/>
        <v>16.917403821711787</v>
      </c>
      <c r="DD11" s="20">
        <f t="shared" si="22"/>
        <v>17.103386605863712</v>
      </c>
      <c r="DE11" s="20">
        <f t="shared" si="22"/>
        <v>16.898918211348683</v>
      </c>
      <c r="DF11" s="20">
        <f t="shared" ref="DF11:DQ11" si="23">DF13</f>
        <v>16.87036274237575</v>
      </c>
      <c r="DG11" s="20">
        <f t="shared" si="23"/>
        <v>17.999006910249321</v>
      </c>
      <c r="DH11" s="20">
        <f t="shared" si="23"/>
        <v>17.57369384902735</v>
      </c>
      <c r="DI11" s="20">
        <f t="shared" si="23"/>
        <v>18.600000000000001</v>
      </c>
      <c r="DJ11" s="20">
        <f t="shared" si="23"/>
        <v>18.399999999999999</v>
      </c>
      <c r="DK11" s="20">
        <f t="shared" si="23"/>
        <v>18.2</v>
      </c>
      <c r="DL11" s="20">
        <f t="shared" si="23"/>
        <v>18.403214466823613</v>
      </c>
      <c r="DM11" s="20">
        <f t="shared" si="23"/>
        <v>19.130335658420169</v>
      </c>
      <c r="DN11" s="20">
        <f t="shared" si="23"/>
        <v>17.640297187037731</v>
      </c>
      <c r="DO11" s="20">
        <f t="shared" si="23"/>
        <v>18.608623499002565</v>
      </c>
      <c r="DP11" s="20">
        <f t="shared" si="23"/>
        <v>18.464480186440834</v>
      </c>
      <c r="DQ11" s="20">
        <f t="shared" si="23"/>
        <v>18.334516752900551</v>
      </c>
      <c r="DR11" s="20">
        <f t="shared" si="22"/>
        <v>19.0536866085599</v>
      </c>
      <c r="DS11" s="20">
        <f>DS13</f>
        <v>19.059818824589872</v>
      </c>
      <c r="DT11" s="20">
        <f t="shared" si="22"/>
        <v>17.888251412070684</v>
      </c>
      <c r="DU11" s="20">
        <f t="shared" si="22"/>
        <v>17.452547839929718</v>
      </c>
      <c r="DV11" s="20">
        <f t="shared" si="22"/>
        <v>17.184166905458127</v>
      </c>
      <c r="DW11" s="20">
        <f t="shared" si="22"/>
        <v>16.880182208695608</v>
      </c>
      <c r="DX11" s="20">
        <f t="shared" si="22"/>
        <v>17.2720292650312</v>
      </c>
      <c r="DY11" s="20">
        <f t="shared" si="22"/>
        <v>18.40459922544699</v>
      </c>
      <c r="DZ11" s="20">
        <f t="shared" si="22"/>
        <v>19.399999999999999</v>
      </c>
      <c r="EA11" s="20">
        <f t="shared" si="22"/>
        <v>19.712931321637644</v>
      </c>
      <c r="EB11" s="20">
        <f t="shared" si="22"/>
        <v>19.730341539886538</v>
      </c>
      <c r="EC11" s="20">
        <f t="shared" si="22"/>
        <v>19.114413063363603</v>
      </c>
      <c r="ED11" s="20">
        <f t="shared" si="22"/>
        <v>19.583686207827785</v>
      </c>
      <c r="EE11" s="20">
        <f t="shared" si="22"/>
        <v>19.141050220680416</v>
      </c>
      <c r="EF11" s="20">
        <f t="shared" si="22"/>
        <v>19.346563247674496</v>
      </c>
      <c r="EG11" s="20">
        <f t="shared" si="22"/>
        <v>19.441735979349563</v>
      </c>
      <c r="EH11" s="20">
        <f t="shared" si="22"/>
        <v>19.8</v>
      </c>
      <c r="EI11" s="20">
        <f t="shared" si="22"/>
        <v>19.899999999999999</v>
      </c>
      <c r="EJ11" s="20">
        <f t="shared" si="22"/>
        <v>19.697326824689135</v>
      </c>
      <c r="EK11" s="20">
        <f t="shared" si="22"/>
        <v>19.777663995321582</v>
      </c>
      <c r="EL11" s="20">
        <f t="shared" si="22"/>
        <v>19.735597470192818</v>
      </c>
      <c r="EM11" s="20">
        <f t="shared" si="22"/>
        <v>19.706733944112962</v>
      </c>
      <c r="EN11" s="20">
        <f t="shared" si="22"/>
        <v>19.413139844121197</v>
      </c>
      <c r="EO11" s="20">
        <f t="shared" ref="EO11:FD11" si="24">EO13</f>
        <v>18.649930791578743</v>
      </c>
      <c r="EP11" s="20">
        <f t="shared" si="24"/>
        <v>19.225069245456048</v>
      </c>
      <c r="EQ11" s="20">
        <f t="shared" si="24"/>
        <v>18.942324253903049</v>
      </c>
      <c r="ER11" s="20">
        <f t="shared" si="24"/>
        <v>18.904731561477959</v>
      </c>
      <c r="ES11" s="20">
        <f t="shared" si="24"/>
        <v>19.09</v>
      </c>
      <c r="ET11" s="20">
        <f t="shared" si="24"/>
        <v>18.5</v>
      </c>
      <c r="EU11" s="20">
        <f t="shared" si="24"/>
        <v>17.739999999999998</v>
      </c>
      <c r="EV11" s="20">
        <f t="shared" si="24"/>
        <v>17.635857473206748</v>
      </c>
      <c r="EW11" s="20">
        <f t="shared" si="24"/>
        <v>17.999806462636645</v>
      </c>
      <c r="EX11" s="20">
        <f t="shared" si="24"/>
        <v>17.600000000000001</v>
      </c>
      <c r="EY11" s="20">
        <f t="shared" si="24"/>
        <v>17.530066793800632</v>
      </c>
      <c r="EZ11" s="20">
        <f t="shared" si="24"/>
        <v>16.988692330621689</v>
      </c>
      <c r="FA11" s="20">
        <f t="shared" si="24"/>
        <v>16.7</v>
      </c>
      <c r="FB11" s="20">
        <f t="shared" si="24"/>
        <v>17.100000000000001</v>
      </c>
      <c r="FC11" s="20">
        <f t="shared" si="24"/>
        <v>17.010808942074192</v>
      </c>
      <c r="FD11" s="20">
        <f t="shared" si="24"/>
        <v>17.066568928765601</v>
      </c>
      <c r="FE11" s="20">
        <f>FE13</f>
        <v>17.2805208970113</v>
      </c>
      <c r="FF11" s="20">
        <f t="shared" ref="FF11:FG11" si="25">FF13</f>
        <v>17.100000000000001</v>
      </c>
      <c r="FG11" s="20">
        <f t="shared" si="25"/>
        <v>16.88</v>
      </c>
      <c r="FH11" s="20">
        <f>FH13</f>
        <v>16.969403321993962</v>
      </c>
      <c r="FI11" s="20">
        <f t="shared" ref="FI11:FJ11" si="26">FI13</f>
        <v>16.897533779012999</v>
      </c>
      <c r="FJ11" s="20">
        <f t="shared" si="26"/>
        <v>16.67870808243012</v>
      </c>
      <c r="FK11" s="20">
        <f>FK13</f>
        <v>16.685835885023209</v>
      </c>
      <c r="FL11" s="20">
        <f t="shared" ref="FL11:FN11" si="27">FL13</f>
        <v>16.810765883603835</v>
      </c>
      <c r="FM11" s="20">
        <f t="shared" si="27"/>
        <v>16.58164717339471</v>
      </c>
      <c r="FN11" s="20">
        <f t="shared" si="27"/>
        <v>16.812325244365361</v>
      </c>
      <c r="FO11" s="20">
        <f t="shared" ref="FO11:FP11" si="28">FO13</f>
        <v>16.647337796537446</v>
      </c>
      <c r="FP11" s="20">
        <f t="shared" si="28"/>
        <v>16.40979463529899</v>
      </c>
      <c r="FQ11" s="20">
        <f>FQ13</f>
        <v>16.458646173187901</v>
      </c>
      <c r="FR11" s="20">
        <f t="shared" ref="FR11:FS11" si="29">FR13</f>
        <v>16.220668067995259</v>
      </c>
      <c r="FS11" s="20">
        <f t="shared" si="29"/>
        <v>16.062419710182596</v>
      </c>
      <c r="FT11" s="20">
        <f>FT13</f>
        <v>15.285319139043276</v>
      </c>
      <c r="FU11" s="20">
        <f>FU13</f>
        <v>15.981080199756107</v>
      </c>
      <c r="FV11" s="20">
        <f t="shared" ref="FV11" si="30">FV13</f>
        <v>16.193087007873082</v>
      </c>
      <c r="FW11" s="20">
        <f>FW13</f>
        <v>15.7095324048189</v>
      </c>
      <c r="FX11" s="20">
        <f t="shared" ref="FX11:FZ11" si="31">FX13</f>
        <v>15.534351173279067</v>
      </c>
      <c r="FY11" s="20">
        <f t="shared" si="31"/>
        <v>14.365900843535345</v>
      </c>
      <c r="FZ11" s="20">
        <f t="shared" si="31"/>
        <v>15.2</v>
      </c>
      <c r="GA11" s="20">
        <v>15.184842524449488</v>
      </c>
      <c r="GB11" s="20">
        <v>13.357981422153109</v>
      </c>
      <c r="GC11" s="20">
        <v>11.926263821119569</v>
      </c>
    </row>
    <row r="12" spans="1:191" ht="14.25" customHeight="1">
      <c r="A12" s="583"/>
      <c r="B12" s="576"/>
      <c r="C12" s="576"/>
      <c r="D12" s="576"/>
      <c r="E12" s="576"/>
      <c r="F12" s="576"/>
      <c r="G12" s="576"/>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c r="AT12" s="576"/>
      <c r="AU12" s="576"/>
      <c r="AV12" s="576"/>
      <c r="AW12" s="576"/>
      <c r="AX12" s="576"/>
      <c r="AY12" s="576"/>
      <c r="AZ12" s="576"/>
      <c r="BA12" s="576"/>
      <c r="BB12" s="576"/>
      <c r="BC12" s="576"/>
      <c r="BD12" s="576"/>
      <c r="BE12" s="576"/>
      <c r="BF12" s="576"/>
      <c r="BG12" s="576"/>
      <c r="BH12" s="576"/>
      <c r="BI12" s="576"/>
      <c r="BJ12" s="576"/>
      <c r="BK12" s="576"/>
      <c r="BL12" s="576"/>
      <c r="BM12" s="576"/>
      <c r="BN12" s="576"/>
      <c r="BO12" s="576"/>
      <c r="BP12" s="576"/>
      <c r="BQ12" s="576"/>
      <c r="BR12" s="576"/>
      <c r="BS12" s="576"/>
      <c r="BT12" s="576"/>
      <c r="BU12" s="576"/>
      <c r="BV12" s="576"/>
      <c r="BW12" s="576"/>
      <c r="BX12" s="576"/>
      <c r="BY12" s="576"/>
      <c r="BZ12" s="576"/>
      <c r="CA12" s="576"/>
      <c r="CB12" s="576"/>
      <c r="CC12" s="576"/>
      <c r="CD12" s="576"/>
      <c r="CE12" s="576"/>
      <c r="CF12" s="576"/>
      <c r="CG12" s="576"/>
      <c r="CH12" s="576"/>
      <c r="CI12" s="576"/>
      <c r="CJ12" s="576"/>
      <c r="CK12" s="576"/>
      <c r="CL12" s="576"/>
      <c r="CM12" s="576"/>
      <c r="CN12" s="576"/>
      <c r="CO12" s="576"/>
      <c r="CP12" s="576"/>
      <c r="CQ12" s="576"/>
      <c r="CR12" s="576"/>
      <c r="CS12" s="576"/>
      <c r="CT12" s="20"/>
      <c r="CU12" s="20"/>
      <c r="CV12" s="20"/>
      <c r="CW12" s="20"/>
      <c r="CX12" s="20"/>
      <c r="CY12" s="20"/>
      <c r="CZ12" s="20"/>
      <c r="DA12" s="20"/>
      <c r="DB12" s="20"/>
      <c r="DC12" s="20"/>
      <c r="DD12" s="20"/>
      <c r="DE12" s="20"/>
      <c r="DF12" s="20">
        <f t="shared" ref="DF12:DP12" si="32">DF15</f>
        <v>0</v>
      </c>
      <c r="DG12" s="20">
        <f t="shared" si="32"/>
        <v>0</v>
      </c>
      <c r="DH12" s="20">
        <f t="shared" si="32"/>
        <v>0</v>
      </c>
      <c r="DI12" s="20">
        <f t="shared" si="32"/>
        <v>0</v>
      </c>
      <c r="DJ12" s="20">
        <f t="shared" si="32"/>
        <v>0</v>
      </c>
      <c r="DK12" s="20">
        <f t="shared" si="32"/>
        <v>0</v>
      </c>
      <c r="DL12" s="20">
        <f t="shared" si="32"/>
        <v>0</v>
      </c>
      <c r="DM12" s="20">
        <f t="shared" si="32"/>
        <v>0</v>
      </c>
      <c r="DN12" s="20">
        <f t="shared" si="32"/>
        <v>0</v>
      </c>
      <c r="DO12" s="20">
        <f t="shared" si="32"/>
        <v>0</v>
      </c>
      <c r="DP12" s="20">
        <f t="shared" si="32"/>
        <v>0</v>
      </c>
      <c r="DQ12" s="20">
        <f>DQ15</f>
        <v>0</v>
      </c>
      <c r="DR12" s="20">
        <f>DR15</f>
        <v>12.9</v>
      </c>
      <c r="DS12" s="20">
        <f>DS15</f>
        <v>12.7</v>
      </c>
      <c r="DT12" s="20">
        <f t="shared" ref="DT12:EO12" si="33">DT15</f>
        <v>12.349056331175944</v>
      </c>
      <c r="DU12" s="20">
        <f t="shared" si="33"/>
        <v>12.023897103596035</v>
      </c>
      <c r="DV12" s="20">
        <f t="shared" si="33"/>
        <v>11.832354523297761</v>
      </c>
      <c r="DW12" s="20">
        <f t="shared" si="33"/>
        <v>12.801627827064415</v>
      </c>
      <c r="DX12" s="20">
        <f t="shared" si="33"/>
        <v>12.849548426222386</v>
      </c>
      <c r="DY12" s="20">
        <f t="shared" si="33"/>
        <v>12.340142665889749</v>
      </c>
      <c r="DZ12" s="20">
        <f t="shared" si="33"/>
        <v>13.37191496698213</v>
      </c>
      <c r="EA12" s="20">
        <f t="shared" si="33"/>
        <v>13.481105605393072</v>
      </c>
      <c r="EB12" s="20">
        <f t="shared" si="33"/>
        <v>13.341835101561802</v>
      </c>
      <c r="EC12" s="20">
        <f t="shared" si="33"/>
        <v>12.431644676203604</v>
      </c>
      <c r="ED12" s="20">
        <f t="shared" si="33"/>
        <v>13.657268152694744</v>
      </c>
      <c r="EE12" s="20">
        <f t="shared" si="33"/>
        <v>13.219266027950226</v>
      </c>
      <c r="EF12" s="20">
        <f t="shared" si="33"/>
        <v>13.283919554278327</v>
      </c>
      <c r="EG12" s="20">
        <f t="shared" si="33"/>
        <v>12.681842245046878</v>
      </c>
      <c r="EH12" s="20">
        <f t="shared" si="33"/>
        <v>13.212157018466208</v>
      </c>
      <c r="EI12" s="20">
        <f t="shared" si="33"/>
        <v>12.509465338381029</v>
      </c>
      <c r="EJ12" s="20">
        <f t="shared" si="33"/>
        <v>12.568935708806313</v>
      </c>
      <c r="EK12" s="20">
        <f t="shared" si="33"/>
        <v>12.288329900133744</v>
      </c>
      <c r="EL12" s="20">
        <f t="shared" si="33"/>
        <v>12.401107830000001</v>
      </c>
      <c r="EM12" s="20">
        <f t="shared" si="33"/>
        <v>12.965909438188513</v>
      </c>
      <c r="EN12" s="20">
        <f t="shared" si="33"/>
        <v>12.255749346482199</v>
      </c>
      <c r="EO12" s="20">
        <f t="shared" si="33"/>
        <v>12.965909438188501</v>
      </c>
      <c r="EP12" s="20">
        <f t="shared" ref="EP12:EW12" si="34">EP15</f>
        <v>12.3883091820831</v>
      </c>
      <c r="EQ12" s="20">
        <f t="shared" si="34"/>
        <v>11.929932224716254</v>
      </c>
      <c r="ER12" s="20">
        <f t="shared" si="34"/>
        <v>11.423812958453686</v>
      </c>
      <c r="ES12" s="20">
        <f t="shared" si="34"/>
        <v>11.468842053448</v>
      </c>
      <c r="ET12" s="20">
        <f t="shared" si="34"/>
        <v>11.9329601836194</v>
      </c>
      <c r="EU12" s="20">
        <f t="shared" si="34"/>
        <v>10.829130176021152</v>
      </c>
      <c r="EV12" s="20">
        <f t="shared" si="34"/>
        <v>10.680814515098133</v>
      </c>
      <c r="EW12" s="20">
        <f t="shared" si="34"/>
        <v>12.101719568406518</v>
      </c>
      <c r="EX12" s="20">
        <f t="shared" ref="EX12:FD12" si="35">EX15</f>
        <v>11.4</v>
      </c>
      <c r="EY12" s="20">
        <f t="shared" si="35"/>
        <v>11.708786150071168</v>
      </c>
      <c r="EZ12" s="20">
        <f t="shared" si="35"/>
        <v>11.637162709146626</v>
      </c>
      <c r="FA12" s="20">
        <f t="shared" si="35"/>
        <v>11.2</v>
      </c>
      <c r="FB12" s="20">
        <f t="shared" si="35"/>
        <v>10.6</v>
      </c>
      <c r="FC12" s="20">
        <f t="shared" si="35"/>
        <v>10.603894214102093</v>
      </c>
      <c r="FD12" s="20">
        <f t="shared" si="35"/>
        <v>12.707194494493701</v>
      </c>
      <c r="FE12" s="20">
        <f>FE15</f>
        <v>11.078072693222202</v>
      </c>
      <c r="FF12" s="20">
        <f t="shared" ref="FF12:FG12" si="36">FF15</f>
        <v>9.4</v>
      </c>
      <c r="FG12" s="20">
        <f t="shared" si="36"/>
        <v>10.574890332205255</v>
      </c>
      <c r="FH12" s="20">
        <f>FH15</f>
        <v>10.332360224390586</v>
      </c>
      <c r="FI12" s="20">
        <f t="shared" ref="FI12:FK12" si="37">FI15</f>
        <v>11.033416996864817</v>
      </c>
      <c r="FJ12" s="20">
        <f t="shared" si="37"/>
        <v>11.034100922319666</v>
      </c>
      <c r="FK12" s="20">
        <f t="shared" si="37"/>
        <v>11.131975920130657</v>
      </c>
      <c r="FL12" s="20">
        <f>FL15</f>
        <v>10.950652245260736</v>
      </c>
      <c r="FM12" s="20">
        <f t="shared" ref="FM12:FN12" si="38">FM15</f>
        <v>10.545271427293045</v>
      </c>
      <c r="FN12" s="20">
        <f t="shared" si="38"/>
        <v>10.594760306755569</v>
      </c>
      <c r="FO12" s="20">
        <f t="shared" ref="FO12:FP12" si="39">FO15</f>
        <v>9.8109801670732377</v>
      </c>
      <c r="FP12" s="20">
        <f t="shared" si="39"/>
        <v>11.129863706508059</v>
      </c>
      <c r="FQ12" s="20">
        <f>FQ15</f>
        <v>10.937460931725999</v>
      </c>
      <c r="FR12" s="20">
        <f t="shared" ref="FR12:FS12" si="40">FR15</f>
        <v>10.728377281218608</v>
      </c>
      <c r="FS12" s="20">
        <f t="shared" si="40"/>
        <v>10.029931159000936</v>
      </c>
      <c r="FT12" s="20">
        <f>FT15</f>
        <v>10.531098239667498</v>
      </c>
      <c r="FU12" s="20">
        <f>FU15</f>
        <v>10.425937157096177</v>
      </c>
      <c r="FV12" s="20">
        <f t="shared" ref="FV12" si="41">FV15</f>
        <v>9.9532319885850047</v>
      </c>
      <c r="FW12" s="20">
        <f>FW15</f>
        <v>10.421124975617809</v>
      </c>
      <c r="FX12" s="20">
        <f t="shared" ref="FX12:FZ12" si="42">FX15</f>
        <v>10.159678825543265</v>
      </c>
      <c r="FY12" s="20">
        <f t="shared" si="42"/>
        <v>8.3617912585665106</v>
      </c>
      <c r="FZ12" s="20">
        <f t="shared" si="42"/>
        <v>7.9</v>
      </c>
      <c r="GA12" s="20">
        <v>7.1306092437107811</v>
      </c>
      <c r="GB12" s="20">
        <v>6.8939208358318371</v>
      </c>
      <c r="GC12" s="20">
        <v>5.9086629651508913</v>
      </c>
    </row>
    <row r="13" spans="1:191" ht="16.5" customHeight="1">
      <c r="A13" s="21" t="s">
        <v>229</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2">
        <v>17</v>
      </c>
      <c r="CU13" s="24">
        <v>16.399999999999999</v>
      </c>
      <c r="CV13" s="22">
        <v>17.8</v>
      </c>
      <c r="CW13" s="22">
        <v>17.600000000000001</v>
      </c>
      <c r="CX13" s="22">
        <v>17.2</v>
      </c>
      <c r="CY13" s="22">
        <v>17.3</v>
      </c>
      <c r="CZ13" s="22">
        <v>17.5</v>
      </c>
      <c r="DA13" s="22">
        <v>17.637041970408941</v>
      </c>
      <c r="DB13" s="22">
        <v>16.266361866593208</v>
      </c>
      <c r="DC13" s="22">
        <v>16.917403821711787</v>
      </c>
      <c r="DD13" s="22">
        <v>17.103386605863712</v>
      </c>
      <c r="DE13" s="22">
        <v>16.898918211348683</v>
      </c>
      <c r="DF13" s="20">
        <v>16.87036274237575</v>
      </c>
      <c r="DG13" s="20">
        <v>17.999006910249321</v>
      </c>
      <c r="DH13" s="20">
        <v>17.57369384902735</v>
      </c>
      <c r="DI13" s="20">
        <v>18.600000000000001</v>
      </c>
      <c r="DJ13" s="20">
        <v>18.399999999999999</v>
      </c>
      <c r="DK13" s="20">
        <v>18.2</v>
      </c>
      <c r="DL13" s="20">
        <v>18.403214466823613</v>
      </c>
      <c r="DM13" s="20">
        <v>19.130335658420169</v>
      </c>
      <c r="DN13" s="20">
        <v>17.640297187037731</v>
      </c>
      <c r="DO13" s="20">
        <v>18.608623499002565</v>
      </c>
      <c r="DP13" s="20">
        <v>18.464480186440834</v>
      </c>
      <c r="DQ13" s="20">
        <v>18.334516752900551</v>
      </c>
      <c r="DR13" s="20">
        <v>19.0536866085599</v>
      </c>
      <c r="DS13" s="20">
        <v>19.059818824589872</v>
      </c>
      <c r="DT13" s="20">
        <v>17.888251412070684</v>
      </c>
      <c r="DU13" s="20">
        <v>17.452547839929718</v>
      </c>
      <c r="DV13" s="20">
        <v>17.184166905458127</v>
      </c>
      <c r="DW13" s="20">
        <v>16.880182208695608</v>
      </c>
      <c r="DX13" s="20">
        <v>17.2720292650312</v>
      </c>
      <c r="DY13" s="20">
        <v>18.40459922544699</v>
      </c>
      <c r="DZ13" s="20">
        <v>19.399999999999999</v>
      </c>
      <c r="EA13" s="20">
        <v>19.712931321637644</v>
      </c>
      <c r="EB13" s="20">
        <v>19.730341539886538</v>
      </c>
      <c r="EC13" s="20">
        <v>19.114413063363603</v>
      </c>
      <c r="ED13" s="20">
        <v>19.583686207827785</v>
      </c>
      <c r="EE13" s="20">
        <v>19.141050220680416</v>
      </c>
      <c r="EF13" s="20">
        <v>19.346563247674496</v>
      </c>
      <c r="EG13" s="20">
        <v>19.441735979349563</v>
      </c>
      <c r="EH13" s="20">
        <v>19.8</v>
      </c>
      <c r="EI13" s="20">
        <v>19.899999999999999</v>
      </c>
      <c r="EJ13" s="20">
        <v>19.697326824689135</v>
      </c>
      <c r="EK13" s="20">
        <v>19.777663995321582</v>
      </c>
      <c r="EL13" s="20">
        <v>19.735597470192818</v>
      </c>
      <c r="EM13" s="20">
        <v>19.706733944112962</v>
      </c>
      <c r="EN13" s="20">
        <v>19.413139844121197</v>
      </c>
      <c r="EO13" s="20">
        <v>18.649930791578743</v>
      </c>
      <c r="EP13" s="20">
        <v>19.225069245456048</v>
      </c>
      <c r="EQ13" s="20">
        <v>18.942324253903049</v>
      </c>
      <c r="ER13" s="20">
        <v>18.904731561477959</v>
      </c>
      <c r="ES13" s="27">
        <v>19.09</v>
      </c>
      <c r="ET13" s="27">
        <v>18.5</v>
      </c>
      <c r="EU13" s="27">
        <v>17.739999999999998</v>
      </c>
      <c r="EV13" s="34">
        <v>17.635857473206748</v>
      </c>
      <c r="EW13" s="34">
        <v>17.999806462636645</v>
      </c>
      <c r="EX13" s="34">
        <v>17.600000000000001</v>
      </c>
      <c r="EY13" s="34">
        <v>17.530066793800632</v>
      </c>
      <c r="EZ13" s="34">
        <v>16.988692330621689</v>
      </c>
      <c r="FA13" s="34">
        <v>16.7</v>
      </c>
      <c r="FB13" s="34">
        <v>17.100000000000001</v>
      </c>
      <c r="FC13" s="239">
        <v>17.010808942074192</v>
      </c>
      <c r="FD13" s="239">
        <v>17.066568928765601</v>
      </c>
      <c r="FE13" s="239">
        <v>17.2805208970113</v>
      </c>
      <c r="FF13" s="34">
        <v>17.100000000000001</v>
      </c>
      <c r="FG13" s="34">
        <v>16.88</v>
      </c>
      <c r="FH13" s="34">
        <v>16.969403321993962</v>
      </c>
      <c r="FI13" s="34">
        <v>16.897533779012999</v>
      </c>
      <c r="FJ13" s="34">
        <v>16.67870808243012</v>
      </c>
      <c r="FK13" s="34">
        <v>16.685835885023209</v>
      </c>
      <c r="FL13" s="27">
        <v>16.810765883603835</v>
      </c>
      <c r="FM13" s="27">
        <v>16.58164717339471</v>
      </c>
      <c r="FN13" s="27">
        <v>16.812325244365361</v>
      </c>
      <c r="FO13" s="27">
        <v>16.647337796537446</v>
      </c>
      <c r="FP13" s="27">
        <v>16.40979463529899</v>
      </c>
      <c r="FQ13" s="27">
        <v>16.458646173187901</v>
      </c>
      <c r="FR13" s="27">
        <v>16.220668067995259</v>
      </c>
      <c r="FS13" s="27">
        <v>16.062419710182596</v>
      </c>
      <c r="FT13" s="27">
        <v>15.285319139043276</v>
      </c>
      <c r="FU13" s="27">
        <v>15.981080199756107</v>
      </c>
      <c r="FV13" s="27">
        <v>16.193087007873082</v>
      </c>
      <c r="FW13" s="27">
        <v>15.7095324048189</v>
      </c>
      <c r="FX13" s="27">
        <v>15.534351173279067</v>
      </c>
      <c r="FY13" s="27">
        <v>14.365900843535345</v>
      </c>
      <c r="FZ13" s="27">
        <v>15.2</v>
      </c>
      <c r="GA13" s="27">
        <v>15.184842524449488</v>
      </c>
      <c r="GB13" s="27">
        <v>13.357981422153109</v>
      </c>
      <c r="GC13" s="27">
        <v>11.926263821119569</v>
      </c>
    </row>
    <row r="14" spans="1:191" ht="15.75" customHeight="1">
      <c r="A14" s="21" t="s">
        <v>230</v>
      </c>
      <c r="B14" s="511">
        <v>17.8</v>
      </c>
      <c r="C14" s="511">
        <v>15.36</v>
      </c>
      <c r="D14" s="511">
        <v>15.83</v>
      </c>
      <c r="E14" s="511">
        <v>16.2</v>
      </c>
      <c r="F14" s="511">
        <v>16.600000000000001</v>
      </c>
      <c r="G14" s="511">
        <v>15.9</v>
      </c>
      <c r="H14" s="511">
        <v>16.829999999999998</v>
      </c>
      <c r="I14" s="511">
        <v>16.3</v>
      </c>
      <c r="J14" s="511">
        <v>15.25169253468237</v>
      </c>
      <c r="K14" s="511">
        <v>16.104867123751497</v>
      </c>
      <c r="L14" s="511">
        <v>14.4</v>
      </c>
      <c r="M14" s="511">
        <v>15.5</v>
      </c>
      <c r="N14" s="511">
        <v>15.1</v>
      </c>
      <c r="O14" s="511">
        <v>15.68</v>
      </c>
      <c r="P14" s="511">
        <v>13.2</v>
      </c>
      <c r="Q14" s="511">
        <v>16.3</v>
      </c>
      <c r="R14" s="511">
        <v>14.11</v>
      </c>
      <c r="S14" s="511">
        <v>15.5</v>
      </c>
      <c r="T14" s="511">
        <v>14.46</v>
      </c>
      <c r="U14" s="511">
        <v>12</v>
      </c>
      <c r="V14" s="511">
        <v>12.87</v>
      </c>
      <c r="W14" s="511">
        <v>13.8</v>
      </c>
      <c r="X14" s="511">
        <v>13.4</v>
      </c>
      <c r="Y14" s="511">
        <v>14.2</v>
      </c>
      <c r="Z14" s="511">
        <v>13.9</v>
      </c>
      <c r="AA14" s="511">
        <v>16.3</v>
      </c>
      <c r="AB14" s="511">
        <v>13.8</v>
      </c>
      <c r="AC14" s="511">
        <v>13.9</v>
      </c>
      <c r="AD14" s="511">
        <v>17.100000000000001</v>
      </c>
      <c r="AE14" s="511">
        <v>15</v>
      </c>
      <c r="AF14" s="511">
        <v>14.4</v>
      </c>
      <c r="AG14" s="511">
        <v>15.2</v>
      </c>
      <c r="AH14" s="511">
        <v>15.7</v>
      </c>
      <c r="AI14" s="511">
        <v>16.7</v>
      </c>
      <c r="AJ14" s="511">
        <v>16</v>
      </c>
      <c r="AK14" s="511">
        <v>16.8</v>
      </c>
      <c r="AL14" s="511">
        <v>17.5</v>
      </c>
      <c r="AM14" s="511">
        <v>17</v>
      </c>
      <c r="AN14" s="511">
        <v>19.399999999999999</v>
      </c>
      <c r="AO14" s="511">
        <v>19.87</v>
      </c>
      <c r="AP14" s="511">
        <v>17.600000000000001</v>
      </c>
      <c r="AQ14" s="511">
        <v>16.3</v>
      </c>
      <c r="AR14" s="511">
        <v>17.639636861129802</v>
      </c>
      <c r="AS14" s="511">
        <v>15.9</v>
      </c>
      <c r="AT14" s="511">
        <v>14.791277466980059</v>
      </c>
      <c r="AU14" s="511">
        <v>15.84907192721283</v>
      </c>
      <c r="AV14" s="511">
        <v>16.399999999999999</v>
      </c>
      <c r="AW14" s="511">
        <v>16.508022717713974</v>
      </c>
      <c r="AX14" s="511">
        <v>15.382033795887738</v>
      </c>
      <c r="AY14" s="511">
        <v>14.94082106832966</v>
      </c>
      <c r="AZ14" s="511">
        <v>14.934331405420448</v>
      </c>
      <c r="BA14" s="511">
        <v>15.57305408432943</v>
      </c>
      <c r="BB14" s="511">
        <v>14.488688781475329</v>
      </c>
      <c r="BC14" s="511">
        <v>13.991220294298946</v>
      </c>
      <c r="BD14" s="511">
        <v>14.330068349836367</v>
      </c>
      <c r="BE14" s="511">
        <v>13.977964901540723</v>
      </c>
      <c r="BF14" s="511">
        <v>14.063027237331431</v>
      </c>
      <c r="BG14" s="511">
        <v>13.794813959606397</v>
      </c>
      <c r="BH14" s="511">
        <v>12.889566356268002</v>
      </c>
      <c r="BI14" s="511">
        <v>12.635069649464265</v>
      </c>
      <c r="BJ14" s="511">
        <v>12.460552377049693</v>
      </c>
      <c r="BK14" s="511">
        <v>12.195633697900996</v>
      </c>
      <c r="BL14" s="511">
        <v>13.0287283582522</v>
      </c>
      <c r="BM14" s="511">
        <v>12.93259247397107</v>
      </c>
      <c r="BN14" s="511">
        <v>14.303789412590012</v>
      </c>
      <c r="BO14" s="511">
        <v>12.273798224910829</v>
      </c>
      <c r="BP14" s="511">
        <v>12.195623493894058</v>
      </c>
      <c r="BQ14" s="511">
        <v>12.71880822877425</v>
      </c>
      <c r="BR14" s="511">
        <v>12.101095876200874</v>
      </c>
      <c r="BS14" s="511">
        <v>13.292130823115372</v>
      </c>
      <c r="BT14" s="511">
        <v>12.154899598876396</v>
      </c>
      <c r="BU14" s="511">
        <v>12.092640673716186</v>
      </c>
      <c r="BV14" s="511">
        <v>13.024901337501195</v>
      </c>
      <c r="BW14" s="511">
        <v>13.995443560387555</v>
      </c>
      <c r="BX14" s="511">
        <v>12.352002390722086</v>
      </c>
      <c r="BY14" s="511">
        <v>12.39065931190029</v>
      </c>
      <c r="BZ14" s="511">
        <v>12.940791563731748</v>
      </c>
      <c r="CA14" s="511">
        <v>12.935043515354003</v>
      </c>
      <c r="CB14" s="511">
        <v>12.934974996450256</v>
      </c>
      <c r="CC14" s="511">
        <v>14.067057088065821</v>
      </c>
      <c r="CD14" s="511">
        <v>14.246239287923357</v>
      </c>
      <c r="CE14" s="511">
        <v>14.39759345334385</v>
      </c>
      <c r="CF14" s="511">
        <v>13.337600464660115</v>
      </c>
      <c r="CG14" s="511">
        <v>13.469196071634189</v>
      </c>
      <c r="CH14" s="511">
        <v>13.6</v>
      </c>
      <c r="CI14" s="511">
        <v>13.1</v>
      </c>
      <c r="CJ14" s="511">
        <v>14.163243895042532</v>
      </c>
      <c r="CK14" s="511">
        <v>13.2</v>
      </c>
      <c r="CL14" s="511">
        <v>13.241955514208611</v>
      </c>
      <c r="CM14" s="511">
        <v>12.336926793249914</v>
      </c>
      <c r="CN14" s="511">
        <v>12.8</v>
      </c>
      <c r="CO14" s="511">
        <v>12.5</v>
      </c>
      <c r="CP14" s="511">
        <v>12.1</v>
      </c>
      <c r="CQ14" s="511">
        <v>12.021278281153451</v>
      </c>
      <c r="CR14" s="511">
        <v>12.287635481295364</v>
      </c>
      <c r="CS14" s="511">
        <v>12.7</v>
      </c>
      <c r="CT14" s="512">
        <v>12.4</v>
      </c>
      <c r="CU14" s="512">
        <v>13.8</v>
      </c>
      <c r="CV14" s="513">
        <v>12.7</v>
      </c>
      <c r="CW14" s="512">
        <v>12.1</v>
      </c>
      <c r="CX14" s="512">
        <v>12.1</v>
      </c>
      <c r="CY14" s="512">
        <v>12.4</v>
      </c>
      <c r="CZ14" s="512">
        <v>13.3</v>
      </c>
      <c r="DA14" s="512">
        <v>13.5</v>
      </c>
      <c r="DB14" s="512">
        <v>13.7506311500611</v>
      </c>
      <c r="DC14" s="512">
        <v>12.486296031864576</v>
      </c>
      <c r="DD14" s="512">
        <v>12.689517396055166</v>
      </c>
      <c r="DE14" s="512">
        <v>12.944418657021084</v>
      </c>
      <c r="DF14" s="512">
        <v>13.633587323905175</v>
      </c>
      <c r="DG14" s="512">
        <v>14.172822257227899</v>
      </c>
      <c r="DH14" s="512">
        <v>11.676559899122886</v>
      </c>
      <c r="DI14" s="514">
        <v>12.924731678629248</v>
      </c>
      <c r="DJ14" s="514">
        <v>12.868173065402605</v>
      </c>
      <c r="DK14" s="514">
        <v>11.797954079013119</v>
      </c>
      <c r="DL14" s="514">
        <v>12.569463665895883</v>
      </c>
      <c r="DM14" s="514">
        <v>12.247853075177156</v>
      </c>
      <c r="DN14" s="514">
        <v>10.480780002100232</v>
      </c>
      <c r="DO14" s="514">
        <v>11.403283500551147</v>
      </c>
      <c r="DP14" s="514">
        <v>12.061619716318258</v>
      </c>
      <c r="DQ14" s="514">
        <v>11.954793891854511</v>
      </c>
      <c r="DR14" s="514">
        <v>12.263641827328097</v>
      </c>
      <c r="DS14" s="514">
        <v>12.578475153146986</v>
      </c>
      <c r="DT14" s="514">
        <v>12.355389570709438</v>
      </c>
      <c r="DU14" s="514">
        <v>11.199670430106782</v>
      </c>
      <c r="DV14" s="514">
        <v>11.673477767815623</v>
      </c>
      <c r="DW14" s="514">
        <v>10.708762240773746</v>
      </c>
      <c r="DX14" s="514">
        <v>13.163566716614593</v>
      </c>
      <c r="DY14" s="514">
        <v>13.333745399132138</v>
      </c>
      <c r="DZ14" s="514">
        <v>12.521307073547701</v>
      </c>
      <c r="EA14" s="514">
        <v>12.518867049673171</v>
      </c>
      <c r="EB14" s="514">
        <v>12.814290214008086</v>
      </c>
      <c r="EC14" s="514">
        <v>12.958629114579347</v>
      </c>
      <c r="ED14" s="514">
        <v>12.274172153940974</v>
      </c>
      <c r="EE14" s="514">
        <v>11.433270577170136</v>
      </c>
      <c r="EF14" s="514">
        <v>11.128324778736413</v>
      </c>
      <c r="EG14" s="514">
        <v>13.0532971492831</v>
      </c>
      <c r="EH14" s="514">
        <v>12.056902079015117</v>
      </c>
      <c r="EI14" s="514">
        <v>12.540076389655855</v>
      </c>
      <c r="EJ14" s="514">
        <v>11.746129181736404</v>
      </c>
      <c r="EK14" s="514">
        <v>11.654915289228294</v>
      </c>
      <c r="EL14" s="514">
        <v>11.573309141263563</v>
      </c>
      <c r="EM14" s="514">
        <v>9.7669872921283964</v>
      </c>
      <c r="EN14" s="514">
        <v>11.765048638147617</v>
      </c>
      <c r="EO14" s="514">
        <v>11.619881970790066</v>
      </c>
      <c r="EP14" s="514">
        <v>10.809663006763818</v>
      </c>
      <c r="EQ14" s="514">
        <v>11.484796351557694</v>
      </c>
      <c r="ER14" s="514">
        <v>11.307896238235086</v>
      </c>
      <c r="ES14" s="124">
        <v>10.244654759161508</v>
      </c>
      <c r="ET14" s="124">
        <v>10.112164514536666</v>
      </c>
      <c r="EU14" s="124">
        <v>10.177364199194724</v>
      </c>
      <c r="EV14" s="240">
        <v>10.435388920460165</v>
      </c>
      <c r="EW14" s="240">
        <v>10.207485369103184</v>
      </c>
      <c r="EX14" s="240">
        <v>9.8000000000000007</v>
      </c>
      <c r="EY14" s="240">
        <v>10.020766445157252</v>
      </c>
      <c r="EZ14" s="240">
        <v>10.502462911637945</v>
      </c>
      <c r="FA14" s="240">
        <v>8.8000000000000007</v>
      </c>
      <c r="FB14" s="240">
        <v>9.6</v>
      </c>
      <c r="FC14" s="515">
        <v>11.062696573777206</v>
      </c>
      <c r="FD14" s="515">
        <v>10.3</v>
      </c>
      <c r="FE14" s="515">
        <v>9.4524404553225363</v>
      </c>
      <c r="FF14" s="240">
        <v>10.1</v>
      </c>
      <c r="FG14" s="240">
        <v>10.865401550359826</v>
      </c>
      <c r="FH14" s="240">
        <v>9.8184029355660094</v>
      </c>
      <c r="FI14" s="240">
        <v>10.384636386725104</v>
      </c>
      <c r="FJ14" s="240">
        <v>9.8628914249801305</v>
      </c>
      <c r="FK14" s="240">
        <v>8.9000784455969164</v>
      </c>
      <c r="FL14" s="124">
        <v>10.658827995015994</v>
      </c>
      <c r="FM14" s="124">
        <v>8.696774706359335</v>
      </c>
      <c r="FN14" s="124">
        <v>9.913061926797246</v>
      </c>
      <c r="FO14" s="124">
        <v>10.320735838110934</v>
      </c>
      <c r="FP14" s="124">
        <v>10.492194030865184</v>
      </c>
      <c r="FQ14" s="124">
        <v>10.588125276588791</v>
      </c>
      <c r="FR14" s="124">
        <v>10.733145773493012</v>
      </c>
      <c r="FS14" s="124">
        <v>10.343462752269675</v>
      </c>
      <c r="FT14" s="124">
        <v>10.627210060470091</v>
      </c>
      <c r="FU14" s="124">
        <v>11.2317009861244</v>
      </c>
      <c r="FV14" s="124">
        <v>10.954506039350871</v>
      </c>
      <c r="FW14" s="124">
        <v>10.093749301667238</v>
      </c>
      <c r="FX14" s="124">
        <v>10.225175841044795</v>
      </c>
      <c r="FY14" s="124">
        <v>9.8308559992486284</v>
      </c>
      <c r="FZ14" s="124">
        <v>9.0307374527103494</v>
      </c>
      <c r="GA14" s="124">
        <v>9.330484128384553</v>
      </c>
      <c r="GB14" s="124">
        <v>8.5756415856966459</v>
      </c>
      <c r="GC14" s="124">
        <v>8.8717765898711303</v>
      </c>
    </row>
    <row r="15" spans="1:191" ht="18.75" customHeight="1">
      <c r="A15" s="21" t="s">
        <v>231</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2"/>
      <c r="CU15" s="22"/>
      <c r="CV15" s="22"/>
      <c r="CW15" s="22"/>
      <c r="CX15" s="22"/>
      <c r="CY15" s="22"/>
      <c r="CZ15" s="22"/>
      <c r="DA15" s="22"/>
      <c r="DB15" s="22"/>
      <c r="DC15" s="22"/>
      <c r="DD15" s="20"/>
      <c r="DE15" s="22"/>
      <c r="DF15" s="20"/>
      <c r="DG15" s="20"/>
      <c r="DH15" s="20"/>
      <c r="DI15" s="20"/>
      <c r="DJ15" s="20"/>
      <c r="DK15" s="20"/>
      <c r="DL15" s="20"/>
      <c r="DM15" s="20"/>
      <c r="DN15" s="20"/>
      <c r="DO15" s="20"/>
      <c r="DP15" s="20"/>
      <c r="DQ15" s="20"/>
      <c r="DR15" s="20">
        <v>12.9</v>
      </c>
      <c r="DS15" s="20">
        <v>12.7</v>
      </c>
      <c r="DT15" s="20">
        <v>12.349056331175944</v>
      </c>
      <c r="DU15" s="20">
        <v>12.023897103596035</v>
      </c>
      <c r="DV15" s="20">
        <v>11.832354523297761</v>
      </c>
      <c r="DW15" s="20">
        <v>12.801627827064415</v>
      </c>
      <c r="DX15" s="20">
        <v>12.849548426222386</v>
      </c>
      <c r="DY15" s="20">
        <v>12.340142665889749</v>
      </c>
      <c r="DZ15" s="20">
        <v>13.37191496698213</v>
      </c>
      <c r="EA15" s="20">
        <v>13.481105605393072</v>
      </c>
      <c r="EB15" s="20">
        <v>13.341835101561802</v>
      </c>
      <c r="EC15" s="20">
        <v>12.431644676203604</v>
      </c>
      <c r="ED15" s="20">
        <v>13.657268152694744</v>
      </c>
      <c r="EE15" s="20">
        <v>13.219266027950226</v>
      </c>
      <c r="EF15" s="20">
        <v>13.283919554278327</v>
      </c>
      <c r="EG15" s="20">
        <v>12.681842245046878</v>
      </c>
      <c r="EH15" s="20">
        <v>13.212157018466208</v>
      </c>
      <c r="EI15" s="20">
        <v>12.509465338381029</v>
      </c>
      <c r="EJ15" s="20">
        <v>12.568935708806313</v>
      </c>
      <c r="EK15" s="20">
        <v>12.288329900133744</v>
      </c>
      <c r="EL15" s="20">
        <v>12.401107830000001</v>
      </c>
      <c r="EM15" s="20">
        <v>12.965909438188513</v>
      </c>
      <c r="EN15" s="20">
        <v>12.255749346482199</v>
      </c>
      <c r="EO15" s="20">
        <v>12.965909438188501</v>
      </c>
      <c r="EP15" s="20">
        <v>12.3883091820831</v>
      </c>
      <c r="EQ15" s="20">
        <v>11.929932224716254</v>
      </c>
      <c r="ER15" s="20">
        <v>11.423812958453686</v>
      </c>
      <c r="ES15" s="27">
        <v>11.468842053448</v>
      </c>
      <c r="ET15" s="27">
        <v>11.9329601836194</v>
      </c>
      <c r="EU15" s="27">
        <v>10.829130176021152</v>
      </c>
      <c r="EV15" s="34">
        <v>10.680814515098133</v>
      </c>
      <c r="EW15" s="34">
        <v>12.101719568406518</v>
      </c>
      <c r="EX15" s="34">
        <v>11.4</v>
      </c>
      <c r="EY15" s="34">
        <v>11.708786150071168</v>
      </c>
      <c r="EZ15" s="34">
        <v>11.637162709146626</v>
      </c>
      <c r="FA15" s="34">
        <v>11.2</v>
      </c>
      <c r="FB15" s="34">
        <v>10.6</v>
      </c>
      <c r="FC15" s="239">
        <v>10.603894214102093</v>
      </c>
      <c r="FD15" s="239">
        <v>12.707194494493701</v>
      </c>
      <c r="FE15" s="239">
        <v>11.078072693222202</v>
      </c>
      <c r="FF15" s="34">
        <v>9.4</v>
      </c>
      <c r="FG15" s="34">
        <v>10.574890332205255</v>
      </c>
      <c r="FH15" s="34">
        <v>10.332360224390586</v>
      </c>
      <c r="FI15" s="34">
        <v>11.033416996864817</v>
      </c>
      <c r="FJ15" s="34">
        <v>11.034100922319666</v>
      </c>
      <c r="FK15" s="34">
        <v>11.131975920130657</v>
      </c>
      <c r="FL15" s="27">
        <v>10.950652245260736</v>
      </c>
      <c r="FM15" s="27">
        <v>10.545271427293045</v>
      </c>
      <c r="FN15" s="27">
        <v>10.594760306755569</v>
      </c>
      <c r="FO15" s="27">
        <v>9.8109801670732377</v>
      </c>
      <c r="FP15" s="27">
        <v>11.129863706508059</v>
      </c>
      <c r="FQ15" s="27">
        <v>10.937460931725999</v>
      </c>
      <c r="FR15" s="27">
        <v>10.728377281218608</v>
      </c>
      <c r="FS15" s="27">
        <v>10.029931159000936</v>
      </c>
      <c r="FT15" s="27">
        <v>10.531098239667498</v>
      </c>
      <c r="FU15" s="27">
        <v>10.425937157096177</v>
      </c>
      <c r="FV15" s="27">
        <v>9.9532319885850047</v>
      </c>
      <c r="FW15" s="27">
        <v>10.421124975617809</v>
      </c>
      <c r="FX15" s="27">
        <v>10.159678825543265</v>
      </c>
      <c r="FY15" s="27">
        <v>8.3617912585665106</v>
      </c>
      <c r="FZ15" s="27">
        <v>7.9</v>
      </c>
      <c r="GA15" s="27">
        <v>7.1306092437107811</v>
      </c>
      <c r="GB15" s="27">
        <v>6.8939208358318371</v>
      </c>
      <c r="GC15" s="27">
        <v>5.9086629651508913</v>
      </c>
    </row>
    <row r="16" spans="1:191" ht="18.75" customHeight="1">
      <c r="A16" s="21" t="s">
        <v>496</v>
      </c>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2"/>
      <c r="CU16" s="22"/>
      <c r="CV16" s="22"/>
      <c r="CW16" s="22"/>
      <c r="CX16" s="22"/>
      <c r="CY16" s="22"/>
      <c r="CZ16" s="22"/>
      <c r="DA16" s="22"/>
      <c r="DB16" s="22"/>
      <c r="DC16" s="22"/>
      <c r="DD16" s="20"/>
      <c r="DE16" s="22"/>
      <c r="DF16" s="20"/>
      <c r="DG16" s="20"/>
      <c r="DH16" s="20"/>
      <c r="DI16" s="20"/>
      <c r="DJ16" s="20"/>
      <c r="DK16" s="20"/>
      <c r="DL16" s="20"/>
      <c r="DM16" s="20"/>
      <c r="DN16" s="20"/>
      <c r="DO16" s="20"/>
      <c r="DP16" s="20"/>
      <c r="DQ16" s="20"/>
      <c r="DR16" s="20">
        <v>7.1</v>
      </c>
      <c r="DS16" s="20">
        <v>6.7</v>
      </c>
      <c r="DT16" s="20">
        <v>6.4938568924236737</v>
      </c>
      <c r="DU16" s="20">
        <v>6.9427359389463872</v>
      </c>
      <c r="DV16" s="20">
        <v>6.6636231036854481</v>
      </c>
      <c r="DW16" s="20">
        <v>5.83601507050696</v>
      </c>
      <c r="DX16" s="20">
        <v>6.5140855583188086</v>
      </c>
      <c r="DY16" s="20">
        <v>6.6880912047483028</v>
      </c>
      <c r="DZ16" s="20">
        <v>5.8146656458344648</v>
      </c>
      <c r="EA16" s="20">
        <v>5.3830419321614746</v>
      </c>
      <c r="EB16" s="20">
        <v>4.6568250879522326</v>
      </c>
      <c r="EC16" s="20">
        <v>5.2856369530807825</v>
      </c>
      <c r="ED16" s="20">
        <v>5.6626322148600492</v>
      </c>
      <c r="EE16" s="20">
        <v>4.1934596249538236</v>
      </c>
      <c r="EF16" s="20">
        <v>5.4707610462971843</v>
      </c>
      <c r="EG16" s="20">
        <v>4.341008651683083</v>
      </c>
      <c r="EH16" s="20">
        <v>7.0970733516592395</v>
      </c>
      <c r="EI16" s="20">
        <v>4.2520531700384838</v>
      </c>
      <c r="EJ16" s="20">
        <v>5.2656570722726039</v>
      </c>
      <c r="EK16" s="20">
        <v>5.1707373172837192</v>
      </c>
      <c r="EL16" s="20">
        <v>5.1021201100000004</v>
      </c>
      <c r="EM16" s="20">
        <v>5.2845463243965085</v>
      </c>
      <c r="EN16" s="20">
        <v>5.3594490492370204</v>
      </c>
      <c r="EO16" s="20">
        <v>5.2845463243965085</v>
      </c>
      <c r="EP16" s="20">
        <v>6.1664852116444742</v>
      </c>
      <c r="EQ16" s="20">
        <v>5.5160921229853113</v>
      </c>
      <c r="ER16" s="20">
        <v>4.9538500085789998</v>
      </c>
      <c r="ES16" s="27">
        <v>3.8721150691338329</v>
      </c>
      <c r="ET16" s="27">
        <v>5.9665837631048477</v>
      </c>
      <c r="EU16" s="27">
        <v>5.554255426318413</v>
      </c>
      <c r="EV16" s="34">
        <v>5.6475891325228895</v>
      </c>
      <c r="EW16" s="34">
        <v>5.0369484986094051</v>
      </c>
      <c r="EX16" s="34">
        <v>4.9000000000000004</v>
      </c>
      <c r="EY16" s="34">
        <v>4.782630954150771</v>
      </c>
      <c r="EZ16" s="34">
        <v>4.1375099617854394</v>
      </c>
      <c r="FA16" s="34">
        <v>4.5</v>
      </c>
      <c r="FB16" s="34">
        <v>4.5999999999999996</v>
      </c>
      <c r="FC16" s="239">
        <v>4.4744301039768573</v>
      </c>
      <c r="FD16" s="239">
        <v>4.2047387465059591</v>
      </c>
      <c r="FE16" s="239">
        <v>4.3868335021431726</v>
      </c>
      <c r="FF16" s="34">
        <v>6.3</v>
      </c>
      <c r="FG16" s="34">
        <v>3.9121474709175095</v>
      </c>
      <c r="FH16" s="34">
        <v>4.8040419684308384</v>
      </c>
      <c r="FI16" s="34">
        <v>4.8700848441002247</v>
      </c>
      <c r="FJ16" s="34">
        <v>5.771598643601032</v>
      </c>
      <c r="FK16" s="34">
        <v>4.1909908228639665</v>
      </c>
      <c r="FL16" s="27">
        <v>4.3134187098058607</v>
      </c>
      <c r="FM16" s="27">
        <v>4.4696035325962873</v>
      </c>
      <c r="FN16" s="27">
        <v>3.567534702839533</v>
      </c>
      <c r="FO16" s="27">
        <v>3.7648411086244438</v>
      </c>
      <c r="FP16" s="27">
        <v>5.4092254525200154</v>
      </c>
      <c r="FQ16" s="27">
        <v>5.3170103522944654</v>
      </c>
      <c r="FR16" s="27">
        <v>3.4881411351937963</v>
      </c>
      <c r="FS16" s="27">
        <v>3.2738059661514054</v>
      </c>
      <c r="FT16" s="27">
        <v>3.2479914005917698</v>
      </c>
      <c r="FU16" s="27">
        <v>3.3249492681564661</v>
      </c>
      <c r="FV16" s="27">
        <v>2.9968384633452292</v>
      </c>
      <c r="FW16" s="27">
        <v>3.3803827861077469</v>
      </c>
      <c r="FX16" s="27">
        <v>2.6998634940563839</v>
      </c>
      <c r="FY16" s="27">
        <v>3.7032771309423036</v>
      </c>
      <c r="FZ16" s="27">
        <v>2</v>
      </c>
      <c r="GA16" s="27">
        <v>2.2930710406354797</v>
      </c>
      <c r="GB16" s="27">
        <v>2.2456539953285786</v>
      </c>
      <c r="GC16" s="27">
        <v>2.693977781261919</v>
      </c>
    </row>
    <row r="17" spans="1:185" ht="17.25" customHeight="1">
      <c r="A17" s="21" t="s">
        <v>232</v>
      </c>
      <c r="B17" s="511">
        <v>29.5</v>
      </c>
      <c r="C17" s="511">
        <v>27.57</v>
      </c>
      <c r="D17" s="511">
        <v>28.34</v>
      </c>
      <c r="E17" s="511">
        <v>27.3</v>
      </c>
      <c r="F17" s="511">
        <v>27.3</v>
      </c>
      <c r="G17" s="511">
        <v>24.2</v>
      </c>
      <c r="H17" s="511">
        <v>25.5</v>
      </c>
      <c r="I17" s="511">
        <v>28.1</v>
      </c>
      <c r="J17" s="511">
        <v>26.098144185561999</v>
      </c>
      <c r="K17" s="511">
        <v>27.606451142852862</v>
      </c>
      <c r="L17" s="511">
        <v>27.2</v>
      </c>
      <c r="M17" s="511">
        <v>24.5</v>
      </c>
      <c r="N17" s="511">
        <v>25.3</v>
      </c>
      <c r="O17" s="511">
        <v>21.64</v>
      </c>
      <c r="P17" s="511">
        <v>22.5</v>
      </c>
      <c r="Q17" s="511">
        <v>22.3</v>
      </c>
      <c r="R17" s="511">
        <v>23.69</v>
      </c>
      <c r="S17" s="511">
        <v>21</v>
      </c>
      <c r="T17" s="511">
        <v>22.27</v>
      </c>
      <c r="U17" s="511">
        <v>20</v>
      </c>
      <c r="V17" s="511">
        <v>19.739999999999998</v>
      </c>
      <c r="W17" s="511">
        <v>21.3</v>
      </c>
      <c r="X17" s="511">
        <v>22.3</v>
      </c>
      <c r="Y17" s="511">
        <v>19.899999999999999</v>
      </c>
      <c r="Z17" s="511">
        <v>17.3</v>
      </c>
      <c r="AA17" s="511">
        <v>22.1</v>
      </c>
      <c r="AB17" s="511">
        <v>20.8</v>
      </c>
      <c r="AC17" s="511">
        <v>21.7</v>
      </c>
      <c r="AD17" s="511">
        <v>18.399999999999999</v>
      </c>
      <c r="AE17" s="511">
        <v>21.7</v>
      </c>
      <c r="AF17" s="511">
        <v>21.8</v>
      </c>
      <c r="AG17" s="511">
        <v>21.8</v>
      </c>
      <c r="AH17" s="511">
        <v>21.5</v>
      </c>
      <c r="AI17" s="511">
        <v>21</v>
      </c>
      <c r="AJ17" s="511">
        <v>18.5</v>
      </c>
      <c r="AK17" s="511">
        <v>20.399999999999999</v>
      </c>
      <c r="AL17" s="511">
        <v>21.2</v>
      </c>
      <c r="AM17" s="511">
        <v>21.6</v>
      </c>
      <c r="AN17" s="511">
        <v>20.399999999999999</v>
      </c>
      <c r="AO17" s="511">
        <v>19.45</v>
      </c>
      <c r="AP17" s="511">
        <v>23.3</v>
      </c>
      <c r="AQ17" s="511">
        <v>23.5</v>
      </c>
      <c r="AR17" s="511">
        <v>23.394371391622652</v>
      </c>
      <c r="AS17" s="511">
        <v>23.7</v>
      </c>
      <c r="AT17" s="511">
        <v>22.158266885807198</v>
      </c>
      <c r="AU17" s="511">
        <v>21.927293435744453</v>
      </c>
      <c r="AV17" s="511">
        <v>18.55</v>
      </c>
      <c r="AW17" s="511">
        <v>20.823628432532484</v>
      </c>
      <c r="AX17" s="511">
        <v>22.249901179657233</v>
      </c>
      <c r="AY17" s="511">
        <v>21.413441236719763</v>
      </c>
      <c r="AZ17" s="511">
        <v>20.048013454592855</v>
      </c>
      <c r="BA17" s="511">
        <v>20.470090962067164</v>
      </c>
      <c r="BB17" s="511">
        <v>20.170254666653246</v>
      </c>
      <c r="BC17" s="511">
        <v>19.729701006222022</v>
      </c>
      <c r="BD17" s="511">
        <v>19.433144388238365</v>
      </c>
      <c r="BE17" s="511">
        <v>20.387951903827812</v>
      </c>
      <c r="BF17" s="511">
        <v>19.412523751022661</v>
      </c>
      <c r="BG17" s="511">
        <v>19.48697149609194</v>
      </c>
      <c r="BH17" s="511">
        <v>18.87666960325295</v>
      </c>
      <c r="BI17" s="511">
        <v>17.906169768705887</v>
      </c>
      <c r="BJ17" s="511">
        <v>18.397514977335135</v>
      </c>
      <c r="BK17" s="511">
        <v>17.789948547067961</v>
      </c>
      <c r="BL17" s="511">
        <v>15.765616631443994</v>
      </c>
      <c r="BM17" s="511">
        <v>16.378035374054974</v>
      </c>
      <c r="BN17" s="511">
        <v>16.567184333461434</v>
      </c>
      <c r="BO17" s="511">
        <v>16.19193579400288</v>
      </c>
      <c r="BP17" s="511">
        <v>17.376443731977698</v>
      </c>
      <c r="BQ17" s="511">
        <v>17.240787372532733</v>
      </c>
      <c r="BR17" s="511">
        <v>16.143261330186501</v>
      </c>
      <c r="BS17" s="511">
        <v>15.897012493485635</v>
      </c>
      <c r="BT17" s="511">
        <v>16.074328003766947</v>
      </c>
      <c r="BU17" s="511">
        <v>15.4911687791699</v>
      </c>
      <c r="BV17" s="511">
        <v>15.518872899816083</v>
      </c>
      <c r="BW17" s="511">
        <v>18.385954309257297</v>
      </c>
      <c r="BX17" s="511">
        <v>17.89221151988616</v>
      </c>
      <c r="BY17" s="511">
        <v>18.447518127724692</v>
      </c>
      <c r="BZ17" s="511">
        <v>18.560558209573067</v>
      </c>
      <c r="CA17" s="511">
        <v>17.931837766008911</v>
      </c>
      <c r="CB17" s="511">
        <v>18.283231437685547</v>
      </c>
      <c r="CC17" s="511">
        <v>18.28612705327075</v>
      </c>
      <c r="CD17" s="511">
        <v>18.582851146685716</v>
      </c>
      <c r="CE17" s="511">
        <v>18.744729742674991</v>
      </c>
      <c r="CF17" s="511">
        <v>18.581599727746656</v>
      </c>
      <c r="CG17" s="511">
        <v>18.150281278774916</v>
      </c>
      <c r="CH17" s="511">
        <v>18.899999999999999</v>
      </c>
      <c r="CI17" s="511">
        <v>19.100000000000001</v>
      </c>
      <c r="CJ17" s="511">
        <v>19.56400210426894</v>
      </c>
      <c r="CK17" s="511">
        <v>19.100000000000001</v>
      </c>
      <c r="CL17" s="511">
        <v>18.476896766028428</v>
      </c>
      <c r="CM17" s="511">
        <v>17.913374573131215</v>
      </c>
      <c r="CN17" s="511">
        <v>17.3</v>
      </c>
      <c r="CO17" s="511">
        <v>18.899999999999999</v>
      </c>
      <c r="CP17" s="511">
        <v>19</v>
      </c>
      <c r="CQ17" s="511">
        <v>18.820345754850042</v>
      </c>
      <c r="CR17" s="511">
        <v>17.329999999999998</v>
      </c>
      <c r="CS17" s="511">
        <v>17.399999999999999</v>
      </c>
      <c r="CT17" s="512">
        <v>18.899999999999999</v>
      </c>
      <c r="CU17" s="512">
        <v>18.399999999999999</v>
      </c>
      <c r="CV17" s="512">
        <v>19.7</v>
      </c>
      <c r="CW17" s="512">
        <v>19.399999999999999</v>
      </c>
      <c r="CX17" s="512">
        <v>19.100000000000001</v>
      </c>
      <c r="CY17" s="512">
        <v>18.8</v>
      </c>
      <c r="CZ17" s="513">
        <v>19.2</v>
      </c>
      <c r="DA17" s="512">
        <v>19.558527822122766</v>
      </c>
      <c r="DB17" s="512">
        <v>18.260310726599169</v>
      </c>
      <c r="DC17" s="512">
        <v>18.915747031712002</v>
      </c>
      <c r="DD17" s="512">
        <v>18.63074391119509</v>
      </c>
      <c r="DE17" s="512">
        <v>19.540148679052592</v>
      </c>
      <c r="DF17" s="514">
        <v>20.035671739866153</v>
      </c>
      <c r="DG17" s="514">
        <v>19.002466516539812</v>
      </c>
      <c r="DH17" s="514">
        <v>19.095220851704266</v>
      </c>
      <c r="DI17" s="514">
        <v>20.243330201321182</v>
      </c>
      <c r="DJ17" s="514">
        <v>19.752278943627143</v>
      </c>
      <c r="DK17" s="514">
        <v>19.81791257594023</v>
      </c>
      <c r="DL17" s="514">
        <v>19.412835985330219</v>
      </c>
      <c r="DM17" s="514">
        <v>20.054014079364901</v>
      </c>
      <c r="DN17" s="514">
        <v>18.702669156813215</v>
      </c>
      <c r="DO17" s="514">
        <v>20.024393199944335</v>
      </c>
      <c r="DP17" s="514">
        <v>19.523747558985526</v>
      </c>
      <c r="DQ17" s="514">
        <v>19.088129164495047</v>
      </c>
      <c r="DR17" s="514">
        <v>19.673765726725399</v>
      </c>
      <c r="DS17" s="514">
        <v>20.13040558907953</v>
      </c>
      <c r="DT17" s="514">
        <v>19.707915254181373</v>
      </c>
      <c r="DU17" s="514">
        <v>20.048386191563132</v>
      </c>
      <c r="DV17" s="514">
        <v>19.083203617581809</v>
      </c>
      <c r="DW17" s="514">
        <v>19.146014890964715</v>
      </c>
      <c r="DX17" s="514">
        <v>19.155074244205171</v>
      </c>
      <c r="DY17" s="514">
        <v>19.383461238119072</v>
      </c>
      <c r="DZ17" s="514">
        <v>20.087753008122206</v>
      </c>
      <c r="EA17" s="514">
        <v>20.222260175996151</v>
      </c>
      <c r="EB17" s="514">
        <v>20.59879802858055</v>
      </c>
      <c r="EC17" s="514">
        <v>19.661344491891935</v>
      </c>
      <c r="ED17" s="514">
        <v>20.175628587870754</v>
      </c>
      <c r="EE17" s="514">
        <v>20.090415869255903</v>
      </c>
      <c r="EF17" s="514">
        <v>20.158505221238251</v>
      </c>
      <c r="EG17" s="514">
        <v>20.01557222211795</v>
      </c>
      <c r="EH17" s="514">
        <v>20.358658626289209</v>
      </c>
      <c r="EI17" s="514">
        <v>20.285123533898851</v>
      </c>
      <c r="EJ17" s="514">
        <v>20.051382053697175</v>
      </c>
      <c r="EK17" s="514">
        <v>20.108407282721377</v>
      </c>
      <c r="EL17" s="514">
        <v>20.023937638929102</v>
      </c>
      <c r="EM17" s="514">
        <v>20.073105793221615</v>
      </c>
      <c r="EN17" s="514">
        <v>19.756096718759103</v>
      </c>
      <c r="EO17" s="514">
        <v>18.986233184642803</v>
      </c>
      <c r="EP17" s="514">
        <v>19.417674961701923</v>
      </c>
      <c r="EQ17" s="514">
        <v>19.087221235829073</v>
      </c>
      <c r="ER17" s="514">
        <v>19.121843935778777</v>
      </c>
      <c r="ES17" s="124">
        <v>19.266637175603769</v>
      </c>
      <c r="ET17" s="124">
        <v>18.698109746382819</v>
      </c>
      <c r="EU17" s="124">
        <v>17.997649174563996</v>
      </c>
      <c r="EV17" s="240">
        <v>17.762615042550827</v>
      </c>
      <c r="EW17" s="240">
        <v>18.127382193239296</v>
      </c>
      <c r="EX17" s="240">
        <v>17.7</v>
      </c>
      <c r="EY17" s="240">
        <v>17.601164147558602</v>
      </c>
      <c r="EZ17" s="240">
        <v>17.198006857783447</v>
      </c>
      <c r="FA17" s="240">
        <v>16.899999999999999</v>
      </c>
      <c r="FB17" s="240">
        <v>17.2</v>
      </c>
      <c r="FC17" s="515">
        <v>17.071080657285087</v>
      </c>
      <c r="FD17" s="515">
        <v>17.100000000000001</v>
      </c>
      <c r="FE17" s="515">
        <v>17.450155957984872</v>
      </c>
      <c r="FF17" s="240">
        <v>17.3</v>
      </c>
      <c r="FG17" s="240">
        <v>17.015681066628002</v>
      </c>
      <c r="FH17" s="240">
        <v>17.130116140843366</v>
      </c>
      <c r="FI17" s="240">
        <v>17.04647330634889</v>
      </c>
      <c r="FJ17" s="240">
        <v>16.877694490653603</v>
      </c>
      <c r="FK17" s="240">
        <v>16.820307313670405</v>
      </c>
      <c r="FL17" s="124">
        <v>16.986852518585557</v>
      </c>
      <c r="FM17" s="124">
        <v>16.891787392077848</v>
      </c>
      <c r="FN17" s="124">
        <v>16.938143791691971</v>
      </c>
      <c r="FO17" s="124">
        <v>16.779121317259271</v>
      </c>
      <c r="FP17" s="124">
        <v>16.556159902755645</v>
      </c>
      <c r="FQ17" s="124">
        <v>16.588044763785145</v>
      </c>
      <c r="FR17" s="124">
        <v>16.333113138243267</v>
      </c>
      <c r="FS17" s="124">
        <v>16.315709765219534</v>
      </c>
      <c r="FT17" s="124">
        <v>15.755058792263256</v>
      </c>
      <c r="FU17" s="124">
        <v>16.484005758280244</v>
      </c>
      <c r="FV17" s="124">
        <v>16.420120668353359</v>
      </c>
      <c r="FW17" s="124">
        <v>15.957460540753372</v>
      </c>
      <c r="FX17" s="124">
        <v>15.794724913523055</v>
      </c>
      <c r="FY17" s="124">
        <v>14.751736564685746</v>
      </c>
      <c r="FZ17" s="124">
        <v>15.430643313700557</v>
      </c>
      <c r="GA17" s="124">
        <v>15.396286419668524</v>
      </c>
      <c r="GB17" s="124">
        <v>15.363993713423952</v>
      </c>
      <c r="GC17" s="124">
        <v>14.969481858072873</v>
      </c>
    </row>
    <row r="18" spans="1:185" ht="18.75" customHeight="1">
      <c r="A18" s="21" t="s">
        <v>226</v>
      </c>
      <c r="B18" s="21"/>
      <c r="C18" s="21"/>
      <c r="D18" s="21"/>
      <c r="E18" s="21"/>
      <c r="F18" s="21"/>
      <c r="G18" s="21"/>
      <c r="H18" s="21"/>
      <c r="I18" s="21"/>
      <c r="J18" s="21"/>
      <c r="K18" s="21"/>
      <c r="L18" s="21"/>
      <c r="M18" s="21"/>
      <c r="N18" s="21"/>
      <c r="O18" s="21"/>
      <c r="P18" s="21"/>
      <c r="Q18" s="21"/>
      <c r="R18" s="21"/>
      <c r="S18" s="21"/>
      <c r="T18" s="511">
        <v>6.4</v>
      </c>
      <c r="U18" s="511">
        <v>6.4</v>
      </c>
      <c r="V18" s="511">
        <v>6.4</v>
      </c>
      <c r="W18" s="511">
        <v>7.4</v>
      </c>
      <c r="X18" s="511">
        <v>8.4</v>
      </c>
      <c r="Y18" s="511">
        <v>8.4</v>
      </c>
      <c r="Z18" s="511">
        <v>8.4</v>
      </c>
      <c r="AA18" s="511">
        <v>8.4</v>
      </c>
      <c r="AB18" s="511">
        <v>9.75</v>
      </c>
      <c r="AC18" s="511">
        <v>9.75</v>
      </c>
      <c r="AD18" s="511">
        <v>9.75</v>
      </c>
      <c r="AE18" s="511">
        <v>9.75</v>
      </c>
      <c r="AF18" s="511">
        <v>9.75</v>
      </c>
      <c r="AG18" s="511">
        <v>9.75</v>
      </c>
      <c r="AH18" s="511">
        <v>10.25</v>
      </c>
      <c r="AI18" s="511">
        <v>10.25</v>
      </c>
      <c r="AJ18" s="511">
        <v>9.75</v>
      </c>
      <c r="AK18" s="511">
        <v>9.75</v>
      </c>
      <c r="AL18" s="511">
        <v>9.75</v>
      </c>
      <c r="AM18" s="511">
        <v>9.75</v>
      </c>
      <c r="AN18" s="511">
        <v>14</v>
      </c>
      <c r="AO18" s="511">
        <v>14</v>
      </c>
      <c r="AP18" s="511">
        <v>12.75</v>
      </c>
      <c r="AQ18" s="511">
        <v>11.5</v>
      </c>
      <c r="AR18" s="511">
        <v>11.5</v>
      </c>
      <c r="AS18" s="511">
        <v>11.5</v>
      </c>
      <c r="AT18" s="511">
        <v>10</v>
      </c>
      <c r="AU18" s="511">
        <v>10</v>
      </c>
      <c r="AV18" s="511">
        <v>10</v>
      </c>
      <c r="AW18" s="511">
        <v>10</v>
      </c>
      <c r="AX18" s="511">
        <v>10</v>
      </c>
      <c r="AY18" s="511">
        <v>10</v>
      </c>
      <c r="AZ18" s="511">
        <v>10</v>
      </c>
      <c r="BA18" s="511">
        <v>10</v>
      </c>
      <c r="BB18" s="511">
        <v>11</v>
      </c>
      <c r="BC18" s="511">
        <v>11</v>
      </c>
      <c r="BD18" s="511">
        <v>11</v>
      </c>
      <c r="BE18" s="511">
        <v>11</v>
      </c>
      <c r="BF18" s="511">
        <v>11</v>
      </c>
      <c r="BG18" s="511">
        <v>11</v>
      </c>
      <c r="BH18" s="511">
        <v>11</v>
      </c>
      <c r="BI18" s="511">
        <v>11</v>
      </c>
      <c r="BJ18" s="511">
        <v>11</v>
      </c>
      <c r="BK18" s="511">
        <v>11</v>
      </c>
      <c r="BL18" s="511">
        <v>11</v>
      </c>
      <c r="BM18" s="511">
        <v>11.5</v>
      </c>
      <c r="BN18" s="511">
        <v>11.5</v>
      </c>
      <c r="BO18" s="511">
        <v>11.5</v>
      </c>
      <c r="BP18" s="511">
        <v>11.5</v>
      </c>
      <c r="BQ18" s="511">
        <v>11.75</v>
      </c>
      <c r="BR18" s="511">
        <v>11.75</v>
      </c>
      <c r="BS18" s="511">
        <v>12.25</v>
      </c>
      <c r="BT18" s="511">
        <v>12.25</v>
      </c>
      <c r="BU18" s="511">
        <v>12.25</v>
      </c>
      <c r="BV18" s="511">
        <v>12.25</v>
      </c>
      <c r="BW18" s="511">
        <v>12.25</v>
      </c>
      <c r="BX18" s="511">
        <v>12.75</v>
      </c>
      <c r="BY18" s="511">
        <v>13.25</v>
      </c>
      <c r="BZ18" s="511">
        <v>13.25</v>
      </c>
      <c r="CA18" s="511">
        <v>13.25</v>
      </c>
      <c r="CB18" s="511">
        <v>13.25</v>
      </c>
      <c r="CC18" s="511">
        <v>13.25</v>
      </c>
      <c r="CD18" s="511">
        <v>13.25</v>
      </c>
      <c r="CE18" s="511">
        <v>13.25</v>
      </c>
      <c r="CF18" s="511">
        <v>13.25</v>
      </c>
      <c r="CG18" s="511">
        <v>13.25</v>
      </c>
      <c r="CH18" s="511">
        <v>12.5</v>
      </c>
      <c r="CI18" s="511">
        <v>12.5</v>
      </c>
      <c r="CJ18" s="511">
        <v>12.5</v>
      </c>
      <c r="CK18" s="511">
        <v>11.5</v>
      </c>
      <c r="CL18" s="511">
        <v>11.5</v>
      </c>
      <c r="CM18" s="511">
        <v>10.5</v>
      </c>
      <c r="CN18" s="511">
        <v>10.5</v>
      </c>
      <c r="CO18" s="511">
        <v>10.5</v>
      </c>
      <c r="CP18" s="511">
        <v>10.5</v>
      </c>
      <c r="CQ18" s="511">
        <v>10.5</v>
      </c>
      <c r="CR18" s="511">
        <v>10.5</v>
      </c>
      <c r="CS18" s="511">
        <v>10.5</v>
      </c>
      <c r="CT18" s="516">
        <v>10.5</v>
      </c>
      <c r="CU18" s="516">
        <v>10.5</v>
      </c>
      <c r="CV18" s="516">
        <v>10.5</v>
      </c>
      <c r="CW18" s="513">
        <v>10.5</v>
      </c>
      <c r="CX18" s="513">
        <v>10.5</v>
      </c>
      <c r="CY18" s="513">
        <v>10.5</v>
      </c>
      <c r="CZ18" s="513">
        <v>12</v>
      </c>
      <c r="DA18" s="513">
        <v>12</v>
      </c>
      <c r="DB18" s="513">
        <v>12</v>
      </c>
      <c r="DC18" s="513">
        <v>12</v>
      </c>
      <c r="DD18" s="513">
        <v>12</v>
      </c>
      <c r="DE18" s="513">
        <v>12</v>
      </c>
      <c r="DF18" s="514">
        <v>13</v>
      </c>
      <c r="DG18" s="514">
        <v>13</v>
      </c>
      <c r="DH18" s="514">
        <v>13</v>
      </c>
      <c r="DI18" s="514">
        <v>13</v>
      </c>
      <c r="DJ18" s="514">
        <v>13</v>
      </c>
      <c r="DK18" s="514">
        <v>13</v>
      </c>
      <c r="DL18" s="514">
        <v>13</v>
      </c>
      <c r="DM18" s="514">
        <v>13</v>
      </c>
      <c r="DN18" s="514">
        <v>13</v>
      </c>
      <c r="DO18" s="514">
        <v>13</v>
      </c>
      <c r="DP18" s="514">
        <v>13</v>
      </c>
      <c r="DQ18" s="514">
        <v>13</v>
      </c>
      <c r="DR18" s="514">
        <v>12</v>
      </c>
      <c r="DS18" s="514">
        <v>12</v>
      </c>
      <c r="DT18" s="514">
        <v>12</v>
      </c>
      <c r="DU18" s="514">
        <v>12</v>
      </c>
      <c r="DV18" s="514">
        <v>10.5</v>
      </c>
      <c r="DW18" s="514">
        <v>10.5</v>
      </c>
      <c r="DX18" s="514">
        <v>10.5</v>
      </c>
      <c r="DY18" s="514">
        <v>15</v>
      </c>
      <c r="DZ18" s="514">
        <v>15</v>
      </c>
      <c r="EA18" s="514">
        <v>15</v>
      </c>
      <c r="EB18" s="514">
        <v>15</v>
      </c>
      <c r="EC18" s="514">
        <v>14</v>
      </c>
      <c r="ED18" s="514">
        <v>14</v>
      </c>
      <c r="EE18" s="514">
        <v>14</v>
      </c>
      <c r="EF18" s="514">
        <v>14</v>
      </c>
      <c r="EG18" s="514">
        <v>14</v>
      </c>
      <c r="EH18" s="514">
        <v>14</v>
      </c>
      <c r="EI18" s="514">
        <v>12</v>
      </c>
      <c r="EJ18" s="514">
        <v>12</v>
      </c>
      <c r="EK18" s="514">
        <v>12</v>
      </c>
      <c r="EL18" s="514">
        <v>12</v>
      </c>
      <c r="EM18" s="514">
        <v>12</v>
      </c>
      <c r="EN18" s="514">
        <v>12</v>
      </c>
      <c r="EO18" s="514">
        <v>11</v>
      </c>
      <c r="EP18" s="514">
        <v>11</v>
      </c>
      <c r="EQ18" s="514">
        <v>11</v>
      </c>
      <c r="ER18" s="514">
        <v>10</v>
      </c>
      <c r="ES18" s="124">
        <v>10</v>
      </c>
      <c r="ET18" s="124">
        <v>10</v>
      </c>
      <c r="EU18" s="124">
        <v>10</v>
      </c>
      <c r="EV18" s="124">
        <v>10</v>
      </c>
      <c r="EW18" s="124">
        <v>10</v>
      </c>
      <c r="EX18" s="124">
        <v>10</v>
      </c>
      <c r="EY18" s="124">
        <v>10</v>
      </c>
      <c r="EZ18" s="124">
        <v>11</v>
      </c>
      <c r="FA18" s="124">
        <v>11</v>
      </c>
      <c r="FB18" s="124">
        <v>11</v>
      </c>
      <c r="FC18" s="124">
        <v>11</v>
      </c>
      <c r="FD18" s="124">
        <v>11</v>
      </c>
      <c r="FE18" s="124">
        <v>11</v>
      </c>
      <c r="FF18" s="124">
        <v>11</v>
      </c>
      <c r="FG18" s="124">
        <v>11</v>
      </c>
      <c r="FH18" s="124">
        <v>11</v>
      </c>
      <c r="FI18" s="124">
        <v>11</v>
      </c>
      <c r="FJ18" s="124">
        <v>11</v>
      </c>
      <c r="FK18" s="124">
        <v>11</v>
      </c>
      <c r="FL18" s="124">
        <v>11</v>
      </c>
      <c r="FM18" s="124">
        <v>11</v>
      </c>
      <c r="FN18" s="124">
        <v>11</v>
      </c>
      <c r="FO18" s="124">
        <v>11</v>
      </c>
      <c r="FP18" s="124">
        <v>10</v>
      </c>
      <c r="FQ18" s="124">
        <v>9</v>
      </c>
      <c r="FR18" s="124">
        <v>9</v>
      </c>
      <c r="FS18" s="124">
        <v>9</v>
      </c>
      <c r="FT18" s="124">
        <v>9</v>
      </c>
      <c r="FU18" s="124">
        <v>9</v>
      </c>
      <c r="FV18" s="124">
        <v>8</v>
      </c>
      <c r="FW18" s="124">
        <v>8</v>
      </c>
      <c r="FX18" s="124">
        <v>6</v>
      </c>
      <c r="FY18" s="124">
        <v>6</v>
      </c>
      <c r="FZ18" s="124">
        <v>6</v>
      </c>
      <c r="GA18" s="124">
        <v>6</v>
      </c>
      <c r="GB18" s="124">
        <v>6</v>
      </c>
      <c r="GC18" s="124">
        <v>6</v>
      </c>
    </row>
    <row r="19" spans="1:185" ht="18.75" customHeigh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23"/>
      <c r="CU19" s="23"/>
      <c r="CV19" s="23"/>
      <c r="CW19" s="24"/>
      <c r="CX19" s="24"/>
      <c r="CY19" s="24"/>
      <c r="CZ19" s="24"/>
      <c r="DA19" s="24"/>
      <c r="DB19" s="24"/>
      <c r="DC19" s="24"/>
      <c r="DD19" s="24"/>
      <c r="DE19" s="24"/>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row>
    <row r="20" spans="1:185" ht="18.75" customHeight="1">
      <c r="A20" s="19" t="s">
        <v>233</v>
      </c>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23"/>
      <c r="CU20" s="23"/>
      <c r="CV20" s="23"/>
      <c r="CW20" s="24"/>
      <c r="CX20" s="24"/>
      <c r="CY20" s="24"/>
      <c r="CZ20" s="24"/>
      <c r="DA20" s="24"/>
      <c r="DB20" s="24"/>
      <c r="DC20" s="24"/>
      <c r="DD20" s="24"/>
      <c r="DE20" s="24"/>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row>
    <row r="21" spans="1:185" ht="18.75" customHeight="1">
      <c r="A21" s="21" t="s">
        <v>234</v>
      </c>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3">
        <v>-1.8120142123385654</v>
      </c>
      <c r="CU21" s="23">
        <v>-1.645279012518525</v>
      </c>
      <c r="CV21" s="23">
        <v>-0.59864221337963097</v>
      </c>
      <c r="CW21" s="23">
        <v>-9.1249147537996622E-2</v>
      </c>
      <c r="CX21" s="23">
        <v>-1.0723410630610777</v>
      </c>
      <c r="CY21" s="23">
        <v>-8.3819232421764089E-2</v>
      </c>
      <c r="CZ21" s="23">
        <v>-0.50246010813005437</v>
      </c>
      <c r="DA21" s="27">
        <v>-0.42635317422428903</v>
      </c>
      <c r="DB21" s="27">
        <v>1.9811068652460453</v>
      </c>
      <c r="DC21" s="27">
        <v>-0.18699459773500832</v>
      </c>
      <c r="DD21" s="27">
        <v>-1.0317177000476077</v>
      </c>
      <c r="DE21" s="27">
        <v>0.3897709395098452</v>
      </c>
      <c r="DF21" s="27">
        <v>-2.0729888361787245</v>
      </c>
      <c r="DG21" s="27">
        <v>-0.9338580678435966</v>
      </c>
      <c r="DH21" s="27">
        <v>-0.67569316426512116</v>
      </c>
      <c r="DI21" s="27">
        <v>1.0981041878543152</v>
      </c>
      <c r="DJ21" s="27">
        <v>2.3998555037629812</v>
      </c>
      <c r="DK21" s="27">
        <v>2.403996976072039</v>
      </c>
      <c r="DL21" s="27">
        <v>-3.3937669297359596</v>
      </c>
      <c r="DM21" s="27">
        <v>-5.9471839724677844E-2</v>
      </c>
      <c r="DN21" s="27">
        <v>0.38414766008993662</v>
      </c>
      <c r="DO21" s="27">
        <v>0.57157881124831078</v>
      </c>
      <c r="DP21" s="27">
        <v>0.56306733618320148</v>
      </c>
      <c r="DQ21" s="27">
        <v>0.4108096241658038</v>
      </c>
      <c r="DR21" s="27">
        <v>0.19603696253432357</v>
      </c>
      <c r="DS21" s="27">
        <v>-0.4782871718320939</v>
      </c>
      <c r="DT21" s="27">
        <v>-0.5332996073607924</v>
      </c>
      <c r="DU21" s="27">
        <v>2.2540273593139064</v>
      </c>
      <c r="DV21" s="27">
        <v>0.86462309910879542</v>
      </c>
      <c r="DW21" s="27">
        <v>2.6257085280829728</v>
      </c>
      <c r="DX21" s="27">
        <v>-2.8344053251681229</v>
      </c>
      <c r="DY21" s="27">
        <v>-3.7064752459337038</v>
      </c>
      <c r="DZ21" s="27">
        <v>0.61173626230881273</v>
      </c>
      <c r="EA21" s="27">
        <v>-2.2530694349402172</v>
      </c>
      <c r="EB21" s="27">
        <v>-4.8797106327851703</v>
      </c>
      <c r="EC21" s="27">
        <v>-1.3927332937726793</v>
      </c>
      <c r="ED21" s="27">
        <v>0.38478567175292716</v>
      </c>
      <c r="EE21" s="27">
        <v>1.0116677608722604</v>
      </c>
      <c r="EF21" s="27">
        <v>1.3252137962112427</v>
      </c>
      <c r="EG21" s="27">
        <v>2.1299456793557865</v>
      </c>
      <c r="EH21" s="27">
        <v>0.94613502204484701</v>
      </c>
      <c r="EI21" s="27">
        <v>2.478309061998031</v>
      </c>
      <c r="EJ21" s="27">
        <v>-1.1450695199347036</v>
      </c>
      <c r="EK21" s="27">
        <v>-0.82671517046559151</v>
      </c>
      <c r="EL21" s="27">
        <v>0.18948753013263747</v>
      </c>
      <c r="EM21" s="27">
        <v>0.47729484139420691</v>
      </c>
      <c r="EN21" s="27">
        <v>1.0158914690470262</v>
      </c>
      <c r="EO21" s="27">
        <v>1.250990967647915</v>
      </c>
      <c r="EP21" s="27">
        <v>0.88234416664021853</v>
      </c>
      <c r="EQ21" s="27">
        <v>1.5866542563486534</v>
      </c>
      <c r="ER21" s="27">
        <v>0.93936004000477835</v>
      </c>
      <c r="ES21" s="27">
        <v>0.65406769995926983</v>
      </c>
      <c r="ET21" s="27">
        <v>0.17226527828069504</v>
      </c>
      <c r="EU21" s="27">
        <v>-0.53930901113947849</v>
      </c>
      <c r="EV21" s="27">
        <v>-0.66877552570136234</v>
      </c>
      <c r="EW21" s="27">
        <v>0.54516645398050989</v>
      </c>
      <c r="EX21" s="27">
        <v>-1.0153327957037304</v>
      </c>
      <c r="EY21" s="27">
        <v>-1.8566728807670954</v>
      </c>
      <c r="EZ21" s="27">
        <v>-0.11684989899149234</v>
      </c>
      <c r="FA21" s="27">
        <v>-1.5901011407708021</v>
      </c>
      <c r="FB21" s="27">
        <v>0.13248525982520781</v>
      </c>
      <c r="FC21" s="27">
        <v>1.176475913040899</v>
      </c>
      <c r="FD21" s="27">
        <v>0.62745383219461748</v>
      </c>
      <c r="FE21" s="27">
        <v>0.48137638176370517</v>
      </c>
      <c r="FF21" s="27">
        <v>0.16748381877023027</v>
      </c>
      <c r="FG21" s="27">
        <v>0.19220308034296102</v>
      </c>
      <c r="FH21" s="27">
        <v>0.27189189716105738</v>
      </c>
      <c r="FI21" s="27">
        <v>0.19767024082261136</v>
      </c>
      <c r="FJ21" s="27">
        <v>0.56765075491722983</v>
      </c>
      <c r="FK21" s="27">
        <v>0.2437492767106601</v>
      </c>
      <c r="FL21" s="27">
        <v>-0.46055367090655791</v>
      </c>
      <c r="FM21" s="27">
        <v>-0.27140090470074246</v>
      </c>
      <c r="FN21" s="27">
        <v>-6.7673054183012726E-2</v>
      </c>
      <c r="FO21" s="27">
        <v>0.10963700213015265</v>
      </c>
      <c r="FP21" s="27">
        <v>0.10788440008021138</v>
      </c>
      <c r="FQ21" s="27">
        <v>5.2524865594815E-2</v>
      </c>
      <c r="FR21" s="27"/>
      <c r="FS21" s="27"/>
      <c r="FT21" s="27"/>
      <c r="FU21" s="27"/>
      <c r="FV21" s="27"/>
      <c r="FW21" s="27"/>
      <c r="FX21" s="27"/>
      <c r="FY21" s="27"/>
      <c r="FZ21" s="27"/>
      <c r="GA21" s="27"/>
      <c r="GB21" s="27"/>
      <c r="GC21" s="27"/>
    </row>
    <row r="22" spans="1:185" ht="18.75" customHeight="1">
      <c r="A22" s="21" t="s">
        <v>235</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41">
        <v>1714.26</v>
      </c>
      <c r="CU22" s="241">
        <v>1752.1785</v>
      </c>
      <c r="CV22" s="241">
        <v>1772.304761904762</v>
      </c>
      <c r="CW22" s="241">
        <v>1784.1127272727279</v>
      </c>
      <c r="CX22" s="241">
        <v>1813.0822727272725</v>
      </c>
      <c r="CY22" s="241">
        <v>1824.6352380952376</v>
      </c>
      <c r="CZ22" s="241">
        <v>1844.066</v>
      </c>
      <c r="DA22" s="241">
        <v>1862.17</v>
      </c>
      <c r="DB22" s="241">
        <v>1835.7450000000003</v>
      </c>
      <c r="DC22" s="241">
        <v>1849.94</v>
      </c>
      <c r="DD22" s="241">
        <v>1879.77</v>
      </c>
      <c r="DE22" s="241">
        <v>1883</v>
      </c>
      <c r="DF22" s="241">
        <v>1932.7</v>
      </c>
      <c r="DG22" s="241">
        <v>1961.75</v>
      </c>
      <c r="DH22" s="241">
        <v>1986.22</v>
      </c>
      <c r="DI22" s="241">
        <v>1975.83</v>
      </c>
      <c r="DJ22" s="241">
        <v>1939.28</v>
      </c>
      <c r="DK22" s="241">
        <v>1903.29</v>
      </c>
      <c r="DL22" s="241">
        <v>1978.28</v>
      </c>
      <c r="DM22" s="241">
        <v>1990.48</v>
      </c>
      <c r="DN22" s="241">
        <v>1993.79</v>
      </c>
      <c r="DO22" s="241">
        <v>1993.35</v>
      </c>
      <c r="DP22" s="241">
        <v>1992.9</v>
      </c>
      <c r="DQ22" s="241">
        <v>1995.84</v>
      </c>
      <c r="DR22" s="241">
        <v>2003.22</v>
      </c>
      <c r="DS22" s="241">
        <v>2024.2494444444446</v>
      </c>
      <c r="DT22" s="241">
        <v>2046.346818181818</v>
      </c>
      <c r="DU22" s="241">
        <v>2011.9880952380956</v>
      </c>
      <c r="DV22" s="241">
        <v>2005.96</v>
      </c>
      <c r="DW22" s="241">
        <v>1964.93</v>
      </c>
      <c r="DX22" s="241">
        <v>2031.9</v>
      </c>
      <c r="DY22" s="242">
        <v>2245.2800000000002</v>
      </c>
      <c r="DZ22" s="241">
        <v>2243.9750000000004</v>
      </c>
      <c r="EA22" s="241">
        <v>2307.8000000000002</v>
      </c>
      <c r="EB22" s="241">
        <v>2434.3180952380949</v>
      </c>
      <c r="EC22" s="241">
        <v>2482.5724999999998</v>
      </c>
      <c r="ED22" s="241">
        <v>2488.3760869565217</v>
      </c>
      <c r="EE22" s="241">
        <v>2478.29</v>
      </c>
      <c r="EF22" s="241">
        <v>2459.5538095238089</v>
      </c>
      <c r="EG22" s="241">
        <v>2421.8465000000006</v>
      </c>
      <c r="EH22" s="241">
        <v>2413.06</v>
      </c>
      <c r="EI22" s="241">
        <v>2367.9299999999998</v>
      </c>
      <c r="EJ22" s="241">
        <v>2409.4106249999995</v>
      </c>
      <c r="EK22" s="241">
        <v>2443.5295652173918</v>
      </c>
      <c r="EL22" s="241">
        <v>2454.287142857143</v>
      </c>
      <c r="EM22" s="241">
        <v>2458.69</v>
      </c>
      <c r="EN22" s="241">
        <v>2448.86</v>
      </c>
      <c r="EO22" s="241">
        <v>2433.4894999999992</v>
      </c>
      <c r="EP22" s="241">
        <v>2425.7700000000004</v>
      </c>
      <c r="EQ22" s="241">
        <v>2402.9015789473688</v>
      </c>
      <c r="ER22" s="243">
        <v>2395.3723809523799</v>
      </c>
      <c r="ES22" s="241">
        <v>2394.6452380952383</v>
      </c>
      <c r="ET22" s="241">
        <v>2405.1913043478262</v>
      </c>
      <c r="EU22" s="241">
        <v>2432.2980000000002</v>
      </c>
      <c r="EV22" s="241">
        <v>2462.83</v>
      </c>
      <c r="EW22" s="241">
        <v>2464.1178260869569</v>
      </c>
      <c r="EX22" s="241">
        <v>2503.3054999999995</v>
      </c>
      <c r="EY22" s="241">
        <v>2564.14</v>
      </c>
      <c r="EZ22" s="241">
        <v>2581.88</v>
      </c>
      <c r="FA22" s="241">
        <v>2637.35</v>
      </c>
      <c r="FB22" s="241">
        <v>2649.6795454545459</v>
      </c>
      <c r="FC22" s="27">
        <v>2633.3741176470594</v>
      </c>
      <c r="FD22" s="27">
        <v>2632.5065000000004</v>
      </c>
      <c r="FE22" s="27">
        <v>2634.9272727272728</v>
      </c>
      <c r="FF22" s="241">
        <v>2645.1595652173919</v>
      </c>
      <c r="FG22" s="241">
        <v>2654.4719999999998</v>
      </c>
      <c r="FH22" s="241">
        <v>2661.5474999999997</v>
      </c>
      <c r="FI22" s="241">
        <v>2670.54</v>
      </c>
      <c r="FJ22" s="241">
        <v>2669.6833333333334</v>
      </c>
      <c r="FK22" s="241">
        <v>2678.0056521739134</v>
      </c>
      <c r="FL22" s="27">
        <v>2705.2594736842107</v>
      </c>
      <c r="FM22" s="27">
        <v>2727.3418181818179</v>
      </c>
      <c r="FN22" s="27">
        <v>2744.3822727272732</v>
      </c>
      <c r="FO22" s="27">
        <v>2756.5188235294117</v>
      </c>
      <c r="FP22" s="27">
        <v>2769.0313636363639</v>
      </c>
      <c r="FQ22" s="27">
        <v>2783.1554545454546</v>
      </c>
      <c r="FR22" s="124">
        <v>2797.2509090909084</v>
      </c>
      <c r="FS22" s="124">
        <v>2816.2615789473689</v>
      </c>
      <c r="FT22" s="124">
        <v>2836.4095000000002</v>
      </c>
      <c r="FU22" s="124">
        <v>2849.1052380952383</v>
      </c>
      <c r="FV22" s="124">
        <v>2854.1681818181819</v>
      </c>
      <c r="FW22" s="124">
        <v>2853.6023809523808</v>
      </c>
      <c r="FX22" s="124">
        <v>2850.0436842105264</v>
      </c>
      <c r="FY22" s="124">
        <v>2849.5486363636369</v>
      </c>
      <c r="FZ22" s="124">
        <v>2849.815000000001</v>
      </c>
      <c r="GA22" s="124">
        <v>2849.7289473684209</v>
      </c>
      <c r="GB22" s="124">
        <v>2849.6381818181817</v>
      </c>
      <c r="GC22" s="124">
        <v>2849.8886363636366</v>
      </c>
    </row>
    <row r="23" spans="1:185" ht="18.7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23"/>
      <c r="CU23" s="23"/>
      <c r="CV23" s="23"/>
      <c r="CW23" s="24"/>
      <c r="CX23" s="24"/>
      <c r="CY23" s="24"/>
      <c r="CZ23" s="24"/>
      <c r="DA23" s="24"/>
      <c r="DB23" s="24"/>
      <c r="DC23" s="24"/>
      <c r="DD23" s="24"/>
      <c r="DE23" s="24"/>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row>
    <row r="24" spans="1:185" ht="18.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23"/>
      <c r="CU24" s="23"/>
      <c r="CV24" s="23"/>
      <c r="CW24" s="24"/>
      <c r="CX24" s="24"/>
      <c r="CY24" s="24"/>
      <c r="CZ24" s="24"/>
      <c r="DA24" s="24"/>
      <c r="DB24" s="24"/>
      <c r="DC24" s="24"/>
      <c r="DD24" s="24"/>
      <c r="DE24" s="24"/>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row>
    <row r="25" spans="1:185" ht="18.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23"/>
      <c r="CU25" s="23"/>
      <c r="CV25" s="23"/>
      <c r="CW25" s="24"/>
      <c r="CX25" s="24"/>
      <c r="CY25" s="24"/>
      <c r="CZ25" s="24"/>
      <c r="DA25" s="24"/>
      <c r="DB25" s="24"/>
      <c r="DC25" s="24"/>
      <c r="DD25" s="24"/>
      <c r="DE25" s="24"/>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row>
    <row r="26" spans="1:185" ht="18.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23"/>
      <c r="CU26" s="23"/>
      <c r="CV26" s="23"/>
      <c r="CW26" s="24"/>
      <c r="CX26" s="24"/>
      <c r="CY26" s="24"/>
      <c r="CZ26" s="24"/>
      <c r="DA26" s="24"/>
      <c r="DB26" s="24"/>
      <c r="DC26" s="24"/>
      <c r="DD26" s="24"/>
      <c r="DE26" s="24"/>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row>
    <row r="27" spans="1:185" ht="18.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23"/>
      <c r="CU27" s="23"/>
      <c r="CV27" s="23"/>
      <c r="CW27" s="24"/>
      <c r="CX27" s="24"/>
      <c r="CY27" s="24"/>
      <c r="CZ27" s="24"/>
      <c r="DA27" s="24"/>
      <c r="DB27" s="24"/>
      <c r="DC27" s="24"/>
      <c r="DD27" s="24"/>
      <c r="DE27" s="24"/>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row>
    <row r="28" spans="1:185" ht="18.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23"/>
      <c r="CU28" s="23"/>
      <c r="CV28" s="23"/>
      <c r="CW28" s="24"/>
      <c r="CX28" s="24"/>
      <c r="CY28" s="24"/>
      <c r="CZ28" s="24"/>
      <c r="DA28" s="24"/>
      <c r="DB28" s="24"/>
      <c r="DC28" s="24"/>
      <c r="DD28" s="24"/>
      <c r="DE28" s="24"/>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FN28" s="520"/>
    </row>
    <row r="29" spans="1:185" ht="18.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3"/>
      <c r="CU29" s="23"/>
      <c r="CV29" s="23"/>
      <c r="CW29" s="24"/>
      <c r="CX29" s="24"/>
      <c r="CY29" s="24"/>
      <c r="CZ29" s="24"/>
      <c r="DA29" s="24"/>
      <c r="DB29" s="24"/>
      <c r="DC29" s="24"/>
      <c r="DD29" s="24"/>
      <c r="DE29" s="24"/>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FN29" s="520"/>
    </row>
    <row r="30" spans="1:185">
      <c r="FN30" s="520"/>
    </row>
    <row r="31" spans="1:185">
      <c r="FN31" s="520"/>
    </row>
    <row r="32" spans="1:185">
      <c r="FN32" s="520"/>
    </row>
    <row r="33" spans="170:170">
      <c r="FN33" s="520"/>
    </row>
    <row r="34" spans="170:170">
      <c r="FN34" s="520"/>
    </row>
    <row r="35" spans="170:170">
      <c r="FN35" s="520"/>
    </row>
    <row r="36" spans="170:170">
      <c r="FN36" s="520"/>
    </row>
    <row r="37" spans="170:170">
      <c r="FN37" s="520"/>
    </row>
    <row r="38" spans="170:170">
      <c r="FN38" s="520"/>
    </row>
    <row r="39" spans="170:170">
      <c r="FN39" s="520"/>
    </row>
    <row r="40" spans="170:170">
      <c r="FN40" s="520"/>
    </row>
    <row r="41" spans="170:170">
      <c r="FN41" s="520"/>
    </row>
    <row r="42" spans="170:170">
      <c r="FN42" s="520"/>
    </row>
    <row r="43" spans="170:170">
      <c r="FN43" s="520"/>
    </row>
    <row r="44" spans="170:170">
      <c r="FN44" s="520"/>
    </row>
    <row r="45" spans="170:170">
      <c r="FN45" s="520"/>
    </row>
    <row r="46" spans="170:170">
      <c r="FN46" s="520"/>
    </row>
    <row r="47" spans="170:170">
      <c r="FN47" s="520"/>
    </row>
    <row r="48" spans="170:170">
      <c r="FN48" s="520"/>
    </row>
    <row r="49" spans="170:170">
      <c r="FN49" s="520"/>
    </row>
    <row r="50" spans="170:170">
      <c r="FN50" s="520"/>
    </row>
    <row r="51" spans="170:170">
      <c r="FN51" s="520"/>
    </row>
    <row r="52" spans="170:170">
      <c r="FN52" s="520"/>
    </row>
    <row r="53" spans="170:170">
      <c r="FN53" s="520"/>
    </row>
    <row r="54" spans="170:170">
      <c r="FN54" s="520"/>
    </row>
    <row r="55" spans="170:170" ht="15.75" thickBot="1">
      <c r="FN55" s="519"/>
    </row>
  </sheetData>
  <customSheetViews>
    <customSheetView guid="{8D4EA38E-ED42-44A9-9431-B3D4F6087B53}" scale="70" showGridLines="0" topLeftCell="A7">
      <pane xSplit="1" topLeftCell="AN1" activePane="topRight" state="frozen"/>
      <selection pane="topRight" activeCell="BJ32" sqref="BJ32"/>
      <pageMargins left="0" right="0" top="0" bottom="0" header="0" footer="0"/>
    </customSheetView>
    <customSheetView guid="{B6000075-C6E9-470D-8855-6E4C41B43187}" scale="70" showGridLines="0">
      <pane xSplit="1" topLeftCell="AN1" activePane="topRight" state="frozen"/>
      <selection pane="topRight" activeCell="AQ14" sqref="AQ14"/>
      <pageMargins left="0" right="0" top="0" bottom="0" header="0" footer="0"/>
    </customSheetView>
    <customSheetView guid="{A510ACF3-DF9A-47BB-87AF-862EA6359570}" scale="70" showGridLines="0">
      <pane xSplit="1" topLeftCell="AN1" activePane="topRight" state="frozen"/>
      <selection pane="topRight" activeCell="BC23" sqref="BC23"/>
      <pageMargins left="0" right="0" top="0" bottom="0" header="0" footer="0"/>
    </customSheetView>
    <customSheetView guid="{83D4AEBA-9C92-42A7-8C70-A480F50C01E3}" showGridLines="0" topLeftCell="A7">
      <pane xSplit="1" topLeftCell="B1" activePane="topRight" state="frozen"/>
      <selection pane="topRight" activeCell="AR53" sqref="AR53"/>
      <pageMargins left="0" right="0" top="0" bottom="0" header="0" footer="0"/>
    </customSheetView>
    <customSheetView guid="{254DF0CF-5342-436C-8392-04866B911B72}" showGridLines="0" topLeftCell="A7">
      <pane xSplit="1" topLeftCell="B1" activePane="topRight" state="frozen"/>
      <selection pane="topRight" activeCell="AR53" sqref="AR53"/>
      <pageMargins left="0" right="0" top="0" bottom="0" header="0" footer="0"/>
    </customSheetView>
    <customSheetView guid="{DC707E39-0569-4FAA-B5FD-B85110680DF5}" scale="70" showGridLines="0">
      <pane xSplit="1" topLeftCell="AK1" activePane="topRight" state="frozen"/>
      <selection pane="topRight" activeCell="J17" sqref="J17"/>
      <pageMargins left="0" right="0" top="0" bottom="0" header="0" footer="0"/>
    </customSheetView>
    <customSheetView guid="{5B55F06F-38A3-4953-A2E1-A01BECB01CAC}" scale="70" showGridLines="0">
      <pane xSplit="1" topLeftCell="AN1" activePane="topRight" state="frozen"/>
      <selection pane="topRight" activeCell="BC23" sqref="BC23"/>
      <pageMargins left="0" right="0" top="0" bottom="0" header="0" footer="0"/>
    </customSheetView>
    <customSheetView guid="{54FD4859-4825-49C8-AF88-E7B792413D64}" scale="70" showGridLines="0">
      <pane xSplit="1" topLeftCell="AN1" activePane="topRight" state="frozen"/>
      <selection pane="topRight" activeCell="AQ14" sqref="AQ14"/>
      <pageMargins left="0" right="0" top="0" bottom="0" header="0" footer="0"/>
    </customSheetView>
  </customSheetViews>
  <mergeCells count="15">
    <mergeCell ref="ED1:EO1"/>
    <mergeCell ref="EP1:FA1"/>
    <mergeCell ref="A4:A5"/>
    <mergeCell ref="A11:A12"/>
    <mergeCell ref="CT1:DE1"/>
    <mergeCell ref="DF1:DQ1"/>
    <mergeCell ref="DR1:EC1"/>
    <mergeCell ref="B1:M1"/>
    <mergeCell ref="N1:Y1"/>
    <mergeCell ref="Z1:AK1"/>
    <mergeCell ref="AL1:AW1"/>
    <mergeCell ref="AX1:BI1"/>
    <mergeCell ref="BJ1:BU1"/>
    <mergeCell ref="BV1:CG1"/>
    <mergeCell ref="CH1:CS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3">
    <tabColor theme="3" tint="0.79998168889431442"/>
  </sheetPr>
  <dimension ref="A1:BNO81"/>
  <sheetViews>
    <sheetView showGridLines="0" view="pageBreakPreview" zoomScaleNormal="55" zoomScaleSheetLayoutView="100" workbookViewId="0">
      <pane xSplit="1" ySplit="1" topLeftCell="CE12" activePane="bottomRight" state="frozen"/>
      <selection pane="topRight" activeCell="B1" sqref="B1"/>
      <selection pane="bottomLeft" activeCell="A2" sqref="A2"/>
      <selection pane="bottomRight" activeCell="CN29" sqref="CN29:CN30"/>
    </sheetView>
  </sheetViews>
  <sheetFormatPr defaultColWidth="9.28515625" defaultRowHeight="15"/>
  <cols>
    <col min="1" max="1" width="43.28515625" style="26" customWidth="1"/>
    <col min="2" max="3" width="8.28515625" style="26" customWidth="1"/>
    <col min="4" max="4" width="9.42578125" style="26" customWidth="1"/>
    <col min="5" max="5" width="11.42578125" style="26" customWidth="1"/>
    <col min="6" max="6" width="10.5703125" style="26" customWidth="1"/>
    <col min="7" max="8" width="10.28515625" style="26" customWidth="1"/>
    <col min="9" max="9" width="11.42578125" style="26" customWidth="1"/>
    <col min="10" max="10" width="11.28515625" style="26" customWidth="1"/>
    <col min="11" max="11" width="9.42578125" style="26" customWidth="1"/>
    <col min="12" max="12" width="10.42578125" style="26" customWidth="1"/>
    <col min="13" max="13" width="9.42578125" style="26" customWidth="1"/>
    <col min="14" max="14" width="9.28515625" style="26" bestFit="1" customWidth="1"/>
    <col min="15" max="15" width="9.42578125" style="26" customWidth="1"/>
    <col min="16" max="16" width="10.28515625" style="26" customWidth="1"/>
    <col min="17" max="17" width="10" style="26" customWidth="1"/>
    <col min="18" max="18" width="8.42578125" style="26" customWidth="1"/>
    <col min="19" max="19" width="10.28515625" style="26" customWidth="1"/>
    <col min="20" max="20" width="10.5703125" style="26" customWidth="1"/>
    <col min="21" max="21" width="11.28515625" style="26" customWidth="1"/>
    <col min="22" max="22" width="9.28515625" style="26" customWidth="1"/>
    <col min="23" max="23" width="12.5703125" style="26" customWidth="1"/>
    <col min="24" max="24" width="10.5703125" style="26" customWidth="1"/>
    <col min="25" max="25" width="10.42578125" style="26" customWidth="1"/>
    <col min="26" max="26" width="9" style="26" customWidth="1"/>
    <col min="27" max="27" width="9.42578125" style="26" customWidth="1"/>
    <col min="28" max="28" width="9" style="26" customWidth="1"/>
    <col min="29" max="29" width="12.28515625" style="26" customWidth="1"/>
    <col min="30" max="30" width="10.5703125" style="26" customWidth="1"/>
    <col min="31" max="31" width="12.42578125" style="26" customWidth="1"/>
    <col min="32" max="32" width="13.42578125" style="26" customWidth="1"/>
    <col min="33" max="33" width="9.28515625" style="26" customWidth="1"/>
    <col min="34" max="34" width="8.42578125" style="26" customWidth="1"/>
    <col min="35" max="35" width="9.28515625" style="26" customWidth="1"/>
    <col min="36" max="36" width="7.42578125" style="26" customWidth="1"/>
    <col min="37" max="37" width="8.42578125" style="26" customWidth="1"/>
    <col min="38" max="39" width="9.28515625" style="26" customWidth="1"/>
    <col min="40" max="40" width="11.28515625" style="26" customWidth="1"/>
    <col min="41" max="42" width="10" style="26" customWidth="1"/>
    <col min="43" max="43" width="9.42578125" style="26" customWidth="1"/>
    <col min="44" max="44" width="8.42578125" style="26" customWidth="1"/>
    <col min="45" max="45" width="6.5703125" style="26" customWidth="1"/>
    <col min="46" max="46" width="9.28515625" style="26" customWidth="1"/>
    <col min="47" max="47" width="9.42578125" style="26" customWidth="1"/>
    <col min="48" max="48" width="10.42578125" style="26" customWidth="1"/>
    <col min="49" max="49" width="8.28515625" style="26" customWidth="1"/>
    <col min="50" max="50" width="10" style="26" customWidth="1"/>
    <col min="51" max="51" width="6.5703125" style="26" customWidth="1"/>
    <col min="52" max="52" width="9" style="26" customWidth="1"/>
    <col min="53" max="53" width="8.28515625" style="26" customWidth="1"/>
    <col min="54" max="54" width="8.42578125" style="26" customWidth="1"/>
    <col min="55" max="55" width="9.28515625" style="26" customWidth="1"/>
    <col min="56" max="57" width="8.42578125" style="26" customWidth="1"/>
    <col min="58" max="58" width="10" style="26" customWidth="1"/>
    <col min="59" max="59" width="8.42578125" style="26" customWidth="1"/>
    <col min="60" max="60" width="9.28515625" style="26" customWidth="1"/>
    <col min="61" max="61" width="9.42578125" style="26" customWidth="1"/>
    <col min="62" max="62" width="10.5703125" style="26" customWidth="1"/>
    <col min="63" max="63" width="8" style="26" customWidth="1"/>
    <col min="64" max="64" width="8.42578125" style="26" customWidth="1"/>
    <col min="65" max="65" width="9" style="26" customWidth="1"/>
    <col min="66" max="67" width="9.42578125" style="26" customWidth="1"/>
    <col min="68" max="68" width="10" style="26" customWidth="1"/>
    <col min="69" max="69" width="10.28515625" style="26" customWidth="1"/>
    <col min="70" max="70" width="7.28515625" style="26" customWidth="1"/>
    <col min="71" max="71" width="10" style="26" customWidth="1"/>
    <col min="72" max="72" width="8.42578125" style="26" customWidth="1"/>
    <col min="73" max="73" width="10" style="26" customWidth="1"/>
    <col min="74" max="74" width="8.42578125" style="26" customWidth="1"/>
    <col min="75" max="75" width="11.28515625" style="26" customWidth="1"/>
    <col min="76" max="76" width="7.42578125" style="26" customWidth="1"/>
    <col min="77" max="77" width="8.42578125" style="26" customWidth="1"/>
    <col min="78" max="78" width="9.42578125" style="26" customWidth="1"/>
    <col min="79" max="79" width="9" style="26" customWidth="1"/>
    <col min="80" max="80" width="9.28515625" style="26" customWidth="1"/>
    <col min="81" max="81" width="8" style="26" customWidth="1"/>
    <col min="82" max="82" width="9.42578125" style="26" customWidth="1"/>
    <col min="83" max="83" width="8.28515625" style="26" customWidth="1"/>
    <col min="84" max="84" width="10.42578125" style="26" customWidth="1"/>
    <col min="85" max="86" width="9.28515625" style="26" customWidth="1"/>
    <col min="87" max="87" width="10" style="26" customWidth="1"/>
    <col min="88" max="88" width="8.42578125" style="26" customWidth="1"/>
    <col min="89" max="90" width="7.42578125" style="26" customWidth="1"/>
    <col min="91" max="91" width="9" style="26" customWidth="1"/>
    <col min="92" max="92" width="10.28515625" style="26" customWidth="1"/>
    <col min="93" max="93" width="7.28515625" style="26" customWidth="1"/>
    <col min="94" max="94" width="8.28515625" style="26" customWidth="1"/>
    <col min="95" max="96" width="7.42578125" style="26" customWidth="1"/>
    <col min="97" max="97" width="8.28515625" style="26" customWidth="1"/>
    <col min="98" max="98" width="7.28515625" style="26" customWidth="1"/>
    <col min="99" max="99" width="7.5703125" style="26" customWidth="1"/>
    <col min="100" max="100" width="8.42578125" style="26" customWidth="1"/>
    <col min="101" max="101" width="8" style="26" customWidth="1"/>
    <col min="102" max="103" width="9.42578125" style="26" customWidth="1"/>
    <col min="104" max="104" width="9.28515625" style="26" customWidth="1"/>
    <col min="105" max="105" width="8.28515625" style="26" customWidth="1"/>
    <col min="106" max="106" width="8.42578125" style="26" customWidth="1"/>
    <col min="107" max="107" width="9.28515625" style="26" customWidth="1"/>
    <col min="108" max="108" width="8.42578125" style="26" customWidth="1"/>
    <col min="109" max="109" width="10" style="26" customWidth="1"/>
    <col min="110" max="110" width="7.42578125" style="26" customWidth="1"/>
    <col min="111" max="111" width="8.42578125" style="26" customWidth="1"/>
    <col min="112" max="112" width="9.28515625" style="26" customWidth="1"/>
    <col min="113" max="113" width="7.42578125" style="26" customWidth="1"/>
    <col min="114" max="114" width="6.5703125" style="26" customWidth="1"/>
    <col min="115" max="115" width="7.42578125" style="26" customWidth="1"/>
    <col min="116" max="116" width="8" style="26" customWidth="1"/>
    <col min="117" max="117" width="8.42578125" style="26" customWidth="1"/>
    <col min="118" max="118" width="9.28515625" style="26" customWidth="1"/>
    <col min="119" max="119" width="10" style="26" customWidth="1"/>
    <col min="120" max="120" width="9" style="26" customWidth="1"/>
    <col min="121" max="121" width="9.28515625" style="26" customWidth="1"/>
    <col min="122" max="122" width="11.28515625" style="26" customWidth="1"/>
    <col min="123" max="123" width="11.42578125" style="26" customWidth="1"/>
    <col min="124" max="124" width="9.28515625" style="26" customWidth="1"/>
    <col min="125" max="125" width="12.42578125" style="26" customWidth="1"/>
    <col min="126" max="126" width="9.42578125" style="26" customWidth="1"/>
    <col min="127" max="127" width="8.28515625" style="26" customWidth="1"/>
    <col min="128" max="128" width="9" style="26" customWidth="1"/>
    <col min="129" max="129" width="8" style="26" customWidth="1"/>
    <col min="130" max="130" width="11.28515625" style="26" customWidth="1"/>
    <col min="131" max="131" width="10.28515625" style="26" customWidth="1"/>
    <col min="132" max="132" width="10.42578125" style="26" customWidth="1"/>
    <col min="133" max="133" width="10.28515625" style="26" customWidth="1"/>
    <col min="134" max="134" width="9.42578125" style="26" customWidth="1"/>
    <col min="135" max="135" width="11.28515625" style="26" customWidth="1"/>
    <col min="136" max="136" width="9.42578125" style="26" customWidth="1"/>
    <col min="137" max="137" width="8" style="26" customWidth="1"/>
    <col min="138" max="138" width="10" style="26" customWidth="1"/>
    <col min="139" max="140" width="9" style="26" customWidth="1"/>
    <col min="141" max="141" width="9.42578125" style="26" customWidth="1"/>
    <col min="142" max="142" width="10.28515625" style="26" customWidth="1"/>
    <col min="143" max="143" width="14" style="26" customWidth="1"/>
    <col min="144" max="144" width="10.42578125" style="26" customWidth="1"/>
    <col min="145" max="145" width="9.42578125" style="26" customWidth="1"/>
    <col min="146" max="146" width="10" style="26" customWidth="1"/>
    <col min="147" max="147" width="6.5703125" style="26" customWidth="1"/>
    <col min="148" max="148" width="11.28515625" style="26" customWidth="1"/>
    <col min="149" max="149" width="8.42578125" style="26" customWidth="1"/>
    <col min="150" max="150" width="10.28515625" style="26" customWidth="1"/>
    <col min="151" max="151" width="9.28515625" style="26" customWidth="1"/>
    <col min="152" max="152" width="12.28515625" style="26" customWidth="1"/>
    <col min="153" max="153" width="8.28515625" style="26" customWidth="1"/>
    <col min="154" max="154" width="11.28515625" style="26" customWidth="1"/>
    <col min="155" max="155" width="8" style="26" customWidth="1"/>
    <col min="156" max="156" width="10.42578125" style="26" customWidth="1"/>
    <col min="157" max="157" width="8.42578125" style="26" customWidth="1"/>
    <col min="158" max="158" width="7.28515625" style="26" customWidth="1"/>
    <col min="159" max="160" width="10.28515625" style="26" customWidth="1"/>
    <col min="161" max="161" width="8.28515625" style="26" customWidth="1"/>
    <col min="162" max="162" width="9.28515625" style="26" customWidth="1"/>
    <col min="163" max="163" width="10.28515625" style="26" customWidth="1"/>
    <col min="164" max="164" width="8.42578125" style="26" customWidth="1"/>
    <col min="165" max="165" width="8.28515625" style="26" customWidth="1"/>
    <col min="166" max="166" width="10" style="26" customWidth="1"/>
    <col min="167" max="167" width="10.42578125" style="26" customWidth="1"/>
    <col min="168" max="168" width="9" style="26" customWidth="1"/>
    <col min="169" max="169" width="12.28515625" style="26" customWidth="1"/>
    <col min="170" max="170" width="9.28515625" style="26" customWidth="1"/>
    <col min="171" max="171" width="10" style="26" customWidth="1"/>
    <col min="172" max="172" width="7.42578125" style="26" customWidth="1"/>
    <col min="173" max="173" width="9.42578125" style="26" customWidth="1"/>
    <col min="174" max="174" width="11.28515625" style="26" customWidth="1"/>
    <col min="175" max="175" width="8.42578125" style="26" customWidth="1"/>
    <col min="176" max="176" width="7.28515625" style="26" customWidth="1"/>
    <col min="177" max="177" width="8.28515625" style="26" customWidth="1"/>
    <col min="178" max="179" width="9" style="26" customWidth="1"/>
    <col min="180" max="180" width="8.42578125" style="26" customWidth="1"/>
    <col min="181" max="181" width="9" style="26" customWidth="1"/>
    <col min="182" max="182" width="7.42578125" style="26" customWidth="1"/>
    <col min="183" max="183" width="9" style="26" customWidth="1"/>
    <col min="184" max="184" width="8.42578125" style="26" customWidth="1"/>
    <col min="185" max="185" width="9.42578125" style="26" customWidth="1"/>
    <col min="186" max="186" width="7.42578125" style="26" customWidth="1"/>
    <col min="187" max="187" width="8.42578125" style="26" customWidth="1"/>
    <col min="188" max="188" width="10.42578125" style="26" customWidth="1"/>
    <col min="189" max="189" width="9.42578125" style="26" customWidth="1"/>
    <col min="190" max="190" width="8.28515625" style="26" customWidth="1"/>
    <col min="191" max="191" width="9.42578125" style="26" customWidth="1"/>
    <col min="192" max="192" width="9" style="26" customWidth="1"/>
    <col min="193" max="193" width="7.28515625" style="26" customWidth="1"/>
    <col min="194" max="194" width="11.28515625" style="26" customWidth="1"/>
    <col min="195" max="195" width="10.42578125" style="26" customWidth="1"/>
    <col min="196" max="196" width="11.28515625" style="26" customWidth="1"/>
    <col min="197" max="197" width="10.28515625" style="26" customWidth="1"/>
    <col min="198" max="198" width="9.42578125" style="26" customWidth="1"/>
    <col min="199" max="199" width="10" style="26" customWidth="1"/>
    <col min="200" max="200" width="9" style="26" customWidth="1"/>
    <col min="201" max="201" width="8.28515625" style="26" customWidth="1"/>
    <col min="202" max="202" width="7.42578125" style="26" customWidth="1"/>
    <col min="203" max="203" width="9.42578125" style="26" customWidth="1"/>
    <col min="204" max="204" width="10" style="26" customWidth="1"/>
    <col min="205" max="205" width="10.5703125" style="26" customWidth="1"/>
    <col min="206" max="206" width="17" style="26" customWidth="1"/>
    <col min="207" max="207" width="8.28515625" style="26" customWidth="1"/>
    <col min="208" max="208" width="9.42578125" style="26" customWidth="1"/>
    <col min="209" max="209" width="10.28515625" style="26" customWidth="1"/>
    <col min="210" max="210" width="9.42578125" style="26" customWidth="1"/>
    <col min="211" max="211" width="10" style="26" customWidth="1"/>
    <col min="212" max="212" width="9.42578125" style="26" customWidth="1"/>
    <col min="213" max="213" width="10.42578125" style="26" customWidth="1"/>
    <col min="214" max="214" width="10.28515625" style="26" customWidth="1"/>
    <col min="215" max="215" width="10.5703125" style="26" customWidth="1"/>
    <col min="216" max="216" width="10" style="26" customWidth="1"/>
    <col min="217" max="217" width="9" style="26" customWidth="1"/>
    <col min="218" max="218" width="10.28515625" style="26" customWidth="1"/>
    <col min="219" max="219" width="10.5703125" style="26" customWidth="1"/>
    <col min="220" max="220" width="9.42578125" style="26" customWidth="1"/>
    <col min="221" max="221" width="10.42578125" style="26" customWidth="1"/>
    <col min="222" max="223" width="9.42578125" style="26" customWidth="1"/>
    <col min="224" max="224" width="9" style="26" customWidth="1"/>
    <col min="225" max="225" width="8.42578125" style="26" customWidth="1"/>
    <col min="226" max="226" width="9.28515625" style="26" customWidth="1"/>
    <col min="227" max="227" width="8.42578125" style="26" customWidth="1"/>
    <col min="228" max="228" width="9.28515625" style="26" customWidth="1"/>
    <col min="229" max="229" width="10" style="26" customWidth="1"/>
    <col min="230" max="230" width="9" style="26" customWidth="1"/>
    <col min="231" max="231" width="9.42578125" style="26" customWidth="1"/>
    <col min="232" max="232" width="10.28515625" style="26" customWidth="1"/>
    <col min="233" max="233" width="8" style="26" customWidth="1"/>
    <col min="234" max="234" width="9.28515625" style="26" customWidth="1"/>
    <col min="235" max="235" width="8.42578125" style="26" customWidth="1"/>
    <col min="236" max="236" width="10.5703125" style="26" customWidth="1"/>
    <col min="237" max="238" width="8.42578125" style="26" customWidth="1"/>
    <col min="239" max="240" width="10.28515625" style="26" customWidth="1"/>
    <col min="241" max="241" width="8.42578125" style="26" customWidth="1"/>
    <col min="242" max="243" width="10" style="26" customWidth="1"/>
    <col min="244" max="244" width="7.42578125" style="26" customWidth="1"/>
    <col min="245" max="245" width="10" style="26" customWidth="1"/>
    <col min="246" max="246" width="7.42578125" style="26" customWidth="1"/>
    <col min="247" max="247" width="8.42578125" style="26" customWidth="1"/>
    <col min="248" max="248" width="8" style="26" customWidth="1"/>
    <col min="249" max="249" width="8.28515625" style="26" customWidth="1"/>
    <col min="250" max="250" width="10.28515625" style="26" customWidth="1"/>
    <col min="251" max="251" width="9" style="26" customWidth="1"/>
    <col min="252" max="252" width="9.42578125" style="26" customWidth="1"/>
    <col min="253" max="253" width="15.42578125" style="26" customWidth="1"/>
    <col min="254" max="254" width="13.28515625" style="26" customWidth="1"/>
    <col min="255" max="256" width="9.28515625" style="26" customWidth="1"/>
    <col min="257" max="257" width="8.42578125" style="26" customWidth="1"/>
    <col min="258" max="258" width="6.28515625" style="26" customWidth="1"/>
    <col min="259" max="259" width="8.42578125" style="26" customWidth="1"/>
    <col min="260" max="260" width="9" style="26" customWidth="1"/>
    <col min="261" max="261" width="9.42578125" style="26" customWidth="1"/>
    <col min="262" max="262" width="10" style="26" customWidth="1"/>
    <col min="263" max="263" width="6.5703125" style="26" customWidth="1"/>
    <col min="264" max="265" width="9.28515625" style="26" customWidth="1"/>
    <col min="266" max="266" width="9" style="26" customWidth="1"/>
    <col min="267" max="267" width="9.42578125" style="26" customWidth="1"/>
    <col min="268" max="268" width="11.28515625" style="26" customWidth="1"/>
    <col min="269" max="269" width="10.42578125" style="26" customWidth="1"/>
    <col min="270" max="270" width="10" style="26" customWidth="1"/>
    <col min="271" max="271" width="11.28515625" style="26" customWidth="1"/>
    <col min="272" max="272" width="8.42578125" style="26" customWidth="1"/>
    <col min="273" max="273" width="10.5703125" style="26" customWidth="1"/>
    <col min="274" max="274" width="10.28515625" style="26" customWidth="1"/>
    <col min="275" max="275" width="9.42578125" style="26" customWidth="1"/>
    <col min="276" max="276" width="7.42578125" style="26" customWidth="1"/>
    <col min="277" max="277" width="8" style="26" customWidth="1"/>
    <col min="278" max="278" width="10.28515625" style="26" customWidth="1"/>
    <col min="279" max="279" width="9.42578125" style="26" customWidth="1"/>
    <col min="280" max="280" width="8.42578125" style="26" customWidth="1"/>
    <col min="281" max="281" width="9.42578125" style="26" customWidth="1"/>
    <col min="282" max="282" width="9.28515625" style="26" customWidth="1"/>
    <col min="283" max="284" width="10.28515625" style="26" customWidth="1"/>
    <col min="285" max="285" width="10.42578125" style="26" customWidth="1"/>
    <col min="286" max="286" width="9" style="26" customWidth="1"/>
    <col min="287" max="287" width="8" style="26" customWidth="1"/>
    <col min="288" max="288" width="9.42578125" style="26" customWidth="1"/>
    <col min="289" max="289" width="9" style="26" customWidth="1"/>
    <col min="290" max="290" width="9.28515625" style="26" customWidth="1"/>
    <col min="291" max="291" width="10.28515625" style="26" customWidth="1"/>
    <col min="292" max="292" width="8.42578125" style="26" customWidth="1"/>
    <col min="293" max="293" width="14.42578125" style="26" customWidth="1"/>
    <col min="294" max="294" width="8" style="26" customWidth="1"/>
    <col min="295" max="295" width="12.42578125" style="26" customWidth="1"/>
    <col min="296" max="296" width="9.42578125" style="26" customWidth="1"/>
    <col min="297" max="298" width="7.42578125" style="26" customWidth="1"/>
    <col min="299" max="299" width="8.42578125" style="26" customWidth="1"/>
    <col min="300" max="300" width="8.28515625" style="26" customWidth="1"/>
    <col min="301" max="301" width="9.42578125" style="26" customWidth="1"/>
    <col min="302" max="302" width="9.28515625" style="26" customWidth="1"/>
    <col min="303" max="303" width="10.42578125" style="26" customWidth="1"/>
    <col min="304" max="304" width="9.28515625" style="26" customWidth="1"/>
    <col min="305" max="305" width="9.42578125" style="26" customWidth="1"/>
    <col min="306" max="306" width="10.5703125" style="26" customWidth="1"/>
    <col min="307" max="307" width="11.28515625" style="26" customWidth="1"/>
    <col min="308" max="308" width="12.5703125" style="26" customWidth="1"/>
    <col min="309" max="309" width="8" style="26" customWidth="1"/>
    <col min="310" max="310" width="11.28515625" style="26" customWidth="1"/>
    <col min="311" max="311" width="10.28515625" style="26" customWidth="1"/>
    <col min="312" max="312" width="9.42578125" style="26" customWidth="1"/>
    <col min="313" max="313" width="11.28515625" style="26" customWidth="1"/>
    <col min="314" max="314" width="10.42578125" style="26" customWidth="1"/>
    <col min="315" max="315" width="8.28515625" style="26" customWidth="1"/>
    <col min="316" max="316" width="9.28515625" style="26" customWidth="1"/>
    <col min="317" max="317" width="10.5703125" style="26" customWidth="1"/>
    <col min="318" max="318" width="9.42578125" style="26" customWidth="1"/>
    <col min="319" max="320" width="11.28515625" style="26" customWidth="1"/>
    <col min="321" max="321" width="9.5703125" style="26" customWidth="1"/>
    <col min="322" max="322" width="9.42578125" style="26" customWidth="1"/>
    <col min="323" max="323" width="9.28515625" style="26" customWidth="1"/>
    <col min="324" max="324" width="9.42578125" style="26" customWidth="1"/>
    <col min="325" max="325" width="10.28515625" style="26" customWidth="1"/>
    <col min="326" max="326" width="10.42578125" style="26" customWidth="1"/>
    <col min="327" max="327" width="8.42578125" style="26" customWidth="1"/>
    <col min="328" max="328" width="9" style="26" customWidth="1"/>
    <col min="329" max="330" width="9.28515625" style="26" customWidth="1"/>
    <col min="331" max="331" width="7.42578125" style="26" customWidth="1"/>
    <col min="332" max="332" width="9" style="26" customWidth="1"/>
    <col min="333" max="333" width="9.28515625" style="26" customWidth="1"/>
    <col min="334" max="334" width="8.28515625" style="26" customWidth="1"/>
    <col min="335" max="335" width="9.42578125" style="26" customWidth="1"/>
    <col min="336" max="336" width="9" style="26" customWidth="1"/>
    <col min="337" max="337" width="9.42578125" style="26" customWidth="1"/>
    <col min="338" max="338" width="7.42578125" style="26" customWidth="1"/>
    <col min="339" max="339" width="9" style="26" customWidth="1"/>
    <col min="340" max="340" width="7.42578125" style="26" customWidth="1"/>
    <col min="341" max="341" width="9" style="26" customWidth="1"/>
    <col min="342" max="343" width="7.42578125" style="26" customWidth="1"/>
    <col min="344" max="344" width="7.28515625" style="26" customWidth="1"/>
    <col min="345" max="346" width="9.42578125" style="26" customWidth="1"/>
    <col min="347" max="347" width="8.42578125" style="26" customWidth="1"/>
    <col min="348" max="348" width="10" style="26" customWidth="1"/>
    <col min="349" max="349" width="9" style="26" customWidth="1"/>
    <col min="350" max="350" width="8.42578125" style="26" customWidth="1"/>
    <col min="351" max="351" width="8.28515625" style="26" customWidth="1"/>
    <col min="352" max="353" width="10.42578125" style="26" customWidth="1"/>
    <col min="354" max="354" width="9" style="26" customWidth="1"/>
    <col min="355" max="355" width="9.42578125" style="26" customWidth="1"/>
    <col min="356" max="356" width="8" style="26" customWidth="1"/>
    <col min="357" max="357" width="8.42578125" style="26" customWidth="1"/>
    <col min="358" max="359" width="7.42578125" style="26" customWidth="1"/>
    <col min="360" max="361" width="8.42578125" style="26" customWidth="1"/>
    <col min="362" max="362" width="9.42578125" style="26" customWidth="1"/>
    <col min="363" max="363" width="10.42578125" style="26" customWidth="1"/>
    <col min="364" max="364" width="8" style="26" customWidth="1"/>
    <col min="365" max="365" width="9" style="26" customWidth="1"/>
    <col min="366" max="366" width="6.42578125" style="26" customWidth="1"/>
    <col min="367" max="368" width="10.5703125" style="26" customWidth="1"/>
    <col min="369" max="370" width="10.42578125" style="26" customWidth="1"/>
    <col min="371" max="371" width="12.42578125" style="26" customWidth="1"/>
    <col min="372" max="372" width="10.28515625" style="26" customWidth="1"/>
    <col min="373" max="373" width="11.28515625" style="26" customWidth="1"/>
    <col min="374" max="374" width="7.42578125" style="26" customWidth="1"/>
    <col min="375" max="375" width="10.42578125" style="26" customWidth="1"/>
    <col min="376" max="376" width="10" style="26" customWidth="1"/>
    <col min="377" max="377" width="11.42578125" style="26" customWidth="1"/>
    <col min="378" max="378" width="9.42578125" style="26" customWidth="1"/>
    <col min="379" max="379" width="10.5703125" style="26" customWidth="1"/>
    <col min="380" max="380" width="9.42578125" style="26" customWidth="1"/>
    <col min="381" max="381" width="10.42578125" style="26" customWidth="1"/>
    <col min="382" max="383" width="10.5703125" style="26" customWidth="1"/>
    <col min="384" max="384" width="10.28515625" style="26" customWidth="1"/>
    <col min="385" max="386" width="9.42578125" style="26" customWidth="1"/>
    <col min="387" max="387" width="10.5703125" style="26" customWidth="1"/>
    <col min="388" max="388" width="10" style="26" customWidth="1"/>
    <col min="389" max="389" width="8.28515625" style="26" customWidth="1"/>
    <col min="390" max="390" width="9.42578125" style="26" customWidth="1"/>
    <col min="391" max="391" width="6.5703125" style="26" customWidth="1"/>
    <col min="392" max="392" width="10" style="26" customWidth="1"/>
    <col min="393" max="393" width="9.28515625" style="26" customWidth="1"/>
    <col min="394" max="394" width="11.28515625" style="26" customWidth="1"/>
    <col min="395" max="395" width="11.5703125" style="26" customWidth="1"/>
    <col min="396" max="396" width="8.42578125" style="26" customWidth="1"/>
    <col min="397" max="397" width="7.42578125" style="26" customWidth="1"/>
    <col min="398" max="398" width="11.28515625" style="26" customWidth="1"/>
    <col min="399" max="399" width="9.42578125" style="26" customWidth="1"/>
    <col min="400" max="400" width="9.28515625" style="26" customWidth="1"/>
    <col min="401" max="402" width="9.42578125" style="26" customWidth="1"/>
    <col min="403" max="403" width="11.28515625" style="26" customWidth="1"/>
    <col min="404" max="404" width="11.42578125" style="26" customWidth="1"/>
    <col min="405" max="405" width="10" style="26" customWidth="1"/>
    <col min="406" max="406" width="6.5703125" style="26" customWidth="1"/>
    <col min="407" max="407" width="9.28515625" style="26" customWidth="1"/>
    <col min="408" max="408" width="11.28515625" style="26" customWidth="1"/>
    <col min="409" max="409" width="10.5703125" style="26" customWidth="1"/>
    <col min="410" max="410" width="11.28515625" style="26" customWidth="1"/>
    <col min="411" max="411" width="8.42578125" style="26" customWidth="1"/>
    <col min="412" max="412" width="9" style="26" customWidth="1"/>
    <col min="413" max="413" width="11.42578125" style="26" customWidth="1"/>
    <col min="414" max="414" width="8.28515625" style="26" customWidth="1"/>
    <col min="415" max="415" width="10.28515625" style="26" customWidth="1"/>
    <col min="416" max="416" width="9.42578125" style="26" customWidth="1"/>
    <col min="417" max="418" width="9.28515625" style="26" customWidth="1"/>
    <col min="419" max="419" width="8.42578125" style="26" customWidth="1"/>
    <col min="420" max="421" width="6.42578125" style="26" customWidth="1"/>
    <col min="422" max="422" width="6.5703125" style="26" customWidth="1"/>
    <col min="423" max="423" width="12.42578125" style="26" customWidth="1"/>
    <col min="424" max="424" width="10.28515625" style="26" customWidth="1"/>
    <col min="425" max="426" width="9.42578125" style="26" customWidth="1"/>
    <col min="427" max="427" width="10.42578125" style="26" customWidth="1"/>
    <col min="428" max="428" width="10.28515625" style="26" customWidth="1"/>
    <col min="429" max="429" width="9.42578125" style="26" customWidth="1"/>
    <col min="430" max="430" width="10" style="26" customWidth="1"/>
    <col min="431" max="431" width="10.28515625" style="26" customWidth="1"/>
    <col min="432" max="432" width="11.42578125" style="26" customWidth="1"/>
    <col min="433" max="433" width="9.28515625" style="26" customWidth="1"/>
    <col min="434" max="435" width="9.42578125" style="26" customWidth="1"/>
    <col min="436" max="436" width="10.28515625" style="26" customWidth="1"/>
    <col min="437" max="437" width="11.28515625" style="26" customWidth="1"/>
    <col min="438" max="438" width="10.28515625" style="26" customWidth="1"/>
    <col min="439" max="439" width="9.42578125" style="26" customWidth="1"/>
    <col min="440" max="440" width="10.5703125" style="26" customWidth="1"/>
    <col min="441" max="442" width="11.28515625" style="26" customWidth="1"/>
    <col min="443" max="443" width="9" style="26" customWidth="1"/>
    <col min="444" max="444" width="9.42578125" style="26" customWidth="1"/>
    <col min="445" max="445" width="10.28515625" style="26" customWidth="1"/>
    <col min="446" max="446" width="10" style="26" customWidth="1"/>
    <col min="447" max="447" width="8.28515625" style="26" customWidth="1"/>
    <col min="448" max="448" width="8.42578125" style="26" customWidth="1"/>
    <col min="449" max="449" width="10.5703125" style="26" customWidth="1"/>
    <col min="450" max="450" width="8.42578125" style="26" customWidth="1"/>
    <col min="451" max="451" width="10.42578125" style="26" customWidth="1"/>
    <col min="452" max="452" width="11.28515625" style="26" customWidth="1"/>
    <col min="453" max="454" width="9.28515625" style="26" customWidth="1"/>
    <col min="455" max="455" width="9" style="26" customWidth="1"/>
    <col min="456" max="456" width="10.42578125" style="26" customWidth="1"/>
    <col min="457" max="457" width="7.42578125" style="26" customWidth="1"/>
    <col min="458" max="458" width="6.42578125" style="26" customWidth="1"/>
    <col min="459" max="459" width="10.5703125" style="26" customWidth="1"/>
    <col min="460" max="460" width="11.28515625" style="26" customWidth="1"/>
    <col min="461" max="461" width="9.28515625" style="26" customWidth="1"/>
    <col min="462" max="462" width="10.5703125" style="26" customWidth="1"/>
    <col min="463" max="463" width="8" style="26" customWidth="1"/>
    <col min="464" max="464" width="8.42578125" style="26" customWidth="1"/>
    <col min="465" max="465" width="11.28515625" style="26" customWidth="1"/>
    <col min="466" max="466" width="8.42578125" style="26" customWidth="1"/>
    <col min="467" max="467" width="10.5703125" style="26" customWidth="1"/>
    <col min="468" max="468" width="11.42578125" style="26" customWidth="1"/>
    <col min="469" max="469" width="10.42578125" style="26" customWidth="1"/>
    <col min="470" max="470" width="8" style="26" customWidth="1"/>
    <col min="471" max="471" width="7.42578125" style="26" customWidth="1"/>
    <col min="472" max="472" width="10" style="26" customWidth="1"/>
    <col min="473" max="473" width="10.28515625" style="26" customWidth="1"/>
    <col min="474" max="474" width="10" style="26" customWidth="1"/>
    <col min="475" max="475" width="8.42578125" style="26" customWidth="1"/>
    <col min="476" max="476" width="9" style="26" customWidth="1"/>
    <col min="477" max="477" width="10.28515625" style="26" customWidth="1"/>
    <col min="478" max="478" width="9.42578125" style="26" customWidth="1"/>
    <col min="479" max="479" width="7.42578125" style="26" customWidth="1"/>
    <col min="480" max="480" width="9.42578125" style="26" customWidth="1"/>
    <col min="481" max="481" width="8.28515625" style="26" customWidth="1"/>
    <col min="482" max="482" width="8" style="26" customWidth="1"/>
    <col min="483" max="483" width="10.5703125" style="26" customWidth="1"/>
    <col min="484" max="484" width="10.42578125" style="26" customWidth="1"/>
    <col min="485" max="485" width="8.28515625" style="26" customWidth="1"/>
    <col min="486" max="486" width="12.28515625" style="26" customWidth="1"/>
    <col min="487" max="487" width="10.42578125" style="26" customWidth="1"/>
    <col min="488" max="488" width="9.42578125" style="26" customWidth="1"/>
    <col min="489" max="489" width="9" style="26" customWidth="1"/>
    <col min="490" max="490" width="8.42578125" style="26" customWidth="1"/>
    <col min="491" max="491" width="6.5703125" style="26" customWidth="1"/>
    <col min="492" max="492" width="8" style="26" customWidth="1"/>
    <col min="493" max="493" width="9" style="26" customWidth="1"/>
    <col min="494" max="494" width="10" style="26" customWidth="1"/>
    <col min="495" max="495" width="8.42578125" style="26" customWidth="1"/>
    <col min="496" max="496" width="8.28515625" style="26" customWidth="1"/>
    <col min="497" max="497" width="10.28515625" style="26" customWidth="1"/>
    <col min="498" max="498" width="11.42578125" style="26" customWidth="1"/>
    <col min="499" max="504" width="12.140625" style="26" bestFit="1" customWidth="1"/>
    <col min="505" max="505" width="11.42578125" style="26" bestFit="1" customWidth="1"/>
    <col min="506" max="510" width="9.5703125" style="26" bestFit="1" customWidth="1"/>
    <col min="511" max="511" width="12.28515625" style="26" customWidth="1"/>
    <col min="512" max="518" width="10.42578125" style="26" bestFit="1" customWidth="1"/>
    <col min="519" max="520" width="11.28515625" style="26" customWidth="1"/>
    <col min="521" max="524" width="10.42578125" style="26" bestFit="1" customWidth="1"/>
    <col min="525" max="526" width="11.5703125" style="26" bestFit="1" customWidth="1"/>
    <col min="527" max="528" width="12.140625" style="26" bestFit="1" customWidth="1"/>
    <col min="529" max="529" width="11.5703125" style="26" bestFit="1" customWidth="1"/>
    <col min="530" max="533" width="12.140625" style="26" bestFit="1" customWidth="1"/>
    <col min="534" max="534" width="11.5703125" style="26" bestFit="1" customWidth="1"/>
    <col min="535" max="535" width="12.140625" style="26" bestFit="1" customWidth="1"/>
    <col min="536" max="539" width="11.5703125" style="26" bestFit="1" customWidth="1"/>
    <col min="540" max="545" width="12.140625" style="26" bestFit="1" customWidth="1"/>
    <col min="546" max="546" width="12.42578125" style="26" customWidth="1"/>
    <col min="547" max="553" width="12.140625" style="26" bestFit="1" customWidth="1"/>
    <col min="554" max="554" width="11.5703125" style="26" bestFit="1" customWidth="1"/>
    <col min="555" max="560" width="12.140625" style="26" bestFit="1" customWidth="1"/>
    <col min="561" max="561" width="11.5703125" style="26" bestFit="1" customWidth="1"/>
    <col min="562" max="562" width="12.140625" style="26" bestFit="1" customWidth="1"/>
    <col min="563" max="568" width="9.28515625" style="26" customWidth="1"/>
    <col min="569" max="573" width="12.140625" style="26" bestFit="1" customWidth="1"/>
    <col min="574" max="575" width="11.5703125" style="26" bestFit="1" customWidth="1"/>
    <col min="576" max="577" width="12.140625" style="26" bestFit="1" customWidth="1"/>
    <col min="578" max="581" width="9.5703125" style="26" bestFit="1" customWidth="1"/>
    <col min="582" max="582" width="10.42578125" style="26" bestFit="1" customWidth="1"/>
    <col min="583" max="583" width="9.5703125" style="26" bestFit="1" customWidth="1"/>
    <col min="584" max="585" width="10.42578125" style="26" bestFit="1" customWidth="1"/>
    <col min="586" max="593" width="10.5703125" style="26" bestFit="1" customWidth="1"/>
    <col min="594" max="595" width="10.42578125" style="26" customWidth="1"/>
    <col min="596" max="596" width="11" style="26" customWidth="1"/>
    <col min="597" max="606" width="10.5703125" style="26" bestFit="1" customWidth="1"/>
    <col min="607" max="607" width="13.5703125" style="26" customWidth="1"/>
    <col min="608" max="608" width="10.28515625" style="26" customWidth="1"/>
    <col min="609" max="609" width="11.5703125" style="26" bestFit="1" customWidth="1"/>
    <col min="610" max="611" width="12.140625" style="26" bestFit="1" customWidth="1"/>
    <col min="612" max="612" width="11.5703125" style="26" bestFit="1" customWidth="1"/>
    <col min="613" max="613" width="11.42578125" style="26" bestFit="1" customWidth="1"/>
    <col min="614" max="616" width="11.5703125" style="26" bestFit="1" customWidth="1"/>
    <col min="617" max="617" width="12.140625" style="26" bestFit="1" customWidth="1"/>
    <col min="618" max="618" width="11.5703125" style="26" bestFit="1" customWidth="1"/>
    <col min="619" max="623" width="12.140625" style="26" bestFit="1" customWidth="1"/>
    <col min="624" max="624" width="11.5703125" style="26" bestFit="1" customWidth="1"/>
    <col min="625" max="625" width="12.140625" style="26" bestFit="1" customWidth="1"/>
    <col min="626" max="626" width="11.5703125" style="26" bestFit="1" customWidth="1"/>
    <col min="627" max="628" width="12.140625" style="26" bestFit="1" customWidth="1"/>
    <col min="629" max="629" width="11.5703125" style="26" bestFit="1" customWidth="1"/>
    <col min="630" max="633" width="12.140625" style="26" bestFit="1" customWidth="1"/>
    <col min="634" max="635" width="11.5703125" style="26" bestFit="1" customWidth="1"/>
    <col min="636" max="638" width="12.140625" style="26" bestFit="1" customWidth="1"/>
    <col min="639" max="639" width="11.5703125" style="26" bestFit="1" customWidth="1"/>
    <col min="640" max="643" width="12.140625" style="26" bestFit="1" customWidth="1"/>
    <col min="644" max="645" width="11.5703125" style="26" bestFit="1" customWidth="1"/>
    <col min="646" max="646" width="12.140625" style="26" bestFit="1" customWidth="1"/>
    <col min="647" max="647" width="11.5703125" style="26" bestFit="1" customWidth="1"/>
    <col min="648" max="649" width="12.140625" style="26" bestFit="1" customWidth="1"/>
    <col min="650" max="650" width="10.28515625" style="26" customWidth="1"/>
    <col min="651" max="651" width="10.5703125" style="26" customWidth="1"/>
    <col min="652" max="652" width="13.28515625" style="26" customWidth="1"/>
    <col min="653" max="653" width="10.42578125" style="26" customWidth="1"/>
    <col min="654" max="689" width="9.5703125" style="26" bestFit="1" customWidth="1"/>
    <col min="690" max="694" width="10.42578125" style="26" bestFit="1" customWidth="1"/>
    <col min="695" max="710" width="10.5703125" style="26" bestFit="1" customWidth="1"/>
    <col min="711" max="712" width="9.5703125" style="26" bestFit="1" customWidth="1"/>
    <col min="713" max="715" width="10.42578125" style="26" bestFit="1" customWidth="1"/>
    <col min="716" max="716" width="10.5703125" style="26" bestFit="1" customWidth="1"/>
    <col min="717" max="717" width="11.28515625" style="26" customWidth="1"/>
    <col min="718" max="726" width="10.5703125" style="26" bestFit="1" customWidth="1"/>
    <col min="727" max="727" width="12.42578125" style="26" bestFit="1" customWidth="1"/>
    <col min="728" max="728" width="11.140625" style="26" bestFit="1" customWidth="1"/>
    <col min="729" max="733" width="11.5703125" style="26" bestFit="1" customWidth="1"/>
    <col min="734" max="734" width="12.140625" style="26" bestFit="1" customWidth="1"/>
    <col min="735" max="740" width="12.42578125" style="26" bestFit="1" customWidth="1"/>
    <col min="741" max="741" width="12.5703125" style="26" bestFit="1" customWidth="1"/>
    <col min="742" max="742" width="12.42578125" style="26" bestFit="1" customWidth="1"/>
    <col min="743" max="747" width="12.5703125" style="26" bestFit="1" customWidth="1"/>
    <col min="748" max="752" width="10.5703125" style="26" bestFit="1" customWidth="1"/>
    <col min="753" max="754" width="10.42578125" style="26" bestFit="1" customWidth="1"/>
    <col min="755" max="755" width="11.140625" style="26" bestFit="1" customWidth="1"/>
    <col min="756" max="756" width="10.5703125" style="26" bestFit="1" customWidth="1"/>
    <col min="757" max="760" width="11.140625" style="26" bestFit="1" customWidth="1"/>
    <col min="761" max="761" width="13.42578125" style="26" customWidth="1"/>
    <col min="762" max="762" width="11.140625" style="26" bestFit="1" customWidth="1"/>
    <col min="763" max="769" width="11.5703125" style="26" bestFit="1" customWidth="1"/>
    <col min="770" max="770" width="11.140625" style="26" bestFit="1" customWidth="1"/>
    <col min="771" max="771" width="11.42578125" style="26" customWidth="1"/>
    <col min="772" max="772" width="12" style="26" customWidth="1"/>
    <col min="773" max="777" width="10.5703125" style="26" bestFit="1" customWidth="1"/>
    <col min="778" max="781" width="11.5703125" style="26" bestFit="1" customWidth="1"/>
    <col min="782" max="782" width="9.42578125" style="26" customWidth="1"/>
    <col min="783" max="789" width="11.5703125" style="26" bestFit="1" customWidth="1"/>
    <col min="790" max="790" width="10.42578125" style="26" bestFit="1" customWidth="1"/>
    <col min="791" max="791" width="11.28515625" style="26" customWidth="1"/>
    <col min="792" max="795" width="10.5703125" style="26" bestFit="1" customWidth="1"/>
    <col min="796" max="810" width="11.5703125" style="26" bestFit="1" customWidth="1"/>
    <col min="811" max="816" width="10.5703125" style="26" bestFit="1" customWidth="1"/>
    <col min="817" max="817" width="11.5703125" style="26" bestFit="1" customWidth="1"/>
    <col min="818" max="818" width="11.140625" style="26" bestFit="1" customWidth="1"/>
    <col min="819" max="831" width="11.5703125" style="26" bestFit="1" customWidth="1"/>
    <col min="832" max="832" width="10.42578125" style="26" bestFit="1" customWidth="1"/>
    <col min="833" max="838" width="10.5703125" style="26" bestFit="1" customWidth="1"/>
    <col min="839" max="839" width="11.5703125" style="26" bestFit="1" customWidth="1"/>
    <col min="840" max="840" width="11.140625" style="26" bestFit="1" customWidth="1"/>
    <col min="841" max="845" width="11.5703125" style="26" bestFit="1" customWidth="1"/>
    <col min="846" max="846" width="10" style="26" customWidth="1"/>
    <col min="847" max="854" width="11.5703125" style="26" bestFit="1" customWidth="1"/>
    <col min="855" max="859" width="10.5703125" style="26" bestFit="1" customWidth="1"/>
    <col min="860" max="860" width="11.140625" style="26" bestFit="1" customWidth="1"/>
    <col min="861" max="874" width="11.5703125" style="26" bestFit="1" customWidth="1"/>
    <col min="875" max="880" width="10.5703125" style="26" bestFit="1" customWidth="1"/>
    <col min="881" max="888" width="11.5703125" style="26" bestFit="1" customWidth="1"/>
    <col min="889" max="893" width="11.42578125" style="26" bestFit="1" customWidth="1"/>
    <col min="894" max="894" width="10.28515625" style="26" bestFit="1" customWidth="1"/>
    <col min="895" max="900" width="10.42578125" style="26" bestFit="1" customWidth="1"/>
    <col min="901" max="901" width="11.42578125" style="26" bestFit="1" customWidth="1"/>
    <col min="902" max="902" width="11" style="26" bestFit="1" customWidth="1"/>
    <col min="903" max="904" width="11.42578125" style="26" bestFit="1" customWidth="1"/>
    <col min="905" max="905" width="10.42578125" style="26" customWidth="1"/>
    <col min="906" max="920" width="11.42578125" style="26" bestFit="1" customWidth="1"/>
    <col min="921" max="925" width="10.5703125" style="26" bestFit="1" customWidth="1"/>
    <col min="926" max="926" width="11.42578125" style="26" bestFit="1" customWidth="1"/>
    <col min="927" max="927" width="11" style="26" bestFit="1" customWidth="1"/>
    <col min="928" max="940" width="11.42578125" style="26" bestFit="1" customWidth="1"/>
    <col min="941" max="941" width="11" style="26" bestFit="1" customWidth="1"/>
    <col min="942" max="947" width="11.42578125" style="26" bestFit="1" customWidth="1"/>
    <col min="948" max="948" width="12.28515625" style="26" bestFit="1" customWidth="1"/>
    <col min="949" max="949" width="12" style="26" bestFit="1" customWidth="1"/>
    <col min="950" max="955" width="12.28515625" style="26" bestFit="1" customWidth="1"/>
    <col min="956" max="962" width="12.42578125" style="26" bestFit="1" customWidth="1"/>
    <col min="963" max="963" width="12.28515625" style="26" bestFit="1" customWidth="1"/>
    <col min="964" max="964" width="10.5703125" style="26" bestFit="1" customWidth="1"/>
    <col min="965" max="968" width="11" style="26" bestFit="1" customWidth="1"/>
    <col min="969" max="970" width="12" style="26" bestFit="1" customWidth="1"/>
    <col min="971" max="971" width="11" style="26" customWidth="1"/>
    <col min="972" max="975" width="12" style="26" bestFit="1" customWidth="1"/>
    <col min="976" max="976" width="12.28515625" style="26" bestFit="1" customWidth="1"/>
    <col min="977" max="977" width="12" style="26" bestFit="1" customWidth="1"/>
    <col min="978" max="983" width="12.28515625" style="26" bestFit="1" customWidth="1"/>
    <col min="984" max="988" width="11.42578125" style="26" bestFit="1" customWidth="1"/>
    <col min="989" max="989" width="12.28515625" style="26" bestFit="1" customWidth="1"/>
    <col min="990" max="990" width="12" style="26" bestFit="1" customWidth="1"/>
    <col min="991" max="996" width="12.28515625" style="26" bestFit="1" customWidth="1"/>
    <col min="997" max="997" width="12.42578125" style="26" bestFit="1" customWidth="1"/>
    <col min="998" max="998" width="12.28515625" style="26" bestFit="1" customWidth="1"/>
    <col min="999" max="1003" width="12.42578125" style="26" bestFit="1" customWidth="1"/>
    <col min="1004" max="1004" width="12.28515625" style="26" bestFit="1" customWidth="1"/>
    <col min="1005" max="1010" width="10.28515625" style="26" bestFit="1" customWidth="1"/>
    <col min="1011" max="1011" width="11" style="26" bestFit="1" customWidth="1"/>
    <col min="1012" max="1012" width="10.42578125" style="26" bestFit="1" customWidth="1"/>
    <col min="1013" max="1018" width="11" style="26" bestFit="1" customWidth="1"/>
    <col min="1019" max="1019" width="11.42578125" style="26" bestFit="1" customWidth="1"/>
    <col min="1020" max="1020" width="10.42578125" style="26" customWidth="1"/>
    <col min="1021" max="1021" width="11.28515625" style="26" customWidth="1"/>
    <col min="1022" max="1025" width="11.42578125" style="26" bestFit="1" customWidth="1"/>
    <col min="1026" max="1026" width="11" style="26" bestFit="1" customWidth="1"/>
    <col min="1027" max="1027" width="10.28515625" style="26" bestFit="1" customWidth="1"/>
    <col min="1028" max="1029" width="10.42578125" style="26" bestFit="1" customWidth="1"/>
    <col min="1030" max="1030" width="11" style="26" bestFit="1" customWidth="1"/>
    <col min="1031" max="1052" width="12" style="26" bestFit="1" customWidth="1"/>
    <col min="1053" max="1053" width="11.42578125" style="26" bestFit="1" customWidth="1"/>
    <col min="1054" max="1055" width="12" style="26" bestFit="1" customWidth="1"/>
    <col min="1056" max="1057" width="11.42578125" style="26" bestFit="1" customWidth="1"/>
    <col min="1058" max="1058" width="12" style="26" bestFit="1" customWidth="1"/>
    <col min="1059" max="1059" width="11.42578125" style="26" bestFit="1" customWidth="1"/>
    <col min="1060" max="1072" width="12" style="26" bestFit="1" customWidth="1"/>
    <col min="1073" max="1073" width="11.28515625" style="26" customWidth="1"/>
    <col min="1074" max="1076" width="10.42578125" style="26" customWidth="1"/>
    <col min="1077" max="1077" width="10.5703125" style="26" customWidth="1"/>
    <col min="1078" max="1079" width="10.42578125" style="26" customWidth="1"/>
    <col min="1080" max="1080" width="11.42578125" style="26" customWidth="1"/>
    <col min="1081" max="1081" width="10.42578125" style="26" customWidth="1"/>
    <col min="1082" max="1095" width="12" style="26" bestFit="1" customWidth="1"/>
    <col min="1096" max="1097" width="10.42578125" style="26" customWidth="1"/>
    <col min="1098" max="1098" width="11.28515625" style="26" customWidth="1"/>
    <col min="1099" max="1101" width="12" style="26" bestFit="1" customWidth="1"/>
    <col min="1102" max="1104" width="10.42578125" style="26" customWidth="1"/>
    <col min="1105" max="1105" width="11.42578125" style="26" customWidth="1"/>
    <col min="1106" max="1106" width="11.28515625" style="26" customWidth="1"/>
    <col min="1107" max="1107" width="12.28515625" style="26" customWidth="1"/>
    <col min="1108" max="1117" width="12" style="26" bestFit="1" customWidth="1"/>
    <col min="1118" max="1118" width="9.42578125" style="26" customWidth="1"/>
    <col min="1119" max="1157" width="12" style="26" bestFit="1" customWidth="1"/>
    <col min="1158" max="1158" width="12.42578125" style="26" customWidth="1"/>
    <col min="1159" max="1159" width="11.42578125" style="26" customWidth="1"/>
    <col min="1160" max="1160" width="12.28515625" style="26" customWidth="1"/>
    <col min="1161" max="1161" width="10.5703125" style="26" customWidth="1"/>
    <col min="1162" max="1162" width="10.28515625" style="26" customWidth="1"/>
    <col min="1163" max="1163" width="11.28515625" style="26" customWidth="1"/>
    <col min="1164" max="1164" width="12" style="26" customWidth="1"/>
    <col min="1165" max="1165" width="11.42578125" style="26" customWidth="1"/>
    <col min="1166" max="1167" width="10.42578125" style="26" customWidth="1"/>
    <col min="1168" max="1169" width="12" style="26" bestFit="1" customWidth="1"/>
    <col min="1170" max="1170" width="10.42578125" style="26" customWidth="1"/>
    <col min="1171" max="1177" width="12" style="26" bestFit="1" customWidth="1"/>
    <col min="1178" max="1178" width="11.42578125" style="26" bestFit="1" customWidth="1"/>
    <col min="1179" max="1184" width="12" style="26" bestFit="1" customWidth="1"/>
    <col min="1185" max="1185" width="9.42578125" style="26" customWidth="1"/>
    <col min="1186" max="1186" width="12" style="26" bestFit="1" customWidth="1"/>
    <col min="1187" max="1187" width="10.42578125" style="26" customWidth="1"/>
    <col min="1188" max="1196" width="12" style="26" bestFit="1" customWidth="1"/>
    <col min="1197" max="1197" width="11.42578125" style="26" bestFit="1" customWidth="1"/>
    <col min="1198" max="1198" width="12" style="26" bestFit="1" customWidth="1"/>
    <col min="1199" max="1199" width="12.28515625" style="26" bestFit="1" customWidth="1"/>
    <col min="1200" max="1200" width="12" style="26" bestFit="1" customWidth="1"/>
    <col min="1201" max="1206" width="12.28515625" style="26" bestFit="1" customWidth="1"/>
    <col min="1207" max="1207" width="12.42578125" style="26" bestFit="1" customWidth="1"/>
    <col min="1208" max="1208" width="12.28515625" style="26" customWidth="1"/>
    <col min="1209" max="1209" width="11.42578125" style="26" customWidth="1"/>
    <col min="1210" max="1213" width="12.42578125" style="26" bestFit="1" customWidth="1"/>
    <col min="1214" max="1214" width="12.28515625" style="26" bestFit="1" customWidth="1"/>
    <col min="1215" max="1215" width="11.28515625" style="26" customWidth="1"/>
    <col min="1216" max="1222" width="12" style="26" bestFit="1" customWidth="1"/>
    <col min="1223" max="1223" width="12" style="26" customWidth="1"/>
    <col min="1224" max="1224" width="11.42578125" style="26" customWidth="1"/>
    <col min="1225" max="1226" width="11.28515625" style="26" customWidth="1"/>
    <col min="1227" max="1228" width="11.42578125" style="26" customWidth="1"/>
    <col min="1229" max="1229" width="11.28515625" style="26" customWidth="1"/>
    <col min="1230" max="1230" width="11.42578125" style="26" customWidth="1"/>
    <col min="1231" max="1231" width="10.5703125" style="26" customWidth="1"/>
    <col min="1232" max="1234" width="11.28515625" style="26" customWidth="1"/>
    <col min="1235" max="1235" width="9.28515625" style="26" customWidth="1"/>
    <col min="1236" max="1237" width="12" style="26" bestFit="1" customWidth="1"/>
    <col min="1238" max="1238" width="12.42578125" style="26" customWidth="1"/>
    <col min="1239" max="1239" width="11.28515625" style="26" customWidth="1"/>
    <col min="1240" max="1240" width="13.28515625" style="26" customWidth="1"/>
    <col min="1241" max="1241" width="12" style="26" bestFit="1" customWidth="1"/>
    <col min="1242" max="1247" width="12.28515625" style="26" bestFit="1" customWidth="1"/>
    <col min="1248" max="1254" width="12.42578125" style="26" bestFit="1" customWidth="1"/>
    <col min="1255" max="1255" width="12.28515625" style="26" bestFit="1" customWidth="1"/>
    <col min="1256" max="1268" width="12" style="26" bestFit="1" customWidth="1"/>
    <col min="1269" max="1269" width="10" style="26" customWidth="1"/>
    <col min="1270" max="1270" width="10.42578125" style="26" customWidth="1"/>
    <col min="1271" max="1273" width="12" style="26" bestFit="1" customWidth="1"/>
    <col min="1274" max="1275" width="10.42578125" style="26" customWidth="1"/>
    <col min="1276" max="1276" width="12" style="26" bestFit="1" customWidth="1"/>
    <col min="1277" max="1277" width="13.42578125" style="26" customWidth="1"/>
    <col min="1278" max="1278" width="12" style="26" bestFit="1" customWidth="1"/>
    <col min="1279" max="1279" width="10.42578125" style="26" customWidth="1"/>
    <col min="1280" max="1285" width="12" style="26" bestFit="1" customWidth="1"/>
    <col min="1286" max="1286" width="13.42578125" style="26" customWidth="1"/>
    <col min="1287" max="1287" width="11.28515625" style="26" customWidth="1"/>
    <col min="1288" max="1290" width="12" style="26" bestFit="1" customWidth="1"/>
    <col min="1291" max="1291" width="12.28515625" style="26" bestFit="1" customWidth="1"/>
    <col min="1292" max="1292" width="12" style="26" bestFit="1" customWidth="1"/>
    <col min="1293" max="1293" width="12.28515625" style="26" bestFit="1" customWidth="1"/>
    <col min="1294" max="1294" width="12.42578125" style="26" customWidth="1"/>
    <col min="1295" max="1295" width="10.5703125" style="26" customWidth="1"/>
    <col min="1296" max="1296" width="11.42578125" style="26" bestFit="1" customWidth="1"/>
    <col min="1297" max="1297" width="11.28515625" style="26" customWidth="1"/>
    <col min="1298" max="1299" width="12" style="26" bestFit="1" customWidth="1"/>
    <col min="1300" max="1300" width="11.42578125" style="26" bestFit="1" customWidth="1"/>
    <col min="1301" max="1301" width="12" style="26" bestFit="1" customWidth="1"/>
    <col min="1302" max="1302" width="11.28515625" style="26" customWidth="1"/>
    <col min="1303" max="1306" width="12" style="26" bestFit="1" customWidth="1"/>
    <col min="1307" max="1307" width="11.42578125" style="26" bestFit="1" customWidth="1"/>
    <col min="1308" max="1308" width="12" style="26" bestFit="1" customWidth="1"/>
    <col min="1309" max="1312" width="12.28515625" style="26" bestFit="1" customWidth="1"/>
    <col min="1313" max="1313" width="13.42578125" style="26" customWidth="1"/>
    <col min="1314" max="1314" width="11.42578125" style="26" customWidth="1"/>
    <col min="1315" max="1315" width="13.5703125" style="26" customWidth="1"/>
    <col min="1316" max="1316" width="14.42578125" style="26" customWidth="1"/>
    <col min="1317" max="1317" width="12" style="26" bestFit="1" customWidth="1"/>
    <col min="1318" max="1318" width="11.42578125" style="26" bestFit="1" customWidth="1"/>
    <col min="1319" max="1320" width="12" style="26" bestFit="1" customWidth="1"/>
    <col min="1321" max="1321" width="11.42578125" style="26" bestFit="1" customWidth="1"/>
    <col min="1322" max="1322" width="11.28515625" style="26" bestFit="1" customWidth="1"/>
    <col min="1323" max="1325" width="11.42578125" style="26" bestFit="1" customWidth="1"/>
    <col min="1326" max="1326" width="12" style="26" bestFit="1" customWidth="1"/>
    <col min="1327" max="1327" width="11.42578125" style="26" bestFit="1" customWidth="1"/>
    <col min="1328" max="1328" width="12" style="26" bestFit="1" customWidth="1"/>
    <col min="1329" max="1329" width="10.42578125" style="26" customWidth="1"/>
    <col min="1330" max="1330" width="12.28515625" style="26" bestFit="1" customWidth="1"/>
    <col min="1331" max="1331" width="12" style="26" bestFit="1" customWidth="1"/>
    <col min="1332" max="1334" width="12.28515625" style="26" bestFit="1" customWidth="1"/>
    <col min="1335" max="1335" width="13.42578125" style="26" customWidth="1"/>
    <col min="1336" max="1337" width="12.28515625" style="26" bestFit="1" customWidth="1"/>
    <col min="1338" max="1338" width="18.42578125" style="26" customWidth="1"/>
    <col min="1339" max="1339" width="15" style="26" customWidth="1"/>
    <col min="1340" max="1342" width="12" style="26" bestFit="1" customWidth="1"/>
    <col min="1343" max="1344" width="11.42578125" style="26" bestFit="1" customWidth="1"/>
    <col min="1345" max="1345" width="11.28515625" style="26" customWidth="1"/>
    <col min="1346" max="1346" width="11.42578125" style="26" customWidth="1"/>
    <col min="1347" max="1347" width="13.28515625" style="26" customWidth="1"/>
    <col min="1348" max="1348" width="12.42578125" style="26" customWidth="1"/>
    <col min="1349" max="1349" width="12.28515625" style="26" customWidth="1"/>
    <col min="1350" max="1350" width="11.5703125" style="26" customWidth="1"/>
    <col min="1351" max="1351" width="12" style="26" bestFit="1" customWidth="1"/>
    <col min="1352" max="1352" width="12.28515625" style="26" bestFit="1" customWidth="1"/>
    <col min="1353" max="1353" width="11.42578125" style="26" bestFit="1" customWidth="1"/>
    <col min="1354" max="1358" width="12.28515625" style="26" bestFit="1" customWidth="1"/>
    <col min="1359" max="1359" width="16" style="26" customWidth="1"/>
    <col min="1360" max="1360" width="11.5703125" style="26" customWidth="1"/>
    <col min="1361" max="1396" width="9.28515625" style="26" bestFit="1" customWidth="1"/>
    <col min="1397" max="1398" width="13.42578125" style="26" customWidth="1"/>
    <col min="1399" max="1399" width="14" style="26" customWidth="1"/>
    <col min="1400" max="1403" width="9.28515625" style="26" bestFit="1" customWidth="1"/>
    <col min="1404" max="1404" width="15.42578125" style="26" customWidth="1"/>
    <col min="1405" max="1413" width="9.28515625" style="26" bestFit="1" customWidth="1"/>
    <col min="1414" max="1414" width="10.5703125" style="26" customWidth="1"/>
    <col min="1415" max="1417" width="9.28515625" style="26" bestFit="1" customWidth="1"/>
    <col min="1418" max="1418" width="12.42578125" style="26" customWidth="1"/>
    <col min="1419" max="1419" width="9.42578125" style="26" customWidth="1"/>
    <col min="1420" max="1440" width="9.28515625" style="26" bestFit="1" customWidth="1"/>
    <col min="1441" max="1456" width="10.28515625" style="26" bestFit="1" customWidth="1"/>
    <col min="1457" max="1461" width="9.28515625" style="26" bestFit="1" customWidth="1"/>
    <col min="1462" max="1462" width="12" style="26" customWidth="1"/>
    <col min="1463" max="1463" width="10.42578125" style="26" customWidth="1"/>
    <col min="1464" max="1477" width="10.28515625" style="26" bestFit="1" customWidth="1"/>
    <col min="1478" max="1478" width="11.28515625" style="26" customWidth="1"/>
    <col min="1479" max="1481" width="10.28515625" style="26" bestFit="1" customWidth="1"/>
    <col min="1482" max="1482" width="11.5703125" style="26" customWidth="1"/>
    <col min="1483" max="1503" width="10.28515625" style="26" bestFit="1" customWidth="1"/>
    <col min="1504" max="1504" width="15" style="26" customWidth="1"/>
    <col min="1505" max="1520" width="10.28515625" style="26" bestFit="1" customWidth="1"/>
    <col min="1521" max="1521" width="13.42578125" style="26" customWidth="1"/>
    <col min="1522" max="1600" width="10.28515625" style="26" bestFit="1" customWidth="1"/>
    <col min="1601" max="1662" width="9.28515625" style="26"/>
    <col min="1663" max="1663" width="9.28515625" style="26" customWidth="1"/>
    <col min="1664" max="1731" width="9.42578125" style="26" bestFit="1" customWidth="1"/>
    <col min="1732" max="16384" width="9.28515625" style="26"/>
  </cols>
  <sheetData>
    <row r="1" spans="1:1638">
      <c r="A1" s="25" t="s">
        <v>236</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ALQ1" s="26">
        <v>2019</v>
      </c>
    </row>
    <row r="2" spans="1:1638">
      <c r="A2" s="26" t="s">
        <v>237</v>
      </c>
      <c r="B2" s="245">
        <v>42009</v>
      </c>
      <c r="C2" s="245">
        <v>42010</v>
      </c>
      <c r="D2" s="245">
        <v>42011</v>
      </c>
      <c r="E2" s="245">
        <v>42012</v>
      </c>
      <c r="F2" s="245">
        <v>42013</v>
      </c>
      <c r="G2" s="245">
        <v>42014</v>
      </c>
      <c r="H2" s="245">
        <v>42016</v>
      </c>
      <c r="I2" s="245">
        <v>42017</v>
      </c>
      <c r="J2" s="245">
        <v>42018</v>
      </c>
      <c r="K2" s="245">
        <v>42019</v>
      </c>
      <c r="L2" s="245">
        <v>42020</v>
      </c>
      <c r="M2" s="245">
        <v>42023</v>
      </c>
      <c r="N2" s="245">
        <v>42024</v>
      </c>
      <c r="O2" s="245">
        <v>42025</v>
      </c>
      <c r="P2" s="245">
        <v>42026</v>
      </c>
      <c r="Q2" s="245">
        <v>42027</v>
      </c>
      <c r="R2" s="245">
        <v>42030</v>
      </c>
      <c r="S2" s="245">
        <v>42031</v>
      </c>
      <c r="T2" s="245">
        <v>42032</v>
      </c>
      <c r="U2" s="245">
        <v>42033</v>
      </c>
      <c r="V2" s="245">
        <v>42034</v>
      </c>
      <c r="W2" s="54">
        <v>42037</v>
      </c>
      <c r="X2" s="54">
        <v>42038</v>
      </c>
      <c r="Y2" s="54">
        <v>42039</v>
      </c>
      <c r="Z2" s="54">
        <v>42040</v>
      </c>
      <c r="AA2" s="54">
        <v>42041</v>
      </c>
      <c r="AB2" s="54">
        <v>42044</v>
      </c>
      <c r="AC2" s="54">
        <v>42045</v>
      </c>
      <c r="AD2" s="54">
        <v>42046</v>
      </c>
      <c r="AE2" s="54">
        <v>42047</v>
      </c>
      <c r="AF2" s="54">
        <v>42048</v>
      </c>
      <c r="AG2" s="54">
        <v>42051</v>
      </c>
      <c r="AH2" s="54">
        <v>42052</v>
      </c>
      <c r="AI2" s="54">
        <v>42053</v>
      </c>
      <c r="AJ2" s="54">
        <v>42058</v>
      </c>
      <c r="AK2" s="54">
        <v>42059</v>
      </c>
      <c r="AL2" s="54">
        <v>42060</v>
      </c>
      <c r="AM2" s="54">
        <v>42061</v>
      </c>
      <c r="AN2" s="54">
        <v>42062</v>
      </c>
      <c r="AO2" s="245">
        <v>42065</v>
      </c>
      <c r="AP2" s="245">
        <v>42066</v>
      </c>
      <c r="AQ2" s="245">
        <v>42067</v>
      </c>
      <c r="AR2" s="245">
        <v>42068</v>
      </c>
      <c r="AS2" s="245">
        <v>42069</v>
      </c>
      <c r="AT2" s="245">
        <v>42072</v>
      </c>
      <c r="AU2" s="245">
        <v>42073</v>
      </c>
      <c r="AV2" s="245">
        <v>42074</v>
      </c>
      <c r="AW2" s="245">
        <v>42075</v>
      </c>
      <c r="AX2" s="245">
        <v>42076</v>
      </c>
      <c r="AY2" s="245">
        <v>42079</v>
      </c>
      <c r="AZ2" s="245">
        <v>42080</v>
      </c>
      <c r="BA2" s="245">
        <v>42081</v>
      </c>
      <c r="BB2" s="245">
        <v>42082</v>
      </c>
      <c r="BC2" s="245">
        <v>42083</v>
      </c>
      <c r="BD2" s="245">
        <v>42086</v>
      </c>
      <c r="BE2" s="245">
        <v>42087</v>
      </c>
      <c r="BF2" s="245">
        <v>42088</v>
      </c>
      <c r="BG2" s="245">
        <v>42089</v>
      </c>
      <c r="BH2" s="245">
        <v>42090</v>
      </c>
      <c r="BI2" s="245">
        <v>42093</v>
      </c>
      <c r="BJ2" s="245">
        <v>42094</v>
      </c>
      <c r="BK2" s="54">
        <v>42095</v>
      </c>
      <c r="BL2" s="54">
        <v>42096</v>
      </c>
      <c r="BM2" s="54">
        <v>42097</v>
      </c>
      <c r="BN2" s="54">
        <v>42100</v>
      </c>
      <c r="BO2" s="54">
        <v>42101</v>
      </c>
      <c r="BP2" s="54">
        <v>42102</v>
      </c>
      <c r="BQ2" s="54">
        <v>42103</v>
      </c>
      <c r="BR2" s="54">
        <v>42104</v>
      </c>
      <c r="BS2" s="54">
        <v>42107</v>
      </c>
      <c r="BT2" s="54">
        <v>42108</v>
      </c>
      <c r="BU2" s="54">
        <v>42109</v>
      </c>
      <c r="BV2" s="54">
        <v>42110</v>
      </c>
      <c r="BW2" s="54">
        <v>42111</v>
      </c>
      <c r="BX2" s="54">
        <v>42114</v>
      </c>
      <c r="BY2" s="54">
        <v>42115</v>
      </c>
      <c r="BZ2" s="54">
        <v>42116</v>
      </c>
      <c r="CA2" s="54">
        <v>42117</v>
      </c>
      <c r="CB2" s="54">
        <v>42118</v>
      </c>
      <c r="CC2" s="54">
        <v>42121</v>
      </c>
      <c r="CD2" s="54">
        <v>42122</v>
      </c>
      <c r="CE2" s="54">
        <v>42123</v>
      </c>
      <c r="CF2" s="54">
        <v>42124</v>
      </c>
      <c r="CG2" s="245">
        <v>42125</v>
      </c>
      <c r="CH2" s="245">
        <v>42128</v>
      </c>
      <c r="CI2" s="245">
        <v>42129</v>
      </c>
      <c r="CJ2" s="245">
        <v>42130</v>
      </c>
      <c r="CK2" s="245">
        <v>42131</v>
      </c>
      <c r="CL2" s="245">
        <v>42132</v>
      </c>
      <c r="CM2" s="245">
        <v>42135</v>
      </c>
      <c r="CN2" s="245">
        <v>42136</v>
      </c>
      <c r="CO2" s="245">
        <v>42137</v>
      </c>
      <c r="CP2" s="245">
        <v>42138</v>
      </c>
      <c r="CQ2" s="245">
        <v>42139</v>
      </c>
      <c r="CR2" s="245">
        <v>42142</v>
      </c>
      <c r="CS2" s="245">
        <v>42143</v>
      </c>
      <c r="CT2" s="245">
        <v>42144</v>
      </c>
      <c r="CU2" s="245">
        <v>42145</v>
      </c>
      <c r="CV2" s="245">
        <v>42146</v>
      </c>
      <c r="CW2" s="245">
        <v>42149</v>
      </c>
      <c r="CX2" s="245">
        <v>42150</v>
      </c>
      <c r="CY2" s="245">
        <v>42151</v>
      </c>
      <c r="CZ2" s="245">
        <v>42152</v>
      </c>
      <c r="DA2" s="245">
        <v>42153</v>
      </c>
      <c r="DB2" s="54">
        <v>42157</v>
      </c>
      <c r="DC2" s="54">
        <v>42158</v>
      </c>
      <c r="DD2" s="54">
        <v>42159</v>
      </c>
      <c r="DE2" s="54">
        <v>42160</v>
      </c>
      <c r="DF2" s="54">
        <v>42163</v>
      </c>
      <c r="DG2" s="54">
        <v>42164</v>
      </c>
      <c r="DH2" s="54">
        <v>42165</v>
      </c>
      <c r="DI2" s="54">
        <v>42166</v>
      </c>
      <c r="DJ2" s="54">
        <v>42167</v>
      </c>
      <c r="DK2" s="54">
        <v>42170</v>
      </c>
      <c r="DL2" s="54">
        <v>42171</v>
      </c>
      <c r="DM2" s="54">
        <v>42172</v>
      </c>
      <c r="DN2" s="54">
        <v>42173</v>
      </c>
      <c r="DO2" s="54">
        <v>42174</v>
      </c>
      <c r="DP2" s="54">
        <v>42177</v>
      </c>
      <c r="DQ2" s="54">
        <v>42178</v>
      </c>
      <c r="DR2" s="54">
        <v>42179</v>
      </c>
      <c r="DS2" s="54">
        <v>42180</v>
      </c>
      <c r="DT2" s="54">
        <v>42181</v>
      </c>
      <c r="DU2" s="54">
        <v>42184</v>
      </c>
      <c r="DV2" s="54">
        <v>42185</v>
      </c>
      <c r="DW2" s="245">
        <v>42186</v>
      </c>
      <c r="DX2" s="245">
        <v>42187</v>
      </c>
      <c r="DY2" s="245">
        <v>42188</v>
      </c>
      <c r="DZ2" s="245">
        <v>42191</v>
      </c>
      <c r="EA2" s="245">
        <v>42192</v>
      </c>
      <c r="EB2" s="245">
        <v>42193</v>
      </c>
      <c r="EC2" s="245">
        <v>42194</v>
      </c>
      <c r="ED2" s="245">
        <v>42195</v>
      </c>
      <c r="EE2" s="245">
        <v>42201</v>
      </c>
      <c r="EF2" s="245">
        <v>42202</v>
      </c>
      <c r="EG2" s="245">
        <v>42205</v>
      </c>
      <c r="EH2" s="245">
        <v>42206</v>
      </c>
      <c r="EI2" s="245">
        <v>42207</v>
      </c>
      <c r="EJ2" s="245">
        <v>42208</v>
      </c>
      <c r="EK2" s="245">
        <v>42209</v>
      </c>
      <c r="EL2" s="245">
        <v>42212</v>
      </c>
      <c r="EM2" s="245">
        <v>42213</v>
      </c>
      <c r="EN2" s="245">
        <v>42214</v>
      </c>
      <c r="EO2" s="245">
        <v>42215</v>
      </c>
      <c r="EP2" s="245">
        <v>42216</v>
      </c>
      <c r="EQ2" s="54">
        <v>42219</v>
      </c>
      <c r="ER2" s="54">
        <v>42220</v>
      </c>
      <c r="ES2" s="54">
        <v>42221</v>
      </c>
      <c r="ET2" s="54">
        <v>42222</v>
      </c>
      <c r="EU2" s="54">
        <v>42223</v>
      </c>
      <c r="EV2" s="54">
        <v>42226</v>
      </c>
      <c r="EW2" s="54">
        <v>42227</v>
      </c>
      <c r="EX2" s="54">
        <v>42228</v>
      </c>
      <c r="EY2" s="54">
        <v>42229</v>
      </c>
      <c r="EZ2" s="54">
        <v>42230</v>
      </c>
      <c r="FA2" s="54">
        <v>42233</v>
      </c>
      <c r="FB2" s="54">
        <v>42234</v>
      </c>
      <c r="FC2" s="54">
        <v>42235</v>
      </c>
      <c r="FD2" s="54">
        <v>42236</v>
      </c>
      <c r="FE2" s="54">
        <v>42237</v>
      </c>
      <c r="FF2" s="54">
        <v>42240</v>
      </c>
      <c r="FG2" s="54">
        <v>42241</v>
      </c>
      <c r="FH2" s="54">
        <v>42242</v>
      </c>
      <c r="FI2" s="54">
        <v>42243</v>
      </c>
      <c r="FJ2" s="54">
        <v>42244</v>
      </c>
      <c r="FK2" s="54">
        <v>42247</v>
      </c>
      <c r="FL2" s="245">
        <v>42248</v>
      </c>
      <c r="FM2" s="245">
        <v>42249</v>
      </c>
      <c r="FN2" s="245">
        <v>42250</v>
      </c>
      <c r="FO2" s="245">
        <v>42251</v>
      </c>
      <c r="FP2" s="245">
        <v>42254</v>
      </c>
      <c r="FQ2" s="245">
        <v>42255</v>
      </c>
      <c r="FR2" s="245">
        <v>42256</v>
      </c>
      <c r="FS2" s="245">
        <v>42257</v>
      </c>
      <c r="FT2" s="245">
        <v>42258</v>
      </c>
      <c r="FU2" s="245">
        <v>42261</v>
      </c>
      <c r="FV2" s="245">
        <v>42262</v>
      </c>
      <c r="FW2" s="245">
        <v>42263</v>
      </c>
      <c r="FX2" s="245">
        <v>42264</v>
      </c>
      <c r="FY2" s="245">
        <v>42265</v>
      </c>
      <c r="FZ2" s="245">
        <v>42268</v>
      </c>
      <c r="GA2" s="245">
        <v>42269</v>
      </c>
      <c r="GB2" s="245">
        <v>42270</v>
      </c>
      <c r="GC2" s="245">
        <v>42271</v>
      </c>
      <c r="GD2" s="245">
        <v>42272</v>
      </c>
      <c r="GE2" s="245">
        <v>42275</v>
      </c>
      <c r="GF2" s="245">
        <v>42276</v>
      </c>
      <c r="GG2" s="245">
        <v>42277</v>
      </c>
      <c r="GH2" s="54">
        <v>42278</v>
      </c>
      <c r="GI2" s="54">
        <v>42279</v>
      </c>
      <c r="GJ2" s="54">
        <v>42282</v>
      </c>
      <c r="GK2" s="54">
        <v>42283</v>
      </c>
      <c r="GL2" s="54">
        <v>42284</v>
      </c>
      <c r="GM2" s="54">
        <v>42285</v>
      </c>
      <c r="GN2" s="54">
        <v>42286</v>
      </c>
      <c r="GO2" s="54">
        <v>42289</v>
      </c>
      <c r="GP2" s="54">
        <v>42290</v>
      </c>
      <c r="GQ2" s="54">
        <v>42291</v>
      </c>
      <c r="GR2" s="54">
        <v>42292</v>
      </c>
      <c r="GS2" s="54">
        <v>42293</v>
      </c>
      <c r="GT2" s="54">
        <v>42296</v>
      </c>
      <c r="GU2" s="54">
        <v>42297</v>
      </c>
      <c r="GV2" s="54">
        <v>42298</v>
      </c>
      <c r="GW2" s="54">
        <v>42299</v>
      </c>
      <c r="GX2" s="54">
        <v>42300</v>
      </c>
      <c r="GY2" s="54">
        <v>42303</v>
      </c>
      <c r="GZ2" s="54">
        <v>42304</v>
      </c>
      <c r="HA2" s="54">
        <v>42305</v>
      </c>
      <c r="HB2" s="54">
        <v>42306</v>
      </c>
      <c r="HC2" s="54">
        <v>42307</v>
      </c>
      <c r="HD2" s="245">
        <v>42310</v>
      </c>
      <c r="HE2" s="245">
        <v>42311</v>
      </c>
      <c r="HF2" s="245">
        <v>42312</v>
      </c>
      <c r="HG2" s="245">
        <v>42313</v>
      </c>
      <c r="HH2" s="245">
        <v>42314</v>
      </c>
      <c r="HI2" s="245">
        <v>42317</v>
      </c>
      <c r="HJ2" s="245">
        <v>42318</v>
      </c>
      <c r="HK2" s="245">
        <v>42319</v>
      </c>
      <c r="HL2" s="245">
        <v>42321</v>
      </c>
      <c r="HM2" s="245">
        <v>42324</v>
      </c>
      <c r="HN2" s="245">
        <v>42325</v>
      </c>
      <c r="HO2" s="245">
        <v>42326</v>
      </c>
      <c r="HP2" s="245">
        <v>42327</v>
      </c>
      <c r="HQ2" s="245">
        <v>42328</v>
      </c>
      <c r="HR2" s="245">
        <v>42331</v>
      </c>
      <c r="HS2" s="245">
        <v>42332</v>
      </c>
      <c r="HT2" s="245">
        <v>42333</v>
      </c>
      <c r="HU2" s="245">
        <v>42334</v>
      </c>
      <c r="HV2" s="245">
        <v>42335</v>
      </c>
      <c r="HW2" s="245">
        <v>42338</v>
      </c>
      <c r="HX2" s="54">
        <v>42339</v>
      </c>
      <c r="HY2" s="54">
        <v>42340</v>
      </c>
      <c r="HZ2" s="54">
        <v>42341</v>
      </c>
      <c r="IA2" s="54">
        <v>42342</v>
      </c>
      <c r="IB2" s="54">
        <v>42345</v>
      </c>
      <c r="IC2" s="54">
        <v>42346</v>
      </c>
      <c r="ID2" s="54">
        <v>42347</v>
      </c>
      <c r="IE2" s="54">
        <v>42348</v>
      </c>
      <c r="IF2" s="54">
        <v>42349</v>
      </c>
      <c r="IG2" s="54">
        <v>42352</v>
      </c>
      <c r="IH2" s="54">
        <v>42353</v>
      </c>
      <c r="II2" s="54">
        <v>42354</v>
      </c>
      <c r="IJ2" s="54">
        <v>42355</v>
      </c>
      <c r="IK2" s="54">
        <v>42356</v>
      </c>
      <c r="IL2" s="54">
        <v>42359</v>
      </c>
      <c r="IM2" s="54">
        <v>42360</v>
      </c>
      <c r="IN2" s="54">
        <v>42361</v>
      </c>
      <c r="IO2" s="54">
        <v>42362</v>
      </c>
      <c r="IP2" s="54">
        <v>42363</v>
      </c>
      <c r="IQ2" s="54">
        <v>42366</v>
      </c>
      <c r="IR2" s="54">
        <v>42368</v>
      </c>
      <c r="IS2" s="54">
        <v>42369</v>
      </c>
      <c r="IT2" s="245">
        <v>42373</v>
      </c>
      <c r="IU2" s="245">
        <v>42374</v>
      </c>
      <c r="IV2" s="245">
        <v>42375</v>
      </c>
      <c r="IW2" s="245">
        <v>42376</v>
      </c>
      <c r="IX2" s="245">
        <v>42377</v>
      </c>
      <c r="IY2" s="245">
        <v>42380</v>
      </c>
      <c r="IZ2" s="245">
        <v>42381</v>
      </c>
      <c r="JA2" s="245">
        <v>42382</v>
      </c>
      <c r="JB2" s="245">
        <v>42383</v>
      </c>
      <c r="JC2" s="245">
        <v>42384</v>
      </c>
      <c r="JD2" s="245">
        <v>42387</v>
      </c>
      <c r="JE2" s="245">
        <v>42388</v>
      </c>
      <c r="JF2" s="245">
        <v>42389</v>
      </c>
      <c r="JG2" s="245">
        <v>42390</v>
      </c>
      <c r="JH2" s="245">
        <v>42391</v>
      </c>
      <c r="JI2" s="245">
        <v>42394</v>
      </c>
      <c r="JJ2" s="245">
        <v>42395</v>
      </c>
      <c r="JK2" s="245">
        <v>42396</v>
      </c>
      <c r="JL2" s="245">
        <v>42397</v>
      </c>
      <c r="JM2" s="245">
        <v>42398</v>
      </c>
      <c r="JN2" s="54">
        <v>42401</v>
      </c>
      <c r="JO2" s="54">
        <v>42402</v>
      </c>
      <c r="JP2" s="54">
        <v>42403</v>
      </c>
      <c r="JQ2" s="54">
        <v>42404</v>
      </c>
      <c r="JR2" s="54">
        <v>42405</v>
      </c>
      <c r="JS2" s="54">
        <v>42408</v>
      </c>
      <c r="JT2" s="54">
        <v>42412</v>
      </c>
      <c r="JU2" s="54">
        <v>42415</v>
      </c>
      <c r="JV2" s="54">
        <v>42416</v>
      </c>
      <c r="JW2" s="54">
        <v>42417</v>
      </c>
      <c r="JX2" s="54">
        <v>42418</v>
      </c>
      <c r="JY2" s="54">
        <v>42419</v>
      </c>
      <c r="JZ2" s="54">
        <v>42422</v>
      </c>
      <c r="KA2" s="54">
        <v>42423</v>
      </c>
      <c r="KB2" s="54">
        <v>42424</v>
      </c>
      <c r="KC2" s="54">
        <v>42425</v>
      </c>
      <c r="KD2" s="54">
        <v>42426</v>
      </c>
      <c r="KE2" s="54">
        <v>42429</v>
      </c>
      <c r="KF2" s="245">
        <v>42430</v>
      </c>
      <c r="KG2" s="245">
        <v>42431</v>
      </c>
      <c r="KH2" s="245">
        <v>42432</v>
      </c>
      <c r="KI2" s="245">
        <v>42433</v>
      </c>
      <c r="KJ2" s="245">
        <v>42436</v>
      </c>
      <c r="KK2" s="245">
        <v>42438</v>
      </c>
      <c r="KL2" s="245">
        <v>42439</v>
      </c>
      <c r="KM2" s="245">
        <v>42440</v>
      </c>
      <c r="KN2" s="245">
        <v>42443</v>
      </c>
      <c r="KO2" s="245">
        <v>42444</v>
      </c>
      <c r="KP2" s="245">
        <v>42445</v>
      </c>
      <c r="KQ2" s="245">
        <v>42446</v>
      </c>
      <c r="KR2" s="245">
        <v>42447</v>
      </c>
      <c r="KS2" s="245">
        <v>42450</v>
      </c>
      <c r="KT2" s="245">
        <v>42451</v>
      </c>
      <c r="KU2" s="245">
        <v>42452</v>
      </c>
      <c r="KV2" s="245">
        <v>42453</v>
      </c>
      <c r="KW2" s="245">
        <v>42454</v>
      </c>
      <c r="KX2" s="245">
        <v>42457</v>
      </c>
      <c r="KY2" s="245">
        <v>42458</v>
      </c>
      <c r="KZ2" s="245">
        <v>42459</v>
      </c>
      <c r="LA2" s="245">
        <v>42460</v>
      </c>
      <c r="LB2" s="54">
        <v>42461</v>
      </c>
      <c r="LC2" s="54">
        <v>42464</v>
      </c>
      <c r="LD2" s="54">
        <v>42465</v>
      </c>
      <c r="LE2" s="54">
        <v>42466</v>
      </c>
      <c r="LF2" s="54">
        <v>42467</v>
      </c>
      <c r="LG2" s="54">
        <v>42468</v>
      </c>
      <c r="LH2" s="54">
        <v>42471</v>
      </c>
      <c r="LI2" s="54">
        <v>42472</v>
      </c>
      <c r="LJ2" s="54">
        <v>42473</v>
      </c>
      <c r="LK2" s="54">
        <v>42474</v>
      </c>
      <c r="LL2" s="54">
        <v>42475</v>
      </c>
      <c r="LM2" s="54">
        <v>42478</v>
      </c>
      <c r="LN2" s="54">
        <v>42479</v>
      </c>
      <c r="LO2" s="54">
        <v>42480</v>
      </c>
      <c r="LP2" s="54">
        <v>42481</v>
      </c>
      <c r="LQ2" s="54">
        <v>42481</v>
      </c>
      <c r="LR2" s="54">
        <v>42485</v>
      </c>
      <c r="LS2" s="54">
        <v>42486</v>
      </c>
      <c r="LT2" s="54">
        <v>42487</v>
      </c>
      <c r="LU2" s="54">
        <v>42488</v>
      </c>
      <c r="LV2" s="54">
        <v>42489</v>
      </c>
      <c r="LW2" s="245">
        <v>42492</v>
      </c>
      <c r="LX2" s="245">
        <v>42493</v>
      </c>
      <c r="LY2" s="245">
        <v>42494</v>
      </c>
      <c r="LZ2" s="245">
        <v>42495</v>
      </c>
      <c r="MA2" s="245">
        <v>42496</v>
      </c>
      <c r="MB2" s="245">
        <v>42499</v>
      </c>
      <c r="MC2" s="245">
        <v>42500</v>
      </c>
      <c r="MD2" s="245">
        <v>42501</v>
      </c>
      <c r="ME2" s="245">
        <v>42502</v>
      </c>
      <c r="MF2" s="245">
        <v>42503</v>
      </c>
      <c r="MG2" s="245">
        <v>42506</v>
      </c>
      <c r="MH2" s="245">
        <v>42507</v>
      </c>
      <c r="MI2" s="245">
        <v>42508</v>
      </c>
      <c r="MJ2" s="245">
        <v>42509</v>
      </c>
      <c r="MK2" s="245">
        <v>42510</v>
      </c>
      <c r="ML2" s="245">
        <v>42513</v>
      </c>
      <c r="MM2" s="245">
        <v>42514</v>
      </c>
      <c r="MN2" s="245">
        <v>42515</v>
      </c>
      <c r="MO2" s="245">
        <v>42516</v>
      </c>
      <c r="MP2" s="245">
        <v>42517</v>
      </c>
      <c r="MQ2" s="245">
        <v>42520</v>
      </c>
      <c r="MR2" s="245">
        <v>42521</v>
      </c>
      <c r="MS2" s="54">
        <v>42523</v>
      </c>
      <c r="MT2" s="54">
        <v>42524</v>
      </c>
      <c r="MU2" s="54">
        <v>42527</v>
      </c>
      <c r="MV2" s="54">
        <v>42528</v>
      </c>
      <c r="MW2" s="54">
        <v>42529</v>
      </c>
      <c r="MX2" s="54">
        <v>42530</v>
      </c>
      <c r="MY2" s="54">
        <v>42531</v>
      </c>
      <c r="MZ2" s="54">
        <v>42534</v>
      </c>
      <c r="NA2" s="54">
        <v>42535</v>
      </c>
      <c r="NB2" s="54">
        <v>42536</v>
      </c>
      <c r="NC2" s="54">
        <v>42537</v>
      </c>
      <c r="ND2" s="54">
        <v>42538</v>
      </c>
      <c r="NE2" s="54">
        <v>42541</v>
      </c>
      <c r="NF2" s="54">
        <v>42542</v>
      </c>
      <c r="NG2" s="54">
        <v>42543</v>
      </c>
      <c r="NH2" s="54">
        <v>42544</v>
      </c>
      <c r="NI2" s="54">
        <v>42545</v>
      </c>
      <c r="NJ2" s="54">
        <v>42548</v>
      </c>
      <c r="NK2" s="54">
        <v>42549</v>
      </c>
      <c r="NL2" s="54">
        <v>42551</v>
      </c>
      <c r="NM2" s="245">
        <v>42552</v>
      </c>
      <c r="NN2" s="245">
        <v>42555</v>
      </c>
      <c r="NO2" s="245">
        <v>42556</v>
      </c>
      <c r="NP2" s="245">
        <v>42557</v>
      </c>
      <c r="NQ2" s="245">
        <v>42558</v>
      </c>
      <c r="NR2" s="245">
        <v>42559</v>
      </c>
      <c r="NS2" s="245">
        <v>42569</v>
      </c>
      <c r="NT2" s="245">
        <v>42570</v>
      </c>
      <c r="NU2" s="245">
        <v>42571</v>
      </c>
      <c r="NV2" s="245">
        <v>42572</v>
      </c>
      <c r="NW2" s="245">
        <v>42573</v>
      </c>
      <c r="NX2" s="245">
        <v>42576</v>
      </c>
      <c r="NY2" s="245">
        <v>42577</v>
      </c>
      <c r="NZ2" s="245">
        <v>42578</v>
      </c>
      <c r="OA2" s="245">
        <v>42579</v>
      </c>
      <c r="OB2" s="245">
        <v>42580</v>
      </c>
      <c r="OC2" s="54">
        <v>42583</v>
      </c>
      <c r="OD2" s="54">
        <v>42584</v>
      </c>
      <c r="OE2" s="54">
        <v>42585</v>
      </c>
      <c r="OF2" s="54">
        <v>42586</v>
      </c>
      <c r="OG2" s="54">
        <v>42587</v>
      </c>
      <c r="OH2" s="54">
        <v>42590</v>
      </c>
      <c r="OI2" s="54">
        <v>42591</v>
      </c>
      <c r="OJ2" s="54">
        <v>42592</v>
      </c>
      <c r="OK2" s="54">
        <v>42593</v>
      </c>
      <c r="OL2" s="54">
        <v>42594</v>
      </c>
      <c r="OM2" s="54">
        <v>42597</v>
      </c>
      <c r="ON2" s="54">
        <v>42598</v>
      </c>
      <c r="OO2" s="54">
        <v>42599</v>
      </c>
      <c r="OP2" s="54">
        <v>42600</v>
      </c>
      <c r="OQ2" s="54">
        <v>42601</v>
      </c>
      <c r="OR2" s="54">
        <v>42604</v>
      </c>
      <c r="OS2" s="54">
        <v>42605</v>
      </c>
      <c r="OT2" s="54">
        <v>42606</v>
      </c>
      <c r="OU2" s="54">
        <v>42607</v>
      </c>
      <c r="OV2" s="54">
        <v>42608</v>
      </c>
      <c r="OW2" s="54">
        <v>42611</v>
      </c>
      <c r="OX2" s="54">
        <v>42612</v>
      </c>
      <c r="OY2" s="54">
        <v>42613</v>
      </c>
      <c r="OZ2" s="54">
        <v>42614</v>
      </c>
      <c r="PA2" s="54">
        <v>42615</v>
      </c>
      <c r="PB2" s="54">
        <v>42618</v>
      </c>
      <c r="PC2" s="54">
        <v>42619</v>
      </c>
      <c r="PD2" s="54">
        <v>42620</v>
      </c>
      <c r="PE2" s="54">
        <v>42621</v>
      </c>
      <c r="PF2" s="54">
        <v>42622</v>
      </c>
      <c r="PG2" s="54">
        <v>42625</v>
      </c>
      <c r="PH2" s="54">
        <v>42626</v>
      </c>
      <c r="PI2" s="54">
        <v>42627</v>
      </c>
      <c r="PJ2" s="54">
        <v>42628</v>
      </c>
      <c r="PK2" s="54">
        <v>42629</v>
      </c>
      <c r="PL2" s="54">
        <v>42632</v>
      </c>
      <c r="PM2" s="54">
        <v>42633</v>
      </c>
      <c r="PN2" s="54">
        <v>42634</v>
      </c>
      <c r="PO2" s="54">
        <v>42635</v>
      </c>
      <c r="PP2" s="54">
        <v>42636</v>
      </c>
      <c r="PQ2" s="54">
        <v>42639</v>
      </c>
      <c r="PR2" s="54">
        <v>42640</v>
      </c>
      <c r="PS2" s="54">
        <v>42641</v>
      </c>
      <c r="PT2" s="54">
        <v>42642</v>
      </c>
      <c r="PU2" s="54">
        <v>42643</v>
      </c>
      <c r="PV2" s="54">
        <v>42646</v>
      </c>
      <c r="PW2" s="54">
        <v>42647</v>
      </c>
      <c r="PX2" s="54">
        <v>42648</v>
      </c>
      <c r="PY2" s="54">
        <v>42649</v>
      </c>
      <c r="PZ2" s="54">
        <v>42650</v>
      </c>
      <c r="QA2" s="54">
        <v>42653</v>
      </c>
      <c r="QB2" s="54">
        <v>42654</v>
      </c>
      <c r="QC2" s="54">
        <v>42655</v>
      </c>
      <c r="QD2" s="54">
        <v>42656</v>
      </c>
      <c r="QE2" s="54">
        <v>42657</v>
      </c>
      <c r="QF2" s="54">
        <v>42660</v>
      </c>
      <c r="QG2" s="54">
        <v>42661</v>
      </c>
      <c r="QH2" s="54">
        <v>42663</v>
      </c>
      <c r="QI2" s="54">
        <v>42664</v>
      </c>
      <c r="QJ2" s="54">
        <v>42667</v>
      </c>
      <c r="QK2" s="54">
        <v>42668</v>
      </c>
      <c r="QL2" s="54">
        <v>42669</v>
      </c>
      <c r="QM2" s="54">
        <v>42670</v>
      </c>
      <c r="QN2" s="54">
        <v>42671</v>
      </c>
      <c r="QO2" s="54">
        <v>42675</v>
      </c>
      <c r="QP2" s="54">
        <v>42676</v>
      </c>
      <c r="QQ2" s="54">
        <v>42677</v>
      </c>
      <c r="QR2" s="54">
        <v>42678</v>
      </c>
      <c r="QS2" s="54">
        <v>42681</v>
      </c>
      <c r="QT2" s="54">
        <v>42682</v>
      </c>
      <c r="QU2" s="54">
        <v>42683</v>
      </c>
      <c r="QV2" s="54">
        <v>42684</v>
      </c>
      <c r="QW2" s="54">
        <v>42685</v>
      </c>
      <c r="QX2" s="54">
        <v>42688</v>
      </c>
      <c r="QY2" s="54">
        <v>42689</v>
      </c>
      <c r="QZ2" s="54">
        <v>42690</v>
      </c>
      <c r="RA2" s="54">
        <v>42691</v>
      </c>
      <c r="RB2" s="54">
        <v>42692</v>
      </c>
      <c r="RC2" s="54">
        <v>42695</v>
      </c>
      <c r="RD2" s="54">
        <v>42696</v>
      </c>
      <c r="RE2" s="54">
        <v>42697</v>
      </c>
      <c r="RF2" s="54">
        <v>42698</v>
      </c>
      <c r="RG2" s="54">
        <v>42702</v>
      </c>
      <c r="RH2" s="54">
        <v>42703</v>
      </c>
      <c r="RI2" s="54">
        <v>42704</v>
      </c>
      <c r="RJ2" s="54">
        <v>42705</v>
      </c>
      <c r="RK2" s="54">
        <v>42706</v>
      </c>
      <c r="RL2" s="54">
        <v>42709</v>
      </c>
      <c r="RM2" s="54">
        <v>42710</v>
      </c>
      <c r="RN2" s="54">
        <v>42711</v>
      </c>
      <c r="RO2" s="54">
        <v>42712</v>
      </c>
      <c r="RP2" s="54">
        <v>42713</v>
      </c>
      <c r="RQ2" s="54">
        <v>42716</v>
      </c>
      <c r="RR2" s="54">
        <v>42717</v>
      </c>
      <c r="RS2" s="54">
        <v>42718</v>
      </c>
      <c r="RT2" s="54">
        <v>42719</v>
      </c>
      <c r="RU2" s="54">
        <v>42720</v>
      </c>
      <c r="RV2" s="54">
        <v>42723</v>
      </c>
      <c r="RW2" s="54">
        <v>42724</v>
      </c>
      <c r="RX2" s="54">
        <v>42725</v>
      </c>
      <c r="RY2" s="54">
        <v>42726</v>
      </c>
      <c r="RZ2" s="54">
        <v>42727</v>
      </c>
      <c r="SA2" s="54">
        <v>42730</v>
      </c>
      <c r="SB2" s="54">
        <v>42731</v>
      </c>
      <c r="SC2" s="54">
        <v>42732</v>
      </c>
      <c r="SD2" s="53">
        <v>42737</v>
      </c>
      <c r="SE2" s="53">
        <v>42738</v>
      </c>
      <c r="SF2" s="53">
        <v>42739</v>
      </c>
      <c r="SG2" s="53">
        <v>42740</v>
      </c>
      <c r="SH2" s="53">
        <v>42741</v>
      </c>
      <c r="SI2" s="53">
        <v>42742</v>
      </c>
      <c r="SJ2" s="53">
        <v>42744</v>
      </c>
      <c r="SK2" s="53">
        <v>42745</v>
      </c>
      <c r="SL2" s="53">
        <v>42746</v>
      </c>
      <c r="SM2" s="53">
        <v>42747</v>
      </c>
      <c r="SN2" s="53">
        <v>42748</v>
      </c>
      <c r="SO2" s="53">
        <v>42751</v>
      </c>
      <c r="SP2" s="53">
        <v>42752</v>
      </c>
      <c r="SQ2" s="53">
        <v>42753</v>
      </c>
      <c r="SR2" s="53">
        <v>42754</v>
      </c>
      <c r="SS2" s="53">
        <v>42755</v>
      </c>
      <c r="ST2" s="53">
        <v>42758</v>
      </c>
      <c r="SU2" s="53">
        <v>42759</v>
      </c>
      <c r="SV2" s="53">
        <v>42760</v>
      </c>
      <c r="SW2" s="53">
        <v>42761</v>
      </c>
      <c r="SX2" s="53">
        <v>42762</v>
      </c>
      <c r="SY2" s="53">
        <v>42765</v>
      </c>
      <c r="SZ2" s="53">
        <v>42766</v>
      </c>
      <c r="TA2" s="53">
        <v>42767</v>
      </c>
      <c r="TB2" s="53">
        <v>42768</v>
      </c>
      <c r="TC2" s="53">
        <v>42769</v>
      </c>
      <c r="TD2" s="53">
        <v>42772</v>
      </c>
      <c r="TE2" s="53">
        <v>42773</v>
      </c>
      <c r="TF2" s="53">
        <v>42774</v>
      </c>
      <c r="TG2" s="53">
        <v>42775</v>
      </c>
      <c r="TH2" s="53">
        <v>42776</v>
      </c>
      <c r="TI2" s="53">
        <v>42779</v>
      </c>
      <c r="TJ2" s="53">
        <v>42780</v>
      </c>
      <c r="TK2" s="53">
        <v>42781</v>
      </c>
      <c r="TL2" s="53">
        <v>42782</v>
      </c>
      <c r="TM2" s="53">
        <v>42783</v>
      </c>
      <c r="TN2" s="53">
        <v>42786</v>
      </c>
      <c r="TO2" s="53">
        <v>42787</v>
      </c>
      <c r="TP2" s="53">
        <v>42788</v>
      </c>
      <c r="TQ2" s="53">
        <v>42789</v>
      </c>
      <c r="TR2" s="53">
        <v>42790</v>
      </c>
      <c r="TS2" s="53">
        <v>42796</v>
      </c>
      <c r="TT2" s="53">
        <v>42797</v>
      </c>
      <c r="TU2" s="53">
        <v>42800</v>
      </c>
      <c r="TV2" s="53">
        <v>42801</v>
      </c>
      <c r="TW2" s="53">
        <v>42803</v>
      </c>
      <c r="TX2" s="53">
        <v>42804</v>
      </c>
      <c r="TY2" s="53">
        <v>42807</v>
      </c>
      <c r="TZ2" s="53">
        <v>42808</v>
      </c>
      <c r="UA2" s="53">
        <v>42809</v>
      </c>
      <c r="UB2" s="53">
        <v>42810</v>
      </c>
      <c r="UC2" s="53">
        <v>42811</v>
      </c>
      <c r="UD2" s="53">
        <v>42814</v>
      </c>
      <c r="UE2" s="53">
        <v>42815</v>
      </c>
      <c r="UF2" s="53">
        <v>42816</v>
      </c>
      <c r="UG2" s="53">
        <v>42817</v>
      </c>
      <c r="UH2" s="53">
        <v>42818</v>
      </c>
      <c r="UI2" s="53">
        <v>42821</v>
      </c>
      <c r="UJ2" s="53">
        <v>42822</v>
      </c>
      <c r="UK2" s="53">
        <v>42823</v>
      </c>
      <c r="UL2" s="53">
        <v>42824</v>
      </c>
      <c r="UM2" s="53">
        <v>42825</v>
      </c>
      <c r="UN2" s="53">
        <v>42828</v>
      </c>
      <c r="UO2" s="53">
        <v>42829</v>
      </c>
      <c r="UP2" s="53">
        <v>42830</v>
      </c>
      <c r="UQ2" s="53">
        <v>42831</v>
      </c>
      <c r="UR2" s="53">
        <v>42832</v>
      </c>
      <c r="US2" s="53">
        <v>42835</v>
      </c>
      <c r="UT2" s="53">
        <v>42836</v>
      </c>
      <c r="UU2" s="53">
        <v>42837</v>
      </c>
      <c r="UV2" s="53">
        <v>42838</v>
      </c>
      <c r="UW2" s="53">
        <v>42839</v>
      </c>
      <c r="UX2" s="53">
        <v>42842</v>
      </c>
      <c r="UY2" s="53">
        <v>42843</v>
      </c>
      <c r="UZ2" s="53">
        <v>42844</v>
      </c>
      <c r="VA2" s="53">
        <v>42845</v>
      </c>
      <c r="VB2" s="53">
        <v>42846</v>
      </c>
      <c r="VC2" s="53">
        <v>42849</v>
      </c>
      <c r="VD2" s="53">
        <v>42850</v>
      </c>
      <c r="VE2" s="53">
        <v>42851</v>
      </c>
      <c r="VF2" s="53">
        <v>42852</v>
      </c>
      <c r="VG2" s="53">
        <v>42853</v>
      </c>
      <c r="VH2" s="53">
        <v>42856</v>
      </c>
      <c r="VI2" s="53">
        <v>42857</v>
      </c>
      <c r="VJ2" s="53">
        <v>42858</v>
      </c>
      <c r="VK2" s="53">
        <v>42859</v>
      </c>
      <c r="VL2" s="53">
        <v>42860</v>
      </c>
      <c r="VM2" s="53">
        <v>42863</v>
      </c>
      <c r="VN2" s="53">
        <v>42864</v>
      </c>
      <c r="VO2" s="53">
        <v>42865</v>
      </c>
      <c r="VP2" s="53">
        <v>42866</v>
      </c>
      <c r="VQ2" s="53">
        <v>42867</v>
      </c>
      <c r="VR2" s="53">
        <v>42870</v>
      </c>
      <c r="VS2" s="53">
        <v>42871</v>
      </c>
      <c r="VT2" s="53">
        <v>42872</v>
      </c>
      <c r="VU2" s="53">
        <v>42873</v>
      </c>
      <c r="VV2" s="53">
        <v>42874</v>
      </c>
      <c r="VW2" s="53">
        <v>42877</v>
      </c>
      <c r="VX2" s="53">
        <v>42878</v>
      </c>
      <c r="VY2" s="53">
        <v>42879</v>
      </c>
      <c r="VZ2" s="53">
        <v>42880</v>
      </c>
      <c r="WA2" s="53">
        <v>42881</v>
      </c>
      <c r="WB2" s="53">
        <v>42884</v>
      </c>
      <c r="WC2" s="53">
        <v>42885</v>
      </c>
      <c r="WD2" s="53">
        <v>42886</v>
      </c>
      <c r="WE2" s="53">
        <v>42888</v>
      </c>
      <c r="WF2" s="53">
        <v>42891</v>
      </c>
      <c r="WG2" s="53">
        <v>42892</v>
      </c>
      <c r="WH2" s="53">
        <v>42893</v>
      </c>
      <c r="WI2" s="53">
        <v>42894</v>
      </c>
      <c r="WJ2" s="53">
        <v>42895</v>
      </c>
      <c r="WK2" s="53">
        <v>42898</v>
      </c>
      <c r="WL2" s="53">
        <v>42899</v>
      </c>
      <c r="WM2" s="53">
        <v>42900</v>
      </c>
      <c r="WN2" s="53">
        <v>42901</v>
      </c>
      <c r="WO2" s="53">
        <v>42902</v>
      </c>
      <c r="WP2" s="53">
        <v>42905</v>
      </c>
      <c r="WQ2" s="53">
        <v>42906</v>
      </c>
      <c r="WR2" s="53">
        <v>42907</v>
      </c>
      <c r="WS2" s="53">
        <v>42908</v>
      </c>
      <c r="WT2" s="53">
        <v>42909</v>
      </c>
      <c r="WU2" s="53">
        <v>42913</v>
      </c>
      <c r="WV2" s="53">
        <v>42914</v>
      </c>
      <c r="WW2" s="53">
        <v>42915</v>
      </c>
      <c r="WX2" s="53">
        <v>42916</v>
      </c>
      <c r="WY2" s="53">
        <v>42919</v>
      </c>
      <c r="WZ2" s="53">
        <v>42920</v>
      </c>
      <c r="XA2" s="53">
        <v>42921</v>
      </c>
      <c r="XB2" s="53">
        <v>42922</v>
      </c>
      <c r="XC2" s="53">
        <v>42932</v>
      </c>
      <c r="XD2" s="53">
        <v>42933</v>
      </c>
      <c r="XE2" s="53">
        <v>42934</v>
      </c>
      <c r="XF2" s="53">
        <v>42935</v>
      </c>
      <c r="XG2" s="53">
        <v>42936</v>
      </c>
      <c r="XH2" s="53">
        <v>42937</v>
      </c>
      <c r="XI2" s="53">
        <v>42940</v>
      </c>
      <c r="XJ2" s="53">
        <v>42941</v>
      </c>
      <c r="XK2" s="53">
        <v>42942</v>
      </c>
      <c r="XL2" s="53">
        <v>42943</v>
      </c>
      <c r="XM2" s="53">
        <v>42944</v>
      </c>
      <c r="XN2" s="53">
        <v>42947</v>
      </c>
      <c r="XO2" s="53">
        <v>42948</v>
      </c>
      <c r="XP2" s="53">
        <v>42949</v>
      </c>
      <c r="XQ2" s="53">
        <v>42950</v>
      </c>
      <c r="XR2" s="53">
        <v>42951</v>
      </c>
      <c r="XS2" s="53">
        <v>42954</v>
      </c>
      <c r="XT2" s="53">
        <v>42955</v>
      </c>
      <c r="XU2" s="53">
        <v>42956</v>
      </c>
      <c r="XV2" s="53">
        <v>42957</v>
      </c>
      <c r="XW2" s="53">
        <v>42958</v>
      </c>
      <c r="XX2" s="53">
        <v>42961</v>
      </c>
      <c r="XY2" s="53">
        <v>42962</v>
      </c>
      <c r="XZ2" s="53">
        <v>42963</v>
      </c>
      <c r="YA2" s="53">
        <v>42964</v>
      </c>
      <c r="YB2" s="53">
        <v>42965</v>
      </c>
      <c r="YC2" s="53">
        <v>42968</v>
      </c>
      <c r="YD2" s="53">
        <v>42969</v>
      </c>
      <c r="YE2" s="53">
        <v>42970</v>
      </c>
      <c r="YF2" s="53">
        <v>42971</v>
      </c>
      <c r="YG2" s="53">
        <v>42972</v>
      </c>
      <c r="YH2" s="53">
        <v>42975</v>
      </c>
      <c r="YI2" s="53">
        <v>42976</v>
      </c>
      <c r="YJ2" s="53">
        <v>42977</v>
      </c>
      <c r="YK2" s="53">
        <v>42978</v>
      </c>
      <c r="YL2" s="53">
        <v>42979</v>
      </c>
      <c r="YM2" s="53">
        <v>42982</v>
      </c>
      <c r="YN2" s="53">
        <v>42983</v>
      </c>
      <c r="YO2" s="53">
        <v>42984</v>
      </c>
      <c r="YP2" s="53">
        <v>42985</v>
      </c>
      <c r="YQ2" s="53">
        <v>42986</v>
      </c>
      <c r="YR2" s="53">
        <v>42989</v>
      </c>
      <c r="YS2" s="53">
        <v>42990</v>
      </c>
      <c r="YT2" s="53">
        <v>42990</v>
      </c>
      <c r="YU2" s="53">
        <v>42991</v>
      </c>
      <c r="YV2" s="53">
        <v>42992</v>
      </c>
      <c r="YW2" s="53">
        <v>42993</v>
      </c>
      <c r="YX2" s="53">
        <v>42996</v>
      </c>
      <c r="YY2" s="53">
        <v>42997</v>
      </c>
      <c r="YZ2" s="53">
        <v>42998</v>
      </c>
      <c r="ZA2" s="53">
        <v>42999</v>
      </c>
      <c r="ZB2" s="53">
        <v>43000</v>
      </c>
      <c r="ZC2" s="53">
        <v>43003</v>
      </c>
      <c r="ZD2" s="53">
        <v>43004</v>
      </c>
      <c r="ZE2" s="53">
        <v>43005</v>
      </c>
      <c r="ZF2" s="53">
        <v>43006</v>
      </c>
      <c r="ZG2" s="53">
        <v>43007</v>
      </c>
      <c r="ZH2" s="53">
        <v>43010</v>
      </c>
      <c r="ZI2" s="53">
        <v>43011</v>
      </c>
      <c r="ZJ2" s="53">
        <v>43012</v>
      </c>
      <c r="ZK2" s="53">
        <v>43013</v>
      </c>
      <c r="ZL2" s="53">
        <v>43014</v>
      </c>
      <c r="ZM2" s="53">
        <v>43017</v>
      </c>
      <c r="ZN2" s="53">
        <v>43018</v>
      </c>
      <c r="ZO2" s="53">
        <v>43019</v>
      </c>
      <c r="ZP2" s="53">
        <v>43020</v>
      </c>
      <c r="ZQ2" s="53">
        <v>43021</v>
      </c>
      <c r="ZR2" s="53">
        <v>43024</v>
      </c>
      <c r="ZS2" s="53">
        <v>43025</v>
      </c>
      <c r="ZT2" s="53">
        <v>43026</v>
      </c>
      <c r="ZU2" s="53">
        <v>43027</v>
      </c>
      <c r="ZV2" s="53">
        <v>43028</v>
      </c>
      <c r="ZW2" s="53">
        <v>43031</v>
      </c>
      <c r="ZX2" s="53">
        <v>43032</v>
      </c>
      <c r="ZY2" s="53">
        <v>43033</v>
      </c>
      <c r="ZZ2" s="53">
        <v>43034</v>
      </c>
      <c r="AAA2" s="53">
        <v>43035</v>
      </c>
      <c r="AAB2" s="53">
        <v>43038</v>
      </c>
      <c r="AAC2" s="53">
        <v>43039</v>
      </c>
      <c r="AAD2" s="53">
        <v>43040</v>
      </c>
      <c r="AAE2" s="53">
        <v>43041</v>
      </c>
      <c r="AAF2" s="53">
        <v>43042</v>
      </c>
      <c r="AAG2" s="53">
        <v>43045</v>
      </c>
      <c r="AAH2" s="53">
        <v>43046</v>
      </c>
      <c r="AAI2" s="53">
        <v>43047</v>
      </c>
      <c r="AAJ2" s="53">
        <v>43048</v>
      </c>
      <c r="AAK2" s="53">
        <v>43049</v>
      </c>
      <c r="AAL2" s="53">
        <v>43052</v>
      </c>
      <c r="AAM2" s="53">
        <v>43053</v>
      </c>
      <c r="AAN2" s="53">
        <v>43054</v>
      </c>
      <c r="AAO2" s="53">
        <v>43055</v>
      </c>
      <c r="AAP2" s="53">
        <v>43056</v>
      </c>
      <c r="AAQ2" s="53">
        <v>43059</v>
      </c>
      <c r="AAR2" s="53">
        <v>43060</v>
      </c>
      <c r="AAS2" s="53">
        <v>43061</v>
      </c>
      <c r="AAT2" s="53">
        <v>43062</v>
      </c>
      <c r="AAU2" s="53">
        <v>43063</v>
      </c>
      <c r="AAV2" s="53">
        <v>43066</v>
      </c>
      <c r="AAW2" s="53">
        <v>43067</v>
      </c>
      <c r="AAX2" s="53">
        <v>43068</v>
      </c>
      <c r="AAY2" s="54">
        <v>43069</v>
      </c>
      <c r="AAZ2" s="54">
        <v>43070</v>
      </c>
      <c r="ABA2" s="54">
        <v>43073</v>
      </c>
      <c r="ABB2" s="54">
        <v>43074</v>
      </c>
      <c r="ABC2" s="54">
        <v>43075</v>
      </c>
      <c r="ABD2" s="54">
        <v>43076</v>
      </c>
      <c r="ABE2" s="54">
        <v>43077</v>
      </c>
      <c r="ABF2" s="54">
        <v>43080</v>
      </c>
      <c r="ABG2" s="54">
        <v>43081</v>
      </c>
      <c r="ABH2" s="54">
        <v>43082</v>
      </c>
      <c r="ABI2" s="54">
        <v>43083</v>
      </c>
      <c r="ABJ2" s="54">
        <v>43084</v>
      </c>
      <c r="ABK2" s="54">
        <v>43087</v>
      </c>
      <c r="ABL2" s="54">
        <v>43088</v>
      </c>
      <c r="ABM2" s="54">
        <v>43089</v>
      </c>
      <c r="ABN2" s="54">
        <v>43090</v>
      </c>
      <c r="ABO2" s="54">
        <v>43091</v>
      </c>
      <c r="ABP2" s="54">
        <v>43094</v>
      </c>
      <c r="ABQ2" s="54">
        <v>43095</v>
      </c>
      <c r="ABR2" s="54">
        <v>43096</v>
      </c>
      <c r="ABS2" s="54">
        <v>43097</v>
      </c>
      <c r="ABT2" s="54">
        <v>43102</v>
      </c>
      <c r="ABU2" s="54">
        <v>43103</v>
      </c>
      <c r="ABV2" s="54">
        <v>43104</v>
      </c>
      <c r="ABW2" s="54">
        <v>43105</v>
      </c>
      <c r="ABX2" s="54">
        <v>43108</v>
      </c>
      <c r="ABY2" s="54">
        <v>43109</v>
      </c>
      <c r="ABZ2" s="54">
        <v>43109</v>
      </c>
      <c r="ACA2" s="54">
        <v>43110</v>
      </c>
      <c r="ACB2" s="54">
        <v>43111</v>
      </c>
      <c r="ACC2" s="54">
        <v>43112</v>
      </c>
      <c r="ACD2" s="54">
        <v>43115</v>
      </c>
      <c r="ACE2" s="54">
        <v>43116</v>
      </c>
      <c r="ACF2" s="54">
        <v>43117</v>
      </c>
      <c r="ACG2" s="54">
        <v>43118</v>
      </c>
      <c r="ACH2" s="54">
        <v>43119</v>
      </c>
      <c r="ACI2" s="54">
        <v>43122</v>
      </c>
      <c r="ACJ2" s="54">
        <v>43123</v>
      </c>
      <c r="ACK2" s="54">
        <v>43124</v>
      </c>
      <c r="ACL2" s="54">
        <v>43125</v>
      </c>
      <c r="ACM2" s="54">
        <v>43126</v>
      </c>
      <c r="ACN2" s="54">
        <v>43129</v>
      </c>
      <c r="ACO2" s="54">
        <v>43130</v>
      </c>
      <c r="ACP2" s="54">
        <v>43131</v>
      </c>
      <c r="ACQ2" s="54">
        <v>43132</v>
      </c>
      <c r="ACR2" s="54">
        <v>43133</v>
      </c>
      <c r="ACS2" s="54">
        <v>43136</v>
      </c>
      <c r="ACT2" s="54">
        <v>43137</v>
      </c>
      <c r="ACU2" s="54">
        <v>43138</v>
      </c>
      <c r="ACV2" s="54">
        <v>43139</v>
      </c>
      <c r="ACW2" s="54">
        <v>43140</v>
      </c>
      <c r="ACX2" s="54">
        <v>43143</v>
      </c>
      <c r="ACY2" s="54">
        <v>43144</v>
      </c>
      <c r="ACZ2" s="54">
        <v>43145</v>
      </c>
      <c r="ADA2" s="54">
        <v>43146</v>
      </c>
      <c r="ADB2" s="54">
        <v>43150</v>
      </c>
      <c r="ADC2" s="54">
        <v>43151</v>
      </c>
      <c r="ADD2" s="54">
        <v>43152</v>
      </c>
      <c r="ADE2" s="54">
        <v>43153</v>
      </c>
      <c r="ADF2" s="54">
        <v>43154</v>
      </c>
      <c r="ADG2" s="54">
        <v>43157</v>
      </c>
      <c r="ADH2" s="54">
        <v>43158</v>
      </c>
      <c r="ADI2" s="54">
        <v>43159</v>
      </c>
      <c r="ADJ2" s="54">
        <v>43160</v>
      </c>
      <c r="ADK2" s="54">
        <v>43161</v>
      </c>
      <c r="ADL2" s="54">
        <v>43164</v>
      </c>
      <c r="ADM2" s="54">
        <v>43165</v>
      </c>
      <c r="ADN2" s="54">
        <v>43166</v>
      </c>
      <c r="ADO2" s="54">
        <v>43168</v>
      </c>
      <c r="ADP2" s="54">
        <v>43171</v>
      </c>
      <c r="ADQ2" s="54">
        <v>43172</v>
      </c>
      <c r="ADR2" s="54">
        <v>43173</v>
      </c>
      <c r="ADS2" s="54">
        <v>43174</v>
      </c>
      <c r="ADT2" s="54">
        <v>43175</v>
      </c>
      <c r="ADU2" s="54">
        <v>43178</v>
      </c>
      <c r="ADV2" s="54">
        <v>43179</v>
      </c>
      <c r="ADW2" s="54">
        <v>43180</v>
      </c>
      <c r="ADX2" s="54">
        <v>43181</v>
      </c>
      <c r="ADY2" s="54">
        <v>43182</v>
      </c>
      <c r="ADZ2" s="54">
        <v>43185</v>
      </c>
      <c r="AEA2" s="54">
        <v>43186</v>
      </c>
      <c r="AEB2" s="54">
        <v>43187</v>
      </c>
      <c r="AEC2" s="54">
        <v>43188</v>
      </c>
      <c r="AED2" s="54">
        <v>43189</v>
      </c>
      <c r="AEE2" s="54">
        <v>43192</v>
      </c>
      <c r="AEF2" s="54">
        <v>43193</v>
      </c>
      <c r="AEG2" s="54">
        <v>43194</v>
      </c>
      <c r="AEH2" s="54">
        <v>43195</v>
      </c>
      <c r="AEI2" s="54">
        <v>43196</v>
      </c>
      <c r="AEJ2" s="54">
        <v>43199</v>
      </c>
      <c r="AEK2" s="54">
        <v>43200</v>
      </c>
      <c r="AEL2" s="54">
        <v>43201</v>
      </c>
      <c r="AEM2" s="54">
        <v>43202</v>
      </c>
      <c r="AEN2" s="54">
        <v>43203</v>
      </c>
      <c r="AEO2" s="54">
        <v>43206</v>
      </c>
      <c r="AEP2" s="54">
        <v>43207</v>
      </c>
      <c r="AEQ2" s="54">
        <v>43208</v>
      </c>
      <c r="AER2" s="54">
        <v>43209</v>
      </c>
      <c r="AES2" s="54">
        <v>43210</v>
      </c>
      <c r="AET2" s="54">
        <v>43213</v>
      </c>
      <c r="AEU2" s="54">
        <v>43214</v>
      </c>
      <c r="AEV2" s="54">
        <v>43215</v>
      </c>
      <c r="AEW2" s="54">
        <v>43216</v>
      </c>
      <c r="AEX2" s="54">
        <v>43217</v>
      </c>
      <c r="AEY2" s="54">
        <v>43220</v>
      </c>
      <c r="AEZ2" s="54">
        <v>43221</v>
      </c>
      <c r="AFA2" s="54">
        <v>43222</v>
      </c>
      <c r="AFB2" s="54">
        <v>43223</v>
      </c>
      <c r="AFC2" s="54">
        <v>43224</v>
      </c>
      <c r="AFD2" s="54">
        <v>43227</v>
      </c>
      <c r="AFE2" s="54">
        <v>43228</v>
      </c>
      <c r="AFF2" s="54">
        <v>43229</v>
      </c>
      <c r="AFG2" s="54">
        <v>43230</v>
      </c>
      <c r="AFH2" s="54">
        <v>43231</v>
      </c>
      <c r="AFI2" s="54">
        <v>43234</v>
      </c>
      <c r="AFJ2" s="54">
        <v>43235</v>
      </c>
      <c r="AFK2" s="54">
        <v>43236</v>
      </c>
      <c r="AFL2" s="54">
        <v>43237</v>
      </c>
      <c r="AFM2" s="54">
        <v>43238</v>
      </c>
      <c r="AFN2" s="54">
        <v>43241</v>
      </c>
      <c r="AFO2" s="54">
        <v>43242</v>
      </c>
      <c r="AFP2" s="54">
        <v>43243</v>
      </c>
      <c r="AFQ2" s="54">
        <v>43244</v>
      </c>
      <c r="AFR2" s="54">
        <v>43245</v>
      </c>
      <c r="AFS2" s="54">
        <v>43248</v>
      </c>
      <c r="AFT2" s="54">
        <v>43249</v>
      </c>
      <c r="AFU2" s="54">
        <v>43250</v>
      </c>
      <c r="AFV2" s="54">
        <v>43251</v>
      </c>
      <c r="AFW2" s="54">
        <v>43255</v>
      </c>
      <c r="AFX2" s="54">
        <v>43256</v>
      </c>
      <c r="AFY2" s="54">
        <v>43257</v>
      </c>
      <c r="AFZ2" s="54">
        <v>43258</v>
      </c>
      <c r="AGA2" s="54">
        <v>43259</v>
      </c>
      <c r="AGB2" s="54">
        <v>43262</v>
      </c>
      <c r="AGC2" s="54">
        <v>43263</v>
      </c>
      <c r="AGD2" s="54">
        <v>43264</v>
      </c>
      <c r="AGE2" s="54">
        <v>43265</v>
      </c>
      <c r="AGF2" s="54">
        <v>43266</v>
      </c>
      <c r="AGG2" s="54">
        <v>43269</v>
      </c>
      <c r="AGH2" s="54">
        <v>43270</v>
      </c>
      <c r="AGI2" s="54">
        <v>43271</v>
      </c>
      <c r="AGJ2" s="54">
        <v>43272</v>
      </c>
      <c r="AGK2" s="54">
        <v>43273</v>
      </c>
      <c r="AGL2" s="54">
        <v>43276</v>
      </c>
      <c r="AGM2" s="54">
        <v>43277</v>
      </c>
      <c r="AGN2" s="54">
        <v>43278</v>
      </c>
      <c r="AGO2" s="54">
        <v>43279</v>
      </c>
      <c r="AGP2" s="54">
        <v>43280</v>
      </c>
      <c r="AGQ2" s="54">
        <v>43283</v>
      </c>
      <c r="AGR2" s="54">
        <v>43284</v>
      </c>
      <c r="AGS2" s="54">
        <v>43285</v>
      </c>
      <c r="AGT2" s="54">
        <v>43286</v>
      </c>
      <c r="AGU2" s="54">
        <v>43287</v>
      </c>
      <c r="AGV2" s="54">
        <v>43290</v>
      </c>
      <c r="AGW2" s="54">
        <v>43291</v>
      </c>
      <c r="AGX2" s="54">
        <v>43297</v>
      </c>
      <c r="AGY2" s="54">
        <v>43298</v>
      </c>
      <c r="AGZ2" s="54">
        <v>43299</v>
      </c>
      <c r="AHA2" s="54">
        <v>43300</v>
      </c>
      <c r="AHB2" s="54">
        <v>43301</v>
      </c>
      <c r="AHC2" s="246">
        <v>43304</v>
      </c>
      <c r="AHD2" s="246">
        <v>43305</v>
      </c>
      <c r="AHE2" s="246">
        <v>43306</v>
      </c>
      <c r="AHF2" s="246">
        <v>43307</v>
      </c>
      <c r="AHG2" s="246">
        <v>43308</v>
      </c>
      <c r="AHH2" s="246">
        <v>43311</v>
      </c>
      <c r="AHI2" s="246">
        <v>43312</v>
      </c>
      <c r="AHJ2" s="246">
        <v>43313</v>
      </c>
      <c r="AHK2" s="246">
        <v>43314</v>
      </c>
      <c r="AHL2" s="246">
        <v>43315</v>
      </c>
      <c r="AHM2" s="246">
        <v>43318</v>
      </c>
      <c r="AHN2" s="54">
        <v>43319</v>
      </c>
      <c r="AHO2" s="54">
        <v>43320</v>
      </c>
      <c r="AHP2" s="54">
        <v>43321</v>
      </c>
      <c r="AHQ2" s="54">
        <v>43322</v>
      </c>
      <c r="AHR2" s="54">
        <v>43323</v>
      </c>
      <c r="AHS2" s="54">
        <v>43324</v>
      </c>
      <c r="AHT2" s="54">
        <v>43325</v>
      </c>
      <c r="AHU2" s="54">
        <v>43326</v>
      </c>
      <c r="AHV2" s="54">
        <v>43327</v>
      </c>
      <c r="AHW2" s="54">
        <v>43328</v>
      </c>
      <c r="AHX2" s="54">
        <v>43329</v>
      </c>
      <c r="AHY2" s="54">
        <v>43330</v>
      </c>
      <c r="AHZ2" s="54">
        <v>43331</v>
      </c>
      <c r="AIA2" s="54">
        <v>43332</v>
      </c>
      <c r="AIB2" s="54">
        <v>43333</v>
      </c>
      <c r="AIC2" s="54">
        <v>43334</v>
      </c>
      <c r="AID2" s="54">
        <v>43334</v>
      </c>
      <c r="AIE2" s="54">
        <v>43336</v>
      </c>
      <c r="AIF2" s="54">
        <v>43339</v>
      </c>
      <c r="AIG2" s="54">
        <v>43340</v>
      </c>
      <c r="AIH2" s="54">
        <v>43341</v>
      </c>
      <c r="AII2" s="54">
        <v>43342</v>
      </c>
      <c r="AIJ2" s="54">
        <v>43343</v>
      </c>
      <c r="AIK2" s="54">
        <v>43346</v>
      </c>
      <c r="AIL2" s="54">
        <v>43347</v>
      </c>
      <c r="AIM2" s="54">
        <v>43348</v>
      </c>
      <c r="AIN2" s="54">
        <v>43349</v>
      </c>
      <c r="AIO2" s="54">
        <v>43350</v>
      </c>
      <c r="AIP2" s="54">
        <v>43353</v>
      </c>
      <c r="AIQ2" s="54">
        <v>43354</v>
      </c>
      <c r="AIR2" s="54">
        <v>43355</v>
      </c>
      <c r="AIS2" s="54">
        <v>43356</v>
      </c>
      <c r="AIT2" s="54">
        <v>43357</v>
      </c>
      <c r="AIU2" s="54">
        <v>43360</v>
      </c>
      <c r="AIV2" s="54">
        <v>43361</v>
      </c>
      <c r="AIW2" s="54">
        <v>43362</v>
      </c>
      <c r="AIX2" s="54">
        <v>43363</v>
      </c>
      <c r="AIY2" s="54">
        <v>43364</v>
      </c>
      <c r="AIZ2" s="54">
        <v>43367</v>
      </c>
      <c r="AJA2" s="54">
        <v>43368</v>
      </c>
      <c r="AJB2" s="54">
        <v>43369</v>
      </c>
      <c r="AJC2" s="54">
        <v>43370</v>
      </c>
      <c r="AJD2" s="54">
        <v>43371</v>
      </c>
      <c r="AJE2" s="54">
        <v>43374</v>
      </c>
      <c r="AJF2" s="54">
        <v>43375</v>
      </c>
      <c r="AJG2" s="54">
        <v>43376</v>
      </c>
      <c r="AJH2" s="54">
        <v>43377</v>
      </c>
      <c r="AJI2" s="54">
        <v>43378</v>
      </c>
      <c r="AJJ2" s="54">
        <v>43381</v>
      </c>
      <c r="AJK2" s="54">
        <v>43382</v>
      </c>
      <c r="AJL2" s="54">
        <v>43383</v>
      </c>
      <c r="AJM2" s="54">
        <v>43384</v>
      </c>
      <c r="AJN2" s="54">
        <v>43385</v>
      </c>
      <c r="AJO2" s="54">
        <v>43388</v>
      </c>
      <c r="AJP2" s="54">
        <v>43389</v>
      </c>
      <c r="AJQ2" s="54">
        <v>43390</v>
      </c>
      <c r="AJR2" s="54">
        <v>43391</v>
      </c>
      <c r="AJS2" s="54">
        <v>43392</v>
      </c>
      <c r="AJT2" s="54">
        <v>43395</v>
      </c>
      <c r="AJU2" s="54">
        <v>43396</v>
      </c>
      <c r="AJV2" s="54">
        <v>43397</v>
      </c>
      <c r="AJW2" s="54">
        <v>43398</v>
      </c>
      <c r="AJX2" s="54">
        <v>43399</v>
      </c>
      <c r="AJY2" s="54">
        <v>43402</v>
      </c>
      <c r="AJZ2" s="54">
        <v>43403</v>
      </c>
      <c r="AKA2" s="54">
        <v>43404</v>
      </c>
      <c r="AKB2" s="54">
        <v>43405</v>
      </c>
      <c r="AKC2" s="54">
        <v>43406</v>
      </c>
      <c r="AKD2" s="54">
        <v>43409</v>
      </c>
      <c r="AKE2" s="54">
        <v>43410</v>
      </c>
      <c r="AKF2" s="54">
        <v>43411</v>
      </c>
      <c r="AKG2" s="54">
        <v>43416</v>
      </c>
      <c r="AKH2" s="54">
        <v>43417</v>
      </c>
      <c r="AKI2" s="54">
        <v>43418</v>
      </c>
      <c r="AKJ2" s="54">
        <v>43419</v>
      </c>
      <c r="AKK2" s="54">
        <v>43420</v>
      </c>
      <c r="AKL2" s="54">
        <v>43421</v>
      </c>
      <c r="AKM2" s="54">
        <v>43423</v>
      </c>
      <c r="AKN2" s="54">
        <v>43424</v>
      </c>
      <c r="AKO2" s="54">
        <v>43425</v>
      </c>
      <c r="AKP2" s="54">
        <v>43426</v>
      </c>
      <c r="AKQ2" s="54">
        <v>43427</v>
      </c>
      <c r="AKR2" s="54">
        <v>43431</v>
      </c>
      <c r="AKS2" s="54">
        <v>43432</v>
      </c>
      <c r="AKT2" s="54">
        <v>43433</v>
      </c>
      <c r="AKU2" s="54">
        <v>43434</v>
      </c>
      <c r="AKV2" s="54">
        <v>43437</v>
      </c>
      <c r="AKW2" s="54">
        <v>43438</v>
      </c>
      <c r="AKX2" s="54">
        <v>43439</v>
      </c>
      <c r="AKY2" s="54">
        <v>43440</v>
      </c>
      <c r="AKZ2" s="54">
        <v>43441</v>
      </c>
      <c r="ALA2" s="54">
        <v>43444</v>
      </c>
      <c r="ALB2" s="54">
        <v>43445</v>
      </c>
      <c r="ALC2" s="54">
        <v>43446</v>
      </c>
      <c r="ALD2" s="54">
        <v>43447</v>
      </c>
      <c r="ALE2" s="54">
        <v>43448</v>
      </c>
      <c r="ALF2" s="54">
        <v>43451</v>
      </c>
      <c r="ALG2" s="54">
        <v>43452</v>
      </c>
      <c r="ALH2" s="54">
        <v>43453</v>
      </c>
      <c r="ALI2" s="54">
        <v>43454</v>
      </c>
      <c r="ALJ2" s="54">
        <v>43455</v>
      </c>
      <c r="ALK2" s="54">
        <v>43458</v>
      </c>
      <c r="ALL2" s="54">
        <v>43459</v>
      </c>
      <c r="ALM2" s="54">
        <v>43460</v>
      </c>
      <c r="ALN2" s="54">
        <v>43461</v>
      </c>
      <c r="ALO2" s="54">
        <v>43462</v>
      </c>
      <c r="ALP2" s="54">
        <v>43465</v>
      </c>
      <c r="ALQ2" s="54">
        <v>43467</v>
      </c>
      <c r="ALR2" s="54">
        <v>43468</v>
      </c>
      <c r="ALS2" s="54">
        <v>43469</v>
      </c>
      <c r="ALT2" s="54">
        <v>43472</v>
      </c>
      <c r="ALU2" s="54">
        <v>43473</v>
      </c>
      <c r="ALV2" s="54">
        <v>43474</v>
      </c>
      <c r="ALW2" s="54">
        <v>43475</v>
      </c>
      <c r="ALX2" s="54">
        <v>43476</v>
      </c>
      <c r="ALY2" s="54">
        <v>43479</v>
      </c>
      <c r="ALZ2" s="54">
        <v>43480</v>
      </c>
      <c r="AMA2" s="54">
        <v>43481</v>
      </c>
      <c r="AMB2" s="54">
        <v>43482</v>
      </c>
      <c r="AMC2" s="54">
        <v>43483</v>
      </c>
      <c r="AMD2" s="54">
        <v>43486</v>
      </c>
      <c r="AME2" s="54">
        <v>43487</v>
      </c>
      <c r="AMF2" s="54">
        <v>43488</v>
      </c>
      <c r="AMG2" s="54">
        <v>43489</v>
      </c>
      <c r="AMH2" s="54">
        <v>43490</v>
      </c>
      <c r="AMI2" s="54">
        <v>43493</v>
      </c>
      <c r="AMJ2" s="54">
        <v>43494</v>
      </c>
      <c r="AMK2" s="54">
        <v>43495</v>
      </c>
      <c r="AML2" s="54">
        <v>43496</v>
      </c>
      <c r="AMM2" s="54">
        <v>43497</v>
      </c>
      <c r="AMN2" s="54">
        <v>43498</v>
      </c>
      <c r="AMO2" s="54">
        <v>43500</v>
      </c>
      <c r="AMP2" s="54">
        <v>43507</v>
      </c>
      <c r="AMQ2" s="247">
        <v>43508</v>
      </c>
      <c r="AMR2" s="247">
        <v>43509</v>
      </c>
      <c r="AMS2" s="247">
        <v>43510</v>
      </c>
      <c r="AMT2" s="247">
        <v>43511</v>
      </c>
      <c r="AMU2" s="247">
        <v>43514</v>
      </c>
      <c r="AMV2" s="247">
        <v>43515</v>
      </c>
      <c r="AMW2" s="247">
        <v>43516</v>
      </c>
      <c r="AMX2" s="247">
        <v>43517</v>
      </c>
      <c r="AMY2" s="247">
        <v>43518</v>
      </c>
      <c r="AMZ2" s="247">
        <v>43521</v>
      </c>
      <c r="ANA2" s="247">
        <v>43522</v>
      </c>
      <c r="ANB2" s="247">
        <v>43523</v>
      </c>
      <c r="ANC2" s="247">
        <v>43524</v>
      </c>
      <c r="AND2" s="247">
        <v>43525</v>
      </c>
      <c r="ANE2" s="247">
        <v>43528</v>
      </c>
      <c r="ANF2" s="247">
        <v>43529</v>
      </c>
      <c r="ANG2" s="247">
        <v>43530</v>
      </c>
      <c r="ANH2" s="247">
        <v>43531</v>
      </c>
      <c r="ANI2" s="247">
        <v>43535</v>
      </c>
      <c r="ANJ2" s="247">
        <v>43536</v>
      </c>
      <c r="ANK2" s="247">
        <v>43537</v>
      </c>
      <c r="ANL2" s="247">
        <v>43538</v>
      </c>
      <c r="ANM2" s="247">
        <v>43539</v>
      </c>
      <c r="ANN2" s="247">
        <v>43542</v>
      </c>
      <c r="ANO2" s="247">
        <v>43543</v>
      </c>
      <c r="ANP2" s="247">
        <v>43544</v>
      </c>
      <c r="ANQ2" s="247">
        <v>43545</v>
      </c>
      <c r="ANR2" s="247">
        <v>43546</v>
      </c>
      <c r="ANS2" s="247">
        <v>43549</v>
      </c>
      <c r="ANT2" s="247">
        <v>43550</v>
      </c>
      <c r="ANU2" s="247">
        <v>43550</v>
      </c>
      <c r="ANV2" s="247">
        <v>43552</v>
      </c>
      <c r="ANW2" s="247">
        <v>43553</v>
      </c>
      <c r="ANX2" s="247">
        <v>43556</v>
      </c>
      <c r="ANY2" s="247">
        <v>43557</v>
      </c>
      <c r="ANZ2" s="247">
        <v>43558</v>
      </c>
      <c r="AOA2" s="247">
        <v>43559</v>
      </c>
      <c r="AOB2" s="247">
        <v>43560</v>
      </c>
      <c r="AOC2" s="247">
        <v>43563</v>
      </c>
      <c r="AOD2" s="247">
        <v>43564</v>
      </c>
      <c r="AOE2" s="247">
        <v>43565</v>
      </c>
      <c r="AOF2" s="247">
        <v>43566</v>
      </c>
      <c r="AOG2" s="247">
        <v>43567</v>
      </c>
      <c r="AOH2" s="247">
        <v>43570</v>
      </c>
      <c r="AOI2" s="247">
        <v>43571</v>
      </c>
      <c r="AOJ2" s="247">
        <v>43572</v>
      </c>
      <c r="AOK2" s="247">
        <v>43573</v>
      </c>
      <c r="AOL2" s="247">
        <v>43574</v>
      </c>
      <c r="AOM2" s="247">
        <v>43577</v>
      </c>
      <c r="AON2" s="247">
        <v>43578</v>
      </c>
      <c r="AOO2" s="247">
        <v>43579</v>
      </c>
      <c r="AOP2" s="247">
        <v>43580</v>
      </c>
      <c r="AOQ2" s="247">
        <v>43581</v>
      </c>
      <c r="AOR2" s="247">
        <v>43584</v>
      </c>
      <c r="AOS2" s="247">
        <v>43585</v>
      </c>
      <c r="AOT2" s="247">
        <v>43586</v>
      </c>
      <c r="AOU2" s="247">
        <v>43587</v>
      </c>
      <c r="AOV2" s="247">
        <v>43588</v>
      </c>
      <c r="AOW2" s="247">
        <v>43591</v>
      </c>
      <c r="AOX2" s="247">
        <v>43592</v>
      </c>
      <c r="AOY2" s="247">
        <v>43593</v>
      </c>
      <c r="AOZ2" s="247">
        <v>43594</v>
      </c>
      <c r="APA2" s="247">
        <v>43595</v>
      </c>
      <c r="APB2" s="247">
        <v>43598</v>
      </c>
      <c r="APC2" s="247">
        <v>43599</v>
      </c>
      <c r="APD2" s="247">
        <v>43600</v>
      </c>
      <c r="APE2" s="247">
        <v>43601</v>
      </c>
      <c r="APF2" s="247">
        <v>43602</v>
      </c>
      <c r="APG2" s="247">
        <v>43605</v>
      </c>
      <c r="APH2" s="247">
        <v>43606</v>
      </c>
      <c r="API2" s="247">
        <v>43607</v>
      </c>
      <c r="APJ2" s="247">
        <v>43608</v>
      </c>
      <c r="APK2" s="247">
        <v>43609</v>
      </c>
      <c r="APL2" s="247">
        <v>43612</v>
      </c>
      <c r="APM2" s="247">
        <v>43613</v>
      </c>
      <c r="APN2" s="247">
        <v>43614</v>
      </c>
      <c r="APO2" s="247">
        <v>43615</v>
      </c>
      <c r="APP2" s="247">
        <v>43616</v>
      </c>
      <c r="APQ2" s="247">
        <v>43619</v>
      </c>
      <c r="APR2" s="247">
        <v>43620</v>
      </c>
      <c r="APS2" s="247">
        <v>43621</v>
      </c>
      <c r="APT2" s="247">
        <v>43622</v>
      </c>
      <c r="APU2" s="247">
        <v>43623</v>
      </c>
      <c r="APV2" s="247">
        <v>43626</v>
      </c>
      <c r="APW2" s="247">
        <v>43627</v>
      </c>
      <c r="APX2" s="247">
        <v>43628</v>
      </c>
      <c r="APY2" s="247">
        <v>43629</v>
      </c>
      <c r="APZ2" s="247">
        <v>43630</v>
      </c>
      <c r="AQA2" s="247">
        <v>43633</v>
      </c>
      <c r="AQB2" s="247">
        <v>43634</v>
      </c>
      <c r="AQC2" s="247">
        <v>43635</v>
      </c>
      <c r="AQD2" s="247">
        <v>43636</v>
      </c>
      <c r="AQE2" s="247">
        <v>43637</v>
      </c>
      <c r="AQF2" s="247">
        <v>43640</v>
      </c>
      <c r="AQG2" s="247">
        <v>43641</v>
      </c>
      <c r="AQH2" s="247">
        <v>43642</v>
      </c>
      <c r="AQI2" s="247">
        <v>43643</v>
      </c>
      <c r="AQJ2" s="247">
        <v>43644</v>
      </c>
      <c r="AQK2" s="247">
        <v>43647</v>
      </c>
      <c r="AQL2" s="247">
        <v>43648</v>
      </c>
      <c r="AQM2" s="247">
        <v>43649</v>
      </c>
      <c r="AQN2" s="247">
        <v>43650</v>
      </c>
      <c r="AQO2" s="247">
        <v>43651</v>
      </c>
      <c r="AQP2" s="247">
        <v>43654</v>
      </c>
      <c r="AQQ2" s="247">
        <v>43655</v>
      </c>
      <c r="AQR2" s="247">
        <v>43656</v>
      </c>
      <c r="AQS2" s="247">
        <v>43662</v>
      </c>
      <c r="AQT2" s="247">
        <v>43663</v>
      </c>
      <c r="AQU2" s="247">
        <v>43664</v>
      </c>
      <c r="AQV2" s="247">
        <v>43665</v>
      </c>
      <c r="AQW2" s="247">
        <v>43668</v>
      </c>
      <c r="AQX2" s="247">
        <v>43669</v>
      </c>
      <c r="AQY2" s="247">
        <v>43670</v>
      </c>
      <c r="AQZ2" s="247">
        <v>43671</v>
      </c>
      <c r="ARA2" s="247">
        <v>43672</v>
      </c>
      <c r="ARB2" s="247">
        <v>43675</v>
      </c>
      <c r="ARC2" s="247">
        <v>43676</v>
      </c>
      <c r="ARD2" s="247">
        <v>43677</v>
      </c>
      <c r="ARE2" s="247">
        <v>43678</v>
      </c>
      <c r="ARF2" s="247">
        <v>43679</v>
      </c>
      <c r="ARG2" s="247">
        <v>43682</v>
      </c>
      <c r="ARH2" s="247">
        <v>43683</v>
      </c>
      <c r="ARI2" s="247">
        <v>43684</v>
      </c>
      <c r="ARJ2" s="247">
        <v>43685</v>
      </c>
      <c r="ARK2" s="247">
        <v>43686</v>
      </c>
      <c r="ARL2" s="247">
        <v>43689</v>
      </c>
      <c r="ARM2" s="247">
        <v>43690</v>
      </c>
      <c r="ARN2" s="247">
        <v>43691</v>
      </c>
      <c r="ARO2" s="247">
        <v>43692</v>
      </c>
      <c r="ARP2" s="247">
        <v>43693</v>
      </c>
      <c r="ARQ2" s="247">
        <v>43696</v>
      </c>
      <c r="ARR2" s="247">
        <v>43697</v>
      </c>
      <c r="ARS2" s="247">
        <v>43698</v>
      </c>
      <c r="ART2" s="247">
        <v>43699</v>
      </c>
      <c r="ARU2" s="247">
        <v>43700</v>
      </c>
      <c r="ARV2" s="247">
        <v>43703</v>
      </c>
      <c r="ARW2" s="247">
        <v>43704</v>
      </c>
      <c r="ARX2" s="247">
        <v>43705</v>
      </c>
      <c r="ARY2" s="247">
        <v>43706</v>
      </c>
      <c r="ARZ2" s="247">
        <v>43707</v>
      </c>
      <c r="ASA2" s="247">
        <v>43710</v>
      </c>
      <c r="ASB2" s="247">
        <v>43712</v>
      </c>
      <c r="ASC2" s="247">
        <v>43713</v>
      </c>
      <c r="ASD2" s="247">
        <v>43714</v>
      </c>
      <c r="ASE2" s="247">
        <v>43715</v>
      </c>
      <c r="ASF2" s="247">
        <v>43717</v>
      </c>
      <c r="ASG2" s="247">
        <v>43718</v>
      </c>
      <c r="ASH2" s="247">
        <v>43719</v>
      </c>
      <c r="ASI2" s="247">
        <v>43720</v>
      </c>
      <c r="ASJ2" s="247">
        <v>43721</v>
      </c>
      <c r="ASK2" s="247">
        <v>43724</v>
      </c>
      <c r="ASL2" s="247">
        <v>43725</v>
      </c>
      <c r="ASM2" s="247">
        <v>43726</v>
      </c>
      <c r="ASN2" s="247">
        <v>43727</v>
      </c>
      <c r="ASO2" s="247">
        <v>43728</v>
      </c>
      <c r="ASP2" s="247">
        <v>43731</v>
      </c>
      <c r="ASQ2" s="247">
        <v>43732</v>
      </c>
      <c r="ASR2" s="247">
        <v>43733</v>
      </c>
      <c r="ASS2" s="247">
        <v>43734</v>
      </c>
      <c r="AST2" s="247">
        <v>43735</v>
      </c>
      <c r="ASU2" s="247">
        <v>43738</v>
      </c>
      <c r="ASV2" s="247">
        <v>43739</v>
      </c>
      <c r="ASW2" s="247">
        <v>43740</v>
      </c>
      <c r="ASX2" s="247">
        <v>43741</v>
      </c>
      <c r="ASY2" s="247">
        <v>43742</v>
      </c>
      <c r="ASZ2" s="247">
        <v>43745</v>
      </c>
      <c r="ATA2" s="247">
        <v>43746</v>
      </c>
      <c r="ATB2" s="247">
        <v>43747</v>
      </c>
      <c r="ATC2" s="247">
        <v>43748</v>
      </c>
      <c r="ATD2" s="247">
        <v>43749</v>
      </c>
      <c r="ATE2" s="247">
        <v>43752</v>
      </c>
      <c r="ATF2" s="247">
        <v>43753</v>
      </c>
      <c r="ATG2" s="247">
        <v>43754</v>
      </c>
      <c r="ATH2" s="247">
        <v>43755</v>
      </c>
      <c r="ATI2" s="247">
        <v>43756</v>
      </c>
      <c r="ATJ2" s="247">
        <v>43759</v>
      </c>
      <c r="ATK2" s="247">
        <v>43760</v>
      </c>
      <c r="ATL2" s="247">
        <v>43761</v>
      </c>
      <c r="ATM2" s="247">
        <v>43762</v>
      </c>
      <c r="ATN2" s="247">
        <v>43763</v>
      </c>
      <c r="ATO2" s="247">
        <v>43766</v>
      </c>
      <c r="ATP2" s="247">
        <v>43767</v>
      </c>
      <c r="ATQ2" s="247">
        <v>43768</v>
      </c>
      <c r="ATR2" s="247">
        <v>43769</v>
      </c>
      <c r="ATS2" s="54">
        <v>43770</v>
      </c>
      <c r="ATT2" s="54">
        <v>43773</v>
      </c>
      <c r="ATU2" s="54">
        <v>43774</v>
      </c>
      <c r="ATV2" s="54">
        <v>43775</v>
      </c>
      <c r="ATW2" s="54">
        <v>43776</v>
      </c>
      <c r="ATX2" s="54">
        <v>43777</v>
      </c>
      <c r="ATY2" s="54">
        <v>43780</v>
      </c>
      <c r="ATZ2" s="54">
        <v>43781</v>
      </c>
      <c r="AUA2" s="54">
        <v>43782</v>
      </c>
      <c r="AUB2" s="54">
        <v>43783</v>
      </c>
      <c r="AUC2" s="54">
        <v>43784</v>
      </c>
      <c r="AUD2" s="54">
        <v>43787</v>
      </c>
      <c r="AUE2" s="54">
        <v>43788</v>
      </c>
      <c r="AUF2" s="54">
        <v>43789</v>
      </c>
      <c r="AUG2" s="54">
        <v>43790</v>
      </c>
      <c r="AUH2" s="54">
        <v>43791</v>
      </c>
      <c r="AUI2" s="54">
        <v>43794</v>
      </c>
      <c r="AUJ2" s="54">
        <v>43797</v>
      </c>
      <c r="AUK2" s="54">
        <v>43798</v>
      </c>
      <c r="AUL2" s="54">
        <v>43801</v>
      </c>
      <c r="AUM2" s="54">
        <v>43802</v>
      </c>
      <c r="AUN2" s="54">
        <v>43803</v>
      </c>
      <c r="AUO2" s="54">
        <v>43804</v>
      </c>
      <c r="AUP2" s="54">
        <v>43805</v>
      </c>
      <c r="AUQ2" s="54">
        <v>43808</v>
      </c>
      <c r="AUR2" s="54">
        <v>43809</v>
      </c>
      <c r="AUS2" s="54">
        <v>43810</v>
      </c>
      <c r="AUT2" s="54">
        <v>43811</v>
      </c>
      <c r="AUU2" s="54">
        <v>43812</v>
      </c>
      <c r="AUV2" s="54">
        <v>43815</v>
      </c>
      <c r="AUW2" s="54">
        <v>43816</v>
      </c>
      <c r="AUX2" s="54">
        <v>43817</v>
      </c>
      <c r="AUY2" s="54">
        <v>43818</v>
      </c>
      <c r="AUZ2" s="54">
        <v>43819</v>
      </c>
      <c r="AVA2" s="54">
        <v>43822</v>
      </c>
      <c r="AVB2" s="54">
        <v>43823</v>
      </c>
      <c r="AVC2" s="54">
        <v>43824</v>
      </c>
      <c r="AVD2" s="54">
        <v>43825</v>
      </c>
      <c r="AVE2" s="54">
        <v>43826</v>
      </c>
      <c r="AVF2" s="54">
        <v>43829</v>
      </c>
      <c r="AVG2" s="54">
        <v>43830</v>
      </c>
      <c r="AVH2" s="54">
        <v>43832</v>
      </c>
      <c r="AVI2" s="54">
        <v>43833</v>
      </c>
      <c r="AVJ2" s="54">
        <v>43836</v>
      </c>
      <c r="AVK2" s="54">
        <v>43837</v>
      </c>
      <c r="AVL2" s="54">
        <v>43838</v>
      </c>
      <c r="AVM2" s="54">
        <v>43839</v>
      </c>
      <c r="AVN2" s="54">
        <v>43840</v>
      </c>
      <c r="AVO2" s="54">
        <v>43843</v>
      </c>
      <c r="AVP2" s="54">
        <v>43844</v>
      </c>
      <c r="AVQ2" s="54">
        <v>43845</v>
      </c>
      <c r="AVR2" s="54">
        <v>43846</v>
      </c>
      <c r="AVS2" s="54">
        <v>43847</v>
      </c>
      <c r="AVT2" s="54">
        <v>43850</v>
      </c>
      <c r="AVU2" s="54">
        <v>43851</v>
      </c>
      <c r="AVV2" s="54">
        <v>43852</v>
      </c>
      <c r="AVW2" s="54">
        <v>43853</v>
      </c>
      <c r="AVX2" s="54">
        <v>43854</v>
      </c>
      <c r="AVY2" s="54">
        <v>43857</v>
      </c>
      <c r="AVZ2" s="54">
        <v>43858</v>
      </c>
      <c r="AWA2" s="54">
        <v>43859</v>
      </c>
      <c r="AWB2" s="54">
        <v>43860</v>
      </c>
      <c r="AWC2" s="54">
        <v>43861</v>
      </c>
      <c r="AWD2" s="54">
        <v>43864</v>
      </c>
      <c r="AWE2" s="54">
        <v>43865</v>
      </c>
      <c r="AWF2" s="54">
        <v>43866</v>
      </c>
      <c r="AWG2" s="54">
        <v>43867</v>
      </c>
      <c r="AWH2" s="54">
        <v>43868</v>
      </c>
      <c r="AWI2" s="54">
        <v>43871</v>
      </c>
      <c r="AWJ2" s="54">
        <v>43872</v>
      </c>
      <c r="AWK2" s="54">
        <v>43873</v>
      </c>
      <c r="AWL2" s="54">
        <v>43874</v>
      </c>
      <c r="AWM2" s="54">
        <v>43875</v>
      </c>
      <c r="AWN2" s="54">
        <v>43878</v>
      </c>
      <c r="AWO2" s="54">
        <v>43879</v>
      </c>
      <c r="AWP2" s="54">
        <v>43880</v>
      </c>
      <c r="AWQ2" s="54">
        <v>43881</v>
      </c>
      <c r="AWR2" s="54">
        <v>43882</v>
      </c>
      <c r="AWS2" s="54">
        <v>43888</v>
      </c>
      <c r="AWT2" s="54">
        <v>43889</v>
      </c>
      <c r="AWU2" s="54">
        <v>43892</v>
      </c>
      <c r="AWV2" s="54">
        <v>43893</v>
      </c>
      <c r="AWW2" s="54">
        <v>43894</v>
      </c>
      <c r="AWX2" s="54">
        <v>43895</v>
      </c>
      <c r="AWY2" s="54">
        <v>43896</v>
      </c>
      <c r="AWZ2" s="54">
        <v>43899</v>
      </c>
      <c r="AXA2" s="54">
        <v>43900</v>
      </c>
      <c r="AXB2" s="54">
        <v>43901</v>
      </c>
      <c r="AXC2" s="54">
        <v>43902</v>
      </c>
      <c r="AXD2" s="54">
        <v>43903</v>
      </c>
      <c r="AXE2" s="54">
        <v>43906</v>
      </c>
      <c r="AXF2" s="54">
        <v>43907</v>
      </c>
      <c r="AXG2" s="54">
        <v>43908</v>
      </c>
      <c r="AXH2" s="54">
        <v>43909</v>
      </c>
      <c r="AXI2" s="54">
        <v>43910</v>
      </c>
      <c r="AXJ2" s="54">
        <v>43913</v>
      </c>
      <c r="AXK2" s="54">
        <v>43914</v>
      </c>
      <c r="AXL2" s="54">
        <v>43915</v>
      </c>
      <c r="AXM2" s="54">
        <v>43916</v>
      </c>
      <c r="AXN2" s="54">
        <v>43917</v>
      </c>
      <c r="AXO2" s="54">
        <v>43920</v>
      </c>
      <c r="AXP2" s="54">
        <v>43921</v>
      </c>
      <c r="AXQ2" s="54">
        <v>43922</v>
      </c>
      <c r="AXR2" s="54">
        <v>43923</v>
      </c>
      <c r="AXS2" s="54">
        <v>43924</v>
      </c>
      <c r="AXT2" s="54">
        <v>43927</v>
      </c>
      <c r="AXU2" s="54">
        <v>43928</v>
      </c>
      <c r="AXV2" s="54">
        <v>43929</v>
      </c>
      <c r="AXW2" s="54">
        <v>43930</v>
      </c>
      <c r="AXX2" s="54">
        <v>43931</v>
      </c>
      <c r="AXY2" s="54">
        <v>43934</v>
      </c>
      <c r="AXZ2" s="54">
        <v>43935</v>
      </c>
      <c r="AYA2" s="54">
        <v>43936</v>
      </c>
      <c r="AYB2" s="54">
        <v>43937</v>
      </c>
      <c r="AYC2" s="54">
        <v>43938</v>
      </c>
      <c r="AYD2" s="54">
        <v>43941</v>
      </c>
      <c r="AYE2" s="54">
        <v>43942</v>
      </c>
      <c r="AYF2" s="54">
        <v>43943</v>
      </c>
      <c r="AYG2" s="54">
        <v>43944</v>
      </c>
      <c r="AYH2" s="54">
        <v>43945</v>
      </c>
      <c r="AYI2" s="54">
        <v>43948</v>
      </c>
      <c r="AYJ2" s="54">
        <v>43949</v>
      </c>
      <c r="AYK2" s="54">
        <v>43950</v>
      </c>
      <c r="AYL2" s="54">
        <v>43951</v>
      </c>
      <c r="AYM2" s="54">
        <v>43952</v>
      </c>
      <c r="AYN2" s="54">
        <v>43955</v>
      </c>
      <c r="AYO2" s="54">
        <v>43956</v>
      </c>
      <c r="AYP2" s="54">
        <v>43957</v>
      </c>
      <c r="AYQ2" s="54">
        <v>43958</v>
      </c>
      <c r="AYR2" s="54">
        <v>43959</v>
      </c>
      <c r="AYS2" s="54">
        <v>43962</v>
      </c>
      <c r="AYT2" s="54">
        <v>43963</v>
      </c>
      <c r="AYU2" s="54">
        <v>43964</v>
      </c>
      <c r="AYV2" s="54">
        <v>43965</v>
      </c>
      <c r="AYW2" s="54">
        <v>43966</v>
      </c>
      <c r="AYX2" s="54">
        <v>43969</v>
      </c>
      <c r="AYY2" s="54">
        <v>43970</v>
      </c>
      <c r="AYZ2" s="54">
        <v>43971</v>
      </c>
      <c r="AZA2" s="54">
        <v>43972</v>
      </c>
      <c r="AZB2" s="54">
        <v>43973</v>
      </c>
      <c r="AZC2" s="54">
        <v>43976</v>
      </c>
      <c r="AZD2" s="54">
        <v>43977</v>
      </c>
      <c r="AZE2" s="54">
        <v>43978</v>
      </c>
      <c r="AZF2" s="54">
        <v>43979</v>
      </c>
      <c r="AZG2" s="54">
        <v>43980</v>
      </c>
      <c r="AZH2" s="358">
        <v>43984</v>
      </c>
      <c r="AZI2" s="358">
        <v>43985</v>
      </c>
      <c r="AZJ2" s="358">
        <v>43986</v>
      </c>
      <c r="AZK2" s="358">
        <v>43990</v>
      </c>
      <c r="AZL2" s="358">
        <v>43991</v>
      </c>
      <c r="AZM2" s="358">
        <v>43992</v>
      </c>
      <c r="AZN2" s="358">
        <v>43993</v>
      </c>
      <c r="AZO2" s="358">
        <v>43994</v>
      </c>
      <c r="AZP2" s="358">
        <v>43997</v>
      </c>
      <c r="AZQ2" s="358">
        <v>43998</v>
      </c>
      <c r="AZR2" s="358">
        <v>43999</v>
      </c>
      <c r="AZS2" s="358">
        <v>44000</v>
      </c>
      <c r="AZT2" s="358">
        <v>44001</v>
      </c>
      <c r="AZU2" s="358">
        <v>44004</v>
      </c>
      <c r="AZV2" s="358">
        <v>44005</v>
      </c>
      <c r="AZW2" s="358">
        <v>44007</v>
      </c>
      <c r="AZX2" s="358">
        <v>44008</v>
      </c>
      <c r="AZY2" s="358">
        <v>44011</v>
      </c>
      <c r="AZZ2" s="358">
        <v>44012</v>
      </c>
      <c r="BAA2" s="358">
        <v>44013</v>
      </c>
      <c r="BAB2" s="358">
        <v>44014</v>
      </c>
      <c r="BAC2" s="358">
        <v>44015</v>
      </c>
      <c r="BAD2" s="358">
        <v>44018</v>
      </c>
      <c r="BAE2" s="358">
        <v>44019</v>
      </c>
      <c r="BAF2" s="358">
        <v>44020</v>
      </c>
      <c r="BAG2" s="358">
        <v>44021</v>
      </c>
      <c r="BAH2" s="358">
        <v>44022</v>
      </c>
      <c r="BAI2" s="358">
        <v>44028</v>
      </c>
      <c r="BAJ2" s="358">
        <v>44029</v>
      </c>
      <c r="BAK2" s="358">
        <v>44032</v>
      </c>
      <c r="BAL2" s="358">
        <v>44033</v>
      </c>
      <c r="BAM2" s="358">
        <v>44034</v>
      </c>
      <c r="BAN2" s="358">
        <v>44035</v>
      </c>
      <c r="BAO2" s="358">
        <v>44036</v>
      </c>
      <c r="BAP2" s="358">
        <v>44039</v>
      </c>
      <c r="BAQ2" s="358">
        <v>44040</v>
      </c>
      <c r="BAR2" s="358">
        <v>44041</v>
      </c>
      <c r="BAS2" s="358">
        <v>44042</v>
      </c>
      <c r="BAT2" s="358">
        <v>44043</v>
      </c>
      <c r="BAU2" s="358">
        <v>44046</v>
      </c>
      <c r="BAV2" s="358">
        <v>44047</v>
      </c>
      <c r="BAW2" s="358">
        <v>44048</v>
      </c>
      <c r="BAX2" s="358">
        <v>44049</v>
      </c>
      <c r="BAY2" s="358">
        <v>44050</v>
      </c>
      <c r="BAZ2" s="358">
        <v>44053</v>
      </c>
      <c r="BBA2" s="358">
        <v>44054</v>
      </c>
      <c r="BBB2" s="358">
        <v>44055</v>
      </c>
      <c r="BBC2" s="358">
        <v>44056</v>
      </c>
      <c r="BBD2" s="358">
        <v>44057</v>
      </c>
      <c r="BBE2" s="358">
        <v>44060</v>
      </c>
      <c r="BBF2" s="358">
        <v>44061</v>
      </c>
      <c r="BBG2" s="358">
        <v>44062</v>
      </c>
      <c r="BBH2" s="358">
        <v>44063</v>
      </c>
      <c r="BBI2" s="358">
        <v>44064</v>
      </c>
      <c r="BBJ2" s="358">
        <v>44067</v>
      </c>
      <c r="BBK2" s="358">
        <v>44068</v>
      </c>
      <c r="BBL2" s="358">
        <v>44069</v>
      </c>
      <c r="BBM2" s="358">
        <v>44070</v>
      </c>
      <c r="BBN2" s="358">
        <v>44071</v>
      </c>
      <c r="BBO2" s="358">
        <v>44074</v>
      </c>
      <c r="BBP2" s="358">
        <v>44075</v>
      </c>
      <c r="BBQ2" s="358">
        <v>44076</v>
      </c>
      <c r="BBR2" s="358">
        <v>44077</v>
      </c>
      <c r="BBS2" s="358">
        <v>44078</v>
      </c>
      <c r="BBT2" s="358">
        <v>44081</v>
      </c>
      <c r="BBU2" s="358">
        <v>44082</v>
      </c>
      <c r="BBV2" s="358">
        <v>44083</v>
      </c>
      <c r="BBW2" s="358">
        <v>44084</v>
      </c>
      <c r="BBX2" s="358">
        <v>44085</v>
      </c>
      <c r="BBY2" s="358">
        <v>44088</v>
      </c>
      <c r="BBZ2" s="358">
        <v>44089</v>
      </c>
      <c r="BCA2" s="358">
        <v>44090</v>
      </c>
      <c r="BCB2" s="358">
        <v>44091</v>
      </c>
      <c r="BCC2" s="358">
        <v>44092</v>
      </c>
      <c r="BCD2" s="358">
        <v>44095</v>
      </c>
      <c r="BCE2" s="358">
        <v>44096</v>
      </c>
      <c r="BCF2" s="358">
        <v>44097</v>
      </c>
      <c r="BCG2" s="358">
        <v>44098</v>
      </c>
      <c r="BCH2" s="358">
        <v>44099</v>
      </c>
      <c r="BCI2" s="358">
        <v>44102</v>
      </c>
      <c r="BCJ2" s="358">
        <v>44103</v>
      </c>
      <c r="BCK2" s="358">
        <v>44104</v>
      </c>
      <c r="BCL2" s="358">
        <v>44105</v>
      </c>
      <c r="BCM2" s="358">
        <v>44106</v>
      </c>
      <c r="BCN2" s="358">
        <v>44109</v>
      </c>
      <c r="BCO2" s="358">
        <v>44110</v>
      </c>
      <c r="BCP2" s="358">
        <v>44111</v>
      </c>
      <c r="BCQ2" s="358">
        <v>44112</v>
      </c>
      <c r="BCR2" s="358">
        <v>44113</v>
      </c>
      <c r="BCS2" s="358">
        <v>44116</v>
      </c>
      <c r="BCT2" s="358">
        <v>44117</v>
      </c>
      <c r="BCU2" s="358">
        <v>44118</v>
      </c>
      <c r="BCV2" s="358">
        <v>44120</v>
      </c>
      <c r="BCW2" s="358">
        <v>44123</v>
      </c>
      <c r="BCX2" s="358">
        <v>44124</v>
      </c>
      <c r="BCY2" s="358">
        <v>44125</v>
      </c>
      <c r="BCZ2" s="358">
        <v>44126</v>
      </c>
      <c r="BDA2" s="358">
        <v>44127</v>
      </c>
      <c r="BDB2" s="358">
        <v>44130</v>
      </c>
      <c r="BDC2" s="358">
        <v>44131</v>
      </c>
      <c r="BDD2" s="358">
        <v>44132</v>
      </c>
      <c r="BDE2" s="358">
        <v>44133</v>
      </c>
      <c r="BDF2" s="358">
        <v>44134</v>
      </c>
      <c r="BDG2" s="358">
        <v>44137</v>
      </c>
      <c r="BDH2" s="358">
        <v>44138</v>
      </c>
      <c r="BDI2" s="358">
        <v>44139</v>
      </c>
      <c r="BDJ2" s="358">
        <v>44140</v>
      </c>
      <c r="BDK2" s="358">
        <v>44141</v>
      </c>
      <c r="BDL2" s="358">
        <v>44144</v>
      </c>
      <c r="BDM2" s="358">
        <v>44145</v>
      </c>
      <c r="BDN2" s="358">
        <v>44146</v>
      </c>
      <c r="BDO2" s="358">
        <v>44147</v>
      </c>
      <c r="BDP2" s="358">
        <v>44148</v>
      </c>
      <c r="BDQ2" s="358">
        <v>44152</v>
      </c>
      <c r="BDR2" s="358">
        <v>44153</v>
      </c>
      <c r="BDS2" s="358">
        <v>44154</v>
      </c>
      <c r="BDT2" s="358">
        <v>44155</v>
      </c>
      <c r="BDU2" s="358">
        <v>44158</v>
      </c>
      <c r="BDV2" s="358">
        <v>44159</v>
      </c>
      <c r="BDW2" s="358">
        <v>44160</v>
      </c>
      <c r="BDX2" s="358">
        <v>44161</v>
      </c>
      <c r="BDY2" s="358">
        <v>44162</v>
      </c>
      <c r="BDZ2" s="358">
        <v>44165</v>
      </c>
      <c r="BEA2" s="473">
        <v>44166</v>
      </c>
      <c r="BEB2" s="473">
        <v>44167</v>
      </c>
      <c r="BEC2" s="473">
        <v>44168</v>
      </c>
      <c r="BED2" s="473">
        <v>44169</v>
      </c>
      <c r="BEE2" s="473">
        <v>44172</v>
      </c>
      <c r="BEF2" s="473">
        <v>44173</v>
      </c>
      <c r="BEG2" s="473">
        <v>44174</v>
      </c>
      <c r="BEH2" s="474" t="s">
        <v>238</v>
      </c>
      <c r="BEI2" s="474" t="s">
        <v>238</v>
      </c>
      <c r="BEJ2" s="474" t="s">
        <v>238</v>
      </c>
      <c r="BEK2" s="474" t="s">
        <v>238</v>
      </c>
      <c r="BEL2" s="474" t="s">
        <v>238</v>
      </c>
      <c r="BEM2" s="474" t="s">
        <v>238</v>
      </c>
      <c r="BEN2" s="474" t="s">
        <v>238</v>
      </c>
      <c r="BEO2" s="474" t="s">
        <v>238</v>
      </c>
      <c r="BEP2" s="474" t="s">
        <v>238</v>
      </c>
      <c r="BEQ2" s="474" t="s">
        <v>238</v>
      </c>
      <c r="BER2" s="474" t="s">
        <v>238</v>
      </c>
      <c r="BES2" s="474" t="s">
        <v>238</v>
      </c>
      <c r="BET2" s="474" t="s">
        <v>238</v>
      </c>
      <c r="BEU2" s="474" t="s">
        <v>238</v>
      </c>
      <c r="BEV2" s="474" t="s">
        <v>238</v>
      </c>
      <c r="BEW2" s="473">
        <v>44200</v>
      </c>
      <c r="BEX2" s="473">
        <v>44201</v>
      </c>
      <c r="BEY2" s="473">
        <v>44202</v>
      </c>
      <c r="BEZ2" s="473">
        <v>44203</v>
      </c>
      <c r="BFA2" s="473">
        <v>44204</v>
      </c>
      <c r="BFB2" s="473">
        <v>44207</v>
      </c>
      <c r="BFC2" s="473">
        <v>44208</v>
      </c>
      <c r="BFD2" s="473">
        <v>44209</v>
      </c>
      <c r="BFE2" s="473">
        <v>44210</v>
      </c>
      <c r="BFF2" s="473">
        <v>44211</v>
      </c>
      <c r="BFG2" s="473">
        <v>44214</v>
      </c>
      <c r="BFH2" s="473">
        <v>44215</v>
      </c>
      <c r="BFI2" s="473">
        <v>44216</v>
      </c>
      <c r="BFJ2" s="473">
        <v>44217</v>
      </c>
      <c r="BFK2" s="473">
        <v>44218</v>
      </c>
      <c r="BFL2" s="473">
        <v>44221</v>
      </c>
      <c r="BFM2" s="473">
        <v>44222</v>
      </c>
      <c r="BFN2" s="473">
        <v>44223</v>
      </c>
      <c r="BFO2" s="473">
        <v>44224</v>
      </c>
      <c r="BFP2" s="473">
        <v>44225</v>
      </c>
      <c r="BFQ2" s="473">
        <v>44228</v>
      </c>
      <c r="BFR2" s="473">
        <v>44229</v>
      </c>
      <c r="BFS2" s="473">
        <v>44230</v>
      </c>
      <c r="BFT2" s="473">
        <v>44231</v>
      </c>
      <c r="BFU2" s="473">
        <v>44232</v>
      </c>
      <c r="BFV2" s="473">
        <v>44235</v>
      </c>
      <c r="BFW2" s="473">
        <v>44236</v>
      </c>
      <c r="BFX2" s="473">
        <v>44237</v>
      </c>
      <c r="BFY2" s="473">
        <v>44238</v>
      </c>
      <c r="BFZ2" s="473">
        <v>44242</v>
      </c>
      <c r="BGA2" s="473">
        <v>44243</v>
      </c>
      <c r="BGB2" s="473">
        <v>44244</v>
      </c>
      <c r="BGC2" s="473">
        <v>44245</v>
      </c>
      <c r="BGD2" s="473">
        <v>44246</v>
      </c>
      <c r="BGE2" s="473">
        <v>44249</v>
      </c>
      <c r="BGF2" s="473">
        <v>44250</v>
      </c>
      <c r="BGG2" s="473">
        <v>44251</v>
      </c>
      <c r="BGH2" s="473">
        <v>44252</v>
      </c>
      <c r="BGI2" s="473">
        <v>44253</v>
      </c>
      <c r="BGJ2" s="530">
        <v>44256</v>
      </c>
      <c r="BGK2" s="530">
        <v>44257</v>
      </c>
      <c r="BGL2" s="530">
        <v>44258</v>
      </c>
      <c r="BGM2" s="530">
        <v>44259</v>
      </c>
      <c r="BGN2" s="530">
        <v>44260</v>
      </c>
      <c r="BGO2" s="530">
        <v>44264</v>
      </c>
      <c r="BGP2" s="530">
        <v>44265</v>
      </c>
      <c r="BGQ2" s="530">
        <v>44266</v>
      </c>
      <c r="BGR2" s="530">
        <v>44267</v>
      </c>
      <c r="BGS2" s="530">
        <v>44270</v>
      </c>
      <c r="BGT2" s="530">
        <v>44271</v>
      </c>
      <c r="BGU2" s="530">
        <v>44272</v>
      </c>
      <c r="BGV2" s="530">
        <v>44273</v>
      </c>
      <c r="BGW2" s="530">
        <v>44274</v>
      </c>
      <c r="BGX2" s="530">
        <v>44277</v>
      </c>
      <c r="BGY2" s="530">
        <v>44278</v>
      </c>
      <c r="BGZ2" s="530">
        <v>44279</v>
      </c>
      <c r="BHA2" s="530">
        <v>44280</v>
      </c>
      <c r="BHB2" s="530">
        <v>44281</v>
      </c>
      <c r="BHC2" s="530">
        <v>44284</v>
      </c>
      <c r="BHD2" s="530">
        <v>44285</v>
      </c>
      <c r="BHE2" s="530">
        <v>44286</v>
      </c>
      <c r="BHF2" s="530">
        <v>44287</v>
      </c>
      <c r="BHG2" s="530">
        <v>44288</v>
      </c>
      <c r="BHH2" s="530">
        <v>44291</v>
      </c>
      <c r="BHI2" s="530">
        <v>44292</v>
      </c>
      <c r="BHJ2" s="530">
        <v>44293</v>
      </c>
      <c r="BHK2" s="530">
        <v>44294</v>
      </c>
      <c r="BHL2" s="530">
        <v>44295</v>
      </c>
      <c r="BHM2" s="530">
        <v>44298</v>
      </c>
      <c r="BHN2" s="530">
        <v>44299</v>
      </c>
      <c r="BHO2" s="530">
        <v>44300</v>
      </c>
      <c r="BHP2" s="530">
        <v>44301</v>
      </c>
      <c r="BHQ2" s="530">
        <v>44302</v>
      </c>
      <c r="BHR2" s="530">
        <v>44305</v>
      </c>
      <c r="BHS2" s="530">
        <v>44306</v>
      </c>
      <c r="BHT2" s="530">
        <v>44307</v>
      </c>
      <c r="BHU2" s="530">
        <v>44308</v>
      </c>
      <c r="BHV2" s="530">
        <v>44309</v>
      </c>
      <c r="BHW2" s="530">
        <v>44312</v>
      </c>
      <c r="BHX2" s="530">
        <v>44313</v>
      </c>
      <c r="BHY2" s="530">
        <v>44314</v>
      </c>
      <c r="BHZ2" s="530">
        <v>44315</v>
      </c>
      <c r="BIA2" s="530">
        <v>44316</v>
      </c>
      <c r="BIB2" s="530">
        <v>44319</v>
      </c>
      <c r="BIC2" s="530">
        <v>44320</v>
      </c>
      <c r="BID2" s="530">
        <v>44321</v>
      </c>
      <c r="BIE2" s="530">
        <v>44322</v>
      </c>
      <c r="BIF2" s="530">
        <v>44323</v>
      </c>
      <c r="BIG2" s="530">
        <v>44326</v>
      </c>
      <c r="BIH2" s="530">
        <v>44327</v>
      </c>
      <c r="BII2" s="530">
        <v>44328</v>
      </c>
      <c r="BIJ2" s="530">
        <v>44329</v>
      </c>
      <c r="BIK2" s="530">
        <v>44330</v>
      </c>
      <c r="BIL2" s="530">
        <v>44333</v>
      </c>
      <c r="BIM2" s="473"/>
      <c r="BIN2" s="473"/>
      <c r="BIO2" s="473"/>
      <c r="BIP2" s="473"/>
      <c r="BIQ2" s="473"/>
      <c r="BIR2" s="473"/>
      <c r="BIS2" s="473"/>
      <c r="BIT2" s="473"/>
      <c r="BIU2" s="473"/>
      <c r="BIV2" s="473"/>
      <c r="BIW2" s="473"/>
      <c r="BIX2" s="473"/>
      <c r="BIY2" s="473"/>
      <c r="BIZ2" s="473"/>
      <c r="BJA2" s="473"/>
      <c r="BJB2" s="473"/>
      <c r="BJC2" s="473"/>
      <c r="BJD2" s="473"/>
      <c r="BJE2" s="473"/>
      <c r="BJF2" s="473"/>
      <c r="BJG2" s="473"/>
      <c r="BJH2" s="473"/>
      <c r="BJI2" s="473"/>
      <c r="BJJ2" s="473"/>
      <c r="BJK2" s="473"/>
      <c r="BJL2" s="473"/>
      <c r="BJM2" s="473"/>
      <c r="BJN2" s="473"/>
      <c r="BJO2" s="473"/>
      <c r="BJP2" s="473"/>
      <c r="BJQ2" s="473"/>
      <c r="BJR2" s="473"/>
      <c r="BJS2" s="473"/>
      <c r="BJT2" s="473"/>
      <c r="BJU2" s="473"/>
      <c r="BJV2" s="473"/>
      <c r="BJW2" s="473"/>
      <c r="BJX2" s="473"/>
      <c r="BJY2" s="473"/>
      <c r="BJZ2" s="473"/>
    </row>
    <row r="3" spans="1:1638">
      <c r="B3" s="26">
        <v>2015</v>
      </c>
      <c r="IT3" s="26">
        <v>2016</v>
      </c>
      <c r="SD3" s="248">
        <v>2017</v>
      </c>
      <c r="SE3" s="249"/>
      <c r="SF3" s="249"/>
      <c r="SG3" s="249"/>
      <c r="SH3" s="249"/>
      <c r="SI3" s="249"/>
      <c r="SJ3" s="249"/>
      <c r="SK3" s="249"/>
      <c r="SL3" s="249"/>
      <c r="SM3" s="249"/>
      <c r="SN3" s="249"/>
      <c r="SO3" s="249"/>
      <c r="SP3" s="249"/>
      <c r="SQ3" s="249"/>
      <c r="SR3" s="249"/>
      <c r="SS3" s="249"/>
      <c r="ST3" s="249"/>
      <c r="SU3" s="249"/>
      <c r="SV3" s="249"/>
      <c r="SW3" s="249"/>
      <c r="SX3" s="249"/>
      <c r="SY3" s="249"/>
      <c r="SZ3" s="249"/>
      <c r="TA3" s="249"/>
      <c r="TB3" s="249"/>
      <c r="TC3" s="249"/>
      <c r="TD3" s="249"/>
      <c r="TE3" s="249"/>
      <c r="TF3" s="249"/>
      <c r="TG3" s="249"/>
      <c r="TH3" s="249"/>
      <c r="TI3" s="249"/>
      <c r="TJ3" s="249"/>
      <c r="TK3" s="249"/>
      <c r="TL3" s="249"/>
      <c r="TM3" s="249"/>
      <c r="TN3" s="249"/>
      <c r="TO3" s="249"/>
      <c r="TP3" s="249"/>
      <c r="TQ3" s="249"/>
      <c r="TR3" s="249"/>
      <c r="TS3" s="249"/>
      <c r="TT3" s="249"/>
      <c r="TU3" s="249"/>
      <c r="TV3" s="249"/>
      <c r="TW3" s="249"/>
      <c r="TX3" s="249"/>
      <c r="TY3" s="249"/>
      <c r="TZ3" s="249"/>
      <c r="UA3" s="249"/>
      <c r="UB3" s="249"/>
      <c r="UC3" s="249"/>
      <c r="UD3" s="249"/>
      <c r="UE3" s="249"/>
      <c r="UF3" s="249"/>
      <c r="UG3" s="249"/>
      <c r="UH3" s="249"/>
      <c r="UI3" s="249"/>
      <c r="UJ3" s="249"/>
      <c r="UK3" s="249"/>
      <c r="UL3" s="249"/>
      <c r="UM3" s="249"/>
      <c r="UN3" s="250"/>
      <c r="UO3" s="250"/>
      <c r="UP3" s="250"/>
      <c r="UQ3" s="250"/>
      <c r="UR3" s="250"/>
      <c r="US3" s="250"/>
      <c r="UT3" s="250"/>
      <c r="UU3" s="250"/>
      <c r="UV3" s="250"/>
      <c r="UW3" s="250"/>
      <c r="UX3" s="250"/>
      <c r="UY3" s="250"/>
      <c r="UZ3" s="250"/>
      <c r="VA3" s="250"/>
      <c r="VB3" s="250"/>
      <c r="VC3" s="250"/>
      <c r="VD3" s="250"/>
      <c r="VE3" s="250"/>
      <c r="VF3" s="250"/>
      <c r="VG3" s="251"/>
      <c r="VH3" s="251"/>
      <c r="VI3" s="251"/>
      <c r="VJ3" s="251"/>
      <c r="VK3" s="251"/>
      <c r="VL3" s="251"/>
      <c r="VM3" s="251"/>
      <c r="VN3" s="251"/>
      <c r="VO3" s="251"/>
      <c r="VP3" s="251"/>
      <c r="VQ3" s="251"/>
      <c r="VR3" s="251"/>
      <c r="VS3" s="251"/>
      <c r="VT3" s="251"/>
      <c r="VU3" s="251"/>
      <c r="VV3" s="251"/>
      <c r="VW3" s="251"/>
      <c r="VX3" s="251"/>
      <c r="VY3" s="251"/>
      <c r="VZ3" s="251"/>
      <c r="WA3" s="251"/>
      <c r="WB3" s="251"/>
      <c r="WC3" s="251"/>
      <c r="WD3" s="251"/>
      <c r="WE3" s="251"/>
      <c r="WF3" s="251"/>
      <c r="WG3" s="251"/>
      <c r="WH3" s="251"/>
      <c r="WI3" s="251"/>
      <c r="WJ3" s="251"/>
      <c r="WK3" s="251"/>
      <c r="WL3" s="251"/>
      <c r="WM3" s="251"/>
      <c r="WN3" s="251"/>
      <c r="WO3" s="251"/>
      <c r="WP3" s="251"/>
      <c r="WQ3" s="251"/>
      <c r="WR3" s="251"/>
      <c r="WS3" s="251"/>
      <c r="WT3" s="251"/>
      <c r="WU3" s="251"/>
      <c r="WV3" s="251"/>
      <c r="WW3" s="251"/>
      <c r="WX3" s="251"/>
      <c r="WY3" s="251"/>
      <c r="WZ3" s="251"/>
      <c r="XA3" s="251"/>
      <c r="XB3" s="251"/>
      <c r="XC3" s="251"/>
      <c r="XD3" s="251"/>
      <c r="XE3" s="251"/>
      <c r="XF3" s="251"/>
      <c r="XG3" s="251"/>
      <c r="XH3" s="251"/>
      <c r="XI3" s="251"/>
      <c r="XJ3" s="251"/>
      <c r="XK3" s="251"/>
      <c r="XL3" s="251"/>
      <c r="XM3" s="251"/>
      <c r="XN3" s="251"/>
      <c r="XO3" s="251"/>
      <c r="XP3" s="251"/>
      <c r="XQ3" s="251"/>
      <c r="XR3" s="251"/>
      <c r="XS3" s="251"/>
      <c r="XT3" s="251"/>
      <c r="XU3" s="251"/>
      <c r="XV3" s="251"/>
      <c r="XW3" s="251"/>
      <c r="XX3" s="251"/>
      <c r="XY3" s="251"/>
      <c r="XZ3" s="251"/>
      <c r="YA3" s="251"/>
      <c r="YB3" s="251"/>
      <c r="YC3" s="251"/>
      <c r="YD3" s="251"/>
      <c r="YE3" s="251"/>
      <c r="YF3" s="251"/>
      <c r="YG3" s="251"/>
      <c r="YH3" s="251"/>
      <c r="YI3" s="251"/>
      <c r="YJ3" s="251"/>
      <c r="YK3" s="251"/>
      <c r="YL3" s="251"/>
      <c r="YM3" s="251"/>
      <c r="YN3" s="251"/>
      <c r="YO3" s="251"/>
      <c r="YP3" s="251"/>
      <c r="YQ3" s="251"/>
      <c r="YR3" s="251"/>
      <c r="YS3" s="251"/>
      <c r="YT3" s="251"/>
      <c r="YU3" s="251"/>
      <c r="YV3" s="251"/>
      <c r="YW3" s="251"/>
      <c r="YX3" s="251"/>
      <c r="YY3" s="251"/>
      <c r="YZ3" s="251"/>
      <c r="ZA3" s="251"/>
      <c r="ZB3" s="251"/>
      <c r="ZC3" s="251"/>
      <c r="ZD3" s="251"/>
      <c r="ZE3" s="251"/>
      <c r="ZF3" s="251"/>
      <c r="ZG3" s="251"/>
      <c r="ZH3" s="251"/>
      <c r="ZI3" s="251"/>
      <c r="ZJ3" s="251"/>
      <c r="ZK3" s="251"/>
      <c r="ZL3" s="251"/>
      <c r="ZM3" s="251"/>
      <c r="ZN3" s="251"/>
      <c r="ZO3" s="251"/>
      <c r="ZP3" s="251"/>
      <c r="ZQ3" s="251"/>
      <c r="ZR3" s="251"/>
      <c r="ZS3" s="251"/>
      <c r="ZT3" s="251"/>
      <c r="ZU3" s="251"/>
      <c r="ZV3" s="251"/>
      <c r="ZW3" s="251"/>
      <c r="ZX3" s="251"/>
      <c r="ZY3" s="251"/>
      <c r="ZZ3" s="251"/>
      <c r="AAA3" s="251"/>
      <c r="AAB3" s="251"/>
      <c r="AAC3" s="251"/>
      <c r="AAD3" s="251"/>
      <c r="AAE3" s="251"/>
      <c r="AAF3" s="251"/>
      <c r="AAG3" s="251"/>
      <c r="AAH3" s="251"/>
      <c r="AAI3" s="251"/>
      <c r="AAJ3" s="251"/>
      <c r="AAK3" s="251"/>
      <c r="AAL3" s="251"/>
      <c r="AAM3" s="251"/>
      <c r="AAN3" s="251"/>
      <c r="AAO3" s="251"/>
      <c r="AAP3" s="251"/>
      <c r="AAQ3" s="251"/>
      <c r="AAR3" s="251"/>
      <c r="AAS3" s="251"/>
      <c r="AAT3" s="251"/>
      <c r="AAU3" s="251"/>
      <c r="AAV3" s="251"/>
      <c r="AAW3" s="251"/>
      <c r="AAX3" s="251"/>
      <c r="AAY3" s="251"/>
      <c r="AAZ3" s="251"/>
      <c r="ABA3" s="251"/>
      <c r="ABB3" s="251"/>
      <c r="ABC3" s="251"/>
      <c r="ABD3" s="251"/>
      <c r="ABE3" s="251"/>
      <c r="ABF3" s="251"/>
      <c r="ABG3" s="251"/>
      <c r="ABH3" s="251"/>
      <c r="ABI3" s="251"/>
      <c r="ABJ3" s="250"/>
      <c r="ABK3" s="250"/>
      <c r="ABL3" s="250"/>
      <c r="ABM3" s="250"/>
      <c r="ABN3" s="250"/>
      <c r="ABO3" s="250"/>
      <c r="ABP3" s="250"/>
      <c r="ABQ3" s="250"/>
      <c r="ABR3" s="250"/>
      <c r="ABS3" s="250"/>
      <c r="ABT3" s="250">
        <v>2018</v>
      </c>
      <c r="ABU3" s="250"/>
      <c r="ABV3" s="250"/>
      <c r="ABW3" s="252"/>
      <c r="ABX3" s="252"/>
      <c r="ABY3" s="252"/>
      <c r="ABZ3" s="252"/>
      <c r="ACA3" s="252"/>
      <c r="ACB3" s="252"/>
      <c r="ACC3" s="252"/>
      <c r="ACD3" s="252"/>
      <c r="ACE3" s="252"/>
      <c r="ACF3" s="252"/>
      <c r="ACG3" s="252"/>
      <c r="ACH3" s="252"/>
      <c r="ACI3" s="252"/>
      <c r="ACJ3" s="252"/>
      <c r="ACK3" s="252"/>
      <c r="ACL3" s="252"/>
      <c r="ACM3" s="252"/>
      <c r="ACN3" s="252"/>
      <c r="ACO3" s="252"/>
      <c r="ACP3" s="252"/>
      <c r="ACQ3" s="252"/>
      <c r="ACR3" s="252"/>
      <c r="ACS3" s="252"/>
      <c r="ACT3" s="252"/>
      <c r="ACU3" s="252"/>
      <c r="ACV3" s="252"/>
      <c r="ACW3" s="252"/>
      <c r="ACX3" s="252"/>
      <c r="ACY3" s="252"/>
      <c r="ACZ3" s="252"/>
      <c r="ADA3" s="252"/>
      <c r="ADB3" s="252"/>
      <c r="ADC3" s="252"/>
      <c r="ADD3" s="252"/>
      <c r="ADE3" s="252"/>
      <c r="ADF3" s="252"/>
      <c r="ADG3" s="252"/>
      <c r="ADH3" s="252"/>
      <c r="ADI3" s="252"/>
      <c r="ADJ3" s="252"/>
      <c r="ADK3" s="252"/>
      <c r="ADL3" s="252"/>
      <c r="ADM3" s="252"/>
      <c r="ADN3" s="252"/>
      <c r="ADO3" s="252"/>
      <c r="ADP3" s="252"/>
      <c r="ADQ3" s="252"/>
      <c r="ADR3" s="252"/>
      <c r="ADS3" s="252"/>
      <c r="ADT3" s="252"/>
      <c r="ADU3" s="252"/>
      <c r="ADV3" s="252"/>
      <c r="ADW3" s="252"/>
      <c r="ADX3" s="252"/>
      <c r="ADY3" s="252"/>
      <c r="ADZ3" s="252"/>
      <c r="AEA3" s="252"/>
      <c r="AEB3" s="252"/>
      <c r="AEC3" s="252"/>
      <c r="AED3" s="252"/>
      <c r="AEE3" s="252"/>
      <c r="AEF3" s="252"/>
      <c r="AEG3" s="252"/>
      <c r="AEH3" s="252"/>
      <c r="AEI3" s="252"/>
      <c r="AEJ3" s="252"/>
      <c r="AEK3" s="252"/>
      <c r="AEL3" s="252"/>
      <c r="AEM3" s="252"/>
      <c r="AEN3" s="252"/>
      <c r="AEO3" s="252"/>
      <c r="AEP3" s="252"/>
      <c r="AEQ3" s="252"/>
      <c r="AER3" s="252"/>
      <c r="AES3" s="252"/>
      <c r="AET3" s="252"/>
      <c r="AEU3" s="252"/>
      <c r="AEV3" s="252"/>
      <c r="AEW3" s="252"/>
      <c r="AEX3" s="252"/>
      <c r="AEY3" s="252"/>
      <c r="AEZ3" s="250"/>
      <c r="AFA3" s="252"/>
      <c r="AFB3" s="252"/>
      <c r="AFC3" s="250"/>
      <c r="AFD3" s="250"/>
      <c r="AFE3" s="250"/>
      <c r="AFF3" s="250"/>
      <c r="AFG3" s="250"/>
      <c r="AFH3" s="250"/>
      <c r="AFI3" s="250"/>
      <c r="AFJ3" s="250"/>
      <c r="AFK3" s="250"/>
      <c r="AFL3" s="250"/>
      <c r="AFM3" s="250"/>
      <c r="AFN3" s="250"/>
      <c r="AFO3" s="250"/>
      <c r="AFP3" s="250"/>
      <c r="AFQ3" s="250"/>
      <c r="AFR3" s="250"/>
      <c r="AFS3" s="250"/>
      <c r="AFT3" s="250"/>
      <c r="AFU3" s="250"/>
      <c r="AFV3" s="250"/>
      <c r="AFW3" s="250"/>
      <c r="AFX3" s="250"/>
      <c r="AFY3" s="250"/>
      <c r="AFZ3" s="250"/>
      <c r="AGA3" s="250"/>
      <c r="AGB3" s="250"/>
      <c r="AGC3" s="250"/>
      <c r="AGD3" s="250"/>
      <c r="AGE3" s="250"/>
      <c r="AGF3" s="250"/>
      <c r="AGG3" s="250"/>
      <c r="AGH3" s="250"/>
      <c r="AGI3" s="250"/>
      <c r="AGJ3" s="250"/>
      <c r="AGK3" s="250"/>
      <c r="AGL3" s="250"/>
      <c r="AGM3" s="250"/>
      <c r="AGN3" s="250"/>
      <c r="AGO3" s="250"/>
      <c r="AGP3" s="250"/>
      <c r="AGQ3" s="250"/>
      <c r="AGR3" s="250"/>
      <c r="AGS3" s="250"/>
      <c r="AGT3" s="250"/>
      <c r="AGU3" s="250"/>
      <c r="AGV3" s="250"/>
      <c r="AGW3" s="250"/>
      <c r="AGX3" s="250"/>
      <c r="AGY3" s="250"/>
      <c r="AGZ3" s="250"/>
      <c r="AHA3" s="250"/>
      <c r="AHB3" s="250"/>
      <c r="AHC3" s="250"/>
      <c r="AHD3" s="250"/>
      <c r="AHE3" s="250"/>
      <c r="AHF3" s="250"/>
      <c r="AHG3" s="250"/>
      <c r="AHH3" s="250"/>
      <c r="AHI3" s="250"/>
      <c r="AHJ3" s="250"/>
      <c r="AHK3" s="250"/>
      <c r="AHL3" s="250"/>
      <c r="AHM3" s="250"/>
      <c r="AHN3" s="250"/>
      <c r="AHO3" s="250"/>
      <c r="AHP3" s="250"/>
      <c r="AHQ3" s="250"/>
      <c r="AHR3" s="250"/>
      <c r="AHS3" s="250"/>
      <c r="AHT3" s="250"/>
      <c r="AHU3" s="250"/>
      <c r="AHV3" s="250"/>
      <c r="AHW3" s="250"/>
      <c r="AHX3" s="250"/>
      <c r="AHY3" s="250"/>
      <c r="AHZ3" s="250"/>
      <c r="AIA3" s="250"/>
      <c r="AIB3" s="250"/>
      <c r="AIC3" s="250"/>
      <c r="AID3" s="250"/>
      <c r="AIE3" s="250"/>
      <c r="AIF3" s="250"/>
      <c r="AIG3" s="250"/>
      <c r="AIH3" s="250"/>
      <c r="AII3" s="250"/>
      <c r="AIJ3" s="250"/>
      <c r="AIK3" s="250"/>
      <c r="AIL3" s="250"/>
      <c r="AIM3" s="250"/>
      <c r="AIN3" s="250"/>
      <c r="AIO3" s="250"/>
      <c r="AIP3" s="250"/>
      <c r="AIQ3" s="250"/>
      <c r="AIR3" s="250"/>
      <c r="AIS3" s="250"/>
      <c r="AIT3" s="250"/>
      <c r="AIU3" s="250"/>
      <c r="AIV3" s="250"/>
      <c r="AIW3" s="250"/>
      <c r="AIX3" s="250"/>
      <c r="AIY3" s="250"/>
      <c r="AIZ3" s="250"/>
      <c r="AJA3" s="250"/>
      <c r="AJB3" s="250"/>
      <c r="AJC3" s="250"/>
      <c r="AJD3" s="250"/>
      <c r="AJE3" s="250"/>
      <c r="AJF3" s="250"/>
      <c r="AJG3" s="250"/>
      <c r="AJH3" s="250"/>
      <c r="AJI3" s="250"/>
      <c r="AJJ3" s="250"/>
      <c r="AJK3" s="250"/>
      <c r="AJL3" s="250"/>
      <c r="AJM3" s="250"/>
      <c r="AJN3" s="250"/>
      <c r="AJO3" s="250"/>
      <c r="AJP3" s="250"/>
      <c r="AJQ3" s="250"/>
      <c r="AJR3" s="250"/>
      <c r="AJS3" s="250"/>
      <c r="AJT3" s="250"/>
      <c r="AJU3" s="250"/>
      <c r="AJV3" s="250"/>
      <c r="AJW3" s="250"/>
      <c r="AJX3" s="250"/>
      <c r="AJY3" s="250"/>
      <c r="AJZ3" s="250"/>
      <c r="AKA3" s="250"/>
      <c r="AKB3" s="250"/>
      <c r="AKC3" s="250"/>
      <c r="AKD3" s="250"/>
      <c r="AKE3" s="250"/>
      <c r="AKF3" s="250"/>
      <c r="AKG3" s="250"/>
      <c r="AKH3" s="250"/>
      <c r="AKI3" s="250"/>
      <c r="AKJ3" s="250"/>
      <c r="AKK3" s="250"/>
      <c r="AKL3" s="250"/>
      <c r="AKM3" s="250"/>
      <c r="AKN3" s="250"/>
      <c r="AKO3" s="54"/>
      <c r="AKP3" s="54"/>
      <c r="AKQ3" s="54"/>
      <c r="AKR3" s="54"/>
      <c r="ALQ3" s="26">
        <v>2019</v>
      </c>
      <c r="AVH3" s="26">
        <v>2020</v>
      </c>
      <c r="BEW3" s="26">
        <v>2021</v>
      </c>
    </row>
    <row r="4" spans="1:1638">
      <c r="B4" s="26">
        <v>1</v>
      </c>
      <c r="AO4" s="26">
        <v>3</v>
      </c>
      <c r="DB4" s="26">
        <v>6</v>
      </c>
      <c r="FL4" s="26">
        <v>9</v>
      </c>
      <c r="HX4" s="26">
        <v>12</v>
      </c>
      <c r="IT4" s="26">
        <v>1</v>
      </c>
      <c r="KF4" s="26">
        <v>3</v>
      </c>
      <c r="MS4" s="26">
        <v>6</v>
      </c>
      <c r="OZ4" s="26">
        <v>9</v>
      </c>
      <c r="RJ4" s="26">
        <v>12</v>
      </c>
      <c r="SD4" s="248">
        <v>1</v>
      </c>
      <c r="SE4" s="248"/>
      <c r="SF4" s="248"/>
      <c r="SG4" s="248"/>
      <c r="SH4" s="248"/>
      <c r="SI4" s="248"/>
      <c r="SJ4" s="248"/>
      <c r="SK4" s="248"/>
      <c r="SL4" s="248"/>
      <c r="SM4" s="248"/>
      <c r="SN4" s="248"/>
      <c r="SO4" s="248"/>
      <c r="SP4" s="248"/>
      <c r="SQ4" s="248"/>
      <c r="SR4" s="248"/>
      <c r="SS4" s="248"/>
      <c r="ST4" s="248"/>
      <c r="SU4" s="248"/>
      <c r="SV4" s="248"/>
      <c r="SW4" s="248"/>
      <c r="SX4" s="248"/>
      <c r="SY4" s="248"/>
      <c r="SZ4" s="248"/>
      <c r="TA4" s="248"/>
      <c r="TB4" s="248"/>
      <c r="TC4" s="248"/>
      <c r="TD4" s="248"/>
      <c r="TE4" s="248"/>
      <c r="TF4" s="248"/>
      <c r="TG4" s="248"/>
      <c r="TH4" s="248"/>
      <c r="TI4" s="248"/>
      <c r="TJ4" s="248"/>
      <c r="TK4" s="248"/>
      <c r="TL4" s="248"/>
      <c r="TM4" s="248"/>
      <c r="TN4" s="248"/>
      <c r="TO4" s="248"/>
      <c r="TP4" s="248"/>
      <c r="TQ4" s="248"/>
      <c r="TR4" s="248"/>
      <c r="TS4" s="248">
        <v>3</v>
      </c>
      <c r="TT4" s="248"/>
      <c r="TU4" s="248"/>
      <c r="TV4" s="248"/>
      <c r="TW4" s="248"/>
      <c r="TX4" s="248"/>
      <c r="TY4" s="248"/>
      <c r="TZ4" s="248"/>
      <c r="UA4" s="248"/>
      <c r="UB4" s="248"/>
      <c r="UC4" s="248"/>
      <c r="UD4" s="248"/>
      <c r="UE4" s="248"/>
      <c r="UF4" s="248"/>
      <c r="UG4" s="248"/>
      <c r="UH4" s="248"/>
      <c r="UI4" s="248"/>
      <c r="UJ4" s="248"/>
      <c r="UK4" s="248"/>
      <c r="UL4" s="248"/>
      <c r="UM4" s="248"/>
      <c r="UN4" s="251"/>
      <c r="UO4" s="251"/>
      <c r="UP4" s="251"/>
      <c r="UQ4" s="251"/>
      <c r="UR4" s="251"/>
      <c r="US4" s="251"/>
      <c r="UT4" s="251"/>
      <c r="UU4" s="251"/>
      <c r="UV4" s="251"/>
      <c r="UW4" s="251"/>
      <c r="UX4" s="251"/>
      <c r="UY4" s="251"/>
      <c r="UZ4" s="251"/>
      <c r="VA4" s="251"/>
      <c r="VB4" s="251"/>
      <c r="VC4" s="251"/>
      <c r="VD4" s="251"/>
      <c r="VE4" s="251"/>
      <c r="VF4" s="251"/>
      <c r="VG4" s="251"/>
      <c r="VH4" s="251"/>
      <c r="VI4" s="251"/>
      <c r="VJ4" s="251"/>
      <c r="VK4" s="251"/>
      <c r="VL4" s="251"/>
      <c r="VM4" s="251"/>
      <c r="VN4" s="251"/>
      <c r="VO4" s="251"/>
      <c r="VP4" s="251"/>
      <c r="VQ4" s="251"/>
      <c r="VR4" s="251"/>
      <c r="VS4" s="251"/>
      <c r="VT4" s="251"/>
      <c r="VU4" s="251"/>
      <c r="VV4" s="251"/>
      <c r="VW4" s="251"/>
      <c r="VX4" s="251"/>
      <c r="VY4" s="251"/>
      <c r="VZ4" s="251"/>
      <c r="WA4" s="251"/>
      <c r="WB4" s="251"/>
      <c r="WC4" s="251"/>
      <c r="WD4" s="251"/>
      <c r="WE4" s="251">
        <v>6</v>
      </c>
      <c r="WF4" s="251"/>
      <c r="WG4" s="251"/>
      <c r="WH4" s="251"/>
      <c r="WI4" s="251"/>
      <c r="WJ4" s="251"/>
      <c r="WK4" s="251"/>
      <c r="WL4" s="251"/>
      <c r="WM4" s="251"/>
      <c r="WN4" s="251"/>
      <c r="WO4" s="251"/>
      <c r="WP4" s="251"/>
      <c r="WQ4" s="251"/>
      <c r="WR4" s="251"/>
      <c r="WS4" s="251"/>
      <c r="WT4" s="251"/>
      <c r="WU4" s="251"/>
      <c r="WV4" s="251"/>
      <c r="WW4" s="251"/>
      <c r="WX4" s="251"/>
      <c r="WY4" s="251"/>
      <c r="WZ4" s="251"/>
      <c r="XA4" s="251"/>
      <c r="XB4" s="251"/>
      <c r="XC4" s="251"/>
      <c r="XD4" s="251"/>
      <c r="XE4" s="251"/>
      <c r="XF4" s="251"/>
      <c r="XG4" s="251"/>
      <c r="XH4" s="251"/>
      <c r="XI4" s="251"/>
      <c r="XJ4" s="251"/>
      <c r="XK4" s="251"/>
      <c r="XL4" s="251"/>
      <c r="XM4" s="251"/>
      <c r="XN4" s="251"/>
      <c r="XO4" s="251"/>
      <c r="XP4" s="251"/>
      <c r="XQ4" s="251"/>
      <c r="XR4" s="251"/>
      <c r="XS4" s="251"/>
      <c r="XT4" s="251"/>
      <c r="XU4" s="251"/>
      <c r="XV4" s="251"/>
      <c r="XW4" s="251"/>
      <c r="XX4" s="251"/>
      <c r="XY4" s="251"/>
      <c r="XZ4" s="251"/>
      <c r="YA4" s="251"/>
      <c r="YB4" s="251"/>
      <c r="YC4" s="251"/>
      <c r="YD4" s="251"/>
      <c r="YE4" s="251"/>
      <c r="YF4" s="251"/>
      <c r="YG4" s="251"/>
      <c r="YH4" s="251"/>
      <c r="YI4" s="251"/>
      <c r="YJ4" s="251"/>
      <c r="YK4" s="251"/>
      <c r="YL4" s="251">
        <v>9</v>
      </c>
      <c r="YM4" s="251"/>
      <c r="YN4" s="251"/>
      <c r="YO4" s="251"/>
      <c r="YP4" s="251"/>
      <c r="YQ4" s="251"/>
      <c r="YR4" s="251"/>
      <c r="YS4" s="251"/>
      <c r="YT4" s="251"/>
      <c r="YU4" s="251"/>
      <c r="YV4" s="251"/>
      <c r="YW4" s="251"/>
      <c r="YX4" s="251"/>
      <c r="YY4" s="251"/>
      <c r="YZ4" s="251"/>
      <c r="ZA4" s="251"/>
      <c r="ZB4" s="251"/>
      <c r="ZC4" s="251"/>
      <c r="ZD4" s="251"/>
      <c r="ZE4" s="251"/>
      <c r="ZF4" s="251"/>
      <c r="ZG4" s="251"/>
      <c r="ZH4" s="251"/>
      <c r="ZI4" s="251"/>
      <c r="ZJ4" s="251"/>
      <c r="ZK4" s="251"/>
      <c r="ZL4" s="251"/>
      <c r="ZM4" s="251"/>
      <c r="ZN4" s="251"/>
      <c r="ZO4" s="251"/>
      <c r="ZP4" s="251"/>
      <c r="ZQ4" s="251"/>
      <c r="ZR4" s="251"/>
      <c r="ZS4" s="251"/>
      <c r="ZT4" s="251"/>
      <c r="ZU4" s="251"/>
      <c r="ZV4" s="251"/>
      <c r="ZW4" s="251"/>
      <c r="ZX4" s="251"/>
      <c r="ZY4" s="251"/>
      <c r="ZZ4" s="251"/>
      <c r="AAA4" s="251"/>
      <c r="AAB4" s="251"/>
      <c r="AAC4" s="251"/>
      <c r="AAD4" s="251"/>
      <c r="AAE4" s="251"/>
      <c r="AAF4" s="251"/>
      <c r="AAG4" s="251"/>
      <c r="AAH4" s="251"/>
      <c r="AAI4" s="251"/>
      <c r="AAJ4" s="251"/>
      <c r="AAK4" s="251"/>
      <c r="AAL4" s="251"/>
      <c r="AAM4" s="251"/>
      <c r="AAN4" s="251"/>
      <c r="AAO4" s="251"/>
      <c r="AAP4" s="251"/>
      <c r="AAQ4" s="251"/>
      <c r="AAR4" s="251"/>
      <c r="AAS4" s="251"/>
      <c r="AAT4" s="251"/>
      <c r="AAU4" s="251"/>
      <c r="AAV4" s="251"/>
      <c r="AAW4" s="251"/>
      <c r="AAX4" s="251"/>
      <c r="AAY4" s="251"/>
      <c r="AAZ4" s="251">
        <v>12</v>
      </c>
      <c r="ABA4" s="251"/>
      <c r="ABB4" s="251"/>
      <c r="ABC4" s="251"/>
      <c r="ABD4" s="251"/>
      <c r="ABE4" s="251"/>
      <c r="ABF4" s="251"/>
      <c r="ABG4" s="251"/>
      <c r="ABH4" s="251"/>
      <c r="ABI4" s="251"/>
      <c r="ABJ4" s="251"/>
      <c r="ABK4" s="251"/>
      <c r="ABL4" s="251"/>
      <c r="ABM4" s="251"/>
      <c r="ABN4" s="251"/>
      <c r="ABO4" s="251"/>
      <c r="ABP4" s="251"/>
      <c r="ABQ4" s="251"/>
      <c r="ABR4" s="251"/>
      <c r="ABS4" s="251"/>
      <c r="ABT4" s="251"/>
      <c r="ABU4" s="251"/>
      <c r="ABV4" s="251"/>
      <c r="ABW4" s="252"/>
      <c r="ABX4" s="252"/>
      <c r="ABY4" s="252"/>
      <c r="ABZ4" s="252"/>
      <c r="ACA4" s="252"/>
      <c r="ACB4" s="252"/>
      <c r="ACC4" s="252"/>
      <c r="ACD4" s="252"/>
      <c r="ACE4" s="252"/>
      <c r="ACF4" s="252"/>
      <c r="ACG4" s="252"/>
      <c r="ACH4" s="252"/>
      <c r="ACI4" s="252"/>
      <c r="ACJ4" s="252"/>
      <c r="ACK4" s="252"/>
      <c r="ACL4" s="252"/>
      <c r="ACM4" s="251"/>
      <c r="ACN4" s="251"/>
      <c r="ACO4" s="251"/>
      <c r="ACP4" s="251"/>
      <c r="ACQ4" s="251"/>
      <c r="ACR4" s="251"/>
      <c r="ACS4" s="251"/>
      <c r="ACT4" s="251"/>
      <c r="ACU4" s="251"/>
      <c r="ACV4" s="251"/>
      <c r="ACW4" s="251"/>
      <c r="ACX4" s="251"/>
      <c r="ACY4" s="251"/>
      <c r="ACZ4" s="251"/>
      <c r="ADA4" s="251"/>
      <c r="ADB4" s="251"/>
      <c r="ADC4" s="252"/>
      <c r="ADD4" s="252"/>
      <c r="ADE4" s="252"/>
      <c r="ADF4" s="252"/>
      <c r="ADG4" s="252"/>
      <c r="ADH4" s="252"/>
      <c r="ADI4" s="252"/>
      <c r="ADJ4" s="252">
        <v>3</v>
      </c>
      <c r="ADK4" s="252"/>
      <c r="ADL4" s="252"/>
      <c r="ADM4" s="252"/>
      <c r="ADN4" s="252"/>
      <c r="ADO4" s="252"/>
      <c r="ADP4" s="252"/>
      <c r="ADQ4" s="252"/>
      <c r="ADR4" s="252"/>
      <c r="ADS4" s="251"/>
      <c r="ADT4" s="251"/>
      <c r="ADU4" s="251"/>
      <c r="ADV4" s="251"/>
      <c r="ADW4" s="251"/>
      <c r="ADX4" s="251"/>
      <c r="ADY4" s="251"/>
      <c r="ADZ4" s="251"/>
      <c r="AEA4" s="251"/>
      <c r="AEB4" s="251"/>
      <c r="AEC4" s="251"/>
      <c r="AED4" s="251"/>
      <c r="AEE4" s="251"/>
      <c r="AEF4" s="251"/>
      <c r="AEG4" s="251"/>
      <c r="AEH4" s="251"/>
      <c r="AEI4" s="252"/>
      <c r="AEJ4" s="252"/>
      <c r="AEK4" s="252"/>
      <c r="AEL4" s="252"/>
      <c r="AEM4" s="252"/>
      <c r="AEN4" s="252"/>
      <c r="AEO4" s="252"/>
      <c r="AEP4" s="252"/>
      <c r="AEQ4" s="252"/>
      <c r="AER4" s="252"/>
      <c r="AES4" s="252"/>
      <c r="AET4" s="252"/>
      <c r="AEU4" s="252"/>
      <c r="AEV4" s="252"/>
      <c r="AEW4" s="252"/>
      <c r="AEX4" s="252"/>
      <c r="AEY4" s="252"/>
      <c r="AEZ4" s="251"/>
      <c r="AFA4" s="252"/>
      <c r="AFB4" s="252"/>
      <c r="AFC4" s="251"/>
      <c r="AFD4" s="251"/>
      <c r="AFE4" s="251"/>
      <c r="AFF4" s="251"/>
      <c r="AFG4" s="251"/>
      <c r="AFH4" s="251"/>
      <c r="AFI4" s="251"/>
      <c r="AFJ4" s="251"/>
      <c r="AFK4" s="251"/>
      <c r="AFL4" s="251"/>
      <c r="AFM4" s="251"/>
      <c r="AFN4" s="251"/>
      <c r="AFO4" s="251"/>
      <c r="AFP4" s="251"/>
      <c r="AFQ4" s="251"/>
      <c r="AFR4" s="251"/>
      <c r="AFS4" s="251"/>
      <c r="AFT4" s="251"/>
      <c r="AFU4" s="251"/>
      <c r="AFV4" s="251"/>
      <c r="AFW4" s="251">
        <v>6</v>
      </c>
      <c r="AFX4" s="251"/>
      <c r="AFY4" s="251"/>
      <c r="AFZ4" s="251"/>
      <c r="AGA4" s="251"/>
      <c r="AGB4" s="251"/>
      <c r="AGC4" s="251"/>
      <c r="AGD4" s="251"/>
      <c r="AGE4" s="251"/>
      <c r="AGF4" s="251"/>
      <c r="AGG4" s="251"/>
      <c r="AGH4" s="251"/>
      <c r="AGI4" s="251"/>
      <c r="AGJ4" s="251"/>
      <c r="AGK4" s="251"/>
      <c r="AGL4" s="251"/>
      <c r="AGM4" s="251"/>
      <c r="AGN4" s="251"/>
      <c r="AGO4" s="251"/>
      <c r="AGP4" s="251"/>
      <c r="AGQ4" s="251"/>
      <c r="AGR4" s="251"/>
      <c r="AGS4" s="251"/>
      <c r="AGT4" s="251"/>
      <c r="AGU4" s="251"/>
      <c r="AGV4" s="251"/>
      <c r="AGW4" s="251"/>
      <c r="AGX4" s="251"/>
      <c r="AGY4" s="251"/>
      <c r="AGZ4" s="251"/>
      <c r="AHA4" s="251"/>
      <c r="AHB4" s="251"/>
      <c r="AHC4" s="251"/>
      <c r="AHD4" s="251"/>
      <c r="AHE4" s="251"/>
      <c r="AHF4" s="251"/>
      <c r="AHG4" s="251"/>
      <c r="AHH4" s="251"/>
      <c r="AHI4" s="251"/>
      <c r="AHJ4" s="251"/>
      <c r="AHK4" s="251"/>
      <c r="AHL4" s="251"/>
      <c r="AHM4" s="251"/>
      <c r="AHN4" s="251"/>
      <c r="AHO4" s="251"/>
      <c r="AHP4" s="251"/>
      <c r="AHQ4" s="251"/>
      <c r="AHR4" s="251"/>
      <c r="AHS4" s="251"/>
      <c r="AHT4" s="251"/>
      <c r="AHU4" s="251"/>
      <c r="AHV4" s="251"/>
      <c r="AHW4" s="251"/>
      <c r="AHX4" s="251"/>
      <c r="AHY4" s="251"/>
      <c r="AHZ4" s="251"/>
      <c r="AIA4" s="251"/>
      <c r="AIB4" s="251"/>
      <c r="AIC4" s="251"/>
      <c r="AID4" s="251"/>
      <c r="AIE4" s="251"/>
      <c r="AIF4" s="251"/>
      <c r="AIG4" s="251"/>
      <c r="AIH4" s="251"/>
      <c r="AII4" s="251"/>
      <c r="AIJ4" s="251"/>
      <c r="AIK4" s="251">
        <v>9</v>
      </c>
      <c r="AIL4" s="251"/>
      <c r="AIM4" s="251"/>
      <c r="AIN4" s="251"/>
      <c r="AIO4" s="251"/>
      <c r="AIP4" s="251"/>
      <c r="AIQ4" s="251"/>
      <c r="AIR4" s="251"/>
      <c r="AIS4" s="251"/>
      <c r="AIT4" s="251"/>
      <c r="AIU4" s="251"/>
      <c r="AIV4" s="251"/>
      <c r="AIW4" s="251"/>
      <c r="AIX4" s="251"/>
      <c r="AIY4" s="251"/>
      <c r="AIZ4" s="251"/>
      <c r="AJA4" s="251"/>
      <c r="AJB4" s="251"/>
      <c r="AJC4" s="251"/>
      <c r="AJD4" s="251"/>
      <c r="AJE4" s="251"/>
      <c r="AJF4" s="251"/>
      <c r="AJG4" s="251"/>
      <c r="AJH4" s="251"/>
      <c r="AJI4" s="251"/>
      <c r="AJJ4" s="251"/>
      <c r="AJK4" s="251"/>
      <c r="AJL4" s="251"/>
      <c r="AJM4" s="251"/>
      <c r="AJN4" s="251"/>
      <c r="AJO4" s="251"/>
      <c r="AJP4" s="251"/>
      <c r="AJQ4" s="251"/>
      <c r="AJR4" s="251"/>
      <c r="AJS4" s="251"/>
      <c r="AJT4" s="251"/>
      <c r="AJU4" s="251"/>
      <c r="AJV4" s="251"/>
      <c r="AJW4" s="251"/>
      <c r="AJY4" s="251"/>
      <c r="AJZ4" s="251"/>
      <c r="AKA4" s="251"/>
      <c r="AKB4" s="251"/>
      <c r="AKC4" s="251"/>
      <c r="AKD4" s="251"/>
      <c r="AKE4" s="251"/>
      <c r="AKF4" s="251"/>
      <c r="AKG4" s="251"/>
      <c r="AKH4" s="251"/>
      <c r="AKI4" s="251"/>
      <c r="AKJ4" s="251"/>
      <c r="AKK4" s="251"/>
      <c r="AKL4" s="251"/>
      <c r="AKM4" s="251"/>
      <c r="AKN4" s="251"/>
      <c r="AKO4" s="54"/>
      <c r="AKP4" s="54"/>
      <c r="AKQ4" s="54"/>
      <c r="AKR4" s="54"/>
      <c r="AKV4" s="26">
        <v>12</v>
      </c>
      <c r="AND4" s="26">
        <v>3</v>
      </c>
      <c r="APQ4" s="26">
        <v>6</v>
      </c>
      <c r="ASA4" s="26">
        <v>9</v>
      </c>
      <c r="AUL4" s="26">
        <v>12</v>
      </c>
      <c r="AWU4" s="26">
        <v>3</v>
      </c>
      <c r="AZH4" s="26">
        <v>6</v>
      </c>
      <c r="BBO4" s="371"/>
      <c r="BBP4" s="26">
        <v>9</v>
      </c>
      <c r="BEA4" s="26">
        <v>12</v>
      </c>
      <c r="BGI4" s="26" t="s">
        <v>239</v>
      </c>
      <c r="BGJ4" s="26">
        <v>3</v>
      </c>
      <c r="BIB4" s="26">
        <v>5</v>
      </c>
    </row>
    <row r="5" spans="1:1638">
      <c r="A5" s="26" t="s">
        <v>240</v>
      </c>
      <c r="B5" s="253">
        <v>1892.91</v>
      </c>
      <c r="C5" s="253">
        <v>1902.52</v>
      </c>
      <c r="D5" s="253">
        <v>1909.47</v>
      </c>
      <c r="E5" s="253">
        <v>1924.9</v>
      </c>
      <c r="F5" s="253">
        <v>1925.91</v>
      </c>
      <c r="G5" s="253">
        <v>1926.44</v>
      </c>
      <c r="H5" s="253">
        <v>1929.59</v>
      </c>
      <c r="I5" s="253">
        <v>1933.44</v>
      </c>
      <c r="J5" s="253">
        <v>1938.97</v>
      </c>
      <c r="K5" s="253">
        <v>1940.2</v>
      </c>
      <c r="L5" s="253">
        <v>1932.86</v>
      </c>
      <c r="M5" s="253">
        <v>1936.78</v>
      </c>
      <c r="N5" s="253">
        <v>1940.8</v>
      </c>
      <c r="O5" s="253">
        <v>1942.39</v>
      </c>
      <c r="P5" s="253">
        <v>1944.43</v>
      </c>
      <c r="Q5" s="253">
        <v>1944.06</v>
      </c>
      <c r="R5" s="253">
        <v>1944.02</v>
      </c>
      <c r="S5" s="253">
        <v>1944.61</v>
      </c>
      <c r="T5" s="253">
        <v>1943.64</v>
      </c>
      <c r="U5" s="253">
        <v>1943.97</v>
      </c>
      <c r="V5" s="253">
        <v>1944.78</v>
      </c>
      <c r="W5" s="253">
        <v>1944.24</v>
      </c>
      <c r="X5" s="253">
        <v>1946.23</v>
      </c>
      <c r="Y5" s="253">
        <v>1946.07</v>
      </c>
      <c r="Z5" s="253">
        <v>1949.54</v>
      </c>
      <c r="AA5" s="253">
        <v>1949.09</v>
      </c>
      <c r="AB5" s="253">
        <v>1951.09</v>
      </c>
      <c r="AC5" s="253">
        <v>1956.17</v>
      </c>
      <c r="AD5" s="253">
        <v>1957.58</v>
      </c>
      <c r="AE5" s="253">
        <v>1961.25</v>
      </c>
      <c r="AF5" s="253">
        <v>1961.42</v>
      </c>
      <c r="AG5" s="253">
        <v>1965.08</v>
      </c>
      <c r="AH5" s="253">
        <v>1968.61</v>
      </c>
      <c r="AI5" s="253">
        <v>1973.57</v>
      </c>
      <c r="AJ5" s="253">
        <v>1974.69</v>
      </c>
      <c r="AK5" s="253">
        <v>1975.95</v>
      </c>
      <c r="AL5" s="253">
        <v>1982.89</v>
      </c>
      <c r="AM5" s="253">
        <v>1973.53</v>
      </c>
      <c r="AN5" s="253">
        <v>1974.52</v>
      </c>
      <c r="AO5" s="253">
        <v>1974.25</v>
      </c>
      <c r="AP5" s="253">
        <v>1977.95</v>
      </c>
      <c r="AQ5" s="253">
        <v>1979.2</v>
      </c>
      <c r="AR5" s="253">
        <v>1984.44</v>
      </c>
      <c r="AS5" s="253">
        <v>1985.51</v>
      </c>
      <c r="AT5" s="253">
        <v>1986.45</v>
      </c>
      <c r="AU5" s="253">
        <v>1987.98</v>
      </c>
      <c r="AV5" s="253">
        <v>1988.54</v>
      </c>
      <c r="AW5" s="253">
        <v>1988.19</v>
      </c>
      <c r="AX5" s="253">
        <v>1987.43</v>
      </c>
      <c r="AY5" s="253">
        <v>1985.1</v>
      </c>
      <c r="AZ5" s="253">
        <v>1988.42</v>
      </c>
      <c r="BA5" s="253">
        <v>1989.18</v>
      </c>
      <c r="BB5" s="253">
        <v>1989.92</v>
      </c>
      <c r="BC5" s="253">
        <v>1989.71</v>
      </c>
      <c r="BD5" s="253">
        <v>1986.55</v>
      </c>
      <c r="BE5" s="253">
        <v>1992.63</v>
      </c>
      <c r="BF5" s="253">
        <v>1993.92</v>
      </c>
      <c r="BG5" s="253">
        <v>1989.51</v>
      </c>
      <c r="BH5" s="253">
        <v>1985.14</v>
      </c>
      <c r="BI5" s="253">
        <v>1982.09</v>
      </c>
      <c r="BJ5" s="253">
        <v>1984.69</v>
      </c>
      <c r="BK5" s="253">
        <v>1983.05</v>
      </c>
      <c r="BL5" s="253">
        <v>1985.4</v>
      </c>
      <c r="BM5" s="253">
        <v>1985.85</v>
      </c>
      <c r="BN5" s="178">
        <v>1986.04</v>
      </c>
      <c r="BO5" s="178">
        <v>1986.45</v>
      </c>
      <c r="BP5" s="178">
        <v>1986.16</v>
      </c>
      <c r="BQ5" s="178">
        <v>1985.95</v>
      </c>
      <c r="BR5" s="178">
        <v>1985.1</v>
      </c>
      <c r="BS5" s="178">
        <v>1984.15</v>
      </c>
      <c r="BT5" s="178">
        <v>1984.52</v>
      </c>
      <c r="BU5" s="178">
        <v>1982.99</v>
      </c>
      <c r="BV5" s="178">
        <v>1980.61</v>
      </c>
      <c r="BW5" s="178">
        <v>1970.79</v>
      </c>
      <c r="BX5" s="178">
        <v>1970.35</v>
      </c>
      <c r="BY5" s="178">
        <v>1969.85</v>
      </c>
      <c r="BZ5" s="178">
        <v>1964.66</v>
      </c>
      <c r="CA5" s="178">
        <v>1964.01</v>
      </c>
      <c r="CB5" s="178">
        <v>1962.81</v>
      </c>
      <c r="CC5" s="178">
        <v>1963.84</v>
      </c>
      <c r="CD5" s="178">
        <v>1963.03</v>
      </c>
      <c r="CE5" s="178">
        <v>1962.33</v>
      </c>
      <c r="CF5" s="178">
        <v>1960.41</v>
      </c>
      <c r="CG5" s="178">
        <v>1959.23</v>
      </c>
      <c r="CH5" s="178">
        <v>1958.09</v>
      </c>
      <c r="CI5" s="178">
        <v>1954.19</v>
      </c>
      <c r="CJ5" s="178">
        <v>1952.93</v>
      </c>
      <c r="CK5" s="178">
        <v>1948.51</v>
      </c>
      <c r="CL5" s="178">
        <v>1947.56</v>
      </c>
      <c r="CM5" s="178">
        <v>1945.45</v>
      </c>
      <c r="CN5" s="178">
        <v>1944.13</v>
      </c>
      <c r="CO5" s="178">
        <v>1943.34</v>
      </c>
      <c r="CP5" s="178">
        <v>1943.88</v>
      </c>
      <c r="CQ5" s="178">
        <v>1943.19</v>
      </c>
      <c r="CR5" s="178">
        <v>1940.73</v>
      </c>
      <c r="CS5" s="178">
        <v>1940.6</v>
      </c>
      <c r="CT5" s="178">
        <v>1939.09</v>
      </c>
      <c r="CU5" s="178">
        <v>1936.77</v>
      </c>
      <c r="CV5" s="178">
        <v>1935.23</v>
      </c>
      <c r="CW5" s="178">
        <v>1927.89</v>
      </c>
      <c r="CX5" s="178">
        <v>1925.01</v>
      </c>
      <c r="CY5" s="178">
        <v>1917.55</v>
      </c>
      <c r="CZ5" s="178">
        <v>1914.13</v>
      </c>
      <c r="DA5" s="178">
        <v>1907.32</v>
      </c>
      <c r="DB5" s="178">
        <v>1901.92</v>
      </c>
      <c r="DC5" s="178">
        <v>1896.38</v>
      </c>
      <c r="DD5" s="178">
        <v>1890.81</v>
      </c>
      <c r="DE5" s="178">
        <v>1877.91</v>
      </c>
      <c r="DF5" s="178">
        <v>1869.69</v>
      </c>
      <c r="DG5" s="178">
        <v>1866.47</v>
      </c>
      <c r="DH5" s="178">
        <v>1863.41</v>
      </c>
      <c r="DI5" s="178">
        <v>1863.61</v>
      </c>
      <c r="DJ5" s="178">
        <v>1862.17</v>
      </c>
      <c r="DK5" s="178">
        <v>1872.13</v>
      </c>
      <c r="DL5" s="178">
        <v>1882.64</v>
      </c>
      <c r="DM5" s="178">
        <v>1898.95</v>
      </c>
      <c r="DN5" s="178">
        <v>1913.32</v>
      </c>
      <c r="DO5" s="178">
        <v>1917.38</v>
      </c>
      <c r="DP5" s="178">
        <v>1923.22</v>
      </c>
      <c r="DQ5" s="178">
        <v>1928.9</v>
      </c>
      <c r="DR5" s="178">
        <v>1931.93</v>
      </c>
      <c r="DS5" s="178">
        <v>1942.56</v>
      </c>
      <c r="DT5" s="178">
        <v>1948.93</v>
      </c>
      <c r="DU5" s="178">
        <v>1953.19</v>
      </c>
      <c r="DV5" s="178">
        <v>1963.56</v>
      </c>
      <c r="DW5" s="178">
        <v>1969.39</v>
      </c>
      <c r="DX5" s="178">
        <v>1977.48</v>
      </c>
      <c r="DY5" s="178">
        <v>1976.72</v>
      </c>
      <c r="DZ5" s="178">
        <v>1972.08</v>
      </c>
      <c r="EA5" s="178">
        <v>1972.54</v>
      </c>
      <c r="EB5" s="178">
        <v>1967.05</v>
      </c>
      <c r="EC5" s="178">
        <v>1971.62</v>
      </c>
      <c r="ED5" s="178">
        <v>1973.45</v>
      </c>
      <c r="EE5" s="178">
        <v>1983.41</v>
      </c>
      <c r="EF5" s="178">
        <v>1984.28</v>
      </c>
      <c r="EG5" s="178">
        <v>1976.44</v>
      </c>
      <c r="EH5" s="178">
        <v>1974.79</v>
      </c>
      <c r="EI5" s="178">
        <v>1978.29</v>
      </c>
      <c r="EJ5" s="178">
        <v>1986.88</v>
      </c>
      <c r="EK5" s="178">
        <v>1985.06</v>
      </c>
      <c r="EL5" s="178">
        <v>1984.84</v>
      </c>
      <c r="EM5" s="178">
        <v>1978.8</v>
      </c>
      <c r="EN5" s="178">
        <v>1982.42</v>
      </c>
      <c r="EO5" s="178">
        <v>1985.06</v>
      </c>
      <c r="EP5" s="178">
        <v>1985.06</v>
      </c>
      <c r="EQ5" s="178">
        <v>1986.27</v>
      </c>
      <c r="ER5" s="178">
        <v>1988.03</v>
      </c>
      <c r="ES5" s="178">
        <v>1987.99</v>
      </c>
      <c r="ET5" s="178">
        <v>1987.84</v>
      </c>
      <c r="EU5" s="178">
        <v>1987.92</v>
      </c>
      <c r="EV5" s="178">
        <v>1988.42</v>
      </c>
      <c r="EW5" s="178">
        <v>1989</v>
      </c>
      <c r="EX5" s="178">
        <v>1990.59</v>
      </c>
      <c r="EY5" s="178">
        <v>1991.18</v>
      </c>
      <c r="EZ5" s="178">
        <v>1992.16</v>
      </c>
      <c r="FA5" s="178">
        <v>1992.93</v>
      </c>
      <c r="FB5" s="178">
        <v>1991.57</v>
      </c>
      <c r="FC5" s="178">
        <v>1993.22</v>
      </c>
      <c r="FD5" s="178">
        <v>1991.89</v>
      </c>
      <c r="FE5" s="178">
        <v>1992.69</v>
      </c>
      <c r="FF5" s="178">
        <v>1989.59</v>
      </c>
      <c r="FG5" s="178">
        <v>1990.56</v>
      </c>
      <c r="FH5" s="178">
        <v>1992.65</v>
      </c>
      <c r="FI5" s="178">
        <v>1992.18</v>
      </c>
      <c r="FJ5" s="178">
        <v>1991.88</v>
      </c>
      <c r="FK5" s="178">
        <v>1991.49</v>
      </c>
      <c r="FL5" s="178">
        <v>1992.17</v>
      </c>
      <c r="FM5" s="178">
        <v>1991.91</v>
      </c>
      <c r="FN5" s="178">
        <v>1993.93</v>
      </c>
      <c r="FO5" s="178">
        <v>1993.28</v>
      </c>
      <c r="FP5" s="178">
        <v>1989.47</v>
      </c>
      <c r="FQ5" s="178">
        <v>1993.35</v>
      </c>
      <c r="FR5" s="178">
        <v>1994.89</v>
      </c>
      <c r="FS5" s="178">
        <v>1995.73</v>
      </c>
      <c r="FT5" s="178">
        <v>1997.26</v>
      </c>
      <c r="FU5" s="178">
        <v>1993.94</v>
      </c>
      <c r="FV5" s="178">
        <v>1986.49</v>
      </c>
      <c r="FW5" s="178">
        <v>1990.09</v>
      </c>
      <c r="FX5" s="178">
        <v>1992.5</v>
      </c>
      <c r="FY5" s="178">
        <v>1993.59</v>
      </c>
      <c r="FZ5" s="178">
        <v>1993.66</v>
      </c>
      <c r="GA5" s="178">
        <v>1995.17</v>
      </c>
      <c r="GB5" s="178">
        <v>1995.28</v>
      </c>
      <c r="GC5" s="178">
        <v>1996.27</v>
      </c>
      <c r="GD5" s="178">
        <v>1996.76</v>
      </c>
      <c r="GE5" s="178">
        <v>1993.89</v>
      </c>
      <c r="GF5" s="178">
        <v>1996.99</v>
      </c>
      <c r="GG5" s="178">
        <v>1996.83</v>
      </c>
      <c r="GH5" s="178">
        <v>1996.27</v>
      </c>
      <c r="GI5" s="178">
        <v>1996.69</v>
      </c>
      <c r="GJ5" s="178">
        <v>1996.34</v>
      </c>
      <c r="GK5" s="178">
        <v>1995.06</v>
      </c>
      <c r="GL5" s="178">
        <v>1995.99</v>
      </c>
      <c r="GM5" s="178">
        <v>1993.59</v>
      </c>
      <c r="GN5" s="178">
        <v>1994.45</v>
      </c>
      <c r="GO5" s="178">
        <v>1994.63</v>
      </c>
      <c r="GP5" s="178">
        <v>1994.43</v>
      </c>
      <c r="GQ5" s="178">
        <v>1994.64</v>
      </c>
      <c r="GR5" s="178">
        <v>1990.36</v>
      </c>
      <c r="GS5" s="178">
        <v>1992.78</v>
      </c>
      <c r="GT5" s="178">
        <v>1992.53</v>
      </c>
      <c r="GU5" s="178">
        <v>1991.22</v>
      </c>
      <c r="GV5" s="178">
        <v>1991.98</v>
      </c>
      <c r="GW5" s="178">
        <v>1992.26</v>
      </c>
      <c r="GX5" s="178">
        <v>1991.7</v>
      </c>
      <c r="GY5" s="178">
        <v>1993.26</v>
      </c>
      <c r="GZ5" s="178">
        <v>1991.3</v>
      </c>
      <c r="HA5" s="178">
        <v>1992.12</v>
      </c>
      <c r="HB5" s="178">
        <v>1990.43</v>
      </c>
      <c r="HC5" s="178">
        <v>1991.67</v>
      </c>
      <c r="HD5" s="178">
        <v>1992.09</v>
      </c>
      <c r="HE5" s="178">
        <v>1992.84</v>
      </c>
      <c r="HF5" s="178">
        <v>1992.52</v>
      </c>
      <c r="HG5" s="178">
        <v>1993.15</v>
      </c>
      <c r="HH5" s="178">
        <v>1992.09</v>
      </c>
      <c r="HI5" s="178">
        <v>1992.79</v>
      </c>
      <c r="HJ5" s="178">
        <v>1992.84</v>
      </c>
      <c r="HK5" s="178">
        <v>1993.09</v>
      </c>
      <c r="HL5" s="178">
        <v>1989.53</v>
      </c>
      <c r="HM5" s="178">
        <v>1991.59</v>
      </c>
      <c r="HN5" s="178">
        <v>1991.7</v>
      </c>
      <c r="HO5" s="178">
        <v>1992.76</v>
      </c>
      <c r="HP5" s="178">
        <v>1993.46</v>
      </c>
      <c r="HQ5" s="178">
        <v>1992.95</v>
      </c>
      <c r="HR5" s="178">
        <v>1993.42</v>
      </c>
      <c r="HS5" s="178">
        <v>1993.84</v>
      </c>
      <c r="HT5" s="178">
        <v>1993.81</v>
      </c>
      <c r="HU5" s="178">
        <v>1994.36</v>
      </c>
      <c r="HV5" s="178">
        <v>1994.28</v>
      </c>
      <c r="HW5" s="178">
        <v>1994.83</v>
      </c>
      <c r="HX5" s="178">
        <v>1995.39</v>
      </c>
      <c r="HY5" s="178">
        <v>1995.86</v>
      </c>
      <c r="HZ5" s="178">
        <v>1996.77</v>
      </c>
      <c r="IA5" s="178">
        <v>1996.9</v>
      </c>
      <c r="IB5" s="178">
        <v>1997.04</v>
      </c>
      <c r="IC5" s="178">
        <v>1997.36</v>
      </c>
      <c r="ID5" s="178">
        <v>1997.56</v>
      </c>
      <c r="IE5" s="178">
        <v>1997.42</v>
      </c>
      <c r="IF5" s="178">
        <v>1994.16</v>
      </c>
      <c r="IG5" s="178">
        <v>1996.02</v>
      </c>
      <c r="IH5" s="178">
        <v>1993.47</v>
      </c>
      <c r="II5" s="178">
        <v>1995.3</v>
      </c>
      <c r="IJ5" s="178">
        <v>1996.37</v>
      </c>
      <c r="IK5" s="178">
        <v>1996.03</v>
      </c>
      <c r="IL5" s="178">
        <v>1996.25</v>
      </c>
      <c r="IM5" s="178">
        <v>1996.27</v>
      </c>
      <c r="IN5" s="178">
        <v>1996.32</v>
      </c>
      <c r="IO5" s="178">
        <v>1996.5</v>
      </c>
      <c r="IP5" s="178">
        <v>1992.71</v>
      </c>
      <c r="IQ5" s="178">
        <v>1993.32</v>
      </c>
      <c r="IR5" s="178">
        <v>1995.98</v>
      </c>
      <c r="IS5" s="178">
        <v>1995.51</v>
      </c>
      <c r="IT5" s="178">
        <v>1996.66</v>
      </c>
      <c r="IU5" s="178">
        <v>1997.63</v>
      </c>
      <c r="IV5" s="178">
        <v>1998.14</v>
      </c>
      <c r="IW5" s="178">
        <v>1998.61</v>
      </c>
      <c r="IX5" s="178">
        <v>1998.32</v>
      </c>
      <c r="IY5" s="178">
        <v>1998.23</v>
      </c>
      <c r="IZ5" s="178">
        <v>1998.88</v>
      </c>
      <c r="JA5" s="178">
        <v>1999.37</v>
      </c>
      <c r="JB5" s="178">
        <v>1999.93</v>
      </c>
      <c r="JC5" s="178">
        <v>2003.48</v>
      </c>
      <c r="JD5" s="178">
        <v>2004.88</v>
      </c>
      <c r="JE5" s="178">
        <v>2006.79</v>
      </c>
      <c r="JF5" s="178">
        <v>2007.31</v>
      </c>
      <c r="JG5" s="178">
        <v>2007.1</v>
      </c>
      <c r="JH5" s="178">
        <v>2007.09</v>
      </c>
      <c r="JI5" s="178">
        <v>2006.44</v>
      </c>
      <c r="JJ5" s="178">
        <v>2007.68</v>
      </c>
      <c r="JK5" s="178">
        <v>2007.81</v>
      </c>
      <c r="JL5" s="178">
        <v>2008.59</v>
      </c>
      <c r="JM5" s="178">
        <v>2011.38</v>
      </c>
      <c r="JN5" s="178">
        <v>2010.73</v>
      </c>
      <c r="JO5" s="178">
        <v>2013.38</v>
      </c>
      <c r="JP5" s="178">
        <v>2014.43</v>
      </c>
      <c r="JQ5" s="178">
        <v>2017.42</v>
      </c>
      <c r="JR5" s="178">
        <v>2018.53</v>
      </c>
      <c r="JS5" s="178">
        <v>2018.82</v>
      </c>
      <c r="JT5" s="178">
        <v>2019.42</v>
      </c>
      <c r="JU5" s="178">
        <v>2020.45</v>
      </c>
      <c r="JV5" s="178">
        <v>2021.72</v>
      </c>
      <c r="JW5" s="178">
        <v>2022.11</v>
      </c>
      <c r="JX5" s="178">
        <v>2026.75</v>
      </c>
      <c r="JY5" s="178">
        <v>2029.3</v>
      </c>
      <c r="JZ5" s="178">
        <v>2029.17</v>
      </c>
      <c r="KA5" s="178">
        <v>2033.45</v>
      </c>
      <c r="KB5" s="178">
        <v>2034.32</v>
      </c>
      <c r="KC5" s="178">
        <v>2037.14</v>
      </c>
      <c r="KD5" s="178">
        <v>2036.88</v>
      </c>
      <c r="KE5" s="178">
        <v>2032.47</v>
      </c>
      <c r="KF5" s="178">
        <v>2034.64</v>
      </c>
      <c r="KG5" s="178">
        <v>2037.59</v>
      </c>
      <c r="KH5" s="178">
        <v>2040.97</v>
      </c>
      <c r="KI5" s="178">
        <v>2043.51</v>
      </c>
      <c r="KJ5" s="178">
        <v>2045.88</v>
      </c>
      <c r="KK5" s="178">
        <v>2047</v>
      </c>
      <c r="KL5" s="178">
        <v>2048.1799999999998</v>
      </c>
      <c r="KM5" s="178">
        <v>2047.92</v>
      </c>
      <c r="KN5" s="178">
        <v>2046.52</v>
      </c>
      <c r="KO5" s="178">
        <v>2044.82</v>
      </c>
      <c r="KP5" s="178">
        <v>2041.62</v>
      </c>
      <c r="KQ5" s="178">
        <v>2046.21</v>
      </c>
      <c r="KR5" s="178">
        <v>2047.66</v>
      </c>
      <c r="KS5" s="178">
        <v>2048.21</v>
      </c>
      <c r="KT5" s="178">
        <v>2048.62</v>
      </c>
      <c r="KU5" s="178">
        <v>2049.36</v>
      </c>
      <c r="KV5" s="178">
        <v>2050.15</v>
      </c>
      <c r="KW5" s="178">
        <v>2050.69</v>
      </c>
      <c r="KX5" s="178">
        <v>2050.85</v>
      </c>
      <c r="KY5" s="178">
        <v>2050.77</v>
      </c>
      <c r="KZ5" s="178">
        <v>2050.73</v>
      </c>
      <c r="LA5" s="178">
        <v>2048.9</v>
      </c>
      <c r="LB5" s="178">
        <v>2048.79</v>
      </c>
      <c r="LC5" s="178">
        <v>2047.17</v>
      </c>
      <c r="LD5" s="178">
        <v>2042.49</v>
      </c>
      <c r="LE5" s="178">
        <v>2042.75</v>
      </c>
      <c r="LF5" s="178">
        <v>2032.89</v>
      </c>
      <c r="LG5" s="178">
        <v>2026.93</v>
      </c>
      <c r="LH5" s="178">
        <v>2023.91</v>
      </c>
      <c r="LI5" s="178">
        <v>2020.04</v>
      </c>
      <c r="LJ5" s="178">
        <v>2013.15</v>
      </c>
      <c r="LK5" s="178">
        <v>2008.46</v>
      </c>
      <c r="LL5" s="178">
        <v>2005.08</v>
      </c>
      <c r="LM5" s="178">
        <v>1992.39</v>
      </c>
      <c r="LN5" s="178">
        <v>1986.24</v>
      </c>
      <c r="LO5" s="178">
        <v>1978.39</v>
      </c>
      <c r="LP5" s="178">
        <v>1982.67</v>
      </c>
      <c r="LQ5" s="178">
        <v>1980.38</v>
      </c>
      <c r="LR5" s="178">
        <v>1996.27</v>
      </c>
      <c r="LS5" s="178">
        <v>1996.79</v>
      </c>
      <c r="LT5" s="178">
        <v>2005.71</v>
      </c>
      <c r="LU5" s="178">
        <v>2009.41</v>
      </c>
      <c r="LV5" s="178">
        <v>2011.84</v>
      </c>
      <c r="LW5" s="178">
        <v>2015.41</v>
      </c>
      <c r="LX5" s="178">
        <v>2017.26</v>
      </c>
      <c r="LY5" s="178">
        <v>2019.89</v>
      </c>
      <c r="LZ5" s="178">
        <v>2020.79</v>
      </c>
      <c r="MA5" s="178">
        <v>2021.03</v>
      </c>
      <c r="MB5" s="178">
        <v>2021.4</v>
      </c>
      <c r="MC5" s="178">
        <v>2020.06</v>
      </c>
      <c r="MD5" s="178">
        <v>2017.93</v>
      </c>
      <c r="ME5" s="178">
        <v>2012.16</v>
      </c>
      <c r="MF5" s="178">
        <v>2003.01</v>
      </c>
      <c r="MG5" s="178">
        <v>1998.7</v>
      </c>
      <c r="MH5" s="178">
        <v>1991.54</v>
      </c>
      <c r="MI5" s="178">
        <v>2001.86</v>
      </c>
      <c r="MJ5" s="178">
        <v>2001.09</v>
      </c>
      <c r="MK5" s="178">
        <v>1998.33</v>
      </c>
      <c r="ML5" s="178">
        <v>2000.2</v>
      </c>
      <c r="MM5" s="178">
        <v>2000.01</v>
      </c>
      <c r="MN5" s="178">
        <v>1997.83</v>
      </c>
      <c r="MO5" s="178">
        <v>1998.6</v>
      </c>
      <c r="MP5" s="178">
        <v>1994.96</v>
      </c>
      <c r="MQ5" s="178">
        <v>1990.53</v>
      </c>
      <c r="MR5" s="178">
        <v>1988.53</v>
      </c>
      <c r="MS5" s="178">
        <v>1988.95</v>
      </c>
      <c r="MT5" s="178">
        <v>1984.44</v>
      </c>
      <c r="MU5" s="178">
        <v>1984.65</v>
      </c>
      <c r="MV5" s="178">
        <v>1985.41</v>
      </c>
      <c r="MW5" s="178">
        <v>1980.48</v>
      </c>
      <c r="MX5" s="178">
        <v>1980.11</v>
      </c>
      <c r="MY5" s="178">
        <v>1974.22</v>
      </c>
      <c r="MZ5" s="178">
        <v>1970.18</v>
      </c>
      <c r="NA5" s="178">
        <v>1970.45</v>
      </c>
      <c r="NB5" s="178">
        <v>1961.13</v>
      </c>
      <c r="NC5" s="178">
        <v>1956.76</v>
      </c>
      <c r="ND5" s="178">
        <v>1952.72</v>
      </c>
      <c r="NE5" s="178">
        <v>1950.34</v>
      </c>
      <c r="NF5" s="178">
        <v>1947.12</v>
      </c>
      <c r="NG5" s="178">
        <v>1941.9</v>
      </c>
      <c r="NH5" s="178">
        <v>1941.72</v>
      </c>
      <c r="NI5" s="178">
        <v>1938.76</v>
      </c>
      <c r="NJ5" s="178">
        <v>1944.46</v>
      </c>
      <c r="NK5" s="178">
        <v>1962.53</v>
      </c>
      <c r="NL5" s="178">
        <v>1982.25</v>
      </c>
      <c r="NM5" s="178">
        <v>1992.76</v>
      </c>
      <c r="NN5" s="178">
        <v>1995.62</v>
      </c>
      <c r="NO5" s="178">
        <v>1993.87</v>
      </c>
      <c r="NP5" s="178">
        <v>2007.44</v>
      </c>
      <c r="NQ5" s="178">
        <v>2012.24</v>
      </c>
      <c r="NR5" s="178">
        <v>2017.57</v>
      </c>
      <c r="NS5" s="178">
        <v>2023.2</v>
      </c>
      <c r="NT5" s="178">
        <v>2032.54</v>
      </c>
      <c r="NU5" s="178">
        <v>2037.51</v>
      </c>
      <c r="NV5" s="178">
        <v>2043.4</v>
      </c>
      <c r="NW5" s="178">
        <v>2048.7399999999998</v>
      </c>
      <c r="NX5" s="178">
        <v>2049.3000000000002</v>
      </c>
      <c r="NY5" s="178">
        <v>2053.0500000000002</v>
      </c>
      <c r="NZ5" s="178">
        <v>2061.6999999999998</v>
      </c>
      <c r="OA5" s="178">
        <v>2068.4299999999998</v>
      </c>
      <c r="OB5" s="178">
        <v>2073.09</v>
      </c>
      <c r="OC5" s="178">
        <v>2074.64</v>
      </c>
      <c r="OD5" s="178">
        <v>2087.61</v>
      </c>
      <c r="OE5" s="178">
        <v>2090.84</v>
      </c>
      <c r="OF5" s="178">
        <v>2098.3000000000002</v>
      </c>
      <c r="OG5" s="178">
        <v>2111.27</v>
      </c>
      <c r="OH5" s="178">
        <v>2122.65</v>
      </c>
      <c r="OI5" s="178">
        <v>2131.81</v>
      </c>
      <c r="OJ5" s="178">
        <v>2141.59</v>
      </c>
      <c r="OK5" s="178">
        <v>2152.0700000000002</v>
      </c>
      <c r="OL5" s="178">
        <v>2169.44</v>
      </c>
      <c r="OM5" s="178">
        <v>2187.38</v>
      </c>
      <c r="ON5" s="178">
        <v>2237.3200000000002</v>
      </c>
      <c r="OO5" s="178">
        <v>2251.9899999999998</v>
      </c>
      <c r="OP5" s="178">
        <v>2265.2800000000002</v>
      </c>
      <c r="OQ5" s="178">
        <v>2263.6999999999998</v>
      </c>
      <c r="OR5" s="178">
        <v>2260.0500000000002</v>
      </c>
      <c r="OS5" s="178">
        <v>2257.87</v>
      </c>
      <c r="OT5" s="178">
        <v>2254.9699999999998</v>
      </c>
      <c r="OU5" s="178">
        <v>2250.9499999999998</v>
      </c>
      <c r="OV5" s="178">
        <v>2253.2399999999998</v>
      </c>
      <c r="OW5" s="178">
        <v>2233.56</v>
      </c>
      <c r="OX5" s="178">
        <v>2231.9299999999998</v>
      </c>
      <c r="OY5" s="178">
        <v>2219.65</v>
      </c>
      <c r="OZ5" s="178">
        <v>2207.6999999999998</v>
      </c>
      <c r="PA5" s="178">
        <v>2211.58</v>
      </c>
      <c r="PB5" s="178">
        <v>2213.1799999999998</v>
      </c>
      <c r="PC5" s="178">
        <v>2212.61</v>
      </c>
      <c r="PD5" s="178">
        <v>2220.2199999999998</v>
      </c>
      <c r="PE5" s="178">
        <v>2223.62</v>
      </c>
      <c r="PF5" s="178">
        <v>2232.86</v>
      </c>
      <c r="PG5" s="178">
        <v>2232.65</v>
      </c>
      <c r="PH5" s="178">
        <v>2238.52</v>
      </c>
      <c r="PI5" s="178">
        <v>2240.7399999999998</v>
      </c>
      <c r="PJ5" s="178">
        <v>2244.9699999999998</v>
      </c>
      <c r="PK5" s="178">
        <v>2246.4299999999998</v>
      </c>
      <c r="PL5" s="178">
        <v>2247.86</v>
      </c>
      <c r="PM5" s="178">
        <v>2247.52</v>
      </c>
      <c r="PN5" s="178">
        <v>2249.42</v>
      </c>
      <c r="PO5" s="178">
        <v>2253.61</v>
      </c>
      <c r="PP5" s="178">
        <v>2257.89</v>
      </c>
      <c r="PQ5" s="178">
        <v>2263.94</v>
      </c>
      <c r="PR5" s="178">
        <v>2272.8200000000002</v>
      </c>
      <c r="PS5" s="178">
        <v>2277.62</v>
      </c>
      <c r="PT5" s="178">
        <v>2284.39</v>
      </c>
      <c r="PU5" s="178">
        <v>2287.3000000000002</v>
      </c>
      <c r="PV5" s="178">
        <v>2290.0300000000002</v>
      </c>
      <c r="PW5" s="178">
        <v>2289.67</v>
      </c>
      <c r="PX5" s="178">
        <v>2281.7800000000002</v>
      </c>
      <c r="PY5" s="178">
        <v>2275.79</v>
      </c>
      <c r="PZ5" s="178">
        <v>2273.59</v>
      </c>
      <c r="QA5" s="178">
        <v>2269.9699999999998</v>
      </c>
      <c r="QB5" s="178">
        <v>2271.98</v>
      </c>
      <c r="QC5" s="178">
        <v>2272.75</v>
      </c>
      <c r="QD5" s="178">
        <v>2286.2800000000002</v>
      </c>
      <c r="QE5" s="178">
        <v>2290.92</v>
      </c>
      <c r="QF5" s="178">
        <v>2306.59</v>
      </c>
      <c r="QG5" s="178">
        <v>2319.29</v>
      </c>
      <c r="QH5" s="178">
        <v>2326.58</v>
      </c>
      <c r="QI5" s="178">
        <v>2330.86</v>
      </c>
      <c r="QJ5" s="178">
        <v>2335.88</v>
      </c>
      <c r="QK5" s="178">
        <v>2340.11</v>
      </c>
      <c r="QL5" s="178">
        <v>2348.86</v>
      </c>
      <c r="QM5" s="178">
        <v>2363.1</v>
      </c>
      <c r="QN5" s="178">
        <v>2374.21</v>
      </c>
      <c r="QO5" s="178">
        <v>2381.65</v>
      </c>
      <c r="QP5" s="178">
        <v>2388.4499999999998</v>
      </c>
      <c r="QQ5" s="178">
        <v>2396.13</v>
      </c>
      <c r="QR5" s="178">
        <v>2406.41</v>
      </c>
      <c r="QS5" s="178">
        <v>2413.08</v>
      </c>
      <c r="QT5" s="178">
        <v>2420.9499999999998</v>
      </c>
      <c r="QU5" s="178">
        <v>2428.08</v>
      </c>
      <c r="QV5" s="178">
        <v>2453.39</v>
      </c>
      <c r="QW5" s="178">
        <v>2452.98</v>
      </c>
      <c r="QX5" s="178">
        <v>2459.5500000000002</v>
      </c>
      <c r="QY5" s="178">
        <v>2446.56</v>
      </c>
      <c r="QZ5" s="178">
        <v>2424.44</v>
      </c>
      <c r="RA5" s="178">
        <v>2428.64</v>
      </c>
      <c r="RB5" s="178">
        <v>2434.2199999999998</v>
      </c>
      <c r="RC5" s="178">
        <v>2434.67</v>
      </c>
      <c r="RD5" s="178">
        <v>2445.29</v>
      </c>
      <c r="RE5" s="254">
        <v>2451.7199999999998</v>
      </c>
      <c r="RF5" s="254">
        <v>2459.66</v>
      </c>
      <c r="RG5" s="254">
        <v>2462.6</v>
      </c>
      <c r="RH5" s="254">
        <v>2465.5700000000002</v>
      </c>
      <c r="RI5" s="255">
        <v>2466.64</v>
      </c>
      <c r="RJ5" s="254">
        <v>2468.0700000000002</v>
      </c>
      <c r="RK5" s="254">
        <v>2468.6799999999998</v>
      </c>
      <c r="RL5" s="255">
        <v>2470.0300000000002</v>
      </c>
      <c r="RM5" s="254">
        <v>2472.63</v>
      </c>
      <c r="RN5" s="254">
        <v>2474.86</v>
      </c>
      <c r="RO5" s="254">
        <v>2475.65</v>
      </c>
      <c r="RP5" s="254">
        <v>2478.64</v>
      </c>
      <c r="RQ5" s="254">
        <v>2480.65</v>
      </c>
      <c r="RR5" s="254">
        <v>2483</v>
      </c>
      <c r="RS5" s="254">
        <v>2487.58</v>
      </c>
      <c r="RT5" s="178">
        <v>2488.17</v>
      </c>
      <c r="RU5" s="178">
        <v>2489.3000000000002</v>
      </c>
      <c r="RV5" s="178">
        <v>2488.4899999999998</v>
      </c>
      <c r="RW5" s="178">
        <v>2488.8200000000002</v>
      </c>
      <c r="RX5" s="178">
        <v>2489.6799999999998</v>
      </c>
      <c r="RY5" s="178">
        <v>2490.34</v>
      </c>
      <c r="RZ5" s="178">
        <v>2490.2399999999998</v>
      </c>
      <c r="SA5" s="178">
        <v>2490.11</v>
      </c>
      <c r="SB5" s="178">
        <v>2486.98</v>
      </c>
      <c r="SC5" s="178">
        <v>2489.5300000000002</v>
      </c>
      <c r="SD5" s="80">
        <v>2489.4299999999998</v>
      </c>
      <c r="SE5" s="80">
        <v>2491.48</v>
      </c>
      <c r="SF5" s="80">
        <v>2493</v>
      </c>
      <c r="SG5" s="80">
        <v>2497.122117576288</v>
      </c>
      <c r="SH5" s="80">
        <v>2498.08</v>
      </c>
      <c r="SI5" s="80">
        <v>2498.71</v>
      </c>
      <c r="SJ5" s="80">
        <v>2498.62</v>
      </c>
      <c r="SK5" s="80">
        <v>2498.75</v>
      </c>
      <c r="SL5" s="80">
        <v>2497.66</v>
      </c>
      <c r="SM5" s="80">
        <v>2497.04</v>
      </c>
      <c r="SN5" s="80">
        <v>2495.2800000000002</v>
      </c>
      <c r="SO5" s="80">
        <v>2495.29</v>
      </c>
      <c r="SP5" s="80">
        <v>2490.83</v>
      </c>
      <c r="SQ5" s="80">
        <v>2495.23</v>
      </c>
      <c r="SR5" s="80">
        <v>2491.83</v>
      </c>
      <c r="SS5" s="80">
        <v>2489.44</v>
      </c>
      <c r="ST5" s="80">
        <v>2487.89</v>
      </c>
      <c r="SU5" s="80">
        <v>2484.27</v>
      </c>
      <c r="SV5" s="80">
        <v>2479.91</v>
      </c>
      <c r="SW5" s="80">
        <v>2474.4899999999998</v>
      </c>
      <c r="SX5" s="80">
        <v>2465.63</v>
      </c>
      <c r="SY5" s="80">
        <v>2463.23</v>
      </c>
      <c r="SZ5" s="80">
        <v>2459.44</v>
      </c>
      <c r="TA5" s="80">
        <v>2463.13</v>
      </c>
      <c r="TB5" s="80">
        <v>2471</v>
      </c>
      <c r="TC5" s="80">
        <v>2474.1999999999998</v>
      </c>
      <c r="TD5" s="80">
        <v>2476.13</v>
      </c>
      <c r="TE5" s="80">
        <v>2477.86</v>
      </c>
      <c r="TF5" s="80">
        <v>2479.41</v>
      </c>
      <c r="TG5" s="80">
        <v>2481.67</v>
      </c>
      <c r="TH5" s="80">
        <v>2483.59</v>
      </c>
      <c r="TI5" s="80">
        <v>2485.16</v>
      </c>
      <c r="TJ5" s="80">
        <v>2485.38</v>
      </c>
      <c r="TK5" s="80">
        <v>2482.58</v>
      </c>
      <c r="TL5" s="80">
        <v>2483.39</v>
      </c>
      <c r="TM5" s="80">
        <v>2483.11</v>
      </c>
      <c r="TN5" s="80">
        <v>2482.29</v>
      </c>
      <c r="TO5" s="80">
        <v>2479.84</v>
      </c>
      <c r="TP5" s="80">
        <v>2476.02</v>
      </c>
      <c r="TQ5" s="80">
        <v>2473.63</v>
      </c>
      <c r="TR5" s="80">
        <v>2470.83</v>
      </c>
      <c r="TS5" s="80">
        <v>2470.84</v>
      </c>
      <c r="TT5" s="80">
        <v>2470.25</v>
      </c>
      <c r="TU5" s="80">
        <v>2468.5500000000002</v>
      </c>
      <c r="TV5" s="80">
        <v>2466.88</v>
      </c>
      <c r="TW5" s="80">
        <v>2464</v>
      </c>
      <c r="TX5" s="80">
        <v>2461.3200000000002</v>
      </c>
      <c r="TY5" s="80">
        <v>2458.8000000000002</v>
      </c>
      <c r="TZ5" s="80">
        <v>2458.38</v>
      </c>
      <c r="UA5" s="80">
        <v>2457.12</v>
      </c>
      <c r="UB5" s="83">
        <v>2454.96</v>
      </c>
      <c r="UC5" s="84">
        <v>2457.12</v>
      </c>
      <c r="UD5" s="83">
        <v>2458.1</v>
      </c>
      <c r="UE5" s="83">
        <v>2457.58</v>
      </c>
      <c r="UF5" s="83">
        <v>2459.38</v>
      </c>
      <c r="UG5" s="83">
        <v>2459.5700000000002</v>
      </c>
      <c r="UH5" s="83">
        <v>2459.1799999999998</v>
      </c>
      <c r="UI5" s="83">
        <v>2458.85</v>
      </c>
      <c r="UJ5" s="83">
        <v>2456.0300000000002</v>
      </c>
      <c r="UK5" s="83">
        <v>2453.83</v>
      </c>
      <c r="UL5" s="83">
        <v>2452.44</v>
      </c>
      <c r="UM5" s="83">
        <v>2447.4499999999998</v>
      </c>
      <c r="UN5" s="83">
        <v>2443.38</v>
      </c>
      <c r="UO5" s="83">
        <v>2441.5500000000002</v>
      </c>
      <c r="UP5" s="83">
        <v>2437.5100000000002</v>
      </c>
      <c r="UQ5" s="83">
        <v>2435.25</v>
      </c>
      <c r="UR5" s="83">
        <v>2428.75</v>
      </c>
      <c r="US5" s="83">
        <v>2421.2800000000002</v>
      </c>
      <c r="UT5" s="83">
        <v>2419.66</v>
      </c>
      <c r="UU5" s="83">
        <v>2410.87</v>
      </c>
      <c r="UV5" s="83">
        <v>2408.75</v>
      </c>
      <c r="UW5" s="83">
        <v>2406.8000000000002</v>
      </c>
      <c r="UX5" s="83">
        <v>2404.89</v>
      </c>
      <c r="UY5" s="83">
        <v>2411.5300000000002</v>
      </c>
      <c r="UZ5" s="83">
        <v>2415.98</v>
      </c>
      <c r="VA5" s="83">
        <v>2422.08</v>
      </c>
      <c r="VB5" s="83">
        <v>2422.58</v>
      </c>
      <c r="VC5" s="83">
        <v>2422.41</v>
      </c>
      <c r="VD5" s="83">
        <v>2423.16</v>
      </c>
      <c r="VE5" s="83">
        <v>2420.5100000000002</v>
      </c>
      <c r="VF5" s="83">
        <v>2420.5700000000002</v>
      </c>
      <c r="VG5" s="83">
        <v>2419.42</v>
      </c>
      <c r="VH5" s="83">
        <v>2419.02</v>
      </c>
      <c r="VI5" s="83">
        <v>2418.67</v>
      </c>
      <c r="VJ5" s="83">
        <v>2417.3200000000002</v>
      </c>
      <c r="VK5" s="83">
        <v>2416.02</v>
      </c>
      <c r="VL5" s="83">
        <v>2414.38</v>
      </c>
      <c r="VM5" s="83">
        <v>2414.25</v>
      </c>
      <c r="VN5" s="83">
        <v>2413.21</v>
      </c>
      <c r="VO5" s="83">
        <v>2411.5500000000002</v>
      </c>
      <c r="VP5" s="83">
        <v>2411.6</v>
      </c>
      <c r="VQ5" s="83">
        <v>2411.77</v>
      </c>
      <c r="VR5" s="83">
        <v>2414.84</v>
      </c>
      <c r="VS5" s="83">
        <v>2418.6</v>
      </c>
      <c r="VT5" s="83">
        <v>2418.37</v>
      </c>
      <c r="VU5" s="83">
        <v>2418.3200000000002</v>
      </c>
      <c r="VV5" s="83">
        <v>2418.19</v>
      </c>
      <c r="VW5" s="83">
        <v>2417.1999999999998</v>
      </c>
      <c r="VX5" s="83">
        <v>2416.5100000000002</v>
      </c>
      <c r="VY5" s="83">
        <v>2411.04</v>
      </c>
      <c r="VZ5" s="83">
        <v>2408.31</v>
      </c>
      <c r="WA5" s="83">
        <v>2404.4899999999998</v>
      </c>
      <c r="WB5" s="83">
        <v>2406.33</v>
      </c>
      <c r="WC5" s="83">
        <v>2402.35</v>
      </c>
      <c r="WD5" s="83">
        <v>2397.9699999999998</v>
      </c>
      <c r="WE5" s="83">
        <v>2395.19</v>
      </c>
      <c r="WF5" s="83">
        <v>2389.86</v>
      </c>
      <c r="WG5" s="83">
        <v>2387.54</v>
      </c>
      <c r="WH5" s="83">
        <v>2383.6799999999998</v>
      </c>
      <c r="WI5" s="83">
        <v>2377.9499999999998</v>
      </c>
      <c r="WJ5" s="83">
        <v>2375.6</v>
      </c>
      <c r="WK5" s="83">
        <v>2374.81</v>
      </c>
      <c r="WL5" s="83">
        <v>2372.16</v>
      </c>
      <c r="WM5" s="83">
        <v>2369.9499999999998</v>
      </c>
      <c r="WN5" s="83">
        <v>2368.3200000000002</v>
      </c>
      <c r="WO5" s="83">
        <v>2364.81</v>
      </c>
      <c r="WP5" s="83">
        <v>2361.6799999999998</v>
      </c>
      <c r="WQ5" s="83">
        <v>2359.27</v>
      </c>
      <c r="WR5" s="83">
        <v>2358.54</v>
      </c>
      <c r="WS5" s="83">
        <v>2355.5100000000002</v>
      </c>
      <c r="WT5" s="83">
        <v>2361.12</v>
      </c>
      <c r="WU5" s="83">
        <v>2353.38</v>
      </c>
      <c r="WV5" s="83">
        <v>2350.2199999999998</v>
      </c>
      <c r="WW5" s="83">
        <v>2349.21</v>
      </c>
      <c r="WX5" s="80">
        <v>2349.87</v>
      </c>
      <c r="WY5" s="80">
        <v>2352.27</v>
      </c>
      <c r="WZ5" s="80">
        <v>2358.9899999999998</v>
      </c>
      <c r="XA5" s="80">
        <v>2371.37</v>
      </c>
      <c r="XB5" s="80">
        <v>2387.08</v>
      </c>
      <c r="XC5" s="80">
        <v>2402.54</v>
      </c>
      <c r="XD5" s="80">
        <v>2404.31</v>
      </c>
      <c r="XE5" s="80">
        <v>2410.96</v>
      </c>
      <c r="XF5" s="80">
        <v>2418.0700000000002</v>
      </c>
      <c r="XG5" s="80">
        <v>2418.84</v>
      </c>
      <c r="XH5" s="80">
        <v>2422.4899999999998</v>
      </c>
      <c r="XI5" s="80">
        <v>2424.34</v>
      </c>
      <c r="XJ5" s="80">
        <v>2424.6799999999998</v>
      </c>
      <c r="XK5" s="80">
        <v>2430.5</v>
      </c>
      <c r="XL5" s="80">
        <v>2437.5500000000002</v>
      </c>
      <c r="XM5" s="80">
        <v>2441.63</v>
      </c>
      <c r="XN5" s="80">
        <v>2444.9499999999998</v>
      </c>
      <c r="XO5" s="80">
        <v>2449.52</v>
      </c>
      <c r="XP5" s="80">
        <v>2455.81</v>
      </c>
      <c r="XQ5" s="80">
        <v>2457.34</v>
      </c>
      <c r="XR5" s="80">
        <v>2456.17</v>
      </c>
      <c r="XS5" s="80">
        <v>2450.58</v>
      </c>
      <c r="XT5" s="80">
        <v>2448.16</v>
      </c>
      <c r="XU5" s="80">
        <v>2447.5100000000002</v>
      </c>
      <c r="XV5" s="80">
        <v>2443.52</v>
      </c>
      <c r="XW5" s="80">
        <v>2442.06</v>
      </c>
      <c r="XX5" s="80">
        <v>2441</v>
      </c>
      <c r="XY5" s="80">
        <v>2441.41</v>
      </c>
      <c r="XZ5" s="80">
        <v>2444.19</v>
      </c>
      <c r="YA5" s="80">
        <v>2444.9</v>
      </c>
      <c r="YB5" s="80">
        <v>2444.42</v>
      </c>
      <c r="YC5" s="80">
        <v>2444.38</v>
      </c>
      <c r="YD5" s="80">
        <v>2443.25</v>
      </c>
      <c r="YE5" s="80">
        <v>2440.5300000000002</v>
      </c>
      <c r="YF5" s="80">
        <v>2440.08</v>
      </c>
      <c r="YG5" s="80">
        <v>2436.66</v>
      </c>
      <c r="YH5" s="80">
        <v>2434.7399999999998</v>
      </c>
      <c r="YI5" s="80">
        <v>2433.65</v>
      </c>
      <c r="YJ5" s="80">
        <v>2431.25</v>
      </c>
      <c r="YK5" s="80">
        <v>2430.0500000000002</v>
      </c>
      <c r="YL5" s="80">
        <v>2431.16</v>
      </c>
      <c r="YM5" s="80">
        <v>2433.17</v>
      </c>
      <c r="YN5" s="80">
        <v>2435.35</v>
      </c>
      <c r="YO5" s="80">
        <v>2437.33</v>
      </c>
      <c r="YP5" s="80">
        <v>2438.69</v>
      </c>
      <c r="YQ5" s="80">
        <v>2441.52</v>
      </c>
      <c r="YR5" s="80">
        <v>2446.79</v>
      </c>
      <c r="YS5" s="80">
        <v>2451.7199999999998</v>
      </c>
      <c r="YT5" s="80">
        <v>2451.7199999999998</v>
      </c>
      <c r="YU5" s="80">
        <v>2454.66</v>
      </c>
      <c r="YV5" s="80">
        <v>2456.7800000000002</v>
      </c>
      <c r="YW5" s="80">
        <v>2460.5500000000002</v>
      </c>
      <c r="YX5" s="80">
        <v>2465.0300000000002</v>
      </c>
      <c r="YY5" s="80">
        <v>2468.25</v>
      </c>
      <c r="YZ5" s="80">
        <v>2466.86</v>
      </c>
      <c r="ZA5" s="80">
        <v>2465.12</v>
      </c>
      <c r="ZB5" s="80">
        <v>2465.7199999999998</v>
      </c>
      <c r="ZC5" s="80">
        <v>2466.64</v>
      </c>
      <c r="ZD5" s="80">
        <v>2463.8200000000002</v>
      </c>
      <c r="ZE5" s="80">
        <v>2463.02</v>
      </c>
      <c r="ZF5" s="80">
        <v>2463.42</v>
      </c>
      <c r="ZG5" s="80">
        <v>2464.4299999999998</v>
      </c>
      <c r="ZH5" s="80">
        <v>2465.2800000000002</v>
      </c>
      <c r="ZI5" s="80">
        <v>2463.12</v>
      </c>
      <c r="ZJ5" s="80">
        <v>2462.9699999999998</v>
      </c>
      <c r="ZK5" s="80">
        <v>2462.4299999999998</v>
      </c>
      <c r="ZL5" s="80">
        <v>2459.85</v>
      </c>
      <c r="ZM5" s="80">
        <v>2460.6799999999998</v>
      </c>
      <c r="ZN5" s="80">
        <v>2461.06</v>
      </c>
      <c r="ZO5" s="80">
        <v>2460.48</v>
      </c>
      <c r="ZP5" s="80">
        <v>2460.5100000000002</v>
      </c>
      <c r="ZQ5" s="80">
        <v>2460.58</v>
      </c>
      <c r="ZR5" s="80">
        <v>2457.4699999999998</v>
      </c>
      <c r="ZS5" s="80">
        <v>2456.91</v>
      </c>
      <c r="ZT5" s="80">
        <v>2456.92</v>
      </c>
      <c r="ZU5" s="80">
        <v>2455.84</v>
      </c>
      <c r="ZV5" s="80">
        <v>2455.77</v>
      </c>
      <c r="ZW5" s="80">
        <v>2455.14</v>
      </c>
      <c r="ZX5" s="80">
        <v>2455.56</v>
      </c>
      <c r="ZY5" s="80">
        <v>2456.04</v>
      </c>
      <c r="ZZ5" s="80">
        <v>2456.0500000000002</v>
      </c>
      <c r="AAA5" s="80">
        <v>2456.21</v>
      </c>
      <c r="AAB5" s="80">
        <v>2456.1999999999998</v>
      </c>
      <c r="AAC5" s="80">
        <v>2456.17</v>
      </c>
      <c r="AAD5" s="80">
        <v>2456.2199999999998</v>
      </c>
      <c r="AAE5" s="80">
        <v>2455.86</v>
      </c>
      <c r="AAF5" s="80">
        <v>2455.4299999999998</v>
      </c>
      <c r="AAG5" s="80">
        <v>2454.37</v>
      </c>
      <c r="AAH5" s="80">
        <v>2455.1999999999998</v>
      </c>
      <c r="AAI5" s="80">
        <v>2454.08</v>
      </c>
      <c r="AAJ5" s="80">
        <v>2453.79</v>
      </c>
      <c r="AAK5" s="80">
        <v>2452.8200000000002</v>
      </c>
      <c r="AAL5" s="80">
        <v>2452.31</v>
      </c>
      <c r="AAM5" s="80">
        <v>2450.9</v>
      </c>
      <c r="AAN5" s="80">
        <v>2445.54</v>
      </c>
      <c r="AAO5" s="80">
        <v>2444.25</v>
      </c>
      <c r="AAP5" s="80">
        <v>2444.96</v>
      </c>
      <c r="AAQ5" s="80">
        <v>2445.66</v>
      </c>
      <c r="AAR5" s="80">
        <v>2444.27</v>
      </c>
      <c r="AAS5" s="80">
        <v>2444.0100000000002</v>
      </c>
      <c r="AAT5" s="80">
        <v>2444.27</v>
      </c>
      <c r="AAU5" s="80">
        <v>2444.11</v>
      </c>
      <c r="AAV5" s="80">
        <v>2444.6</v>
      </c>
      <c r="AAW5" s="80">
        <v>2444.3200000000002</v>
      </c>
      <c r="AAX5" s="80">
        <v>2444.38</v>
      </c>
      <c r="AAY5" s="85">
        <v>2443.5700000000002</v>
      </c>
      <c r="AAZ5" s="85">
        <v>2443.7199999999998</v>
      </c>
      <c r="ABA5" s="85">
        <v>2442.2199999999998</v>
      </c>
      <c r="ABB5" s="85">
        <v>2441.66</v>
      </c>
      <c r="ABC5" s="85">
        <v>2440.77</v>
      </c>
      <c r="ABD5" s="85">
        <v>2439.64</v>
      </c>
      <c r="ABE5" s="85">
        <v>2438.16</v>
      </c>
      <c r="ABF5" s="85">
        <v>2437.41</v>
      </c>
      <c r="ABG5" s="85">
        <v>2437.1799999999998</v>
      </c>
      <c r="ABH5" s="85">
        <v>2436.27</v>
      </c>
      <c r="ABI5" s="85">
        <v>2436.29</v>
      </c>
      <c r="ABJ5" s="85">
        <v>2434.2199999999998</v>
      </c>
      <c r="ABK5" s="85">
        <v>2425.7800000000002</v>
      </c>
      <c r="ABL5" s="85">
        <v>2428.21</v>
      </c>
      <c r="ABM5" s="85">
        <v>2427.09</v>
      </c>
      <c r="ABN5" s="85">
        <v>2426.27</v>
      </c>
      <c r="ABO5" s="85">
        <v>2426.41</v>
      </c>
      <c r="ABP5" s="85">
        <v>2427.17</v>
      </c>
      <c r="ABQ5" s="85">
        <v>2426.79</v>
      </c>
      <c r="ABR5" s="85">
        <v>2427.4</v>
      </c>
      <c r="ABS5" s="85">
        <v>2427.13</v>
      </c>
      <c r="ABT5" s="85">
        <v>2428.23</v>
      </c>
      <c r="ABU5" s="85">
        <v>2428.21</v>
      </c>
      <c r="ABV5" s="85">
        <v>2428.91</v>
      </c>
      <c r="ABW5" s="85">
        <v>2430.35</v>
      </c>
      <c r="ABX5" s="85">
        <v>2432.64</v>
      </c>
      <c r="ABY5" s="85">
        <v>2432.3200000000002</v>
      </c>
      <c r="ABZ5" s="85">
        <v>2432.3200000000002</v>
      </c>
      <c r="ACA5" s="85">
        <v>2433.66</v>
      </c>
      <c r="ACB5" s="85">
        <v>2433.67</v>
      </c>
      <c r="ACC5" s="85">
        <v>2432.75</v>
      </c>
      <c r="ACD5" s="85">
        <v>2431.5100000000002</v>
      </c>
      <c r="ACE5" s="85">
        <v>2429.73</v>
      </c>
      <c r="ACF5" s="85">
        <v>2424.6799999999998</v>
      </c>
      <c r="ACG5" s="85">
        <v>2422.7800000000002</v>
      </c>
      <c r="ACH5" s="85">
        <v>2423.37</v>
      </c>
      <c r="ACI5" s="85">
        <v>2422.3000000000002</v>
      </c>
      <c r="ACJ5" s="85">
        <v>2421.0700000000002</v>
      </c>
      <c r="ACK5" s="85">
        <v>2420.19</v>
      </c>
      <c r="ACL5" s="85">
        <v>2420.08</v>
      </c>
      <c r="ACM5" s="85">
        <v>2417.73</v>
      </c>
      <c r="ACN5" s="85">
        <v>2418.9499999999998</v>
      </c>
      <c r="ACO5" s="85">
        <v>2419.09</v>
      </c>
      <c r="ACP5" s="85">
        <v>2417.71</v>
      </c>
      <c r="ACQ5" s="85">
        <v>2416.38</v>
      </c>
      <c r="ACR5" s="85">
        <v>2415.4299999999998</v>
      </c>
      <c r="ACS5" s="85">
        <v>2414.84</v>
      </c>
      <c r="ACT5" s="85">
        <v>2412.92</v>
      </c>
      <c r="ACU5" s="85">
        <v>2410.67</v>
      </c>
      <c r="ACV5" s="85">
        <v>2409.64</v>
      </c>
      <c r="ACW5" s="85">
        <v>2405.35</v>
      </c>
      <c r="ACX5" s="85">
        <v>2402.06</v>
      </c>
      <c r="ACY5" s="85">
        <v>2400.13</v>
      </c>
      <c r="ACZ5" s="85">
        <v>2396.2603425950283</v>
      </c>
      <c r="ADA5" s="85">
        <v>2395.85</v>
      </c>
      <c r="ADB5" s="85">
        <v>2397.63</v>
      </c>
      <c r="ADC5" s="85">
        <v>2398.21</v>
      </c>
      <c r="ADD5" s="85">
        <v>2398.2600000000002</v>
      </c>
      <c r="ADE5" s="85">
        <v>2398.35</v>
      </c>
      <c r="ADF5" s="85">
        <v>2397.69</v>
      </c>
      <c r="ADG5" s="85">
        <v>2395.9299999999998</v>
      </c>
      <c r="ADH5" s="85">
        <v>2395.3000000000002</v>
      </c>
      <c r="ADI5" s="85">
        <v>2394.23</v>
      </c>
      <c r="ADJ5" s="85">
        <v>2393.81</v>
      </c>
      <c r="ADK5" s="85">
        <v>2393.75</v>
      </c>
      <c r="ADL5" s="85">
        <v>2393.88</v>
      </c>
      <c r="ADM5" s="85">
        <v>2393.92</v>
      </c>
      <c r="ADN5" s="85">
        <v>2394.1799999999998</v>
      </c>
      <c r="ADO5" s="85">
        <v>2394.77</v>
      </c>
      <c r="ADP5" s="85">
        <v>2394.91</v>
      </c>
      <c r="ADQ5" s="85">
        <v>2396.2199999999998</v>
      </c>
      <c r="ADR5" s="85">
        <v>2395.4</v>
      </c>
      <c r="ADS5" s="85">
        <v>2395.4699999999998</v>
      </c>
      <c r="ADT5" s="85">
        <v>2397.19</v>
      </c>
      <c r="ADU5" s="85">
        <v>2398.38</v>
      </c>
      <c r="ADV5" s="85">
        <v>2398.42</v>
      </c>
      <c r="ADW5" s="85">
        <v>2398.69</v>
      </c>
      <c r="ADX5" s="85">
        <v>2396.9299999999998</v>
      </c>
      <c r="ADY5" s="85">
        <v>2396.35</v>
      </c>
      <c r="ADZ5" s="85">
        <v>2395.23</v>
      </c>
      <c r="AEA5" s="85">
        <v>2394.6799999999998</v>
      </c>
      <c r="AEB5" s="85">
        <v>2394.0300000000002</v>
      </c>
      <c r="AEC5" s="85">
        <v>2393.84</v>
      </c>
      <c r="AED5" s="85">
        <v>2392.77</v>
      </c>
      <c r="AEE5" s="85">
        <v>2392.4499999999998</v>
      </c>
      <c r="AEF5" s="85">
        <v>2391.64</v>
      </c>
      <c r="AEG5" s="85">
        <v>2390.79</v>
      </c>
      <c r="AEH5" s="85">
        <v>2391.14</v>
      </c>
      <c r="AEI5" s="85">
        <v>2391.58</v>
      </c>
      <c r="AEJ5" s="85">
        <v>2391.46</v>
      </c>
      <c r="AEK5" s="85">
        <v>2391.4499999999998</v>
      </c>
      <c r="AEL5" s="85">
        <v>2392.7600000000002</v>
      </c>
      <c r="AEM5" s="85">
        <v>2392.9299999999998</v>
      </c>
      <c r="AEN5" s="85">
        <v>2393.9299999999998</v>
      </c>
      <c r="AEO5" s="85">
        <v>2396.6799999999998</v>
      </c>
      <c r="AEP5" s="85">
        <v>2394.17</v>
      </c>
      <c r="AEQ5" s="85">
        <v>2394.15</v>
      </c>
      <c r="AER5" s="85">
        <v>2393.52</v>
      </c>
      <c r="AES5" s="85">
        <v>2394.96</v>
      </c>
      <c r="AET5" s="85">
        <v>2395.9</v>
      </c>
      <c r="AEU5" s="85">
        <v>2397.0700000000002</v>
      </c>
      <c r="AEV5" s="85">
        <v>2397.8200000000002</v>
      </c>
      <c r="AEW5" s="85">
        <v>2398.64</v>
      </c>
      <c r="AEX5" s="85">
        <v>2401.65</v>
      </c>
      <c r="AEY5" s="85">
        <v>2402.86</v>
      </c>
      <c r="AEZ5" s="85">
        <v>2402.14</v>
      </c>
      <c r="AFA5" s="85">
        <v>2402.67</v>
      </c>
      <c r="AFB5" s="85">
        <v>2402.19</v>
      </c>
      <c r="AFC5" s="85">
        <v>2402.6</v>
      </c>
      <c r="AFD5" s="85">
        <v>2402.1</v>
      </c>
      <c r="AFE5" s="85">
        <v>2402.94</v>
      </c>
      <c r="AFF5" s="85">
        <v>2402.06</v>
      </c>
      <c r="AFG5" s="85">
        <v>2401.85</v>
      </c>
      <c r="AFH5" s="85">
        <v>2401.46</v>
      </c>
      <c r="AFI5" s="85">
        <v>2400.4899999999998</v>
      </c>
      <c r="AFJ5" s="85">
        <v>2401</v>
      </c>
      <c r="AFK5" s="85">
        <v>2401.3000000000002</v>
      </c>
      <c r="AFL5" s="85">
        <v>2404.0500000000002</v>
      </c>
      <c r="AFM5" s="85">
        <v>2405.65</v>
      </c>
      <c r="AFN5" s="85">
        <v>2405.92</v>
      </c>
      <c r="AFO5" s="85">
        <v>2408.41</v>
      </c>
      <c r="AFP5" s="85">
        <v>2410.9499999999998</v>
      </c>
      <c r="AFQ5" s="85">
        <v>2411.5100000000002</v>
      </c>
      <c r="AFR5" s="85">
        <v>2410.8200000000002</v>
      </c>
      <c r="AFS5" s="85">
        <v>2410.38</v>
      </c>
      <c r="AFT5" s="85">
        <v>2410.0700000000002</v>
      </c>
      <c r="AFU5" s="85">
        <v>2409.04</v>
      </c>
      <c r="AFV5" s="85">
        <v>2409.8000000000002</v>
      </c>
      <c r="AFW5" s="85">
        <v>2409.73</v>
      </c>
      <c r="AFX5" s="85">
        <v>2409.9499999999998</v>
      </c>
      <c r="AFY5" s="85">
        <v>2411.27</v>
      </c>
      <c r="AFZ5" s="85">
        <v>2412.04</v>
      </c>
      <c r="AGA5" s="85">
        <v>2412.8000000000002</v>
      </c>
      <c r="AGB5" s="85">
        <v>2414.29</v>
      </c>
      <c r="AGC5" s="85">
        <v>2414.4499999999998</v>
      </c>
      <c r="AGD5" s="85">
        <v>2414.54</v>
      </c>
      <c r="AGE5" s="85">
        <v>2415.21</v>
      </c>
      <c r="AGF5" s="85">
        <v>2418.64</v>
      </c>
      <c r="AGG5" s="85">
        <v>2423.66</v>
      </c>
      <c r="AGH5" s="85">
        <v>2426.54</v>
      </c>
      <c r="AGI5" s="85">
        <v>2441.23</v>
      </c>
      <c r="AGJ5" s="85">
        <v>2450.98</v>
      </c>
      <c r="AGK5" s="85">
        <v>2454.0500000000002</v>
      </c>
      <c r="AGL5" s="85">
        <v>2460.9</v>
      </c>
      <c r="AGM5" s="85">
        <v>2464.61</v>
      </c>
      <c r="AGN5" s="85">
        <v>2464.44</v>
      </c>
      <c r="AGO5" s="85">
        <v>2463.29</v>
      </c>
      <c r="AGP5" s="85">
        <v>2462.8200000000002</v>
      </c>
      <c r="AGQ5" s="85">
        <v>2462.7800000000002</v>
      </c>
      <c r="AGR5" s="85">
        <v>2462.84</v>
      </c>
      <c r="AGS5" s="85">
        <v>2463.15</v>
      </c>
      <c r="AGT5" s="85">
        <v>2463.46</v>
      </c>
      <c r="AGU5" s="85">
        <v>2463.3089496139442</v>
      </c>
      <c r="AGV5" s="85">
        <v>2463.1999999999998</v>
      </c>
      <c r="AGW5" s="85">
        <v>2461.66</v>
      </c>
      <c r="AGX5" s="85">
        <v>2461.6</v>
      </c>
      <c r="AGY5" s="85">
        <v>2461.17</v>
      </c>
      <c r="AGZ5" s="85">
        <v>2461.1999999999998</v>
      </c>
      <c r="AHA5" s="85">
        <v>2461.2800000000002</v>
      </c>
      <c r="AHB5" s="85">
        <v>2461.66</v>
      </c>
      <c r="AHC5" s="86">
        <v>2463.2399999999998</v>
      </c>
      <c r="AHD5" s="86">
        <v>2463.02</v>
      </c>
      <c r="AHE5" s="86">
        <v>2464.84</v>
      </c>
      <c r="AHF5" s="86">
        <v>2464.0500000000002</v>
      </c>
      <c r="AHG5" s="86">
        <v>2464.44</v>
      </c>
      <c r="AHH5" s="86">
        <v>2463.61</v>
      </c>
      <c r="AHI5" s="86">
        <v>2463.25</v>
      </c>
      <c r="AHJ5" s="86">
        <v>2462.5100000000002</v>
      </c>
      <c r="AHK5" s="86">
        <v>2460.5700000000002</v>
      </c>
      <c r="AHL5" s="86">
        <v>2457.5300000000002</v>
      </c>
      <c r="AHM5" s="86">
        <v>2456.4499999999998</v>
      </c>
      <c r="AHN5" s="85">
        <v>2456.0500000000002</v>
      </c>
      <c r="AHO5" s="85">
        <v>2455.5</v>
      </c>
      <c r="AHP5" s="85">
        <v>2455.6999999999998</v>
      </c>
      <c r="AHQ5" s="85">
        <v>2455.9899999999998</v>
      </c>
      <c r="AHR5" s="85">
        <v>2455.9899999999998</v>
      </c>
      <c r="AHS5" s="85">
        <v>2455.9899999999998</v>
      </c>
      <c r="AHT5" s="85">
        <v>2458.2199999999998</v>
      </c>
      <c r="AHU5" s="85">
        <v>2458.64</v>
      </c>
      <c r="AHV5" s="85">
        <v>2460.0700000000002</v>
      </c>
      <c r="AHW5" s="85">
        <v>2463.71</v>
      </c>
      <c r="AHX5" s="85">
        <v>2464.56</v>
      </c>
      <c r="AHY5" s="85">
        <v>2464.56</v>
      </c>
      <c r="AHZ5" s="85">
        <v>2464.56</v>
      </c>
      <c r="AIA5" s="85">
        <v>2467.7600000000002</v>
      </c>
      <c r="AIB5" s="85">
        <v>2468.94</v>
      </c>
      <c r="AIC5" s="256">
        <v>2468.38</v>
      </c>
      <c r="AID5" s="256">
        <v>2469.36</v>
      </c>
      <c r="AIE5" s="256">
        <v>2469.79</v>
      </c>
      <c r="AIF5" s="256">
        <v>2472.1799999999998</v>
      </c>
      <c r="AIG5" s="256">
        <v>2472.73</v>
      </c>
      <c r="AIH5" s="256">
        <v>2473.65</v>
      </c>
      <c r="AII5" s="256">
        <v>2473.4299999999998</v>
      </c>
      <c r="AIJ5" s="256">
        <v>2472.9899999999998</v>
      </c>
      <c r="AIK5" s="256">
        <v>2473.44</v>
      </c>
      <c r="AIL5" s="256">
        <v>2473.83</v>
      </c>
      <c r="AIM5" s="256">
        <v>2475.52</v>
      </c>
      <c r="AIN5" s="256">
        <v>2476.2399999999998</v>
      </c>
      <c r="AIO5" s="256">
        <v>2479.46</v>
      </c>
      <c r="AIP5" s="256">
        <v>2480.81</v>
      </c>
      <c r="AIQ5" s="256">
        <v>2483.89</v>
      </c>
      <c r="AIR5" s="256">
        <v>2487.13</v>
      </c>
      <c r="AIS5" s="256">
        <v>2493.35</v>
      </c>
      <c r="AIT5" s="256">
        <v>2497.65</v>
      </c>
      <c r="AIU5" s="256">
        <v>2500.8200000000002</v>
      </c>
      <c r="AIV5" s="256">
        <v>2503.41</v>
      </c>
      <c r="AIW5" s="256">
        <v>2511.2199999999998</v>
      </c>
      <c r="AIX5" s="256">
        <v>2515.2199999999998</v>
      </c>
      <c r="AIY5" s="256">
        <v>2521.27</v>
      </c>
      <c r="AIZ5" s="256">
        <v>2523.1</v>
      </c>
      <c r="AJA5" s="256">
        <v>2533.9499999999998</v>
      </c>
      <c r="AJB5" s="256">
        <v>2538.38</v>
      </c>
      <c r="AJC5" s="256">
        <v>2545.29</v>
      </c>
      <c r="AJD5" s="256">
        <v>2552.13</v>
      </c>
      <c r="AJE5" s="256">
        <v>2550.04</v>
      </c>
      <c r="AJF5" s="256">
        <v>2564.4</v>
      </c>
      <c r="AJG5" s="256">
        <v>2567.2600000000002</v>
      </c>
      <c r="AJH5" s="256">
        <v>2568.08</v>
      </c>
      <c r="AJI5" s="256">
        <v>2567.15</v>
      </c>
      <c r="AJJ5" s="256">
        <v>2566.33</v>
      </c>
      <c r="AJK5" s="256">
        <v>2565.9899999999998</v>
      </c>
      <c r="AJL5" s="256">
        <v>2564.87</v>
      </c>
      <c r="AJM5" s="256">
        <v>2563.77</v>
      </c>
      <c r="AJN5" s="256">
        <v>2563.84</v>
      </c>
      <c r="AJO5" s="256">
        <v>2564.65</v>
      </c>
      <c r="AJP5" s="256">
        <v>2564.9</v>
      </c>
      <c r="AJQ5" s="256">
        <v>2564.9</v>
      </c>
      <c r="AJR5" s="256">
        <v>2562.9</v>
      </c>
      <c r="AJS5" s="256">
        <v>2564.2399999999998</v>
      </c>
      <c r="AJT5" s="256">
        <v>2563.79</v>
      </c>
      <c r="AJU5" s="256">
        <v>2563.7800000000002</v>
      </c>
      <c r="AJV5" s="256">
        <v>2563.67</v>
      </c>
      <c r="AJW5" s="256">
        <v>2563.66</v>
      </c>
      <c r="AJX5" s="256">
        <v>2563.94</v>
      </c>
      <c r="AJY5" s="256">
        <v>2564.15</v>
      </c>
      <c r="AJZ5" s="256">
        <v>2564.5500000000002</v>
      </c>
      <c r="AKA5" s="256">
        <v>2564.44</v>
      </c>
      <c r="AKB5" s="256">
        <v>2564.89</v>
      </c>
      <c r="AKC5" s="256">
        <v>2565.7399999999998</v>
      </c>
      <c r="AKD5" s="256">
        <v>2565.9</v>
      </c>
      <c r="AKE5" s="256">
        <v>2565.73</v>
      </c>
      <c r="AKF5" s="256">
        <v>2566.89</v>
      </c>
      <c r="AKG5" s="256">
        <v>2567.17</v>
      </c>
      <c r="AKH5" s="256">
        <v>2568.67</v>
      </c>
      <c r="AKI5" s="256">
        <v>2568.85</v>
      </c>
      <c r="AKJ5" s="256">
        <v>2569.63</v>
      </c>
      <c r="AKK5" s="256">
        <v>2572.5</v>
      </c>
      <c r="AKL5" s="256">
        <v>2574.65</v>
      </c>
      <c r="AKM5" s="256">
        <v>2577.23</v>
      </c>
      <c r="AKN5" s="256">
        <v>2580.79</v>
      </c>
      <c r="AKO5" s="256">
        <v>2586.33</v>
      </c>
      <c r="AKP5" s="256">
        <v>2590.6799999999998</v>
      </c>
      <c r="AKQ5" s="256">
        <v>2596.89</v>
      </c>
      <c r="AKR5" s="256">
        <v>2603.25</v>
      </c>
      <c r="AKS5" s="257">
        <v>2605.84</v>
      </c>
      <c r="AKT5" s="257">
        <v>2618.94</v>
      </c>
      <c r="AKU5" s="257">
        <v>2627.04</v>
      </c>
      <c r="AKV5" s="257">
        <v>2632.53</v>
      </c>
      <c r="AKW5" s="257">
        <v>2639.21</v>
      </c>
      <c r="AKX5" s="257">
        <v>2634.19</v>
      </c>
      <c r="AKY5" s="257">
        <v>2632.9</v>
      </c>
      <c r="AKZ5" s="257">
        <v>2634.5</v>
      </c>
      <c r="ALA5" s="257">
        <v>2634.4</v>
      </c>
      <c r="ALB5" s="257">
        <v>2634.26</v>
      </c>
      <c r="ALC5" s="257">
        <v>2634.83</v>
      </c>
      <c r="ALD5" s="257">
        <v>2635</v>
      </c>
      <c r="ALE5" s="257">
        <v>2634.99</v>
      </c>
      <c r="ALF5" s="257">
        <v>2635.88</v>
      </c>
      <c r="ALG5" s="257">
        <v>2636.78</v>
      </c>
      <c r="ALH5" s="257">
        <v>2636.67</v>
      </c>
      <c r="ALI5" s="257">
        <v>2637.63</v>
      </c>
      <c r="ALJ5" s="257">
        <v>2638.03</v>
      </c>
      <c r="ALK5" s="257">
        <v>2639.86</v>
      </c>
      <c r="ALL5" s="257">
        <v>2642.01</v>
      </c>
      <c r="ALM5" s="257">
        <v>2641.33</v>
      </c>
      <c r="ALN5" s="257">
        <v>2642.81</v>
      </c>
      <c r="ALO5" s="257">
        <v>2642.92</v>
      </c>
      <c r="ALP5" s="257">
        <v>2643.69</v>
      </c>
      <c r="ALQ5" s="257">
        <v>2648.02</v>
      </c>
      <c r="ALR5" s="257">
        <v>2653.25</v>
      </c>
      <c r="ALS5" s="257">
        <v>2650.55</v>
      </c>
      <c r="ALT5" s="257">
        <v>2657.97</v>
      </c>
      <c r="ALU5" s="257">
        <v>2663.98</v>
      </c>
      <c r="ALV5" s="257">
        <v>2666.36</v>
      </c>
      <c r="ALW5" s="257">
        <v>2666.72</v>
      </c>
      <c r="ALX5" s="257">
        <v>2666.14</v>
      </c>
      <c r="ALY5" s="257">
        <v>2665.73</v>
      </c>
      <c r="ALZ5" s="257">
        <v>2662.86</v>
      </c>
      <c r="AMA5" s="257">
        <v>2660.12</v>
      </c>
      <c r="AMB5" s="257">
        <v>2655.96</v>
      </c>
      <c r="AMC5" s="257">
        <v>2650.55</v>
      </c>
      <c r="AMD5" s="257">
        <v>2648.87</v>
      </c>
      <c r="AME5" s="257">
        <v>2646.3</v>
      </c>
      <c r="AMF5" s="257">
        <v>2640.31</v>
      </c>
      <c r="AMG5" s="257">
        <v>2636</v>
      </c>
      <c r="AMH5" s="257">
        <v>2632.72</v>
      </c>
      <c r="AMI5" s="257">
        <v>2631.65</v>
      </c>
      <c r="AMJ5" s="257">
        <v>2630.5</v>
      </c>
      <c r="AMK5" s="257">
        <v>2629.69</v>
      </c>
      <c r="AML5" s="257">
        <v>2628.7</v>
      </c>
      <c r="AMM5" s="257">
        <v>2629.76</v>
      </c>
      <c r="AMN5" s="257">
        <v>2630.4</v>
      </c>
      <c r="AMO5" s="257">
        <v>2630.93</v>
      </c>
      <c r="AMP5" s="257">
        <v>2631.45</v>
      </c>
      <c r="AMQ5" s="258">
        <v>2631.58</v>
      </c>
      <c r="AMR5" s="258">
        <v>2632.53</v>
      </c>
      <c r="AMS5" s="258">
        <v>2632.52</v>
      </c>
      <c r="AMT5" s="258">
        <v>2632.71</v>
      </c>
      <c r="AMU5" s="258">
        <v>2633.79</v>
      </c>
      <c r="AMV5" s="258">
        <v>2634.97</v>
      </c>
      <c r="AMW5" s="258">
        <v>2635.25</v>
      </c>
      <c r="AMX5" s="258">
        <v>2635.11</v>
      </c>
      <c r="AMY5" s="258">
        <v>2635.29</v>
      </c>
      <c r="AMZ5" s="258">
        <v>2634.48</v>
      </c>
      <c r="ANA5" s="258">
        <v>2635.8</v>
      </c>
      <c r="ANB5" s="258">
        <v>2635.46</v>
      </c>
      <c r="ANC5" s="258">
        <v>2635.33</v>
      </c>
      <c r="AND5" s="258">
        <v>2635.34</v>
      </c>
      <c r="ANE5" s="258">
        <v>2634.79</v>
      </c>
      <c r="ANF5" s="258">
        <v>2634.8</v>
      </c>
      <c r="ANG5" s="258">
        <v>2634.44</v>
      </c>
      <c r="ANH5" s="258">
        <v>2634.61</v>
      </c>
      <c r="ANI5" s="258">
        <v>2634.3</v>
      </c>
      <c r="ANJ5" s="258">
        <v>2632.8</v>
      </c>
      <c r="ANK5" s="258">
        <v>2632.73</v>
      </c>
      <c r="ANL5" s="258">
        <v>2631</v>
      </c>
      <c r="ANM5" s="258">
        <v>2631.6</v>
      </c>
      <c r="ANN5" s="258">
        <v>2631.54</v>
      </c>
      <c r="ANO5" s="258">
        <v>2631.91</v>
      </c>
      <c r="ANP5" s="258">
        <v>2631.41</v>
      </c>
      <c r="ANQ5" s="258">
        <v>2631.25</v>
      </c>
      <c r="ANR5" s="258">
        <v>2630.86</v>
      </c>
      <c r="ANS5" s="258">
        <v>2631.37</v>
      </c>
      <c r="ANT5" s="258">
        <v>2631.17</v>
      </c>
      <c r="ANU5" s="258">
        <v>2631.28</v>
      </c>
      <c r="ANV5" s="258">
        <v>2631.53</v>
      </c>
      <c r="ANW5" s="258">
        <v>2631.51</v>
      </c>
      <c r="ANX5" s="258">
        <v>2631.43</v>
      </c>
      <c r="ANY5" s="258">
        <v>2632.08</v>
      </c>
      <c r="ANZ5" s="258">
        <v>2632</v>
      </c>
      <c r="AOA5" s="258">
        <v>2631.95</v>
      </c>
      <c r="AOB5" s="258">
        <v>2631.58</v>
      </c>
      <c r="AOC5" s="258">
        <v>2631.3</v>
      </c>
      <c r="AOD5" s="258">
        <v>2631.64</v>
      </c>
      <c r="AOE5" s="258">
        <v>2631.58</v>
      </c>
      <c r="AOF5" s="258">
        <v>2631.93</v>
      </c>
      <c r="AOG5" s="258">
        <v>2631.77</v>
      </c>
      <c r="AOH5" s="258">
        <v>2632.18</v>
      </c>
      <c r="AOI5" s="258">
        <v>2633.38</v>
      </c>
      <c r="AOJ5" s="258">
        <v>2635.13</v>
      </c>
      <c r="AOK5" s="258">
        <v>2636.4</v>
      </c>
      <c r="AOL5" s="258">
        <v>2635.94</v>
      </c>
      <c r="AOM5" s="258">
        <v>2637.12</v>
      </c>
      <c r="AON5" s="258">
        <v>2638.33</v>
      </c>
      <c r="AOO5" s="258">
        <v>2637.96</v>
      </c>
      <c r="AOP5" s="258">
        <v>2639.99</v>
      </c>
      <c r="AOQ5" s="258">
        <v>2639.51</v>
      </c>
      <c r="AOR5" s="258">
        <v>2642.42</v>
      </c>
      <c r="AOS5" s="258">
        <v>2642.78</v>
      </c>
      <c r="AOT5" s="258">
        <v>2643.07</v>
      </c>
      <c r="AOU5" s="258">
        <v>2642.95</v>
      </c>
      <c r="AOV5" s="258">
        <v>2641.58</v>
      </c>
      <c r="AOW5" s="258">
        <v>2641.72</v>
      </c>
      <c r="AOX5" s="258">
        <v>2642.23</v>
      </c>
      <c r="AOY5" s="258">
        <v>2642.76</v>
      </c>
      <c r="AOZ5" s="258">
        <v>2642.43</v>
      </c>
      <c r="APA5" s="258">
        <v>2642.01</v>
      </c>
      <c r="APB5" s="258">
        <v>2642.7</v>
      </c>
      <c r="APC5" s="258">
        <v>2643.22</v>
      </c>
      <c r="APD5" s="258">
        <v>2644.04</v>
      </c>
      <c r="APE5" s="258">
        <v>2645.21</v>
      </c>
      <c r="APF5" s="258">
        <v>2646.21</v>
      </c>
      <c r="APG5" s="258">
        <v>2647.18</v>
      </c>
      <c r="APH5" s="258">
        <v>2647.76</v>
      </c>
      <c r="API5" s="258">
        <v>2647.1</v>
      </c>
      <c r="APJ5" s="258">
        <v>2647.34</v>
      </c>
      <c r="APK5" s="258">
        <v>2647.27</v>
      </c>
      <c r="APL5" s="258">
        <v>2647.69</v>
      </c>
      <c r="APM5" s="258">
        <v>2647.83</v>
      </c>
      <c r="APN5" s="258">
        <v>2648.29</v>
      </c>
      <c r="APO5" s="259">
        <v>2648.73</v>
      </c>
      <c r="APP5" s="259">
        <v>2649.35</v>
      </c>
      <c r="APQ5" s="259">
        <v>2650.3</v>
      </c>
      <c r="APR5" s="259">
        <v>2650.87</v>
      </c>
      <c r="APS5" s="259">
        <v>2651.04</v>
      </c>
      <c r="APT5" s="259">
        <v>2651.72</v>
      </c>
      <c r="APU5" s="259">
        <v>2652.13</v>
      </c>
      <c r="APV5" s="259">
        <v>2651.87</v>
      </c>
      <c r="APW5" s="259">
        <v>2652.43</v>
      </c>
      <c r="APX5" s="259">
        <v>2653.14</v>
      </c>
      <c r="APY5" s="259">
        <v>2653.87</v>
      </c>
      <c r="APZ5" s="259">
        <v>2654.41</v>
      </c>
      <c r="AQA5" s="259">
        <v>2655.19</v>
      </c>
      <c r="AQB5" s="259">
        <v>2656.05</v>
      </c>
      <c r="AQC5" s="259">
        <v>2656.1</v>
      </c>
      <c r="AQD5" s="259">
        <v>2656.18</v>
      </c>
      <c r="AQE5" s="259">
        <v>2657.02</v>
      </c>
      <c r="AQF5" s="259">
        <v>2657.31</v>
      </c>
      <c r="AQG5" s="259">
        <v>2657.07</v>
      </c>
      <c r="AQH5" s="259">
        <v>2657.51</v>
      </c>
      <c r="AQI5" s="259">
        <v>2657.47</v>
      </c>
      <c r="AQJ5" s="259">
        <v>2657.76</v>
      </c>
      <c r="AQK5" s="259">
        <v>2657.92</v>
      </c>
      <c r="AQL5" s="259">
        <v>2658.24</v>
      </c>
      <c r="AQM5" s="259">
        <v>2658.11</v>
      </c>
      <c r="AQN5" s="259">
        <v>2658.65</v>
      </c>
      <c r="AQO5" s="259">
        <v>2658.59</v>
      </c>
      <c r="AQP5" s="259">
        <v>2659.07</v>
      </c>
      <c r="AQQ5" s="259">
        <v>2659.34</v>
      </c>
      <c r="AQR5" s="259">
        <v>2659.5</v>
      </c>
      <c r="AQS5" s="259">
        <v>2660.69</v>
      </c>
      <c r="AQT5" s="259">
        <v>2660.75</v>
      </c>
      <c r="AQU5" s="259">
        <v>2662.1</v>
      </c>
      <c r="AQV5" s="259">
        <v>2661.76</v>
      </c>
      <c r="AQW5" s="259">
        <v>2662.9</v>
      </c>
      <c r="AQX5" s="259">
        <v>2663.58</v>
      </c>
      <c r="AQY5" s="259">
        <v>2663.67</v>
      </c>
      <c r="AQZ5" s="259">
        <v>2664.1</v>
      </c>
      <c r="ARA5" s="259">
        <v>2665.32</v>
      </c>
      <c r="ARB5" s="259">
        <v>2665.04</v>
      </c>
      <c r="ARC5" s="259">
        <v>2665.62</v>
      </c>
      <c r="ARD5" s="259">
        <v>2666</v>
      </c>
      <c r="ARE5" s="259">
        <v>2666.5</v>
      </c>
      <c r="ARF5" s="259">
        <v>2666.99</v>
      </c>
      <c r="ARG5" s="259">
        <v>2665</v>
      </c>
      <c r="ARH5" s="259">
        <v>2667.12</v>
      </c>
      <c r="ARI5" s="259">
        <v>2665.94</v>
      </c>
      <c r="ARJ5" s="259">
        <v>2667.38</v>
      </c>
      <c r="ARK5" s="259">
        <v>2668.86</v>
      </c>
      <c r="ARL5" s="259">
        <v>2671.77</v>
      </c>
      <c r="ARM5" s="259">
        <v>2671.77</v>
      </c>
      <c r="ARN5" s="259">
        <v>2672.25</v>
      </c>
      <c r="ARO5" s="259">
        <v>2672.3</v>
      </c>
      <c r="ARP5" s="259">
        <v>2672.87</v>
      </c>
      <c r="ARQ5" s="259">
        <v>2672.73</v>
      </c>
      <c r="ARR5" s="259">
        <v>2672.74</v>
      </c>
      <c r="ARS5" s="259">
        <v>2673.17</v>
      </c>
      <c r="ART5" s="259">
        <v>2672.82</v>
      </c>
      <c r="ARU5" s="259">
        <v>2671.55</v>
      </c>
      <c r="ARV5" s="259">
        <v>2672.03</v>
      </c>
      <c r="ARW5" s="259">
        <v>2672.39</v>
      </c>
      <c r="ARX5" s="259">
        <v>2671.89</v>
      </c>
      <c r="ARY5" s="259">
        <v>2671.81</v>
      </c>
      <c r="ARZ5" s="259">
        <v>2672</v>
      </c>
      <c r="ASA5" s="259">
        <v>2671.81</v>
      </c>
      <c r="ASB5" s="259">
        <v>2671.53</v>
      </c>
      <c r="ASC5" s="259">
        <v>2671.62</v>
      </c>
      <c r="ASD5" s="259">
        <v>2671.79</v>
      </c>
      <c r="ASE5" s="259">
        <v>2671.58</v>
      </c>
      <c r="ASF5" s="259">
        <v>2671.57</v>
      </c>
      <c r="ASG5" s="259">
        <v>2671.25</v>
      </c>
      <c r="ASH5" s="259">
        <v>2671.12</v>
      </c>
      <c r="ASI5" s="259">
        <v>2670.65</v>
      </c>
      <c r="ASJ5" s="259">
        <v>2670.87</v>
      </c>
      <c r="ASK5" s="259">
        <v>2670.51</v>
      </c>
      <c r="ASL5" s="259">
        <v>2669.57</v>
      </c>
      <c r="ASM5" s="259">
        <v>2669.02</v>
      </c>
      <c r="ASN5" s="259">
        <v>2668.47</v>
      </c>
      <c r="ASO5" s="259">
        <v>2667.91</v>
      </c>
      <c r="ASP5" s="259">
        <v>2667.43</v>
      </c>
      <c r="ASQ5" s="259">
        <v>2666.66</v>
      </c>
      <c r="ASR5" s="259">
        <v>2667.45</v>
      </c>
      <c r="ASS5" s="259">
        <v>2667.69</v>
      </c>
      <c r="AST5" s="259">
        <v>2667.64</v>
      </c>
      <c r="ASU5" s="259">
        <v>2667.21</v>
      </c>
      <c r="ASV5" s="259">
        <v>2667.08</v>
      </c>
      <c r="ASW5" s="259">
        <v>2667.64</v>
      </c>
      <c r="ASX5" s="259">
        <v>2667.23</v>
      </c>
      <c r="ASY5" s="259">
        <v>2667.7</v>
      </c>
      <c r="ASZ5" s="259">
        <v>2668.31</v>
      </c>
      <c r="ATA5" s="259">
        <v>2669.12</v>
      </c>
      <c r="ATB5" s="259">
        <v>2669.04</v>
      </c>
      <c r="ATC5" s="259">
        <v>2670.43</v>
      </c>
      <c r="ATD5" s="259">
        <v>2669.96</v>
      </c>
      <c r="ATE5" s="259">
        <v>2670.53</v>
      </c>
      <c r="ATF5" s="259">
        <v>2671.6</v>
      </c>
      <c r="ATG5" s="259">
        <v>2674.62</v>
      </c>
      <c r="ATH5" s="259">
        <v>2676.12</v>
      </c>
      <c r="ATI5" s="259">
        <v>2679.03</v>
      </c>
      <c r="ATJ5" s="260">
        <v>2683.19</v>
      </c>
      <c r="ATK5" s="259">
        <v>2684.35</v>
      </c>
      <c r="ATL5" s="260">
        <v>2683.69</v>
      </c>
      <c r="ATM5" s="259">
        <v>2686.8</v>
      </c>
      <c r="ATN5" s="259">
        <v>2685.97</v>
      </c>
      <c r="ATO5" s="259">
        <v>2690.29</v>
      </c>
      <c r="ATP5" s="259">
        <v>2692.43</v>
      </c>
      <c r="ATQ5" s="259">
        <v>2697.83</v>
      </c>
      <c r="ATR5" s="259">
        <v>2701.17</v>
      </c>
      <c r="ATS5" s="259">
        <v>2701.11</v>
      </c>
      <c r="ATT5" s="259">
        <v>2702.31</v>
      </c>
      <c r="ATU5" s="259">
        <v>2703.24</v>
      </c>
      <c r="ATV5" s="259">
        <v>2703.39</v>
      </c>
      <c r="ATW5" s="259">
        <v>2703.61</v>
      </c>
      <c r="ATX5" s="259">
        <v>2702.87</v>
      </c>
      <c r="ATY5" s="259">
        <v>2702.33</v>
      </c>
      <c r="ATZ5" s="259">
        <v>2703.07</v>
      </c>
      <c r="AUA5" s="259">
        <v>2702.74</v>
      </c>
      <c r="AUB5" s="259">
        <v>2703.09</v>
      </c>
      <c r="AUC5" s="259">
        <v>2702.99</v>
      </c>
      <c r="AUD5" s="259">
        <v>2703.56</v>
      </c>
      <c r="AUE5" s="259">
        <v>2705.69</v>
      </c>
      <c r="AUF5" s="259">
        <v>2705.07</v>
      </c>
      <c r="AUG5" s="259">
        <v>2708.32</v>
      </c>
      <c r="AUH5" s="259">
        <v>2706.68</v>
      </c>
      <c r="AUI5" s="259">
        <v>2710.51</v>
      </c>
      <c r="AUJ5" s="259">
        <v>2714.13</v>
      </c>
      <c r="AUK5" s="259">
        <v>2715.22</v>
      </c>
      <c r="AUL5" s="259">
        <v>2717.08</v>
      </c>
      <c r="AUM5" s="259">
        <v>2719.38</v>
      </c>
      <c r="AUN5" s="259">
        <v>2720.66</v>
      </c>
      <c r="AUO5" s="259">
        <v>2720.52</v>
      </c>
      <c r="AUP5" s="259">
        <v>2721.72</v>
      </c>
      <c r="AUQ5" s="259">
        <v>2722.35</v>
      </c>
      <c r="AUR5" s="259">
        <v>2723.6</v>
      </c>
      <c r="AUS5" s="259">
        <v>2723.82</v>
      </c>
      <c r="AUT5" s="259">
        <v>2724.04</v>
      </c>
      <c r="AUU5" s="259">
        <v>2726.12</v>
      </c>
      <c r="AUV5" s="259">
        <v>2727.25</v>
      </c>
      <c r="AUW5" s="259">
        <v>2729.14</v>
      </c>
      <c r="AUX5" s="259">
        <v>2730.15</v>
      </c>
      <c r="AUY5" s="259">
        <v>2730.91</v>
      </c>
      <c r="AUZ5" s="259">
        <v>2731.72</v>
      </c>
      <c r="AVA5" s="259">
        <v>2732.43</v>
      </c>
      <c r="AVB5" s="259">
        <v>2732.72</v>
      </c>
      <c r="AVC5" s="259">
        <v>2733.25</v>
      </c>
      <c r="AVD5" s="259">
        <v>2733.28</v>
      </c>
      <c r="AVE5" s="259">
        <v>2733.53</v>
      </c>
      <c r="AVF5" s="259">
        <v>2733.52</v>
      </c>
      <c r="AVG5" s="259">
        <v>2734.33</v>
      </c>
      <c r="AVH5" s="259">
        <v>2734.92</v>
      </c>
      <c r="AVI5" s="259">
        <v>2735.88</v>
      </c>
      <c r="AVJ5" s="259">
        <v>2736.76</v>
      </c>
      <c r="AVK5" s="259">
        <v>2737.8</v>
      </c>
      <c r="AVL5" s="259">
        <v>2737.43</v>
      </c>
      <c r="AVM5" s="259">
        <v>2738.74</v>
      </c>
      <c r="AVN5" s="259">
        <v>2738.92</v>
      </c>
      <c r="AVO5" s="259">
        <v>2741.52</v>
      </c>
      <c r="AVP5" s="259">
        <v>2742.83</v>
      </c>
      <c r="AVQ5" s="259">
        <v>2742.38</v>
      </c>
      <c r="AVR5" s="259">
        <v>2744.02</v>
      </c>
      <c r="AVS5" s="259">
        <v>2746.22</v>
      </c>
      <c r="AVT5" s="259">
        <v>2747.94</v>
      </c>
      <c r="AVU5" s="259">
        <v>2748.32</v>
      </c>
      <c r="AVV5" s="259">
        <v>2748.61</v>
      </c>
      <c r="AVW5" s="259">
        <v>2749.24</v>
      </c>
      <c r="AVX5" s="259">
        <v>2749.37</v>
      </c>
      <c r="AVY5" s="259">
        <v>2750.34</v>
      </c>
      <c r="AVZ5" s="259">
        <v>2750.8</v>
      </c>
      <c r="AWA5" s="259">
        <v>2751.19</v>
      </c>
      <c r="AWB5" s="259">
        <v>2751.61</v>
      </c>
      <c r="AWC5" s="259">
        <v>2751.57</v>
      </c>
      <c r="AWD5" s="259">
        <v>2752.32</v>
      </c>
      <c r="AWE5" s="259">
        <v>2752.65</v>
      </c>
      <c r="AWF5" s="259">
        <v>2752.97</v>
      </c>
      <c r="AWG5" s="259">
        <v>2753.97</v>
      </c>
      <c r="AWH5" s="259">
        <v>2753.93</v>
      </c>
      <c r="AWI5" s="259">
        <v>2754.16</v>
      </c>
      <c r="AWJ5" s="259">
        <v>2754.15</v>
      </c>
      <c r="AWK5" s="259">
        <v>2755.28</v>
      </c>
      <c r="AWL5" s="259">
        <v>2755.56</v>
      </c>
      <c r="AWM5" s="259">
        <v>2756.26</v>
      </c>
      <c r="AWN5" s="259">
        <v>2757.29</v>
      </c>
      <c r="AWO5" s="259">
        <v>2758.39</v>
      </c>
      <c r="AWP5" s="259">
        <v>2758.95</v>
      </c>
      <c r="AWQ5" s="259">
        <v>2759.65</v>
      </c>
      <c r="AWR5" s="259">
        <v>2760.89</v>
      </c>
      <c r="AWS5" s="259">
        <v>2761.69</v>
      </c>
      <c r="AWT5" s="259">
        <v>2762.71</v>
      </c>
      <c r="AWU5" s="259">
        <v>2763.26</v>
      </c>
      <c r="AWV5" s="259">
        <v>2764.18</v>
      </c>
      <c r="AWW5" s="259">
        <v>2763.69</v>
      </c>
      <c r="AWX5" s="259">
        <v>2764.27</v>
      </c>
      <c r="AWY5" s="259">
        <v>2764.36</v>
      </c>
      <c r="AWZ5" s="259">
        <v>2765.01</v>
      </c>
      <c r="AXA5" s="259">
        <v>2766.66</v>
      </c>
      <c r="AXB5" s="259">
        <v>2766.53</v>
      </c>
      <c r="AXC5" s="259">
        <v>2766.69</v>
      </c>
      <c r="AXD5" s="259">
        <v>2767.52</v>
      </c>
      <c r="AXE5" s="259">
        <v>2768.04</v>
      </c>
      <c r="AXF5" s="259">
        <v>2768.88</v>
      </c>
      <c r="AXG5" s="259">
        <v>2769.17</v>
      </c>
      <c r="AXH5" s="259">
        <v>2769.73</v>
      </c>
      <c r="AXI5" s="259">
        <v>2770.76</v>
      </c>
      <c r="AXJ5" s="259">
        <v>2771.41</v>
      </c>
      <c r="AXK5" s="259">
        <v>2772.18</v>
      </c>
      <c r="AXL5" s="259">
        <v>2773</v>
      </c>
      <c r="AXM5" s="259">
        <v>2774.29</v>
      </c>
      <c r="AXN5" s="259">
        <v>2775.43</v>
      </c>
      <c r="AXO5" s="259">
        <v>2775.89</v>
      </c>
      <c r="AXP5" s="259">
        <v>2777.74</v>
      </c>
      <c r="AXQ5" s="259">
        <v>2776.98</v>
      </c>
      <c r="AXR5" s="259">
        <v>2779.01</v>
      </c>
      <c r="AXS5" s="259">
        <v>2779.78</v>
      </c>
      <c r="AXT5" s="259">
        <v>2780.65</v>
      </c>
      <c r="AXU5" s="259">
        <v>2781.09</v>
      </c>
      <c r="AXV5" s="259">
        <v>2781.19</v>
      </c>
      <c r="AXW5" s="259">
        <v>2781.42</v>
      </c>
      <c r="AXX5" s="259">
        <v>2781.94</v>
      </c>
      <c r="AXY5" s="259">
        <v>2781.59</v>
      </c>
      <c r="AXZ5" s="259">
        <v>2782.46</v>
      </c>
      <c r="AYA5" s="259">
        <v>2781.94</v>
      </c>
      <c r="AYB5" s="259">
        <v>2782.62</v>
      </c>
      <c r="AYC5" s="259">
        <v>2783.67</v>
      </c>
      <c r="AYD5" s="259">
        <v>2783.92</v>
      </c>
      <c r="AYE5" s="259">
        <v>2784.78</v>
      </c>
      <c r="AYF5" s="259">
        <v>2784.58</v>
      </c>
      <c r="AYG5" s="259">
        <v>2785.12</v>
      </c>
      <c r="AYH5" s="259">
        <v>2785.62</v>
      </c>
      <c r="AYI5" s="259">
        <v>2786.41</v>
      </c>
      <c r="AYJ5" s="259">
        <v>2787.28</v>
      </c>
      <c r="AYK5" s="259">
        <v>2788.46</v>
      </c>
      <c r="AYL5" s="259">
        <v>2788.91</v>
      </c>
      <c r="AYM5" s="259">
        <v>2788.93</v>
      </c>
      <c r="AYN5" s="259">
        <v>2789.53</v>
      </c>
      <c r="AYO5" s="259">
        <v>2790.65</v>
      </c>
      <c r="AYP5" s="259">
        <v>2790.25</v>
      </c>
      <c r="AYQ5" s="259">
        <v>2791.57</v>
      </c>
      <c r="AYR5" s="259">
        <v>2791.49</v>
      </c>
      <c r="AYS5" s="259">
        <v>2792.5</v>
      </c>
      <c r="AYT5" s="259">
        <v>2793.39</v>
      </c>
      <c r="AYU5" s="259">
        <v>2794.64</v>
      </c>
      <c r="AYV5" s="259">
        <v>2795.61</v>
      </c>
      <c r="AYW5" s="259">
        <v>2796.8</v>
      </c>
      <c r="AYX5" s="259">
        <v>2798.23</v>
      </c>
      <c r="AYY5" s="259">
        <v>2799.88</v>
      </c>
      <c r="AYZ5" s="259">
        <v>2799.62</v>
      </c>
      <c r="AZA5" s="259">
        <v>2801.77</v>
      </c>
      <c r="AZB5" s="259">
        <v>2801.2</v>
      </c>
      <c r="AZC5" s="259">
        <v>2803.58</v>
      </c>
      <c r="AZD5" s="259">
        <v>2805.41</v>
      </c>
      <c r="AZE5" s="259">
        <v>2804.74</v>
      </c>
      <c r="AZF5" s="259">
        <v>2806.96</v>
      </c>
      <c r="AZG5" s="259">
        <v>2805.97</v>
      </c>
      <c r="AZH5" s="124">
        <v>2808.78</v>
      </c>
      <c r="AZI5" s="124">
        <v>2807.59</v>
      </c>
      <c r="AZJ5" s="124">
        <v>2809.64</v>
      </c>
      <c r="AZK5" s="124">
        <v>2808.97</v>
      </c>
      <c r="AZL5" s="124">
        <v>2810.94</v>
      </c>
      <c r="AZM5" s="124">
        <v>2811.69</v>
      </c>
      <c r="AZN5" s="124">
        <v>2813.32</v>
      </c>
      <c r="AZO5" s="124">
        <v>2813.22</v>
      </c>
      <c r="AZP5" s="124">
        <v>2817.01</v>
      </c>
      <c r="AZQ5" s="124">
        <v>2817.61</v>
      </c>
      <c r="AZR5" s="124">
        <v>2819.18</v>
      </c>
      <c r="AZS5" s="124">
        <v>2819.86</v>
      </c>
      <c r="AZT5" s="124">
        <v>2819.57</v>
      </c>
      <c r="AZU5" s="124">
        <v>2819.91</v>
      </c>
      <c r="AZV5" s="124">
        <v>2820.59</v>
      </c>
      <c r="AZW5" s="124">
        <v>2823.14</v>
      </c>
      <c r="AZX5" s="124">
        <v>2821.08</v>
      </c>
      <c r="AZY5" s="124">
        <v>2822.98</v>
      </c>
      <c r="AZZ5" s="124">
        <v>2823.89</v>
      </c>
      <c r="BAA5" s="124">
        <v>2824.16</v>
      </c>
      <c r="BAB5" s="124">
        <v>2826.6</v>
      </c>
      <c r="BAC5" s="124">
        <v>2826.14</v>
      </c>
      <c r="BAD5" s="124">
        <v>2828.11</v>
      </c>
      <c r="BAE5" s="124">
        <v>2830.37</v>
      </c>
      <c r="BAF5" s="124">
        <v>2829.7</v>
      </c>
      <c r="BAG5" s="124">
        <v>2832.64</v>
      </c>
      <c r="BAH5" s="124">
        <v>2832.22</v>
      </c>
      <c r="BAI5" s="124">
        <v>2834.88</v>
      </c>
      <c r="BAJ5" s="124">
        <v>2834.5</v>
      </c>
      <c r="BAK5" s="124">
        <v>2839.25</v>
      </c>
      <c r="BAL5" s="124">
        <v>2841.23</v>
      </c>
      <c r="BAM5" s="124">
        <v>2841.3</v>
      </c>
      <c r="BAN5" s="124">
        <v>2842.07</v>
      </c>
      <c r="BAO5" s="124">
        <v>2842.11</v>
      </c>
      <c r="BAP5" s="124">
        <v>2843.93</v>
      </c>
      <c r="BAQ5" s="124">
        <v>2844.58</v>
      </c>
      <c r="BAR5" s="124">
        <v>2844.42</v>
      </c>
      <c r="BAS5" s="124">
        <v>2845.28</v>
      </c>
      <c r="BAT5" s="124">
        <v>2844.7</v>
      </c>
      <c r="BAU5" s="124">
        <v>2845.8</v>
      </c>
      <c r="BAV5" s="124">
        <v>2846.12</v>
      </c>
      <c r="BAW5" s="124">
        <v>2846.09</v>
      </c>
      <c r="BAX5" s="124">
        <v>2846.32</v>
      </c>
      <c r="BAY5" s="124">
        <v>2846.32</v>
      </c>
      <c r="BAZ5" s="124">
        <v>2846.25</v>
      </c>
      <c r="BBA5" s="124">
        <v>2847.44</v>
      </c>
      <c r="BBB5" s="124">
        <v>2847.41</v>
      </c>
      <c r="BBC5" s="124">
        <v>2848.45</v>
      </c>
      <c r="BBD5" s="124">
        <v>2847.99</v>
      </c>
      <c r="BBE5" s="124">
        <v>2848.51</v>
      </c>
      <c r="BBF5" s="124">
        <v>2849.9</v>
      </c>
      <c r="BBG5" s="124">
        <v>2849.35</v>
      </c>
      <c r="BBH5" s="124">
        <v>2850.19</v>
      </c>
      <c r="BBI5" s="124">
        <v>2850.89</v>
      </c>
      <c r="BBJ5" s="124">
        <v>2851.41</v>
      </c>
      <c r="BBK5" s="124">
        <v>2851.71</v>
      </c>
      <c r="BBL5" s="124">
        <v>2852.12</v>
      </c>
      <c r="BBM5" s="124">
        <v>2853.17</v>
      </c>
      <c r="BBN5" s="124">
        <v>2852.83</v>
      </c>
      <c r="BBO5" s="425">
        <v>2852.94</v>
      </c>
      <c r="BBP5" s="426">
        <v>2853.26</v>
      </c>
      <c r="BBQ5" s="426">
        <v>2853.37</v>
      </c>
      <c r="BBR5" s="426">
        <v>2853.43</v>
      </c>
      <c r="BBS5" s="426">
        <v>2853.4</v>
      </c>
      <c r="BBT5" s="426">
        <v>2853.67</v>
      </c>
      <c r="BBU5" s="426">
        <v>2853.85</v>
      </c>
      <c r="BBV5" s="426">
        <v>2854.21</v>
      </c>
      <c r="BBW5" s="426">
        <v>2854.69</v>
      </c>
      <c r="BBX5" s="426">
        <v>2854.77</v>
      </c>
      <c r="BBY5" s="426">
        <v>2853.98</v>
      </c>
      <c r="BBZ5" s="426">
        <v>2854.48</v>
      </c>
      <c r="BCA5" s="426">
        <v>2854.35</v>
      </c>
      <c r="BCB5" s="426">
        <v>2854.58</v>
      </c>
      <c r="BCC5" s="426">
        <v>2854.35</v>
      </c>
      <c r="BCD5" s="426">
        <v>2854.5</v>
      </c>
      <c r="BCE5" s="426">
        <v>2854.46</v>
      </c>
      <c r="BCF5" s="426">
        <v>2855.05</v>
      </c>
      <c r="BCG5" s="426">
        <v>2854.47</v>
      </c>
      <c r="BCH5" s="426">
        <v>2853.64</v>
      </c>
      <c r="BCI5" s="426">
        <v>2854.4</v>
      </c>
      <c r="BCJ5" s="426">
        <v>2854.07</v>
      </c>
      <c r="BCK5" s="426">
        <v>2854.72</v>
      </c>
      <c r="BCL5" s="426">
        <v>2854.74</v>
      </c>
      <c r="BCM5" s="426">
        <v>2854.92</v>
      </c>
      <c r="BCN5" s="426">
        <v>2854.7</v>
      </c>
      <c r="BCO5" s="426">
        <v>2854.58</v>
      </c>
      <c r="BCP5" s="426">
        <v>2854.61</v>
      </c>
      <c r="BCQ5" s="426">
        <v>2854.92</v>
      </c>
      <c r="BCR5" s="426">
        <v>2854.72</v>
      </c>
      <c r="BCS5" s="426">
        <v>2854.45</v>
      </c>
      <c r="BCT5" s="426">
        <v>2854.3</v>
      </c>
      <c r="BCU5" s="426">
        <v>2853.5</v>
      </c>
      <c r="BCV5" s="426">
        <v>2853.47</v>
      </c>
      <c r="BCW5" s="426">
        <v>2852.76</v>
      </c>
      <c r="BCX5" s="426">
        <v>2853.15</v>
      </c>
      <c r="BCY5" s="426">
        <v>2852.85</v>
      </c>
      <c r="BCZ5" s="426">
        <v>2852.88</v>
      </c>
      <c r="BDA5" s="426">
        <v>2852.33</v>
      </c>
      <c r="BDB5" s="426">
        <v>2852.81</v>
      </c>
      <c r="BDC5" s="426">
        <v>2852.85</v>
      </c>
      <c r="BDD5" s="426">
        <v>2852.71</v>
      </c>
      <c r="BDE5" s="426">
        <v>2852.41</v>
      </c>
      <c r="BDF5" s="426">
        <v>2851.99</v>
      </c>
      <c r="BDG5" s="426">
        <v>2851.69</v>
      </c>
      <c r="BDH5" s="426">
        <v>2851.27</v>
      </c>
      <c r="BDI5" s="426">
        <v>2850.84</v>
      </c>
      <c r="BDJ5" s="426">
        <v>2850.57</v>
      </c>
      <c r="BDK5" s="426">
        <v>2849.83</v>
      </c>
      <c r="BDL5" s="426">
        <v>2850.22</v>
      </c>
      <c r="BDM5" s="426">
        <v>2850.13</v>
      </c>
      <c r="BDN5" s="426">
        <v>2850.35</v>
      </c>
      <c r="BDO5" s="426">
        <v>2849.89</v>
      </c>
      <c r="BDP5" s="426">
        <v>2849.48</v>
      </c>
      <c r="BDQ5" s="426">
        <v>2849.73</v>
      </c>
      <c r="BDR5" s="426">
        <v>2849.92</v>
      </c>
      <c r="BDS5" s="426">
        <v>2849.87</v>
      </c>
      <c r="BDT5" s="426">
        <v>2849.6</v>
      </c>
      <c r="BDU5" s="426">
        <v>2849.74</v>
      </c>
      <c r="BDV5" s="426">
        <v>2848.94</v>
      </c>
      <c r="BDW5" s="426">
        <v>2849.59</v>
      </c>
      <c r="BDX5" s="426">
        <v>2849.59</v>
      </c>
      <c r="BDY5" s="426">
        <v>2849.51</v>
      </c>
      <c r="BDZ5" s="426">
        <v>2849.66</v>
      </c>
      <c r="BEA5" s="475">
        <v>2849.43</v>
      </c>
      <c r="BEB5" s="475">
        <v>2849.69</v>
      </c>
      <c r="BEC5" s="475">
        <v>2849.46</v>
      </c>
      <c r="BED5" s="475">
        <v>2849.26</v>
      </c>
      <c r="BEE5" s="475">
        <v>2849.33</v>
      </c>
      <c r="BEF5" s="475">
        <v>2849.37</v>
      </c>
      <c r="BEG5" s="475">
        <v>2849.51</v>
      </c>
      <c r="BEH5" s="475">
        <v>2850.01</v>
      </c>
      <c r="BEI5" s="475">
        <v>2849.65</v>
      </c>
      <c r="BEJ5" s="475">
        <v>2849.56</v>
      </c>
      <c r="BEK5" s="475">
        <v>2849.92</v>
      </c>
      <c r="BEL5" s="475">
        <v>2849.75</v>
      </c>
      <c r="BEM5" s="475">
        <v>2849.69</v>
      </c>
      <c r="BEN5" s="475">
        <v>2849.77</v>
      </c>
      <c r="BEO5" s="475">
        <v>2849.47</v>
      </c>
      <c r="BEP5" s="475">
        <v>2849.67</v>
      </c>
      <c r="BEQ5" s="475">
        <v>2849.06</v>
      </c>
      <c r="BER5" s="475">
        <v>2849.3</v>
      </c>
      <c r="BES5" s="475">
        <v>2849.29</v>
      </c>
      <c r="BET5" s="475">
        <v>2849.48</v>
      </c>
      <c r="BEU5" s="475">
        <v>2849.51</v>
      </c>
      <c r="BEV5" s="475">
        <v>2849.89</v>
      </c>
      <c r="BEW5" s="475">
        <v>2850.03</v>
      </c>
      <c r="BEX5" s="475">
        <v>2849.82</v>
      </c>
      <c r="BEY5" s="475">
        <v>2850.03</v>
      </c>
      <c r="BEZ5" s="475">
        <v>2849.84</v>
      </c>
      <c r="BFA5" s="475">
        <v>2849.9</v>
      </c>
      <c r="BFB5" s="475">
        <v>2849.71</v>
      </c>
      <c r="BFC5" s="475">
        <v>2849.79</v>
      </c>
      <c r="BFD5" s="475">
        <v>2849.81</v>
      </c>
      <c r="BFE5" s="475">
        <v>2849.81</v>
      </c>
      <c r="BFF5" s="475">
        <v>2849.92</v>
      </c>
      <c r="BFG5" s="475">
        <v>2849.85</v>
      </c>
      <c r="BFH5" s="475">
        <v>2849.98</v>
      </c>
      <c r="BFI5" s="475">
        <v>2849.9</v>
      </c>
      <c r="BFJ5" s="475">
        <v>2849.57</v>
      </c>
      <c r="BFK5" s="475">
        <v>2849.47</v>
      </c>
      <c r="BFL5" s="475">
        <v>2849.51</v>
      </c>
      <c r="BFM5" s="475">
        <v>2849.55</v>
      </c>
      <c r="BFN5" s="475">
        <v>2849.83</v>
      </c>
      <c r="BFO5" s="475">
        <v>2849.86</v>
      </c>
      <c r="BFP5" s="475">
        <v>2850.12</v>
      </c>
      <c r="BFQ5" s="475">
        <v>2850.19</v>
      </c>
      <c r="BFR5" s="475">
        <v>2850.08</v>
      </c>
      <c r="BFS5" s="475">
        <v>2850.02</v>
      </c>
      <c r="BFT5" s="475">
        <v>2849.66</v>
      </c>
      <c r="BFU5" s="475">
        <v>2849.72</v>
      </c>
      <c r="BFV5" s="475">
        <v>2849.6</v>
      </c>
      <c r="BFW5" s="475">
        <v>2849.34</v>
      </c>
      <c r="BFX5" s="475">
        <v>2849.76</v>
      </c>
      <c r="BFY5" s="475">
        <v>2849.4</v>
      </c>
      <c r="BFZ5" s="475">
        <v>2849.81</v>
      </c>
      <c r="BGA5" s="475">
        <v>2849.65</v>
      </c>
      <c r="BGB5" s="475">
        <v>2849.99</v>
      </c>
      <c r="BGC5" s="26">
        <v>2850.01</v>
      </c>
      <c r="BGD5" s="475">
        <v>2849.99</v>
      </c>
      <c r="BGE5" s="475">
        <v>2849.69</v>
      </c>
      <c r="BGF5" s="475">
        <v>2849.6</v>
      </c>
      <c r="BGG5" s="475">
        <v>2849.32</v>
      </c>
      <c r="BGH5" s="475">
        <v>2849.49</v>
      </c>
      <c r="BGI5" s="475">
        <v>2849.27</v>
      </c>
      <c r="BGJ5" s="26">
        <v>2849.71</v>
      </c>
      <c r="BGK5" s="26">
        <v>2849.87</v>
      </c>
      <c r="BGL5" s="26">
        <v>2849.25</v>
      </c>
      <c r="BGM5" s="26">
        <v>2849.45</v>
      </c>
      <c r="BGN5" s="26">
        <v>2849.34</v>
      </c>
      <c r="BGO5" s="26">
        <v>2849.55</v>
      </c>
      <c r="BGP5" s="26">
        <v>2849.48</v>
      </c>
      <c r="BGQ5" s="26">
        <v>2849.47</v>
      </c>
      <c r="BGR5" s="26">
        <v>2849.79</v>
      </c>
      <c r="BGS5" s="26">
        <v>2849.43</v>
      </c>
      <c r="BGT5" s="26">
        <v>2849.96</v>
      </c>
      <c r="BGU5" s="26">
        <v>2849.9</v>
      </c>
      <c r="BGV5" s="26">
        <v>2849.8</v>
      </c>
      <c r="BGW5" s="26">
        <v>2849.52</v>
      </c>
      <c r="BGX5" s="26">
        <v>2849.73</v>
      </c>
      <c r="BGY5" s="26">
        <v>2849.56</v>
      </c>
      <c r="BGZ5" s="26">
        <v>2849.86</v>
      </c>
      <c r="BHA5" s="26">
        <v>2849.33</v>
      </c>
      <c r="BHB5" s="26">
        <v>2849.81</v>
      </c>
      <c r="BHC5" s="26">
        <v>2849.79</v>
      </c>
      <c r="BHD5" s="26">
        <v>2849.63</v>
      </c>
      <c r="BHE5" s="26">
        <v>2849.81</v>
      </c>
      <c r="BHF5" s="26">
        <v>2849.67</v>
      </c>
      <c r="BHG5" s="26">
        <v>2849.87</v>
      </c>
      <c r="BHH5" s="26">
        <v>2849.76</v>
      </c>
      <c r="BHI5" s="26">
        <v>2849.49</v>
      </c>
      <c r="BHJ5" s="26">
        <v>2849.96</v>
      </c>
      <c r="BHK5" s="26">
        <v>2849.68</v>
      </c>
      <c r="BHL5" s="26">
        <v>2849.84</v>
      </c>
      <c r="BHM5" s="26">
        <v>2849.83</v>
      </c>
      <c r="BHN5" s="26">
        <v>2849.99</v>
      </c>
      <c r="BHO5" s="26">
        <v>2849.9</v>
      </c>
      <c r="BHP5" s="26">
        <v>2850.06</v>
      </c>
      <c r="BHQ5" s="26">
        <v>2850.02</v>
      </c>
      <c r="BHR5" s="26">
        <v>2850.32</v>
      </c>
      <c r="BHS5" s="26">
        <v>2850.01</v>
      </c>
      <c r="BHT5" s="26">
        <v>2849.97</v>
      </c>
      <c r="BHU5" s="26">
        <v>2850.28</v>
      </c>
      <c r="BHV5" s="26">
        <v>2850</v>
      </c>
      <c r="BHW5" s="26">
        <v>2849.63</v>
      </c>
      <c r="BHX5" s="26">
        <v>2849.69</v>
      </c>
      <c r="BHY5" s="26">
        <v>2849.8</v>
      </c>
      <c r="BHZ5" s="26">
        <v>2849.77</v>
      </c>
      <c r="BIA5" s="26">
        <v>2850.01</v>
      </c>
      <c r="BIB5" s="26">
        <v>2849.97</v>
      </c>
      <c r="BIC5" s="26">
        <v>2849.78</v>
      </c>
      <c r="BID5" s="26">
        <v>2849.74</v>
      </c>
      <c r="BIE5" s="26">
        <v>2849.98</v>
      </c>
      <c r="BIF5" s="26">
        <v>2850.06</v>
      </c>
      <c r="BIG5" s="26">
        <v>2849.51</v>
      </c>
      <c r="BIH5" s="26">
        <v>2849.69</v>
      </c>
      <c r="BII5" s="26">
        <v>2849.81</v>
      </c>
      <c r="BIJ5" s="26">
        <v>2850.26</v>
      </c>
      <c r="BIK5" s="26">
        <v>2849.77</v>
      </c>
      <c r="BIL5" s="26">
        <v>2849.74</v>
      </c>
    </row>
    <row r="6" spans="1:1638">
      <c r="A6" s="26" t="s">
        <v>241</v>
      </c>
      <c r="B6" s="188">
        <v>2.3670331066912515E-3</v>
      </c>
      <c r="C6" s="89">
        <f t="shared" ref="C6" si="0">C5/B5-1</f>
        <v>5.0768393637308229E-3</v>
      </c>
      <c r="D6" s="89">
        <f t="shared" ref="D6" si="1">D5/C5-1</f>
        <v>3.6530496394255874E-3</v>
      </c>
      <c r="E6" s="89">
        <f t="shared" ref="E6" si="2">E5/D5-1</f>
        <v>8.0807763410790656E-3</v>
      </c>
      <c r="F6" s="89">
        <f t="shared" ref="F6" si="3">F5/E5-1</f>
        <v>5.2470258195236319E-4</v>
      </c>
      <c r="G6" s="89">
        <f t="shared" ref="G6" si="4">G5/F5-1</f>
        <v>2.7519458333991054E-4</v>
      </c>
      <c r="H6" s="89">
        <f t="shared" ref="H6" si="5">H5/G5-1</f>
        <v>1.6351404663523805E-3</v>
      </c>
      <c r="I6" s="89">
        <f t="shared" ref="I6" si="6">I5/H5-1</f>
        <v>1.9952425126581463E-3</v>
      </c>
      <c r="J6" s="89">
        <f t="shared" ref="J6" si="7">J5/I5-1</f>
        <v>2.8601870241642402E-3</v>
      </c>
      <c r="K6" s="89">
        <f t="shared" ref="K6" si="8">K5/J5-1</f>
        <v>6.3435741656658884E-4</v>
      </c>
      <c r="L6" s="89">
        <f t="shared" ref="L6" si="9">L5/K5-1</f>
        <v>-3.7831151427688559E-3</v>
      </c>
      <c r="M6" s="89">
        <f t="shared" ref="M6" si="10">M5/L5-1</f>
        <v>2.0280827374978827E-3</v>
      </c>
      <c r="N6" s="89">
        <f t="shared" ref="N6" si="11">N5/M5-1</f>
        <v>2.0756100331478233E-3</v>
      </c>
      <c r="O6" s="89">
        <f t="shared" ref="O6" si="12">O5/N5-1</f>
        <v>8.1924979389946806E-4</v>
      </c>
      <c r="P6" s="89">
        <f t="shared" ref="P6" si="13">P5/O5-1</f>
        <v>1.0502525239524108E-3</v>
      </c>
      <c r="Q6" s="89">
        <f t="shared" ref="Q6" si="14">Q5/P5-1</f>
        <v>-1.9028712784729951E-4</v>
      </c>
      <c r="R6" s="89">
        <f t="shared" ref="R6" si="15">R5/Q5-1</f>
        <v>-2.0575496641028757E-5</v>
      </c>
      <c r="S6" s="89">
        <f t="shared" ref="S6" si="16">S5/R5-1</f>
        <v>3.03494820012018E-4</v>
      </c>
      <c r="T6" s="89">
        <f t="shared" ref="T6" si="17">T5/S5-1</f>
        <v>-4.9881467235068921E-4</v>
      </c>
      <c r="U6" s="89">
        <f t="shared" ref="U6" si="18">U5/T5-1</f>
        <v>1.69784527998873E-4</v>
      </c>
      <c r="V6" s="89">
        <f t="shared" ref="V6" si="19">V5/U5-1</f>
        <v>4.1667309680692988E-4</v>
      </c>
      <c r="W6" s="89">
        <f t="shared" ref="W6" si="20">W5/V5-1</f>
        <v>-2.7766636843240544E-4</v>
      </c>
      <c r="X6" s="89">
        <f t="shared" ref="X6" si="21">X5/W5-1</f>
        <v>1.0235361889479044E-3</v>
      </c>
      <c r="Y6" s="89">
        <f t="shared" ref="Y6" si="22">Y5/X5-1</f>
        <v>-8.2210221813538986E-5</v>
      </c>
      <c r="Z6" s="89">
        <f t="shared" ref="Z6" si="23">Z5/Y5-1</f>
        <v>1.7830807730452314E-3</v>
      </c>
      <c r="AA6" s="89">
        <f t="shared" ref="AA6" si="24">AA5/Z5-1</f>
        <v>-2.3082368148386045E-4</v>
      </c>
      <c r="AB6" s="89">
        <f t="shared" ref="AB6" si="25">AB5/AA5-1</f>
        <v>1.0261198815857409E-3</v>
      </c>
      <c r="AC6" s="89">
        <f t="shared" ref="AC6" si="26">AC5/AB5-1</f>
        <v>2.6036728187834868E-3</v>
      </c>
      <c r="AD6" s="89">
        <f t="shared" ref="AD6" si="27">AD5/AC5-1</f>
        <v>7.2079624981458146E-4</v>
      </c>
      <c r="AE6" s="89">
        <f t="shared" ref="AE6" si="28">AE5/AD5-1</f>
        <v>1.8747637389020522E-3</v>
      </c>
      <c r="AF6" s="89">
        <f t="shared" ref="AF6" si="29">AF5/AE5-1</f>
        <v>8.6679413639378922E-5</v>
      </c>
      <c r="AG6" s="89">
        <f t="shared" ref="AG6" si="30">AG5/AF5-1</f>
        <v>1.8659950444064322E-3</v>
      </c>
      <c r="AH6" s="89">
        <f t="shared" ref="AH6" si="31">AH5/AG5-1</f>
        <v>1.7963645245995252E-3</v>
      </c>
      <c r="AI6" s="89">
        <f t="shared" ref="AI6" si="32">AI5/AH5-1</f>
        <v>2.5195442469558849E-3</v>
      </c>
      <c r="AJ6" s="89">
        <f t="shared" ref="AJ6" si="33">AJ5/AI5-1</f>
        <v>5.6749950597145826E-4</v>
      </c>
      <c r="AK6" s="89">
        <f t="shared" ref="AK6" si="34">AK5/AJ5-1</f>
        <v>6.3807483706312951E-4</v>
      </c>
      <c r="AL6" s="89">
        <f t="shared" ref="AL6" si="35">AL5/AK5-1</f>
        <v>3.5122346213214417E-3</v>
      </c>
      <c r="AM6" s="89">
        <f t="shared" ref="AM6" si="36">AM5/AL5-1</f>
        <v>-4.7203828754999178E-3</v>
      </c>
      <c r="AN6" s="89">
        <f t="shared" ref="AN6" si="37">AN5/AM5-1</f>
        <v>5.0163919474233154E-4</v>
      </c>
      <c r="AO6" s="89">
        <f t="shared" ref="AO6" si="38">AO5/AN5-1</f>
        <v>-1.3674209428116146E-4</v>
      </c>
      <c r="AP6" s="89">
        <f t="shared" ref="AP6" si="39">AP5/AO5-1</f>
        <v>1.8741294162341049E-3</v>
      </c>
      <c r="AQ6" s="89">
        <f t="shared" ref="AQ6" si="40">AQ5/AP5-1</f>
        <v>6.3196744103732883E-4</v>
      </c>
      <c r="AR6" s="89">
        <f t="shared" ref="AR6" si="41">AR5/AQ5-1</f>
        <v>2.6475343573160171E-3</v>
      </c>
      <c r="AS6" s="89">
        <f t="shared" ref="AS6" si="42">AS5/AR5-1</f>
        <v>5.391949366067017E-4</v>
      </c>
      <c r="AT6" s="89">
        <f t="shared" ref="AT6" si="43">AT5/AS5-1</f>
        <v>4.7343000035260374E-4</v>
      </c>
      <c r="AU6" s="89">
        <f t="shared" ref="AU6" si="44">AU5/AT5-1</f>
        <v>7.7021822849809851E-4</v>
      </c>
      <c r="AV6" s="89">
        <f t="shared" ref="AV6" si="45">AV5/AU5-1</f>
        <v>2.816929747784247E-4</v>
      </c>
      <c r="AW6" s="89">
        <f t="shared" ref="AW6" si="46">AW5/AV5-1</f>
        <v>-1.7600852887034169E-4</v>
      </c>
      <c r="AX6" s="89">
        <f t="shared" ref="AX6" si="47">AX5/AW5-1</f>
        <v>-3.8225722893692193E-4</v>
      </c>
      <c r="AY6" s="89">
        <f t="shared" ref="AY6" si="48">AY5/AX5-1</f>
        <v>-1.172368334985463E-3</v>
      </c>
      <c r="AZ6" s="89">
        <f t="shared" ref="AZ6" si="49">AZ5/AY5-1</f>
        <v>1.6724598257016332E-3</v>
      </c>
      <c r="BA6" s="89">
        <f t="shared" ref="BA6" si="50">BA5/AZ5-1</f>
        <v>3.8221301334728786E-4</v>
      </c>
      <c r="BB6" s="89">
        <f t="shared" ref="BB6" si="51">BB5/BA5-1</f>
        <v>3.7201258810171112E-4</v>
      </c>
      <c r="BC6" s="89">
        <f t="shared" ref="BC6" si="52">BC5/BB5-1</f>
        <v>-1.0553188067863317E-4</v>
      </c>
      <c r="BD6" s="89">
        <f t="shared" ref="BD6" si="53">BD5/BC5-1</f>
        <v>-1.5881711405180132E-3</v>
      </c>
      <c r="BE6" s="89">
        <f t="shared" ref="BE6" si="54">BE5/BD5-1</f>
        <v>3.0605824167526663E-3</v>
      </c>
      <c r="BF6" s="89">
        <f t="shared" ref="BF6" si="55">BF5/BE5-1</f>
        <v>6.4738561599497757E-4</v>
      </c>
      <c r="BG6" s="89">
        <f t="shared" ref="BG6" si="56">BG5/BF5-1</f>
        <v>-2.2117236398652151E-3</v>
      </c>
      <c r="BH6" s="89">
        <f t="shared" ref="BH6" si="57">BH5/BG5-1</f>
        <v>-2.1965207513406915E-3</v>
      </c>
      <c r="BI6" s="89">
        <f t="shared" ref="BI6" si="58">BI5/BH5-1</f>
        <v>-1.5364155676678148E-3</v>
      </c>
      <c r="BJ6" s="89">
        <f t="shared" ref="BJ6" si="59">BJ5/BI5-1</f>
        <v>1.3117466916234832E-3</v>
      </c>
      <c r="BK6" s="89">
        <f t="shared" ref="BK6" si="60">BK5/BJ5-1</f>
        <v>-8.2632552187000829E-4</v>
      </c>
      <c r="BL6" s="89">
        <f t="shared" ref="BL6" si="61">BL5/BK5-1</f>
        <v>1.1850432414715062E-3</v>
      </c>
      <c r="BM6" s="89">
        <f t="shared" ref="BM6" si="62">BM5/BL5-1</f>
        <v>2.2665457842241388E-4</v>
      </c>
      <c r="BN6" s="89">
        <f t="shared" ref="BN6" si="63">BN5/BM5-1</f>
        <v>9.5676914167786009E-5</v>
      </c>
      <c r="BO6" s="89">
        <f t="shared" ref="BO6" si="64">BO5/BN5-1</f>
        <v>2.064409578861337E-4</v>
      </c>
      <c r="BP6" s="89">
        <f t="shared" ref="BP6" si="65">BP5/BO5-1</f>
        <v>-1.4598907598983857E-4</v>
      </c>
      <c r="BQ6" s="89">
        <f t="shared" ref="BQ6" si="66">BQ5/BP5-1</f>
        <v>-1.0573166310867688E-4</v>
      </c>
      <c r="BR6" s="89">
        <f t="shared" ref="BR6" si="67">BR5/BQ5-1</f>
        <v>-4.2800674740051114E-4</v>
      </c>
      <c r="BS6" s="89">
        <f t="shared" ref="BS6" si="68">BS5/BR5-1</f>
        <v>-4.7856531157108861E-4</v>
      </c>
      <c r="BT6" s="89">
        <f t="shared" ref="BT6" si="69">BT5/BS5-1</f>
        <v>1.8647783685699082E-4</v>
      </c>
      <c r="BU6" s="89">
        <f t="shared" ref="BU6" si="70">BU5/BT5-1</f>
        <v>-7.7096728679981741E-4</v>
      </c>
      <c r="BV6" s="89">
        <f t="shared" ref="BV6" si="71">BV5/BU5-1</f>
        <v>-1.2002077670588696E-3</v>
      </c>
      <c r="BW6" s="89">
        <f t="shared" ref="BW6" si="72">BW5/BV5-1</f>
        <v>-4.9580684738539382E-3</v>
      </c>
      <c r="BX6" s="89">
        <f t="shared" ref="BX6" si="73">BX5/BW5-1</f>
        <v>-2.2326072285738796E-4</v>
      </c>
      <c r="BY6" s="89">
        <f t="shared" ref="BY6" si="74">BY5/BX5-1</f>
        <v>-2.5376202197580078E-4</v>
      </c>
      <c r="BZ6" s="89">
        <f t="shared" ref="BZ6" si="75">BZ5/BY5-1</f>
        <v>-2.6347183795719653E-3</v>
      </c>
      <c r="CA6" s="89">
        <f t="shared" ref="CA6" si="76">CA5/BZ5-1</f>
        <v>-3.3084604969824127E-4</v>
      </c>
      <c r="CB6" s="89">
        <f t="shared" ref="CB6" si="77">CB5/CA5-1</f>
        <v>-6.1099485236837392E-4</v>
      </c>
      <c r="CC6" s="89">
        <f t="shared" ref="CC6" si="78">CC5/CB5-1</f>
        <v>5.2475787264172347E-4</v>
      </c>
      <c r="CD6" s="89">
        <f t="shared" ref="CD6" si="79">CD5/CC5-1</f>
        <v>-4.1245722665794737E-4</v>
      </c>
      <c r="CE6" s="89">
        <f t="shared" ref="CE6" si="80">CE5/CD5-1</f>
        <v>-3.5659159564549459E-4</v>
      </c>
      <c r="CF6" s="89">
        <f t="shared" ref="CF6" si="81">CF5/CE5-1</f>
        <v>-9.7842870465203458E-4</v>
      </c>
      <c r="CG6" s="89">
        <f t="shared" ref="CG6" si="82">CG5/CF5-1</f>
        <v>-6.0191490555550065E-4</v>
      </c>
      <c r="CH6" s="89">
        <f t="shared" ref="CH6" si="83">CH5/CG5-1</f>
        <v>-5.8186124140613416E-4</v>
      </c>
      <c r="CI6" s="89">
        <f t="shared" ref="CI6" si="84">CI5/CH5-1</f>
        <v>-1.991736845599501E-3</v>
      </c>
      <c r="CJ6" s="89">
        <f t="shared" ref="CJ6" si="85">CJ5/CI5-1</f>
        <v>-6.4476842067562323E-4</v>
      </c>
      <c r="CK6" s="89">
        <f t="shared" ref="CK6" si="86">CK5/CJ5-1</f>
        <v>-2.2632659644739039E-3</v>
      </c>
      <c r="CL6" s="89">
        <f t="shared" ref="CL6" si="87">CL5/CK5-1</f>
        <v>-4.8755202693340216E-4</v>
      </c>
      <c r="CM6" s="89">
        <f t="shared" ref="CM6" si="88">CM5/CL5-1</f>
        <v>-1.0834069296965509E-3</v>
      </c>
      <c r="CN6" s="89">
        <f t="shared" ref="CN6" si="89">CN5/CM5-1</f>
        <v>-6.78506258192213E-4</v>
      </c>
      <c r="CO6" s="89">
        <f t="shared" ref="CO6" si="90">CO5/CN5-1</f>
        <v>-4.0635142711664685E-4</v>
      </c>
      <c r="CP6" s="89">
        <f t="shared" ref="CP6" si="91">CP5/CO5-1</f>
        <v>2.7787211707686055E-4</v>
      </c>
      <c r="CQ6" s="89">
        <f t="shared" ref="CQ6" si="92">CQ5/CP5-1</f>
        <v>-3.5496018272740404E-4</v>
      </c>
      <c r="CR6" s="89">
        <f t="shared" ref="CR6" si="93">CR5/CQ5-1</f>
        <v>-1.2659595819245473E-3</v>
      </c>
      <c r="CS6" s="89">
        <f t="shared" ref="CS6" si="94">CS5/CR5-1</f>
        <v>-6.6985103543526492E-5</v>
      </c>
      <c r="CT6" s="89">
        <f t="shared" ref="CT6" si="95">CT5/CS5-1</f>
        <v>-7.7810986292903284E-4</v>
      </c>
      <c r="CU6" s="89">
        <f t="shared" ref="CU6" si="96">CU5/CT5-1</f>
        <v>-1.1964375041900732E-3</v>
      </c>
      <c r="CV6" s="89">
        <f t="shared" ref="CV6" si="97">CV5/CU5-1</f>
        <v>-7.9513829726807206E-4</v>
      </c>
      <c r="CW6" s="89">
        <f t="shared" ref="CW6" si="98">CW5/CV5-1</f>
        <v>-3.7928308263099897E-3</v>
      </c>
      <c r="CX6" s="89">
        <f t="shared" ref="CX6" si="99">CX5/CW5-1</f>
        <v>-1.4938611642780764E-3</v>
      </c>
      <c r="CY6" s="89">
        <f t="shared" ref="CY6" si="100">CY5/CX5-1</f>
        <v>-3.8753045438725264E-3</v>
      </c>
      <c r="CZ6" s="89">
        <f t="shared" ref="CZ6" si="101">CZ5/CY5-1</f>
        <v>-1.7835258533023257E-3</v>
      </c>
      <c r="DA6" s="89">
        <f t="shared" ref="DA6" si="102">DA5/CZ5-1</f>
        <v>-3.5577520858041112E-3</v>
      </c>
      <c r="DB6" s="89">
        <f t="shared" ref="DB6" si="103">DB5/DA5-1</f>
        <v>-2.8311977014868761E-3</v>
      </c>
      <c r="DC6" s="89">
        <f t="shared" ref="DC6" si="104">DC5/DB5-1</f>
        <v>-2.9128459661815764E-3</v>
      </c>
      <c r="DD6" s="89">
        <f t="shared" ref="DD6" si="105">DD5/DC5-1</f>
        <v>-2.9371750387581219E-3</v>
      </c>
      <c r="DE6" s="89">
        <f t="shared" ref="DE6" si="106">DE5/DD5-1</f>
        <v>-6.8224729084359614E-3</v>
      </c>
      <c r="DF6" s="89">
        <f t="shared" ref="DF6" si="107">DF5/DE5-1</f>
        <v>-4.3772065753949763E-3</v>
      </c>
      <c r="DG6" s="89">
        <f t="shared" ref="DG6" si="108">DG5/DF5-1</f>
        <v>-1.7222106338483645E-3</v>
      </c>
      <c r="DH6" s="89">
        <f t="shared" ref="DH6" si="109">DH5/DG5-1</f>
        <v>-1.6394584429431092E-3</v>
      </c>
      <c r="DI6" s="89">
        <f t="shared" ref="DI6" si="110">DI5/DH5-1</f>
        <v>1.0733010985219948E-4</v>
      </c>
      <c r="DJ6" s="89">
        <f t="shared" ref="DJ6" si="111">DJ5/DI5-1</f>
        <v>-7.7269385762035458E-4</v>
      </c>
      <c r="DK6" s="89">
        <f t="shared" ref="DK6" si="112">DK5/DJ5-1</f>
        <v>5.3485986778865069E-3</v>
      </c>
      <c r="DL6" s="89">
        <f t="shared" ref="DL6" si="113">DL5/DK5-1</f>
        <v>5.6139263833174802E-3</v>
      </c>
      <c r="DM6" s="89">
        <f t="shared" ref="DM6" si="114">DM5/DL5-1</f>
        <v>8.66336633663356E-3</v>
      </c>
      <c r="DN6" s="89">
        <f t="shared" ref="DN6" si="115">DN5/DM5-1</f>
        <v>7.5673398457041241E-3</v>
      </c>
      <c r="DO6" s="89">
        <f t="shared" ref="DO6" si="116">DO5/DN5-1</f>
        <v>2.1219660067317569E-3</v>
      </c>
      <c r="DP6" s="89">
        <f t="shared" ref="DP6" si="117">DP5/DO5-1</f>
        <v>3.0458229458949493E-3</v>
      </c>
      <c r="DQ6" s="89">
        <f t="shared" ref="DQ6" si="118">DQ5/DP5-1</f>
        <v>2.9533802685079991E-3</v>
      </c>
      <c r="DR6" s="89">
        <f t="shared" ref="DR6" si="119">DR5/DQ5-1</f>
        <v>1.5708434859245113E-3</v>
      </c>
      <c r="DS6" s="89">
        <f t="shared" ref="DS6" si="120">DS5/DR5-1</f>
        <v>5.5022697509743423E-3</v>
      </c>
      <c r="DT6" s="89">
        <f t="shared" ref="DT6" si="121">DT5/DS5-1</f>
        <v>3.2791779919283393E-3</v>
      </c>
      <c r="DU6" s="89">
        <f t="shared" ref="DU6" si="122">DU5/DT5-1</f>
        <v>2.1858147804179051E-3</v>
      </c>
      <c r="DV6" s="89">
        <f t="shared" ref="DV6" si="123">DV5/DU5-1</f>
        <v>5.3092633077169715E-3</v>
      </c>
      <c r="DW6" s="89">
        <f t="shared" ref="DW6" si="124">DW5/DV5-1</f>
        <v>2.9690969463627148E-3</v>
      </c>
      <c r="DX6" s="89">
        <f t="shared" ref="DX6" si="125">DX5/DW5-1</f>
        <v>4.1078709651212186E-3</v>
      </c>
      <c r="DY6" s="89">
        <f t="shared" ref="DY6" si="126">DY5/DX5-1</f>
        <v>-3.8432752796491165E-4</v>
      </c>
      <c r="DZ6" s="89">
        <f t="shared" ref="DZ6" si="127">DZ5/DY5-1</f>
        <v>-2.3473228378324551E-3</v>
      </c>
      <c r="EA6" s="89">
        <f t="shared" ref="EA6" si="128">EA5/DZ5-1</f>
        <v>2.3325625735259869E-4</v>
      </c>
      <c r="EB6" s="89">
        <f t="shared" ref="EB6" si="129">EB5/EA5-1</f>
        <v>-2.783213521652339E-3</v>
      </c>
      <c r="EC6" s="89">
        <f t="shared" ref="EC6" si="130">EC5/EB5-1</f>
        <v>2.3232759716325102E-3</v>
      </c>
      <c r="ED6" s="89">
        <f t="shared" ref="ED6" si="131">ED5/EC5-1</f>
        <v>9.2817074284101686E-4</v>
      </c>
      <c r="EE6" s="89">
        <f t="shared" ref="EE6" si="132">EE5/ED5-1</f>
        <v>5.0469989105375035E-3</v>
      </c>
      <c r="EF6" s="89">
        <f t="shared" ref="EF6" si="133">EF5/EE5-1</f>
        <v>4.3863850641057134E-4</v>
      </c>
      <c r="EG6" s="89">
        <f t="shared" ref="EG6" si="134">EG5/EF5-1</f>
        <v>-3.9510552946155908E-3</v>
      </c>
      <c r="EH6" s="89">
        <f t="shared" ref="EH6" si="135">EH5/EG5-1</f>
        <v>-8.3483434862685613E-4</v>
      </c>
      <c r="EI6" s="89">
        <f t="shared" ref="EI6" si="136">EI5/EH5-1</f>
        <v>1.7723403501130885E-3</v>
      </c>
      <c r="EJ6" s="89">
        <f t="shared" ref="EJ6" si="137">EJ5/EI5-1</f>
        <v>4.3421338630837969E-3</v>
      </c>
      <c r="EK6" s="89">
        <f t="shared" ref="EK6" si="138">EK5/EJ5-1</f>
        <v>-9.1600901916577548E-4</v>
      </c>
      <c r="EL6" s="89">
        <f t="shared" ref="EL6" si="139">EL5/EK5-1</f>
        <v>-1.1082788429572776E-4</v>
      </c>
      <c r="EM6" s="89">
        <f t="shared" ref="EM6" si="140">EM5/EL5-1</f>
        <v>-3.0430664436428279E-3</v>
      </c>
      <c r="EN6" s="89">
        <f t="shared" ref="EN6" si="141">EN5/EM5-1</f>
        <v>1.8293915504346003E-3</v>
      </c>
      <c r="EO6" s="89">
        <f t="shared" ref="EO6" si="142">EO5/EN5-1</f>
        <v>1.3317056930417515E-3</v>
      </c>
      <c r="EP6" s="89">
        <f t="shared" ref="EP6" si="143">EP5/EO5-1</f>
        <v>0</v>
      </c>
      <c r="EQ6" s="89">
        <f t="shared" ref="EQ6" si="144">EQ5/EP5-1</f>
        <v>6.0955336362633616E-4</v>
      </c>
      <c r="ER6" s="89">
        <f t="shared" ref="ER6" si="145">ER5/EQ5-1</f>
        <v>8.8608295951697613E-4</v>
      </c>
      <c r="ES6" s="89">
        <f t="shared" ref="ES6" si="146">ES5/ER5-1</f>
        <v>-2.012042071797282E-5</v>
      </c>
      <c r="ET6" s="89">
        <f t="shared" ref="ET6" si="147">ET5/ES5-1</f>
        <v>-7.5453095840560813E-5</v>
      </c>
      <c r="EU6" s="89">
        <f t="shared" ref="EU6" si="148">EU5/ET5-1</f>
        <v>4.0244687701251891E-5</v>
      </c>
      <c r="EV6" s="89">
        <f t="shared" ref="EV6" si="149">EV5/EU5-1</f>
        <v>2.5151917582189043E-4</v>
      </c>
      <c r="EW6" s="89">
        <f t="shared" ref="EW6" si="150">EW5/EV5-1</f>
        <v>2.9168887860708814E-4</v>
      </c>
      <c r="EX6" s="89">
        <f t="shared" ref="EX6" si="151">EX5/EW5-1</f>
        <v>7.9939668174966449E-4</v>
      </c>
      <c r="EY6" s="89">
        <f t="shared" ref="EY6" si="152">EY5/EX5-1</f>
        <v>2.9639453629326518E-4</v>
      </c>
      <c r="EZ6" s="89">
        <f t="shared" ref="EZ6" si="153">EZ5/EY5-1</f>
        <v>4.9217047178062856E-4</v>
      </c>
      <c r="FA6" s="89">
        <f t="shared" ref="FA6" si="154">FA5/EZ5-1</f>
        <v>3.8651513934628845E-4</v>
      </c>
      <c r="FB6" s="89">
        <f t="shared" ref="FB6" si="155">FB5/FA5-1</f>
        <v>-6.8241232757804138E-4</v>
      </c>
      <c r="FC6" s="89">
        <f t="shared" ref="FC6" si="156">FC5/FB5-1</f>
        <v>8.2849209417701353E-4</v>
      </c>
      <c r="FD6" s="89">
        <f t="shared" ref="FD6" si="157">FD5/FC5-1</f>
        <v>-6.6726201824185427E-4</v>
      </c>
      <c r="FE6" s="89">
        <f t="shared" ref="FE6" si="158">FE5/FD5-1</f>
        <v>4.0162860398917921E-4</v>
      </c>
      <c r="FF6" s="89">
        <f t="shared" ref="FF6" si="159">FF5/FE5-1</f>
        <v>-1.555686032448711E-3</v>
      </c>
      <c r="FG6" s="89">
        <f t="shared" ref="FG6" si="160">FG5/FF5-1</f>
        <v>4.8753763338171829E-4</v>
      </c>
      <c r="FH6" s="89">
        <f t="shared" ref="FH6" si="161">FH5/FG5-1</f>
        <v>1.0499557913352664E-3</v>
      </c>
      <c r="FI6" s="89">
        <f t="shared" ref="FI6" si="162">FI5/FH5-1</f>
        <v>-2.358668105286732E-4</v>
      </c>
      <c r="FJ6" s="89">
        <f t="shared" ref="FJ6" si="163">FJ5/FI5-1</f>
        <v>-1.5058880221663351E-4</v>
      </c>
      <c r="FK6" s="89">
        <f t="shared" ref="FK6" si="164">FK5/FJ5-1</f>
        <v>-1.9579492740529059E-4</v>
      </c>
      <c r="FL6" s="89">
        <f t="shared" ref="FL6" si="165">FL5/FK5-1</f>
        <v>3.4145288201292701E-4</v>
      </c>
      <c r="FM6" s="89">
        <f t="shared" ref="FM6" si="166">FM5/FL5-1</f>
        <v>-1.3051095037064364E-4</v>
      </c>
      <c r="FN6" s="89">
        <f t="shared" ref="FN6" si="167">FN5/FM5-1</f>
        <v>1.0141020427629766E-3</v>
      </c>
      <c r="FO6" s="89">
        <f t="shared" ref="FO6" si="168">FO5/FN5-1</f>
        <v>-3.2598937776151526E-4</v>
      </c>
      <c r="FP6" s="89">
        <f t="shared" ref="FP6" si="169">FP5/FO5-1</f>
        <v>-1.911422379194061E-3</v>
      </c>
      <c r="FQ6" s="89">
        <f t="shared" ref="FQ6" si="170">FQ5/FP5-1</f>
        <v>1.9502681618721596E-3</v>
      </c>
      <c r="FR6" s="89">
        <f t="shared" ref="FR6" si="171">FR5/FQ5-1</f>
        <v>7.7256879123099864E-4</v>
      </c>
      <c r="FS6" s="89">
        <f t="shared" ref="FS6" si="172">FS5/FR5-1</f>
        <v>4.2107584879369497E-4</v>
      </c>
      <c r="FT6" s="89">
        <f t="shared" ref="FT6" si="173">FT5/FS5-1</f>
        <v>7.6663676950294857E-4</v>
      </c>
      <c r="FU6" s="89">
        <f t="shared" ref="FU6" si="174">FU5/FT5-1</f>
        <v>-1.6622773199282959E-3</v>
      </c>
      <c r="FV6" s="89">
        <f t="shared" ref="FV6" si="175">FV5/FU5-1</f>
        <v>-3.7363210527899815E-3</v>
      </c>
      <c r="FW6" s="89">
        <f t="shared" ref="FW6" si="176">FW5/FV5-1</f>
        <v>1.8122416926336093E-3</v>
      </c>
      <c r="FX6" s="89">
        <f t="shared" ref="FX6" si="177">FX5/FW5-1</f>
        <v>1.2110005075147701E-3</v>
      </c>
      <c r="FY6" s="89">
        <f t="shared" ref="FY6" si="178">FY5/FX5-1</f>
        <v>5.4705144291089525E-4</v>
      </c>
      <c r="FZ6" s="89">
        <f t="shared" ref="FZ6" si="179">FZ5/FY5-1</f>
        <v>3.5112535677006562E-5</v>
      </c>
      <c r="GA6" s="89">
        <f t="shared" ref="GA6" si="180">GA5/FZ5-1</f>
        <v>7.574009610464838E-4</v>
      </c>
      <c r="GB6" s="89">
        <f t="shared" ref="GB6" si="181">GB5/GA5-1</f>
        <v>5.5133146548813627E-5</v>
      </c>
      <c r="GC6" s="89">
        <f t="shared" ref="GC6" si="182">GC5/GB5-1</f>
        <v>4.9617096347387424E-4</v>
      </c>
      <c r="GD6" s="89">
        <f t="shared" ref="GD6" si="183">GD5/GC5-1</f>
        <v>2.4545777875739638E-4</v>
      </c>
      <c r="GE6" s="89">
        <f t="shared" ref="GE6" si="184">GE5/GD5-1</f>
        <v>-1.4373284721247437E-3</v>
      </c>
      <c r="GF6" s="89">
        <f t="shared" ref="GF6" si="185">GF5/GE5-1</f>
        <v>1.5547497605183924E-3</v>
      </c>
      <c r="GG6" s="89">
        <f t="shared" ref="GG6" si="186">GG5/GF5-1</f>
        <v>-8.0120581475107144E-5</v>
      </c>
      <c r="GH6" s="89">
        <f t="shared" ref="GH6" si="187">GH5/GG5-1</f>
        <v>-2.8044450453967862E-4</v>
      </c>
      <c r="GI6" s="89">
        <f t="shared" ref="GI6" si="188">GI5/GH5-1</f>
        <v>2.103923817919906E-4</v>
      </c>
      <c r="GJ6" s="89">
        <f t="shared" ref="GJ6" si="189">GJ5/GI5-1</f>
        <v>-1.7529010512407073E-4</v>
      </c>
      <c r="GK6" s="89">
        <f t="shared" ref="GK6" si="190">GK5/GJ5-1</f>
        <v>-6.4117334722535446E-4</v>
      </c>
      <c r="GL6" s="89">
        <f t="shared" ref="GL6" si="191">GL5/GK5-1</f>
        <v>4.6615139394301508E-4</v>
      </c>
      <c r="GM6" s="89">
        <f t="shared" ref="GM6" si="192">GM5/GL5-1</f>
        <v>-1.2024108337216344E-3</v>
      </c>
      <c r="GN6" s="89">
        <f t="shared" ref="GN6" si="193">GN5/GM5-1</f>
        <v>4.3138258117281225E-4</v>
      </c>
      <c r="GO6" s="89">
        <f t="shared" ref="GO6" si="194">GO5/GN5-1</f>
        <v>9.0250444984896205E-5</v>
      </c>
      <c r="GP6" s="89">
        <f t="shared" ref="GP6" si="195">GP5/GO5-1</f>
        <v>-1.0026922286343609E-4</v>
      </c>
      <c r="GQ6" s="89">
        <f t="shared" ref="GQ6" si="196">GQ5/GP5-1</f>
        <v>1.0529324167807275E-4</v>
      </c>
      <c r="GR6" s="89">
        <f t="shared" ref="GR6" si="197">GR5/GQ5-1</f>
        <v>-2.1457506116392411E-3</v>
      </c>
      <c r="GS6" s="89">
        <f t="shared" ref="GS6" si="198">GS5/GR5-1</f>
        <v>1.2158604473562207E-3</v>
      </c>
      <c r="GT6" s="89">
        <f t="shared" ref="GT6" si="199">GT5/GS5-1</f>
        <v>-1.2545288491450091E-4</v>
      </c>
      <c r="GU6" s="89">
        <f t="shared" ref="GU6" si="200">GU5/GT5-1</f>
        <v>-6.5745559665342235E-4</v>
      </c>
      <c r="GV6" s="89">
        <f t="shared" ref="GV6" si="201">GV5/GU5-1</f>
        <v>3.8167555568957567E-4</v>
      </c>
      <c r="GW6" s="89">
        <f t="shared" ref="GW6" si="202">GW5/GV5-1</f>
        <v>1.4056366027759282E-4</v>
      </c>
      <c r="GX6" s="89">
        <f t="shared" ref="GX6" si="203">GX5/GW5-1</f>
        <v>-2.8108780982394332E-4</v>
      </c>
      <c r="GY6" s="89">
        <f t="shared" ref="GY6" si="204">GY5/GX5-1</f>
        <v>7.8325048953153953E-4</v>
      </c>
      <c r="GZ6" s="89">
        <f t="shared" ref="GZ6" si="205">GZ5/GY5-1</f>
        <v>-9.833137673961323E-4</v>
      </c>
      <c r="HA6" s="89">
        <f t="shared" ref="HA6" si="206">HA5/GZ5-1</f>
        <v>4.1179129212065568E-4</v>
      </c>
      <c r="HB6" s="89">
        <f t="shared" ref="HB6" si="207">HB5/HA5-1</f>
        <v>-8.4834246932907753E-4</v>
      </c>
      <c r="HC6" s="89">
        <f t="shared" ref="HC6" si="208">HC5/HB5-1</f>
        <v>6.2298096391222302E-4</v>
      </c>
      <c r="HD6" s="89">
        <f t="shared" ref="HD6" si="209">HD5/HC5-1</f>
        <v>2.1087830815336162E-4</v>
      </c>
      <c r="HE6" s="89">
        <f t="shared" ref="HE6" si="210">HE5/HD5-1</f>
        <v>3.7648901405051838E-4</v>
      </c>
      <c r="HF6" s="89">
        <f t="shared" ref="HF6" si="211">HF5/HE5-1</f>
        <v>-1.605748579915911E-4</v>
      </c>
      <c r="HG6" s="89">
        <f t="shared" ref="HG6" si="212">HG5/HF5-1</f>
        <v>3.1618252263476698E-4</v>
      </c>
      <c r="HH6" s="89">
        <f t="shared" ref="HH6" si="213">HH5/HG5-1</f>
        <v>-5.3182148859853839E-4</v>
      </c>
      <c r="HI6" s="89">
        <f t="shared" ref="HI6" si="214">HI5/HH5-1</f>
        <v>3.5138974644732812E-4</v>
      </c>
      <c r="HJ6" s="89">
        <f t="shared" ref="HJ6" si="215">HJ5/HI5-1</f>
        <v>2.5090451076126286E-5</v>
      </c>
      <c r="HK6" s="89">
        <f t="shared" ref="HK6" si="216">HK5/HJ5-1</f>
        <v>1.2544910780598606E-4</v>
      </c>
      <c r="HL6" s="89">
        <f t="shared" ref="HL6" si="217">HL5/HK5-1</f>
        <v>-1.7861712215705428E-3</v>
      </c>
      <c r="HM6" s="89">
        <f t="shared" ref="HM6" si="218">HM5/HL5-1</f>
        <v>1.035420425929745E-3</v>
      </c>
      <c r="HN6" s="89">
        <f t="shared" ref="HN6" si="219">HN5/HM5-1</f>
        <v>5.5232251618075878E-5</v>
      </c>
      <c r="HO6" s="89">
        <f t="shared" ref="HO6" si="220">HO5/HN5-1</f>
        <v>5.3220866596381811E-4</v>
      </c>
      <c r="HP6" s="89">
        <f t="shared" ref="HP6" si="221">HP5/HO5-1</f>
        <v>3.5127160320369555E-4</v>
      </c>
      <c r="HQ6" s="89">
        <f t="shared" ref="HQ6" si="222">HQ5/HP5-1</f>
        <v>-2.5583658563499423E-4</v>
      </c>
      <c r="HR6" s="89">
        <f t="shared" ref="HR6" si="223">HR5/HQ5-1</f>
        <v>2.3583130535143049E-4</v>
      </c>
      <c r="HS6" s="89">
        <f t="shared" ref="HS6" si="224">HS5/HR5-1</f>
        <v>2.106931805638812E-4</v>
      </c>
      <c r="HT6" s="89">
        <f t="shared" ref="HT6" si="225">HT5/HS5-1</f>
        <v>-1.5046342735636209E-5</v>
      </c>
      <c r="HU6" s="89">
        <f t="shared" ref="HU6" si="226">HU5/HT5-1</f>
        <v>2.7585376741012801E-4</v>
      </c>
      <c r="HV6" s="89">
        <f t="shared" ref="HV6" si="227">HV5/HU5-1</f>
        <v>-4.0113118995543928E-5</v>
      </c>
      <c r="HW6" s="89">
        <f t="shared" ref="HW6" si="228">HW5/HV5-1</f>
        <v>2.7578875584177709E-4</v>
      </c>
      <c r="HX6" s="89">
        <f t="shared" ref="HX6" si="229">HX5/HW5-1</f>
        <v>2.8072567587211772E-4</v>
      </c>
      <c r="HY6" s="89">
        <f t="shared" ref="HY6" si="230">HY5/HX5-1</f>
        <v>2.3554292644534236E-4</v>
      </c>
      <c r="HZ6" s="89">
        <f t="shared" ref="HZ6" si="231">HZ5/HY5-1</f>
        <v>4.5594380367375287E-4</v>
      </c>
      <c r="IA6" s="89">
        <f t="shared" ref="IA6" si="232">IA5/HZ5-1</f>
        <v>6.5105144808841331E-5</v>
      </c>
      <c r="IB6" s="89">
        <f t="shared" ref="IB6" si="233">IB5/IA5-1</f>
        <v>7.010866843604191E-5</v>
      </c>
      <c r="IC6" s="89">
        <f t="shared" ref="IC6" si="234">IC5/IB5-1</f>
        <v>1.6023715098345548E-4</v>
      </c>
      <c r="ID6" s="89">
        <f t="shared" ref="ID6" si="235">ID5/IC5-1</f>
        <v>1.0013217447024658E-4</v>
      </c>
      <c r="IE6" s="89">
        <f t="shared" ref="IE6" si="236">IE5/ID5-1</f>
        <v>-7.0085504315198222E-5</v>
      </c>
      <c r="IF6" s="89">
        <f t="shared" ref="IF6" si="237">IF5/IE5-1</f>
        <v>-1.6321054159865733E-3</v>
      </c>
      <c r="IG6" s="89">
        <f t="shared" ref="IG6" si="238">IG5/IF5-1</f>
        <v>9.3272355277407293E-4</v>
      </c>
      <c r="IH6" s="89">
        <f t="shared" ref="IH6" si="239">IH5/IG5-1</f>
        <v>-1.2775423091953009E-3</v>
      </c>
      <c r="II6" s="89">
        <f t="shared" ref="II6" si="240">II5/IH5-1</f>
        <v>9.1799726105734614E-4</v>
      </c>
      <c r="IJ6" s="89">
        <f t="shared" ref="IJ6" si="241">IJ5/II5-1</f>
        <v>5.3626021149688619E-4</v>
      </c>
      <c r="IK6" s="89">
        <f t="shared" ref="IK6" si="242">IK5/IJ5-1</f>
        <v>-1.7030911103643742E-4</v>
      </c>
      <c r="IL6" s="89">
        <f t="shared" ref="IL6" si="243">IL5/IK5-1</f>
        <v>1.1021878428674192E-4</v>
      </c>
      <c r="IM6" s="89">
        <f t="shared" ref="IM6" si="244">IM5/IL5-1</f>
        <v>1.0018785222332127E-5</v>
      </c>
      <c r="IN6" s="89">
        <f t="shared" ref="IN6" si="245">IN5/IM5-1</f>
        <v>2.5046712118115266E-5</v>
      </c>
      <c r="IO6" s="89">
        <f t="shared" ref="IO6" si="246">IO5/IN5-1</f>
        <v>9.0165905265671142E-5</v>
      </c>
      <c r="IP6" s="89">
        <f t="shared" ref="IP6" si="247">IP5/IO5-1</f>
        <v>-1.8983220636112907E-3</v>
      </c>
      <c r="IQ6" s="89">
        <f t="shared" ref="IQ6" si="248">IQ5/IP5-1</f>
        <v>3.0611579206207828E-4</v>
      </c>
      <c r="IR6" s="89">
        <f t="shared" ref="IR6" si="249">IR5/IQ5-1</f>
        <v>1.3344570866695715E-3</v>
      </c>
      <c r="IS6" s="89">
        <f t="shared" ref="IS6" si="250">IS5/IR5-1</f>
        <v>-2.3547330133566469E-4</v>
      </c>
      <c r="IT6" s="89">
        <f t="shared" ref="IT6" si="251">IT5/IS5-1</f>
        <v>5.7629377953505312E-4</v>
      </c>
      <c r="IU6" s="89">
        <f t="shared" ref="IU6" si="252">IU5/IT5-1</f>
        <v>4.8581130487912461E-4</v>
      </c>
      <c r="IV6" s="89">
        <f t="shared" ref="IV6" si="253">IV5/IU5-1</f>
        <v>2.5530253350214416E-4</v>
      </c>
      <c r="IW6" s="89">
        <f t="shared" ref="IW6" si="254">IW5/IV5-1</f>
        <v>2.3521875344068022E-4</v>
      </c>
      <c r="IX6" s="89">
        <f t="shared" ref="IX6" si="255">IX5/IW5-1</f>
        <v>-1.4510084508734256E-4</v>
      </c>
      <c r="IY6" s="89">
        <f t="shared" ref="IY6" si="256">IY5/IX5-1</f>
        <v>-4.5037831778671489E-5</v>
      </c>
      <c r="IZ6" s="89">
        <f t="shared" ref="IZ6" si="257">IZ5/IY5-1</f>
        <v>3.2528787977370577E-4</v>
      </c>
      <c r="JA6" s="89">
        <f t="shared" ref="JA6" si="258">JA5/IZ5-1</f>
        <v>2.4513727687502929E-4</v>
      </c>
      <c r="JB6" s="89">
        <f t="shared" ref="JB6" si="259">JB5/JA5-1</f>
        <v>2.800882277917971E-4</v>
      </c>
      <c r="JC6" s="89">
        <f t="shared" ref="JC6" si="260">JC5/JB5-1</f>
        <v>1.7750621271743761E-3</v>
      </c>
      <c r="JD6" s="89">
        <f t="shared" ref="JD6" si="261">JD5/JC5-1</f>
        <v>6.9878411563872866E-4</v>
      </c>
      <c r="JE6" s="89">
        <f t="shared" ref="JE6" si="262">JE5/JD5-1</f>
        <v>9.5267547184851864E-4</v>
      </c>
      <c r="JF6" s="89">
        <f t="shared" ref="JF6" si="263">JF5/JE5-1</f>
        <v>2.5912028662689046E-4</v>
      </c>
      <c r="JG6" s="89">
        <f t="shared" ref="JG6" si="264">JG5/JF5-1</f>
        <v>-1.0461762258950902E-4</v>
      </c>
      <c r="JH6" s="89">
        <f t="shared" ref="JH6" si="265">JH5/JG5-1</f>
        <v>-4.9823127895587405E-6</v>
      </c>
      <c r="JI6" s="89">
        <f t="shared" ref="JI6" si="266">JI5/JH5-1</f>
        <v>-3.2385194485540225E-4</v>
      </c>
      <c r="JJ6" s="89">
        <f t="shared" ref="JJ6" si="267">JJ5/JI5-1</f>
        <v>6.1801000777506054E-4</v>
      </c>
      <c r="JK6" s="89">
        <f t="shared" ref="JK6" si="268">JK5/JJ5-1</f>
        <v>6.4751354797554228E-5</v>
      </c>
      <c r="JL6" s="89">
        <f t="shared" ref="JL6" si="269">JL5/JK5-1</f>
        <v>3.8848297398663689E-4</v>
      </c>
      <c r="JM6" s="89">
        <f t="shared" ref="JM6" si="270">JM5/JL5-1</f>
        <v>1.3890340985467375E-3</v>
      </c>
      <c r="JN6" s="89">
        <f t="shared" ref="JN6" si="271">JN5/JM5-1</f>
        <v>-3.2316121269981846E-4</v>
      </c>
      <c r="JO6" s="89">
        <f t="shared" ref="JO6" si="272">JO5/JN5-1</f>
        <v>1.3179293092557831E-3</v>
      </c>
      <c r="JP6" s="89">
        <f t="shared" ref="JP6" si="273">JP5/JO5-1</f>
        <v>5.2151109080256219E-4</v>
      </c>
      <c r="JQ6" s="89">
        <f t="shared" ref="JQ6" si="274">JQ5/JP5-1</f>
        <v>1.4842908415779732E-3</v>
      </c>
      <c r="JR6" s="89">
        <f t="shared" ref="JR6" si="275">JR5/JQ5-1</f>
        <v>5.5020769101132849E-4</v>
      </c>
      <c r="JS6" s="89">
        <f t="shared" ref="JS6" si="276">JS5/JR5-1</f>
        <v>1.436689075713371E-4</v>
      </c>
      <c r="JT6" s="89">
        <f t="shared" ref="JT6" si="277">JT5/JS5-1</f>
        <v>2.9720331678917411E-4</v>
      </c>
      <c r="JU6" s="89">
        <f t="shared" ref="JU6" si="278">JU5/JT5-1</f>
        <v>5.1004743936378105E-4</v>
      </c>
      <c r="JV6" s="89">
        <f t="shared" ref="JV6" si="279">JV5/JU5-1</f>
        <v>6.2857284268358349E-4</v>
      </c>
      <c r="JW6" s="89">
        <f t="shared" ref="JW6" si="280">JW5/JV5-1</f>
        <v>1.9290505114444301E-4</v>
      </c>
      <c r="JX6" s="89">
        <f t="shared" ref="JX6" si="281">JX5/JW5-1</f>
        <v>2.2946328340198718E-3</v>
      </c>
      <c r="JY6" s="89">
        <f t="shared" ref="JY6" si="282">JY5/JX5-1</f>
        <v>1.2581719501665312E-3</v>
      </c>
      <c r="JZ6" s="89">
        <f t="shared" ref="JZ6" si="283">JZ5/JY5-1</f>
        <v>-6.4061499039036462E-5</v>
      </c>
      <c r="KA6" s="89">
        <f t="shared" ref="KA6" si="284">KA5/JZ5-1</f>
        <v>2.1092367815411794E-3</v>
      </c>
      <c r="KB6" s="89">
        <f t="shared" ref="KB6" si="285">KB5/KA5-1</f>
        <v>4.2784430401532347E-4</v>
      </c>
      <c r="KC6" s="89">
        <f t="shared" ref="KC6" si="286">KC5/KB5-1</f>
        <v>1.3862125919226198E-3</v>
      </c>
      <c r="KD6" s="89">
        <f t="shared" ref="KD6" si="287">KD5/KC5-1</f>
        <v>-1.2762991252446287E-4</v>
      </c>
      <c r="KE6" s="89">
        <f t="shared" ref="KE6" si="288">KE5/KD5-1</f>
        <v>-2.1650759985860635E-3</v>
      </c>
      <c r="KF6" s="89">
        <f t="shared" ref="KF6" si="289">KF5/KE5-1</f>
        <v>1.0676664354209997E-3</v>
      </c>
      <c r="KG6" s="89">
        <f t="shared" ref="KG6" si="290">KG5/KF5-1</f>
        <v>1.4498879408642029E-3</v>
      </c>
      <c r="KH6" s="89">
        <f t="shared" ref="KH6" si="291">KH5/KG5-1</f>
        <v>1.6588224323834666E-3</v>
      </c>
      <c r="KI6" s="89">
        <f t="shared" ref="KI6" si="292">KI5/KH5-1</f>
        <v>1.2445062886763392E-3</v>
      </c>
      <c r="KJ6" s="89">
        <f t="shared" ref="KJ6" si="293">KJ5/KI5-1</f>
        <v>1.1597692206057886E-3</v>
      </c>
      <c r="KK6" s="89">
        <f t="shared" ref="KK6" si="294">KK5/KJ5-1</f>
        <v>5.474416876845023E-4</v>
      </c>
      <c r="KL6" s="89">
        <f t="shared" ref="KL6" si="295">KL5/KK5-1</f>
        <v>5.7645334636036161E-4</v>
      </c>
      <c r="KM6" s="89">
        <f t="shared" ref="KM6" si="296">KM5/KL5-1</f>
        <v>-1.2694196799101221E-4</v>
      </c>
      <c r="KN6" s="89">
        <f t="shared" ref="KN6" si="297">KN5/KM5-1</f>
        <v>-6.8362045392400539E-4</v>
      </c>
      <c r="KO6" s="89">
        <f t="shared" ref="KO6" si="298">KO5/KN5-1</f>
        <v>-8.3067841995199121E-4</v>
      </c>
      <c r="KP6" s="89">
        <f t="shared" ref="KP6" si="299">KP5/KO5-1</f>
        <v>-1.5649299204820721E-3</v>
      </c>
      <c r="KQ6" s="89">
        <f t="shared" ref="KQ6" si="300">KQ5/KP5-1</f>
        <v>2.2482146530697911E-3</v>
      </c>
      <c r="KR6" s="89">
        <f t="shared" ref="KR6" si="301">KR5/KQ5-1</f>
        <v>7.0862716925446101E-4</v>
      </c>
      <c r="KS6" s="89">
        <f t="shared" ref="KS6" si="302">KS5/KR5-1</f>
        <v>2.6859927917710635E-4</v>
      </c>
      <c r="KT6" s="89">
        <f t="shared" ref="KT6" si="303">KT5/KS5-1</f>
        <v>2.0017478676503941E-4</v>
      </c>
      <c r="KU6" s="89">
        <f t="shared" ref="KU6" si="304">KU5/KT5-1</f>
        <v>3.6121877166106486E-4</v>
      </c>
      <c r="KV6" s="89">
        <f t="shared" ref="KV6" si="305">KV5/KU5-1</f>
        <v>3.8548620056988447E-4</v>
      </c>
      <c r="KW6" s="89">
        <f t="shared" ref="KW6" si="306">KW5/KV5-1</f>
        <v>2.6339536131492203E-4</v>
      </c>
      <c r="KX6" s="89">
        <f t="shared" ref="KX6" si="307">KX5/KW5-1</f>
        <v>7.8022519249598687E-5</v>
      </c>
      <c r="KY6" s="89">
        <f t="shared" ref="KY6" si="308">KY5/KX5-1</f>
        <v>-3.9008216105473892E-5</v>
      </c>
      <c r="KZ6" s="89">
        <f t="shared" ref="KZ6" si="309">KZ5/KY5-1</f>
        <v>-1.9504868902897599E-5</v>
      </c>
      <c r="LA6" s="89">
        <f t="shared" ref="LA6" si="310">LA5/KZ5-1</f>
        <v>-8.9236515777302294E-4</v>
      </c>
      <c r="LB6" s="89">
        <f t="shared" ref="LB6" si="311">LB5/LA5-1</f>
        <v>-5.3687344428787753E-5</v>
      </c>
      <c r="LC6" s="89">
        <f t="shared" ref="LC6" si="312">LC5/LB5-1</f>
        <v>-7.9071061455782132E-4</v>
      </c>
      <c r="LD6" s="89">
        <f t="shared" ref="LD6" si="313">LD5/LC5-1</f>
        <v>-2.2860827386098626E-3</v>
      </c>
      <c r="LE6" s="89">
        <f t="shared" ref="LE6" si="314">LE5/LD5-1</f>
        <v>1.2729560487434455E-4</v>
      </c>
      <c r="LF6" s="89">
        <f t="shared" ref="LF6" si="315">LF5/LE5-1</f>
        <v>-4.8268265818136591E-3</v>
      </c>
      <c r="LG6" s="89">
        <f t="shared" ref="LG6" si="316">LG5/LF5-1</f>
        <v>-2.9317867666228681E-3</v>
      </c>
      <c r="LH6" s="89">
        <f t="shared" ref="LH6" si="317">LH5/LG5-1</f>
        <v>-1.4899379850314975E-3</v>
      </c>
      <c r="LI6" s="89">
        <f t="shared" ref="LI6" si="318">LI5/LH5-1</f>
        <v>-1.9121403619726252E-3</v>
      </c>
      <c r="LJ6" s="89">
        <f t="shared" ref="LJ6" si="319">LJ5/LI5-1</f>
        <v>-3.4108235480484472E-3</v>
      </c>
      <c r="LK6" s="89">
        <f t="shared" ref="LK6" si="320">LK5/LJ5-1</f>
        <v>-2.3296823386236287E-3</v>
      </c>
      <c r="LL6" s="89">
        <f t="shared" ref="LL6" si="321">LL5/LK5-1</f>
        <v>-1.6828814116288671E-3</v>
      </c>
      <c r="LM6" s="89">
        <f t="shared" ref="LM6" si="322">LM5/LL5-1</f>
        <v>-6.3289245316894283E-3</v>
      </c>
      <c r="LN6" s="89">
        <f t="shared" ref="LN6" si="323">LN5/LM5-1</f>
        <v>-3.0867450649723072E-3</v>
      </c>
      <c r="LO6" s="89">
        <f t="shared" ref="LO6" si="324">LO5/LN5-1</f>
        <v>-3.9521910745931033E-3</v>
      </c>
      <c r="LP6" s="89">
        <f t="shared" ref="LP6" si="325">LP5/LO5-1</f>
        <v>2.1633752697900466E-3</v>
      </c>
      <c r="LQ6" s="89">
        <f t="shared" ref="LQ6" si="326">LQ5/LP5-1</f>
        <v>-1.1550081455814487E-3</v>
      </c>
      <c r="LR6" s="89">
        <f t="shared" ref="LR6" si="327">LR5/LQ5-1</f>
        <v>8.0237126208100307E-3</v>
      </c>
      <c r="LS6" s="89">
        <f t="shared" ref="LS6" si="328">LS5/LR5-1</f>
        <v>2.6048580602822113E-4</v>
      </c>
      <c r="LT6" s="89">
        <f t="shared" ref="LT6" si="329">LT5/LS5-1</f>
        <v>4.4671698075411381E-3</v>
      </c>
      <c r="LU6" s="89">
        <f t="shared" ref="LU6" si="330">LU5/LT5-1</f>
        <v>1.8447332864670596E-3</v>
      </c>
      <c r="LV6" s="89">
        <f t="shared" ref="LV6" si="331">LV5/LU5-1</f>
        <v>1.2093101955299446E-3</v>
      </c>
      <c r="LW6" s="89">
        <f t="shared" ref="LW6" si="332">LW5/LV5-1</f>
        <v>1.7744949896612017E-3</v>
      </c>
      <c r="LX6" s="89">
        <f t="shared" ref="LX6" si="333">LX5/LW5-1</f>
        <v>9.1792736961715526E-4</v>
      </c>
      <c r="LY6" s="89">
        <f t="shared" ref="LY6" si="334">LY5/LX5-1</f>
        <v>1.3037486491578321E-3</v>
      </c>
      <c r="LZ6" s="89">
        <f t="shared" ref="LZ6" si="335">LZ5/LY5-1</f>
        <v>4.4556881810398075E-4</v>
      </c>
      <c r="MA6" s="89">
        <f t="shared" ref="MA6" si="336">MA5/LZ5-1</f>
        <v>1.1876543332056677E-4</v>
      </c>
      <c r="MB6" s="89">
        <f t="shared" ref="MB6" si="337">MB5/MA5-1</f>
        <v>1.8307496672487211E-4</v>
      </c>
      <c r="MC6" s="89">
        <f t="shared" ref="MC6" si="338">MC5/MB5-1</f>
        <v>-6.6290689621062437E-4</v>
      </c>
      <c r="MD6" s="89">
        <f t="shared" ref="MD6" si="339">MD5/MC5-1</f>
        <v>-1.0544241260159737E-3</v>
      </c>
      <c r="ME6" s="89">
        <f t="shared" ref="ME6" si="340">ME5/MD5-1</f>
        <v>-2.8593657857308719E-3</v>
      </c>
      <c r="MF6" s="89">
        <f t="shared" ref="MF6" si="341">MF5/ME5-1</f>
        <v>-4.5473520992367344E-3</v>
      </c>
      <c r="MG6" s="89">
        <f t="shared" ref="MG6" si="342">MG5/MF5-1</f>
        <v>-2.1517615987938221E-3</v>
      </c>
      <c r="MH6" s="89">
        <f t="shared" ref="MH6" si="343">MH5/MG5-1</f>
        <v>-3.5823285135337946E-3</v>
      </c>
      <c r="MI6" s="89">
        <f t="shared" ref="MI6" si="344">MI5/MH5-1</f>
        <v>5.1819195195677015E-3</v>
      </c>
      <c r="MJ6" s="89">
        <f t="shared" ref="MJ6" si="345">MJ5/MI5-1</f>
        <v>-3.8464228267709455E-4</v>
      </c>
      <c r="MK6" s="89">
        <f t="shared" ref="MK6" si="346">MK5/MJ5-1</f>
        <v>-1.3792483096711772E-3</v>
      </c>
      <c r="ML6" s="89">
        <f t="shared" ref="ML6" si="347">ML5/MK5-1</f>
        <v>9.3578137745020662E-4</v>
      </c>
      <c r="MM6" s="89">
        <f t="shared" ref="MM6" si="348">MM5/ML5-1</f>
        <v>-9.4990500949965195E-5</v>
      </c>
      <c r="MN6" s="89">
        <f t="shared" ref="MN6" si="349">MN5/MM5-1</f>
        <v>-1.089994550027229E-3</v>
      </c>
      <c r="MO6" s="89">
        <f t="shared" ref="MO6" si="350">MO5/MN5-1</f>
        <v>3.8541817872395079E-4</v>
      </c>
      <c r="MP6" s="89">
        <f t="shared" ref="MP6" si="351">MP5/MO5-1</f>
        <v>-1.8212748924246736E-3</v>
      </c>
      <c r="MQ6" s="89">
        <f t="shared" ref="MQ6" si="352">MQ5/MP5-1</f>
        <v>-2.2205959016722288E-3</v>
      </c>
      <c r="MR6" s="89">
        <f t="shared" ref="MR6" si="353">MR5/MQ5-1</f>
        <v>-1.0047575268897768E-3</v>
      </c>
      <c r="MS6" s="89">
        <f t="shared" ref="MS6" si="354">MS5/MR5-1</f>
        <v>2.1121129678713935E-4</v>
      </c>
      <c r="MT6" s="89">
        <f t="shared" ref="MT6" si="355">MT5/MS5-1</f>
        <v>-2.2675280927122454E-3</v>
      </c>
      <c r="MU6" s="89">
        <f t="shared" ref="MU6" si="356">MU5/MT5-1</f>
        <v>1.0582330531527795E-4</v>
      </c>
      <c r="MV6" s="89">
        <f t="shared" ref="MV6" si="357">MV5/MU5-1</f>
        <v>3.8293905726449751E-4</v>
      </c>
      <c r="MW6" s="89">
        <f t="shared" ref="MW6" si="358">MW5/MV5-1</f>
        <v>-2.4831143189568694E-3</v>
      </c>
      <c r="MX6" s="89">
        <f t="shared" ref="MX6" si="359">MX5/MW5-1</f>
        <v>-1.8682339634845668E-4</v>
      </c>
      <c r="MY6" s="89">
        <f t="shared" ref="MY6" si="360">MY5/MX5-1</f>
        <v>-2.9745822201796557E-3</v>
      </c>
      <c r="MZ6" s="89">
        <f t="shared" ref="MZ6" si="361">MZ5/MY5-1</f>
        <v>-2.0463778099705232E-3</v>
      </c>
      <c r="NA6" s="89">
        <f t="shared" ref="NA6" si="362">NA5/MZ5-1</f>
        <v>1.3704331583919149E-4</v>
      </c>
      <c r="NB6" s="89">
        <f t="shared" ref="NB6" si="363">NB5/NA5-1</f>
        <v>-4.7298840366413186E-3</v>
      </c>
      <c r="NC6" s="89">
        <f t="shared" ref="NC6" si="364">NC5/NB5-1</f>
        <v>-2.2283071494496598E-3</v>
      </c>
      <c r="ND6" s="89">
        <f t="shared" ref="ND6" si="365">ND5/NC5-1</f>
        <v>-2.0646374619268659E-3</v>
      </c>
      <c r="NE6" s="89">
        <f t="shared" ref="NE6" si="366">NE5/ND5-1</f>
        <v>-1.2188127330083898E-3</v>
      </c>
      <c r="NF6" s="89">
        <f t="shared" ref="NF6" si="367">NF5/NE5-1</f>
        <v>-1.6509941856291954E-3</v>
      </c>
      <c r="NG6" s="89">
        <f t="shared" ref="NG6" si="368">NG5/NF5-1</f>
        <v>-2.6808825342042875E-3</v>
      </c>
      <c r="NH6" s="89">
        <f t="shared" ref="NH6" si="369">NH5/NG5-1</f>
        <v>-9.2692723621223827E-5</v>
      </c>
      <c r="NI6" s="89">
        <f t="shared" ref="NI6" si="370">NI5/NH5-1</f>
        <v>-1.524421646787455E-3</v>
      </c>
      <c r="NJ6" s="89">
        <f t="shared" ref="NJ6" si="371">NJ5/NI5-1</f>
        <v>2.9400235201881841E-3</v>
      </c>
      <c r="NK6" s="89">
        <f t="shared" ref="NK6" si="372">NK5/NJ5-1</f>
        <v>9.2930685125947043E-3</v>
      </c>
      <c r="NL6" s="89">
        <f t="shared" ref="NL6" si="373">NL5/NK5-1</f>
        <v>1.0048254039428661E-2</v>
      </c>
      <c r="NM6" s="89">
        <f t="shared" ref="NM6" si="374">NM5/NL5-1</f>
        <v>5.302055744734524E-3</v>
      </c>
      <c r="NN6" s="89">
        <f t="shared" ref="NN6" si="375">NN5/NM5-1</f>
        <v>1.4351954073745787E-3</v>
      </c>
      <c r="NO6" s="89">
        <f t="shared" ref="NO6" si="376">NO5/NN5-1</f>
        <v>-8.7692045579823574E-4</v>
      </c>
      <c r="NP6" s="89">
        <f t="shared" ref="NP6" si="377">NP5/NO5-1</f>
        <v>6.8058599607798698E-3</v>
      </c>
      <c r="NQ6" s="89">
        <f t="shared" ref="NQ6" si="378">NQ5/NP5-1</f>
        <v>2.3911050890685903E-3</v>
      </c>
      <c r="NR6" s="89">
        <f t="shared" ref="NR6" si="379">NR5/NQ5-1</f>
        <v>2.6487894088180752E-3</v>
      </c>
      <c r="NS6" s="89">
        <f t="shared" ref="NS6" si="380">NS5/NR5-1</f>
        <v>2.7904855841434095E-3</v>
      </c>
      <c r="NT6" s="89">
        <f t="shared" ref="NT6" si="381">NT5/NS5-1</f>
        <v>4.6164491894029602E-3</v>
      </c>
      <c r="NU6" s="89">
        <f t="shared" ref="NU6" si="382">NU5/NT5-1</f>
        <v>2.4452163303059216E-3</v>
      </c>
      <c r="NV6" s="89">
        <f t="shared" ref="NV6" si="383">NV5/NU5-1</f>
        <v>2.8907833581184317E-3</v>
      </c>
      <c r="NW6" s="89">
        <f t="shared" ref="NW6" si="384">NW5/NV5-1</f>
        <v>2.6132915728684925E-3</v>
      </c>
      <c r="NX6" s="89">
        <f t="shared" ref="NX6" si="385">NX5/NW5-1</f>
        <v>2.7333873502755068E-4</v>
      </c>
      <c r="NY6" s="89">
        <f t="shared" ref="NY6" si="386">NY5/NX5-1</f>
        <v>1.8298931342408675E-3</v>
      </c>
      <c r="NZ6" s="89">
        <f t="shared" ref="NZ6" si="387">NZ5/NY5-1</f>
        <v>4.2132437105768528E-3</v>
      </c>
      <c r="OA6" s="89">
        <f t="shared" ref="OA6" si="388">OA5/NZ5-1</f>
        <v>3.2642964543823094E-3</v>
      </c>
      <c r="OB6" s="89">
        <f t="shared" ref="OB6" si="389">OB5/OA5-1</f>
        <v>2.2529164632114629E-3</v>
      </c>
      <c r="OC6" s="89">
        <f t="shared" ref="OC6" si="390">OC5/OB5-1</f>
        <v>7.4767617421334087E-4</v>
      </c>
      <c r="OD6" s="89">
        <f t="shared" ref="OD6" si="391">OD5/OC5-1</f>
        <v>6.2516870396793767E-3</v>
      </c>
      <c r="OE6" s="89">
        <f t="shared" ref="OE6" si="392">OE5/OD5-1</f>
        <v>1.5472238588625231E-3</v>
      </c>
      <c r="OF6" s="89">
        <f t="shared" ref="OF6" si="393">OF5/OE5-1</f>
        <v>3.5679439842359884E-3</v>
      </c>
      <c r="OG6" s="89">
        <f t="shared" ref="OG6" si="394">OG5/OF5-1</f>
        <v>6.181194300147741E-3</v>
      </c>
      <c r="OH6" s="89">
        <f t="shared" ref="OH6" si="395">OH5/OG5-1</f>
        <v>5.39012063828892E-3</v>
      </c>
      <c r="OI6" s="89">
        <f t="shared" ref="OI6" si="396">OI5/OH5-1</f>
        <v>4.3153605163357422E-3</v>
      </c>
      <c r="OJ6" s="89">
        <f t="shared" ref="OJ6" si="397">OJ5/OI5-1</f>
        <v>4.5876508694491225E-3</v>
      </c>
      <c r="OK6" s="89">
        <f t="shared" ref="OK6" si="398">OK5/OJ5-1</f>
        <v>4.8935603920452486E-3</v>
      </c>
      <c r="OL6" s="89">
        <f t="shared" ref="OL6" si="399">OL5/OK5-1</f>
        <v>8.0712987960427363E-3</v>
      </c>
      <c r="OM6" s="89">
        <f t="shared" ref="OM6" si="400">OM5/OL5-1</f>
        <v>8.2694151486097933E-3</v>
      </c>
      <c r="ON6" s="89">
        <f t="shared" ref="ON6" si="401">ON5/OM5-1</f>
        <v>2.2830966727317659E-2</v>
      </c>
      <c r="OO6" s="89">
        <f t="shared" ref="OO6" si="402">OO5/ON5-1</f>
        <v>6.5569520676522774E-3</v>
      </c>
      <c r="OP6" s="89">
        <f t="shared" ref="OP6" si="403">OP5/OO5-1</f>
        <v>5.9014471645080224E-3</v>
      </c>
      <c r="OQ6" s="89">
        <f t="shared" ref="OQ6" si="404">OQ5/OP5-1</f>
        <v>-6.9748552055393098E-4</v>
      </c>
      <c r="OR6" s="89">
        <f t="shared" ref="OR6" si="405">OR5/OQ5-1</f>
        <v>-1.612404470556883E-3</v>
      </c>
      <c r="OS6" s="89">
        <f t="shared" ref="OS6" si="406">OS5/OR5-1</f>
        <v>-9.6458042963665225E-4</v>
      </c>
      <c r="OT6" s="89">
        <f t="shared" ref="OT6" si="407">OT5/OS5-1</f>
        <v>-1.2843963558575311E-3</v>
      </c>
      <c r="OU6" s="89">
        <f t="shared" ref="OU6" si="408">OU5/OT5-1</f>
        <v>-1.7827288167913125E-3</v>
      </c>
      <c r="OV6" s="89">
        <f t="shared" ref="OV6" si="409">OV5/OU5-1</f>
        <v>1.0173482307469506E-3</v>
      </c>
      <c r="OW6" s="89">
        <f t="shared" ref="OW6" si="410">OW5/OV5-1</f>
        <v>-8.7340895776747418E-3</v>
      </c>
      <c r="OX6" s="89">
        <f t="shared" ref="OX6" si="411">OX5/OW5-1</f>
        <v>-7.2977667938178836E-4</v>
      </c>
      <c r="OY6" s="89">
        <f t="shared" ref="OY6" si="412">OY5/OX5-1</f>
        <v>-5.501964667350534E-3</v>
      </c>
      <c r="OZ6" s="89">
        <f t="shared" ref="OZ6" si="413">OZ5/OY5-1</f>
        <v>-5.3837316694074211E-3</v>
      </c>
      <c r="PA6" s="89">
        <f t="shared" ref="PA6" si="414">PA5/OZ5-1</f>
        <v>1.7574851655570711E-3</v>
      </c>
      <c r="PB6" s="89">
        <f t="shared" ref="PB6" si="415">PB5/PA5-1</f>
        <v>7.2346467231576561E-4</v>
      </c>
      <c r="PC6" s="89">
        <f t="shared" ref="PC6" si="416">PC5/PB5-1</f>
        <v>-2.5754796265997637E-4</v>
      </c>
      <c r="PD6" s="89">
        <f t="shared" ref="PD6" si="417">PD5/PC5-1</f>
        <v>3.4393770253229317E-3</v>
      </c>
      <c r="PE6" s="89">
        <f t="shared" ref="PE6" si="418">PE5/PD5-1</f>
        <v>1.531379773175745E-3</v>
      </c>
      <c r="PF6" s="89">
        <f t="shared" ref="PF6" si="419">PF5/PE5-1</f>
        <v>4.1553862620413717E-3</v>
      </c>
      <c r="PG6" s="89">
        <f t="shared" ref="PG6" si="420">PG5/PF5-1</f>
        <v>-9.404978368554584E-5</v>
      </c>
      <c r="PH6" s="89">
        <f t="shared" ref="PH6" si="421">PH5/PG5-1</f>
        <v>2.6291626542449542E-3</v>
      </c>
      <c r="PI6" s="89">
        <f t="shared" ref="PI6" si="422">PI5/PH5-1</f>
        <v>9.9172667655400559E-4</v>
      </c>
      <c r="PJ6" s="89">
        <f t="shared" ref="PJ6" si="423">PJ5/PI5-1</f>
        <v>1.8877692190972795E-3</v>
      </c>
      <c r="PK6" s="89">
        <f t="shared" ref="PK6" si="424">PK5/PJ5-1</f>
        <v>6.5034276627295995E-4</v>
      </c>
      <c r="PL6" s="89">
        <f t="shared" ref="PL6" si="425">PL5/PK5-1</f>
        <v>6.3656557293145788E-4</v>
      </c>
      <c r="PM6" s="89">
        <f t="shared" ref="PM6" si="426">PM5/PL5-1</f>
        <v>-1.5125497139512056E-4</v>
      </c>
      <c r="PN6" s="89">
        <f t="shared" ref="PN6" si="427">PN5/PM5-1</f>
        <v>8.4537623691893771E-4</v>
      </c>
      <c r="PO6" s="89">
        <f t="shared" ref="PO6" si="428">PO5/PN5-1</f>
        <v>1.8627023855037894E-3</v>
      </c>
      <c r="PP6" s="89">
        <f t="shared" ref="PP6" si="429">PP5/PO5-1</f>
        <v>1.8991751012817915E-3</v>
      </c>
      <c r="PQ6" s="89">
        <f t="shared" ref="PQ6" si="430">PQ5/PP5-1</f>
        <v>2.6794928008009311E-3</v>
      </c>
      <c r="PR6" s="89">
        <f t="shared" ref="PR6" si="431">PR5/PQ5-1</f>
        <v>3.9223654337130487E-3</v>
      </c>
      <c r="PS6" s="89">
        <f t="shared" ref="PS6" si="432">PS5/PR5-1</f>
        <v>2.111913833915402E-3</v>
      </c>
      <c r="PT6" s="89">
        <f t="shared" ref="PT6" si="433">PT5/PS5-1</f>
        <v>2.9724010150946611E-3</v>
      </c>
      <c r="PU6" s="89">
        <f t="shared" ref="PU6" si="434">PU5/PT5-1</f>
        <v>1.2738630444015797E-3</v>
      </c>
      <c r="PV6" s="89">
        <f t="shared" ref="PV6" si="435">PV5/PU5-1</f>
        <v>1.193546976784754E-3</v>
      </c>
      <c r="PW6" s="89">
        <f t="shared" ref="PW6" si="436">PW5/PV5-1</f>
        <v>-1.5720318074441408E-4</v>
      </c>
      <c r="PX6" s="89">
        <f t="shared" ref="PX6" si="437">PX5/PW5-1</f>
        <v>-3.44591141954953E-3</v>
      </c>
      <c r="PY6" s="89">
        <f t="shared" ref="PY6" si="438">PY5/PX5-1</f>
        <v>-2.6251435282982349E-3</v>
      </c>
      <c r="PZ6" s="89">
        <f t="shared" ref="PZ6" si="439">PZ5/PY5-1</f>
        <v>-9.6669727874709732E-4</v>
      </c>
      <c r="QA6" s="89">
        <f t="shared" ref="QA6" si="440">QA5/PZ5-1</f>
        <v>-1.5921956025494177E-3</v>
      </c>
      <c r="QB6" s="89">
        <f t="shared" ref="QB6" si="441">QB5/QA5-1</f>
        <v>8.8547425736917873E-4</v>
      </c>
      <c r="QC6" s="89">
        <f t="shared" ref="QC6" si="442">QC5/QB5-1</f>
        <v>3.3891143407949187E-4</v>
      </c>
      <c r="QD6" s="89">
        <f t="shared" ref="QD6" si="443">QD5/QC5-1</f>
        <v>5.9531404685952971E-3</v>
      </c>
      <c r="QE6" s="89">
        <f t="shared" ref="QE6" si="444">QE5/QD5-1</f>
        <v>2.0294976993193714E-3</v>
      </c>
      <c r="QF6" s="89">
        <f t="shared" ref="QF6" si="445">QF5/QE5-1</f>
        <v>6.8400467934279785E-3</v>
      </c>
      <c r="QG6" s="89">
        <f t="shared" ref="QG6" si="446">QG5/QF5-1</f>
        <v>5.5059633484926263E-3</v>
      </c>
      <c r="QH6" s="89">
        <f t="shared" ref="QH6" si="447">QH5/QG5-1</f>
        <v>3.1432033079088484E-3</v>
      </c>
      <c r="QI6" s="89">
        <f t="shared" ref="QI6" si="448">QI5/QH5-1</f>
        <v>1.8396100714355157E-3</v>
      </c>
      <c r="QJ6" s="89">
        <f t="shared" ref="QJ6" si="449">QJ5/QI5-1</f>
        <v>2.1537115056244893E-3</v>
      </c>
      <c r="QK6" s="89">
        <f t="shared" ref="QK6" si="450">QK5/QJ5-1</f>
        <v>1.8108806959262758E-3</v>
      </c>
      <c r="QL6" s="89">
        <f t="shared" ref="QL6" si="451">QL5/QK5-1</f>
        <v>3.7391404677558082E-3</v>
      </c>
      <c r="QM6" s="89">
        <f t="shared" ref="QM6" si="452">QM5/QL5-1</f>
        <v>6.0625154330185005E-3</v>
      </c>
      <c r="QN6" s="89">
        <f t="shared" ref="QN6" si="453">QN5/QM5-1</f>
        <v>4.7014514832213194E-3</v>
      </c>
      <c r="QO6" s="89">
        <f t="shared" ref="QO6" si="454">QO5/QN5-1</f>
        <v>3.1336739378573508E-3</v>
      </c>
      <c r="QP6" s="89">
        <f t="shared" ref="QP6" si="455">QP5/QO5-1</f>
        <v>2.8551634371127843E-3</v>
      </c>
      <c r="QQ6" s="89">
        <f t="shared" ref="QQ6" si="456">QQ5/QP5-1</f>
        <v>3.2154744708912109E-3</v>
      </c>
      <c r="QR6" s="89">
        <f t="shared" ref="QR6" si="457">QR5/QQ5-1</f>
        <v>4.2902513636571271E-3</v>
      </c>
      <c r="QS6" s="89">
        <f t="shared" ref="QS6" si="458">QS5/QR5-1</f>
        <v>2.7717637476574186E-3</v>
      </c>
      <c r="QT6" s="89">
        <f t="shared" ref="QT6" si="459">QT5/QS5-1</f>
        <v>3.2613920798314489E-3</v>
      </c>
      <c r="QU6" s="89">
        <f t="shared" ref="QU6" si="460">QU5/QT5-1</f>
        <v>2.9451248476837222E-3</v>
      </c>
      <c r="QV6" s="89">
        <f t="shared" ref="QV6" si="461">QV5/QU5-1</f>
        <v>1.0423874007446265E-2</v>
      </c>
      <c r="QW6" s="89">
        <f t="shared" ref="QW6" si="462">QW5/QV5-1</f>
        <v>-1.6711570520788754E-4</v>
      </c>
      <c r="QX6" s="89">
        <f t="shared" ref="QX6" si="463">QX5/QW5-1</f>
        <v>2.6783748746423974E-3</v>
      </c>
      <c r="QY6" s="89">
        <f t="shared" ref="QY6" si="464">QY5/QX5-1</f>
        <v>-5.2814539244985248E-3</v>
      </c>
      <c r="QZ6" s="89">
        <f t="shared" ref="QZ6" si="465">QZ5/QY5-1</f>
        <v>-9.0412661042442721E-3</v>
      </c>
      <c r="RA6" s="89">
        <f t="shared" ref="RA6" si="466">RA5/QZ5-1</f>
        <v>1.7323588127566847E-3</v>
      </c>
      <c r="RB6" s="89">
        <f t="shared" ref="RB6" si="467">RB5/RA5-1</f>
        <v>2.2975821859148038E-3</v>
      </c>
      <c r="RC6" s="89">
        <f t="shared" ref="RC6" si="468">RC5/RB5-1</f>
        <v>1.8486414539364837E-4</v>
      </c>
      <c r="RD6" s="89">
        <f t="shared" ref="RD6" si="469">RD5/RC5-1</f>
        <v>4.3619874562055294E-3</v>
      </c>
      <c r="RE6" s="89">
        <f t="shared" ref="RE6" si="470">RE5/RD5-1</f>
        <v>2.6295449619471167E-3</v>
      </c>
      <c r="RF6" s="89">
        <f t="shared" ref="RF6" si="471">RF5/RE5-1</f>
        <v>3.238542737343586E-3</v>
      </c>
      <c r="RG6" s="89">
        <f t="shared" ref="RG6" si="472">RG5/RF5-1</f>
        <v>1.1952871535090281E-3</v>
      </c>
      <c r="RH6" s="89">
        <f t="shared" ref="RH6" si="473">RH5/RG5-1</f>
        <v>1.2060423942175102E-3</v>
      </c>
      <c r="RI6" s="89">
        <f t="shared" ref="RI6" si="474">RI5/RH5-1</f>
        <v>4.3397672749079241E-4</v>
      </c>
      <c r="RJ6" s="89">
        <f t="shared" ref="RJ6" si="475">RJ5/RI5-1</f>
        <v>5.7973599714600255E-4</v>
      </c>
      <c r="RK6" s="89">
        <f t="shared" ref="RK6" si="476">RK5/RJ5-1</f>
        <v>2.4715668518293654E-4</v>
      </c>
      <c r="RL6" s="89">
        <f t="shared" ref="RL6" si="477">RL5/RK5-1</f>
        <v>5.468509486852291E-4</v>
      </c>
      <c r="RM6" s="89">
        <f t="shared" ref="RM6" si="478">RM5/RL5-1</f>
        <v>1.0526187941037879E-3</v>
      </c>
      <c r="RN6" s="89">
        <f t="shared" ref="RN6" si="479">RN5/RM5-1</f>
        <v>9.0187371341454714E-4</v>
      </c>
      <c r="RO6" s="89">
        <f t="shared" ref="RO6" si="480">RO5/RN5-1</f>
        <v>3.1920997551382335E-4</v>
      </c>
      <c r="RP6" s="89">
        <f t="shared" ref="RP6" si="481">RP5/RO5-1</f>
        <v>1.2077636176357487E-3</v>
      </c>
      <c r="RQ6" s="89">
        <f t="shared" ref="RQ6" si="482">RQ5/RP5-1</f>
        <v>8.1092857373410432E-4</v>
      </c>
      <c r="RR6" s="89">
        <f t="shared" ref="RR6" si="483">RR5/RQ5-1</f>
        <v>9.4733235240762603E-4</v>
      </c>
      <c r="RS6" s="89">
        <f t="shared" ref="RS6" si="484">RS5/RR5-1</f>
        <v>1.8445428916633588E-3</v>
      </c>
      <c r="RT6" s="89">
        <f t="shared" ref="RT6" si="485">RT5/RS5-1</f>
        <v>2.3717830180336463E-4</v>
      </c>
      <c r="RU6" s="89">
        <f t="shared" ref="RU6" si="486">RU5/RT5-1</f>
        <v>4.5414903322527067E-4</v>
      </c>
      <c r="RV6" s="89">
        <f t="shared" ref="RV6" si="487">RV5/RU5-1</f>
        <v>-3.2539268067344196E-4</v>
      </c>
      <c r="RW6" s="89">
        <f t="shared" ref="RW6" si="488">RW5/RV5-1</f>
        <v>1.3261053892144048E-4</v>
      </c>
      <c r="RX6" s="89">
        <f t="shared" ref="RX6" si="489">RX5/RW5-1</f>
        <v>3.4554527848529304E-4</v>
      </c>
      <c r="RY6" s="89">
        <f t="shared" ref="RY6" si="490">RY5/RX5-1</f>
        <v>2.6509430930898858E-4</v>
      </c>
      <c r="RZ6" s="89">
        <f t="shared" ref="RZ6" si="491">RZ5/RY5-1</f>
        <v>-4.0155159536592322E-5</v>
      </c>
      <c r="SA6" s="89">
        <f t="shared" ref="SA6" si="492">SA5/RZ5-1</f>
        <v>-5.2203803649342184E-5</v>
      </c>
      <c r="SB6" s="89">
        <f t="shared" ref="SB6" si="493">SB5/SA5-1</f>
        <v>-1.2569725835405166E-3</v>
      </c>
      <c r="SC6" s="89">
        <f t="shared" ref="SC6" si="494">SC5/SB5-1</f>
        <v>1.0253399705668631E-3</v>
      </c>
      <c r="SD6" s="89">
        <f t="shared" ref="SD6" si="495">SD5/SC5-1</f>
        <v>-4.0168224524461671E-5</v>
      </c>
      <c r="SE6" s="89">
        <f t="shared" ref="SE6:SP6" si="496">SE5/SD5-1</f>
        <v>8.2348168054546811E-4</v>
      </c>
      <c r="SF6" s="89">
        <f t="shared" si="496"/>
        <v>6.1007914974231525E-4</v>
      </c>
      <c r="SG6" s="89">
        <f t="shared" si="496"/>
        <v>1.6534767654585725E-3</v>
      </c>
      <c r="SH6" s="89">
        <f t="shared" si="496"/>
        <v>3.835945454848666E-4</v>
      </c>
      <c r="SI6" s="89">
        <f t="shared" si="496"/>
        <v>2.5219368474993509E-4</v>
      </c>
      <c r="SJ6" s="89">
        <f t="shared" si="496"/>
        <v>-3.6018585590213981E-5</v>
      </c>
      <c r="SK6" s="89">
        <f t="shared" si="496"/>
        <v>5.2028719853325356E-5</v>
      </c>
      <c r="SL6" s="89">
        <f t="shared" si="496"/>
        <v>-4.3621810905458691E-4</v>
      </c>
      <c r="SM6" s="89">
        <f t="shared" si="496"/>
        <v>-2.4823234547532991E-4</v>
      </c>
      <c r="SN6" s="89">
        <f t="shared" si="496"/>
        <v>-7.0483452407643643E-4</v>
      </c>
      <c r="SO6" s="89">
        <f t="shared" si="496"/>
        <v>4.0075662850469485E-6</v>
      </c>
      <c r="SP6" s="89">
        <f t="shared" si="496"/>
        <v>-1.7873674001819273E-3</v>
      </c>
      <c r="SQ6" s="89">
        <f t="shared" ref="SQ6:VB6" si="497">SQ5/SP5-1</f>
        <v>1.7664794466101252E-3</v>
      </c>
      <c r="SR6" s="89">
        <f t="shared" si="497"/>
        <v>-1.3625998404956929E-3</v>
      </c>
      <c r="SS6" s="89">
        <f t="shared" si="497"/>
        <v>-9.5913445138706699E-4</v>
      </c>
      <c r="ST6" s="89">
        <f t="shared" si="497"/>
        <v>-6.2262998907391953E-4</v>
      </c>
      <c r="SU6" s="89">
        <f t="shared" si="497"/>
        <v>-1.455048253741098E-3</v>
      </c>
      <c r="SV6" s="89">
        <f t="shared" si="497"/>
        <v>-1.7550427288499648E-3</v>
      </c>
      <c r="SW6" s="89">
        <f t="shared" si="497"/>
        <v>-2.1855631857607971E-3</v>
      </c>
      <c r="SX6" s="89">
        <f t="shared" si="497"/>
        <v>-3.5805357871722121E-3</v>
      </c>
      <c r="SY6" s="89">
        <f t="shared" si="497"/>
        <v>-9.733820565129836E-4</v>
      </c>
      <c r="SZ6" s="89">
        <f t="shared" si="497"/>
        <v>-1.5386301725782703E-3</v>
      </c>
      <c r="TA6" s="89">
        <f t="shared" si="497"/>
        <v>1.5003415411638521E-3</v>
      </c>
      <c r="TB6" s="89">
        <f t="shared" si="497"/>
        <v>3.195121654155475E-3</v>
      </c>
      <c r="TC6" s="89">
        <f t="shared" si="497"/>
        <v>1.2950222581948889E-3</v>
      </c>
      <c r="TD6" s="89">
        <f t="shared" si="497"/>
        <v>7.8005011720971851E-4</v>
      </c>
      <c r="TE6" s="89">
        <f t="shared" si="497"/>
        <v>6.9867090984732094E-4</v>
      </c>
      <c r="TF6" s="89">
        <f t="shared" si="497"/>
        <v>6.2553978029411539E-4</v>
      </c>
      <c r="TG6" s="89">
        <f t="shared" si="497"/>
        <v>9.115071730776414E-4</v>
      </c>
      <c r="TH6" s="89">
        <f t="shared" si="497"/>
        <v>7.7367256726312839E-4</v>
      </c>
      <c r="TI6" s="89">
        <f t="shared" si="497"/>
        <v>6.3214942885081449E-4</v>
      </c>
      <c r="TJ6" s="89">
        <f t="shared" si="497"/>
        <v>8.8525487292656635E-5</v>
      </c>
      <c r="TK6" s="89">
        <f t="shared" si="497"/>
        <v>-1.1265882883101375E-3</v>
      </c>
      <c r="TL6" s="89">
        <f t="shared" si="497"/>
        <v>3.2627347356384284E-4</v>
      </c>
      <c r="TM6" s="89">
        <f t="shared" si="497"/>
        <v>-1.1274910505387759E-4</v>
      </c>
      <c r="TN6" s="89">
        <f t="shared" si="497"/>
        <v>-3.3023104091245425E-4</v>
      </c>
      <c r="TO6" s="89">
        <f t="shared" si="497"/>
        <v>-9.8699185026718261E-4</v>
      </c>
      <c r="TP6" s="89">
        <f t="shared" si="497"/>
        <v>-1.5404219627073168E-3</v>
      </c>
      <c r="TQ6" s="89">
        <f t="shared" si="497"/>
        <v>-9.6525876204545114E-4</v>
      </c>
      <c r="TR6" s="89">
        <f t="shared" si="497"/>
        <v>-1.1319396999551756E-3</v>
      </c>
      <c r="TS6" s="89">
        <f t="shared" si="497"/>
        <v>4.0472229980714758E-6</v>
      </c>
      <c r="TT6" s="89">
        <f t="shared" si="497"/>
        <v>-2.3878519046161006E-4</v>
      </c>
      <c r="TU6" s="89">
        <f t="shared" si="497"/>
        <v>-6.8818945450854763E-4</v>
      </c>
      <c r="TV6" s="89">
        <f t="shared" si="497"/>
        <v>-6.7651050211670061E-4</v>
      </c>
      <c r="TW6" s="89">
        <f t="shared" si="497"/>
        <v>-1.1674665974834575E-3</v>
      </c>
      <c r="TX6" s="89">
        <f t="shared" si="497"/>
        <v>-1.0876623376622208E-3</v>
      </c>
      <c r="TY6" s="89">
        <f t="shared" si="497"/>
        <v>-1.0238408658768128E-3</v>
      </c>
      <c r="TZ6" s="89">
        <f t="shared" si="497"/>
        <v>-1.708150317227819E-4</v>
      </c>
      <c r="UA6" s="89">
        <f t="shared" si="497"/>
        <v>-5.125326434481936E-4</v>
      </c>
      <c r="UB6" s="89">
        <f t="shared" si="497"/>
        <v>-8.7907794491104418E-4</v>
      </c>
      <c r="UC6" s="89">
        <f t="shared" si="497"/>
        <v>8.798514028740545E-4</v>
      </c>
      <c r="UD6" s="89">
        <f t="shared" si="497"/>
        <v>3.9884091945041611E-4</v>
      </c>
      <c r="UE6" s="89">
        <f t="shared" si="497"/>
        <v>-2.1154550262392213E-4</v>
      </c>
      <c r="UF6" s="89">
        <f t="shared" si="497"/>
        <v>7.3242783551297208E-4</v>
      </c>
      <c r="UG6" s="89">
        <f t="shared" si="497"/>
        <v>7.7255243191354239E-5</v>
      </c>
      <c r="UH6" s="89">
        <f t="shared" si="497"/>
        <v>-1.5856430189031823E-4</v>
      </c>
      <c r="UI6" s="89">
        <f t="shared" si="497"/>
        <v>-1.3419107182066625E-4</v>
      </c>
      <c r="UJ6" s="89">
        <f t="shared" si="497"/>
        <v>-1.1468776053845664E-3</v>
      </c>
      <c r="UK6" s="89">
        <f t="shared" si="497"/>
        <v>-8.9575453068579947E-4</v>
      </c>
      <c r="UL6" s="89">
        <f t="shared" si="497"/>
        <v>-5.664614093070508E-4</v>
      </c>
      <c r="UM6" s="89">
        <f t="shared" si="497"/>
        <v>-2.0347082905188829E-3</v>
      </c>
      <c r="UN6" s="89">
        <f t="shared" si="497"/>
        <v>-1.6629553208440395E-3</v>
      </c>
      <c r="UO6" s="89">
        <f t="shared" si="497"/>
        <v>-7.4896250276257348E-4</v>
      </c>
      <c r="UP6" s="89">
        <f t="shared" si="497"/>
        <v>-1.6546865720545867E-3</v>
      </c>
      <c r="UQ6" s="89">
        <f t="shared" si="497"/>
        <v>-9.2717568338185341E-4</v>
      </c>
      <c r="UR6" s="89">
        <f t="shared" si="497"/>
        <v>-2.6691304794168591E-3</v>
      </c>
      <c r="US6" s="89">
        <f t="shared" si="497"/>
        <v>-3.0756562017497657E-3</v>
      </c>
      <c r="UT6" s="89">
        <f t="shared" si="497"/>
        <v>-6.6906760060803094E-4</v>
      </c>
      <c r="UU6" s="89">
        <f t="shared" si="497"/>
        <v>-3.6327417901688142E-3</v>
      </c>
      <c r="UV6" s="89">
        <f t="shared" si="497"/>
        <v>-8.7935060787180941E-4</v>
      </c>
      <c r="UW6" s="89">
        <f t="shared" si="497"/>
        <v>-8.0954852101700059E-4</v>
      </c>
      <c r="UX6" s="89">
        <f t="shared" si="497"/>
        <v>-7.9358484294511644E-4</v>
      </c>
      <c r="UY6" s="89">
        <f t="shared" si="497"/>
        <v>2.7610410455365386E-3</v>
      </c>
      <c r="UZ6" s="89">
        <f t="shared" si="497"/>
        <v>1.8453015305635034E-3</v>
      </c>
      <c r="VA6" s="89">
        <f t="shared" si="497"/>
        <v>2.5248553382064554E-3</v>
      </c>
      <c r="VB6" s="89">
        <f t="shared" si="497"/>
        <v>2.0643413925225396E-4</v>
      </c>
      <c r="VC6" s="89">
        <f t="shared" ref="VC6:XN6" si="498">VC5/VB5-1</f>
        <v>-7.0173121217931289E-5</v>
      </c>
      <c r="VD6" s="89">
        <f t="shared" si="498"/>
        <v>3.0960902572241267E-4</v>
      </c>
      <c r="VE6" s="89">
        <f t="shared" si="498"/>
        <v>-1.0936132983375701E-3</v>
      </c>
      <c r="VF6" s="89">
        <f t="shared" si="498"/>
        <v>2.4788164477707042E-5</v>
      </c>
      <c r="VG6" s="89">
        <f t="shared" si="498"/>
        <v>-4.7509470909745666E-4</v>
      </c>
      <c r="VH6" s="89">
        <f t="shared" si="498"/>
        <v>-1.6532888047549044E-4</v>
      </c>
      <c r="VI6" s="89">
        <f t="shared" si="498"/>
        <v>-1.4468669130474066E-4</v>
      </c>
      <c r="VJ6" s="89">
        <f t="shared" si="498"/>
        <v>-5.5815799592329185E-4</v>
      </c>
      <c r="VK6" s="89">
        <f t="shared" si="498"/>
        <v>-5.3778564691486785E-4</v>
      </c>
      <c r="VL6" s="89">
        <f t="shared" si="498"/>
        <v>-6.7880232779526928E-4</v>
      </c>
      <c r="VM6" s="89">
        <f t="shared" si="498"/>
        <v>-5.384405106079182E-5</v>
      </c>
      <c r="VN6" s="89">
        <f t="shared" si="498"/>
        <v>-4.3077560318938168E-4</v>
      </c>
      <c r="VO6" s="89">
        <f t="shared" si="498"/>
        <v>-6.8788045797918418E-4</v>
      </c>
      <c r="VP6" s="89">
        <f t="shared" si="498"/>
        <v>2.0733553108831515E-5</v>
      </c>
      <c r="VQ6" s="89">
        <f t="shared" si="498"/>
        <v>7.0492619008266644E-5</v>
      </c>
      <c r="VR6" s="89">
        <f t="shared" si="498"/>
        <v>1.2729240350448645E-3</v>
      </c>
      <c r="VS6" s="89">
        <f t="shared" si="498"/>
        <v>1.5570389756669467E-3</v>
      </c>
      <c r="VT6" s="89">
        <f t="shared" si="498"/>
        <v>-9.5096336723776709E-5</v>
      </c>
      <c r="VU6" s="89">
        <f t="shared" si="498"/>
        <v>-2.0675082803567335E-5</v>
      </c>
      <c r="VV6" s="89">
        <f t="shared" si="498"/>
        <v>-5.3756326706233537E-5</v>
      </c>
      <c r="VW6" s="89">
        <f t="shared" si="498"/>
        <v>-4.0939711106247056E-4</v>
      </c>
      <c r="VX6" s="89">
        <f t="shared" si="498"/>
        <v>-2.8545424458037427E-4</v>
      </c>
      <c r="VY6" s="89">
        <f t="shared" si="498"/>
        <v>-2.2635950192634313E-3</v>
      </c>
      <c r="VZ6" s="89">
        <f t="shared" si="498"/>
        <v>-1.1322914592872824E-3</v>
      </c>
      <c r="WA6" s="89">
        <f t="shared" si="498"/>
        <v>-1.5861745373312308E-3</v>
      </c>
      <c r="WB6" s="89">
        <f t="shared" si="498"/>
        <v>7.65235039447143E-4</v>
      </c>
      <c r="WC6" s="89">
        <f t="shared" si="498"/>
        <v>-1.6539709848607531E-3</v>
      </c>
      <c r="WD6" s="89">
        <f t="shared" si="498"/>
        <v>-1.8232147688721501E-3</v>
      </c>
      <c r="WE6" s="89">
        <f t="shared" si="498"/>
        <v>-1.1593139196902635E-3</v>
      </c>
      <c r="WF6" s="89">
        <f t="shared" si="498"/>
        <v>-2.2252931917717822E-3</v>
      </c>
      <c r="WG6" s="89">
        <f t="shared" si="498"/>
        <v>-9.7076816215180273E-4</v>
      </c>
      <c r="WH6" s="89">
        <f t="shared" si="498"/>
        <v>-1.6167268401786616E-3</v>
      </c>
      <c r="WI6" s="89">
        <f t="shared" si="498"/>
        <v>-2.4038461538461453E-3</v>
      </c>
      <c r="WJ6" s="89">
        <f t="shared" si="498"/>
        <v>-9.8824617843096263E-4</v>
      </c>
      <c r="WK6" s="89">
        <f t="shared" si="498"/>
        <v>-3.3254756693046339E-4</v>
      </c>
      <c r="WL6" s="89">
        <f t="shared" si="498"/>
        <v>-1.1158787439837781E-3</v>
      </c>
      <c r="WM6" s="89">
        <f t="shared" si="498"/>
        <v>-9.3164036152704188E-4</v>
      </c>
      <c r="WN6" s="89">
        <f t="shared" si="498"/>
        <v>-6.8777822316912207E-4</v>
      </c>
      <c r="WO6" s="89">
        <f t="shared" si="498"/>
        <v>-1.4820632346981277E-3</v>
      </c>
      <c r="WP6" s="89">
        <f t="shared" si="498"/>
        <v>-1.3235735640495516E-3</v>
      </c>
      <c r="WQ6" s="89">
        <f t="shared" si="498"/>
        <v>-1.0204600115171214E-3</v>
      </c>
      <c r="WR6" s="89">
        <f t="shared" si="498"/>
        <v>-3.0941774362414076E-4</v>
      </c>
      <c r="WS6" s="89">
        <f t="shared" si="498"/>
        <v>-1.2846930728330763E-3</v>
      </c>
      <c r="WT6" s="89">
        <f t="shared" si="498"/>
        <v>2.381649833793853E-3</v>
      </c>
      <c r="WU6" s="89">
        <f t="shared" si="498"/>
        <v>-3.2781053059564025E-3</v>
      </c>
      <c r="WV6" s="89">
        <f t="shared" si="498"/>
        <v>-1.3427495772039277E-3</v>
      </c>
      <c r="WW6" s="89">
        <f t="shared" si="498"/>
        <v>-4.297470024081651E-4</v>
      </c>
      <c r="WX6" s="89">
        <f t="shared" si="498"/>
        <v>2.8094550934132378E-4</v>
      </c>
      <c r="WY6" s="89">
        <f t="shared" si="498"/>
        <v>1.021333095022392E-3</v>
      </c>
      <c r="WZ6" s="89">
        <f t="shared" si="498"/>
        <v>2.8568149064520654E-3</v>
      </c>
      <c r="XA6" s="89">
        <f t="shared" si="498"/>
        <v>5.2480086816815152E-3</v>
      </c>
      <c r="XB6" s="89">
        <f t="shared" si="498"/>
        <v>6.6248624213007812E-3</v>
      </c>
      <c r="XC6" s="89">
        <f t="shared" si="498"/>
        <v>6.4765319972519553E-3</v>
      </c>
      <c r="XD6" s="89">
        <f t="shared" si="498"/>
        <v>7.3672030434446256E-4</v>
      </c>
      <c r="XE6" s="89">
        <f t="shared" si="498"/>
        <v>2.7658662984391125E-3</v>
      </c>
      <c r="XF6" s="89">
        <f t="shared" si="498"/>
        <v>2.949032750439784E-3</v>
      </c>
      <c r="XG6" s="89">
        <f t="shared" si="498"/>
        <v>3.1843577729340211E-4</v>
      </c>
      <c r="XH6" s="89">
        <f t="shared" si="498"/>
        <v>1.5089877792660022E-3</v>
      </c>
      <c r="XI6" s="89">
        <f t="shared" si="498"/>
        <v>7.6367704304258766E-4</v>
      </c>
      <c r="XJ6" s="89">
        <f t="shared" si="498"/>
        <v>1.4024435516457601E-4</v>
      </c>
      <c r="XK6" s="89">
        <f t="shared" si="498"/>
        <v>2.4003167428279237E-3</v>
      </c>
      <c r="XL6" s="89">
        <f t="shared" si="498"/>
        <v>2.9006377288625096E-3</v>
      </c>
      <c r="XM6" s="89">
        <f t="shared" si="498"/>
        <v>1.6738118192447526E-3</v>
      </c>
      <c r="XN6" s="89">
        <f t="shared" si="498"/>
        <v>1.3597473818718342E-3</v>
      </c>
      <c r="XO6" s="89">
        <f t="shared" ref="XO6:ZZ6" si="499">XO5/XN5-1</f>
        <v>1.8691588785046953E-3</v>
      </c>
      <c r="XP6" s="89">
        <f t="shared" si="499"/>
        <v>2.5678500277606098E-3</v>
      </c>
      <c r="XQ6" s="89">
        <f t="shared" si="499"/>
        <v>6.2301236659201287E-4</v>
      </c>
      <c r="XR6" s="89">
        <f t="shared" si="499"/>
        <v>-4.7612459000390128E-4</v>
      </c>
      <c r="XS6" s="89">
        <f t="shared" si="499"/>
        <v>-2.2759010980510919E-3</v>
      </c>
      <c r="XT6" s="89">
        <f t="shared" si="499"/>
        <v>-9.875213214830536E-4</v>
      </c>
      <c r="XU6" s="89">
        <f t="shared" si="499"/>
        <v>-2.6550552251469739E-4</v>
      </c>
      <c r="XV6" s="89">
        <f t="shared" si="499"/>
        <v>-1.6302282728161144E-3</v>
      </c>
      <c r="XW6" s="89">
        <f t="shared" si="499"/>
        <v>-5.9749869041381132E-4</v>
      </c>
      <c r="XX6" s="89">
        <f t="shared" si="499"/>
        <v>-4.3405976921118139E-4</v>
      </c>
      <c r="XY6" s="89">
        <f t="shared" si="499"/>
        <v>1.6796394920115532E-4</v>
      </c>
      <c r="XZ6" s="89">
        <f t="shared" si="499"/>
        <v>1.138686250977905E-3</v>
      </c>
      <c r="YA6" s="89">
        <f t="shared" si="499"/>
        <v>2.9048478227955421E-4</v>
      </c>
      <c r="YB6" s="89">
        <f t="shared" si="499"/>
        <v>-1.9632704814098734E-4</v>
      </c>
      <c r="YC6" s="89">
        <f t="shared" si="499"/>
        <v>-1.6363800001584217E-5</v>
      </c>
      <c r="YD6" s="89">
        <f t="shared" si="499"/>
        <v>-4.6228491478417233E-4</v>
      </c>
      <c r="YE6" s="89">
        <f t="shared" si="499"/>
        <v>-1.1132712575462334E-3</v>
      </c>
      <c r="YF6" s="89">
        <f t="shared" si="499"/>
        <v>-1.8438617841221028E-4</v>
      </c>
      <c r="YG6" s="89">
        <f t="shared" si="499"/>
        <v>-1.4015933903807065E-3</v>
      </c>
      <c r="YH6" s="89">
        <f t="shared" si="499"/>
        <v>-7.8796385215829101E-4</v>
      </c>
      <c r="YI6" s="89">
        <f t="shared" si="499"/>
        <v>-4.4768640594050613E-4</v>
      </c>
      <c r="YJ6" s="89">
        <f t="shared" si="499"/>
        <v>-9.8617303227666042E-4</v>
      </c>
      <c r="YK6" s="89">
        <f t="shared" si="499"/>
        <v>-4.9357326478138841E-4</v>
      </c>
      <c r="YL6" s="89">
        <f t="shared" si="499"/>
        <v>4.5678072467625341E-4</v>
      </c>
      <c r="YM6" s="89">
        <f t="shared" si="499"/>
        <v>8.2676582372220864E-4</v>
      </c>
      <c r="YN6" s="89">
        <f t="shared" si="499"/>
        <v>8.9595055010538438E-4</v>
      </c>
      <c r="YO6" s="89">
        <f t="shared" si="499"/>
        <v>8.1302482189427039E-4</v>
      </c>
      <c r="YP6" s="89">
        <f t="shared" si="499"/>
        <v>5.5798763400938256E-4</v>
      </c>
      <c r="YQ6" s="89">
        <f t="shared" si="499"/>
        <v>1.1604590989424679E-3</v>
      </c>
      <c r="YR6" s="89">
        <f t="shared" si="499"/>
        <v>2.158491431567322E-3</v>
      </c>
      <c r="YS6" s="89">
        <f t="shared" si="499"/>
        <v>2.0148848082588433E-3</v>
      </c>
      <c r="YT6" s="89">
        <f t="shared" si="499"/>
        <v>0</v>
      </c>
      <c r="YU6" s="89">
        <f t="shared" si="499"/>
        <v>1.1991581420389696E-3</v>
      </c>
      <c r="YV6" s="89">
        <f t="shared" si="499"/>
        <v>8.6366339941190695E-4</v>
      </c>
      <c r="YW6" s="89">
        <f t="shared" si="499"/>
        <v>1.5345289362498349E-3</v>
      </c>
      <c r="YX6" s="89">
        <f t="shared" si="499"/>
        <v>1.8207311373472645E-3</v>
      </c>
      <c r="YY6" s="89">
        <f t="shared" si="499"/>
        <v>1.3062721346188688E-3</v>
      </c>
      <c r="YZ6" s="89">
        <f t="shared" si="499"/>
        <v>-5.6315203079104759E-4</v>
      </c>
      <c r="ZA6" s="89">
        <f t="shared" si="499"/>
        <v>-7.0535012120676033E-4</v>
      </c>
      <c r="ZB6" s="89">
        <f t="shared" si="499"/>
        <v>2.4339585902510841E-4</v>
      </c>
      <c r="ZC6" s="89">
        <f t="shared" si="499"/>
        <v>3.7311616890800536E-4</v>
      </c>
      <c r="ZD6" s="89">
        <f t="shared" si="499"/>
        <v>-1.1432556027631824E-3</v>
      </c>
      <c r="ZE6" s="89">
        <f t="shared" si="499"/>
        <v>-3.2469904457310683E-4</v>
      </c>
      <c r="ZF6" s="89">
        <f t="shared" si="499"/>
        <v>1.6240225414332343E-4</v>
      </c>
      <c r="ZG6" s="89">
        <f t="shared" si="499"/>
        <v>4.0999910693262365E-4</v>
      </c>
      <c r="ZH6" s="89">
        <f t="shared" si="499"/>
        <v>3.4490734165726344E-4</v>
      </c>
      <c r="ZI6" s="89">
        <f t="shared" si="499"/>
        <v>-8.7616822429914532E-4</v>
      </c>
      <c r="ZJ6" s="89">
        <f t="shared" si="499"/>
        <v>-6.0898372795548106E-5</v>
      </c>
      <c r="ZK6" s="89">
        <f t="shared" si="499"/>
        <v>-2.1924749387935982E-4</v>
      </c>
      <c r="ZL6" s="89">
        <f t="shared" si="499"/>
        <v>-1.047745519669574E-3</v>
      </c>
      <c r="ZM6" s="89">
        <f t="shared" si="499"/>
        <v>3.3741894830985331E-4</v>
      </c>
      <c r="ZN6" s="89">
        <f t="shared" si="499"/>
        <v>1.5442885706384857E-4</v>
      </c>
      <c r="ZO6" s="89">
        <f t="shared" si="499"/>
        <v>-2.3567080851338851E-4</v>
      </c>
      <c r="ZP6" s="89">
        <f t="shared" si="499"/>
        <v>1.2192742879557628E-5</v>
      </c>
      <c r="ZQ6" s="89">
        <f t="shared" si="499"/>
        <v>2.8449386509254992E-5</v>
      </c>
      <c r="ZR6" s="89">
        <f t="shared" si="499"/>
        <v>-1.2639296426046887E-3</v>
      </c>
      <c r="ZS6" s="89">
        <f t="shared" si="499"/>
        <v>-2.2787663735468477E-4</v>
      </c>
      <c r="ZT6" s="89">
        <f t="shared" si="499"/>
        <v>4.0701531600628726E-6</v>
      </c>
      <c r="ZU6" s="89">
        <f t="shared" si="499"/>
        <v>-4.3957475212863528E-4</v>
      </c>
      <c r="ZV6" s="89">
        <f t="shared" si="499"/>
        <v>-2.8503485569153497E-5</v>
      </c>
      <c r="ZW6" s="89">
        <f t="shared" si="499"/>
        <v>-2.565386823685234E-4</v>
      </c>
      <c r="ZX6" s="89">
        <f t="shared" si="499"/>
        <v>1.7106967423452524E-4</v>
      </c>
      <c r="ZY6" s="89">
        <f t="shared" si="499"/>
        <v>1.9547475932180092E-4</v>
      </c>
      <c r="ZZ6" s="89">
        <f t="shared" si="499"/>
        <v>4.0715949252145833E-6</v>
      </c>
      <c r="AAA6" s="89">
        <f t="shared" ref="AAA6:ACL6" si="500">AAA5/ZZ5-1</f>
        <v>6.5145253557385985E-5</v>
      </c>
      <c r="AAB6" s="89">
        <f t="shared" si="500"/>
        <v>-4.0713131207459341E-6</v>
      </c>
      <c r="AAC6" s="89">
        <f t="shared" si="500"/>
        <v>-1.2213989088682986E-5</v>
      </c>
      <c r="AAD6" s="89">
        <f t="shared" si="500"/>
        <v>2.0356897120210604E-5</v>
      </c>
      <c r="AAE6" s="89">
        <f t="shared" si="500"/>
        <v>-1.465666756234052E-4</v>
      </c>
      <c r="AAF6" s="89">
        <f t="shared" si="500"/>
        <v>-1.7509141400584571E-4</v>
      </c>
      <c r="AAG6" s="89">
        <f t="shared" si="500"/>
        <v>-4.3169628130301785E-4</v>
      </c>
      <c r="AAH6" s="89">
        <f t="shared" si="500"/>
        <v>3.381723212065868E-4</v>
      </c>
      <c r="AAI6" s="89">
        <f t="shared" si="500"/>
        <v>-4.5617464972302901E-4</v>
      </c>
      <c r="AAJ6" s="89">
        <f t="shared" si="500"/>
        <v>-1.1817055678708943E-4</v>
      </c>
      <c r="AAK6" s="89">
        <f t="shared" si="500"/>
        <v>-3.9530685184951952E-4</v>
      </c>
      <c r="AAL6" s="89">
        <f t="shared" si="500"/>
        <v>-2.0792394060720198E-4</v>
      </c>
      <c r="AAM6" s="89">
        <f t="shared" si="500"/>
        <v>-5.7496809130974658E-4</v>
      </c>
      <c r="AAN6" s="89">
        <f t="shared" si="500"/>
        <v>-2.1869517320168841E-3</v>
      </c>
      <c r="AAO6" s="89">
        <f t="shared" si="500"/>
        <v>-5.2749086091419262E-4</v>
      </c>
      <c r="AAP6" s="89">
        <f t="shared" si="500"/>
        <v>2.904776516314822E-4</v>
      </c>
      <c r="AAQ6" s="89">
        <f t="shared" si="500"/>
        <v>2.8630325240497356E-4</v>
      </c>
      <c r="AAR6" s="89">
        <f t="shared" si="500"/>
        <v>-5.6835373682351253E-4</v>
      </c>
      <c r="AAS6" s="89">
        <f t="shared" si="500"/>
        <v>-1.0637122740109195E-4</v>
      </c>
      <c r="AAT6" s="89">
        <f t="shared" si="500"/>
        <v>1.0638254344286224E-4</v>
      </c>
      <c r="AAU6" s="89">
        <f t="shared" si="500"/>
        <v>-6.545921686218481E-5</v>
      </c>
      <c r="AAV6" s="89">
        <f t="shared" si="500"/>
        <v>2.0048197503386156E-4</v>
      </c>
      <c r="AAW6" s="89">
        <f t="shared" si="500"/>
        <v>-1.1453816575301978E-4</v>
      </c>
      <c r="AAX6" s="89">
        <f t="shared" si="500"/>
        <v>2.4546704195937963E-5</v>
      </c>
      <c r="AAY6" s="89">
        <f t="shared" si="500"/>
        <v>-3.3137237254432517E-4</v>
      </c>
      <c r="AAZ6" s="89">
        <f t="shared" si="500"/>
        <v>6.1385595665264248E-5</v>
      </c>
      <c r="ABA6" s="89">
        <f t="shared" si="500"/>
        <v>-6.1381827705297987E-4</v>
      </c>
      <c r="ABB6" s="89">
        <f t="shared" si="500"/>
        <v>-2.2929957170114701E-4</v>
      </c>
      <c r="ABC6" s="89">
        <f t="shared" si="500"/>
        <v>-3.645061146924089E-4</v>
      </c>
      <c r="ABD6" s="89">
        <f t="shared" si="500"/>
        <v>-4.6296865333483872E-4</v>
      </c>
      <c r="ABE6" s="89">
        <f t="shared" si="500"/>
        <v>-6.0664688232692221E-4</v>
      </c>
      <c r="ABF6" s="89">
        <f t="shared" si="500"/>
        <v>-3.0760901663551277E-4</v>
      </c>
      <c r="ABG6" s="89">
        <f t="shared" si="500"/>
        <v>-9.4362458511243474E-5</v>
      </c>
      <c r="ABH6" s="89">
        <f t="shared" si="500"/>
        <v>-3.7338235173434153E-4</v>
      </c>
      <c r="ABI6" s="89">
        <f t="shared" si="500"/>
        <v>8.2092707294201261E-6</v>
      </c>
      <c r="ABJ6" s="89">
        <f t="shared" si="500"/>
        <v>-8.4965254546875979E-4</v>
      </c>
      <c r="ABK6" s="89">
        <f t="shared" si="500"/>
        <v>-3.4672297491596948E-3</v>
      </c>
      <c r="ABL6" s="89">
        <f t="shared" si="500"/>
        <v>1.0017396466290851E-3</v>
      </c>
      <c r="ABM6" s="89">
        <f t="shared" si="500"/>
        <v>-4.612451147141261E-4</v>
      </c>
      <c r="ABN6" s="89">
        <f t="shared" si="500"/>
        <v>-3.3785314924461574E-4</v>
      </c>
      <c r="ABO6" s="89">
        <f t="shared" si="500"/>
        <v>5.7701739707427535E-5</v>
      </c>
      <c r="ABP6" s="89">
        <f t="shared" si="500"/>
        <v>3.132199422193338E-4</v>
      </c>
      <c r="ABQ6" s="89">
        <f t="shared" si="500"/>
        <v>-1.565609331032336E-4</v>
      </c>
      <c r="ABR6" s="89">
        <f t="shared" si="500"/>
        <v>2.5136085116561624E-4</v>
      </c>
      <c r="ABS6" s="89">
        <f t="shared" si="500"/>
        <v>-1.1123012276503808E-4</v>
      </c>
      <c r="ABT6" s="89">
        <f t="shared" si="500"/>
        <v>4.53210170036078E-4</v>
      </c>
      <c r="ABU6" s="89">
        <f t="shared" si="500"/>
        <v>-8.2364520659350404E-6</v>
      </c>
      <c r="ABV6" s="89">
        <f t="shared" si="500"/>
        <v>2.8827819669619004E-4</v>
      </c>
      <c r="ABW6" s="89">
        <f t="shared" si="500"/>
        <v>5.9285852501744785E-4</v>
      </c>
      <c r="ABX6" s="89">
        <f t="shared" si="500"/>
        <v>9.4225111609436141E-4</v>
      </c>
      <c r="ABY6" s="89">
        <f t="shared" si="500"/>
        <v>-1.315443304392705E-4</v>
      </c>
      <c r="ABZ6" s="89">
        <f t="shared" si="500"/>
        <v>0</v>
      </c>
      <c r="ACA6" s="89">
        <f t="shared" si="500"/>
        <v>5.5091435337439876E-4</v>
      </c>
      <c r="ACB6" s="89">
        <f t="shared" si="500"/>
        <v>4.1090374169883148E-6</v>
      </c>
      <c r="ACC6" s="89">
        <f t="shared" si="500"/>
        <v>-3.7802988901536327E-4</v>
      </c>
      <c r="ACD6" s="89">
        <f t="shared" si="500"/>
        <v>-5.0971123214460512E-4</v>
      </c>
      <c r="ACE6" s="89">
        <f t="shared" si="500"/>
        <v>-7.3205538944942639E-4</v>
      </c>
      <c r="ACF6" s="89">
        <f t="shared" si="500"/>
        <v>-2.0784202359933612E-3</v>
      </c>
      <c r="ACG6" s="89">
        <f t="shared" si="500"/>
        <v>-7.8360855865500234E-4</v>
      </c>
      <c r="ACH6" s="89">
        <f t="shared" si="500"/>
        <v>2.4352190458887257E-4</v>
      </c>
      <c r="ACI6" s="89">
        <f t="shared" si="500"/>
        <v>-4.4153389701107049E-4</v>
      </c>
      <c r="ACJ6" s="89">
        <f t="shared" si="500"/>
        <v>-5.0778186021549487E-4</v>
      </c>
      <c r="ACK6" s="89">
        <f t="shared" si="500"/>
        <v>-3.6347565332683907E-4</v>
      </c>
      <c r="ACL6" s="89">
        <f t="shared" si="500"/>
        <v>-4.5450976989491743E-5</v>
      </c>
      <c r="ACM6" s="89">
        <f t="shared" ref="ACM6:AEX6" si="501">ACM5/ACL5-1</f>
        <v>-9.7104227959399214E-4</v>
      </c>
      <c r="ACN6" s="89">
        <f t="shared" si="501"/>
        <v>5.0460555976061805E-4</v>
      </c>
      <c r="ACO6" s="89">
        <f t="shared" si="501"/>
        <v>5.7876351309493757E-5</v>
      </c>
      <c r="ACP6" s="89">
        <f t="shared" si="501"/>
        <v>-5.7046244662251056E-4</v>
      </c>
      <c r="ACQ6" s="89">
        <f t="shared" si="501"/>
        <v>-5.5010733297211623E-4</v>
      </c>
      <c r="ACR6" s="89">
        <f t="shared" si="501"/>
        <v>-3.9315008401008544E-4</v>
      </c>
      <c r="ACS6" s="89">
        <f t="shared" si="501"/>
        <v>-2.4426292626977819E-4</v>
      </c>
      <c r="ACT6" s="89">
        <f t="shared" si="501"/>
        <v>-7.9508373225556372E-4</v>
      </c>
      <c r="ACU6" s="89">
        <f t="shared" si="501"/>
        <v>-9.3248014853375416E-4</v>
      </c>
      <c r="ACV6" s="89">
        <f t="shared" si="501"/>
        <v>-4.2726710831442194E-4</v>
      </c>
      <c r="ACW6" s="89">
        <f t="shared" si="501"/>
        <v>-1.7803489317905763E-3</v>
      </c>
      <c r="ACX6" s="89">
        <f t="shared" si="501"/>
        <v>-1.3677843141330914E-3</v>
      </c>
      <c r="ACY6" s="89">
        <f t="shared" si="501"/>
        <v>-8.0347701556160445E-4</v>
      </c>
      <c r="ACZ6" s="89">
        <f t="shared" si="501"/>
        <v>-1.6122699207842262E-3</v>
      </c>
      <c r="ADA6" s="89">
        <f t="shared" si="501"/>
        <v>-1.7124291035253147E-4</v>
      </c>
      <c r="ADB6" s="89">
        <f t="shared" si="501"/>
        <v>7.4295135338187102E-4</v>
      </c>
      <c r="ADC6" s="89">
        <f t="shared" si="501"/>
        <v>2.4190554839575995E-4</v>
      </c>
      <c r="ADD6" s="89">
        <f t="shared" si="501"/>
        <v>2.0848883125479389E-5</v>
      </c>
      <c r="ADE6" s="89">
        <f t="shared" si="501"/>
        <v>3.7527207225052095E-5</v>
      </c>
      <c r="ADF6" s="89">
        <f t="shared" si="501"/>
        <v>-2.7518919256985797E-4</v>
      </c>
      <c r="ADG6" s="89">
        <f t="shared" si="501"/>
        <v>-7.340398466858522E-4</v>
      </c>
      <c r="ADH6" s="89">
        <f t="shared" si="501"/>
        <v>-2.6294591244302445E-4</v>
      </c>
      <c r="ADI6" s="89">
        <f t="shared" si="501"/>
        <v>-4.4670813676794818E-4</v>
      </c>
      <c r="ADJ6" s="89">
        <f t="shared" si="501"/>
        <v>-1.7542174310736236E-4</v>
      </c>
      <c r="ADK6" s="89">
        <f t="shared" si="501"/>
        <v>-2.5064645899242066E-5</v>
      </c>
      <c r="ADL6" s="89">
        <f t="shared" si="501"/>
        <v>5.4308093994759332E-5</v>
      </c>
      <c r="ADM6" s="89">
        <f t="shared" si="501"/>
        <v>1.670927531871591E-5</v>
      </c>
      <c r="ADN6" s="89">
        <f t="shared" si="501"/>
        <v>1.086084748027627E-4</v>
      </c>
      <c r="ADO6" s="89">
        <f t="shared" si="501"/>
        <v>2.4643092833454006E-4</v>
      </c>
      <c r="ADP6" s="89">
        <f t="shared" si="501"/>
        <v>5.8460729005282985E-5</v>
      </c>
      <c r="ADQ6" s="89">
        <f t="shared" si="501"/>
        <v>5.469934152013689E-4</v>
      </c>
      <c r="ADR6" s="89">
        <f t="shared" si="501"/>
        <v>-3.4220564055043035E-4</v>
      </c>
      <c r="ADS6" s="89">
        <f t="shared" si="501"/>
        <v>2.9222676797058256E-5</v>
      </c>
      <c r="ADT6" s="89">
        <f t="shared" si="501"/>
        <v>7.1802193306536033E-4</v>
      </c>
      <c r="ADU6" s="89">
        <f t="shared" si="501"/>
        <v>4.9641455203808249E-4</v>
      </c>
      <c r="ADV6" s="89">
        <f t="shared" si="501"/>
        <v>1.6677924265628974E-5</v>
      </c>
      <c r="ADW6" s="89">
        <f t="shared" si="501"/>
        <v>1.1257411128995365E-4</v>
      </c>
      <c r="ADX6" s="89">
        <f t="shared" si="501"/>
        <v>-7.3373382971553269E-4</v>
      </c>
      <c r="ADY6" s="89">
        <f t="shared" si="501"/>
        <v>-2.419761945487986E-4</v>
      </c>
      <c r="ADZ6" s="89">
        <f t="shared" si="501"/>
        <v>-4.6737746990210827E-4</v>
      </c>
      <c r="AEA6" s="89">
        <f t="shared" si="501"/>
        <v>-2.2962304246365584E-4</v>
      </c>
      <c r="AEB6" s="89">
        <f t="shared" si="501"/>
        <v>-2.7143501428150696E-4</v>
      </c>
      <c r="AEC6" s="89">
        <f t="shared" si="501"/>
        <v>-7.93640848276711E-5</v>
      </c>
      <c r="AED6" s="89">
        <f t="shared" si="501"/>
        <v>-4.4698058349768033E-4</v>
      </c>
      <c r="AEE6" s="89">
        <f t="shared" si="501"/>
        <v>-1.3373621367707145E-4</v>
      </c>
      <c r="AEF6" s="89">
        <f t="shared" si="501"/>
        <v>-3.3856506928042762E-4</v>
      </c>
      <c r="AEG6" s="89">
        <f t="shared" si="501"/>
        <v>-3.5540465956407363E-4</v>
      </c>
      <c r="AEH6" s="89">
        <f t="shared" si="501"/>
        <v>1.463951246241102E-4</v>
      </c>
      <c r="AEI6" s="89">
        <f t="shared" si="501"/>
        <v>1.84012646687437E-4</v>
      </c>
      <c r="AEJ6" s="89">
        <f t="shared" si="501"/>
        <v>-5.0176034253501811E-5</v>
      </c>
      <c r="AEK6" s="89">
        <f t="shared" si="501"/>
        <v>-4.1815460012362138E-6</v>
      </c>
      <c r="AEL6" s="89">
        <f t="shared" si="501"/>
        <v>5.4778481674322421E-4</v>
      </c>
      <c r="AEM6" s="89">
        <f t="shared" si="501"/>
        <v>7.1047660442191685E-5</v>
      </c>
      <c r="AEN6" s="89">
        <f t="shared" si="501"/>
        <v>4.1789772371103595E-4</v>
      </c>
      <c r="AEO6" s="89">
        <f t="shared" si="501"/>
        <v>1.1487386849240444E-3</v>
      </c>
      <c r="AEP6" s="89">
        <f t="shared" si="501"/>
        <v>-1.0472820735349941E-3</v>
      </c>
      <c r="AEQ6" s="89">
        <f t="shared" si="501"/>
        <v>-8.3536256824112698E-6</v>
      </c>
      <c r="AER6" s="89">
        <f t="shared" si="501"/>
        <v>-2.6314140718008971E-4</v>
      </c>
      <c r="AES6" s="89">
        <f t="shared" si="501"/>
        <v>6.0162438584177025E-4</v>
      </c>
      <c r="AET6" s="89">
        <f t="shared" si="501"/>
        <v>3.9249089755144517E-4</v>
      </c>
      <c r="AEU6" s="89">
        <f t="shared" si="501"/>
        <v>4.8833423765604067E-4</v>
      </c>
      <c r="AEV6" s="89">
        <f t="shared" si="501"/>
        <v>3.1288197674661511E-4</v>
      </c>
      <c r="AEW6" s="89">
        <f t="shared" si="501"/>
        <v>3.419772960437939E-4</v>
      </c>
      <c r="AEX6" s="89">
        <f t="shared" si="501"/>
        <v>1.2548777640664088E-3</v>
      </c>
      <c r="AEY6" s="89">
        <f t="shared" ref="AEY6:AHJ6" si="502">AEY5/AEX5-1</f>
        <v>5.038202902172273E-4</v>
      </c>
      <c r="AEZ6" s="89">
        <f t="shared" si="502"/>
        <v>-2.9964292551387661E-4</v>
      </c>
      <c r="AFA6" s="89">
        <f t="shared" si="502"/>
        <v>2.206365990327086E-4</v>
      </c>
      <c r="AFB6" s="89">
        <f t="shared" si="502"/>
        <v>-1.9977774725621344E-4</v>
      </c>
      <c r="AFC6" s="89">
        <f t="shared" si="502"/>
        <v>1.7067759003230876E-4</v>
      </c>
      <c r="AFD6" s="89">
        <f t="shared" si="502"/>
        <v>-2.081078831266403E-4</v>
      </c>
      <c r="AFE6" s="89">
        <f t="shared" si="502"/>
        <v>3.4969401773454756E-4</v>
      </c>
      <c r="AFF6" s="89">
        <f t="shared" si="502"/>
        <v>-3.6621804955605519E-4</v>
      </c>
      <c r="AFG6" s="89">
        <f t="shared" si="502"/>
        <v>-8.7424960242499239E-5</v>
      </c>
      <c r="AFH6" s="89">
        <f t="shared" si="502"/>
        <v>-1.6237483606384995E-4</v>
      </c>
      <c r="AFI6" s="89">
        <f t="shared" si="502"/>
        <v>-4.0392094809005297E-4</v>
      </c>
      <c r="AFJ6" s="89">
        <f t="shared" si="502"/>
        <v>2.1245662343938321E-4</v>
      </c>
      <c r="AFK6" s="89">
        <f t="shared" si="502"/>
        <v>1.2494793835915452E-4</v>
      </c>
      <c r="AFL6" s="89">
        <f t="shared" si="502"/>
        <v>1.1452130096198943E-3</v>
      </c>
      <c r="AFM6" s="89">
        <f t="shared" si="502"/>
        <v>6.6554356190584585E-4</v>
      </c>
      <c r="AFN6" s="89">
        <f t="shared" si="502"/>
        <v>1.1223577827190745E-4</v>
      </c>
      <c r="AFO6" s="89">
        <f t="shared" si="502"/>
        <v>1.0349471304116342E-3</v>
      </c>
      <c r="AFP6" s="89">
        <f t="shared" si="502"/>
        <v>1.0546377070348445E-3</v>
      </c>
      <c r="AFQ6" s="89">
        <f t="shared" si="502"/>
        <v>2.3227358510147234E-4</v>
      </c>
      <c r="AFR6" s="89">
        <f t="shared" si="502"/>
        <v>-2.8612777886061203E-4</v>
      </c>
      <c r="AFS6" s="89">
        <f t="shared" si="502"/>
        <v>-1.8251051509443617E-4</v>
      </c>
      <c r="AFT6" s="89">
        <f t="shared" si="502"/>
        <v>-1.2861042657175137E-4</v>
      </c>
      <c r="AFU6" s="89">
        <f t="shared" si="502"/>
        <v>-4.2737347877874754E-4</v>
      </c>
      <c r="AFV6" s="89">
        <f t="shared" si="502"/>
        <v>3.1547836482581637E-4</v>
      </c>
      <c r="AFW6" s="89">
        <f t="shared" si="502"/>
        <v>-2.9048053780456051E-5</v>
      </c>
      <c r="AFX6" s="89">
        <f t="shared" si="502"/>
        <v>9.1296535296381265E-5</v>
      </c>
      <c r="AFY6" s="89">
        <f t="shared" si="502"/>
        <v>5.4772920600010266E-4</v>
      </c>
      <c r="AFZ6" s="89">
        <f t="shared" si="502"/>
        <v>3.1933379505399984E-4</v>
      </c>
      <c r="AGA6" s="89">
        <f t="shared" si="502"/>
        <v>3.1508598530716192E-4</v>
      </c>
      <c r="AGB6" s="89">
        <f t="shared" si="502"/>
        <v>6.1753978779832686E-4</v>
      </c>
      <c r="AGC6" s="89">
        <f t="shared" si="502"/>
        <v>6.6272071706396929E-5</v>
      </c>
      <c r="AGD6" s="89">
        <f t="shared" si="502"/>
        <v>3.7275570005546044E-5</v>
      </c>
      <c r="AGE6" s="89">
        <f t="shared" si="502"/>
        <v>2.774855666090037E-4</v>
      </c>
      <c r="AGF6" s="89">
        <f t="shared" si="502"/>
        <v>1.4201663623452099E-3</v>
      </c>
      <c r="AGG6" s="89">
        <f t="shared" si="502"/>
        <v>2.0755465881652224E-3</v>
      </c>
      <c r="AGH6" s="89">
        <f t="shared" si="502"/>
        <v>1.1882854855880254E-3</v>
      </c>
      <c r="AGI6" s="89">
        <f t="shared" si="502"/>
        <v>6.053887428189908E-3</v>
      </c>
      <c r="AGJ6" s="89">
        <f t="shared" si="502"/>
        <v>3.9938883267860437E-3</v>
      </c>
      <c r="AGK6" s="89">
        <f t="shared" si="502"/>
        <v>1.252560200409647E-3</v>
      </c>
      <c r="AGL6" s="89">
        <f t="shared" si="502"/>
        <v>2.7913041706566499E-3</v>
      </c>
      <c r="AGM6" s="89">
        <f t="shared" si="502"/>
        <v>1.5075785281808418E-3</v>
      </c>
      <c r="AGN6" s="89">
        <f t="shared" si="502"/>
        <v>-6.8976430348088869E-5</v>
      </c>
      <c r="AGO6" s="89">
        <f t="shared" si="502"/>
        <v>-4.6663745110453458E-4</v>
      </c>
      <c r="AGP6" s="89">
        <f t="shared" si="502"/>
        <v>-1.9080173264207634E-4</v>
      </c>
      <c r="AGQ6" s="89">
        <f t="shared" si="502"/>
        <v>-1.6241544246065054E-5</v>
      </c>
      <c r="AGR6" s="89">
        <f t="shared" si="502"/>
        <v>2.436271205707996E-5</v>
      </c>
      <c r="AGS6" s="89">
        <f t="shared" si="502"/>
        <v>1.2587094573746072E-4</v>
      </c>
      <c r="AGT6" s="89">
        <f t="shared" si="502"/>
        <v>1.2585510423646085E-4</v>
      </c>
      <c r="AGU6" s="89">
        <f t="shared" si="502"/>
        <v>-6.1316354256213401E-5</v>
      </c>
      <c r="AGV6" s="89">
        <f t="shared" si="502"/>
        <v>-4.4228968502424415E-5</v>
      </c>
      <c r="AGW6" s="89">
        <f t="shared" si="502"/>
        <v>-6.2520298798307561E-4</v>
      </c>
      <c r="AGX6" s="89">
        <f t="shared" si="502"/>
        <v>-2.4373796543741832E-5</v>
      </c>
      <c r="AGY6" s="89">
        <f t="shared" si="502"/>
        <v>-1.7468313292157145E-4</v>
      </c>
      <c r="AGZ6" s="89">
        <f t="shared" si="502"/>
        <v>1.2189324589462203E-5</v>
      </c>
      <c r="AHA6" s="89">
        <f t="shared" si="502"/>
        <v>3.2504469364758037E-5</v>
      </c>
      <c r="AHB6" s="89">
        <f t="shared" si="502"/>
        <v>1.5439121107707621E-4</v>
      </c>
      <c r="AHC6" s="89">
        <f t="shared" si="502"/>
        <v>6.4184330898653386E-4</v>
      </c>
      <c r="AHD6" s="89">
        <f t="shared" si="502"/>
        <v>-8.9313262207402211E-5</v>
      </c>
      <c r="AHE6" s="89">
        <f t="shared" si="502"/>
        <v>7.3893025635207721E-4</v>
      </c>
      <c r="AHF6" s="89">
        <f t="shared" si="502"/>
        <v>-3.2050761915580761E-4</v>
      </c>
      <c r="AHG6" s="89">
        <f t="shared" si="502"/>
        <v>1.582760090095281E-4</v>
      </c>
      <c r="AHH6" s="89">
        <f t="shared" si="502"/>
        <v>-3.3679050818846701E-4</v>
      </c>
      <c r="AHI6" s="89">
        <f t="shared" si="502"/>
        <v>-1.4612702497562857E-4</v>
      </c>
      <c r="AHJ6" s="89">
        <f t="shared" si="502"/>
        <v>-3.0041611691866699E-4</v>
      </c>
      <c r="AHK6" s="89">
        <f t="shared" ref="AHK6:AJV6" si="503">AHK5/AHJ5-1</f>
        <v>-7.8781405963834761E-4</v>
      </c>
      <c r="AHL6" s="89">
        <f t="shared" si="503"/>
        <v>-1.2354860865572137E-3</v>
      </c>
      <c r="AHM6" s="89">
        <f t="shared" si="503"/>
        <v>-4.3946564233210417E-4</v>
      </c>
      <c r="AHN6" s="89">
        <f t="shared" si="503"/>
        <v>-1.6283661381244485E-4</v>
      </c>
      <c r="AHO6" s="89">
        <f t="shared" si="503"/>
        <v>-2.239368091041527E-4</v>
      </c>
      <c r="AHP6" s="89">
        <f t="shared" si="503"/>
        <v>8.1449806556666005E-5</v>
      </c>
      <c r="AHQ6" s="89">
        <f t="shared" si="503"/>
        <v>1.1809260088768703E-4</v>
      </c>
      <c r="AHR6" s="89">
        <f t="shared" si="503"/>
        <v>0</v>
      </c>
      <c r="AHS6" s="89">
        <f t="shared" si="503"/>
        <v>0</v>
      </c>
      <c r="AHT6" s="89">
        <f t="shared" si="503"/>
        <v>9.0798415302995039E-4</v>
      </c>
      <c r="AHU6" s="89">
        <f t="shared" si="503"/>
        <v>1.7085533434757494E-4</v>
      </c>
      <c r="AHV6" s="89">
        <f t="shared" si="503"/>
        <v>5.8162236032943682E-4</v>
      </c>
      <c r="AHW6" s="89">
        <f t="shared" si="503"/>
        <v>1.4796326933785853E-3</v>
      </c>
      <c r="AHX6" s="89">
        <f t="shared" si="503"/>
        <v>3.4500813813309605E-4</v>
      </c>
      <c r="AHY6" s="89">
        <f t="shared" si="503"/>
        <v>0</v>
      </c>
      <c r="AHZ6" s="89">
        <f t="shared" si="503"/>
        <v>0</v>
      </c>
      <c r="AIA6" s="89">
        <f t="shared" si="503"/>
        <v>1.2984062063818858E-3</v>
      </c>
      <c r="AIB6" s="89">
        <f t="shared" si="503"/>
        <v>4.7816643433717942E-4</v>
      </c>
      <c r="AIC6" s="89">
        <f t="shared" si="503"/>
        <v>-2.2681798666635E-4</v>
      </c>
      <c r="AID6" s="89">
        <f t="shared" si="503"/>
        <v>3.970215282897982E-4</v>
      </c>
      <c r="AIE6" s="89">
        <f t="shared" si="503"/>
        <v>1.7413418861567109E-4</v>
      </c>
      <c r="AIF6" s="89">
        <f t="shared" si="503"/>
        <v>9.6769360957815742E-4</v>
      </c>
      <c r="AIG6" s="89">
        <f t="shared" si="503"/>
        <v>2.2247570969757824E-4</v>
      </c>
      <c r="AIH6" s="89">
        <f t="shared" si="503"/>
        <v>3.7205841317100585E-4</v>
      </c>
      <c r="AII6" s="89">
        <f t="shared" si="503"/>
        <v>-8.8937400198219052E-5</v>
      </c>
      <c r="AIJ6" s="89">
        <f t="shared" si="503"/>
        <v>-1.7789062152562263E-4</v>
      </c>
      <c r="AIK6" s="89">
        <f t="shared" si="503"/>
        <v>1.8196596023445366E-4</v>
      </c>
      <c r="AIL6" s="89">
        <f t="shared" si="503"/>
        <v>1.5767514069464639E-4</v>
      </c>
      <c r="AIM6" s="89">
        <f t="shared" si="503"/>
        <v>6.8315122704465381E-4</v>
      </c>
      <c r="AIN6" s="89">
        <f t="shared" si="503"/>
        <v>2.9084798345380136E-4</v>
      </c>
      <c r="AIO6" s="89">
        <f t="shared" si="503"/>
        <v>1.3003586082125373E-3</v>
      </c>
      <c r="AIP6" s="89">
        <f t="shared" si="503"/>
        <v>5.4447339340013556E-4</v>
      </c>
      <c r="AIQ6" s="89">
        <f t="shared" si="503"/>
        <v>1.2415299841583849E-3</v>
      </c>
      <c r="AIR6" s="89">
        <f t="shared" si="503"/>
        <v>1.3044055896196394E-3</v>
      </c>
      <c r="AIS6" s="89">
        <f t="shared" si="503"/>
        <v>2.5008745019359235E-3</v>
      </c>
      <c r="AIT6" s="89">
        <f t="shared" si="503"/>
        <v>1.7245874024907071E-3</v>
      </c>
      <c r="AIU6" s="89">
        <f t="shared" si="503"/>
        <v>1.2691930414590047E-3</v>
      </c>
      <c r="AIV6" s="89">
        <f t="shared" si="503"/>
        <v>1.0356603034202827E-3</v>
      </c>
      <c r="AIW6" s="89">
        <f t="shared" si="503"/>
        <v>3.1197446682724728E-3</v>
      </c>
      <c r="AIX6" s="89">
        <f t="shared" si="503"/>
        <v>1.5928512834399999E-3</v>
      </c>
      <c r="AIY6" s="89">
        <f t="shared" si="503"/>
        <v>2.4053561915062804E-3</v>
      </c>
      <c r="AIZ6" s="89">
        <f t="shared" si="503"/>
        <v>7.2582468359194685E-4</v>
      </c>
      <c r="AJA6" s="89">
        <f t="shared" si="503"/>
        <v>4.3002655463517669E-3</v>
      </c>
      <c r="AJB6" s="89">
        <f t="shared" si="503"/>
        <v>1.7482586475661144E-3</v>
      </c>
      <c r="AJC6" s="89">
        <f t="shared" si="503"/>
        <v>2.7222086527627365E-3</v>
      </c>
      <c r="AJD6" s="89">
        <f t="shared" si="503"/>
        <v>2.6873165729641713E-3</v>
      </c>
      <c r="AJE6" s="89">
        <f t="shared" si="503"/>
        <v>-8.1892380090364814E-4</v>
      </c>
      <c r="AJF6" s="89">
        <f t="shared" si="503"/>
        <v>5.631284215149579E-3</v>
      </c>
      <c r="AJG6" s="89">
        <f t="shared" si="503"/>
        <v>1.1152706286070568E-3</v>
      </c>
      <c r="AJH6" s="89">
        <f t="shared" si="503"/>
        <v>3.1940668261087879E-4</v>
      </c>
      <c r="AJI6" s="89">
        <f t="shared" si="503"/>
        <v>-3.6213825114472797E-4</v>
      </c>
      <c r="AJJ6" s="89">
        <f t="shared" si="503"/>
        <v>-3.1942036889165415E-4</v>
      </c>
      <c r="AJK6" s="89">
        <f t="shared" si="503"/>
        <v>-1.3248491035844356E-4</v>
      </c>
      <c r="AJL6" s="89">
        <f t="shared" si="503"/>
        <v>-4.3647870802299149E-4</v>
      </c>
      <c r="AJM6" s="89">
        <f t="shared" si="503"/>
        <v>-4.2887163871851985E-4</v>
      </c>
      <c r="AJN6" s="89">
        <f t="shared" si="503"/>
        <v>2.7303541269452225E-5</v>
      </c>
      <c r="AJO6" s="89">
        <f t="shared" si="503"/>
        <v>3.1593235147275855E-4</v>
      </c>
      <c r="AJP6" s="89">
        <f t="shared" si="503"/>
        <v>9.747918819336121E-5</v>
      </c>
      <c r="AJQ6" s="89">
        <f t="shared" si="503"/>
        <v>0</v>
      </c>
      <c r="AJR6" s="89">
        <f t="shared" si="503"/>
        <v>-7.7975749541892014E-4</v>
      </c>
      <c r="AJS6" s="89">
        <f t="shared" si="503"/>
        <v>5.2284521440548737E-4</v>
      </c>
      <c r="AJT6" s="89">
        <f t="shared" si="503"/>
        <v>-1.7549059370414177E-4</v>
      </c>
      <c r="AJU6" s="89">
        <f t="shared" si="503"/>
        <v>-3.9004754678328979E-6</v>
      </c>
      <c r="AJV6" s="89">
        <f t="shared" si="503"/>
        <v>-4.2905397499071185E-5</v>
      </c>
      <c r="AJW6" s="89">
        <f t="shared" ref="AJW6:AKR6" si="504">AJW5/AJV5-1</f>
        <v>-3.9006580411227176E-6</v>
      </c>
      <c r="AJX6" s="89">
        <f t="shared" si="504"/>
        <v>1.0921885117376462E-4</v>
      </c>
      <c r="AJY6" s="89">
        <f t="shared" si="504"/>
        <v>8.1905192789166748E-5</v>
      </c>
      <c r="AJZ6" s="89">
        <f t="shared" si="504"/>
        <v>1.5599711405345218E-4</v>
      </c>
      <c r="AKA6" s="89">
        <f t="shared" si="504"/>
        <v>-4.2892515256132135E-5</v>
      </c>
      <c r="AKB6" s="89">
        <f t="shared" si="504"/>
        <v>1.7547690723884735E-4</v>
      </c>
      <c r="AKC6" s="89">
        <f t="shared" si="504"/>
        <v>3.3139822760430704E-4</v>
      </c>
      <c r="AKD6" s="89">
        <f t="shared" si="504"/>
        <v>6.2360176791287358E-5</v>
      </c>
      <c r="AKE6" s="89">
        <f t="shared" si="504"/>
        <v>-6.6253556257112045E-5</v>
      </c>
      <c r="AKF6" s="89">
        <f t="shared" si="504"/>
        <v>4.5211304385106565E-4</v>
      </c>
      <c r="AKG6" s="89">
        <f t="shared" si="504"/>
        <v>1.0908141759102818E-4</v>
      </c>
      <c r="AKH6" s="89">
        <f t="shared" si="504"/>
        <v>5.84301000712939E-4</v>
      </c>
      <c r="AKI6" s="89">
        <f t="shared" si="504"/>
        <v>7.0075175090611452E-5</v>
      </c>
      <c r="AKJ6" s="89">
        <f t="shared" si="504"/>
        <v>3.0363781458642158E-4</v>
      </c>
      <c r="AKK6" s="89">
        <f t="shared" si="504"/>
        <v>1.1168923152360399E-3</v>
      </c>
      <c r="AKL6" s="89">
        <f t="shared" si="504"/>
        <v>8.3576287657916026E-4</v>
      </c>
      <c r="AKM6" s="89">
        <f t="shared" si="504"/>
        <v>1.0020779523429724E-3</v>
      </c>
      <c r="AKN6" s="89">
        <f t="shared" si="504"/>
        <v>1.3813280149617135E-3</v>
      </c>
      <c r="AKO6" s="89">
        <f t="shared" si="504"/>
        <v>2.1466295204182195E-3</v>
      </c>
      <c r="AKP6" s="89">
        <f t="shared" si="504"/>
        <v>1.6819199406108432E-3</v>
      </c>
      <c r="AKQ6" s="89">
        <f t="shared" si="504"/>
        <v>2.3970540553059916E-3</v>
      </c>
      <c r="AKR6" s="89">
        <f t="shared" si="504"/>
        <v>2.4490833265946588E-3</v>
      </c>
      <c r="AKS6" s="89">
        <f t="shared" ref="AKS6:ALX6" si="505">AKS5/AKR5-1</f>
        <v>9.9491020839348465E-4</v>
      </c>
      <c r="AKT6" s="89">
        <f t="shared" si="505"/>
        <v>5.027169741810722E-3</v>
      </c>
      <c r="AKU6" s="89">
        <f t="shared" si="505"/>
        <v>3.0928543609245462E-3</v>
      </c>
      <c r="AKV6" s="89">
        <f t="shared" si="505"/>
        <v>2.0898044947927907E-3</v>
      </c>
      <c r="AKW6" s="89">
        <f t="shared" si="505"/>
        <v>2.5374829536604082E-3</v>
      </c>
      <c r="AKX6" s="89">
        <f t="shared" si="505"/>
        <v>-1.9020843358429351E-3</v>
      </c>
      <c r="AKY6" s="89">
        <f t="shared" si="505"/>
        <v>-4.8971410566434059E-4</v>
      </c>
      <c r="AKZ6" s="89">
        <f t="shared" si="505"/>
        <v>6.0769493714141198E-4</v>
      </c>
      <c r="ALA6" s="89">
        <f t="shared" si="505"/>
        <v>-3.7957866767857062E-5</v>
      </c>
      <c r="ALB6" s="89">
        <f t="shared" si="505"/>
        <v>-5.3143030671054525E-5</v>
      </c>
      <c r="ALC6" s="89">
        <f t="shared" si="505"/>
        <v>2.1637955251185836E-4</v>
      </c>
      <c r="ALD6" s="89">
        <f t="shared" si="505"/>
        <v>6.4520291631842142E-5</v>
      </c>
      <c r="ALE6" s="89">
        <f t="shared" si="505"/>
        <v>-3.7950664137920143E-6</v>
      </c>
      <c r="ALF6" s="89">
        <f t="shared" si="505"/>
        <v>3.3776219264591845E-4</v>
      </c>
      <c r="ALG6" s="89">
        <f t="shared" si="505"/>
        <v>3.4144194728136235E-4</v>
      </c>
      <c r="ALH6" s="89">
        <f t="shared" si="505"/>
        <v>-4.171754943538275E-5</v>
      </c>
      <c r="ALI6" s="89">
        <f t="shared" si="505"/>
        <v>3.6409562061234801E-4</v>
      </c>
      <c r="ALJ6" s="89">
        <f t="shared" si="505"/>
        <v>1.5165129301686342E-4</v>
      </c>
      <c r="ALK6" s="89">
        <f t="shared" si="505"/>
        <v>6.936994651312034E-4</v>
      </c>
      <c r="ALL6" s="89">
        <f t="shared" si="505"/>
        <v>8.1443712924178513E-4</v>
      </c>
      <c r="ALM6" s="89">
        <f t="shared" si="505"/>
        <v>-2.5737979795692478E-4</v>
      </c>
      <c r="ALN6" s="89">
        <f t="shared" si="505"/>
        <v>5.6032377627945884E-4</v>
      </c>
      <c r="ALO6" s="89">
        <f t="shared" si="505"/>
        <v>4.1622364074678231E-5</v>
      </c>
      <c r="ALP6" s="89">
        <f t="shared" si="505"/>
        <v>2.913444220786765E-4</v>
      </c>
      <c r="ALQ6" s="89">
        <f t="shared" si="505"/>
        <v>1.6378622304429324E-3</v>
      </c>
      <c r="ALR6" s="89">
        <f t="shared" si="505"/>
        <v>1.975060611324686E-3</v>
      </c>
      <c r="ALS6" s="89">
        <f t="shared" si="505"/>
        <v>-1.0176199001223907E-3</v>
      </c>
      <c r="ALT6" s="89">
        <f t="shared" si="505"/>
        <v>2.7994189885116594E-3</v>
      </c>
      <c r="ALU6" s="89">
        <f t="shared" si="505"/>
        <v>2.2611240909415908E-3</v>
      </c>
      <c r="ALV6" s="89">
        <f t="shared" si="505"/>
        <v>8.9340010060134922E-4</v>
      </c>
      <c r="ALW6" s="89">
        <f t="shared" si="505"/>
        <v>1.3501552678540918E-4</v>
      </c>
      <c r="ALX6" s="89">
        <f t="shared" si="505"/>
        <v>-2.1749565008699623E-4</v>
      </c>
      <c r="ALY6" s="89">
        <f t="shared" ref="ALY6:AND6" si="506">ALY5/ALX5-1</f>
        <v>-1.5378037162339098E-4</v>
      </c>
      <c r="ALZ6" s="89">
        <f t="shared" si="506"/>
        <v>-1.0766281656431342E-3</v>
      </c>
      <c r="AMA6" s="89">
        <f t="shared" si="506"/>
        <v>-1.028968853037826E-3</v>
      </c>
      <c r="AMB6" s="89">
        <f t="shared" si="506"/>
        <v>-1.5638392252980138E-3</v>
      </c>
      <c r="AMC6" s="89">
        <f t="shared" si="506"/>
        <v>-2.0369282669918665E-3</v>
      </c>
      <c r="AMD6" s="89">
        <f t="shared" si="506"/>
        <v>-6.3383071438016803E-4</v>
      </c>
      <c r="AME6" s="89">
        <f t="shared" si="506"/>
        <v>-9.7022503935628723E-4</v>
      </c>
      <c r="AMF6" s="89">
        <f t="shared" si="506"/>
        <v>-2.2635377697163284E-3</v>
      </c>
      <c r="AMG6" s="89">
        <f t="shared" si="506"/>
        <v>-1.6323840761122144E-3</v>
      </c>
      <c r="AMH6" s="89">
        <f t="shared" si="506"/>
        <v>-1.2443095599393716E-3</v>
      </c>
      <c r="AMI6" s="89">
        <f t="shared" si="506"/>
        <v>-4.0642377465116564E-4</v>
      </c>
      <c r="AMJ6" s="89">
        <f t="shared" si="506"/>
        <v>-4.3698820131854443E-4</v>
      </c>
      <c r="AMK6" s="89">
        <f t="shared" si="506"/>
        <v>-3.0792624976239136E-4</v>
      </c>
      <c r="AML6" s="89">
        <f t="shared" si="506"/>
        <v>-3.7647023033138272E-4</v>
      </c>
      <c r="AMM6" s="89">
        <f t="shared" si="506"/>
        <v>4.0324114581369308E-4</v>
      </c>
      <c r="AMN6" s="89">
        <f t="shared" si="506"/>
        <v>2.4336821611092851E-4</v>
      </c>
      <c r="AMO6" s="89">
        <f t="shared" si="506"/>
        <v>2.0149026763971456E-4</v>
      </c>
      <c r="AMP6" s="89">
        <f t="shared" si="506"/>
        <v>1.9764874017935696E-4</v>
      </c>
      <c r="AMQ6" s="89">
        <f t="shared" si="506"/>
        <v>4.9402420718713813E-5</v>
      </c>
      <c r="AMR6" s="89">
        <f t="shared" si="506"/>
        <v>3.6099985560023029E-4</v>
      </c>
      <c r="AMS6" s="89">
        <f t="shared" si="506"/>
        <v>-3.7986271762546764E-6</v>
      </c>
      <c r="AMT6" s="89">
        <f t="shared" si="506"/>
        <v>7.2174190509421976E-5</v>
      </c>
      <c r="AMU6" s="89">
        <f t="shared" si="506"/>
        <v>4.1022368585985625E-4</v>
      </c>
      <c r="AMV6" s="89">
        <f t="shared" si="506"/>
        <v>4.4802357059592346E-4</v>
      </c>
      <c r="AMW6" s="89">
        <f t="shared" si="506"/>
        <v>1.0626306940886288E-4</v>
      </c>
      <c r="AMX6" s="89">
        <f t="shared" si="506"/>
        <v>-5.3125889384220137E-5</v>
      </c>
      <c r="AMY6" s="89">
        <f t="shared" si="506"/>
        <v>6.830834386417628E-5</v>
      </c>
      <c r="AMZ6" s="89">
        <f t="shared" si="506"/>
        <v>-3.0736655168883686E-4</v>
      </c>
      <c r="ANA6" s="89">
        <f t="shared" si="506"/>
        <v>5.0104764507619137E-4</v>
      </c>
      <c r="ANB6" s="89">
        <f t="shared" si="506"/>
        <v>-1.289930950755247E-4</v>
      </c>
      <c r="ANC6" s="89">
        <f t="shared" si="506"/>
        <v>-4.9327252168551716E-5</v>
      </c>
      <c r="AND6" s="89">
        <f t="shared" si="506"/>
        <v>3.7945911897097062E-6</v>
      </c>
      <c r="ANE6" s="89">
        <f t="shared" ref="ANE6:AOJ6" si="507">ANE5/AND5-1</f>
        <v>-2.0870172349685134E-4</v>
      </c>
      <c r="ANF6" s="89">
        <f t="shared" si="507"/>
        <v>3.7953688909464489E-6</v>
      </c>
      <c r="ANG6" s="89">
        <f t="shared" si="507"/>
        <v>-1.3663276149999959E-4</v>
      </c>
      <c r="ANH6" s="89">
        <f t="shared" si="507"/>
        <v>6.4529843154526034E-5</v>
      </c>
      <c r="ANI6" s="89">
        <f t="shared" si="507"/>
        <v>-1.1766447405880953E-4</v>
      </c>
      <c r="ANJ6" s="89">
        <f t="shared" si="507"/>
        <v>-5.6941122878939598E-4</v>
      </c>
      <c r="ANK6" s="89">
        <f t="shared" si="507"/>
        <v>-2.6587663324306732E-5</v>
      </c>
      <c r="ANL6" s="89">
        <f t="shared" si="507"/>
        <v>-6.5711257895795239E-4</v>
      </c>
      <c r="ANM6" s="89">
        <f t="shared" si="507"/>
        <v>2.2805017103766367E-4</v>
      </c>
      <c r="ANN6" s="89">
        <f t="shared" si="507"/>
        <v>-2.279981760144878E-5</v>
      </c>
      <c r="ANO6" s="89">
        <f t="shared" si="507"/>
        <v>1.4060208091071225E-4</v>
      </c>
      <c r="ANP6" s="89">
        <f t="shared" si="507"/>
        <v>-1.8997610100646156E-4</v>
      </c>
      <c r="ANQ6" s="89">
        <f t="shared" si="507"/>
        <v>-6.0803903610517906E-5</v>
      </c>
      <c r="ANR6" s="89">
        <f t="shared" si="507"/>
        <v>-1.482185273158354E-4</v>
      </c>
      <c r="ANS6" s="89">
        <f t="shared" si="507"/>
        <v>1.9385296062868207E-4</v>
      </c>
      <c r="ANT6" s="89">
        <f t="shared" si="507"/>
        <v>-7.6006034879116946E-5</v>
      </c>
      <c r="ANU6" s="89">
        <f t="shared" si="507"/>
        <v>4.1806496729579479E-5</v>
      </c>
      <c r="ANV6" s="89">
        <f t="shared" si="507"/>
        <v>9.5010793226046886E-5</v>
      </c>
      <c r="ANW6" s="89">
        <f t="shared" si="507"/>
        <v>-7.6001413625848002E-6</v>
      </c>
      <c r="ANX6" s="89">
        <f t="shared" si="507"/>
        <v>-3.0400796500962279E-5</v>
      </c>
      <c r="ANY6" s="89">
        <f t="shared" si="507"/>
        <v>2.4701398099136185E-4</v>
      </c>
      <c r="ANZ6" s="89">
        <f t="shared" si="507"/>
        <v>-3.0394212941819987E-5</v>
      </c>
      <c r="AOA6" s="89">
        <f t="shared" si="507"/>
        <v>-1.8996960486350467E-5</v>
      </c>
      <c r="AOB6" s="89">
        <f t="shared" si="507"/>
        <v>-1.4058017819484903E-4</v>
      </c>
      <c r="AOC6" s="89">
        <f t="shared" si="507"/>
        <v>-1.063999574398844E-4</v>
      </c>
      <c r="AOD6" s="89">
        <f t="shared" si="507"/>
        <v>1.292136966517532E-4</v>
      </c>
      <c r="AOE6" s="89">
        <f t="shared" si="507"/>
        <v>-2.2799471052215026E-5</v>
      </c>
      <c r="AOF6" s="89">
        <f t="shared" si="507"/>
        <v>1.3299994680004978E-4</v>
      </c>
      <c r="AOG6" s="89">
        <f t="shared" si="507"/>
        <v>-6.0791890361788781E-5</v>
      </c>
      <c r="AOH6" s="89">
        <f t="shared" si="507"/>
        <v>1.5578868974097659E-4</v>
      </c>
      <c r="AOI6" s="89">
        <f t="shared" si="507"/>
        <v>4.5589587338268345E-4</v>
      </c>
      <c r="AOJ6" s="89">
        <f t="shared" si="507"/>
        <v>6.6454518527514495E-4</v>
      </c>
      <c r="AOK6" s="89">
        <f t="shared" ref="AOK6:APN6" si="508">AOK5/AOJ5-1</f>
        <v>4.8194965713266313E-4</v>
      </c>
      <c r="AOL6" s="89">
        <f t="shared" si="508"/>
        <v>-1.7448035199518763E-4</v>
      </c>
      <c r="AOM6" s="89">
        <f t="shared" si="508"/>
        <v>4.4765814092873057E-4</v>
      </c>
      <c r="AON6" s="89">
        <f t="shared" si="508"/>
        <v>4.5883387938361331E-4</v>
      </c>
      <c r="AOO6" s="89">
        <f t="shared" si="508"/>
        <v>-1.4024022771974565E-4</v>
      </c>
      <c r="AOP6" s="89">
        <f t="shared" si="508"/>
        <v>7.6953403387447494E-4</v>
      </c>
      <c r="AOQ6" s="89">
        <f t="shared" si="508"/>
        <v>-1.8181887052581835E-4</v>
      </c>
      <c r="AOR6" s="89">
        <f t="shared" si="508"/>
        <v>1.1024773537511301E-3</v>
      </c>
      <c r="AOS6" s="89">
        <f t="shared" si="508"/>
        <v>1.3623875084212145E-4</v>
      </c>
      <c r="AOT6" s="89">
        <f t="shared" si="508"/>
        <v>1.0973293274507689E-4</v>
      </c>
      <c r="AOU6" s="89">
        <f t="shared" si="508"/>
        <v>-4.5401748724138713E-5</v>
      </c>
      <c r="AOV6" s="89">
        <f t="shared" si="508"/>
        <v>-5.1836016572381904E-4</v>
      </c>
      <c r="AOW6" s="89">
        <f t="shared" si="508"/>
        <v>5.299858418061909E-5</v>
      </c>
      <c r="AOX6" s="89">
        <f t="shared" si="508"/>
        <v>1.9305603924713033E-4</v>
      </c>
      <c r="AOY6" s="89">
        <f t="shared" si="508"/>
        <v>2.0058813956391752E-4</v>
      </c>
      <c r="AOZ6" s="89">
        <f t="shared" si="508"/>
        <v>-1.248694546611695E-4</v>
      </c>
      <c r="APA6" s="89">
        <f t="shared" si="508"/>
        <v>-1.5894460780407904E-4</v>
      </c>
      <c r="APB6" s="89">
        <f t="shared" si="508"/>
        <v>2.6116479498550227E-4</v>
      </c>
      <c r="APC6" s="89">
        <f t="shared" si="508"/>
        <v>1.9676845650273833E-4</v>
      </c>
      <c r="APD6" s="89">
        <f t="shared" si="508"/>
        <v>3.1022767684873997E-4</v>
      </c>
      <c r="APE6" s="89">
        <f t="shared" si="508"/>
        <v>4.4250465197204214E-4</v>
      </c>
      <c r="APF6" s="89">
        <f t="shared" si="508"/>
        <v>3.7804181898604128E-4</v>
      </c>
      <c r="APG6" s="89">
        <f t="shared" si="508"/>
        <v>3.6656198865547829E-4</v>
      </c>
      <c r="APH6" s="89">
        <f t="shared" si="508"/>
        <v>2.1910108115075211E-4</v>
      </c>
      <c r="API6" s="89">
        <f t="shared" si="508"/>
        <v>-2.4926730519392315E-4</v>
      </c>
      <c r="APJ6" s="89">
        <f t="shared" si="508"/>
        <v>9.0665256318400722E-5</v>
      </c>
      <c r="APK6" s="89">
        <f t="shared" si="508"/>
        <v>-2.6441635755158899E-5</v>
      </c>
      <c r="APL6" s="89">
        <f t="shared" si="508"/>
        <v>1.5865400960235476E-4</v>
      </c>
      <c r="APM6" s="89">
        <f t="shared" si="508"/>
        <v>5.2876280833391576E-5</v>
      </c>
      <c r="APN6" s="89">
        <f t="shared" si="508"/>
        <v>1.7372716526353749E-4</v>
      </c>
      <c r="APO6" s="89">
        <f t="shared" ref="APO6" si="509">APO5/APN5-1</f>
        <v>1.6614494636169042E-4</v>
      </c>
      <c r="APP6" s="89">
        <f t="shared" ref="APP6" si="510">APP5/APO5-1</f>
        <v>2.3407444322365301E-4</v>
      </c>
      <c r="APQ6" s="89">
        <f t="shared" ref="APQ6" si="511">APQ5/APP5-1</f>
        <v>3.5857851925946704E-4</v>
      </c>
      <c r="APR6" s="89">
        <f t="shared" ref="APR6" si="512">APR5/APQ5-1</f>
        <v>2.1506999207621114E-4</v>
      </c>
      <c r="APS6" s="89">
        <f t="shared" ref="APS6" si="513">APS5/APR5-1</f>
        <v>6.4129889432607001E-5</v>
      </c>
      <c r="APT6" s="89">
        <f t="shared" ref="APT6" si="514">APT5/APS5-1</f>
        <v>2.5650310821401234E-4</v>
      </c>
      <c r="APU6" s="89">
        <f t="shared" ref="APU6" si="515">APU5/APT5-1</f>
        <v>1.5461662618987404E-4</v>
      </c>
      <c r="APV6" s="89">
        <f t="shared" ref="APV6" si="516">APV5/APU5-1</f>
        <v>-9.8034410078051692E-5</v>
      </c>
      <c r="APW6" s="89">
        <f t="shared" ref="APW6" si="517">APW5/APV5-1</f>
        <v>2.1117173918772103E-4</v>
      </c>
      <c r="APX6" s="89">
        <f t="shared" ref="APX6" si="518">APX5/APW5-1</f>
        <v>2.6767907164382265E-4</v>
      </c>
      <c r="APY6" s="89">
        <f t="shared" ref="APY6" si="519">APY5/APX5-1</f>
        <v>2.7514567644382204E-4</v>
      </c>
      <c r="APZ6" s="89">
        <f t="shared" ref="APZ6" si="520">APZ5/APY5-1</f>
        <v>2.0347643253049164E-4</v>
      </c>
      <c r="AQA6" s="89">
        <f t="shared" ref="AQA6" si="521">AQA5/APZ5-1</f>
        <v>2.9385061087028319E-4</v>
      </c>
      <c r="AQB6" s="89">
        <f t="shared" ref="AQB6" si="522">AQB5/AQA5-1</f>
        <v>3.2389395862453263E-4</v>
      </c>
      <c r="AQC6" s="89">
        <f t="shared" ref="AQC6" si="523">AQC5/AQB5-1</f>
        <v>1.8824946819373523E-5</v>
      </c>
      <c r="AQD6" s="89">
        <f t="shared" ref="AQD6" si="524">AQD5/AQC5-1</f>
        <v>3.0119347916190975E-5</v>
      </c>
      <c r="AQE6" s="89">
        <f t="shared" ref="AQE6" si="525">AQE5/AQD5-1</f>
        <v>3.1624362806748074E-4</v>
      </c>
      <c r="AQF6" s="89">
        <f t="shared" ref="AQF6" si="526">AQF5/AQE5-1</f>
        <v>1.0914483142765441E-4</v>
      </c>
      <c r="AQG6" s="89">
        <f t="shared" ref="AQG6" si="527">AQG5/AQF5-1</f>
        <v>-9.0316899420739283E-5</v>
      </c>
      <c r="AQH6" s="89">
        <f t="shared" ref="AQH6" si="528">AQH5/AQG5-1</f>
        <v>1.6559593838327835E-4</v>
      </c>
      <c r="AQI6" s="89">
        <f t="shared" ref="AQI6" si="529">AQI5/AQH5-1</f>
        <v>-1.5051683719180531E-5</v>
      </c>
      <c r="AQJ6" s="89">
        <f t="shared" ref="AQJ6" si="530">AQJ5/AQI5-1</f>
        <v>1.0912634949789002E-4</v>
      </c>
      <c r="AQK6" s="89">
        <f t="shared" ref="AQK6" si="531">AQK5/AQJ5-1</f>
        <v>6.0201071579113474E-5</v>
      </c>
      <c r="AQL6" s="89">
        <f t="shared" ref="AQL6" si="532">AQL5/AQK5-1</f>
        <v>1.2039489525639269E-4</v>
      </c>
      <c r="AQM6" s="89">
        <f t="shared" ref="AQM6" si="533">AQM5/AQL5-1</f>
        <v>-4.8904538341054682E-5</v>
      </c>
      <c r="AQN6" s="89">
        <f t="shared" ref="AQN6" si="534">AQN5/AQM5-1</f>
        <v>2.0315186354213921E-4</v>
      </c>
      <c r="AQO6" s="89">
        <f t="shared" ref="AQO6" si="535">AQO5/AQN5-1</f>
        <v>-2.256784458276595E-5</v>
      </c>
      <c r="AQP6" s="89">
        <f t="shared" ref="AQP6" si="536">AQP5/AQO5-1</f>
        <v>1.8054683121504489E-4</v>
      </c>
      <c r="AQQ6" s="89">
        <f t="shared" ref="AQQ6" si="537">AQQ5/AQP5-1</f>
        <v>1.0153925996680968E-4</v>
      </c>
      <c r="AQR6" s="89">
        <f t="shared" ref="AQR6" si="538">AQR5/AQQ5-1</f>
        <v>6.016530417318755E-5</v>
      </c>
      <c r="AQS6" s="89">
        <f t="shared" ref="AQS6" si="539">AQS5/AQR5-1</f>
        <v>4.4745252867084417E-4</v>
      </c>
      <c r="AQT6" s="89">
        <f t="shared" ref="AQT6" si="540">AQT5/AQS5-1</f>
        <v>2.2550541400878643E-5</v>
      </c>
      <c r="AQU6" s="89">
        <f t="shared" ref="AQU6" si="541">AQU5/AQT5-1</f>
        <v>5.0737573992298834E-4</v>
      </c>
      <c r="AQV6" s="89">
        <f t="shared" ref="AQV6" si="542">AQV5/AQU5-1</f>
        <v>-1.2771871830496995E-4</v>
      </c>
      <c r="AQW6" s="89">
        <f t="shared" ref="AQW6" si="543">AQW5/AQV5-1</f>
        <v>4.2828805001193793E-4</v>
      </c>
      <c r="AQX6" s="89">
        <f t="shared" ref="AQX6" si="544">AQX5/AQW5-1</f>
        <v>2.553606969843969E-4</v>
      </c>
      <c r="AQY6" s="89">
        <f t="shared" ref="AQY6" si="545">AQY5/AQX5-1</f>
        <v>3.3789110895909857E-5</v>
      </c>
      <c r="AQZ6" s="89">
        <f t="shared" ref="AQZ6" si="546">AQZ5/AQY5-1</f>
        <v>1.6143140854518734E-4</v>
      </c>
      <c r="ARA6" s="89">
        <f t="shared" ref="ARA6" si="547">ARA5/AQZ5-1</f>
        <v>4.5794076798921779E-4</v>
      </c>
      <c r="ARB6" s="89">
        <f t="shared" ref="ARB6" si="548">ARB5/ARA5-1</f>
        <v>-1.0505305179120406E-4</v>
      </c>
      <c r="ARC6" s="89">
        <f t="shared" ref="ARC6" si="549">ARC5/ARB5-1</f>
        <v>2.1763275598107867E-4</v>
      </c>
      <c r="ARD6" s="89">
        <f t="shared" ref="ARD6" si="550">ARD5/ARC5-1</f>
        <v>1.4255595321177594E-4</v>
      </c>
      <c r="ARE6" s="89">
        <f t="shared" ref="ARE6" si="551">ARE5/ARD5-1</f>
        <v>1.8754688672162345E-4</v>
      </c>
      <c r="ARF6" s="89">
        <f t="shared" ref="ARF6" si="552">ARF5/ARE5-1</f>
        <v>1.8376148509280377E-4</v>
      </c>
      <c r="ARG6" s="89">
        <f t="shared" ref="ARG6" si="553">ARG5/ARF5-1</f>
        <v>-7.4615952815715314E-4</v>
      </c>
      <c r="ARH6" s="89">
        <f t="shared" ref="ARH6" si="554">ARH5/ARG5-1</f>
        <v>7.9549718574112305E-4</v>
      </c>
      <c r="ARI6" s="89">
        <f t="shared" ref="ARI6" si="555">ARI5/ARH5-1</f>
        <v>-4.4242478778599992E-4</v>
      </c>
      <c r="ARJ6" s="89">
        <f t="shared" ref="ARJ6" si="556">ARJ5/ARI5-1</f>
        <v>5.4014719010941903E-4</v>
      </c>
      <c r="ARK6" s="89">
        <f t="shared" ref="ARK6" si="557">ARK5/ARJ5-1</f>
        <v>5.5485157720314149E-4</v>
      </c>
      <c r="ARL6" s="89">
        <f t="shared" ref="ARL6" si="558">ARL5/ARK5-1</f>
        <v>1.0903531845056769E-3</v>
      </c>
      <c r="ARM6" s="89">
        <f t="shared" ref="ARM6" si="559">ARM5/ARL5-1</f>
        <v>0</v>
      </c>
      <c r="ARN6" s="89">
        <f t="shared" ref="ARN6" si="560">ARN5/ARM5-1</f>
        <v>1.7965618297988151E-4</v>
      </c>
      <c r="ARO6" s="89">
        <f t="shared" ref="ARO6" si="561">ARO5/ARN5-1</f>
        <v>1.8710824211787269E-5</v>
      </c>
      <c r="ARP6" s="89">
        <f t="shared" ref="ARP6" si="562">ARP5/ARO5-1</f>
        <v>2.13299405006806E-4</v>
      </c>
      <c r="ARQ6" s="89">
        <f t="shared" ref="ARQ6" si="563">ARQ5/ARP5-1</f>
        <v>-5.2378155316112895E-5</v>
      </c>
      <c r="ARR6" s="89">
        <f t="shared" ref="ARR6" si="564">ARR5/ARQ5-1</f>
        <v>3.7414927807066789E-6</v>
      </c>
      <c r="ARS6" s="89">
        <f t="shared" ref="ARS6" si="565">ARS5/ARR5-1</f>
        <v>1.6088358762922361E-4</v>
      </c>
      <c r="ART6" s="89">
        <f t="shared" ref="ART6" si="566">ART5/ARS5-1</f>
        <v>-1.3093069277292368E-4</v>
      </c>
      <c r="ARU6" s="89">
        <f t="shared" ref="ARU6" si="567">ARU5/ART5-1</f>
        <v>-4.7515358310701306E-4</v>
      </c>
      <c r="ARV6" s="89">
        <f t="shared" ref="ARV6" si="568">ARV5/ARU5-1</f>
        <v>1.796709775223615E-4</v>
      </c>
      <c r="ARW6" s="89">
        <f t="shared" ref="ARW6" si="569">ARW5/ARV5-1</f>
        <v>1.3472902624589445E-4</v>
      </c>
      <c r="ARX6" s="89">
        <f t="shared" ref="ARX6" si="570">ARX5/ARW5-1</f>
        <v>-1.8709843997322118E-4</v>
      </c>
      <c r="ARY6" s="89">
        <f t="shared" ref="ARY6" si="571">ARY5/ARX5-1</f>
        <v>-2.9941352375995045E-5</v>
      </c>
      <c r="ARZ6" s="89">
        <f t="shared" ref="ARZ6" si="572">ARZ5/ARY5-1</f>
        <v>7.1112841107723312E-5</v>
      </c>
      <c r="ASA6" s="89">
        <f t="shared" ref="ASA6" si="573">ASA5/ARZ5-1</f>
        <v>-7.110778443120136E-5</v>
      </c>
      <c r="ASB6" s="89">
        <f t="shared" ref="ASB6" si="574">ASB5/ASA5-1</f>
        <v>-1.0479787110595495E-4</v>
      </c>
      <c r="ASC6" s="89">
        <f t="shared" ref="ASC6" si="575">ASC5/ASB5-1</f>
        <v>3.368856048768798E-5</v>
      </c>
      <c r="ASD6" s="89">
        <f t="shared" ref="ASD6" si="576">ASD5/ASC5-1</f>
        <v>6.3631803924213415E-5</v>
      </c>
      <c r="ASE6" s="89">
        <f t="shared" ref="ASE6" si="577">ASE5/ASD5-1</f>
        <v>-7.8598991687273134E-5</v>
      </c>
      <c r="ASF6" s="89">
        <f t="shared" ref="ASF6" si="578">ASF5/ASE5-1</f>
        <v>-3.7431033320656226E-6</v>
      </c>
      <c r="ASG6" s="89">
        <f t="shared" ref="ASG6" si="579">ASG5/ASF5-1</f>
        <v>-1.1977975497556859E-4</v>
      </c>
      <c r="ASH6" s="89">
        <f t="shared" ref="ASH6" si="580">ASH5/ASG5-1</f>
        <v>-4.8666354702908698E-5</v>
      </c>
      <c r="ASI6" s="89">
        <f t="shared" ref="ASI6" si="581">ASI5/ASH5-1</f>
        <v>-1.7595615322407721E-4</v>
      </c>
      <c r="ASJ6" s="89">
        <f t="shared" ref="ASJ6" si="582">ASJ5/ASI5-1</f>
        <v>8.2376949431806068E-5</v>
      </c>
      <c r="ASK6" s="89">
        <f t="shared" ref="ASK6" si="583">ASK5/ASJ5-1</f>
        <v>-1.3478754113815938E-4</v>
      </c>
      <c r="ASL6" s="89">
        <f t="shared" ref="ASL6" si="584">ASL5/ASK5-1</f>
        <v>-3.5199269053476367E-4</v>
      </c>
      <c r="ASM6" s="89">
        <f t="shared" ref="ASM6" si="585">ASM5/ASL5-1</f>
        <v>-2.0602568953054234E-4</v>
      </c>
      <c r="ASN6" s="89">
        <f t="shared" ref="ASN6" si="586">ASN5/ASM5-1</f>
        <v>-2.0606814486223701E-4</v>
      </c>
      <c r="ASO6" s="89">
        <f t="shared" ref="ASO6" si="587">ASO5/ASN5-1</f>
        <v>-2.098580834710706E-4</v>
      </c>
      <c r="ASP6" s="89">
        <f t="shared" ref="ASP6" si="588">ASP5/ASO5-1</f>
        <v>-1.7991611411183328E-4</v>
      </c>
      <c r="ASQ6" s="89">
        <f t="shared" ref="ASQ6" si="589">ASQ5/ASP5-1</f>
        <v>-2.8866736896560052E-4</v>
      </c>
      <c r="ASR6" s="89">
        <f t="shared" ref="ASR6" si="590">ASR5/ASQ5-1</f>
        <v>2.9625074062678003E-4</v>
      </c>
      <c r="ASS6" s="89">
        <f t="shared" ref="ASS6" si="591">ASS5/ASR5-1</f>
        <v>8.9973570263746083E-5</v>
      </c>
      <c r="AST6" s="89">
        <f t="shared" ref="AST6" si="592">AST5/ASS5-1</f>
        <v>-1.8742807447735821E-5</v>
      </c>
      <c r="ASU6" s="89">
        <f t="shared" ref="ASU6" si="593">ASU5/AST5-1</f>
        <v>-1.6119116522461674E-4</v>
      </c>
      <c r="ASV6" s="89">
        <f t="shared" ref="ASV6" si="594">ASV5/ASU5-1</f>
        <v>-4.8740069210961856E-5</v>
      </c>
      <c r="ASW6" s="89">
        <f t="shared" ref="ASW6" si="595">ASW5/ASV5-1</f>
        <v>2.0996745504442416E-4</v>
      </c>
      <c r="ASX6" s="89">
        <f t="shared" ref="ASX6" si="596">ASX5/ASW5-1</f>
        <v>-1.5369390172581543E-4</v>
      </c>
      <c r="ASY6" s="89">
        <f t="shared" ref="ASY6" si="597">ASY5/ASX5-1</f>
        <v>1.7621277505108779E-4</v>
      </c>
      <c r="ASZ6" s="89">
        <f t="shared" ref="ASZ6" si="598">ASZ5/ASY5-1</f>
        <v>2.2866139370991689E-4</v>
      </c>
      <c r="ATA6" s="89">
        <f t="shared" ref="ATA6" si="599">ATA5/ASZ5-1</f>
        <v>3.0356292934485829E-4</v>
      </c>
      <c r="ATB6" s="89">
        <f t="shared" ref="ATB6" si="600">ATB5/ATA5-1</f>
        <v>-2.9972425368618438E-5</v>
      </c>
      <c r="ATC6" s="89">
        <f t="shared" ref="ATC6" si="601">ATC5/ATB5-1</f>
        <v>5.2078650001496918E-4</v>
      </c>
      <c r="ATD6" s="89">
        <f t="shared" ref="ATD6" si="602">ATD5/ATC5-1</f>
        <v>-1.7600161771691436E-4</v>
      </c>
      <c r="ATE6" s="89">
        <f t="shared" ref="ATE6" si="603">ATE5/ATD5-1</f>
        <v>2.1348634436479941E-4</v>
      </c>
      <c r="ATF6" s="89">
        <f t="shared" ref="ATF6" si="604">ATF5/ATE5-1</f>
        <v>4.0066953001827166E-4</v>
      </c>
      <c r="ATG6" s="89">
        <f t="shared" ref="ATG6" si="605">ATG5/ATF5-1</f>
        <v>1.130408743823974E-3</v>
      </c>
      <c r="ATH6" s="89">
        <f t="shared" ref="ATH6" si="606">ATH5/ATG5-1</f>
        <v>5.6082733248086214E-4</v>
      </c>
      <c r="ATI6" s="89">
        <f t="shared" ref="ATI6" si="607">ATI5/ATH5-1</f>
        <v>1.087395184072637E-3</v>
      </c>
      <c r="ATJ6" s="89">
        <f t="shared" ref="ATJ6" si="608">ATJ5/ATI5-1</f>
        <v>1.552800827165024E-3</v>
      </c>
      <c r="ATK6" s="89">
        <f t="shared" ref="ATK6" si="609">ATK5/ATJ5-1</f>
        <v>4.3232122958114516E-4</v>
      </c>
      <c r="ATL6" s="89">
        <f t="shared" ref="ATL6" si="610">ATL5/ATK5-1</f>
        <v>-2.4586957736505433E-4</v>
      </c>
      <c r="ATM6" s="89">
        <f t="shared" ref="ATM6" si="611">ATM5/ATL5-1</f>
        <v>1.1588521774124061E-3</v>
      </c>
      <c r="ATN6" s="89">
        <f t="shared" ref="ATN6" si="612">ATN5/ATM5-1</f>
        <v>-3.089176715797004E-4</v>
      </c>
      <c r="ATO6" s="89">
        <f t="shared" ref="ATO6" si="613">ATO5/ATN5-1</f>
        <v>1.6083575021315077E-3</v>
      </c>
      <c r="ATP6" s="89">
        <f t="shared" ref="ATP6" si="614">ATP5/ATO5-1</f>
        <v>7.9545327827101886E-4</v>
      </c>
      <c r="ATQ6" s="89">
        <f t="shared" ref="ATQ6" si="615">ATQ5/ATP5-1</f>
        <v>2.005623173118698E-3</v>
      </c>
      <c r="ATR6" s="89">
        <f t="shared" ref="ATR6" si="616">ATR5/ATQ5-1</f>
        <v>1.2380320479794538E-3</v>
      </c>
      <c r="ATS6" s="89">
        <f t="shared" ref="ATS6" si="617">ATS5/ATR5-1</f>
        <v>-2.2212596763604431E-5</v>
      </c>
      <c r="ATT6" s="89">
        <f t="shared" ref="ATT6" si="618">ATT5/ATS5-1</f>
        <v>4.4426180348078326E-4</v>
      </c>
      <c r="ATU6" s="89">
        <f t="shared" ref="ATU6" si="619">ATU5/ATT5-1</f>
        <v>3.4415000499565807E-4</v>
      </c>
      <c r="ATV6" s="89">
        <f t="shared" ref="ATV6" si="620">ATV5/ATU5-1</f>
        <v>5.5488968792927196E-5</v>
      </c>
      <c r="ATW6" s="89">
        <f t="shared" ref="ATW6" si="621">ATW5/ATV5-1</f>
        <v>8.1379305242768041E-5</v>
      </c>
      <c r="ATX6" s="89">
        <f t="shared" ref="ATX6" si="622">ATX5/ATW5-1</f>
        <v>-2.7370811618543378E-4</v>
      </c>
      <c r="ATY6" s="89">
        <f t="shared" ref="ATY6" si="623">ATY5/ATX5-1</f>
        <v>-1.9978763314554282E-4</v>
      </c>
      <c r="ATZ6" s="89">
        <f t="shared" ref="ATZ6" si="624">ATZ5/ATY5-1</f>
        <v>2.7383776222755785E-4</v>
      </c>
      <c r="AUA6" s="89">
        <f t="shared" ref="AUA6" si="625">AUA5/ATZ5-1</f>
        <v>-1.2208340886488145E-4</v>
      </c>
      <c r="AUB6" s="89">
        <f t="shared" ref="AUB6" si="626">AUB5/AUA5-1</f>
        <v>1.2949821292473906E-4</v>
      </c>
      <c r="AUC6" s="89">
        <f t="shared" ref="AUC6" si="627">AUC5/AUB5-1</f>
        <v>-3.6994698659809089E-5</v>
      </c>
      <c r="AUD6" s="89">
        <f t="shared" ref="AUD6" si="628">AUD5/AUC5-1</f>
        <v>2.1087758371285403E-4</v>
      </c>
      <c r="AUE6" s="89">
        <f t="shared" ref="AUE6" si="629">AUE5/AUD5-1</f>
        <v>7.8785009395021532E-4</v>
      </c>
      <c r="AUF6" s="89">
        <f t="shared" ref="AUF6" si="630">AUF5/AUE5-1</f>
        <v>-2.2914672412577275E-4</v>
      </c>
      <c r="AUG6" s="89">
        <f t="shared" ref="AUG6" si="631">AUG5/AUF5-1</f>
        <v>1.201447652001697E-3</v>
      </c>
      <c r="AUH6" s="89">
        <f t="shared" ref="AUH6" si="632">AUH5/AUG5-1</f>
        <v>-6.0554144266566912E-4</v>
      </c>
      <c r="AUI6" s="89">
        <f t="shared" ref="AUI6" si="633">AUI5/AUH5-1</f>
        <v>1.4150176600116193E-3</v>
      </c>
      <c r="AUJ6" s="89">
        <f t="shared" ref="AUJ6" si="634">AUJ5/AUI5-1</f>
        <v>1.3355420197673773E-3</v>
      </c>
      <c r="AUK6" s="89">
        <f t="shared" ref="AUK6" si="635">AUK5/AUJ5-1</f>
        <v>4.0160198664018765E-4</v>
      </c>
      <c r="AUL6" s="89">
        <f t="shared" ref="AUL6" si="636">AUL5/AUK5-1</f>
        <v>6.8502736426512278E-4</v>
      </c>
      <c r="AUM6" s="89">
        <f t="shared" ref="AUM6" si="637">AUM5/AUL5-1</f>
        <v>8.4649697469352247E-4</v>
      </c>
      <c r="AUN6" s="89">
        <f t="shared" ref="AUN6" si="638">AUN5/AUM5-1</f>
        <v>4.7069552618594912E-4</v>
      </c>
      <c r="AUO6" s="89">
        <f t="shared" ref="AUO6" si="639">AUO5/AUN5-1</f>
        <v>-5.1458102078072443E-5</v>
      </c>
      <c r="AUP6" s="89">
        <f t="shared" ref="AUP6" si="640">AUP5/AUO5-1</f>
        <v>4.4109214414889131E-4</v>
      </c>
      <c r="AUQ6" s="89">
        <f t="shared" ref="AUQ6" si="641">AUQ5/AUP5-1</f>
        <v>2.314712755169257E-4</v>
      </c>
      <c r="AUR6" s="89">
        <f t="shared" ref="AUR6" si="642">AUR5/AUQ5-1</f>
        <v>4.5916212096175357E-4</v>
      </c>
      <c r="AUS6" s="89">
        <f t="shared" ref="AUS6" si="643">AUS5/AUR5-1</f>
        <v>8.0775444265102081E-5</v>
      </c>
      <c r="AUT6" s="89">
        <f t="shared" ref="AUT6" si="644">AUT5/AUS5-1</f>
        <v>8.0768920119433929E-5</v>
      </c>
      <c r="AUU6" s="89">
        <f t="shared" ref="AUU6" si="645">AUU5/AUT5-1</f>
        <v>7.6357175371866148E-4</v>
      </c>
      <c r="AUV6" s="89">
        <f t="shared" ref="AUV6" si="646">AUV5/AUU5-1</f>
        <v>4.1450853227309459E-4</v>
      </c>
      <c r="AUW6" s="89">
        <f t="shared" ref="AUW6" si="647">AUW5/AUV5-1</f>
        <v>6.9300577504805005E-4</v>
      </c>
      <c r="AUX6" s="89">
        <f t="shared" ref="AUX6" si="648">AUX5/AUW5-1</f>
        <v>3.700799519263942E-4</v>
      </c>
      <c r="AUY6" s="89">
        <f t="shared" ref="AUY6" si="649">AUY5/AUX5-1</f>
        <v>2.7837298316923942E-4</v>
      </c>
      <c r="AUZ6" s="89">
        <f t="shared" ref="AUZ6" si="650">AUZ5/AUY5-1</f>
        <v>2.9660442856038749E-4</v>
      </c>
      <c r="AVA6" s="89">
        <f t="shared" ref="AVA6" si="651">AVA5/AUZ5-1</f>
        <v>2.5990950756304976E-4</v>
      </c>
      <c r="AVB6" s="89">
        <f t="shared" ref="AVB6" si="652">AVB5/AVA5-1</f>
        <v>1.0613263651770843E-4</v>
      </c>
      <c r="AVC6" s="89">
        <f t="shared" ref="AVC6" si="653">AVC5/AVB5-1</f>
        <v>1.9394595860533492E-4</v>
      </c>
      <c r="AVD6" s="89">
        <f t="shared" ref="AVD6" si="654">AVD5/AVC5-1</f>
        <v>1.097594438870253E-5</v>
      </c>
      <c r="AVE6" s="89">
        <f t="shared" ref="AVE6" si="655">AVE5/AVD5-1</f>
        <v>9.146519932090591E-5</v>
      </c>
      <c r="AVF6" s="89">
        <f t="shared" ref="AVF6" si="656">AVF5/AVE5-1</f>
        <v>-3.6582733682344326E-6</v>
      </c>
      <c r="AVG6" s="89">
        <f t="shared" ref="AVG6" si="657">AVG5/AVF5-1</f>
        <v>2.9632122684297713E-4</v>
      </c>
      <c r="AVH6" s="89">
        <f t="shared" ref="AVH6" si="658">AVH5/AVG5-1</f>
        <v>2.1577497961122738E-4</v>
      </c>
      <c r="AVI6" s="89">
        <f t="shared" ref="AVI6" si="659">AVI5/AVH5-1</f>
        <v>3.5101575183182909E-4</v>
      </c>
      <c r="AVJ6" s="89">
        <f t="shared" ref="AVJ6" si="660">AVJ5/AVI5-1</f>
        <v>3.2165153442398342E-4</v>
      </c>
      <c r="AVK6" s="89">
        <f t="shared" ref="AVK6" si="661">AVK5/AVJ5-1</f>
        <v>3.8001140034205072E-4</v>
      </c>
      <c r="AVL6" s="89">
        <f t="shared" ref="AVL6" si="662">AVL5/AVK5-1</f>
        <v>-1.3514500694000731E-4</v>
      </c>
      <c r="AVM6" s="89">
        <f t="shared" ref="AVM6" si="663">AVM5/AVL5-1</f>
        <v>4.7855104970717655E-4</v>
      </c>
      <c r="AVN6" s="89">
        <f t="shared" ref="AVN6" si="664">AVN5/AVM5-1</f>
        <v>6.5723653943194904E-5</v>
      </c>
      <c r="AVO6" s="89">
        <f t="shared" ref="AVO6" si="665">AVO5/AVN5-1</f>
        <v>9.4927927796351064E-4</v>
      </c>
      <c r="AVP6" s="89">
        <f t="shared" ref="AVP6" si="666">AVP5/AVO5-1</f>
        <v>4.7783711225890535E-4</v>
      </c>
      <c r="AVQ6" s="89">
        <f t="shared" ref="AVQ6" si="667">AVQ5/AVP5-1</f>
        <v>-1.640641235511886E-4</v>
      </c>
      <c r="AVR6" s="89">
        <f t="shared" ref="AVR6" si="668">AVR5/AVQ5-1</f>
        <v>5.9802069735037655E-4</v>
      </c>
      <c r="AVS6" s="89">
        <f t="shared" ref="AVS6" si="669">AVS5/AVR5-1</f>
        <v>8.01743427526036E-4</v>
      </c>
      <c r="AVT6" s="89">
        <f t="shared" ref="AVT6" si="670">AVT5/AVS5-1</f>
        <v>6.263154445020902E-4</v>
      </c>
      <c r="AVU6" s="89">
        <f t="shared" ref="AVU6" si="671">AVU5/AVT5-1</f>
        <v>1.3828540652283117E-4</v>
      </c>
      <c r="AVV6" s="89">
        <f t="shared" ref="AVV6" si="672">AVV5/AVU5-1</f>
        <v>1.0551900797572955E-4</v>
      </c>
      <c r="AVW6" s="89">
        <f t="shared" ref="AVW6" si="673">AVW5/AVV5-1</f>
        <v>2.2920676269078122E-4</v>
      </c>
      <c r="AVX6" s="89">
        <f t="shared" ref="AVX6" si="674">AVX5/AVW5-1</f>
        <v>4.7285795347074E-5</v>
      </c>
      <c r="AVY6" s="89">
        <f t="shared" ref="AVY6" si="675">AVY5/AVX5-1</f>
        <v>3.5280809785520617E-4</v>
      </c>
      <c r="AVZ6" s="89">
        <f t="shared" ref="AVZ6" si="676">AVZ5/AVY5-1</f>
        <v>1.6725204883760725E-4</v>
      </c>
      <c r="AWA6" s="89">
        <f t="shared" ref="AWA6" si="677">AWA5/AVZ5-1</f>
        <v>1.4177693761818766E-4</v>
      </c>
      <c r="AWB6" s="89">
        <f t="shared" ref="AWB6" si="678">AWB5/AWA5-1</f>
        <v>1.5266121205725902E-4</v>
      </c>
      <c r="AWC6" s="89">
        <f t="shared" ref="AWC6" si="679">AWC5/AWB5-1</f>
        <v>-1.4536943825582682E-5</v>
      </c>
      <c r="AWD6" s="89">
        <f t="shared" ref="AWD6" si="680">AWD5/AWC5-1</f>
        <v>2.7257165908922687E-4</v>
      </c>
      <c r="AWE6" s="89">
        <f t="shared" ref="AWE6" si="681">AWE5/AWD5-1</f>
        <v>1.1989884897101177E-4</v>
      </c>
      <c r="AWF6" s="89">
        <f t="shared" ref="AWF6" si="682">AWF5/AWE5-1</f>
        <v>1.1625161208272949E-4</v>
      </c>
      <c r="AWG6" s="89">
        <f t="shared" ref="AWG6" si="683">AWG5/AWF5-1</f>
        <v>3.6324406005161514E-4</v>
      </c>
      <c r="AWH6" s="89">
        <f t="shared" ref="AWH6" si="684">AWH5/AWG5-1</f>
        <v>-1.4524486468658893E-5</v>
      </c>
      <c r="AWI6" s="89">
        <f t="shared" ref="AWI6" si="685">AWI5/AWH5-1</f>
        <v>8.3517010236233702E-5</v>
      </c>
      <c r="AWJ6" s="89">
        <f t="shared" ref="AWJ6" si="686">AWJ5/AWI5-1</f>
        <v>-3.6308711185428777E-6</v>
      </c>
      <c r="AWK6" s="89">
        <f t="shared" ref="AWK6" si="687">AWK5/AWJ5-1</f>
        <v>4.1028992611158444E-4</v>
      </c>
      <c r="AWL6" s="212">
        <f t="shared" ref="AWL6" si="688">AWL5/AWK5-1</f>
        <v>1.0162306553218592E-4</v>
      </c>
      <c r="AWM6" s="212">
        <f t="shared" ref="AWM6" si="689">AWM5/AWL5-1</f>
        <v>2.540318483357229E-4</v>
      </c>
      <c r="AWN6" s="212">
        <f t="shared" ref="AWN6" si="690">AWN5/AWM5-1</f>
        <v>3.736947893158149E-4</v>
      </c>
      <c r="AWO6" s="212">
        <f t="shared" ref="AWO6" si="691">AWO5/AWN5-1</f>
        <v>3.9894243985938438E-4</v>
      </c>
      <c r="AWP6" s="212">
        <f t="shared" ref="AWP6" si="692">AWP5/AWO5-1</f>
        <v>2.0301697729463442E-4</v>
      </c>
      <c r="AWQ6" s="212">
        <f t="shared" ref="AWQ6" si="693">AWQ5/AWP5-1</f>
        <v>2.5371971220944367E-4</v>
      </c>
      <c r="AWR6" s="212">
        <f t="shared" ref="AWR6" si="694">AWR5/AWQ5-1</f>
        <v>4.4933234286959056E-4</v>
      </c>
      <c r="AWS6" s="212">
        <f t="shared" ref="AWS6" si="695">AWS5/AWR5-1</f>
        <v>2.8976163483518391E-4</v>
      </c>
      <c r="AWT6" s="212">
        <f t="shared" ref="AWT6" si="696">AWT5/AWS5-1</f>
        <v>3.6933906412373041E-4</v>
      </c>
      <c r="AWU6" s="212">
        <f t="shared" ref="AWU6" si="697">AWU5/AWT5-1</f>
        <v>1.9907988894973805E-4</v>
      </c>
      <c r="AWV6" s="212">
        <f t="shared" ref="AWV6" si="698">AWV5/AWU5-1</f>
        <v>3.3294007802364689E-4</v>
      </c>
      <c r="AWW6" s="212">
        <f t="shared" ref="AWW6" si="699">AWW5/AWV5-1</f>
        <v>-1.772677611442397E-4</v>
      </c>
      <c r="AWX6" s="212">
        <f t="shared" ref="AWX6" si="700">AWX5/AWW5-1</f>
        <v>2.0986434802749976E-4</v>
      </c>
      <c r="AWY6" s="212">
        <f t="shared" ref="AWY6" si="701">AWY5/AWX5-1</f>
        <v>3.2558324621012602E-5</v>
      </c>
      <c r="AWZ6" s="212">
        <f t="shared" ref="AWZ6" si="702">AWZ5/AWY5-1</f>
        <v>2.3513579996814471E-4</v>
      </c>
      <c r="AXA6" s="212">
        <f t="shared" ref="AXA6" si="703">AXA5/AWZ5-1</f>
        <v>5.967428689226395E-4</v>
      </c>
      <c r="AXB6" s="212">
        <f t="shared" ref="AXB6" si="704">AXB5/AXA5-1</f>
        <v>-4.6988065031339232E-5</v>
      </c>
      <c r="AXC6" s="212">
        <f t="shared" ref="AXC6" si="705">AXC5/AXB5-1</f>
        <v>5.7834182170424242E-5</v>
      </c>
      <c r="AXD6" s="212">
        <f t="shared" ref="AXD6" si="706">AXD5/AXC5-1</f>
        <v>2.9999746990072573E-4</v>
      </c>
      <c r="AXE6" s="212">
        <f t="shared" ref="AXE6" si="707">AXE5/AXD5-1</f>
        <v>1.8789385442552486E-4</v>
      </c>
      <c r="AXF6" s="212">
        <f t="shared" ref="AXF6" si="708">AXF5/AXE5-1</f>
        <v>3.0346382277723905E-4</v>
      </c>
      <c r="AXG6" s="212">
        <f t="shared" ref="AXG6" si="709">AXG5/AXF5-1</f>
        <v>1.0473548871736682E-4</v>
      </c>
      <c r="AXH6" s="212">
        <f t="shared" ref="AXH6" si="710">AXH5/AXG5-1</f>
        <v>2.0222665997393641E-4</v>
      </c>
      <c r="AXI6" s="212">
        <f t="shared" ref="AXI6" si="711">AXI5/AXH5-1</f>
        <v>3.7187740321265039E-4</v>
      </c>
      <c r="AXJ6" s="212">
        <f t="shared" ref="AXJ6" si="712">AXJ5/AXI5-1</f>
        <v>2.3459267493386449E-4</v>
      </c>
      <c r="AXK6" s="212">
        <f t="shared" ref="AXK6" si="713">AXK5/AXJ5-1</f>
        <v>2.7783691334004601E-4</v>
      </c>
      <c r="AXL6" s="212">
        <f t="shared" ref="AXL6" si="714">AXL5/AXK5-1</f>
        <v>2.9579608827723369E-4</v>
      </c>
      <c r="AXM6" s="212">
        <f t="shared" ref="AXM6" si="715">AXM5/AXL5-1</f>
        <v>4.6520014424800138E-4</v>
      </c>
      <c r="AXN6" s="212">
        <f t="shared" ref="AXN6" si="716">AXN5/AXM5-1</f>
        <v>4.1091594606190718E-4</v>
      </c>
      <c r="AXO6" s="212">
        <f t="shared" ref="AXO6" si="717">AXO5/AXN5-1</f>
        <v>1.6574008351866176E-4</v>
      </c>
      <c r="AXP6" s="212">
        <f t="shared" ref="AXP6" si="718">AXP5/AXO5-1</f>
        <v>6.6645292140532497E-4</v>
      </c>
      <c r="AXQ6" s="212">
        <f t="shared" ref="AXQ6" si="719">AXQ5/AXP5-1</f>
        <v>-2.7360372101048469E-4</v>
      </c>
      <c r="AXR6" s="212">
        <f t="shared" ref="AXR6" si="720">AXR5/AXQ5-1</f>
        <v>7.3100994605668213E-4</v>
      </c>
      <c r="AXS6" s="212">
        <f t="shared" ref="AXS6" si="721">AXS5/AXR5-1</f>
        <v>2.7707708860358338E-4</v>
      </c>
      <c r="AXT6" s="212">
        <f t="shared" ref="AXT6" si="722">AXT5/AXS5-1</f>
        <v>3.129744080465624E-4</v>
      </c>
      <c r="AXU6" s="212">
        <f t="shared" ref="AXU6" si="723">AXU5/AXT5-1</f>
        <v>1.5823638357947978E-4</v>
      </c>
      <c r="AXV6" s="212">
        <f t="shared" ref="AXV6" si="724">AXV5/AXU5-1</f>
        <v>3.5957124724372846E-5</v>
      </c>
      <c r="AXW6" s="212">
        <f t="shared" ref="AXW6" si="725">AXW5/AXV5-1</f>
        <v>8.2698413269133297E-5</v>
      </c>
      <c r="AXX6" s="212">
        <f t="shared" ref="AXX6" si="726">AXX5/AXW5-1</f>
        <v>1.8695486478126355E-4</v>
      </c>
      <c r="AXY6" s="212">
        <f t="shared" ref="AXY6" si="727">AXY5/AXX5-1</f>
        <v>-1.2581148407220244E-4</v>
      </c>
      <c r="AXZ6" s="212">
        <f t="shared" ref="AXZ6" si="728">AXZ5/AXY5-1</f>
        <v>3.1277075341806793E-4</v>
      </c>
      <c r="AYA6" s="212">
        <f t="shared" ref="AYA6" si="729">AYA5/AXZ5-1</f>
        <v>-1.8688498666641351E-4</v>
      </c>
      <c r="AYB6" s="212">
        <f t="shared" ref="AYB6" si="730">AYB5/AYA5-1</f>
        <v>2.4443374048321864E-4</v>
      </c>
      <c r="AYC6" s="212">
        <f t="shared" ref="AYC6" si="731">AYC5/AYB5-1</f>
        <v>3.7734221704721627E-4</v>
      </c>
      <c r="AYD6" s="212">
        <f t="shared" ref="AYD6" si="732">AYD5/AYC5-1</f>
        <v>8.9809496096826535E-5</v>
      </c>
      <c r="AYE6" s="212">
        <f t="shared" ref="AYE6" si="733">AYE5/AYD5-1</f>
        <v>3.0891692290002659E-4</v>
      </c>
      <c r="AYF6" s="212">
        <f t="shared" ref="AYF6" si="734">AYF5/AYE5-1</f>
        <v>-7.1818958768843366E-5</v>
      </c>
      <c r="AYG6" s="212">
        <f t="shared" ref="AYG6" si="735">AYG5/AYF5-1</f>
        <v>1.9392511617555286E-4</v>
      </c>
      <c r="AYH6" s="212">
        <f t="shared" ref="AYH6" si="736">AYH5/AYG5-1</f>
        <v>1.7952547825594856E-4</v>
      </c>
      <c r="AYI6" s="212">
        <f t="shared" ref="AYI6" si="737">AYI5/AYH5-1</f>
        <v>2.8359934233668227E-4</v>
      </c>
      <c r="AYJ6" s="212">
        <f t="shared" ref="AYJ6" si="738">AYJ5/AYI5-1</f>
        <v>3.1222971493805041E-4</v>
      </c>
      <c r="AYK6" s="212">
        <f t="shared" ref="AYK6" si="739">AYK5/AYJ5-1</f>
        <v>4.2335179816865853E-4</v>
      </c>
      <c r="AYL6" s="212">
        <f t="shared" ref="AYL6" si="740">AYL5/AYK5-1</f>
        <v>1.6137939938176693E-4</v>
      </c>
      <c r="AYM6" s="212">
        <f t="shared" ref="AYM6" si="741">AYM5/AYL5-1</f>
        <v>7.1712604565732363E-6</v>
      </c>
      <c r="AYN6" s="212">
        <f t="shared" ref="AYN6" si="742">AYN5/AYM5-1</f>
        <v>2.1513627089975174E-4</v>
      </c>
      <c r="AYO6" s="212">
        <f t="shared" ref="AYO6" si="743">AYO5/AYN5-1</f>
        <v>4.0150132818062012E-4</v>
      </c>
      <c r="AYP6" s="212">
        <f t="shared" ref="AYP6" si="744">AYP5/AYO5-1</f>
        <v>-1.4333578198633123E-4</v>
      </c>
      <c r="AYQ6" s="212">
        <f t="shared" ref="AYQ6" si="745">AYQ5/AYP5-1</f>
        <v>4.730758892572684E-4</v>
      </c>
      <c r="AYR6" s="212">
        <f t="shared" ref="AYR6" si="746">AYR5/AYQ5-1</f>
        <v>-2.865770874471707E-5</v>
      </c>
      <c r="AYS6" s="212">
        <f t="shared" ref="AYS6" si="747">AYS5/AYR5-1</f>
        <v>3.6181394165857306E-4</v>
      </c>
      <c r="AYT6" s="212">
        <f t="shared" ref="AYT6" si="748">AYT5/AYS5-1</f>
        <v>3.1871083258727673E-4</v>
      </c>
      <c r="AYU6" s="212">
        <f t="shared" ref="AYU6" si="749">AYU5/AYT5-1</f>
        <v>4.4748495555579915E-4</v>
      </c>
      <c r="AYV6" s="212">
        <f t="shared" ref="AYV6" si="750">AYV5/AYU5-1</f>
        <v>3.470930066127309E-4</v>
      </c>
      <c r="AYW6" s="212">
        <f t="shared" ref="AYW6" si="751">AYW5/AYV5-1</f>
        <v>4.2566738565108508E-4</v>
      </c>
      <c r="AYX6" s="212">
        <f t="shared" ref="AYX6" si="752">AYX5/AYW5-1</f>
        <v>5.1129862700216577E-4</v>
      </c>
      <c r="AYY6" s="212">
        <f t="shared" ref="AYY6" si="753">AYY5/AYX5-1</f>
        <v>5.8965846267100552E-4</v>
      </c>
      <c r="AYZ6" s="212">
        <f t="shared" ref="AYZ6" si="754">AYZ5/AYY5-1</f>
        <v>-9.2861122619636305E-5</v>
      </c>
      <c r="AZA6" s="212">
        <f t="shared" ref="AZA6" si="755">AZA5/AYZ5-1</f>
        <v>7.6796136618551003E-4</v>
      </c>
      <c r="AZB6" s="212">
        <f t="shared" ref="AZB6" si="756">AZB5/AZA5-1</f>
        <v>-2.0344282364370692E-4</v>
      </c>
      <c r="AZC6" s="212">
        <f t="shared" ref="AZC6" si="757">AZC5/AZB5-1</f>
        <v>8.4963587034136978E-4</v>
      </c>
      <c r="AZD6" s="212">
        <f t="shared" ref="AZD6" si="758">AZD5/AZC5-1</f>
        <v>6.5273685787459179E-4</v>
      </c>
      <c r="AZE6" s="212">
        <f t="shared" ref="AZE6" si="759">AZE5/AZD5-1</f>
        <v>-2.3882427167509768E-4</v>
      </c>
      <c r="AZF6" s="212">
        <f t="shared" ref="AZF6" si="760">AZF5/AZE5-1</f>
        <v>7.915172172823226E-4</v>
      </c>
      <c r="AZG6" s="212">
        <f t="shared" ref="AZG6" si="761">AZG5/AZF5-1</f>
        <v>-3.5269473024202025E-4</v>
      </c>
      <c r="AZH6" s="212">
        <f t="shared" ref="AZH6" si="762">AZH5/AZG5-1</f>
        <v>1.0014362234807006E-3</v>
      </c>
      <c r="AZI6" s="212">
        <f t="shared" ref="AZI6" si="763">AZI5/AZH5-1</f>
        <v>-4.2367148726496495E-4</v>
      </c>
      <c r="AZJ6" s="212">
        <f t="shared" ref="AZJ6" si="764">AZJ5/AZI5-1</f>
        <v>7.3016359226230065E-4</v>
      </c>
      <c r="AZK6" s="212">
        <f t="shared" ref="AZK6" si="765">AZK5/AZJ5-1</f>
        <v>-2.3846471434063599E-4</v>
      </c>
      <c r="AZL6" s="212">
        <f t="shared" ref="AZL6" si="766">AZL5/AZK5-1</f>
        <v>7.0132468484906951E-4</v>
      </c>
      <c r="AZM6" s="212">
        <f t="shared" ref="AZM6" si="767">AZM5/AZL5-1</f>
        <v>2.6681465986477804E-4</v>
      </c>
      <c r="AZN6" s="212">
        <f t="shared" ref="AZN6" si="768">AZN5/AZM5-1</f>
        <v>5.7972251564009092E-4</v>
      </c>
      <c r="AZO6" s="212">
        <f t="shared" ref="AZO6" si="769">AZO5/AZN5-1</f>
        <v>-3.5545192157426797E-5</v>
      </c>
      <c r="AZP6" s="212">
        <f t="shared" ref="AZP6" si="770">AZP5/AZO5-1</f>
        <v>1.347210669624177E-3</v>
      </c>
      <c r="AZQ6" s="212">
        <f t="shared" ref="AZQ6" si="771">AZQ5/AZP5-1</f>
        <v>2.1299178916645012E-4</v>
      </c>
      <c r="AZR6" s="212">
        <f t="shared" ref="AZR6" si="772">AZR5/AZQ5-1</f>
        <v>5.5720983386620127E-4</v>
      </c>
      <c r="AZS6" s="212">
        <f t="shared" ref="AZS6" si="773">AZS5/AZR5-1</f>
        <v>2.4120488936518747E-4</v>
      </c>
      <c r="AZT6" s="212">
        <f t="shared" ref="AZT6" si="774">AZT5/AZS5-1</f>
        <v>-1.0284198506305131E-4</v>
      </c>
      <c r="AZU6" s="212">
        <f t="shared" ref="AZU6" si="775">AZU5/AZT5-1</f>
        <v>1.2058576307727442E-4</v>
      </c>
      <c r="AZV6" s="212">
        <f t="shared" ref="AZV6" si="776">AZV5/AZU5-1</f>
        <v>2.4114244780881755E-4</v>
      </c>
      <c r="AZW6" s="212">
        <f t="shared" ref="AZW6" si="777">AZW5/AZV5-1</f>
        <v>9.0406617055283078E-4</v>
      </c>
      <c r="AZX6" s="212">
        <f t="shared" ref="AZX6" si="778">AZX5/AZW5-1</f>
        <v>-7.2968396891404108E-4</v>
      </c>
      <c r="AZY6" s="212">
        <f t="shared" ref="AZY6" si="779">AZY5/AZX5-1</f>
        <v>6.7350092872242584E-4</v>
      </c>
      <c r="AZZ6" s="212">
        <f t="shared" ref="AZZ6" si="780">AZZ5/AZY5-1</f>
        <v>3.2235439145855693E-4</v>
      </c>
      <c r="BAA6" s="212">
        <f t="shared" ref="BAA6" si="781">BAA5/AZZ5-1</f>
        <v>9.5612789450028046E-5</v>
      </c>
      <c r="BAB6" s="212">
        <f t="shared" ref="BAB6" si="782">BAB5/BAA5-1</f>
        <v>8.6397371253754685E-4</v>
      </c>
      <c r="BAC6" s="212">
        <f t="shared" ref="BAC6" si="783">BAC5/BAB5-1</f>
        <v>-1.6273968725677435E-4</v>
      </c>
      <c r="BAD6" s="212">
        <f t="shared" ref="BAD6" si="784">BAD5/BAC5-1</f>
        <v>6.9706383972500952E-4</v>
      </c>
      <c r="BAE6" s="212">
        <f t="shared" ref="BAE6" si="785">BAE5/BAD5-1</f>
        <v>7.9912026052730845E-4</v>
      </c>
      <c r="BAF6" s="212">
        <f t="shared" ref="BAF6" si="786">BAF5/BAE5-1</f>
        <v>-2.3671816758941144E-4</v>
      </c>
      <c r="BAG6" s="212">
        <f t="shared" ref="BAG6" si="787">BAG5/BAF5-1</f>
        <v>1.0389793971092853E-3</v>
      </c>
      <c r="BAH6" s="212">
        <f t="shared" ref="BAH6" si="788">BAH5/BAG5-1</f>
        <v>-1.4827157704477845E-4</v>
      </c>
      <c r="BAI6" s="212">
        <f t="shared" ref="BAI6" si="789">BAI5/BAH5-1</f>
        <v>9.3919257684804691E-4</v>
      </c>
      <c r="BAJ6" s="212">
        <f t="shared" ref="BAJ6" si="790">BAJ5/BAI5-1</f>
        <v>-1.3404447454568036E-4</v>
      </c>
      <c r="BAK6" s="212">
        <f t="shared" ref="BAK6" si="791">BAK5/BAJ5-1</f>
        <v>1.6757805609455279E-3</v>
      </c>
      <c r="BAL6" s="212">
        <f t="shared" ref="BAL6" si="792">BAL5/BAK5-1</f>
        <v>6.9736726248126324E-4</v>
      </c>
      <c r="BAM6" s="212">
        <f t="shared" ref="BAM6" si="793">BAM5/BAL5-1</f>
        <v>2.4637216980094578E-5</v>
      </c>
      <c r="BAN6" s="212">
        <f t="shared" ref="BAN6" si="794">BAN5/BAM5-1</f>
        <v>2.7100271002700183E-4</v>
      </c>
      <c r="BAO6" s="212">
        <f t="shared" ref="BAO6" si="795">BAO5/BAN5-1</f>
        <v>1.4074248698925373E-5</v>
      </c>
      <c r="BAP6" s="212">
        <f t="shared" ref="BAP6" si="796">BAP5/BAO5-1</f>
        <v>6.4036930308808415E-4</v>
      </c>
      <c r="BAQ6" s="212">
        <f t="shared" ref="BAQ6" si="797">BAQ5/BAP5-1</f>
        <v>2.2855696166934614E-4</v>
      </c>
      <c r="BAR6" s="212">
        <f t="shared" ref="BAR6" si="798">BAR5/BAQ5-1</f>
        <v>-5.6247319463631484E-5</v>
      </c>
      <c r="BAS6" s="212">
        <f t="shared" ref="BAS6" si="799">BAS5/BAR5-1</f>
        <v>3.0234634828896212E-4</v>
      </c>
      <c r="BAT6" s="212">
        <f t="shared" ref="BAT6" si="800">BAT5/BAS5-1</f>
        <v>-2.0384637012893503E-4</v>
      </c>
      <c r="BAU6" s="212">
        <f t="shared" ref="BAU6" si="801">BAU5/BAT5-1</f>
        <v>3.8668400885866205E-4</v>
      </c>
      <c r="BAV6" s="212">
        <f t="shared" ref="BAV6" si="802">BAV5/BAU5-1</f>
        <v>1.1244641225660601E-4</v>
      </c>
      <c r="BAW6" s="212">
        <f t="shared" ref="BAW6" si="803">BAW5/BAV5-1</f>
        <v>-1.05406658889029E-5</v>
      </c>
      <c r="BAX6" s="212">
        <f t="shared" ref="BAX6" si="804">BAX5/BAW5-1</f>
        <v>8.0812623634463066E-5</v>
      </c>
      <c r="BAY6" s="212">
        <f t="shared" ref="BAY6" si="805">BAY5/BAX5-1</f>
        <v>0</v>
      </c>
      <c r="BAZ6" s="212">
        <f t="shared" ref="BAZ6" si="806">BAZ5/BAY5-1</f>
        <v>-2.4593158885921618E-5</v>
      </c>
      <c r="BBA6" s="212">
        <f t="shared" ref="BBA6" si="807">BBA5/BAZ5-1</f>
        <v>4.1809398331138503E-4</v>
      </c>
      <c r="BBB6" s="212">
        <f t="shared" ref="BBB6" si="808">BBB5/BBA5-1</f>
        <v>-1.0535779507270249E-5</v>
      </c>
      <c r="BBC6" s="212">
        <f t="shared" ref="BBC6" si="809">BBC5/BBB5-1</f>
        <v>3.6524420438222016E-4</v>
      </c>
      <c r="BBD6" s="212">
        <f t="shared" ref="BBD6" si="810">BBD5/BBC5-1</f>
        <v>-1.6149133739407073E-4</v>
      </c>
      <c r="BBE6" s="212">
        <f t="shared" ref="BBE6" si="811">BBE5/BBD5-1</f>
        <v>1.8258491076172945E-4</v>
      </c>
      <c r="BBF6" s="212">
        <f t="shared" ref="BBF6" si="812">BBF5/BBE5-1</f>
        <v>4.8797441469394798E-4</v>
      </c>
      <c r="BBG6" s="212">
        <f t="shared" ref="BBG6" si="813">BBG5/BBF5-1</f>
        <v>-1.9298922769228621E-4</v>
      </c>
      <c r="BBH6" s="212">
        <f t="shared" ref="BBH6" si="814">BBH5/BBG5-1</f>
        <v>2.9480407812321197E-4</v>
      </c>
      <c r="BBI6" s="212">
        <f t="shared" ref="BBI6" si="815">BBI5/BBH5-1</f>
        <v>2.4559766191023513E-4</v>
      </c>
      <c r="BBJ6" s="212">
        <f t="shared" ref="BBJ6" si="816">BBJ5/BBI5-1</f>
        <v>1.8239918060669602E-4</v>
      </c>
      <c r="BBK6" s="212">
        <f t="shared" ref="BBK6" si="817">BBK5/BBJ5-1</f>
        <v>1.0521110608441298E-4</v>
      </c>
      <c r="BBL6" s="212">
        <f t="shared" ref="BBL6" si="818">BBL5/BBK5-1</f>
        <v>1.4377338509174997E-4</v>
      </c>
      <c r="BBM6" s="212">
        <f t="shared" ref="BBM6" si="819">BBM5/BBL5-1</f>
        <v>3.6814720278255386E-4</v>
      </c>
      <c r="BBN6" s="212">
        <f t="shared" ref="BBN6" si="820">BBN5/BBM5-1</f>
        <v>-1.1916569990577663E-4</v>
      </c>
      <c r="BBO6" s="212">
        <f t="shared" ref="BBO6" si="821">BBO5/BBN5-1</f>
        <v>3.8558203608429764E-5</v>
      </c>
      <c r="BBP6" s="212">
        <f t="shared" ref="BBP6" si="822">BBP5/BBO5-1</f>
        <v>1.121649947073422E-4</v>
      </c>
      <c r="BBQ6" s="212">
        <f t="shared" ref="BBQ6" si="823">BBQ5/BBP5-1</f>
        <v>3.8552392701562965E-5</v>
      </c>
      <c r="BBR6" s="212">
        <f t="shared" ref="BBR6" si="824">BBR5/BBQ5-1</f>
        <v>2.1027767166614808E-5</v>
      </c>
      <c r="BBS6" s="212">
        <f t="shared" ref="BBS6" si="825">BBS5/BBR5-1</f>
        <v>-1.0513662504374466E-5</v>
      </c>
      <c r="BBT6" s="212">
        <f t="shared" ref="BBT6" si="826">BBT5/BBS5-1</f>
        <v>9.462395738424334E-5</v>
      </c>
      <c r="BBU6" s="212">
        <f t="shared" ref="BBU6" si="827">BBU5/BBT5-1</f>
        <v>6.3076669691852771E-5</v>
      </c>
      <c r="BBV6" s="212">
        <f t="shared" ref="BBV6" si="828">BBV5/BBU5-1</f>
        <v>1.261453825533998E-4</v>
      </c>
      <c r="BBW6" s="212">
        <f t="shared" ref="BBW6" si="829">BBW5/BBV5-1</f>
        <v>1.6817262920398868E-4</v>
      </c>
      <c r="BBX6" s="212">
        <f t="shared" ref="BBX6" si="830">BBX5/BBW5-1</f>
        <v>2.8024058654319006E-5</v>
      </c>
      <c r="BBY6" s="212">
        <f t="shared" ref="BBY6" si="831">BBY5/BBX5-1</f>
        <v>-2.7672982411897085E-4</v>
      </c>
      <c r="BBZ6" s="212">
        <f t="shared" ref="BBZ6" si="832">BBZ5/BBY5-1</f>
        <v>1.7519393969123165E-4</v>
      </c>
      <c r="BCA6" s="212">
        <f t="shared" ref="BCA6" si="833">BCA5/BBZ5-1</f>
        <v>-4.5542445559321187E-5</v>
      </c>
      <c r="BCB6" s="212">
        <f t="shared" ref="BCB6" si="834">BCB5/BCA5-1</f>
        <v>8.0578765743410941E-5</v>
      </c>
      <c r="BCC6" s="212">
        <f t="shared" ref="BCC6" si="835">BCC5/BCB5-1</f>
        <v>-8.0572273329138078E-5</v>
      </c>
      <c r="BCD6" s="212">
        <f t="shared" ref="BCD6" si="836">BCD5/BCC5-1</f>
        <v>5.2551368963094092E-5</v>
      </c>
      <c r="BCE6" s="212">
        <f t="shared" ref="BCE6" si="837">BCE5/BCD5-1</f>
        <v>-1.4012961989773309E-5</v>
      </c>
      <c r="BCF6" s="212">
        <f t="shared" ref="BCF6" si="838">BCF5/BCE5-1</f>
        <v>2.0669408574658377E-4</v>
      </c>
      <c r="BCG6" s="212">
        <f t="shared" ref="BCG6" si="839">BCG5/BCF5-1</f>
        <v>-2.0314880650085243E-4</v>
      </c>
      <c r="BCH6" s="212">
        <f t="shared" ref="BCH6" si="840">BCH5/BCG5-1</f>
        <v>-2.9077201722205182E-4</v>
      </c>
      <c r="BCI6" s="212">
        <f t="shared" ref="BCI6" si="841">BCI5/BCH5-1</f>
        <v>2.6632651630897897E-4</v>
      </c>
      <c r="BCJ6" s="212">
        <f t="shared" ref="BCJ6" si="842">BCJ5/BCI5-1</f>
        <v>-1.1561098654711E-4</v>
      </c>
      <c r="BCK6" s="212">
        <f t="shared" ref="BCK6" si="843">BCK5/BCJ5-1</f>
        <v>2.2774493968258369E-4</v>
      </c>
      <c r="BCL6" s="212">
        <f t="shared" ref="BCL6" si="844">BCL5/BCK5-1</f>
        <v>7.0059410379741394E-6</v>
      </c>
      <c r="BCM6" s="212">
        <f t="shared" ref="BCM6" si="845">BCM5/BCL5-1</f>
        <v>6.3053027596238209E-5</v>
      </c>
      <c r="BCN6" s="212">
        <f t="shared" ref="BCN6" si="846">BCN5/BCM5-1</f>
        <v>-7.7059952643288021E-5</v>
      </c>
      <c r="BCO6" s="212">
        <f t="shared" ref="BCO6" si="847">BCO5/BCN5-1</f>
        <v>-4.2035940729268084E-5</v>
      </c>
      <c r="BCP6" s="212">
        <f t="shared" ref="BCP6" si="848">BCP5/BCO5-1</f>
        <v>1.0509426956017975E-5</v>
      </c>
      <c r="BCQ6" s="212">
        <f t="shared" ref="BCQ6" si="849">BCQ5/BCP5-1</f>
        <v>1.0859627059378596E-4</v>
      </c>
      <c r="BCR6" s="212">
        <f t="shared" ref="BCR6" si="850">BCR5/BCQ5-1</f>
        <v>-7.0054502402938645E-5</v>
      </c>
      <c r="BCS6" s="212">
        <f t="shared" ref="BCS6" si="851">BCS5/BCR5-1</f>
        <v>-9.4580204012983948E-5</v>
      </c>
      <c r="BCT6" s="212">
        <f t="shared" ref="BCT6" si="852">BCT5/BCS5-1</f>
        <v>-5.2549527929990347E-5</v>
      </c>
      <c r="BCU6" s="212">
        <f t="shared" ref="BCU6" si="853">BCU5/BCT5-1</f>
        <v>-2.8027887748316438E-4</v>
      </c>
      <c r="BCV6" s="212">
        <f t="shared" ref="BCV6" si="854">BCV5/BCU5-1</f>
        <v>-1.0513404590906106E-5</v>
      </c>
      <c r="BCW6" s="212">
        <f t="shared" ref="BCW6" si="855">BCW5/BCV5-1</f>
        <v>-2.4881985792724048E-4</v>
      </c>
      <c r="BCX6" s="212">
        <f t="shared" ref="BCX6" si="856">BCX5/BCW5-1</f>
        <v>1.3670971269919008E-4</v>
      </c>
      <c r="BCY6" s="212">
        <f t="shared" ref="BCY6" si="857">BCY5/BCX5-1</f>
        <v>-1.0514694285268522E-4</v>
      </c>
      <c r="BCZ6" s="212">
        <f t="shared" ref="BCZ6" si="858">BCZ5/BCY5-1</f>
        <v>1.051579998945229E-5</v>
      </c>
      <c r="BDA6" s="212">
        <f t="shared" ref="BDA6" si="859">BDA5/BCZ5-1</f>
        <v>-1.927876391576433E-4</v>
      </c>
      <c r="BDB6" s="212">
        <f t="shared" ref="BDB6" si="860">BDB5/BDA5-1</f>
        <v>1.6828347351105499E-4</v>
      </c>
      <c r="BDC6" s="212">
        <f t="shared" ref="BDC6" si="861">BDC5/BDB5-1</f>
        <v>1.4021263245789228E-5</v>
      </c>
      <c r="BDD6" s="212">
        <f t="shared" ref="BDD6" si="862">BDD5/BDC5-1</f>
        <v>-4.907373328422171E-5</v>
      </c>
      <c r="BDE6" s="212">
        <f t="shared" ref="BDE6" si="863">BDE5/BDD5-1</f>
        <v>-1.0516316064379527E-4</v>
      </c>
      <c r="BDF6" s="212">
        <f t="shared" ref="BDF6" si="864">BDF5/BDE5-1</f>
        <v>-1.472439095361322E-4</v>
      </c>
      <c r="BDG6" s="212">
        <f t="shared" ref="BDG6" si="865">BDG5/BDF5-1</f>
        <v>-1.0518970964124019E-4</v>
      </c>
      <c r="BDH6" s="212">
        <f t="shared" ref="BDH6" si="866">BDH5/BDG5-1</f>
        <v>-1.4728108595252198E-4</v>
      </c>
      <c r="BDI6" s="212">
        <f t="shared" ref="BDI6" si="867">BDI5/BDH5-1</f>
        <v>-1.5080998993421968E-4</v>
      </c>
      <c r="BDJ6" s="212">
        <f t="shared" ref="BDJ6" si="868">BDJ5/BDI5-1</f>
        <v>-9.4708927894981976E-5</v>
      </c>
      <c r="BDK6" s="212">
        <f t="shared" ref="BDK6" si="869">BDK5/BDJ5-1</f>
        <v>-2.595972033664351E-4</v>
      </c>
      <c r="BDL6" s="212">
        <f t="shared" ref="BDL6" si="870">BDL5/BDK5-1</f>
        <v>1.3685026826149027E-4</v>
      </c>
      <c r="BDM6" s="212">
        <f t="shared" ref="BDM6" si="871">BDM5/BDL5-1</f>
        <v>-3.1576509883390891E-5</v>
      </c>
      <c r="BDN6" s="212">
        <f t="shared" ref="BDN6" si="872">BDN5/BDM5-1</f>
        <v>7.7189461533233583E-5</v>
      </c>
      <c r="BDO6" s="212">
        <f t="shared" ref="BDO6" si="873">BDO5/BDN5-1</f>
        <v>-1.6138368972229422E-4</v>
      </c>
      <c r="BDP6" s="212">
        <f t="shared" ref="BDP6" si="874">BDP5/BDO5-1</f>
        <v>-1.4386520181475237E-4</v>
      </c>
      <c r="BDQ6" s="212">
        <f t="shared" ref="BDQ6" si="875">BDQ5/BDP5-1</f>
        <v>8.7735306090852561E-5</v>
      </c>
      <c r="BDR6" s="212">
        <f t="shared" ref="BDR6" si="876">BDR5/BDQ5-1</f>
        <v>6.6672983054516521E-5</v>
      </c>
      <c r="BDS6" s="212">
        <f t="shared" ref="BDS6" si="877">BDS5/BDR5-1</f>
        <v>-1.7544352122200735E-5</v>
      </c>
      <c r="BDT6" s="212">
        <f t="shared" ref="BDT6" si="878">BDT5/BDS5-1</f>
        <v>-9.4741163632061642E-5</v>
      </c>
      <c r="BDU6" s="212">
        <f t="shared" ref="BDU6" si="879">BDU5/BDT5-1</f>
        <v>4.9129702414330012E-5</v>
      </c>
      <c r="BDV6" s="212">
        <f t="shared" ref="BDV6" si="880">BDV5/BDU5-1</f>
        <v>-2.807273646016073E-4</v>
      </c>
      <c r="BDW6" s="212">
        <f t="shared" ref="BDW6" si="881">BDW5/BDV5-1</f>
        <v>2.2815503310003038E-4</v>
      </c>
      <c r="BDX6" s="212">
        <f t="shared" ref="BDX6" si="882">BDX5/BDW5-1</f>
        <v>0</v>
      </c>
      <c r="BDY6" s="212">
        <f t="shared" ref="BDY6" si="883">BDY5/BDX5-1</f>
        <v>-2.8074214185158652E-5</v>
      </c>
      <c r="BDZ6" s="212">
        <f t="shared" ref="BDZ6" si="884">BDZ5/BDY5-1</f>
        <v>5.2640629441436104E-5</v>
      </c>
      <c r="BEA6" s="212">
        <f t="shared" ref="BEA6" si="885">BEA5/BDZ5-1</f>
        <v>-8.0711383112386237E-5</v>
      </c>
      <c r="BEB6" s="212">
        <f t="shared" ref="BEB6" si="886">BEB5/BEA5-1</f>
        <v>9.124631943935313E-5</v>
      </c>
      <c r="BEC6" s="212">
        <f t="shared" ref="BEC6" si="887">BEC5/BEB5-1</f>
        <v>-8.0710533426398001E-5</v>
      </c>
      <c r="BED6" s="212">
        <f t="shared" ref="BED6" si="888">BED5/BEC5-1</f>
        <v>-7.0188737515075594E-5</v>
      </c>
      <c r="BEE6" s="212">
        <f t="shared" ref="BEE6" si="889">BEE5/BED5-1</f>
        <v>2.4567782511919489E-5</v>
      </c>
      <c r="BEF6" s="212">
        <f t="shared" ref="BEF6" si="890">BEF5/BEE5-1</f>
        <v>1.4038387971870847E-5</v>
      </c>
      <c r="BEG6" s="212">
        <f t="shared" ref="BEG6" si="891">BEG5/BEF5-1</f>
        <v>4.9133668144296649E-5</v>
      </c>
      <c r="BEH6" s="212">
        <f t="shared" ref="BEH6" si="892">BEH5/BEG5-1</f>
        <v>1.754687648052311E-4</v>
      </c>
      <c r="BEI6" s="212">
        <f t="shared" ref="BEI6" si="893">BEI5/BEH5-1</f>
        <v>-1.2631534626195151E-4</v>
      </c>
      <c r="BEJ6" s="212">
        <f t="shared" ref="BEJ6" si="894">BEJ5/BEI5-1</f>
        <v>-3.1582825961162797E-5</v>
      </c>
      <c r="BEK6" s="212">
        <f t="shared" ref="BEK6" si="895">BEK5/BEJ5-1</f>
        <v>1.2633529387007236E-4</v>
      </c>
      <c r="BEL6" s="212">
        <f t="shared" ref="BEL6" si="896">BEL5/BEK5-1</f>
        <v>-5.9650797215371476E-5</v>
      </c>
      <c r="BEM6" s="212">
        <f t="shared" ref="BEM6" si="897">BEM5/BEL5-1</f>
        <v>-2.1054478463011783E-5</v>
      </c>
      <c r="BEN6" s="212">
        <f t="shared" ref="BEN6" si="898">BEN5/BEM5-1</f>
        <v>2.8073229017877566E-5</v>
      </c>
      <c r="BEO6" s="212">
        <f t="shared" ref="BEO6" si="899">BEO5/BEN5-1</f>
        <v>-1.0527165350193712E-4</v>
      </c>
      <c r="BEP6" s="212">
        <f t="shared" ref="BEP6" si="900">BEP5/BEO5-1</f>
        <v>7.0188491193112768E-5</v>
      </c>
      <c r="BEQ6" s="212">
        <f t="shared" ref="BEQ6" si="901">BEQ5/BEP5-1</f>
        <v>-2.1405987359945922E-4</v>
      </c>
      <c r="BER6" s="212">
        <f t="shared" ref="BER6" si="902">BER5/BEQ5-1</f>
        <v>8.4238310179562959E-5</v>
      </c>
      <c r="BES6" s="212">
        <f t="shared" ref="BES6" si="903">BES5/BER5-1</f>
        <v>-3.5096339452422853E-6</v>
      </c>
      <c r="BET6" s="212">
        <f t="shared" ref="BET6" si="904">BET5/BES5-1</f>
        <v>6.6683278992396566E-5</v>
      </c>
      <c r="BEU6" s="212">
        <f t="shared" ref="BEU6" si="905">BEU5/BET5-1</f>
        <v>1.0528236731088825E-5</v>
      </c>
      <c r="BEV6" s="212">
        <f t="shared" ref="BEV6" si="906">BEV5/BEU5-1</f>
        <v>1.3335626125177136E-4</v>
      </c>
      <c r="BEW6" s="212">
        <f t="shared" ref="BEW6" si="907">BEW5/BEV5-1</f>
        <v>4.9124703058733843E-5</v>
      </c>
      <c r="BEX6" s="212">
        <f t="shared" ref="BEX6" si="908">BEX5/BEW5-1</f>
        <v>-7.3683434911209211E-5</v>
      </c>
      <c r="BEY6" s="212">
        <f t="shared" ref="BEY6" si="909">BEY5/BEX5-1</f>
        <v>7.3688864559828815E-5</v>
      </c>
      <c r="BEZ6" s="212">
        <f t="shared" ref="BEZ6" si="910">BEZ5/BEY5-1</f>
        <v>-6.6665964919665477E-5</v>
      </c>
      <c r="BFA6" s="212">
        <f t="shared" ref="BFA6" si="911">BFA5/BEZ5-1</f>
        <v>2.1053813547444733E-5</v>
      </c>
      <c r="BFB6" s="212">
        <f t="shared" ref="BFB6" si="912">BFB5/BFA5-1</f>
        <v>-6.6669005929997915E-5</v>
      </c>
      <c r="BFC6" s="212">
        <f t="shared" ref="BFC6" si="913">BFC5/BFB5-1</f>
        <v>2.807303199259259E-5</v>
      </c>
      <c r="BFD6" s="212">
        <f t="shared" ref="BFD6" si="914">BFD5/BFC5-1</f>
        <v>7.0180609799130877E-6</v>
      </c>
      <c r="BFE6" s="212">
        <f t="shared" ref="BFE6" si="915">BFE5/BFD5-1</f>
        <v>0</v>
      </c>
      <c r="BFF6" s="212">
        <f t="shared" ref="BFF6" si="916">BFF5/BFE5-1</f>
        <v>3.8599064499100777E-5</v>
      </c>
      <c r="BFG6" s="212">
        <f t="shared" ref="BFG6" si="917">BFG5/BFF5-1</f>
        <v>-2.4562092971081029E-5</v>
      </c>
      <c r="BFH6" s="212">
        <f t="shared" ref="BFH6" si="918">BFH5/BFG5-1</f>
        <v>4.5616435952799961E-5</v>
      </c>
      <c r="BFI6" s="212">
        <f t="shared" ref="BFI6" si="919">BFI5/BFH5-1</f>
        <v>-2.8070372423694145E-5</v>
      </c>
      <c r="BFJ6" s="212">
        <f t="shared" ref="BFJ6" si="920">BFJ5/BFI5-1</f>
        <v>-1.1579353661528291E-4</v>
      </c>
      <c r="BFK6" s="212">
        <f t="shared" ref="BFK6" si="921">BFK5/BFJ5-1</f>
        <v>-3.5093014033815706E-5</v>
      </c>
      <c r="BFL6" s="212">
        <f t="shared" ref="BFL6" si="922">BFL5/BFK5-1</f>
        <v>1.4037698238711371E-5</v>
      </c>
      <c r="BFM6" s="212">
        <f t="shared" ref="BFM6" si="923">BFM5/BFL5-1</f>
        <v>1.4037501184338552E-5</v>
      </c>
      <c r="BFN6" s="212">
        <f t="shared" ref="BFN6" si="924">BFN5/BFM5-1</f>
        <v>9.826112895017225E-5</v>
      </c>
      <c r="BFO6" s="212">
        <f t="shared" ref="BFO6" si="925">BFO5/BFN5-1</f>
        <v>1.052694371250773E-5</v>
      </c>
      <c r="BFP6" s="212">
        <f t="shared" ref="BFP6" si="926">BFP5/BFO5-1</f>
        <v>9.1232551774345083E-5</v>
      </c>
      <c r="BFQ6" s="212">
        <f t="shared" ref="BFQ6" si="927">BFQ5/BFP5-1</f>
        <v>2.456036938802697E-5</v>
      </c>
      <c r="BFR6" s="212">
        <f t="shared" ref="BFR6" si="928">BFR5/BFQ5-1</f>
        <v>-3.8593918300189323E-5</v>
      </c>
      <c r="BFS6" s="212">
        <f t="shared" ref="BFS6" si="929">BFS5/BFR5-1</f>
        <v>-2.1052040644509162E-5</v>
      </c>
      <c r="BFT6" s="212">
        <f>BFT5/BFS5-1</f>
        <v>-1.2631490305337056E-4</v>
      </c>
      <c r="BFU6" s="212">
        <f t="shared" ref="BFU6" si="930">BFU5/BFT5-1</f>
        <v>2.1055143420545264E-5</v>
      </c>
      <c r="BFV6" s="212">
        <f t="shared" ref="BFV6" si="931">BFV5/BFU5-1</f>
        <v>-4.2109400221757021E-5</v>
      </c>
      <c r="BFW6" s="212">
        <f t="shared" ref="BFW6" si="932">BFW5/BFV5-1</f>
        <v>-9.1240875912279584E-5</v>
      </c>
      <c r="BFX6" s="212">
        <f t="shared" ref="BFX6" si="933">BFX5/BFW5-1</f>
        <v>1.474025563814596E-4</v>
      </c>
      <c r="BFY6" s="212">
        <f t="shared" ref="BFY6" si="934">BFY5/BFX5-1</f>
        <v>-1.2632642748866552E-4</v>
      </c>
      <c r="BFZ6" s="212">
        <f t="shared" ref="BFZ6" si="935">BFZ5/BFY5-1</f>
        <v>1.4388994174208136E-4</v>
      </c>
      <c r="BGA6" s="212">
        <f t="shared" ref="BGA6" si="936">BGA5/BFZ5-1</f>
        <v>-5.614409381671237E-5</v>
      </c>
      <c r="BGB6" s="212">
        <f t="shared" ref="BGB6" si="937">BGB5/BGA5-1</f>
        <v>1.193128980749858E-4</v>
      </c>
      <c r="BGC6" s="212">
        <f t="shared" ref="BGC6" si="938">BGC5/BGB5-1</f>
        <v>7.017568482758918E-6</v>
      </c>
      <c r="BGD6" s="212">
        <f t="shared" ref="BGD6" si="939">BGD5/BGC5-1</f>
        <v>-7.0175192369292816E-6</v>
      </c>
      <c r="BGE6" s="212">
        <f t="shared" ref="BGE6" si="940">BGE5/BGD5-1</f>
        <v>-1.0526352724038457E-4</v>
      </c>
      <c r="BGF6" s="212">
        <f t="shared" ref="BGF6" si="941">BGF5/BGE5-1</f>
        <v>-3.1582382645223284E-5</v>
      </c>
      <c r="BGG6" s="212">
        <f t="shared" ref="BGG6" si="942">BGG5/BGF5-1</f>
        <v>-9.8259404828660024E-5</v>
      </c>
      <c r="BGH6" s="212">
        <f t="shared" ref="BGH6" si="943">BGH5/BGG5-1</f>
        <v>5.9663358274786304E-5</v>
      </c>
      <c r="BGI6" s="212">
        <f t="shared" ref="BGI6" si="944">BGI5/BGH5-1</f>
        <v>-7.7206798409501509E-5</v>
      </c>
      <c r="BGJ6" s="212">
        <f t="shared" ref="BGJ6" si="945">BGJ5/BGI5-1</f>
        <v>1.544255195191635E-4</v>
      </c>
      <c r="BGK6" s="212">
        <f t="shared" ref="BGK6" si="946">BGK5/BGJ5-1</f>
        <v>5.6146063985407224E-5</v>
      </c>
      <c r="BGL6" s="212">
        <f t="shared" ref="BGL6" si="947">BGL5/BGK5-1</f>
        <v>-2.1755378315502227E-4</v>
      </c>
      <c r="BGM6" s="212">
        <f t="shared" ref="BGM6" si="948">BGM5/BGL5-1</f>
        <v>7.0193910678195692E-5</v>
      </c>
      <c r="BGN6" s="212">
        <f t="shared" ref="BGN6" si="949">BGN5/BGM5-1</f>
        <v>-3.8603941111325923E-5</v>
      </c>
      <c r="BGO6" s="212">
        <f t="shared" ref="BGO6" si="950">BGO5/BGN5-1</f>
        <v>7.3701278190840824E-5</v>
      </c>
      <c r="BGP6" s="212">
        <f t="shared" ref="BGP6" si="951">BGP5/BGO5-1</f>
        <v>-2.4565282237598574E-5</v>
      </c>
      <c r="BGQ6" s="212">
        <f t="shared" ref="BGQ6" si="952">BGQ5/BGP5-1</f>
        <v>-3.5094122436962749E-6</v>
      </c>
      <c r="BGR6" s="212">
        <f t="shared" ref="BGR6" si="953">BGR5/BGQ5-1</f>
        <v>1.1230158590902484E-4</v>
      </c>
      <c r="BGS6" s="212">
        <f t="shared" ref="BGS6" si="954">BGS5/BGR5-1</f>
        <v>-1.2632509763876865E-4</v>
      </c>
      <c r="BGT6" s="212">
        <f t="shared" ref="BGT6" si="955">BGT5/BGS5-1</f>
        <v>1.8600211270336509E-4</v>
      </c>
      <c r="BGU6" s="212">
        <f t="shared" ref="BGU6" si="956">BGU5/BGT5-1</f>
        <v>-2.1052927058562432E-5</v>
      </c>
      <c r="BGV6" s="212">
        <f t="shared" ref="BGV6" si="957">BGV5/BGU5-1</f>
        <v>-3.5088950489425841E-5</v>
      </c>
      <c r="BGW6" s="212">
        <f t="shared" ref="BGW6" si="958">BGW5/BGV5-1</f>
        <v>-9.8252508948015738E-5</v>
      </c>
      <c r="BGX6" s="212">
        <f t="shared" ref="BGX6" si="959">BGX5/BGW5-1</f>
        <v>7.3696622589158878E-5</v>
      </c>
      <c r="BGY6" s="212">
        <f t="shared" ref="BGY6" si="960">BGY5/BGX5-1</f>
        <v>-5.9654774312023484E-5</v>
      </c>
      <c r="BGZ6" s="212">
        <f t="shared" ref="BGZ6" si="961">BGZ5/BGY5-1</f>
        <v>1.0527941155835663E-4</v>
      </c>
      <c r="BHA6" s="212">
        <f t="shared" ref="BHA6" si="962">BHA5/BGZ5-1</f>
        <v>-1.8597404784803651E-4</v>
      </c>
      <c r="BHB6" s="212">
        <f t="shared" ref="BHB6" si="963">BHB5/BHA5-1</f>
        <v>1.6846065566289425E-4</v>
      </c>
      <c r="BHC6" s="212">
        <f t="shared" ref="BHC6" si="964">BHC5/BHB5-1</f>
        <v>-7.0180117270890463E-6</v>
      </c>
      <c r="BHD6" s="212">
        <f t="shared" ref="BHD6" si="965">BHD5/BHC5-1</f>
        <v>-5.6144487839415724E-5</v>
      </c>
      <c r="BHE6" s="212">
        <f t="shared" ref="BHE6" si="966">BHE5/BHD5-1</f>
        <v>6.3166095247479959E-5</v>
      </c>
      <c r="BHF6" s="212">
        <f t="shared" ref="BHF6" si="967">BHF5/BHE5-1</f>
        <v>-4.9126082089623324E-5</v>
      </c>
      <c r="BHG6" s="212">
        <f t="shared" ref="BHG6" si="968">BHG5/BHF5-1</f>
        <v>7.018356511445667E-5</v>
      </c>
      <c r="BHH6" s="212">
        <f t="shared" ref="BHH6" si="969">BHH5/BHG5-1</f>
        <v>-3.8598251849930598E-5</v>
      </c>
      <c r="BHI6" s="212">
        <f t="shared" ref="BHI6" si="970">BHI5/BHH5-1</f>
        <v>-9.474482061666567E-5</v>
      </c>
      <c r="BHJ6" s="212">
        <f t="shared" ref="BHJ6" si="971">BHJ5/BHI5-1</f>
        <v>1.6494179660231367E-4</v>
      </c>
      <c r="BHK6" s="212">
        <f t="shared" ref="BHK6" si="972">BHK5/BHJ5-1</f>
        <v>-9.8246992940365097E-5</v>
      </c>
      <c r="BHL6" s="212">
        <f t="shared" ref="BHL6" si="973">BHL5/BHK5-1</f>
        <v>5.6146655063038509E-5</v>
      </c>
      <c r="BHM6" s="212">
        <f t="shared" ref="BHM6" si="974">BHM5/BHL5-1</f>
        <v>-3.508968924648137E-6</v>
      </c>
      <c r="BHN6" s="212">
        <f t="shared" ref="BHN6" si="975">BHN5/BHM5-1</f>
        <v>5.6143699799671154E-5</v>
      </c>
      <c r="BHO6" s="212">
        <f t="shared" ref="BHO6" si="976">BHO5/BHN5-1</f>
        <v>-3.1579058171971042E-5</v>
      </c>
      <c r="BHP6" s="212">
        <f t="shared" ref="BHP6" si="977">BHP5/BHO5-1</f>
        <v>5.6142320783214572E-5</v>
      </c>
      <c r="BHQ6" s="212">
        <f t="shared" ref="BHQ6" si="978">BHQ5/BHP5-1</f>
        <v>-1.4034792249928429E-5</v>
      </c>
      <c r="BHR6" s="212">
        <f t="shared" ref="BHR6" si="979">BHR5/BHQ5-1</f>
        <v>1.0526241921104962E-4</v>
      </c>
      <c r="BHS6" s="212">
        <f t="shared" ref="BHS6" si="980">BHS5/BHR5-1</f>
        <v>-1.0875971820700769E-4</v>
      </c>
      <c r="BHT6" s="212">
        <f t="shared" ref="BHT6" si="981">BHT5/BHS5-1</f>
        <v>-1.4035038473747541E-5</v>
      </c>
      <c r="BHU6" s="212">
        <f t="shared" ref="BHU6" si="982">BHU5/BHT5-1</f>
        <v>1.0877307480439136E-4</v>
      </c>
      <c r="BHV6" s="212">
        <f t="shared" ref="BHV6" si="983">BHV5/BHU5-1</f>
        <v>-9.8235962782688979E-5</v>
      </c>
      <c r="BHW6" s="212">
        <f t="shared" ref="BHW6" si="984">BHW5/BHV5-1</f>
        <v>-1.2982456140342435E-4</v>
      </c>
      <c r="BHX6" s="212">
        <f t="shared" ref="BHX6" si="985">BHX5/BHW5-1</f>
        <v>2.1055365082567334E-5</v>
      </c>
      <c r="BHY6" s="212">
        <f t="shared" ref="BHY6" si="986">BHY5/BHX5-1</f>
        <v>3.8600689899581653E-5</v>
      </c>
      <c r="BHZ6" s="212">
        <f t="shared" ref="BHZ6" si="987">BHZ5/BHY5-1</f>
        <v>-1.0527054530196089E-5</v>
      </c>
      <c r="BIA6" s="212">
        <f t="shared" ref="BIA6" si="988">BIA5/BHZ5-1</f>
        <v>8.421732280150529E-5</v>
      </c>
      <c r="BIB6" s="212">
        <f t="shared" ref="BIB6" si="989">BIB5/BIA5-1</f>
        <v>-1.4035038473747541E-5</v>
      </c>
      <c r="BIC6" s="212">
        <f t="shared" ref="BIC6" si="990">BIC5/BIB5-1</f>
        <v>-6.6667368428308116E-5</v>
      </c>
      <c r="BID6" s="212">
        <f t="shared" ref="BID6" si="991">BID5/BIC5-1</f>
        <v>-1.4036171213316351E-5</v>
      </c>
      <c r="BIE6" s="212">
        <f t="shared" ref="BIE6" si="992">BIE5/BID5-1</f>
        <v>8.4218209380537701E-5</v>
      </c>
      <c r="BIF6" s="212">
        <f t="shared" ref="BIF6" si="993">BIF5/BIE5-1</f>
        <v>2.8070372423583123E-5</v>
      </c>
      <c r="BIG6" s="212">
        <f t="shared" ref="BIG6" si="994">BIG5/BIF5-1</f>
        <v>-1.9297839343723755E-4</v>
      </c>
      <c r="BIH6" s="212">
        <f t="shared" ref="BIH6" si="995">BIH5/BIG5-1</f>
        <v>6.3168755329856552E-5</v>
      </c>
      <c r="BII6" s="212">
        <f t="shared" ref="BII6" si="996">BII5/BIH5-1</f>
        <v>4.2109843526816348E-5</v>
      </c>
      <c r="BIJ6" s="212">
        <f t="shared" ref="BIJ6" si="997">BIJ5/BII5-1</f>
        <v>1.5790526385983661E-4</v>
      </c>
      <c r="BIK6" s="212">
        <f t="shared" ref="BIK6" si="998">BIK5/BIJ5-1</f>
        <v>-1.7191414116612957E-4</v>
      </c>
      <c r="BIL6" s="212">
        <f t="shared" ref="BIL6" si="999">BIL5/BIK5-1</f>
        <v>-1.0527165350215917E-5</v>
      </c>
    </row>
    <row r="7" spans="1:1638">
      <c r="A7" s="26" t="s">
        <v>242</v>
      </c>
      <c r="B7" s="26">
        <v>1900.5</v>
      </c>
      <c r="C7" s="26">
        <v>1907.5</v>
      </c>
      <c r="D7" s="26">
        <v>1917.5</v>
      </c>
      <c r="E7" s="26">
        <v>1928</v>
      </c>
      <c r="F7" s="26">
        <v>1931.5</v>
      </c>
      <c r="G7" s="26">
        <v>1932</v>
      </c>
      <c r="H7" s="26">
        <v>1935.5</v>
      </c>
      <c r="I7" s="26">
        <v>1941</v>
      </c>
      <c r="J7" s="26">
        <v>1944.5</v>
      </c>
      <c r="K7" s="26">
        <v>1934.5</v>
      </c>
      <c r="L7" s="26">
        <v>1936.5</v>
      </c>
      <c r="M7" s="26">
        <v>1943.5</v>
      </c>
      <c r="N7" s="26">
        <v>1945</v>
      </c>
      <c r="O7" s="26">
        <v>1947</v>
      </c>
      <c r="P7" s="26">
        <v>1945.5</v>
      </c>
      <c r="Q7" s="26">
        <v>1947</v>
      </c>
      <c r="R7" s="26">
        <v>1947.5</v>
      </c>
      <c r="S7" s="26">
        <v>1946</v>
      </c>
      <c r="T7" s="26">
        <v>1945</v>
      </c>
      <c r="U7" s="26">
        <v>1942.5</v>
      </c>
      <c r="V7" s="26">
        <v>1946</v>
      </c>
      <c r="W7" s="26">
        <v>1946.5</v>
      </c>
      <c r="X7" s="26">
        <v>1947.5</v>
      </c>
      <c r="Y7" s="26">
        <v>1950.5</v>
      </c>
      <c r="Z7" s="26">
        <v>1953</v>
      </c>
      <c r="AA7" s="26">
        <v>1954.5</v>
      </c>
      <c r="AB7" s="26">
        <v>1954.5</v>
      </c>
      <c r="AC7" s="26">
        <v>1957.5</v>
      </c>
      <c r="AD7" s="26">
        <v>1960</v>
      </c>
      <c r="AE7" s="26">
        <v>1962.5</v>
      </c>
      <c r="AF7" s="26">
        <v>1963.5</v>
      </c>
      <c r="AG7" s="26">
        <v>1966</v>
      </c>
      <c r="AH7" s="26">
        <v>1970</v>
      </c>
      <c r="AI7" s="26">
        <v>1977.5</v>
      </c>
      <c r="AJ7" s="26">
        <v>1978</v>
      </c>
      <c r="AK7" s="26">
        <v>1980.5</v>
      </c>
      <c r="AL7" s="26">
        <v>1975</v>
      </c>
      <c r="AM7" s="26">
        <v>1973.5</v>
      </c>
      <c r="AN7" s="26">
        <v>1981.5</v>
      </c>
      <c r="AO7" s="26">
        <v>1976</v>
      </c>
      <c r="AP7" s="26">
        <v>1981.5</v>
      </c>
      <c r="AQ7" s="26">
        <v>1983.5</v>
      </c>
      <c r="AR7" s="26">
        <v>1986.5</v>
      </c>
      <c r="AS7" s="26">
        <v>1985.5</v>
      </c>
      <c r="AT7" s="26">
        <v>1991.5</v>
      </c>
      <c r="AU7" s="26">
        <v>1989.5</v>
      </c>
      <c r="AV7" s="26">
        <v>1991.5</v>
      </c>
      <c r="AW7" s="26">
        <v>1988.5</v>
      </c>
      <c r="AX7" s="26">
        <v>1983.5</v>
      </c>
      <c r="AY7" s="26">
        <v>1989.5</v>
      </c>
      <c r="AZ7" s="26">
        <v>1990.5</v>
      </c>
      <c r="BA7" s="26">
        <v>1988.5</v>
      </c>
      <c r="BB7" s="26">
        <v>1989.5</v>
      </c>
      <c r="BC7" s="26">
        <v>1990</v>
      </c>
      <c r="BD7" s="26">
        <v>1993.5</v>
      </c>
      <c r="BE7" s="26">
        <v>1993.5</v>
      </c>
      <c r="BF7" s="26">
        <v>1994.5</v>
      </c>
      <c r="BG7" s="26">
        <v>1985.5</v>
      </c>
      <c r="BH7" s="26">
        <v>1980.5</v>
      </c>
      <c r="BI7" s="26">
        <v>1984.5</v>
      </c>
      <c r="BJ7" s="26">
        <v>1985</v>
      </c>
      <c r="BK7" s="26">
        <v>1986.5</v>
      </c>
      <c r="BL7" s="26">
        <v>1986</v>
      </c>
      <c r="BM7" s="26">
        <v>1986.5</v>
      </c>
      <c r="BN7" s="26">
        <v>1988.5</v>
      </c>
      <c r="BO7" s="26">
        <v>1987.5</v>
      </c>
      <c r="BP7" s="26">
        <v>1987.5</v>
      </c>
      <c r="BQ7" s="26">
        <v>1987</v>
      </c>
      <c r="BR7" s="26">
        <v>1986.5</v>
      </c>
      <c r="BS7" s="26">
        <v>1987.5</v>
      </c>
      <c r="BT7" s="26">
        <v>1985</v>
      </c>
      <c r="BU7" s="26">
        <v>1984</v>
      </c>
      <c r="BV7" s="26">
        <v>1970.5</v>
      </c>
      <c r="BW7" s="26">
        <v>1967.5</v>
      </c>
      <c r="BX7" s="26">
        <v>1970</v>
      </c>
      <c r="BY7" s="26">
        <v>1964</v>
      </c>
      <c r="BZ7" s="26">
        <v>1960.5</v>
      </c>
      <c r="CA7" s="26">
        <v>1963.5</v>
      </c>
      <c r="CB7" s="26">
        <v>1965.5</v>
      </c>
      <c r="CC7" s="26">
        <v>1966.5</v>
      </c>
      <c r="CD7" s="26">
        <v>1964.5</v>
      </c>
      <c r="CE7" s="26">
        <v>1962</v>
      </c>
      <c r="CF7" s="26">
        <v>1960</v>
      </c>
      <c r="CG7" s="26">
        <v>1958</v>
      </c>
      <c r="CH7" s="26">
        <v>1958.5</v>
      </c>
      <c r="CI7" s="26">
        <v>1952</v>
      </c>
      <c r="CJ7" s="26">
        <v>1945.5</v>
      </c>
      <c r="CK7" s="26">
        <v>1944.5</v>
      </c>
      <c r="CL7" s="26">
        <v>1944.5</v>
      </c>
      <c r="CM7" s="26">
        <v>1946.5</v>
      </c>
      <c r="CN7" s="26">
        <v>1943.5</v>
      </c>
      <c r="CO7" s="26">
        <v>1943</v>
      </c>
      <c r="CP7" s="26">
        <v>1943</v>
      </c>
      <c r="CQ7" s="26">
        <v>1943.5</v>
      </c>
      <c r="CR7" s="26">
        <v>1941.5</v>
      </c>
      <c r="CS7" s="26">
        <v>1938.5</v>
      </c>
      <c r="CT7" s="26">
        <v>1936.5</v>
      </c>
      <c r="CU7" s="26">
        <v>1930.5</v>
      </c>
      <c r="CV7" s="26">
        <v>1926</v>
      </c>
      <c r="CW7" s="26">
        <v>1923</v>
      </c>
      <c r="CX7" s="26">
        <v>1917.5</v>
      </c>
      <c r="CY7" s="26">
        <v>1914</v>
      </c>
      <c r="CZ7" s="26">
        <v>1910</v>
      </c>
      <c r="DA7" s="26">
        <v>1902.5</v>
      </c>
      <c r="DB7" s="26">
        <v>1895</v>
      </c>
      <c r="DC7" s="26">
        <v>1887.5</v>
      </c>
      <c r="DD7" s="26">
        <v>1874.5</v>
      </c>
      <c r="DE7" s="26">
        <v>1872</v>
      </c>
      <c r="DF7" s="26">
        <v>1867.5</v>
      </c>
      <c r="DG7" s="26">
        <v>1866</v>
      </c>
      <c r="DH7" s="26">
        <v>1864.15</v>
      </c>
      <c r="DI7" s="26">
        <v>1863.65</v>
      </c>
      <c r="DJ7" s="26">
        <v>1870.5</v>
      </c>
      <c r="DK7" s="26">
        <v>1879.5</v>
      </c>
      <c r="DL7" s="26">
        <v>1894.5</v>
      </c>
      <c r="DM7" s="26">
        <v>1914.5</v>
      </c>
      <c r="DN7" s="26">
        <v>1919.5</v>
      </c>
      <c r="DO7" s="26">
        <v>1927.5</v>
      </c>
      <c r="DP7" s="26">
        <v>1930</v>
      </c>
      <c r="DQ7" s="26">
        <v>1935.5</v>
      </c>
      <c r="DR7" s="26">
        <v>1942.5</v>
      </c>
      <c r="DS7" s="26">
        <v>1948.5</v>
      </c>
      <c r="DT7" s="26">
        <v>1957.5</v>
      </c>
      <c r="DU7" s="26">
        <v>1959.5</v>
      </c>
      <c r="DV7" s="26">
        <v>1974.5</v>
      </c>
      <c r="DW7" s="26">
        <v>1974.5</v>
      </c>
      <c r="DX7" s="26">
        <v>1982.5</v>
      </c>
      <c r="DY7" s="26">
        <v>1966.5</v>
      </c>
      <c r="DZ7" s="26">
        <v>1975</v>
      </c>
      <c r="EA7" s="26">
        <v>1970</v>
      </c>
      <c r="EB7" s="26">
        <v>1972.5</v>
      </c>
      <c r="EC7" s="26">
        <v>1975.5</v>
      </c>
      <c r="ED7" s="26">
        <v>1979</v>
      </c>
      <c r="EE7" s="26">
        <v>1986</v>
      </c>
      <c r="EF7" s="26">
        <v>1987.5</v>
      </c>
      <c r="EG7" s="26">
        <v>1976</v>
      </c>
      <c r="EH7" s="26">
        <v>1981.5</v>
      </c>
      <c r="EI7" s="26">
        <v>1986.5</v>
      </c>
      <c r="EJ7" s="26">
        <v>1986</v>
      </c>
      <c r="EK7" s="26">
        <v>1987</v>
      </c>
      <c r="EL7" s="26">
        <v>1979</v>
      </c>
      <c r="EM7" s="26">
        <v>1985.5</v>
      </c>
      <c r="EN7" s="26">
        <v>1987.5</v>
      </c>
      <c r="EO7" s="26">
        <v>1987.5</v>
      </c>
      <c r="EP7" s="26">
        <v>1987.5</v>
      </c>
      <c r="EQ7" s="26">
        <v>1988.5</v>
      </c>
      <c r="ER7" s="26">
        <v>1988</v>
      </c>
      <c r="ES7" s="26">
        <v>1988</v>
      </c>
      <c r="ET7" s="26">
        <v>1990.5</v>
      </c>
      <c r="EU7" s="26">
        <v>1989.5</v>
      </c>
      <c r="EV7" s="26">
        <v>1986.8664852634552</v>
      </c>
      <c r="EW7" s="26">
        <v>1989.4621067404371</v>
      </c>
      <c r="EX7" s="26">
        <v>1989.2178545891138</v>
      </c>
      <c r="EY7" s="26">
        <v>1991.5000589595086</v>
      </c>
      <c r="EZ7" s="26">
        <v>1990.7466470631734</v>
      </c>
      <c r="FA7" s="26">
        <v>1992.4520637333217</v>
      </c>
      <c r="FB7" s="26">
        <v>1992.609680279023</v>
      </c>
      <c r="FC7" s="26">
        <v>1991.8056915194047</v>
      </c>
      <c r="FD7" s="26">
        <v>1992.7180765135263</v>
      </c>
      <c r="FE7" s="26">
        <v>1991.5359002423729</v>
      </c>
      <c r="FF7" s="26">
        <v>1990.0952910015155</v>
      </c>
      <c r="FG7" s="26">
        <v>1990.7690632398687</v>
      </c>
      <c r="FH7" s="26">
        <v>1992.1178075056459</v>
      </c>
      <c r="FI7" s="26">
        <v>1992.5280070276181</v>
      </c>
      <c r="FJ7" s="26">
        <v>1991.430478969366</v>
      </c>
      <c r="FK7" s="26">
        <v>1991.5323785376418</v>
      </c>
      <c r="FL7" s="26">
        <v>1991.8793826849535</v>
      </c>
      <c r="FM7" s="26">
        <v>1991.5739954006353</v>
      </c>
      <c r="FN7" s="26">
        <v>1992.8605628315099</v>
      </c>
      <c r="FO7" s="26">
        <v>1993.5145767537877</v>
      </c>
      <c r="FP7" s="26">
        <v>1990.2697769440529</v>
      </c>
      <c r="FQ7" s="26">
        <v>1993.5041747311093</v>
      </c>
      <c r="FR7" s="26">
        <v>1994.1917250294912</v>
      </c>
      <c r="FS7" s="26">
        <v>1995.8086603019401</v>
      </c>
      <c r="FT7" s="26">
        <v>1997.3150296491208</v>
      </c>
      <c r="FU7" s="26">
        <v>1993.5786653715963</v>
      </c>
      <c r="FV7" s="26">
        <v>1986.8788051810925</v>
      </c>
      <c r="FW7" s="26">
        <v>1989.0354439699806</v>
      </c>
      <c r="FX7" s="26">
        <v>1992.6383616143362</v>
      </c>
      <c r="FY7" s="26">
        <v>1993.0170153699091</v>
      </c>
      <c r="FZ7" s="26">
        <v>1994.0227704689789</v>
      </c>
      <c r="GA7" s="26">
        <v>1995.2102701722556</v>
      </c>
      <c r="GB7" s="26">
        <v>1994.5975361512733</v>
      </c>
      <c r="GC7" s="26">
        <v>1996.360632260717</v>
      </c>
      <c r="GD7" s="26">
        <v>1997.0184577265729</v>
      </c>
      <c r="GE7" s="26">
        <v>1993.0255109627738</v>
      </c>
      <c r="GF7" s="26">
        <v>1997.1950821487956</v>
      </c>
      <c r="GG7" s="26">
        <v>1996.7237739323034</v>
      </c>
      <c r="GH7" s="26">
        <v>1996.5</v>
      </c>
      <c r="GI7" s="26">
        <v>1996.5</v>
      </c>
      <c r="GJ7" s="26">
        <v>1998</v>
      </c>
      <c r="GK7" s="26">
        <v>1997</v>
      </c>
      <c r="GL7" s="26">
        <v>1997.5</v>
      </c>
      <c r="GM7" s="26">
        <v>1996</v>
      </c>
      <c r="GN7" s="26">
        <v>1995.5</v>
      </c>
      <c r="GO7" s="26">
        <v>1996.5</v>
      </c>
      <c r="GP7" s="26">
        <v>1996</v>
      </c>
      <c r="GQ7" s="26">
        <v>1995.5</v>
      </c>
      <c r="GR7" s="26">
        <v>1992</v>
      </c>
      <c r="GS7" s="26">
        <v>1992.5</v>
      </c>
      <c r="GT7" s="26">
        <v>1994</v>
      </c>
      <c r="GU7" s="26">
        <v>1994</v>
      </c>
      <c r="GV7" s="26">
        <v>1994</v>
      </c>
      <c r="GW7" s="26">
        <v>1993</v>
      </c>
      <c r="GX7" s="26">
        <v>1992.5</v>
      </c>
      <c r="GY7" s="26">
        <v>1994</v>
      </c>
      <c r="GZ7" s="26">
        <v>1991.5</v>
      </c>
      <c r="HA7" s="26">
        <v>1993</v>
      </c>
      <c r="HB7" s="26">
        <v>1993.5</v>
      </c>
      <c r="HC7" s="26">
        <v>1994</v>
      </c>
      <c r="HD7" s="26">
        <v>1993.5</v>
      </c>
      <c r="HE7" s="26">
        <v>1993.5</v>
      </c>
      <c r="HF7" s="26">
        <v>1993</v>
      </c>
      <c r="HG7" s="26">
        <v>1994</v>
      </c>
      <c r="HH7" s="26">
        <v>1992</v>
      </c>
      <c r="HI7" s="26">
        <v>1994</v>
      </c>
      <c r="HJ7" s="26">
        <v>1994.5</v>
      </c>
      <c r="HK7" s="26">
        <v>1994</v>
      </c>
      <c r="HL7" s="26">
        <v>1994</v>
      </c>
      <c r="HM7" s="26">
        <v>1994</v>
      </c>
      <c r="HN7" s="26">
        <v>1993.5</v>
      </c>
      <c r="HO7" s="26">
        <v>1993.5</v>
      </c>
      <c r="HP7" s="26">
        <v>1993.9749999999999</v>
      </c>
      <c r="HQ7" s="26">
        <v>1993.5</v>
      </c>
      <c r="HR7" s="26">
        <v>1994.5</v>
      </c>
      <c r="HS7" s="26">
        <v>1994.5</v>
      </c>
      <c r="HT7" s="26">
        <v>1995.5</v>
      </c>
      <c r="HU7" s="26">
        <v>1995</v>
      </c>
      <c r="HV7" s="26">
        <v>1996</v>
      </c>
      <c r="HW7" s="26">
        <v>1995</v>
      </c>
      <c r="HX7" s="26">
        <v>1996.5</v>
      </c>
      <c r="HY7" s="26">
        <v>1997</v>
      </c>
      <c r="HZ7" s="26">
        <v>1998</v>
      </c>
      <c r="IA7" s="26">
        <v>1998</v>
      </c>
      <c r="IB7" s="26">
        <v>1999</v>
      </c>
      <c r="IC7" s="26">
        <v>1999</v>
      </c>
      <c r="ID7" s="26">
        <v>1999</v>
      </c>
      <c r="IE7" s="26">
        <v>1999</v>
      </c>
      <c r="IF7" s="26">
        <v>2000</v>
      </c>
      <c r="IG7" s="26">
        <v>1999</v>
      </c>
      <c r="IH7" s="26">
        <v>1998</v>
      </c>
      <c r="II7" s="26">
        <v>1997</v>
      </c>
      <c r="IJ7" s="26">
        <v>1997.5</v>
      </c>
      <c r="IK7" s="26">
        <v>1997.5</v>
      </c>
      <c r="IL7" s="26">
        <v>1997</v>
      </c>
      <c r="IM7" s="26">
        <v>1996</v>
      </c>
      <c r="IN7" s="26">
        <v>1996</v>
      </c>
      <c r="IO7" s="26">
        <v>1997</v>
      </c>
      <c r="IP7" s="26">
        <v>1997</v>
      </c>
      <c r="IQ7" s="26">
        <v>1997</v>
      </c>
      <c r="IR7" s="26">
        <v>1996.5</v>
      </c>
      <c r="IS7" s="26">
        <v>1996.5</v>
      </c>
      <c r="IT7" s="26">
        <v>1997.5</v>
      </c>
      <c r="IU7" s="26">
        <v>1997.5</v>
      </c>
      <c r="IV7" s="26">
        <v>1999</v>
      </c>
      <c r="IW7" s="26">
        <v>2000</v>
      </c>
      <c r="IX7" s="26">
        <v>2000</v>
      </c>
      <c r="IY7" s="26">
        <v>1999</v>
      </c>
      <c r="IZ7" s="26">
        <v>2001</v>
      </c>
      <c r="JA7" s="26">
        <v>2001.5</v>
      </c>
      <c r="JB7" s="26">
        <v>2001.5</v>
      </c>
      <c r="JC7" s="26">
        <v>2003.5</v>
      </c>
      <c r="JD7" s="26">
        <v>2007</v>
      </c>
      <c r="JE7" s="26">
        <v>2008.5</v>
      </c>
      <c r="JF7" s="26">
        <v>2009</v>
      </c>
      <c r="JG7" s="26">
        <v>2008.5</v>
      </c>
      <c r="JH7" s="26">
        <v>2007.5</v>
      </c>
      <c r="JI7" s="26">
        <v>2008</v>
      </c>
      <c r="JJ7" s="26">
        <v>2008</v>
      </c>
      <c r="JK7" s="26">
        <v>2009</v>
      </c>
      <c r="JL7" s="26">
        <v>2009.5</v>
      </c>
      <c r="JM7" s="26">
        <v>2011</v>
      </c>
      <c r="JN7" s="26">
        <v>2011.5</v>
      </c>
      <c r="JO7" s="26">
        <v>2011.5</v>
      </c>
      <c r="JP7" s="26">
        <v>2015</v>
      </c>
      <c r="JQ7" s="26">
        <v>2018.5</v>
      </c>
      <c r="JR7" s="26">
        <v>2019</v>
      </c>
      <c r="JS7" s="26">
        <v>2019.5</v>
      </c>
      <c r="JT7" s="26">
        <v>2020.5</v>
      </c>
      <c r="JU7" s="26">
        <v>2022.5</v>
      </c>
      <c r="JV7" s="26">
        <v>2022.5</v>
      </c>
      <c r="JW7" s="26">
        <v>2026</v>
      </c>
      <c r="JX7" s="26">
        <v>2027.5</v>
      </c>
      <c r="JY7" s="26">
        <v>2033.5</v>
      </c>
      <c r="JZ7" s="26">
        <v>2033</v>
      </c>
      <c r="KA7" s="26">
        <v>2035</v>
      </c>
      <c r="KB7" s="26">
        <v>2037</v>
      </c>
      <c r="KC7" s="26">
        <v>2038.5</v>
      </c>
      <c r="KD7" s="26">
        <v>2039</v>
      </c>
      <c r="KE7" s="26">
        <v>2032.5</v>
      </c>
      <c r="KF7" s="26">
        <v>2037.5</v>
      </c>
      <c r="KG7" s="26">
        <v>2037.5</v>
      </c>
      <c r="KH7" s="26">
        <v>2044</v>
      </c>
      <c r="KI7" s="26">
        <v>2044.5</v>
      </c>
      <c r="KJ7" s="26">
        <v>2048.5</v>
      </c>
      <c r="KK7" s="26">
        <v>2050</v>
      </c>
      <c r="KL7" s="26">
        <v>2050</v>
      </c>
      <c r="KM7" s="26">
        <v>2047.5</v>
      </c>
      <c r="KN7" s="26">
        <v>2046.5</v>
      </c>
      <c r="KO7" s="26">
        <v>2044</v>
      </c>
      <c r="KP7" s="26">
        <v>2047.5</v>
      </c>
      <c r="KQ7" s="26">
        <v>2049</v>
      </c>
      <c r="KR7" s="26">
        <v>2047.5</v>
      </c>
      <c r="KS7" s="26">
        <v>2049.5</v>
      </c>
      <c r="KT7" s="26">
        <v>2049</v>
      </c>
      <c r="KU7" s="26">
        <v>2050</v>
      </c>
      <c r="KV7" s="26">
        <v>2052</v>
      </c>
      <c r="KW7" s="26">
        <v>2052.5</v>
      </c>
      <c r="KX7" s="26">
        <v>2052.5</v>
      </c>
      <c r="KY7" s="26">
        <v>2051.5</v>
      </c>
      <c r="KZ7" s="26">
        <v>2051</v>
      </c>
      <c r="LA7" s="26">
        <v>2050</v>
      </c>
      <c r="LB7" s="26">
        <v>2051.5</v>
      </c>
      <c r="LC7" s="26">
        <v>2045.5</v>
      </c>
      <c r="LD7" s="26">
        <v>2040.5</v>
      </c>
      <c r="LE7" s="26">
        <v>2034</v>
      </c>
      <c r="LF7" s="26">
        <v>2033.5</v>
      </c>
      <c r="LG7" s="26">
        <v>2027.5</v>
      </c>
      <c r="LH7" s="26">
        <v>2024.5</v>
      </c>
      <c r="LI7" s="26">
        <v>2010</v>
      </c>
      <c r="LJ7" s="26">
        <v>2010.5</v>
      </c>
      <c r="LK7" s="26">
        <v>2005.5</v>
      </c>
      <c r="LL7" s="26">
        <v>2001.5</v>
      </c>
      <c r="LM7" s="26">
        <v>1996</v>
      </c>
      <c r="LN7" s="26">
        <v>1981</v>
      </c>
      <c r="LO7" s="26">
        <v>1982.5</v>
      </c>
      <c r="LP7" s="26">
        <v>1986</v>
      </c>
      <c r="LQ7" s="26">
        <v>1998.5</v>
      </c>
      <c r="LR7" s="26">
        <v>1999.5</v>
      </c>
      <c r="LS7" s="26">
        <v>2005.5</v>
      </c>
      <c r="LT7" s="26">
        <v>2010.5</v>
      </c>
      <c r="LU7" s="26">
        <v>2015</v>
      </c>
      <c r="LV7" s="26">
        <v>2015.5</v>
      </c>
      <c r="LW7" s="26">
        <v>2017</v>
      </c>
      <c r="LX7" s="26">
        <v>2020.5</v>
      </c>
      <c r="LY7" s="26">
        <v>2022</v>
      </c>
      <c r="LZ7" s="26">
        <v>2022</v>
      </c>
      <c r="MA7" s="26">
        <v>2021.5</v>
      </c>
      <c r="MB7" s="26">
        <v>2021.5</v>
      </c>
      <c r="MC7" s="26">
        <v>2021</v>
      </c>
      <c r="MD7" s="26">
        <v>2014.5</v>
      </c>
      <c r="ME7" s="26">
        <v>2009.5</v>
      </c>
      <c r="MF7" s="26">
        <v>2010</v>
      </c>
      <c r="MG7" s="26">
        <v>2008</v>
      </c>
      <c r="MH7" s="26">
        <v>2002</v>
      </c>
      <c r="MI7" s="26">
        <v>2000</v>
      </c>
      <c r="MJ7" s="26">
        <v>2004.5</v>
      </c>
      <c r="MK7" s="26">
        <v>2002</v>
      </c>
      <c r="ML7" s="26">
        <v>2001.5</v>
      </c>
      <c r="MM7" s="26">
        <v>2000.5</v>
      </c>
      <c r="MN7" s="26">
        <v>2001</v>
      </c>
      <c r="MO7" s="26">
        <v>1999.5</v>
      </c>
      <c r="MP7" s="26">
        <v>1996.5</v>
      </c>
      <c r="MQ7" s="26">
        <v>1993.5</v>
      </c>
      <c r="MR7" s="26">
        <v>1992</v>
      </c>
      <c r="MS7" s="26">
        <v>1990.5</v>
      </c>
      <c r="MT7" s="26">
        <v>1988</v>
      </c>
      <c r="MU7" s="26">
        <v>1987.5</v>
      </c>
      <c r="MV7" s="26">
        <v>1982.5</v>
      </c>
      <c r="MW7" s="26">
        <v>1982.5</v>
      </c>
      <c r="MX7" s="26">
        <v>1980.5</v>
      </c>
      <c r="MY7" s="26">
        <v>1975.5</v>
      </c>
      <c r="MZ7" s="26">
        <v>1971.5</v>
      </c>
      <c r="NA7" s="26">
        <v>1970</v>
      </c>
      <c r="NB7" s="26">
        <v>1966.5</v>
      </c>
      <c r="NC7" s="26">
        <v>1963.5</v>
      </c>
      <c r="ND7" s="26">
        <v>1955.5</v>
      </c>
      <c r="NE7" s="26">
        <v>1950.5</v>
      </c>
      <c r="NF7" s="26">
        <v>1949.5</v>
      </c>
      <c r="NG7" s="26">
        <v>1946.5</v>
      </c>
      <c r="NH7" s="26">
        <v>1945</v>
      </c>
      <c r="NI7" s="26">
        <v>1944.5</v>
      </c>
      <c r="NJ7" s="26">
        <v>1965</v>
      </c>
      <c r="NK7" s="26">
        <v>1990</v>
      </c>
      <c r="NL7" s="26">
        <v>2015</v>
      </c>
      <c r="NM7" s="26">
        <v>1997.5</v>
      </c>
      <c r="NN7" s="26">
        <v>2010</v>
      </c>
      <c r="NO7" s="26">
        <v>2013.5</v>
      </c>
      <c r="NP7" s="26">
        <v>2010</v>
      </c>
      <c r="NQ7" s="26">
        <v>2022.5</v>
      </c>
      <c r="NR7" s="26">
        <v>2024.5</v>
      </c>
      <c r="NS7" s="26">
        <v>2030</v>
      </c>
      <c r="NT7" s="26">
        <v>2040</v>
      </c>
      <c r="NU7" s="26">
        <v>2044</v>
      </c>
      <c r="NV7" s="26">
        <v>2044</v>
      </c>
      <c r="NW7" s="26">
        <v>2052.5</v>
      </c>
      <c r="NX7" s="26">
        <v>2058.5</v>
      </c>
      <c r="NY7" s="26">
        <v>2065.5</v>
      </c>
      <c r="NZ7" s="26">
        <v>2072.5</v>
      </c>
      <c r="OA7" s="26">
        <v>2077.5</v>
      </c>
      <c r="OB7" s="26">
        <v>2081.5</v>
      </c>
      <c r="OC7" s="26">
        <v>2085.5</v>
      </c>
      <c r="OD7" s="26">
        <v>2089.5</v>
      </c>
      <c r="OE7" s="26">
        <v>2102.5</v>
      </c>
      <c r="OF7" s="26">
        <v>2115.5</v>
      </c>
      <c r="OG7" s="26">
        <v>2130</v>
      </c>
      <c r="OH7" s="26">
        <v>2135.5</v>
      </c>
      <c r="OI7" s="26">
        <v>2151.5</v>
      </c>
      <c r="OJ7" s="26">
        <v>2160.5</v>
      </c>
      <c r="OK7" s="26">
        <v>2180</v>
      </c>
      <c r="OL7" s="26">
        <v>2190</v>
      </c>
      <c r="OM7" s="26">
        <v>2222.5</v>
      </c>
      <c r="ON7" s="26">
        <v>2270</v>
      </c>
      <c r="OO7" s="26">
        <v>2270</v>
      </c>
      <c r="OP7" s="26">
        <v>2260</v>
      </c>
      <c r="OQ7" s="26">
        <v>2250</v>
      </c>
      <c r="OR7" s="26">
        <v>2260</v>
      </c>
      <c r="OS7" s="26">
        <v>2250</v>
      </c>
      <c r="OT7" s="26">
        <v>2249</v>
      </c>
      <c r="OU7" s="26">
        <v>2242.5</v>
      </c>
      <c r="OV7" s="26">
        <v>2220</v>
      </c>
      <c r="OW7" s="26">
        <v>2240</v>
      </c>
      <c r="OX7" s="26">
        <v>2207.5</v>
      </c>
      <c r="OY7" s="26">
        <v>2175</v>
      </c>
      <c r="OZ7" s="26">
        <v>2207.5</v>
      </c>
      <c r="PA7" s="26">
        <v>2210</v>
      </c>
      <c r="PB7" s="26">
        <v>2222.5</v>
      </c>
      <c r="PC7" s="26">
        <v>2225.5</v>
      </c>
      <c r="PD7" s="26">
        <v>2229.5</v>
      </c>
      <c r="PE7" s="26">
        <v>2234.5</v>
      </c>
      <c r="PF7" s="26">
        <v>2238.5</v>
      </c>
      <c r="PG7" s="26">
        <v>2239.5</v>
      </c>
      <c r="PH7" s="26">
        <v>2244.5</v>
      </c>
      <c r="PI7" s="26">
        <v>2247</v>
      </c>
      <c r="PJ7" s="26">
        <v>2248</v>
      </c>
      <c r="PK7" s="26">
        <v>2250</v>
      </c>
      <c r="PL7" s="26">
        <v>2250.5</v>
      </c>
      <c r="PM7" s="26">
        <v>2250.5</v>
      </c>
      <c r="PN7" s="26">
        <v>2253.5</v>
      </c>
      <c r="PO7" s="26">
        <v>2262</v>
      </c>
      <c r="PP7" s="26">
        <v>2264.5</v>
      </c>
      <c r="PQ7" s="26">
        <v>2269.5</v>
      </c>
      <c r="PR7" s="26">
        <v>2275</v>
      </c>
      <c r="PS7" s="26">
        <v>2282.5</v>
      </c>
      <c r="PT7" s="26">
        <v>2287.5</v>
      </c>
      <c r="PU7" s="26">
        <v>2290</v>
      </c>
      <c r="PV7" s="26">
        <v>2290</v>
      </c>
      <c r="PW7" s="26">
        <v>2283.5</v>
      </c>
      <c r="PX7" s="26">
        <v>2270</v>
      </c>
      <c r="PY7" s="26">
        <v>2277.5</v>
      </c>
      <c r="PZ7" s="26">
        <v>2272.5</v>
      </c>
      <c r="QA7" s="26">
        <v>2275.5</v>
      </c>
      <c r="QB7" s="26">
        <v>2273.5</v>
      </c>
      <c r="QC7" s="26">
        <v>2280.5</v>
      </c>
      <c r="QD7" s="26">
        <v>2296</v>
      </c>
      <c r="QE7" s="26">
        <v>2299.5</v>
      </c>
      <c r="QF7" s="26">
        <v>2311.5</v>
      </c>
      <c r="QG7" s="26">
        <v>2330</v>
      </c>
      <c r="QH7" s="26">
        <v>2332.5</v>
      </c>
      <c r="QI7" s="26">
        <v>2337.5</v>
      </c>
      <c r="QJ7" s="26">
        <v>2342.5</v>
      </c>
      <c r="QK7" s="26">
        <v>2349.5</v>
      </c>
      <c r="QL7" s="26">
        <v>2354.5</v>
      </c>
      <c r="QM7" s="26">
        <v>2372.5</v>
      </c>
      <c r="QN7" s="26">
        <v>2395</v>
      </c>
      <c r="QO7" s="26">
        <v>2390</v>
      </c>
      <c r="QP7" s="26">
        <v>2396.5</v>
      </c>
      <c r="QQ7" s="26">
        <v>2400.5</v>
      </c>
      <c r="QR7" s="26">
        <v>2412.5</v>
      </c>
      <c r="QS7" s="26">
        <v>2425.5</v>
      </c>
      <c r="QT7" s="26">
        <v>2445</v>
      </c>
      <c r="QU7" s="26">
        <v>2480</v>
      </c>
      <c r="QV7" s="26">
        <v>2560</v>
      </c>
      <c r="QW7" s="26">
        <v>2450</v>
      </c>
      <c r="QX7" s="26">
        <v>2460</v>
      </c>
      <c r="QY7" s="26">
        <v>2440</v>
      </c>
      <c r="QZ7" s="26">
        <v>2435</v>
      </c>
      <c r="RA7" s="26">
        <v>2436.5</v>
      </c>
      <c r="RB7" s="26">
        <v>2440</v>
      </c>
      <c r="RC7" s="26">
        <v>2443.5</v>
      </c>
      <c r="RD7" s="26">
        <v>2455</v>
      </c>
      <c r="RE7" s="26">
        <v>2467.5</v>
      </c>
      <c r="RF7" s="26">
        <v>2467.5</v>
      </c>
      <c r="RG7" s="26">
        <v>2467.5</v>
      </c>
      <c r="RH7" s="26">
        <v>2465.5</v>
      </c>
      <c r="RI7" s="26">
        <v>2467.5</v>
      </c>
      <c r="RJ7" s="26">
        <v>2469.5</v>
      </c>
      <c r="RK7" s="26">
        <v>2473.5</v>
      </c>
      <c r="RL7" s="26">
        <v>2474.5</v>
      </c>
      <c r="RM7" s="26">
        <v>2478.5</v>
      </c>
      <c r="RN7" s="26">
        <v>2476.5</v>
      </c>
      <c r="RO7" s="26">
        <v>2480</v>
      </c>
      <c r="RP7" s="26">
        <v>2481.5</v>
      </c>
      <c r="RQ7" s="26">
        <v>2483.5</v>
      </c>
      <c r="RR7" s="26">
        <v>2487</v>
      </c>
      <c r="RS7" s="26">
        <v>2490</v>
      </c>
      <c r="RT7" s="26">
        <v>2484</v>
      </c>
      <c r="RU7" s="26">
        <v>2492.5</v>
      </c>
      <c r="RV7" s="26">
        <v>2490</v>
      </c>
      <c r="RW7" s="26">
        <v>2490</v>
      </c>
      <c r="RX7" s="26">
        <v>2490.5</v>
      </c>
      <c r="RY7" s="26">
        <v>2491.5</v>
      </c>
      <c r="RZ7" s="26">
        <v>2490.5</v>
      </c>
      <c r="SA7" s="26">
        <v>2493.5</v>
      </c>
      <c r="SB7" s="26">
        <v>2485.5</v>
      </c>
      <c r="SC7" s="26">
        <v>2489.5</v>
      </c>
      <c r="SD7" s="91">
        <v>2494.5</v>
      </c>
      <c r="SE7" s="91">
        <v>2497</v>
      </c>
      <c r="SF7" s="91">
        <v>2497.5</v>
      </c>
      <c r="SG7" s="91">
        <v>2505.5</v>
      </c>
      <c r="SH7" s="91">
        <v>2497.5</v>
      </c>
      <c r="SI7" s="91">
        <v>2501.5</v>
      </c>
      <c r="SJ7" s="91">
        <v>2499.5</v>
      </c>
      <c r="SK7" s="91">
        <v>2497</v>
      </c>
      <c r="SL7" s="91">
        <v>2497</v>
      </c>
      <c r="SM7" s="91">
        <v>2497.5</v>
      </c>
      <c r="SN7" s="91">
        <v>2495</v>
      </c>
      <c r="SO7" s="91">
        <v>2493.5</v>
      </c>
      <c r="SP7" s="91">
        <v>2493.5</v>
      </c>
      <c r="SQ7" s="91">
        <v>2490</v>
      </c>
      <c r="SR7" s="91">
        <v>2489</v>
      </c>
      <c r="SS7" s="91">
        <v>2486</v>
      </c>
      <c r="ST7" s="91">
        <v>2483.5</v>
      </c>
      <c r="SU7" s="91">
        <v>2477.5</v>
      </c>
      <c r="SV7" s="91">
        <v>2479</v>
      </c>
      <c r="SW7" s="91">
        <v>2465</v>
      </c>
      <c r="SX7" s="91">
        <v>2456.5</v>
      </c>
      <c r="SY7" s="91">
        <v>2452.5</v>
      </c>
      <c r="SZ7" s="91">
        <v>2466.5</v>
      </c>
      <c r="TA7" s="91">
        <v>2472.5</v>
      </c>
      <c r="TB7" s="91">
        <v>2479.5</v>
      </c>
      <c r="TC7" s="91">
        <v>2478.5</v>
      </c>
      <c r="TD7" s="91">
        <v>2479</v>
      </c>
      <c r="TE7" s="91">
        <v>2480</v>
      </c>
      <c r="TF7" s="91">
        <v>2483.5</v>
      </c>
      <c r="TG7" s="91">
        <v>2486.5</v>
      </c>
      <c r="TH7" s="91">
        <v>2486.5</v>
      </c>
      <c r="TI7" s="91">
        <v>2485.5</v>
      </c>
      <c r="TJ7" s="91">
        <v>2486.5</v>
      </c>
      <c r="TK7" s="91">
        <v>2482.5</v>
      </c>
      <c r="TL7" s="91">
        <v>2483.5</v>
      </c>
      <c r="TM7" s="91">
        <v>2483.5</v>
      </c>
      <c r="TN7" s="91">
        <v>2480.5</v>
      </c>
      <c r="TO7" s="91">
        <v>2477.5</v>
      </c>
      <c r="TP7" s="91">
        <v>2472.5</v>
      </c>
      <c r="TQ7" s="91">
        <v>2469.5</v>
      </c>
      <c r="TR7" s="91">
        <v>2474.5</v>
      </c>
      <c r="TS7" s="91">
        <v>2472</v>
      </c>
      <c r="TT7" s="91">
        <v>2469.5</v>
      </c>
      <c r="TU7" s="91">
        <v>2467.5</v>
      </c>
      <c r="TV7" s="91">
        <v>2465.5</v>
      </c>
      <c r="TW7" s="91">
        <v>2459.5</v>
      </c>
      <c r="TX7" s="91">
        <v>2461.5</v>
      </c>
      <c r="TY7" s="91">
        <v>2456.5</v>
      </c>
      <c r="TZ7" s="91">
        <v>2455.5</v>
      </c>
      <c r="UA7" s="91">
        <v>2455.5</v>
      </c>
      <c r="UB7" s="91">
        <v>2459</v>
      </c>
      <c r="UC7" s="91">
        <v>2459</v>
      </c>
      <c r="UD7" s="91">
        <v>2460.5</v>
      </c>
      <c r="UE7" s="91">
        <v>2461</v>
      </c>
      <c r="UF7" s="91">
        <v>2459.5</v>
      </c>
      <c r="UG7" s="91">
        <v>2459.5</v>
      </c>
      <c r="UH7" s="91">
        <v>2459</v>
      </c>
      <c r="UI7" s="91">
        <v>2455.5</v>
      </c>
      <c r="UJ7" s="91">
        <v>2454.5</v>
      </c>
      <c r="UK7" s="91">
        <v>2451.5</v>
      </c>
      <c r="UL7" s="91">
        <v>2449.5</v>
      </c>
      <c r="UM7" s="91">
        <v>2443</v>
      </c>
      <c r="UN7" s="91">
        <v>2443</v>
      </c>
      <c r="UO7" s="91">
        <v>2437.5</v>
      </c>
      <c r="UP7" s="91">
        <v>2437.5</v>
      </c>
      <c r="UQ7" s="91">
        <v>2431.5</v>
      </c>
      <c r="UR7" s="91">
        <v>2425.5</v>
      </c>
      <c r="US7" s="91">
        <v>2417.5</v>
      </c>
      <c r="UT7" s="91">
        <v>2412.5</v>
      </c>
      <c r="UU7" s="91">
        <v>2409.5</v>
      </c>
      <c r="UV7" s="91">
        <v>2407.5</v>
      </c>
      <c r="UW7" s="91">
        <v>2406.5</v>
      </c>
      <c r="UX7" s="91">
        <v>2407</v>
      </c>
      <c r="UY7" s="91">
        <v>2412</v>
      </c>
      <c r="UZ7" s="91">
        <v>2425.5</v>
      </c>
      <c r="VA7" s="91">
        <v>2424.5</v>
      </c>
      <c r="VB7" s="91">
        <v>2424</v>
      </c>
      <c r="VC7" s="91">
        <v>2424.5</v>
      </c>
      <c r="VD7" s="91">
        <v>2421.5</v>
      </c>
      <c r="VE7" s="91">
        <v>2422.5</v>
      </c>
      <c r="VF7" s="91">
        <v>2421.5</v>
      </c>
      <c r="VG7" s="91">
        <v>2418.5</v>
      </c>
      <c r="VH7" s="91">
        <v>2420</v>
      </c>
      <c r="VI7" s="91">
        <v>2419.5</v>
      </c>
      <c r="VJ7" s="91">
        <v>2418.5</v>
      </c>
      <c r="VK7" s="91">
        <v>2416.5</v>
      </c>
      <c r="VL7" s="91">
        <v>2411.5</v>
      </c>
      <c r="VM7" s="91">
        <v>2412.5</v>
      </c>
      <c r="VN7" s="91">
        <v>2412.5</v>
      </c>
      <c r="VO7" s="91">
        <v>2412.5</v>
      </c>
      <c r="VP7" s="91">
        <v>2412.5</v>
      </c>
      <c r="VQ7" s="91">
        <v>2413.5</v>
      </c>
      <c r="VR7" s="91">
        <v>2422.5</v>
      </c>
      <c r="VS7" s="91">
        <v>2421.5</v>
      </c>
      <c r="VT7" s="91">
        <v>2420</v>
      </c>
      <c r="VU7" s="91">
        <v>2419.5</v>
      </c>
      <c r="VV7" s="91">
        <v>2418.5</v>
      </c>
      <c r="VW7" s="91">
        <v>2416.5</v>
      </c>
      <c r="VX7" s="91">
        <v>2412</v>
      </c>
      <c r="VY7" s="91">
        <v>2412.5</v>
      </c>
      <c r="VZ7" s="91">
        <v>2409</v>
      </c>
      <c r="WA7" s="91">
        <v>2404.5</v>
      </c>
      <c r="WB7" s="91">
        <v>2400.5</v>
      </c>
      <c r="WC7" s="91">
        <v>2399.5</v>
      </c>
      <c r="WD7" s="91">
        <v>2392.5</v>
      </c>
      <c r="WE7" s="91">
        <v>2392</v>
      </c>
      <c r="WF7" s="91">
        <v>2389.5</v>
      </c>
      <c r="WG7" s="91">
        <v>2381.5</v>
      </c>
      <c r="WH7" s="91">
        <v>2377.5</v>
      </c>
      <c r="WI7" s="91">
        <v>2375</v>
      </c>
      <c r="WJ7" s="91">
        <v>2374.5</v>
      </c>
      <c r="WK7" s="91">
        <v>2372.5</v>
      </c>
      <c r="WL7" s="91">
        <v>2371.5</v>
      </c>
      <c r="WM7" s="91">
        <v>2371.5</v>
      </c>
      <c r="WN7" s="91">
        <v>2365.5</v>
      </c>
      <c r="WO7" s="91">
        <v>2363</v>
      </c>
      <c r="WP7" s="91">
        <v>2362</v>
      </c>
      <c r="WQ7" s="91">
        <v>2360</v>
      </c>
      <c r="WR7" s="91">
        <v>2362</v>
      </c>
      <c r="WS7" s="91">
        <v>2363.5</v>
      </c>
      <c r="WT7" s="91">
        <v>2371.5</v>
      </c>
      <c r="WU7" s="91">
        <v>2354.5</v>
      </c>
      <c r="WV7" s="91">
        <v>2351.5</v>
      </c>
      <c r="WW7" s="91">
        <v>2351.5</v>
      </c>
      <c r="WX7" s="91">
        <v>2355.5</v>
      </c>
      <c r="WY7" s="91">
        <v>2360</v>
      </c>
      <c r="WZ7" s="91">
        <v>2373.5</v>
      </c>
      <c r="XA7" s="91">
        <v>2397.5</v>
      </c>
      <c r="XB7" s="91">
        <v>2410</v>
      </c>
      <c r="XC7" s="91">
        <v>2405</v>
      </c>
      <c r="XD7" s="91">
        <v>2410</v>
      </c>
      <c r="XE7" s="91">
        <v>2418.5</v>
      </c>
      <c r="XF7" s="91">
        <v>2420</v>
      </c>
      <c r="XG7" s="91">
        <v>2424.5</v>
      </c>
      <c r="XH7" s="91">
        <v>2426.5</v>
      </c>
      <c r="XI7" s="91">
        <v>2427.5</v>
      </c>
      <c r="XJ7" s="91">
        <v>2431.5</v>
      </c>
      <c r="XK7" s="91">
        <v>2439.5</v>
      </c>
      <c r="XL7" s="91">
        <v>2444.5</v>
      </c>
      <c r="XM7" s="91">
        <v>2448</v>
      </c>
      <c r="XN7" s="91">
        <v>2450</v>
      </c>
      <c r="XO7" s="91">
        <v>2457.5</v>
      </c>
      <c r="XP7" s="91">
        <v>2466.5</v>
      </c>
      <c r="XQ7" s="91">
        <v>2462.5</v>
      </c>
      <c r="XR7" s="91">
        <v>2447.5</v>
      </c>
      <c r="XS7" s="91">
        <v>2449.5</v>
      </c>
      <c r="XT7" s="91">
        <v>2452</v>
      </c>
      <c r="XU7" s="91">
        <v>2444</v>
      </c>
      <c r="XV7" s="91">
        <v>2440</v>
      </c>
      <c r="XW7" s="91">
        <v>2445</v>
      </c>
      <c r="XX7" s="91">
        <v>2441.5</v>
      </c>
      <c r="XY7" s="91">
        <v>2443.5</v>
      </c>
      <c r="XZ7" s="91">
        <v>2446.5</v>
      </c>
      <c r="YA7" s="91">
        <v>2447.5</v>
      </c>
      <c r="YB7" s="91">
        <v>2445.5</v>
      </c>
      <c r="YC7" s="91">
        <v>2444.5</v>
      </c>
      <c r="YD7" s="91">
        <v>2444.5</v>
      </c>
      <c r="YE7" s="91">
        <v>2442.5</v>
      </c>
      <c r="YF7" s="91">
        <v>2437.5</v>
      </c>
      <c r="YG7" s="91">
        <v>2437</v>
      </c>
      <c r="YH7" s="91">
        <v>2434.5</v>
      </c>
      <c r="YI7" s="91">
        <v>2430.5</v>
      </c>
      <c r="YJ7" s="91">
        <v>2429.5</v>
      </c>
      <c r="YK7" s="91">
        <v>2432.5</v>
      </c>
      <c r="YL7" s="91">
        <v>2434.5</v>
      </c>
      <c r="YM7" s="91">
        <v>2438</v>
      </c>
      <c r="YN7" s="91">
        <v>2438.5</v>
      </c>
      <c r="YO7" s="91">
        <v>2442</v>
      </c>
      <c r="YP7" s="91">
        <v>2442.5</v>
      </c>
      <c r="YQ7" s="91">
        <v>2447.5</v>
      </c>
      <c r="YR7" s="91">
        <v>2452.5</v>
      </c>
      <c r="YS7" s="91">
        <v>2458</v>
      </c>
      <c r="YT7" s="91">
        <v>2458</v>
      </c>
      <c r="YU7" s="91">
        <v>2460</v>
      </c>
      <c r="YV7" s="91">
        <v>2461.5</v>
      </c>
      <c r="YW7" s="91">
        <v>2478.5</v>
      </c>
      <c r="YX7" s="91">
        <v>2480.5</v>
      </c>
      <c r="YY7" s="91">
        <v>2468.5</v>
      </c>
      <c r="YZ7" s="91">
        <v>2465</v>
      </c>
      <c r="ZA7" s="91">
        <v>2468.5</v>
      </c>
      <c r="ZB7" s="91">
        <v>2471.5</v>
      </c>
      <c r="ZC7" s="91">
        <v>2469.5</v>
      </c>
      <c r="ZD7" s="91">
        <v>2462.5</v>
      </c>
      <c r="ZE7" s="91">
        <v>2463.5</v>
      </c>
      <c r="ZF7" s="91">
        <v>2464.5</v>
      </c>
      <c r="ZG7" s="91">
        <v>2465.5</v>
      </c>
      <c r="ZH7" s="91">
        <v>2467.5</v>
      </c>
      <c r="ZI7" s="91">
        <v>2464.5</v>
      </c>
      <c r="ZJ7" s="91">
        <v>2464.5</v>
      </c>
      <c r="ZK7" s="91">
        <v>2464</v>
      </c>
      <c r="ZL7" s="91">
        <v>2462.5</v>
      </c>
      <c r="ZM7" s="91">
        <v>2462.5</v>
      </c>
      <c r="ZN7" s="91">
        <v>2462.5</v>
      </c>
      <c r="ZO7" s="91">
        <v>2463.5</v>
      </c>
      <c r="ZP7" s="91">
        <v>2462</v>
      </c>
      <c r="ZQ7" s="91">
        <v>2461.5</v>
      </c>
      <c r="ZR7" s="91">
        <v>2460</v>
      </c>
      <c r="ZS7" s="91">
        <v>2457.5</v>
      </c>
      <c r="ZT7" s="91">
        <v>2458.5</v>
      </c>
      <c r="ZU7" s="91">
        <v>2458</v>
      </c>
      <c r="ZV7" s="91">
        <v>2455.5</v>
      </c>
      <c r="ZW7" s="91">
        <v>2456.5</v>
      </c>
      <c r="ZX7" s="91">
        <v>2458.5</v>
      </c>
      <c r="ZY7" s="91">
        <v>2456.5</v>
      </c>
      <c r="ZZ7" s="91">
        <v>2457.5</v>
      </c>
      <c r="AAA7" s="91">
        <v>2456.5</v>
      </c>
      <c r="AAB7" s="91">
        <v>2456.5</v>
      </c>
      <c r="AAC7" s="91">
        <v>2457.5</v>
      </c>
      <c r="AAD7" s="91">
        <v>2456.5</v>
      </c>
      <c r="AAE7" s="91">
        <v>2457.5</v>
      </c>
      <c r="AAF7" s="91">
        <v>2457.5</v>
      </c>
      <c r="AAG7" s="91">
        <v>2457</v>
      </c>
      <c r="AAH7" s="91">
        <v>2456.5</v>
      </c>
      <c r="AAI7" s="91">
        <v>2454</v>
      </c>
      <c r="AAJ7" s="91">
        <v>2454.5</v>
      </c>
      <c r="AAK7" s="91">
        <v>2452.5</v>
      </c>
      <c r="AAL7" s="91">
        <v>2452.5</v>
      </c>
      <c r="AAM7" s="91">
        <v>2452.5</v>
      </c>
      <c r="AAN7" s="91">
        <v>2447</v>
      </c>
      <c r="AAO7" s="91">
        <v>2448.5</v>
      </c>
      <c r="AAP7" s="91">
        <v>2446</v>
      </c>
      <c r="AAQ7" s="91">
        <v>2445.5</v>
      </c>
      <c r="AAR7" s="91">
        <v>2443.5</v>
      </c>
      <c r="AAS7" s="91">
        <v>2443.5</v>
      </c>
      <c r="AAT7" s="91">
        <v>2444.5</v>
      </c>
      <c r="AAU7" s="91">
        <v>2445.5</v>
      </c>
      <c r="AAV7" s="91">
        <v>2445</v>
      </c>
      <c r="AAW7" s="91">
        <v>2446.5</v>
      </c>
      <c r="AAX7" s="91">
        <v>2446.5</v>
      </c>
      <c r="AAY7" s="91">
        <v>2445.5</v>
      </c>
      <c r="AAZ7" s="91">
        <v>2445.5</v>
      </c>
      <c r="ABA7" s="91">
        <v>2443.5</v>
      </c>
      <c r="ABB7" s="91">
        <v>2443.5</v>
      </c>
      <c r="ABC7" s="91">
        <v>2441</v>
      </c>
      <c r="ABD7" s="91">
        <v>2438.5</v>
      </c>
      <c r="ABE7" s="91">
        <v>2438.5</v>
      </c>
      <c r="ABF7" s="91">
        <v>2437.5</v>
      </c>
      <c r="ABG7" s="91">
        <v>2437.5</v>
      </c>
      <c r="ABH7" s="91">
        <v>2437.5</v>
      </c>
      <c r="ABI7" s="91">
        <v>2435.5</v>
      </c>
      <c r="ABJ7" s="91">
        <v>2430.5</v>
      </c>
      <c r="ABK7" s="91">
        <v>2428.5</v>
      </c>
      <c r="ABL7" s="91">
        <v>2427.5</v>
      </c>
      <c r="ABM7" s="91">
        <v>2428</v>
      </c>
      <c r="ABN7" s="91">
        <v>2427.5</v>
      </c>
      <c r="ABO7" s="91">
        <v>2427.5</v>
      </c>
      <c r="ABP7" s="91">
        <v>2429.5</v>
      </c>
      <c r="ABQ7" s="91">
        <v>2428.5</v>
      </c>
      <c r="ABR7" s="91">
        <v>2428.5</v>
      </c>
      <c r="ABS7" s="91">
        <v>2428.5</v>
      </c>
      <c r="ABT7" s="91">
        <v>2430.5</v>
      </c>
      <c r="ABU7" s="91">
        <v>2429.5</v>
      </c>
      <c r="ABV7" s="91">
        <v>2431.5</v>
      </c>
      <c r="ABW7" s="91">
        <v>2434.5</v>
      </c>
      <c r="ABX7" s="91">
        <v>2438</v>
      </c>
      <c r="ABY7" s="91">
        <v>2437</v>
      </c>
      <c r="ABZ7" s="91">
        <v>2437</v>
      </c>
      <c r="ACA7" s="91">
        <v>2437.5</v>
      </c>
      <c r="ACB7" s="91">
        <v>2436.5</v>
      </c>
      <c r="ACC7" s="91">
        <v>2434</v>
      </c>
      <c r="ACD7" s="91">
        <v>2434</v>
      </c>
      <c r="ACE7" s="91">
        <v>2427.5</v>
      </c>
      <c r="ACF7" s="91">
        <v>2427.5</v>
      </c>
      <c r="ACG7" s="91">
        <v>2424</v>
      </c>
      <c r="ACH7" s="91">
        <v>2419.5</v>
      </c>
      <c r="ACI7" s="91">
        <v>2421.5</v>
      </c>
      <c r="ACJ7" s="91">
        <v>2420.5</v>
      </c>
      <c r="ACK7" s="91">
        <v>2421.5</v>
      </c>
      <c r="ACL7" s="91">
        <v>2420.5</v>
      </c>
      <c r="ACM7" s="91">
        <v>2419</v>
      </c>
      <c r="ACN7" s="91">
        <v>2420.5</v>
      </c>
      <c r="ACO7" s="91">
        <v>2419</v>
      </c>
      <c r="ACP7" s="91">
        <v>2419</v>
      </c>
      <c r="ACQ7" s="91">
        <v>2416.5</v>
      </c>
      <c r="ACR7" s="91">
        <v>2415.5</v>
      </c>
      <c r="ACS7" s="91">
        <v>2413.5</v>
      </c>
      <c r="ACT7" s="91">
        <v>2413.5</v>
      </c>
      <c r="ACU7" s="91">
        <v>2410</v>
      </c>
      <c r="ACV7" s="91">
        <v>2408</v>
      </c>
      <c r="ACW7" s="91">
        <v>2403.5</v>
      </c>
      <c r="ACX7" s="91">
        <v>2400.5</v>
      </c>
      <c r="ACY7" s="91">
        <v>2397.5</v>
      </c>
      <c r="ACZ7" s="91">
        <v>2392.5</v>
      </c>
      <c r="ADA7" s="91">
        <v>2392.5</v>
      </c>
      <c r="ADB7" s="91">
        <v>2400</v>
      </c>
      <c r="ADC7" s="91">
        <v>2397.5</v>
      </c>
      <c r="ADD7" s="91">
        <v>2400.5</v>
      </c>
      <c r="ADE7" s="91">
        <v>2400</v>
      </c>
      <c r="ADF7" s="91">
        <v>2398.5</v>
      </c>
      <c r="ADG7" s="91">
        <v>2396</v>
      </c>
      <c r="ADH7" s="91">
        <v>2394.5</v>
      </c>
      <c r="ADI7" s="91">
        <v>2393.5</v>
      </c>
      <c r="ADJ7" s="91">
        <v>2395</v>
      </c>
      <c r="ADK7" s="91">
        <v>2395.5</v>
      </c>
      <c r="ADL7" s="91">
        <v>2395.5</v>
      </c>
      <c r="ADM7" s="91">
        <v>2395.5</v>
      </c>
      <c r="ADN7" s="91">
        <v>2395.5</v>
      </c>
      <c r="ADO7" s="91">
        <v>2396</v>
      </c>
      <c r="ADP7" s="91">
        <v>2396.5</v>
      </c>
      <c r="ADQ7" s="91">
        <v>2395.5</v>
      </c>
      <c r="ADR7" s="91">
        <v>2396.5</v>
      </c>
      <c r="ADS7" s="91">
        <v>2396.5</v>
      </c>
      <c r="ADT7" s="91">
        <v>2398.5</v>
      </c>
      <c r="ADU7" s="91">
        <v>2400.5</v>
      </c>
      <c r="ADV7" s="91">
        <v>2400.5</v>
      </c>
      <c r="ADW7" s="91">
        <v>2399</v>
      </c>
      <c r="ADX7" s="91">
        <v>2398.5</v>
      </c>
      <c r="ADY7" s="91">
        <v>2396.5</v>
      </c>
      <c r="ADZ7" s="91">
        <v>2395.5</v>
      </c>
      <c r="AEA7" s="91">
        <v>2395.5</v>
      </c>
      <c r="AEB7" s="91">
        <v>2393.5</v>
      </c>
      <c r="AEC7" s="91">
        <v>2393.5</v>
      </c>
      <c r="AED7" s="91">
        <v>2391.5</v>
      </c>
      <c r="AEE7" s="91">
        <v>2391.5</v>
      </c>
      <c r="AEF7" s="91">
        <v>2392.5</v>
      </c>
      <c r="AEG7" s="91">
        <v>2390.5</v>
      </c>
      <c r="AEH7" s="91">
        <v>2392.5</v>
      </c>
      <c r="AEI7" s="91">
        <v>2392.5</v>
      </c>
      <c r="AEJ7" s="91">
        <v>2392.5</v>
      </c>
      <c r="AEK7" s="91">
        <v>2392.5</v>
      </c>
      <c r="AEL7" s="91">
        <v>2394</v>
      </c>
      <c r="AEM7" s="91">
        <v>2394</v>
      </c>
      <c r="AEN7" s="91">
        <v>2397.5</v>
      </c>
      <c r="AEO7" s="91">
        <v>2394.5</v>
      </c>
      <c r="AEP7" s="91">
        <v>2395</v>
      </c>
      <c r="AEQ7" s="91">
        <v>2395</v>
      </c>
      <c r="AER7" s="91">
        <v>2395</v>
      </c>
      <c r="AES7" s="91">
        <v>2397</v>
      </c>
      <c r="AET7" s="91">
        <v>2397</v>
      </c>
      <c r="AEU7" s="91">
        <v>2398.5</v>
      </c>
      <c r="AEV7" s="91">
        <v>2398.5</v>
      </c>
      <c r="AEW7" s="91">
        <v>2402.5</v>
      </c>
      <c r="AEX7" s="91">
        <v>2403.5</v>
      </c>
      <c r="AEY7" s="91">
        <v>2402</v>
      </c>
      <c r="AEZ7" s="91">
        <v>2404</v>
      </c>
      <c r="AFA7" s="91">
        <v>2404</v>
      </c>
      <c r="AFB7" s="91">
        <v>2403.5</v>
      </c>
      <c r="AFC7" s="91">
        <v>2404.5</v>
      </c>
      <c r="AFD7" s="91">
        <v>2405</v>
      </c>
      <c r="AFE7" s="91">
        <v>2402.5</v>
      </c>
      <c r="AFF7" s="91">
        <v>2401.5</v>
      </c>
      <c r="AFG7" s="91">
        <v>2404.5</v>
      </c>
      <c r="AFH7" s="91">
        <v>2402</v>
      </c>
      <c r="AFI7" s="91">
        <v>2401</v>
      </c>
      <c r="AFJ7" s="91">
        <v>2403</v>
      </c>
      <c r="AFK7" s="91">
        <v>2404.5</v>
      </c>
      <c r="AFL7" s="91">
        <v>2406.5</v>
      </c>
      <c r="AFM7" s="91">
        <v>2407.5</v>
      </c>
      <c r="AFN7" s="91">
        <v>2408.5</v>
      </c>
      <c r="AFO7" s="91">
        <v>2413</v>
      </c>
      <c r="AFP7" s="91">
        <v>2414.5</v>
      </c>
      <c r="AFQ7" s="91">
        <v>2414</v>
      </c>
      <c r="AFR7" s="91">
        <v>2413</v>
      </c>
      <c r="AFS7" s="91">
        <v>2411.5</v>
      </c>
      <c r="AFT7" s="91">
        <v>2409.5</v>
      </c>
      <c r="AFU7" s="91">
        <v>2409.5</v>
      </c>
      <c r="AFV7" s="91">
        <v>2410</v>
      </c>
      <c r="AFW7" s="91">
        <v>2412</v>
      </c>
      <c r="AFX7" s="91">
        <v>2411.5</v>
      </c>
      <c r="AFY7" s="91">
        <v>2412.5</v>
      </c>
      <c r="AFZ7" s="91">
        <v>2412.5</v>
      </c>
      <c r="AGA7" s="91">
        <v>2414.5</v>
      </c>
      <c r="AGB7" s="91">
        <v>2415.5</v>
      </c>
      <c r="AGC7" s="91">
        <v>2415.5</v>
      </c>
      <c r="AGD7" s="91">
        <v>2416.5</v>
      </c>
      <c r="AGE7" s="91">
        <v>2418.5</v>
      </c>
      <c r="AGF7" s="91">
        <v>2424</v>
      </c>
      <c r="AGG7" s="91">
        <v>2427</v>
      </c>
      <c r="AGH7" s="91">
        <v>2437.5</v>
      </c>
      <c r="AGI7" s="91">
        <v>2447.5</v>
      </c>
      <c r="AGJ7" s="91">
        <v>2467.5</v>
      </c>
      <c r="AGK7" s="91">
        <v>2465</v>
      </c>
      <c r="AGL7" s="91">
        <v>2470.5</v>
      </c>
      <c r="AGM7" s="91">
        <v>2467.5</v>
      </c>
      <c r="AGN7" s="91">
        <v>2465.5</v>
      </c>
      <c r="AGO7" s="91">
        <v>2465</v>
      </c>
      <c r="AGP7" s="91">
        <v>2462.5</v>
      </c>
      <c r="AGQ7" s="91">
        <v>2463.5</v>
      </c>
      <c r="AGR7" s="91">
        <v>2463.5</v>
      </c>
      <c r="AGS7" s="91">
        <v>2464.5</v>
      </c>
      <c r="AGT7" s="91">
        <v>2463.5</v>
      </c>
      <c r="AGU7" s="91">
        <v>2464.5</v>
      </c>
      <c r="AGV7" s="91">
        <v>2464.5</v>
      </c>
      <c r="AGW7" s="91">
        <v>2464.5</v>
      </c>
      <c r="AGX7" s="91">
        <v>2460</v>
      </c>
      <c r="AGY7" s="91">
        <v>2462.5</v>
      </c>
      <c r="AGZ7" s="91">
        <v>2462.5</v>
      </c>
      <c r="AHA7" s="91">
        <v>2460</v>
      </c>
      <c r="AHB7" s="91">
        <v>2463.5</v>
      </c>
      <c r="AHC7" s="91">
        <v>2467.5</v>
      </c>
      <c r="AHD7" s="91">
        <v>2466.5</v>
      </c>
      <c r="AHE7" s="91">
        <v>2466.5</v>
      </c>
      <c r="AHF7" s="91">
        <v>2466.5</v>
      </c>
      <c r="AHG7" s="91">
        <v>2465.5</v>
      </c>
      <c r="AHH7" s="91">
        <v>2465</v>
      </c>
      <c r="AHI7" s="91">
        <v>2463.5</v>
      </c>
      <c r="AHJ7" s="257">
        <v>2463</v>
      </c>
      <c r="AHK7" s="257">
        <v>2460</v>
      </c>
      <c r="AHL7" s="257">
        <v>2457.5</v>
      </c>
      <c r="AHM7" s="257">
        <v>2455</v>
      </c>
      <c r="AHN7" s="257">
        <v>2456.5</v>
      </c>
      <c r="AHO7" s="257">
        <v>2455</v>
      </c>
      <c r="AHP7" s="257">
        <v>2455.5</v>
      </c>
      <c r="AHQ7" s="257">
        <v>2458</v>
      </c>
      <c r="AHR7" s="257">
        <v>2460</v>
      </c>
      <c r="AHS7" s="257">
        <v>2460.5</v>
      </c>
      <c r="AHT7" s="257">
        <v>2467.5</v>
      </c>
      <c r="AHU7" s="257">
        <v>2466</v>
      </c>
      <c r="AHV7" s="257">
        <v>2468.5</v>
      </c>
      <c r="AHW7" s="257">
        <v>2468.5</v>
      </c>
      <c r="AHX7" s="257">
        <v>2471.5</v>
      </c>
      <c r="AHY7" s="257">
        <v>2471.5</v>
      </c>
      <c r="AHZ7" s="257">
        <v>2470.5</v>
      </c>
      <c r="AIA7" s="257">
        <v>2474.5</v>
      </c>
      <c r="AIB7" s="257">
        <v>2472.5</v>
      </c>
      <c r="AIC7" s="257">
        <v>2476.5</v>
      </c>
      <c r="AID7" s="257">
        <v>2473.5</v>
      </c>
      <c r="AIE7" s="257">
        <v>2474.5</v>
      </c>
      <c r="AIF7" s="257">
        <v>2473.5</v>
      </c>
      <c r="AIG7" s="257">
        <v>2474.5</v>
      </c>
      <c r="AIH7" s="257">
        <v>2476.5</v>
      </c>
      <c r="AII7" s="257">
        <v>2477.5</v>
      </c>
      <c r="AIJ7" s="257">
        <v>2479.5</v>
      </c>
      <c r="AIK7" s="257">
        <v>2481.5</v>
      </c>
      <c r="AIL7" s="257">
        <v>2484.5</v>
      </c>
      <c r="AIM7" s="257">
        <v>2488.5</v>
      </c>
      <c r="AIN7" s="257">
        <v>2494.5</v>
      </c>
      <c r="AIO7" s="257">
        <v>2497.5</v>
      </c>
      <c r="AIP7" s="257">
        <v>2497</v>
      </c>
      <c r="AIQ7" s="257">
        <v>2503.5</v>
      </c>
      <c r="AIR7" s="257">
        <v>2506.5</v>
      </c>
      <c r="AIS7" s="257">
        <v>2517.5</v>
      </c>
      <c r="AIT7" s="257">
        <v>2525</v>
      </c>
      <c r="AIU7" s="257">
        <v>2530</v>
      </c>
      <c r="AIV7" s="257">
        <v>2528.5</v>
      </c>
      <c r="AIW7" s="257">
        <v>2541.5</v>
      </c>
      <c r="AIX7" s="257">
        <v>2547</v>
      </c>
      <c r="AIY7" s="257">
        <v>2555.5</v>
      </c>
      <c r="AIZ7" s="257">
        <v>2563.5</v>
      </c>
      <c r="AJA7" s="257">
        <v>2569</v>
      </c>
      <c r="AJB7" s="257">
        <v>2570.5</v>
      </c>
      <c r="AJC7" s="257">
        <v>2574.5</v>
      </c>
      <c r="AJD7" s="257">
        <v>2567.5</v>
      </c>
      <c r="AJE7" s="257">
        <v>2566.5</v>
      </c>
      <c r="AJF7" s="257">
        <v>2566.5</v>
      </c>
      <c r="AJG7" s="257">
        <v>2566.5</v>
      </c>
      <c r="AJH7" s="257">
        <v>2566.5</v>
      </c>
      <c r="AJI7" s="257">
        <v>2564.5</v>
      </c>
      <c r="AJJ7" s="257">
        <v>2565</v>
      </c>
      <c r="AJK7" s="257">
        <v>2566</v>
      </c>
      <c r="AJL7" s="257">
        <v>2566.5</v>
      </c>
      <c r="AJM7" s="257">
        <v>2566</v>
      </c>
      <c r="AJN7" s="257">
        <v>2564.5</v>
      </c>
      <c r="AJO7" s="257">
        <v>2563.5</v>
      </c>
      <c r="AJP7" s="257">
        <v>2564.5</v>
      </c>
      <c r="AJQ7" s="257">
        <v>2565</v>
      </c>
      <c r="AJR7" s="257">
        <v>2565</v>
      </c>
      <c r="AJS7" s="257">
        <v>2566.5</v>
      </c>
      <c r="AJT7" s="257">
        <v>2566</v>
      </c>
      <c r="AJU7" s="257">
        <v>2566.5</v>
      </c>
      <c r="AJV7" s="257">
        <v>2566.5</v>
      </c>
      <c r="AJW7" s="257">
        <v>2566.5</v>
      </c>
      <c r="AJX7" s="257">
        <v>2566.5</v>
      </c>
      <c r="AJY7" s="257">
        <v>2566.5</v>
      </c>
      <c r="AJZ7" s="257">
        <v>2566.5</v>
      </c>
      <c r="AKA7" s="257">
        <v>2567.5</v>
      </c>
      <c r="AKB7" s="257">
        <v>2566.5</v>
      </c>
      <c r="AKC7" s="257">
        <v>2566.5</v>
      </c>
      <c r="AKD7" s="257">
        <v>2566.5</v>
      </c>
      <c r="AKE7" s="257">
        <v>2567.5</v>
      </c>
      <c r="AKF7" s="257">
        <v>2567.5</v>
      </c>
      <c r="AKG7" s="257">
        <v>2571.5</v>
      </c>
      <c r="AKH7" s="257">
        <v>2571.5</v>
      </c>
      <c r="AKI7" s="257">
        <v>2571</v>
      </c>
      <c r="AKJ7" s="257">
        <v>2571</v>
      </c>
      <c r="AKK7" s="257">
        <v>2575</v>
      </c>
      <c r="AKL7" s="257">
        <v>2576.5</v>
      </c>
      <c r="AKM7" s="257">
        <v>2580.5</v>
      </c>
      <c r="AKN7" s="257">
        <v>2586</v>
      </c>
      <c r="AKO7" s="257">
        <v>2590.5</v>
      </c>
      <c r="AKP7" s="257">
        <v>2596.5</v>
      </c>
      <c r="AKQ7" s="257">
        <v>2604.5</v>
      </c>
      <c r="AKR7" s="257">
        <v>2610.5</v>
      </c>
      <c r="AKS7" s="257">
        <v>2619.5</v>
      </c>
      <c r="AKT7" s="257">
        <v>2637.5</v>
      </c>
      <c r="AKU7" s="257">
        <v>2655</v>
      </c>
      <c r="AKV7" s="257">
        <v>2644</v>
      </c>
      <c r="AKW7" s="257">
        <v>2665</v>
      </c>
      <c r="AKX7" s="257">
        <v>2635</v>
      </c>
      <c r="AKY7" s="257">
        <v>2642.5</v>
      </c>
      <c r="AKZ7" s="257">
        <v>2637.5</v>
      </c>
      <c r="ALA7" s="257">
        <v>2638.5</v>
      </c>
      <c r="ALB7" s="257">
        <v>2635.5</v>
      </c>
      <c r="ALC7" s="257">
        <v>2636.5</v>
      </c>
      <c r="ALD7" s="257">
        <v>2637.5</v>
      </c>
      <c r="ALE7" s="257">
        <v>2635.5</v>
      </c>
      <c r="ALF7" s="257">
        <v>2637.5</v>
      </c>
      <c r="ALG7" s="257">
        <v>2640</v>
      </c>
      <c r="ALH7" s="257">
        <v>2642.5</v>
      </c>
      <c r="ALI7" s="257">
        <v>2642.5</v>
      </c>
      <c r="ALJ7" s="257">
        <v>2644</v>
      </c>
      <c r="ALK7" s="257">
        <v>2645</v>
      </c>
      <c r="ALL7" s="257">
        <v>2644</v>
      </c>
      <c r="ALM7" s="257">
        <v>2648</v>
      </c>
      <c r="ALN7" s="257">
        <v>2647.5</v>
      </c>
      <c r="ALO7" s="257">
        <v>2648</v>
      </c>
      <c r="ALP7" s="257">
        <v>2652.5</v>
      </c>
      <c r="ALQ7" s="257">
        <v>2659</v>
      </c>
      <c r="ALR7" s="257">
        <v>2662.5</v>
      </c>
      <c r="ALS7" s="257">
        <v>2666.5</v>
      </c>
      <c r="ALT7" s="257">
        <v>2667.5</v>
      </c>
      <c r="ALU7" s="257">
        <v>2668</v>
      </c>
      <c r="ALV7" s="257">
        <v>2670.5</v>
      </c>
      <c r="ALW7" s="257">
        <v>2667.5</v>
      </c>
      <c r="ALX7" s="257">
        <v>2664.5</v>
      </c>
      <c r="ALY7" s="257">
        <v>2665.5</v>
      </c>
      <c r="ALZ7" s="257">
        <v>2662</v>
      </c>
      <c r="AMA7" s="257">
        <v>2655.5</v>
      </c>
      <c r="AMB7" s="257">
        <v>2652.5</v>
      </c>
      <c r="AMC7" s="257">
        <v>2649.5</v>
      </c>
      <c r="AMD7" s="257">
        <v>2647.5</v>
      </c>
      <c r="AME7" s="257">
        <v>2643.5</v>
      </c>
      <c r="AMF7" s="257">
        <v>2642.5</v>
      </c>
      <c r="AMG7" s="257">
        <v>2632.5</v>
      </c>
      <c r="AMH7" s="257">
        <v>2630</v>
      </c>
      <c r="AMI7" s="257">
        <v>2631.5</v>
      </c>
      <c r="AMJ7" s="257">
        <v>2631.5</v>
      </c>
      <c r="AMK7" s="257">
        <v>2630.5</v>
      </c>
      <c r="AML7" s="257">
        <v>2630</v>
      </c>
      <c r="AMM7" s="257">
        <v>2632.5</v>
      </c>
      <c r="AMN7" s="26">
        <v>2632.5</v>
      </c>
      <c r="AMO7" s="26">
        <v>2632.5</v>
      </c>
      <c r="AMP7" s="26">
        <v>2635.5</v>
      </c>
      <c r="AMQ7" s="259">
        <v>2634.5</v>
      </c>
      <c r="AMR7" s="259">
        <v>2632</v>
      </c>
      <c r="AMS7" s="259">
        <v>2633</v>
      </c>
      <c r="AMT7" s="259">
        <v>2635</v>
      </c>
      <c r="AMU7" s="259">
        <v>2639</v>
      </c>
      <c r="AMV7" s="259">
        <v>2637.5</v>
      </c>
      <c r="AMW7" s="259">
        <v>2637.5</v>
      </c>
      <c r="AMX7" s="259">
        <v>2637.5</v>
      </c>
      <c r="AMY7" s="259">
        <v>2637.5</v>
      </c>
      <c r="AMZ7" s="259">
        <v>2637.5</v>
      </c>
      <c r="ANA7" s="259">
        <v>2639.5</v>
      </c>
      <c r="ANB7" s="259">
        <v>2638.5</v>
      </c>
      <c r="ANC7" s="259">
        <v>2636.5</v>
      </c>
      <c r="AND7" s="259">
        <v>2636.5</v>
      </c>
      <c r="ANE7" s="259">
        <v>2635.5</v>
      </c>
      <c r="ANF7" s="259">
        <v>2634.5</v>
      </c>
      <c r="ANG7" s="259">
        <v>2634.5</v>
      </c>
      <c r="ANH7" s="259">
        <v>2634.5</v>
      </c>
      <c r="ANI7" s="259">
        <v>2634.5</v>
      </c>
      <c r="ANJ7" s="259">
        <v>2633.5</v>
      </c>
      <c r="ANK7" s="259">
        <v>2632.5</v>
      </c>
      <c r="ANL7" s="259">
        <v>2632</v>
      </c>
      <c r="ANM7" s="259">
        <v>2631.5</v>
      </c>
      <c r="ANN7" s="259">
        <v>2632.5</v>
      </c>
      <c r="ANO7" s="259">
        <v>2633</v>
      </c>
      <c r="ANP7" s="259">
        <v>2631.5</v>
      </c>
      <c r="ANQ7" s="259">
        <v>2631.5</v>
      </c>
      <c r="ANR7" s="259">
        <v>2630.5</v>
      </c>
      <c r="ANS7" s="259">
        <v>2631</v>
      </c>
      <c r="ANT7" s="259">
        <v>2632</v>
      </c>
      <c r="ANU7" s="259">
        <v>2632</v>
      </c>
      <c r="ANV7" s="259">
        <v>2632.5</v>
      </c>
      <c r="ANW7" s="259">
        <v>2633.5</v>
      </c>
      <c r="ANX7" s="259">
        <v>2632.5</v>
      </c>
      <c r="ANY7" s="259">
        <v>2633</v>
      </c>
      <c r="ANZ7" s="259">
        <v>2632.5</v>
      </c>
      <c r="AOA7" s="259">
        <v>2633</v>
      </c>
      <c r="AOB7" s="259">
        <v>2632</v>
      </c>
      <c r="AOC7" s="259">
        <v>2633</v>
      </c>
      <c r="AOD7" s="259">
        <v>2633.5</v>
      </c>
      <c r="AOE7" s="259">
        <v>2633.5</v>
      </c>
      <c r="AOF7" s="259">
        <v>2634</v>
      </c>
      <c r="AOG7" s="259">
        <v>2634</v>
      </c>
      <c r="AOH7" s="259">
        <v>2634</v>
      </c>
      <c r="AOI7" s="259">
        <v>2635</v>
      </c>
      <c r="AOJ7" s="259">
        <v>2638.5</v>
      </c>
      <c r="AOK7" s="259">
        <v>2638.5</v>
      </c>
      <c r="AOL7" s="259">
        <v>2639</v>
      </c>
      <c r="AOM7" s="259">
        <v>2639.5</v>
      </c>
      <c r="AON7" s="259">
        <v>2641</v>
      </c>
      <c r="AOO7" s="259">
        <v>2642.5</v>
      </c>
      <c r="AOP7" s="259">
        <v>2643</v>
      </c>
      <c r="AOQ7" s="259">
        <v>2643.5</v>
      </c>
      <c r="AOR7" s="259">
        <v>2644.5</v>
      </c>
      <c r="AOS7" s="259">
        <v>2644.5</v>
      </c>
      <c r="AOT7" s="259">
        <v>2644.5</v>
      </c>
      <c r="AOU7" s="259">
        <v>2644</v>
      </c>
      <c r="AOV7" s="259">
        <v>2645</v>
      </c>
      <c r="AOW7" s="259">
        <v>2643.5</v>
      </c>
      <c r="AOX7" s="259">
        <v>2644.5</v>
      </c>
      <c r="AOY7" s="259">
        <v>2644.5</v>
      </c>
      <c r="AOZ7" s="259">
        <v>2644.5</v>
      </c>
      <c r="APA7" s="259">
        <v>2644.5</v>
      </c>
      <c r="APB7" s="259">
        <v>2644.5</v>
      </c>
      <c r="APC7" s="259">
        <v>2644.5</v>
      </c>
      <c r="APD7" s="259">
        <v>2646.5</v>
      </c>
      <c r="APE7" s="259">
        <v>2647</v>
      </c>
      <c r="APF7" s="259">
        <v>2648.5</v>
      </c>
      <c r="APG7" s="259">
        <v>2648.5</v>
      </c>
      <c r="APH7" s="259">
        <v>2647.5</v>
      </c>
      <c r="API7" s="259">
        <v>2648.5</v>
      </c>
      <c r="APJ7" s="162">
        <v>2648.5</v>
      </c>
      <c r="APK7" s="162">
        <v>2649</v>
      </c>
      <c r="APL7" s="162">
        <v>2650</v>
      </c>
      <c r="APM7" s="162">
        <v>2651</v>
      </c>
      <c r="APN7" s="162">
        <v>2651.5</v>
      </c>
      <c r="APO7" s="162">
        <v>2651.5</v>
      </c>
      <c r="APP7" s="162">
        <v>2651.5</v>
      </c>
      <c r="APQ7" s="162">
        <v>2654.5</v>
      </c>
      <c r="APR7" s="162">
        <v>2654.5</v>
      </c>
      <c r="APS7" s="162">
        <v>2653.5</v>
      </c>
      <c r="APT7" s="162">
        <v>2653.5</v>
      </c>
      <c r="APU7" s="162">
        <v>2654.5</v>
      </c>
      <c r="APV7" s="162">
        <v>2654.5</v>
      </c>
      <c r="APW7" s="162">
        <v>2654.5</v>
      </c>
      <c r="APX7" s="162">
        <v>2654.5</v>
      </c>
      <c r="APY7" s="162">
        <v>2655</v>
      </c>
      <c r="APZ7" s="162">
        <v>2655.5</v>
      </c>
      <c r="AQA7" s="162">
        <v>2657.5</v>
      </c>
      <c r="AQB7" s="162">
        <v>2657.5</v>
      </c>
      <c r="AQC7" s="162">
        <v>2657.5</v>
      </c>
      <c r="AQD7" s="162">
        <v>2657</v>
      </c>
      <c r="AQE7" s="162">
        <v>2657.5</v>
      </c>
      <c r="AQF7" s="162">
        <v>2658.5</v>
      </c>
      <c r="AQG7" s="162">
        <v>2659</v>
      </c>
      <c r="AQH7" s="162">
        <v>2659</v>
      </c>
      <c r="AQI7" s="162">
        <v>2660.5</v>
      </c>
      <c r="AQJ7" s="162">
        <v>2659.5</v>
      </c>
      <c r="AQK7" s="162">
        <v>2659.5</v>
      </c>
      <c r="AQL7" s="162">
        <v>2660</v>
      </c>
      <c r="AQM7" s="162">
        <v>2660</v>
      </c>
      <c r="AQN7" s="162">
        <v>2660</v>
      </c>
      <c r="AQO7" s="162">
        <v>2660</v>
      </c>
      <c r="AQP7" s="162">
        <v>2659.5</v>
      </c>
      <c r="AQQ7" s="162">
        <v>2660</v>
      </c>
      <c r="AQR7" s="162">
        <v>2661</v>
      </c>
      <c r="AQS7" s="162">
        <v>2661.5</v>
      </c>
      <c r="AQT7" s="162">
        <v>2662</v>
      </c>
      <c r="AQU7" s="162">
        <v>2664.5</v>
      </c>
      <c r="AQV7" s="162">
        <v>2663.5</v>
      </c>
      <c r="AQW7" s="162">
        <v>2664</v>
      </c>
      <c r="AQX7" s="162">
        <v>2665.5</v>
      </c>
      <c r="AQY7" s="162">
        <v>2665.5</v>
      </c>
      <c r="AQZ7" s="162">
        <v>2666.5</v>
      </c>
      <c r="ARA7" s="162">
        <v>2667</v>
      </c>
      <c r="ARB7" s="162">
        <v>2668</v>
      </c>
      <c r="ARC7" s="162">
        <v>2666.5</v>
      </c>
      <c r="ARD7" s="162">
        <v>2665</v>
      </c>
      <c r="ARE7" s="162">
        <v>2666.5</v>
      </c>
      <c r="ARF7" s="162">
        <v>2667.5</v>
      </c>
      <c r="ARG7" s="162">
        <v>2669.5</v>
      </c>
      <c r="ARH7" s="162">
        <v>2668.5</v>
      </c>
      <c r="ARI7" s="162">
        <v>2668.5</v>
      </c>
      <c r="ARJ7" s="162">
        <v>2669</v>
      </c>
      <c r="ARK7" s="162">
        <v>2670</v>
      </c>
      <c r="ARL7" s="162">
        <v>2672.5</v>
      </c>
      <c r="ARM7" s="162">
        <v>2673.5</v>
      </c>
      <c r="ARN7" s="162">
        <v>2673.5</v>
      </c>
      <c r="ARO7" s="259">
        <v>2673.5</v>
      </c>
      <c r="ARP7" s="259">
        <v>2674.5</v>
      </c>
      <c r="ARQ7" s="259">
        <v>2673.5</v>
      </c>
      <c r="ARR7" s="259">
        <v>2673.5</v>
      </c>
      <c r="ARS7" s="259">
        <v>2674.5</v>
      </c>
      <c r="ART7" s="259">
        <v>2674.5</v>
      </c>
      <c r="ARU7" s="259">
        <v>2673.5</v>
      </c>
      <c r="ARV7" s="259">
        <v>2672.5</v>
      </c>
      <c r="ARW7" s="259">
        <v>2674</v>
      </c>
      <c r="ARX7" s="259">
        <v>2673.5</v>
      </c>
      <c r="ARY7" s="259">
        <v>2672.5</v>
      </c>
      <c r="ARZ7" s="259">
        <v>2672.5</v>
      </c>
      <c r="ASA7" s="259">
        <v>2672</v>
      </c>
      <c r="ASB7" s="259">
        <v>2673.5</v>
      </c>
      <c r="ASC7" s="259">
        <v>2673.5</v>
      </c>
      <c r="ASD7" s="259">
        <v>2674</v>
      </c>
      <c r="ASE7" s="259">
        <v>2673.5</v>
      </c>
      <c r="ASF7" s="259">
        <v>2672</v>
      </c>
      <c r="ASG7" s="259">
        <v>2672.5</v>
      </c>
      <c r="ASH7" s="259">
        <v>2671.5</v>
      </c>
      <c r="ASI7" s="259">
        <v>2670</v>
      </c>
      <c r="ASJ7" s="259">
        <v>2670</v>
      </c>
      <c r="ASK7" s="259">
        <v>2670</v>
      </c>
      <c r="ASL7" s="259">
        <v>2670</v>
      </c>
      <c r="ASM7" s="259">
        <v>2669.5</v>
      </c>
      <c r="ASN7" s="259">
        <v>2670</v>
      </c>
      <c r="ASO7" s="259">
        <v>2669.5</v>
      </c>
      <c r="ASP7" s="259">
        <v>2667.5</v>
      </c>
      <c r="ASQ7" s="259">
        <v>2668.5</v>
      </c>
      <c r="ASR7" s="259">
        <v>2668.5</v>
      </c>
      <c r="ASS7" s="259">
        <v>2668.5</v>
      </c>
      <c r="AST7" s="259">
        <v>2669</v>
      </c>
      <c r="ASU7" s="259">
        <v>2669</v>
      </c>
      <c r="ASV7" s="259">
        <v>2669.5</v>
      </c>
      <c r="ASW7" s="259">
        <v>2669</v>
      </c>
      <c r="ASX7" s="259">
        <v>2669</v>
      </c>
      <c r="ASY7" s="259">
        <v>2669</v>
      </c>
      <c r="ASZ7" s="259">
        <v>2669</v>
      </c>
      <c r="ATA7" s="259">
        <v>2671.5</v>
      </c>
      <c r="ATB7" s="259">
        <v>2671.5</v>
      </c>
      <c r="ATC7" s="259">
        <v>2673</v>
      </c>
      <c r="ATD7" s="259">
        <v>2674</v>
      </c>
      <c r="ATE7" s="259">
        <v>2674.5</v>
      </c>
      <c r="ATF7" s="259">
        <v>2674.5</v>
      </c>
      <c r="ATG7" s="259">
        <v>2677.5</v>
      </c>
      <c r="ATH7" s="259">
        <v>2683</v>
      </c>
      <c r="ATI7" s="259">
        <v>2690</v>
      </c>
      <c r="ATJ7" s="259">
        <v>2715</v>
      </c>
      <c r="ATK7" s="259">
        <v>2702.5</v>
      </c>
      <c r="ATL7" s="259">
        <v>2705</v>
      </c>
      <c r="ATM7" s="259">
        <v>2692.5</v>
      </c>
      <c r="ATN7" s="259">
        <v>2696</v>
      </c>
      <c r="ATO7" s="259">
        <v>2697.5</v>
      </c>
      <c r="ATP7" s="259">
        <v>2705</v>
      </c>
      <c r="ATQ7" s="259">
        <v>2705</v>
      </c>
      <c r="ATR7" s="259">
        <v>2702.5</v>
      </c>
      <c r="ATS7" s="259">
        <v>2705.5</v>
      </c>
      <c r="ATT7" s="259">
        <v>2705.5</v>
      </c>
      <c r="ATU7" s="259">
        <v>2705</v>
      </c>
      <c r="ATV7" s="259">
        <v>2706</v>
      </c>
      <c r="ATW7" s="259">
        <v>2707.5</v>
      </c>
      <c r="ATX7" s="259">
        <v>2705</v>
      </c>
      <c r="ATY7" s="259">
        <v>2705.5</v>
      </c>
      <c r="ATZ7" s="259">
        <v>2706</v>
      </c>
      <c r="AUA7" s="259">
        <v>2705.5</v>
      </c>
      <c r="AUB7" s="259">
        <v>2705.5</v>
      </c>
      <c r="AUC7" s="259">
        <v>2706.5</v>
      </c>
      <c r="AUD7" s="259">
        <v>2708</v>
      </c>
      <c r="AUE7" s="259">
        <v>2708.5</v>
      </c>
      <c r="AUF7" s="259">
        <v>2709.5</v>
      </c>
      <c r="AUG7" s="259">
        <v>2710.5</v>
      </c>
      <c r="AUH7" s="259">
        <v>2711.5</v>
      </c>
      <c r="AUI7" s="259">
        <v>2716.5</v>
      </c>
      <c r="AUJ7" s="259">
        <v>2717</v>
      </c>
      <c r="AUK7" s="259">
        <v>2718.5</v>
      </c>
      <c r="AUL7" s="259">
        <v>2721.5</v>
      </c>
      <c r="AUM7" s="259">
        <v>2722.5</v>
      </c>
      <c r="AUN7" s="259">
        <v>2723</v>
      </c>
      <c r="AUO7" s="259">
        <v>2724</v>
      </c>
      <c r="AUP7" s="259">
        <v>2724.5</v>
      </c>
      <c r="AUQ7" s="259">
        <v>2723.5</v>
      </c>
      <c r="AUR7" s="259">
        <v>2725</v>
      </c>
      <c r="AUS7" s="259">
        <v>2726.5</v>
      </c>
      <c r="AUT7" s="259">
        <v>2726.5</v>
      </c>
      <c r="AUU7" s="259">
        <v>2728.5</v>
      </c>
      <c r="AUV7" s="259">
        <v>2730.5</v>
      </c>
      <c r="AUW7" s="259">
        <v>2732</v>
      </c>
      <c r="AUX7" s="259">
        <v>2733</v>
      </c>
      <c r="AUY7" s="259">
        <v>2733.5</v>
      </c>
      <c r="AUZ7" s="259">
        <v>2734</v>
      </c>
      <c r="AVA7" s="259">
        <v>2736</v>
      </c>
      <c r="AVB7" s="259">
        <v>2736</v>
      </c>
      <c r="AVC7" s="259">
        <v>2735.5</v>
      </c>
      <c r="AVD7" s="259">
        <v>2736</v>
      </c>
      <c r="AVE7" s="259">
        <v>2734.5</v>
      </c>
      <c r="AVF7" s="259">
        <v>2734.5</v>
      </c>
      <c r="AVG7" s="259">
        <v>2734.5</v>
      </c>
      <c r="AVH7" s="259">
        <v>2738</v>
      </c>
      <c r="AVI7" s="259">
        <v>2738</v>
      </c>
      <c r="AVJ7" s="259">
        <v>2740</v>
      </c>
      <c r="AVK7" s="259">
        <v>2741.5</v>
      </c>
      <c r="AVL7" s="259">
        <v>2741.5</v>
      </c>
      <c r="AVM7" s="259">
        <v>2742</v>
      </c>
      <c r="AVN7" s="259">
        <v>2741.5</v>
      </c>
      <c r="AVO7" s="259">
        <v>2746</v>
      </c>
      <c r="AVP7" s="259">
        <v>2745.5</v>
      </c>
      <c r="AVQ7" s="259">
        <v>2746</v>
      </c>
      <c r="AVR7" s="259">
        <v>2747.5</v>
      </c>
      <c r="AVS7" s="259">
        <v>2749.5</v>
      </c>
      <c r="AVT7" s="259">
        <v>2750</v>
      </c>
      <c r="AVU7" s="259">
        <v>2751</v>
      </c>
      <c r="AVV7" s="259">
        <v>2752</v>
      </c>
      <c r="AVW7" s="259">
        <v>2750.5</v>
      </c>
      <c r="AVX7" s="259">
        <v>2750.5</v>
      </c>
      <c r="AVY7" s="259">
        <v>2752</v>
      </c>
      <c r="AVZ7" s="259">
        <v>2752.5</v>
      </c>
      <c r="AWA7" s="259">
        <v>2752.5</v>
      </c>
      <c r="AWB7" s="259">
        <v>2753</v>
      </c>
      <c r="AWC7" s="259">
        <v>2754</v>
      </c>
      <c r="AWD7" s="259">
        <v>2755.5</v>
      </c>
      <c r="AWE7" s="259">
        <v>2755.5</v>
      </c>
      <c r="AWF7" s="259">
        <v>2756.5</v>
      </c>
      <c r="AWG7" s="259">
        <v>2756.5</v>
      </c>
      <c r="AWH7" s="259">
        <v>2755.5</v>
      </c>
      <c r="AWI7" s="259">
        <v>2756.5</v>
      </c>
      <c r="AWJ7" s="259">
        <v>2757.5</v>
      </c>
      <c r="AWK7" s="259">
        <v>2758</v>
      </c>
      <c r="AWL7" s="259">
        <v>2758</v>
      </c>
      <c r="AWM7" s="258">
        <v>2759.5</v>
      </c>
      <c r="AWN7" s="258">
        <v>2761</v>
      </c>
      <c r="AWO7" s="258">
        <v>2761.5</v>
      </c>
      <c r="AWP7" s="258">
        <v>2761.5</v>
      </c>
      <c r="AWQ7" s="258">
        <v>2762</v>
      </c>
      <c r="AWR7" s="258">
        <v>2763.5</v>
      </c>
      <c r="AWS7" s="258">
        <v>2765</v>
      </c>
      <c r="AWT7" s="258">
        <v>2766.5</v>
      </c>
      <c r="AWU7" s="258">
        <v>2768</v>
      </c>
      <c r="AWV7" s="258">
        <v>2768</v>
      </c>
      <c r="AWW7" s="258">
        <v>2768</v>
      </c>
      <c r="AWX7" s="258">
        <v>2768.5</v>
      </c>
      <c r="AWY7" s="258">
        <v>2768.5</v>
      </c>
      <c r="AWZ7" s="258">
        <v>2768.5</v>
      </c>
      <c r="AXA7" s="258">
        <v>2768.5</v>
      </c>
      <c r="AXB7" s="258">
        <v>2769.5</v>
      </c>
      <c r="AXC7" s="258">
        <v>2768.5</v>
      </c>
      <c r="AXD7" s="258">
        <v>2769.5</v>
      </c>
      <c r="AXE7" s="258">
        <v>2769.5</v>
      </c>
      <c r="AXF7" s="258">
        <v>2770.5</v>
      </c>
      <c r="AXG7" s="258">
        <v>2771</v>
      </c>
      <c r="AXH7" s="258">
        <v>2770.5</v>
      </c>
      <c r="AXI7" s="258">
        <v>2772.5</v>
      </c>
      <c r="AXJ7" s="258">
        <v>2772.5</v>
      </c>
      <c r="AXK7" s="258">
        <v>2773.5</v>
      </c>
      <c r="AXL7" s="258">
        <v>2775.5</v>
      </c>
      <c r="AXM7" s="258">
        <v>2776.5</v>
      </c>
      <c r="AXN7" s="258">
        <v>2778.5</v>
      </c>
      <c r="AXO7" s="258">
        <v>2779.5</v>
      </c>
      <c r="AXP7" s="359">
        <v>2781.5</v>
      </c>
      <c r="AXQ7" s="359">
        <v>2783.5</v>
      </c>
      <c r="AXR7" s="359">
        <v>2783</v>
      </c>
      <c r="AXS7" s="359">
        <v>2782</v>
      </c>
      <c r="AXT7" s="359">
        <v>2782.5</v>
      </c>
      <c r="AXU7" s="359">
        <v>2783.5</v>
      </c>
      <c r="AXV7" s="359">
        <v>2784</v>
      </c>
      <c r="AXW7" s="359">
        <v>2783.5</v>
      </c>
      <c r="AXX7" s="359">
        <v>2784.5</v>
      </c>
      <c r="AXY7" s="359">
        <v>2784.5</v>
      </c>
      <c r="AXZ7" s="359">
        <v>2785.5</v>
      </c>
      <c r="AYA7" s="359">
        <v>2786</v>
      </c>
      <c r="AYB7" s="359">
        <v>2785.5</v>
      </c>
      <c r="AYC7" s="359">
        <v>2786</v>
      </c>
      <c r="AYD7" s="359">
        <v>2787.5</v>
      </c>
      <c r="AYE7" s="359">
        <v>2788.5</v>
      </c>
      <c r="AYF7" s="359">
        <v>2789</v>
      </c>
      <c r="AYG7" s="359">
        <v>2789</v>
      </c>
      <c r="AYH7" s="359">
        <v>2790.5</v>
      </c>
      <c r="AYI7" s="359">
        <v>2791</v>
      </c>
      <c r="AYJ7" s="359">
        <v>2791</v>
      </c>
      <c r="AYK7" s="359">
        <v>2791</v>
      </c>
      <c r="AYL7" s="359">
        <v>2791.5</v>
      </c>
      <c r="AYM7" s="359">
        <v>2789.3383450624101</v>
      </c>
      <c r="AYN7" s="359">
        <v>2789.2613700752372</v>
      </c>
      <c r="AYO7" s="359">
        <v>2790.6357857177863</v>
      </c>
      <c r="AYP7" s="359">
        <v>2790.8931519892503</v>
      </c>
      <c r="AYQ7" s="359">
        <v>2790.1269897281104</v>
      </c>
      <c r="AYR7" s="359">
        <v>2792.004447983144</v>
      </c>
      <c r="AYS7" s="359">
        <v>2792.4336950934885</v>
      </c>
      <c r="AYT7" s="359">
        <v>2793.5815007514811</v>
      </c>
      <c r="AYU7" s="359">
        <v>2794.2521174975554</v>
      </c>
      <c r="AYV7" s="359">
        <v>2795.8702179175466</v>
      </c>
      <c r="AYW7" s="359">
        <v>2795.8973517695686</v>
      </c>
      <c r="AYX7" s="359">
        <v>2797.7868596130206</v>
      </c>
      <c r="AYY7" s="359">
        <v>2799.1388498308979</v>
      </c>
      <c r="AYZ7" s="359">
        <v>2800.2073359625015</v>
      </c>
      <c r="AZA7" s="359">
        <v>2800.535654384742</v>
      </c>
      <c r="AZB7" s="359">
        <v>2801.7515867938901</v>
      </c>
      <c r="AZC7" s="359">
        <v>2802.9710615043268</v>
      </c>
      <c r="AZD7" s="359">
        <v>2809</v>
      </c>
      <c r="AZE7" s="359">
        <v>2811</v>
      </c>
      <c r="AZF7" s="359">
        <v>2811</v>
      </c>
      <c r="AZG7" s="359">
        <v>2813</v>
      </c>
      <c r="AZH7" s="359">
        <v>2812.5</v>
      </c>
      <c r="AZI7" s="359">
        <v>2812</v>
      </c>
      <c r="AZJ7" s="359">
        <v>2812</v>
      </c>
      <c r="AZK7" s="359">
        <v>2813.5</v>
      </c>
      <c r="AZL7" s="359">
        <v>2814.5</v>
      </c>
      <c r="AZM7" s="359">
        <v>2817.5</v>
      </c>
      <c r="AZN7" s="359">
        <v>2818</v>
      </c>
      <c r="AZO7" s="359">
        <v>2819</v>
      </c>
      <c r="AZP7" s="359">
        <v>2821.5</v>
      </c>
      <c r="AZQ7" s="359">
        <v>2822.5</v>
      </c>
      <c r="AZR7" s="359">
        <v>2823</v>
      </c>
      <c r="AZS7" s="359">
        <v>2823.5</v>
      </c>
      <c r="AZT7" s="359">
        <v>2823.5</v>
      </c>
      <c r="AZU7" s="359">
        <v>2824</v>
      </c>
      <c r="AZV7" s="359">
        <v>2825</v>
      </c>
      <c r="AZW7" s="359">
        <v>2824.5</v>
      </c>
      <c r="AZX7" s="359">
        <v>2826</v>
      </c>
      <c r="AZY7" s="359">
        <v>2827.5</v>
      </c>
      <c r="AZZ7" s="359">
        <v>2829</v>
      </c>
      <c r="BAA7" s="359">
        <v>2830.5</v>
      </c>
      <c r="BAB7" s="359">
        <v>2831.5</v>
      </c>
      <c r="BAC7" s="359">
        <v>2832.5</v>
      </c>
      <c r="BAD7" s="359">
        <v>2834</v>
      </c>
      <c r="BAE7" s="359">
        <v>2834</v>
      </c>
      <c r="BAF7" s="359">
        <v>2836.5</v>
      </c>
      <c r="BAG7" s="359">
        <v>2836.5</v>
      </c>
      <c r="BAH7" s="359">
        <v>2837.5</v>
      </c>
      <c r="BAI7" s="359">
        <v>2841.5</v>
      </c>
      <c r="BAJ7" s="359">
        <v>2842</v>
      </c>
      <c r="BAK7" s="359">
        <v>2843</v>
      </c>
      <c r="BAL7" s="359">
        <v>2845</v>
      </c>
      <c r="BAM7" s="359">
        <v>2845</v>
      </c>
      <c r="BAN7" s="359">
        <v>2845</v>
      </c>
      <c r="BAO7" s="359">
        <v>2846.5</v>
      </c>
      <c r="BAP7" s="359">
        <v>2847</v>
      </c>
      <c r="BAQ7" s="359">
        <v>2847.5</v>
      </c>
      <c r="BAR7" s="359">
        <v>2848</v>
      </c>
      <c r="BAS7" s="359">
        <v>2848</v>
      </c>
      <c r="BAT7" s="359">
        <v>2848.5</v>
      </c>
      <c r="BAU7" s="359">
        <v>2849.5</v>
      </c>
      <c r="BAV7" s="359">
        <v>2849.5</v>
      </c>
      <c r="BAW7" s="359">
        <v>2850.75</v>
      </c>
      <c r="BAX7" s="359">
        <v>2849.5</v>
      </c>
      <c r="BAY7" s="359">
        <v>2849.5</v>
      </c>
      <c r="BAZ7" s="359">
        <v>2850</v>
      </c>
      <c r="BBA7" s="359">
        <v>2850</v>
      </c>
      <c r="BBB7" s="359">
        <v>2850</v>
      </c>
      <c r="BBC7" s="359">
        <v>2851.5</v>
      </c>
      <c r="BBD7" s="359">
        <v>2851</v>
      </c>
      <c r="BBE7" s="359">
        <v>2851.5</v>
      </c>
      <c r="BBF7" s="359">
        <v>2852</v>
      </c>
      <c r="BBG7" s="359">
        <v>2853</v>
      </c>
      <c r="BBH7" s="359">
        <v>2853</v>
      </c>
      <c r="BBI7" s="359">
        <v>2853</v>
      </c>
      <c r="BBJ7" s="359">
        <v>2853.5</v>
      </c>
      <c r="BBK7" s="26">
        <v>2853.5</v>
      </c>
      <c r="BBL7" s="26">
        <v>2854.5</v>
      </c>
      <c r="BBM7" s="26">
        <v>2853.5</v>
      </c>
      <c r="BBN7" s="26">
        <v>2853.5</v>
      </c>
      <c r="BBO7" s="26">
        <v>2854.5</v>
      </c>
      <c r="BBP7" s="26">
        <v>2854</v>
      </c>
      <c r="BBQ7" s="26">
        <v>2853.75</v>
      </c>
      <c r="BBR7" s="26">
        <v>2854</v>
      </c>
      <c r="BBS7" s="26">
        <v>2854</v>
      </c>
      <c r="BBT7" s="26">
        <v>2854.5</v>
      </c>
      <c r="BBU7" s="26">
        <v>2854.5</v>
      </c>
      <c r="BBV7" s="26">
        <v>2855</v>
      </c>
      <c r="BBW7" s="26">
        <v>2854</v>
      </c>
      <c r="BBX7" s="26">
        <v>2854</v>
      </c>
      <c r="BBY7" s="26">
        <v>2854.5</v>
      </c>
      <c r="BBZ7" s="26">
        <v>2854.5</v>
      </c>
      <c r="BCA7" s="26">
        <v>2854</v>
      </c>
      <c r="BCB7" s="26">
        <v>2854.5</v>
      </c>
      <c r="BCC7" s="26">
        <v>2854.5</v>
      </c>
      <c r="BCD7" s="26">
        <v>2854.5</v>
      </c>
      <c r="BCE7" s="26">
        <v>2855</v>
      </c>
      <c r="BCF7" s="26">
        <v>2855</v>
      </c>
      <c r="BCG7" s="26">
        <v>2856</v>
      </c>
      <c r="BCH7" s="26">
        <v>2855</v>
      </c>
      <c r="BCI7" s="26">
        <v>2854</v>
      </c>
      <c r="BCJ7" s="26">
        <v>2854.5</v>
      </c>
      <c r="BCK7" s="26">
        <v>2854.5</v>
      </c>
      <c r="BCL7" s="26">
        <v>2854.5</v>
      </c>
      <c r="BCM7" s="26">
        <v>2854.5</v>
      </c>
      <c r="BCN7" s="26">
        <v>2853.5</v>
      </c>
      <c r="BCO7" s="26">
        <v>2854</v>
      </c>
      <c r="BCP7" s="26">
        <v>2854</v>
      </c>
      <c r="BCQ7" s="26">
        <v>2854</v>
      </c>
      <c r="BCR7" s="26">
        <v>2854</v>
      </c>
      <c r="BCS7" s="26">
        <v>2854.5</v>
      </c>
      <c r="BCT7" s="26">
        <v>2854.5</v>
      </c>
      <c r="BCU7" s="26">
        <v>2854.5</v>
      </c>
      <c r="BCV7" s="26">
        <v>2854.5</v>
      </c>
      <c r="BCW7" s="26">
        <v>2853.5</v>
      </c>
      <c r="BCX7" s="26">
        <v>2853.5</v>
      </c>
      <c r="BCY7" s="26">
        <v>2853</v>
      </c>
      <c r="BCZ7" s="26">
        <v>2852.5</v>
      </c>
      <c r="BDA7" s="26">
        <v>2851.5</v>
      </c>
      <c r="BDB7" s="26">
        <v>2851.5</v>
      </c>
      <c r="BDC7" s="26">
        <v>2851.5</v>
      </c>
      <c r="BDD7" s="26">
        <v>2852.5</v>
      </c>
      <c r="BDE7" s="26">
        <v>2852.5</v>
      </c>
      <c r="BDF7" s="26">
        <v>2851.5</v>
      </c>
      <c r="BDG7" s="26">
        <v>2850</v>
      </c>
      <c r="BDH7" s="26">
        <v>2851.5</v>
      </c>
      <c r="BDI7" s="26">
        <v>2851.5</v>
      </c>
      <c r="BDJ7" s="26">
        <v>2850.5</v>
      </c>
      <c r="BDK7" s="26">
        <v>2849</v>
      </c>
      <c r="BDL7" s="26">
        <v>2848.5</v>
      </c>
      <c r="BDM7" s="26">
        <v>2850.5</v>
      </c>
      <c r="BDN7" s="26">
        <v>2851.5</v>
      </c>
      <c r="BDO7" s="26">
        <v>2851.5</v>
      </c>
      <c r="BDP7" s="26">
        <v>2851.5</v>
      </c>
      <c r="BDQ7" s="26">
        <v>2851.5</v>
      </c>
      <c r="BDR7" s="26">
        <v>2851.5</v>
      </c>
      <c r="BDS7" s="26">
        <v>2851.5</v>
      </c>
      <c r="BDT7" s="26">
        <v>2851.5</v>
      </c>
      <c r="BDU7" s="26">
        <v>2851.5</v>
      </c>
      <c r="BDV7" s="26">
        <v>2851.5</v>
      </c>
      <c r="BDW7" s="26">
        <v>2851.5</v>
      </c>
      <c r="BDX7" s="26">
        <v>2851.5</v>
      </c>
      <c r="BDY7" s="26">
        <v>2851.5</v>
      </c>
      <c r="BDZ7" s="26">
        <v>2851.5</v>
      </c>
      <c r="BEA7" s="475">
        <v>2851.5</v>
      </c>
      <c r="BEB7" s="475">
        <v>2851.5</v>
      </c>
      <c r="BEC7" s="475">
        <v>2851.5</v>
      </c>
      <c r="BED7" s="475">
        <v>2851.5</v>
      </c>
      <c r="BEE7" s="475">
        <v>2851.5</v>
      </c>
      <c r="BEF7" s="475">
        <v>2851.5</v>
      </c>
      <c r="BEG7" s="475">
        <v>2851.5</v>
      </c>
      <c r="BEH7" s="475">
        <v>2851.5</v>
      </c>
      <c r="BEI7" s="475">
        <v>2851.5</v>
      </c>
      <c r="BEJ7" s="475">
        <v>2852.5</v>
      </c>
      <c r="BEK7" s="475">
        <v>2851.5</v>
      </c>
      <c r="BEL7" s="475">
        <v>2850</v>
      </c>
      <c r="BEM7" s="475">
        <v>2850</v>
      </c>
      <c r="BEN7" s="475">
        <v>2850.5</v>
      </c>
      <c r="BEO7" s="475">
        <v>2850.5</v>
      </c>
      <c r="BEP7" s="475">
        <v>2850.5</v>
      </c>
      <c r="BEQ7" s="475">
        <v>2850.5</v>
      </c>
      <c r="BER7" s="475">
        <v>2850.5</v>
      </c>
      <c r="BES7" s="475">
        <v>2850.5</v>
      </c>
      <c r="BET7" s="475">
        <v>2850.5</v>
      </c>
      <c r="BEU7" s="475">
        <v>2850.5</v>
      </c>
      <c r="BEV7" s="475">
        <v>2850.5</v>
      </c>
      <c r="BEW7" s="475">
        <v>2850.5</v>
      </c>
      <c r="BEX7" s="475">
        <v>2850.5</v>
      </c>
      <c r="BEY7" s="475">
        <v>2850.5</v>
      </c>
      <c r="BEZ7" s="475">
        <v>2850.5</v>
      </c>
      <c r="BFA7" s="475">
        <v>2850.5</v>
      </c>
      <c r="BFB7" s="475">
        <v>2850</v>
      </c>
      <c r="BFC7" s="475">
        <v>2850</v>
      </c>
      <c r="BFD7" s="475">
        <v>2851</v>
      </c>
      <c r="BFE7" s="475">
        <v>2851</v>
      </c>
      <c r="BFF7" s="475">
        <v>2851.5</v>
      </c>
      <c r="BFG7" s="475">
        <v>2851.5</v>
      </c>
      <c r="BFH7" s="475">
        <v>2851</v>
      </c>
      <c r="BFI7" s="475">
        <v>2850</v>
      </c>
      <c r="BFJ7" s="475">
        <v>2850.5</v>
      </c>
      <c r="BFK7" s="475">
        <v>2850.5</v>
      </c>
      <c r="BFL7" s="475">
        <v>2849</v>
      </c>
      <c r="BFM7" s="475">
        <v>2848.5</v>
      </c>
      <c r="BFN7" s="475">
        <v>2849</v>
      </c>
      <c r="BFO7" s="475">
        <v>2849</v>
      </c>
      <c r="BFP7" s="475">
        <v>2849</v>
      </c>
      <c r="BFQ7" s="475">
        <v>2849.5</v>
      </c>
      <c r="BFR7" s="475">
        <v>2849.5</v>
      </c>
      <c r="BFS7" s="475">
        <v>2850</v>
      </c>
      <c r="BFT7" s="475">
        <v>2850</v>
      </c>
      <c r="BFU7" s="475">
        <v>2849.5</v>
      </c>
      <c r="BFV7" s="475">
        <v>2849.5</v>
      </c>
      <c r="BFW7" s="475">
        <v>2849.5</v>
      </c>
      <c r="BFX7" s="475">
        <v>2849.5</v>
      </c>
      <c r="BFY7" s="475">
        <v>2849.5</v>
      </c>
      <c r="BFZ7" s="475">
        <v>2849.5</v>
      </c>
      <c r="BGA7" s="475">
        <v>2849.5</v>
      </c>
      <c r="BGB7" s="475">
        <v>2849.5</v>
      </c>
      <c r="BGC7" s="26">
        <v>2849.5</v>
      </c>
      <c r="BGD7" s="26">
        <v>2849.5</v>
      </c>
      <c r="BGE7" s="26">
        <v>2849.5</v>
      </c>
      <c r="BGF7" s="26">
        <v>2849.5</v>
      </c>
      <c r="BGG7" s="26">
        <v>2849.5</v>
      </c>
      <c r="BGH7" s="26">
        <v>2849.5</v>
      </c>
      <c r="BGI7" s="26">
        <v>2849.5</v>
      </c>
      <c r="BGJ7" s="26">
        <v>2849</v>
      </c>
      <c r="BGK7" s="26">
        <v>2849.5</v>
      </c>
      <c r="BGL7" s="26">
        <v>2849.5</v>
      </c>
      <c r="BGM7" s="26">
        <v>2849.5</v>
      </c>
      <c r="BGN7" s="26">
        <v>2848.5</v>
      </c>
      <c r="BGO7" s="26">
        <v>2848.5</v>
      </c>
      <c r="BGP7" s="26">
        <v>2849.5</v>
      </c>
      <c r="BGQ7" s="26">
        <v>2849.5</v>
      </c>
      <c r="BGR7" s="26">
        <v>2849</v>
      </c>
      <c r="BGS7" s="26">
        <v>2849</v>
      </c>
      <c r="BGT7" s="26">
        <v>2849</v>
      </c>
      <c r="BGU7" s="26">
        <v>2849</v>
      </c>
      <c r="BGV7" s="26">
        <v>2849</v>
      </c>
      <c r="BGW7" s="26">
        <v>2849</v>
      </c>
      <c r="BGX7" s="26">
        <v>2849.5</v>
      </c>
      <c r="BGY7" s="26">
        <v>2849.5</v>
      </c>
      <c r="BGZ7" s="26">
        <v>2849.5</v>
      </c>
      <c r="BHA7" s="26">
        <v>2849.5</v>
      </c>
      <c r="BHB7" s="26">
        <v>2850.5</v>
      </c>
      <c r="BHC7" s="26">
        <v>2850</v>
      </c>
      <c r="BHD7" s="26">
        <v>2849.5</v>
      </c>
      <c r="BHE7" s="26">
        <v>2849.5</v>
      </c>
      <c r="BHF7" s="26">
        <v>2849.5</v>
      </c>
      <c r="BHG7" s="26">
        <v>2849.5</v>
      </c>
      <c r="BHH7" s="26">
        <v>2849.5</v>
      </c>
      <c r="BHI7" s="26">
        <v>2849.5</v>
      </c>
      <c r="BHJ7" s="26">
        <v>2849.5</v>
      </c>
      <c r="BHK7" s="26">
        <v>2851</v>
      </c>
      <c r="BHL7" s="26">
        <v>2850</v>
      </c>
      <c r="BHM7" s="26">
        <v>2850</v>
      </c>
      <c r="BHN7" s="26">
        <v>2850</v>
      </c>
      <c r="BHO7" s="26">
        <v>2850</v>
      </c>
      <c r="BHP7" s="26">
        <v>2850</v>
      </c>
      <c r="BHQ7" s="26">
        <v>2850</v>
      </c>
      <c r="BHR7" s="26">
        <v>2850</v>
      </c>
      <c r="BHS7" s="26">
        <v>2850</v>
      </c>
      <c r="BHT7" s="26">
        <v>2850</v>
      </c>
      <c r="BHU7" s="26">
        <v>2850</v>
      </c>
      <c r="BHV7" s="26">
        <v>2850</v>
      </c>
      <c r="BHW7" s="26">
        <v>2850</v>
      </c>
      <c r="BHX7" s="26">
        <v>2850</v>
      </c>
      <c r="BHY7" s="26">
        <v>2850</v>
      </c>
      <c r="BHZ7" s="26">
        <v>2850</v>
      </c>
      <c r="BIA7" s="26">
        <v>2850</v>
      </c>
      <c r="BIB7" s="26">
        <v>2850</v>
      </c>
      <c r="BIC7" s="26">
        <v>2850</v>
      </c>
      <c r="BID7" s="26">
        <v>2850</v>
      </c>
      <c r="BIE7" s="26">
        <v>2850</v>
      </c>
      <c r="BIF7" s="26">
        <v>2850</v>
      </c>
      <c r="BIG7" s="26">
        <v>2850</v>
      </c>
      <c r="BIH7" s="26">
        <v>2851.5</v>
      </c>
      <c r="BII7" s="26">
        <v>2851.5</v>
      </c>
      <c r="BIJ7" s="26">
        <v>2851.5</v>
      </c>
      <c r="BIK7" s="26">
        <v>2851.5</v>
      </c>
      <c r="BIL7" s="26">
        <v>2851.5</v>
      </c>
    </row>
    <row r="8" spans="1:1638">
      <c r="SD8" s="91"/>
      <c r="SE8" s="91"/>
      <c r="SF8" s="91"/>
      <c r="SG8" s="91"/>
      <c r="SH8" s="91"/>
      <c r="SI8" s="91"/>
      <c r="SJ8" s="91"/>
      <c r="SK8" s="91"/>
      <c r="SL8" s="91"/>
      <c r="SM8" s="91"/>
      <c r="SN8" s="91"/>
      <c r="SO8" s="91"/>
      <c r="SP8" s="91"/>
      <c r="SQ8" s="91"/>
      <c r="SR8" s="91"/>
      <c r="SS8" s="91"/>
      <c r="ST8" s="91"/>
      <c r="SU8" s="91"/>
      <c r="SV8" s="91"/>
      <c r="SW8" s="91"/>
      <c r="SX8" s="91"/>
      <c r="SY8" s="91"/>
      <c r="SZ8" s="91"/>
      <c r="TA8" s="91"/>
      <c r="TB8" s="91"/>
      <c r="TC8" s="91"/>
      <c r="TD8" s="91"/>
      <c r="TE8" s="91"/>
      <c r="TF8" s="91"/>
      <c r="TG8" s="91"/>
      <c r="TH8" s="91"/>
      <c r="TI8" s="91"/>
      <c r="TJ8" s="91"/>
      <c r="TK8" s="91"/>
      <c r="TL8" s="91"/>
      <c r="TM8" s="91"/>
      <c r="TN8" s="91"/>
      <c r="TO8" s="91"/>
      <c r="TP8" s="91"/>
      <c r="TQ8" s="91"/>
      <c r="TR8" s="91"/>
      <c r="TS8" s="91"/>
      <c r="TT8" s="91"/>
      <c r="TU8" s="91"/>
      <c r="TV8" s="91"/>
      <c r="TW8" s="91"/>
      <c r="TX8" s="91"/>
      <c r="TY8" s="91"/>
      <c r="TZ8" s="91"/>
      <c r="UA8" s="91"/>
      <c r="UB8" s="91"/>
      <c r="UC8" s="91"/>
      <c r="UD8" s="91"/>
      <c r="UE8" s="91"/>
      <c r="UF8" s="91"/>
      <c r="UG8" s="91"/>
      <c r="UH8" s="91"/>
      <c r="UI8" s="91"/>
      <c r="UJ8" s="91"/>
      <c r="UK8" s="91"/>
      <c r="UL8" s="91"/>
      <c r="UM8" s="91"/>
      <c r="UN8" s="91"/>
      <c r="UO8" s="91"/>
      <c r="UP8" s="91"/>
      <c r="UQ8" s="91"/>
      <c r="UR8" s="91"/>
      <c r="US8" s="91"/>
      <c r="UT8" s="91"/>
      <c r="UU8" s="91"/>
      <c r="UV8" s="91"/>
      <c r="UW8" s="91"/>
      <c r="UX8" s="91"/>
      <c r="UY8" s="91"/>
      <c r="UZ8" s="91"/>
      <c r="VA8" s="91"/>
      <c r="VB8" s="91"/>
      <c r="VC8" s="91"/>
      <c r="VD8" s="91"/>
      <c r="VE8" s="91"/>
      <c r="VF8" s="91"/>
      <c r="VG8" s="91"/>
      <c r="VH8" s="91"/>
      <c r="VI8" s="91"/>
      <c r="VJ8" s="91"/>
      <c r="VK8" s="91"/>
      <c r="VL8" s="91"/>
      <c r="VM8" s="91"/>
      <c r="VN8" s="91"/>
      <c r="VO8" s="91"/>
      <c r="VP8" s="91"/>
      <c r="VQ8" s="91"/>
      <c r="VR8" s="91"/>
      <c r="VS8" s="91"/>
      <c r="VT8" s="91"/>
      <c r="VU8" s="91"/>
      <c r="VV8" s="91"/>
      <c r="VW8" s="91"/>
      <c r="VX8" s="91"/>
      <c r="VY8" s="91"/>
      <c r="VZ8" s="91"/>
      <c r="WA8" s="91"/>
      <c r="WB8" s="91"/>
      <c r="WC8" s="91"/>
      <c r="WD8" s="91"/>
      <c r="WE8" s="91"/>
      <c r="WF8" s="91"/>
      <c r="WG8" s="91"/>
      <c r="WH8" s="91"/>
      <c r="WI8" s="91"/>
      <c r="WJ8" s="91"/>
      <c r="WK8" s="91"/>
      <c r="WL8" s="91"/>
      <c r="WM8" s="91"/>
      <c r="WN8" s="91"/>
      <c r="WO8" s="91"/>
      <c r="WP8" s="91"/>
      <c r="WQ8" s="91"/>
      <c r="WR8" s="91"/>
      <c r="WS8" s="91"/>
      <c r="WT8" s="91"/>
      <c r="WU8" s="91"/>
      <c r="WV8" s="91"/>
      <c r="WW8" s="91"/>
      <c r="WX8" s="91"/>
      <c r="WY8" s="91"/>
      <c r="WZ8" s="91"/>
      <c r="XA8" s="91"/>
      <c r="XB8" s="91"/>
      <c r="XC8" s="91"/>
      <c r="XD8" s="91"/>
      <c r="XE8" s="91"/>
      <c r="XF8" s="91"/>
      <c r="XG8" s="91"/>
      <c r="XH8" s="91"/>
      <c r="XI8" s="91"/>
      <c r="XJ8" s="91"/>
      <c r="XK8" s="91"/>
      <c r="XL8" s="91"/>
      <c r="XM8" s="91"/>
      <c r="XN8" s="91"/>
      <c r="XO8" s="91"/>
      <c r="XP8" s="91"/>
      <c r="XQ8" s="91"/>
      <c r="XR8" s="91"/>
      <c r="XS8" s="91"/>
      <c r="XT8" s="91"/>
      <c r="XU8" s="91"/>
      <c r="XV8" s="91"/>
      <c r="XW8" s="91"/>
      <c r="XX8" s="91"/>
      <c r="XY8" s="91"/>
      <c r="XZ8" s="91"/>
      <c r="YA8" s="91"/>
      <c r="YB8" s="91"/>
      <c r="YC8" s="91"/>
      <c r="YD8" s="91"/>
      <c r="YE8" s="91"/>
      <c r="YF8" s="91"/>
      <c r="YG8" s="91"/>
      <c r="YH8" s="91"/>
      <c r="YI8" s="91"/>
      <c r="YJ8" s="91"/>
      <c r="YK8" s="91"/>
      <c r="YL8" s="91"/>
      <c r="YM8" s="91"/>
      <c r="YN8" s="91"/>
      <c r="YO8" s="91"/>
      <c r="YP8" s="91"/>
      <c r="YQ8" s="91"/>
      <c r="YR8" s="91"/>
      <c r="YS8" s="91"/>
      <c r="YT8" s="91"/>
      <c r="YU8" s="91"/>
      <c r="YV8" s="91"/>
      <c r="YW8" s="91"/>
      <c r="YX8" s="91"/>
      <c r="YY8" s="91"/>
      <c r="YZ8" s="91"/>
      <c r="ZA8" s="91"/>
      <c r="ZB8" s="91"/>
      <c r="ZC8" s="91"/>
      <c r="ZD8" s="91"/>
      <c r="ZE8" s="91"/>
      <c r="ZF8" s="91"/>
      <c r="ZG8" s="91"/>
      <c r="ZH8" s="91"/>
      <c r="ZI8" s="91"/>
      <c r="ZJ8" s="91"/>
      <c r="ZK8" s="91"/>
      <c r="ZL8" s="91"/>
      <c r="ZM8" s="91"/>
      <c r="ZN8" s="91"/>
      <c r="ZO8" s="91"/>
      <c r="ZP8" s="91"/>
      <c r="ZQ8" s="91"/>
      <c r="ZR8" s="91"/>
      <c r="ZS8" s="91"/>
      <c r="ZT8" s="91"/>
      <c r="ZU8" s="91"/>
      <c r="ZV8" s="91"/>
      <c r="ZW8" s="91"/>
      <c r="ZX8" s="91"/>
      <c r="ZY8" s="91"/>
      <c r="ZZ8" s="91"/>
      <c r="AAA8" s="91"/>
      <c r="AAB8" s="91"/>
      <c r="AAC8" s="91"/>
      <c r="AAD8" s="91"/>
      <c r="AAE8" s="91"/>
      <c r="AAF8" s="91"/>
      <c r="AAG8" s="91"/>
      <c r="AAH8" s="91"/>
      <c r="AAI8" s="91"/>
      <c r="AAJ8" s="91"/>
      <c r="AAK8" s="91"/>
      <c r="AAL8" s="91"/>
      <c r="AAM8" s="91"/>
      <c r="AAN8" s="91"/>
      <c r="AAO8" s="91"/>
      <c r="AAP8" s="91"/>
      <c r="AAQ8" s="91"/>
      <c r="AAR8" s="91"/>
      <c r="AAS8" s="91"/>
      <c r="AAT8" s="91"/>
      <c r="AAU8" s="91"/>
      <c r="AAV8" s="91"/>
      <c r="AAW8" s="91"/>
      <c r="AAX8" s="91"/>
      <c r="AAY8" s="91"/>
      <c r="AAZ8" s="91"/>
      <c r="ABA8" s="91"/>
      <c r="ABB8" s="91"/>
      <c r="ABC8" s="91"/>
      <c r="ABD8" s="91"/>
      <c r="ABE8" s="91"/>
      <c r="ABF8" s="91"/>
      <c r="ABG8" s="91"/>
      <c r="ABH8" s="91"/>
      <c r="ABI8" s="91"/>
      <c r="ABJ8" s="91"/>
      <c r="ABK8" s="91"/>
      <c r="ABL8" s="91"/>
      <c r="ABM8" s="91"/>
      <c r="ABN8" s="91"/>
      <c r="ABO8" s="91"/>
      <c r="ABP8" s="91"/>
      <c r="ABQ8" s="91"/>
      <c r="ABR8" s="91"/>
      <c r="ABS8" s="91"/>
      <c r="ABT8" s="91"/>
      <c r="ABU8" s="91"/>
      <c r="ABV8" s="91"/>
      <c r="ABW8" s="91"/>
      <c r="ABX8" s="91"/>
      <c r="ABY8" s="91"/>
      <c r="ABZ8" s="91"/>
      <c r="ACA8" s="91"/>
      <c r="ACB8" s="91"/>
      <c r="ACC8" s="91"/>
      <c r="ACD8" s="91"/>
      <c r="ACE8" s="91"/>
      <c r="ACF8" s="91"/>
      <c r="ACG8" s="91"/>
      <c r="ACH8" s="91"/>
      <c r="ACI8" s="91"/>
      <c r="ACJ8" s="91"/>
      <c r="ACK8" s="91"/>
      <c r="ACL8" s="91"/>
      <c r="ACM8" s="91"/>
      <c r="ACN8" s="91"/>
      <c r="ACO8" s="91"/>
      <c r="ACP8" s="91"/>
      <c r="ACQ8" s="91"/>
      <c r="ACR8" s="91"/>
      <c r="ACS8" s="91"/>
      <c r="ACT8" s="91"/>
      <c r="ACU8" s="91"/>
      <c r="ACV8" s="91"/>
      <c r="ACW8" s="91"/>
      <c r="ACX8" s="91"/>
      <c r="ACY8" s="91"/>
      <c r="ACZ8" s="91"/>
      <c r="ADA8" s="91"/>
      <c r="ADB8" s="91"/>
      <c r="ADC8" s="91"/>
      <c r="ADD8" s="91"/>
      <c r="ADE8" s="91"/>
      <c r="ADF8" s="91"/>
      <c r="ADG8" s="91"/>
      <c r="ADH8" s="91"/>
      <c r="ADI8" s="91"/>
      <c r="ADJ8" s="91"/>
      <c r="ADK8" s="91"/>
      <c r="ADL8" s="91"/>
      <c r="ADM8" s="91"/>
      <c r="ADN8" s="91"/>
      <c r="ADO8" s="91"/>
      <c r="ADP8" s="91"/>
      <c r="ADQ8" s="91"/>
      <c r="ADR8" s="91"/>
      <c r="ADS8" s="91"/>
      <c r="ADT8" s="91"/>
      <c r="ADU8" s="91"/>
      <c r="ADV8" s="91"/>
      <c r="ADW8" s="91"/>
      <c r="ADX8" s="91"/>
      <c r="ADY8" s="91"/>
      <c r="ADZ8" s="91"/>
      <c r="AEA8" s="91"/>
      <c r="AEB8" s="91"/>
      <c r="AEC8" s="91"/>
      <c r="AED8" s="91"/>
      <c r="AEE8" s="91"/>
      <c r="AEF8" s="91"/>
      <c r="AEG8" s="91"/>
      <c r="AEH8" s="91"/>
      <c r="AEI8" s="91"/>
      <c r="AEJ8" s="91"/>
      <c r="AEK8" s="91"/>
      <c r="AEL8" s="91"/>
      <c r="AEM8" s="91"/>
      <c r="AEN8" s="91"/>
      <c r="AEO8" s="91"/>
      <c r="AEP8" s="91"/>
      <c r="AEQ8" s="91"/>
      <c r="AER8" s="91"/>
      <c r="AES8" s="91"/>
      <c r="AET8" s="91"/>
      <c r="AEU8" s="91"/>
      <c r="AEV8" s="91"/>
      <c r="AEW8" s="91"/>
      <c r="AEX8" s="91"/>
      <c r="AEY8" s="91"/>
      <c r="AEZ8" s="91"/>
      <c r="AFA8" s="91"/>
      <c r="AFB8" s="91"/>
      <c r="AFC8" s="91"/>
      <c r="AFD8" s="91"/>
      <c r="AFE8" s="91"/>
      <c r="AFF8" s="91"/>
      <c r="AFG8" s="91"/>
      <c r="AFH8" s="91"/>
      <c r="AFI8" s="91"/>
      <c r="AFJ8" s="91"/>
      <c r="AFK8" s="91"/>
      <c r="AFL8" s="91"/>
      <c r="AFM8" s="91"/>
      <c r="AFN8" s="91"/>
      <c r="AFO8" s="91"/>
      <c r="AFP8" s="91"/>
      <c r="AFQ8" s="91"/>
      <c r="AFR8" s="91"/>
      <c r="AFS8" s="91"/>
      <c r="AFT8" s="91"/>
      <c r="AFU8" s="91"/>
      <c r="AFV8" s="91"/>
      <c r="AFW8" s="91"/>
      <c r="AFX8" s="91"/>
      <c r="AFY8" s="91"/>
      <c r="AFZ8" s="91"/>
      <c r="AGA8" s="91"/>
      <c r="AGB8" s="91"/>
      <c r="AGC8" s="91"/>
      <c r="AGD8" s="91"/>
      <c r="AGE8" s="91"/>
      <c r="AGF8" s="91"/>
      <c r="AGG8" s="91"/>
      <c r="AGH8" s="91"/>
      <c r="AGI8" s="91"/>
      <c r="AGJ8" s="91"/>
      <c r="AGK8" s="91"/>
      <c r="AGL8" s="91"/>
      <c r="AGM8" s="91"/>
      <c r="AGN8" s="91"/>
      <c r="AGO8" s="91"/>
      <c r="AGP8" s="91"/>
      <c r="AGQ8" s="91"/>
      <c r="AGR8" s="91"/>
      <c r="AGS8" s="91"/>
      <c r="AGT8" s="91"/>
      <c r="AGU8" s="91"/>
      <c r="AGV8" s="91"/>
      <c r="AGW8" s="91"/>
      <c r="AGX8" s="91"/>
      <c r="AGY8" s="91"/>
      <c r="AGZ8" s="91"/>
      <c r="AHA8" s="91"/>
      <c r="AHB8" s="91"/>
      <c r="AHC8" s="91"/>
      <c r="AHD8" s="91"/>
      <c r="AHE8" s="91"/>
      <c r="AHF8" s="91"/>
      <c r="AHG8" s="91"/>
      <c r="AHH8" s="91"/>
      <c r="AHI8" s="91"/>
      <c r="AHJ8" s="257"/>
      <c r="AHK8" s="257"/>
      <c r="AHL8" s="257"/>
      <c r="AHM8" s="257"/>
      <c r="AHN8" s="257"/>
      <c r="AHO8" s="257"/>
      <c r="AHP8" s="257"/>
      <c r="AHQ8" s="257"/>
      <c r="AHR8" s="257"/>
      <c r="AHS8" s="257"/>
      <c r="AHT8" s="257"/>
      <c r="AHU8" s="257"/>
      <c r="AHV8" s="257"/>
      <c r="AHW8" s="257"/>
      <c r="AHX8" s="257"/>
      <c r="AHY8" s="257"/>
      <c r="AHZ8" s="257"/>
      <c r="AIA8" s="257"/>
      <c r="AIB8" s="257"/>
      <c r="AIC8" s="257"/>
      <c r="AID8" s="257"/>
      <c r="AIE8" s="257"/>
      <c r="AIF8" s="257"/>
      <c r="AIG8" s="257"/>
      <c r="AIH8" s="257"/>
      <c r="AII8" s="257"/>
      <c r="AIJ8" s="257"/>
      <c r="AIK8" s="257"/>
      <c r="AIL8" s="257"/>
      <c r="AIM8" s="257"/>
      <c r="AIN8" s="257"/>
      <c r="AIO8" s="257"/>
      <c r="AIP8" s="257"/>
      <c r="AIQ8" s="257"/>
      <c r="AIR8" s="257"/>
      <c r="AIS8" s="257"/>
      <c r="AIT8" s="257"/>
      <c r="AIU8" s="257"/>
      <c r="AIV8" s="257"/>
      <c r="AIW8" s="257"/>
      <c r="AIX8" s="257"/>
      <c r="AIY8" s="257"/>
      <c r="AIZ8" s="257"/>
      <c r="AJA8" s="257"/>
      <c r="AJB8" s="257"/>
      <c r="AJC8" s="257"/>
      <c r="AJD8" s="257"/>
      <c r="AJE8" s="257"/>
      <c r="AJF8" s="257"/>
      <c r="AJG8" s="257"/>
      <c r="AJH8" s="257"/>
      <c r="AJI8" s="257"/>
      <c r="AJJ8" s="257"/>
      <c r="AJK8" s="257"/>
      <c r="AJL8" s="257"/>
      <c r="AJM8" s="257"/>
      <c r="AJN8" s="257"/>
      <c r="AJO8" s="257"/>
      <c r="AJP8" s="257"/>
      <c r="AJQ8" s="257"/>
      <c r="AJR8" s="257"/>
      <c r="AJS8" s="257"/>
      <c r="AJT8" s="257"/>
      <c r="AJU8" s="257"/>
      <c r="AJV8" s="257"/>
      <c r="AJW8" s="257"/>
      <c r="AJX8" s="257"/>
      <c r="AJY8" s="257"/>
      <c r="AJZ8" s="257"/>
      <c r="AKA8" s="257"/>
      <c r="AKB8" s="257"/>
      <c r="AKC8" s="257"/>
      <c r="AKD8" s="257"/>
      <c r="AKE8" s="257"/>
      <c r="AKF8" s="257"/>
      <c r="AKG8" s="257"/>
      <c r="AKH8" s="257"/>
      <c r="AKI8" s="257"/>
      <c r="AKJ8" s="257"/>
      <c r="AKK8" s="257"/>
      <c r="AKL8" s="257"/>
      <c r="AKM8" s="257"/>
      <c r="AKN8" s="257"/>
      <c r="AKO8" s="257"/>
      <c r="AKP8" s="257"/>
      <c r="AKQ8" s="257"/>
      <c r="AKR8" s="257"/>
      <c r="AKS8" s="257"/>
      <c r="AKT8" s="257"/>
      <c r="AKU8" s="257"/>
      <c r="AKV8" s="257"/>
      <c r="AKW8" s="257"/>
      <c r="AKX8" s="257"/>
      <c r="AKY8" s="257"/>
      <c r="AKZ8" s="257"/>
      <c r="ALA8" s="257"/>
      <c r="ALB8" s="257"/>
      <c r="ALC8" s="257"/>
      <c r="ALD8" s="257"/>
      <c r="ALE8" s="257"/>
      <c r="ALF8" s="257"/>
      <c r="ALG8" s="257"/>
      <c r="ALH8" s="257"/>
      <c r="ALI8" s="257"/>
      <c r="ALJ8" s="257"/>
      <c r="ALK8" s="257"/>
      <c r="ALL8" s="257"/>
      <c r="ALM8" s="257"/>
      <c r="ALN8" s="257"/>
      <c r="ALO8" s="257"/>
      <c r="ALP8" s="257"/>
      <c r="ALQ8" s="257"/>
      <c r="ALR8" s="257"/>
      <c r="ALS8" s="257"/>
      <c r="ALT8" s="257"/>
      <c r="ALU8" s="257"/>
      <c r="ALV8" s="257"/>
      <c r="ALW8" s="257"/>
      <c r="ALX8" s="257"/>
      <c r="ALY8" s="257"/>
      <c r="ALZ8" s="257"/>
      <c r="AMA8" s="257"/>
      <c r="AMB8" s="257"/>
      <c r="AMC8" s="257"/>
      <c r="AMD8" s="257"/>
      <c r="AME8" s="257"/>
      <c r="AMF8" s="257"/>
      <c r="AMG8" s="257"/>
      <c r="AMH8" s="257"/>
      <c r="AMI8" s="257"/>
      <c r="AMJ8" s="257"/>
      <c r="AMK8" s="257"/>
      <c r="AML8" s="257"/>
      <c r="AMM8" s="257"/>
      <c r="AMQ8" s="259"/>
      <c r="AMR8" s="259"/>
      <c r="AMS8" s="259"/>
      <c r="AMT8" s="259"/>
      <c r="AMU8" s="259"/>
      <c r="AMV8" s="259"/>
      <c r="AMW8" s="259"/>
      <c r="AMX8" s="259"/>
      <c r="AMY8" s="259"/>
      <c r="AMZ8" s="259"/>
      <c r="ANA8" s="259"/>
      <c r="ANB8" s="259"/>
      <c r="ANC8" s="259"/>
      <c r="AND8" s="259"/>
      <c r="ANE8" s="259"/>
      <c r="ANF8" s="259"/>
      <c r="ANG8" s="259"/>
      <c r="ANH8" s="259"/>
      <c r="ANI8" s="259"/>
      <c r="ANJ8" s="259"/>
      <c r="ANK8" s="259"/>
      <c r="ANL8" s="259"/>
      <c r="ANM8" s="259"/>
      <c r="ANN8" s="259"/>
      <c r="ANO8" s="259"/>
      <c r="ANP8" s="259"/>
      <c r="ANQ8" s="259"/>
      <c r="ANR8" s="259"/>
      <c r="ANS8" s="259"/>
      <c r="ANT8" s="259"/>
      <c r="ANU8" s="259"/>
      <c r="ANV8" s="259"/>
      <c r="ANW8" s="259"/>
      <c r="ANX8" s="259"/>
      <c r="ANY8" s="259"/>
      <c r="ANZ8" s="259"/>
      <c r="AOA8" s="259"/>
      <c r="AOB8" s="259"/>
      <c r="AOC8" s="259"/>
      <c r="AOD8" s="259"/>
      <c r="AOE8" s="259"/>
      <c r="AOF8" s="259"/>
      <c r="AOG8" s="259"/>
      <c r="AOH8" s="259"/>
      <c r="AOI8" s="259"/>
      <c r="AOJ8" s="259"/>
      <c r="AOK8" s="259"/>
      <c r="AOL8" s="259"/>
      <c r="AOM8" s="259"/>
      <c r="AON8" s="259"/>
      <c r="AOO8" s="259"/>
      <c r="AOP8" s="259"/>
      <c r="AOQ8" s="259"/>
      <c r="AOR8" s="259"/>
      <c r="AOS8" s="259"/>
      <c r="AOT8" s="259"/>
      <c r="AOU8" s="259"/>
      <c r="AOV8" s="259"/>
      <c r="AOW8" s="259"/>
      <c r="AOX8" s="259"/>
      <c r="AOY8" s="259"/>
      <c r="AOZ8" s="259"/>
      <c r="APA8" s="259"/>
      <c r="APB8" s="259"/>
      <c r="APC8" s="259"/>
      <c r="APD8" s="259"/>
      <c r="APE8" s="259"/>
      <c r="APF8" s="259"/>
      <c r="APG8" s="259"/>
      <c r="APH8" s="259"/>
      <c r="API8" s="259"/>
      <c r="APJ8" s="162"/>
      <c r="APK8" s="162"/>
      <c r="APL8" s="162"/>
      <c r="APM8" s="162"/>
      <c r="APN8" s="162"/>
      <c r="APO8" s="162"/>
      <c r="APP8" s="162"/>
      <c r="APQ8" s="162"/>
      <c r="APR8" s="162"/>
      <c r="APS8" s="162"/>
      <c r="APT8" s="162"/>
      <c r="APU8" s="162"/>
      <c r="APV8" s="162"/>
      <c r="APW8" s="162"/>
      <c r="APX8" s="162"/>
      <c r="APY8" s="162"/>
      <c r="APZ8" s="162"/>
      <c r="AQA8" s="162"/>
      <c r="AQB8" s="162"/>
      <c r="AQC8" s="162"/>
      <c r="AQD8" s="162"/>
      <c r="AQE8" s="162"/>
      <c r="AQF8" s="162"/>
      <c r="AQG8" s="162"/>
      <c r="AQH8" s="162"/>
      <c r="AQI8" s="162"/>
      <c r="AQJ8" s="162"/>
      <c r="AQK8" s="162"/>
      <c r="AQL8" s="162"/>
      <c r="AQM8" s="162"/>
      <c r="AQN8" s="162"/>
      <c r="AQO8" s="162"/>
      <c r="AQP8" s="162"/>
      <c r="AQQ8" s="162"/>
      <c r="AQR8" s="162"/>
      <c r="AQS8" s="162"/>
      <c r="AQT8" s="162"/>
      <c r="AQU8" s="162"/>
      <c r="AQV8" s="162"/>
      <c r="AQW8" s="162"/>
      <c r="AQX8" s="162"/>
      <c r="AQY8" s="162"/>
      <c r="AQZ8" s="162"/>
      <c r="ARA8" s="162"/>
      <c r="ARB8" s="162"/>
      <c r="ARC8" s="162"/>
      <c r="ARD8" s="162"/>
      <c r="ARE8" s="162"/>
      <c r="ARF8" s="162"/>
      <c r="ARG8" s="162"/>
      <c r="ARH8" s="162"/>
      <c r="ARI8" s="162"/>
      <c r="ARJ8" s="162"/>
      <c r="ARK8" s="162"/>
      <c r="ARL8" s="162"/>
      <c r="ARM8" s="162"/>
      <c r="ARN8" s="162"/>
      <c r="ARO8" s="259"/>
      <c r="ARP8" s="259"/>
      <c r="ARQ8" s="259"/>
      <c r="ARR8" s="259"/>
      <c r="ARS8" s="259"/>
      <c r="ART8" s="259"/>
      <c r="ARU8" s="259"/>
      <c r="ARV8" s="259"/>
      <c r="ARW8" s="259"/>
      <c r="ARX8" s="259"/>
      <c r="ARY8" s="259"/>
      <c r="ARZ8" s="259"/>
      <c r="ASA8" s="259"/>
      <c r="ASB8" s="259"/>
      <c r="ASC8" s="259"/>
      <c r="ASD8" s="259"/>
      <c r="ASE8" s="259"/>
      <c r="ASF8" s="259"/>
      <c r="ASG8" s="259"/>
      <c r="ASH8" s="259"/>
      <c r="ASI8" s="259"/>
      <c r="ASJ8" s="259"/>
      <c r="ASK8" s="259"/>
      <c r="ASL8" s="259"/>
      <c r="ASM8" s="259"/>
      <c r="ASN8" s="259"/>
      <c r="ASO8" s="259"/>
      <c r="ASP8" s="259"/>
      <c r="ASQ8" s="259"/>
      <c r="ASR8" s="259"/>
      <c r="ASS8" s="259"/>
      <c r="AST8" s="259"/>
      <c r="ASU8" s="259"/>
      <c r="ASV8" s="259"/>
      <c r="ASW8" s="259"/>
      <c r="ASX8" s="259"/>
      <c r="ASY8" s="259"/>
      <c r="ASZ8" s="259"/>
      <c r="ATA8" s="259"/>
      <c r="ATB8" s="259"/>
      <c r="ATC8" s="259"/>
      <c r="ATD8" s="259"/>
      <c r="ATE8" s="259"/>
      <c r="ATF8" s="259"/>
      <c r="ATG8" s="259"/>
      <c r="ATH8" s="259"/>
      <c r="ATI8" s="259"/>
      <c r="ATJ8" s="259"/>
      <c r="ATK8" s="259"/>
      <c r="ATL8" s="259"/>
      <c r="ATM8" s="259"/>
      <c r="ATN8" s="259"/>
      <c r="ATO8" s="259"/>
      <c r="ATP8" s="259"/>
      <c r="ATQ8" s="259"/>
      <c r="ATR8" s="259"/>
      <c r="ATS8" s="259"/>
      <c r="ATT8" s="259"/>
      <c r="ATU8" s="259"/>
      <c r="ATV8" s="259"/>
      <c r="ATW8" s="259"/>
      <c r="ATX8" s="259"/>
      <c r="ATY8" s="259"/>
      <c r="ATZ8" s="259"/>
      <c r="AUA8" s="259"/>
      <c r="AUB8" s="259"/>
      <c r="AUC8" s="259"/>
      <c r="AUD8" s="259"/>
      <c r="AUE8" s="259"/>
      <c r="AUF8" s="259"/>
      <c r="AUG8" s="259"/>
      <c r="AUH8" s="259"/>
      <c r="AUI8" s="259"/>
      <c r="AUJ8" s="259"/>
      <c r="AUK8" s="259"/>
      <c r="AUL8" s="259"/>
      <c r="AUM8" s="259"/>
      <c r="AUN8" s="259"/>
      <c r="AUO8" s="259"/>
      <c r="AUP8" s="259"/>
      <c r="AUQ8" s="259"/>
      <c r="AUR8" s="259"/>
      <c r="AUS8" s="259"/>
      <c r="AUT8" s="259"/>
      <c r="AUU8" s="259"/>
      <c r="AUV8" s="259"/>
      <c r="AUW8" s="259"/>
      <c r="AUX8" s="259"/>
      <c r="AUY8" s="259"/>
      <c r="AUZ8" s="259"/>
      <c r="AVA8" s="259"/>
      <c r="AVB8" s="259"/>
      <c r="AVC8" s="259"/>
      <c r="AVD8" s="259"/>
      <c r="AVE8" s="259"/>
      <c r="AVF8" s="259"/>
      <c r="AVG8" s="259"/>
      <c r="AVH8" s="259"/>
      <c r="AVI8" s="259"/>
      <c r="AVJ8" s="259"/>
      <c r="AVK8" s="259"/>
      <c r="AVL8" s="259"/>
      <c r="AVM8" s="259"/>
      <c r="AVN8" s="259"/>
      <c r="AVO8" s="259"/>
      <c r="AVP8" s="259"/>
      <c r="AVQ8" s="259"/>
      <c r="AVR8" s="259"/>
      <c r="AVS8" s="259"/>
      <c r="AVT8" s="259"/>
      <c r="AVU8" s="259"/>
      <c r="AVV8" s="259"/>
      <c r="AVW8" s="259"/>
      <c r="AVX8" s="259"/>
      <c r="AVY8" s="259"/>
      <c r="AVZ8" s="259"/>
      <c r="AWA8" s="259"/>
      <c r="AWB8" s="259"/>
      <c r="AWC8" s="259"/>
      <c r="AWD8" s="259"/>
      <c r="AWE8" s="259"/>
      <c r="AWF8" s="259"/>
      <c r="AWG8" s="259"/>
      <c r="AWH8" s="259"/>
      <c r="AWI8" s="259"/>
      <c r="AWJ8" s="259"/>
      <c r="AWK8" s="259"/>
      <c r="AWL8" s="259"/>
      <c r="AWM8" s="258"/>
      <c r="AWN8" s="258"/>
      <c r="AWO8" s="258"/>
      <c r="AWP8" s="258"/>
      <c r="AWQ8" s="258"/>
      <c r="AWR8" s="258"/>
      <c r="AWS8" s="258"/>
      <c r="AWT8" s="258"/>
      <c r="AWU8" s="258"/>
      <c r="AWV8" s="258"/>
      <c r="AWW8" s="258"/>
      <c r="AWX8" s="258"/>
      <c r="AWY8" s="258"/>
      <c r="AWZ8" s="258"/>
      <c r="AXA8" s="258"/>
      <c r="AXB8" s="258"/>
      <c r="AXC8" s="258"/>
      <c r="AXD8" s="258"/>
      <c r="AXE8" s="258"/>
      <c r="AXF8" s="258"/>
      <c r="AXG8" s="258"/>
      <c r="AXH8" s="258"/>
      <c r="AXI8" s="258"/>
      <c r="AXJ8" s="258"/>
      <c r="AXK8" s="258"/>
      <c r="AXL8" s="258"/>
      <c r="AXM8" s="258"/>
      <c r="AXN8" s="258"/>
      <c r="AXO8" s="258"/>
      <c r="AXP8" s="359"/>
      <c r="AXQ8" s="359"/>
      <c r="AXR8" s="359"/>
      <c r="AXS8" s="359"/>
      <c r="AXT8" s="359"/>
      <c r="AXU8" s="359"/>
      <c r="AXV8" s="359"/>
      <c r="AXW8" s="359"/>
      <c r="AXX8" s="359"/>
      <c r="AXY8" s="359"/>
      <c r="AXZ8" s="359"/>
      <c r="AYA8" s="359"/>
      <c r="AYB8" s="359"/>
      <c r="AYC8" s="359"/>
      <c r="AYD8" s="359"/>
      <c r="AYE8" s="359"/>
      <c r="AYF8" s="359"/>
      <c r="AYG8" s="359"/>
      <c r="AYH8" s="359"/>
      <c r="AYI8" s="359"/>
      <c r="AYJ8" s="359"/>
      <c r="AYK8" s="359"/>
      <c r="AYL8" s="359"/>
      <c r="AYM8" s="359"/>
      <c r="AYN8" s="359"/>
      <c r="AYO8" s="359"/>
      <c r="AYP8" s="359"/>
      <c r="AYQ8" s="359"/>
      <c r="AYR8" s="359"/>
      <c r="AYS8" s="359"/>
      <c r="AYT8" s="359"/>
      <c r="AYU8" s="359"/>
      <c r="AYV8" s="359"/>
      <c r="AYW8" s="359"/>
      <c r="AYX8" s="359"/>
      <c r="AYY8" s="359"/>
      <c r="AYZ8" s="359"/>
      <c r="AZA8" s="359"/>
      <c r="AZB8" s="359"/>
      <c r="AZC8" s="359"/>
      <c r="AZD8" s="359"/>
      <c r="AZE8" s="359"/>
      <c r="AZF8" s="359"/>
      <c r="AZG8" s="359"/>
      <c r="AZH8" s="359"/>
      <c r="AZI8" s="359"/>
      <c r="AZJ8" s="359"/>
      <c r="AZK8" s="359"/>
      <c r="AZL8" s="359"/>
      <c r="AZM8" s="359"/>
      <c r="AZN8" s="359"/>
      <c r="AZO8" s="359"/>
      <c r="AZP8" s="359"/>
      <c r="AZQ8" s="359"/>
      <c r="AZR8" s="359"/>
      <c r="AZS8" s="359"/>
      <c r="AZT8" s="359"/>
      <c r="AZU8" s="359"/>
      <c r="AZV8" s="359"/>
      <c r="AZW8" s="359"/>
      <c r="AZX8" s="359"/>
      <c r="AZY8" s="359"/>
      <c r="AZZ8" s="359"/>
      <c r="BAA8" s="359"/>
      <c r="BAB8" s="359"/>
      <c r="BAC8" s="359"/>
      <c r="BAD8" s="359"/>
      <c r="BAE8" s="359"/>
      <c r="BAF8" s="359"/>
      <c r="BAG8" s="359"/>
      <c r="BAH8" s="359"/>
      <c r="BAI8" s="359"/>
      <c r="BAJ8" s="359"/>
      <c r="BAK8" s="359"/>
      <c r="BAL8" s="359"/>
      <c r="BAM8" s="359"/>
      <c r="BAN8" s="359"/>
      <c r="BAO8" s="359"/>
      <c r="BAP8" s="359"/>
      <c r="BAQ8" s="359"/>
      <c r="BAR8" s="359"/>
      <c r="BAS8" s="359"/>
      <c r="BAT8" s="359"/>
      <c r="BAU8" s="359"/>
      <c r="BAV8" s="359"/>
      <c r="BAW8" s="359"/>
      <c r="BAX8" s="359"/>
      <c r="BAY8" s="359"/>
      <c r="BAZ8" s="359"/>
      <c r="BBA8" s="359"/>
      <c r="BBB8" s="359"/>
      <c r="BBC8" s="359"/>
      <c r="BBD8" s="359"/>
      <c r="BBE8" s="359"/>
      <c r="BBF8" s="359"/>
      <c r="BBG8" s="359"/>
      <c r="BBH8" s="359"/>
      <c r="BBI8" s="359"/>
      <c r="BBJ8" s="359"/>
    </row>
    <row r="9" spans="1:1638">
      <c r="SD9" s="91"/>
      <c r="SE9" s="91"/>
      <c r="SF9" s="91"/>
      <c r="SG9" s="91"/>
      <c r="SH9" s="91"/>
      <c r="SI9" s="91"/>
      <c r="SJ9" s="91"/>
      <c r="SK9" s="91"/>
      <c r="SL9" s="91"/>
      <c r="SM9" s="91"/>
      <c r="SN9" s="91"/>
      <c r="SO9" s="91"/>
      <c r="SP9" s="91"/>
      <c r="SQ9" s="91"/>
      <c r="SR9" s="91"/>
      <c r="SS9" s="91"/>
      <c r="ST9" s="91"/>
      <c r="SU9" s="91"/>
      <c r="SV9" s="91"/>
      <c r="SW9" s="91"/>
      <c r="SX9" s="91"/>
      <c r="SY9" s="91"/>
      <c r="SZ9" s="91"/>
      <c r="TA9" s="91"/>
      <c r="TB9" s="91"/>
      <c r="TC9" s="91"/>
      <c r="TD9" s="91"/>
      <c r="TE9" s="91"/>
      <c r="TF9" s="91"/>
      <c r="TG9" s="91"/>
      <c r="TH9" s="91"/>
      <c r="TI9" s="91"/>
      <c r="TJ9" s="91"/>
      <c r="TK9" s="91"/>
      <c r="TL9" s="91"/>
      <c r="TM9" s="91"/>
      <c r="TN9" s="91"/>
      <c r="TO9" s="91"/>
      <c r="TP9" s="91"/>
      <c r="TQ9" s="91"/>
      <c r="TR9" s="91"/>
      <c r="TS9" s="91"/>
      <c r="TT9" s="91"/>
      <c r="TU9" s="91"/>
      <c r="TV9" s="91"/>
      <c r="TW9" s="91"/>
      <c r="TX9" s="91"/>
      <c r="TY9" s="91"/>
      <c r="TZ9" s="91"/>
      <c r="UA9" s="91"/>
      <c r="UB9" s="91"/>
      <c r="UC9" s="91"/>
      <c r="UD9" s="91"/>
      <c r="UE9" s="91"/>
      <c r="UF9" s="91"/>
      <c r="UG9" s="91"/>
      <c r="UH9" s="91"/>
      <c r="UI9" s="91"/>
      <c r="UJ9" s="91"/>
      <c r="UK9" s="91"/>
      <c r="UL9" s="91"/>
      <c r="UM9" s="91"/>
      <c r="UN9" s="91"/>
      <c r="UO9" s="91"/>
      <c r="UP9" s="91"/>
      <c r="UQ9" s="91"/>
      <c r="UR9" s="91"/>
      <c r="US9" s="91"/>
      <c r="UT9" s="91"/>
      <c r="UU9" s="91"/>
      <c r="UV9" s="91"/>
      <c r="UW9" s="91"/>
      <c r="UX9" s="91"/>
      <c r="UY9" s="91"/>
      <c r="UZ9" s="91"/>
      <c r="VA9" s="91"/>
      <c r="VB9" s="91"/>
      <c r="VC9" s="91"/>
      <c r="VD9" s="91"/>
      <c r="VE9" s="91"/>
      <c r="VF9" s="91"/>
      <c r="VG9" s="91"/>
      <c r="VH9" s="91"/>
      <c r="VI9" s="91"/>
      <c r="VJ9" s="91"/>
      <c r="VK9" s="91"/>
      <c r="VL9" s="91"/>
      <c r="VM9" s="91"/>
      <c r="VN9" s="91"/>
      <c r="VO9" s="91"/>
      <c r="VP9" s="91"/>
      <c r="VQ9" s="91"/>
      <c r="VR9" s="91"/>
      <c r="VS9" s="91"/>
      <c r="VT9" s="91"/>
      <c r="VU9" s="91"/>
      <c r="VV9" s="91"/>
      <c r="VW9" s="91"/>
      <c r="VX9" s="91"/>
      <c r="VY9" s="91"/>
      <c r="VZ9" s="91"/>
      <c r="WA9" s="91"/>
      <c r="WB9" s="91"/>
      <c r="WC9" s="91"/>
      <c r="WD9" s="91"/>
      <c r="WE9" s="91"/>
      <c r="WF9" s="91"/>
      <c r="WG9" s="91"/>
      <c r="WH9" s="91"/>
      <c r="WI9" s="91"/>
      <c r="WJ9" s="91"/>
      <c r="WK9" s="91"/>
      <c r="WL9" s="91"/>
      <c r="WM9" s="91"/>
      <c r="WN9" s="91"/>
      <c r="WO9" s="91"/>
      <c r="WP9" s="91"/>
      <c r="WQ9" s="91"/>
      <c r="WR9" s="91"/>
      <c r="WS9" s="91"/>
      <c r="WT9" s="91"/>
      <c r="WU9" s="91"/>
      <c r="WV9" s="91"/>
      <c r="WW9" s="91"/>
      <c r="WX9" s="91"/>
      <c r="WY9" s="91"/>
      <c r="WZ9" s="91"/>
      <c r="XA9" s="91"/>
      <c r="XB9" s="91"/>
      <c r="XC9" s="91"/>
      <c r="XD9" s="91"/>
      <c r="XE9" s="91"/>
      <c r="XF9" s="91"/>
      <c r="XG9" s="91"/>
      <c r="XH9" s="91"/>
      <c r="XI9" s="91"/>
      <c r="XJ9" s="91"/>
      <c r="XK9" s="91"/>
      <c r="XL9" s="91"/>
      <c r="XM9" s="91"/>
      <c r="XN9" s="91"/>
      <c r="XO9" s="91"/>
      <c r="XP9" s="91"/>
      <c r="XQ9" s="91"/>
      <c r="XR9" s="91"/>
      <c r="XS9" s="91"/>
      <c r="XT9" s="91"/>
      <c r="XU9" s="91"/>
      <c r="XV9" s="91"/>
      <c r="XW9" s="91"/>
      <c r="XX9" s="91"/>
      <c r="XY9" s="91"/>
      <c r="XZ9" s="91"/>
      <c r="YA9" s="91"/>
      <c r="YB9" s="91"/>
      <c r="YC9" s="91"/>
      <c r="YD9" s="91"/>
      <c r="YE9" s="91"/>
      <c r="YF9" s="91"/>
      <c r="YG9" s="91"/>
      <c r="YH9" s="91"/>
      <c r="YI9" s="91"/>
      <c r="YJ9" s="91"/>
      <c r="YK9" s="91"/>
      <c r="YL9" s="91"/>
      <c r="YM9" s="91"/>
      <c r="YN9" s="91"/>
      <c r="YO9" s="91"/>
      <c r="YP9" s="91"/>
      <c r="YQ9" s="91"/>
      <c r="YR9" s="91"/>
      <c r="YS9" s="91"/>
      <c r="YT9" s="91"/>
      <c r="YU9" s="91"/>
      <c r="YV9" s="91"/>
      <c r="YW9" s="91"/>
      <c r="YX9" s="91"/>
      <c r="YY9" s="91"/>
      <c r="YZ9" s="91"/>
      <c r="ZA9" s="91"/>
      <c r="ZB9" s="91"/>
      <c r="ZC9" s="91"/>
      <c r="ZD9" s="91"/>
      <c r="ZE9" s="91"/>
      <c r="ZF9" s="91"/>
      <c r="ZG9" s="91"/>
      <c r="ZH9" s="91"/>
      <c r="ZI9" s="91"/>
      <c r="ZJ9" s="91"/>
      <c r="ZK9" s="91"/>
      <c r="ZL9" s="91"/>
      <c r="ZM9" s="91"/>
      <c r="ZN9" s="91"/>
      <c r="ZO9" s="91"/>
      <c r="ZP9" s="91"/>
      <c r="ZQ9" s="91"/>
      <c r="ZR9" s="91"/>
      <c r="ZS9" s="91"/>
      <c r="ZT9" s="91"/>
      <c r="ZU9" s="91"/>
      <c r="ZV9" s="91"/>
      <c r="ZW9" s="91"/>
      <c r="ZX9" s="91"/>
      <c r="ZY9" s="91"/>
      <c r="ZZ9" s="91"/>
      <c r="AAA9" s="91"/>
      <c r="AAB9" s="91"/>
      <c r="AAC9" s="91"/>
      <c r="AAD9" s="91"/>
      <c r="AAE9" s="91"/>
      <c r="AAF9" s="91"/>
      <c r="AAG9" s="91"/>
      <c r="AAH9" s="91"/>
      <c r="AAI9" s="91"/>
      <c r="AAJ9" s="91"/>
      <c r="AAK9" s="91"/>
      <c r="AAL9" s="91"/>
      <c r="AAM9" s="91"/>
      <c r="AAN9" s="91"/>
      <c r="AAO9" s="91"/>
      <c r="AAP9" s="91"/>
      <c r="AAQ9" s="91"/>
      <c r="AAR9" s="91"/>
      <c r="AAS9" s="91"/>
      <c r="AAT9" s="91"/>
      <c r="AAU9" s="91"/>
      <c r="AAV9" s="91"/>
      <c r="AAW9" s="91"/>
      <c r="AAX9" s="91"/>
      <c r="AAY9" s="91"/>
      <c r="AAZ9" s="91"/>
      <c r="ABA9" s="91"/>
      <c r="ABB9" s="91"/>
      <c r="ABC9" s="91"/>
      <c r="ABD9" s="91"/>
      <c r="ABE9" s="91"/>
      <c r="ABF9" s="91"/>
      <c r="ABG9" s="91"/>
      <c r="ABH9" s="91"/>
      <c r="ABI9" s="91"/>
      <c r="ABJ9" s="91"/>
      <c r="ABK9" s="91"/>
      <c r="ABL9" s="91"/>
      <c r="ABM9" s="91"/>
      <c r="ABN9" s="91"/>
      <c r="ABO9" s="91"/>
      <c r="ABP9" s="91"/>
      <c r="ABQ9" s="91"/>
      <c r="ABR9" s="91"/>
      <c r="ABS9" s="91"/>
      <c r="ABT9" s="91"/>
      <c r="ABU9" s="91"/>
      <c r="ABV9" s="91"/>
      <c r="ABW9" s="91"/>
      <c r="ABX9" s="91"/>
      <c r="ABY9" s="91"/>
      <c r="ABZ9" s="91"/>
      <c r="ACA9" s="91"/>
      <c r="ACB9" s="91"/>
      <c r="ACC9" s="91"/>
      <c r="ACD9" s="91"/>
      <c r="ACE9" s="91"/>
      <c r="ACF9" s="91"/>
      <c r="ACG9" s="91"/>
      <c r="ACH9" s="91"/>
      <c r="ACI9" s="91"/>
      <c r="ACJ9" s="91"/>
      <c r="ACK9" s="91"/>
      <c r="ACL9" s="91"/>
      <c r="ACM9" s="91"/>
      <c r="ACN9" s="91"/>
      <c r="ACO9" s="91"/>
      <c r="ACP9" s="91"/>
      <c r="ACQ9" s="91"/>
      <c r="ACR9" s="91"/>
      <c r="ACS9" s="91"/>
      <c r="ACT9" s="91"/>
      <c r="ACU9" s="91"/>
      <c r="ACV9" s="91"/>
      <c r="ACW9" s="91"/>
      <c r="ACX9" s="91"/>
      <c r="ACY9" s="91"/>
      <c r="ACZ9" s="91"/>
      <c r="ADA9" s="91"/>
      <c r="ADB9" s="91"/>
      <c r="ADC9" s="91"/>
      <c r="ADD9" s="91"/>
      <c r="ADE9" s="91"/>
      <c r="ADF9" s="91"/>
      <c r="ADG9" s="91"/>
      <c r="ADH9" s="91"/>
      <c r="ADI9" s="91"/>
      <c r="ADJ9" s="91"/>
      <c r="ADK9" s="91"/>
      <c r="ADL9" s="91"/>
      <c r="ADM9" s="91"/>
      <c r="ADN9" s="91"/>
      <c r="ADO9" s="91"/>
      <c r="ADP9" s="91"/>
      <c r="ADQ9" s="91"/>
      <c r="ADR9" s="91"/>
      <c r="ADS9" s="91"/>
      <c r="ADT9" s="91"/>
      <c r="ADU9" s="91"/>
      <c r="ADV9" s="91"/>
      <c r="ADW9" s="91"/>
      <c r="ADX9" s="91"/>
      <c r="ADY9" s="91"/>
      <c r="ADZ9" s="91"/>
      <c r="AEA9" s="91"/>
      <c r="AEB9" s="91"/>
      <c r="AEC9" s="91"/>
      <c r="AED9" s="91"/>
      <c r="AEE9" s="91"/>
      <c r="AEF9" s="91"/>
      <c r="AEG9" s="91"/>
      <c r="AEH9" s="91"/>
      <c r="AEI9" s="91"/>
      <c r="AEJ9" s="91"/>
      <c r="AEK9" s="91"/>
      <c r="AEL9" s="91"/>
      <c r="AEM9" s="91"/>
      <c r="AEN9" s="91"/>
      <c r="AEO9" s="91"/>
      <c r="AEP9" s="91"/>
      <c r="AEQ9" s="91"/>
      <c r="AER9" s="91"/>
      <c r="AES9" s="91"/>
      <c r="AET9" s="91"/>
      <c r="AEU9" s="91"/>
      <c r="AEV9" s="91"/>
      <c r="AEW9" s="91"/>
      <c r="AEX9" s="91"/>
      <c r="AEY9" s="91"/>
      <c r="AEZ9" s="91"/>
      <c r="AFA9" s="91"/>
      <c r="AFB9" s="91"/>
      <c r="AFC9" s="91"/>
      <c r="AFD9" s="91"/>
      <c r="AFE9" s="91"/>
      <c r="AFF9" s="91"/>
      <c r="AFG9" s="91"/>
      <c r="AFH9" s="91"/>
      <c r="AFI9" s="91"/>
      <c r="AFJ9" s="91"/>
      <c r="AFK9" s="91"/>
      <c r="AFL9" s="91"/>
      <c r="AFM9" s="91"/>
      <c r="AFN9" s="91"/>
      <c r="AFO9" s="91"/>
      <c r="AFP9" s="91"/>
      <c r="AFQ9" s="91"/>
      <c r="AFR9" s="91"/>
      <c r="AFS9" s="91"/>
      <c r="AFT9" s="91"/>
      <c r="AFU9" s="91"/>
      <c r="AFV9" s="91"/>
      <c r="AFW9" s="91"/>
      <c r="AFX9" s="91"/>
      <c r="AFY9" s="91"/>
      <c r="AFZ9" s="91"/>
      <c r="AGA9" s="91"/>
      <c r="AGB9" s="91"/>
      <c r="AGC9" s="91"/>
      <c r="AGD9" s="91"/>
      <c r="AGE9" s="91"/>
      <c r="AGF9" s="91"/>
      <c r="AGG9" s="91"/>
      <c r="AGH9" s="91"/>
      <c r="AGI9" s="91"/>
      <c r="AGJ9" s="91"/>
      <c r="AGK9" s="91"/>
      <c r="AGL9" s="91"/>
      <c r="AGM9" s="91"/>
      <c r="AGN9" s="91"/>
      <c r="AGO9" s="91"/>
      <c r="AGP9" s="91"/>
      <c r="AGQ9" s="91"/>
      <c r="AGR9" s="91"/>
      <c r="AGS9" s="91"/>
      <c r="AGT9" s="91"/>
      <c r="AGU9" s="91"/>
      <c r="AGV9" s="91"/>
      <c r="AGW9" s="91"/>
      <c r="AGX9" s="91"/>
      <c r="AGY9" s="91"/>
      <c r="AGZ9" s="91"/>
      <c r="AHA9" s="91"/>
      <c r="AHB9" s="91"/>
      <c r="AHC9" s="91"/>
      <c r="AHD9" s="91"/>
      <c r="AHE9" s="91"/>
      <c r="AHF9" s="91"/>
      <c r="AHG9" s="91"/>
      <c r="AHH9" s="91"/>
      <c r="AHI9" s="91"/>
      <c r="AHJ9" s="257"/>
      <c r="AHK9" s="257"/>
      <c r="AHL9" s="257"/>
      <c r="AHM9" s="257"/>
      <c r="AHN9" s="257"/>
      <c r="AHO9" s="257"/>
      <c r="AHP9" s="257"/>
      <c r="AHQ9" s="257"/>
      <c r="AHR9" s="257"/>
      <c r="AHS9" s="257"/>
      <c r="AHT9" s="257"/>
      <c r="AHU9" s="257"/>
      <c r="AHV9" s="257"/>
      <c r="AHW9" s="257"/>
      <c r="AHX9" s="257"/>
      <c r="AHY9" s="257"/>
      <c r="AHZ9" s="257"/>
      <c r="AIA9" s="257"/>
      <c r="AIB9" s="257"/>
      <c r="AIC9" s="257"/>
      <c r="AID9" s="257"/>
      <c r="AIE9" s="257"/>
      <c r="AIF9" s="257"/>
      <c r="AIG9" s="257"/>
      <c r="AIH9" s="257"/>
      <c r="AII9" s="257"/>
      <c r="AIJ9" s="257"/>
      <c r="AIK9" s="257"/>
      <c r="AIL9" s="257"/>
      <c r="AIM9" s="257"/>
      <c r="AIN9" s="257"/>
      <c r="AIO9" s="257"/>
      <c r="AIP9" s="257"/>
      <c r="AIQ9" s="257"/>
      <c r="AIR9" s="257"/>
      <c r="AIS9" s="257"/>
      <c r="AIT9" s="257"/>
      <c r="AIU9" s="257"/>
      <c r="AIV9" s="257"/>
      <c r="AIW9" s="257"/>
      <c r="AIX9" s="257"/>
      <c r="AIY9" s="257"/>
      <c r="AIZ9" s="257"/>
      <c r="AJA9" s="257"/>
      <c r="AJB9" s="257"/>
      <c r="AJC9" s="257"/>
      <c r="AJD9" s="257"/>
      <c r="AJE9" s="257"/>
      <c r="AJF9" s="257"/>
      <c r="AJG9" s="257"/>
      <c r="AJH9" s="257"/>
      <c r="AJI9" s="257"/>
      <c r="AJJ9" s="257"/>
      <c r="AJK9" s="257"/>
      <c r="AJL9" s="257"/>
      <c r="AJM9" s="257"/>
      <c r="AJN9" s="257"/>
      <c r="AJO9" s="257"/>
      <c r="AJP9" s="257"/>
      <c r="AJQ9" s="257"/>
      <c r="AJR9" s="257"/>
      <c r="AJS9" s="257"/>
      <c r="AJT9" s="257"/>
      <c r="AJU9" s="257"/>
      <c r="AJV9" s="257"/>
      <c r="AJW9" s="257"/>
      <c r="AJX9" s="257"/>
      <c r="AJY9" s="257"/>
      <c r="AJZ9" s="257"/>
      <c r="AKA9" s="257"/>
      <c r="AKB9" s="257"/>
      <c r="AKC9" s="257"/>
      <c r="AKD9" s="257"/>
      <c r="AKE9" s="257"/>
      <c r="AKF9" s="257"/>
      <c r="AKG9" s="257"/>
      <c r="AKH9" s="257"/>
      <c r="AKI9" s="257"/>
      <c r="AKJ9" s="257"/>
      <c r="AKK9" s="257"/>
      <c r="AKL9" s="257"/>
      <c r="AKM9" s="257"/>
      <c r="AKN9" s="257"/>
      <c r="AKO9" s="257"/>
      <c r="AKP9" s="257"/>
      <c r="AKQ9" s="257"/>
      <c r="AKR9" s="257"/>
      <c r="AKS9" s="257"/>
      <c r="AKT9" s="257"/>
      <c r="AKU9" s="257"/>
      <c r="AKV9" s="257"/>
      <c r="AKW9" s="257"/>
      <c r="AKX9" s="257"/>
      <c r="AKY9" s="257"/>
      <c r="AKZ9" s="257"/>
      <c r="ALA9" s="257"/>
      <c r="ALB9" s="257"/>
      <c r="ALC9" s="257"/>
      <c r="ALD9" s="257"/>
      <c r="ALE9" s="257"/>
      <c r="ALF9" s="257"/>
      <c r="ALG9" s="257"/>
      <c r="ALH9" s="257"/>
      <c r="ALI9" s="257"/>
      <c r="ALJ9" s="257"/>
      <c r="ALK9" s="257"/>
      <c r="ALL9" s="257"/>
      <c r="ALM9" s="257"/>
      <c r="ALN9" s="257"/>
      <c r="ALO9" s="257"/>
      <c r="ALP9" s="257"/>
      <c r="ALQ9" s="257"/>
      <c r="ALR9" s="257"/>
      <c r="ALS9" s="257"/>
      <c r="ALT9" s="257"/>
      <c r="ALU9" s="257"/>
      <c r="ALV9" s="257"/>
      <c r="ALW9" s="257"/>
      <c r="ALX9" s="257"/>
      <c r="ALY9" s="257"/>
      <c r="ALZ9" s="257"/>
      <c r="AMA9" s="257"/>
      <c r="AMB9" s="257"/>
      <c r="AMC9" s="257"/>
      <c r="AMD9" s="257"/>
      <c r="AME9" s="257"/>
      <c r="AMF9" s="257"/>
      <c r="AMG9" s="257"/>
      <c r="AMH9" s="257"/>
      <c r="AMI9" s="257"/>
      <c r="AMJ9" s="257"/>
      <c r="AMK9" s="257"/>
      <c r="AML9" s="257"/>
      <c r="AMM9" s="257"/>
      <c r="AMQ9" s="259"/>
      <c r="AMR9" s="259"/>
      <c r="AMS9" s="259"/>
      <c r="AMT9" s="259"/>
      <c r="AMU9" s="259"/>
      <c r="AMV9" s="259"/>
      <c r="AMW9" s="259"/>
      <c r="AMX9" s="259"/>
      <c r="AMY9" s="259"/>
      <c r="AMZ9" s="259"/>
      <c r="ANA9" s="259"/>
      <c r="ANB9" s="259"/>
      <c r="ANC9" s="259"/>
      <c r="AND9" s="259"/>
      <c r="ANE9" s="259"/>
      <c r="ANF9" s="259"/>
      <c r="ANG9" s="259"/>
      <c r="ANH9" s="259"/>
      <c r="ANI9" s="259"/>
      <c r="ANJ9" s="259"/>
      <c r="ANK9" s="259"/>
      <c r="ANL9" s="259"/>
      <c r="ANM9" s="259"/>
      <c r="ANN9" s="259"/>
      <c r="ANO9" s="259"/>
      <c r="ANP9" s="259"/>
      <c r="ANQ9" s="259"/>
      <c r="ANR9" s="259"/>
      <c r="ANS9" s="259"/>
      <c r="ANT9" s="259"/>
      <c r="ANU9" s="259"/>
      <c r="ANV9" s="259"/>
      <c r="ANW9" s="259"/>
      <c r="ANX9" s="259"/>
      <c r="ANY9" s="259"/>
      <c r="ANZ9" s="259"/>
      <c r="AOA9" s="259"/>
      <c r="AOB9" s="259"/>
      <c r="AOC9" s="259"/>
      <c r="AOD9" s="259"/>
      <c r="AOE9" s="259"/>
      <c r="AOF9" s="259"/>
      <c r="AOG9" s="259"/>
      <c r="AOH9" s="259"/>
      <c r="AOI9" s="259"/>
      <c r="AOJ9" s="259"/>
      <c r="AOK9" s="259"/>
      <c r="AOL9" s="259"/>
      <c r="AOM9" s="259"/>
      <c r="AON9" s="259"/>
      <c r="AOO9" s="259"/>
      <c r="AOP9" s="259"/>
      <c r="AOQ9" s="259"/>
      <c r="AOR9" s="259"/>
      <c r="AOS9" s="259"/>
      <c r="AOT9" s="259"/>
      <c r="AOU9" s="259"/>
      <c r="AOV9" s="259"/>
      <c r="AOW9" s="259"/>
      <c r="AOX9" s="259"/>
      <c r="AOY9" s="259"/>
      <c r="AOZ9" s="259"/>
      <c r="APA9" s="259"/>
      <c r="APB9" s="259"/>
      <c r="APC9" s="259"/>
      <c r="APD9" s="259"/>
      <c r="APE9" s="259"/>
      <c r="APF9" s="259"/>
      <c r="APG9" s="259"/>
      <c r="APH9" s="259"/>
      <c r="API9" s="259"/>
      <c r="APJ9" s="162"/>
      <c r="APK9" s="162"/>
      <c r="APL9" s="162"/>
      <c r="APM9" s="162"/>
      <c r="APN9" s="162"/>
      <c r="APO9" s="162"/>
      <c r="APP9" s="162"/>
      <c r="APQ9" s="162"/>
      <c r="APR9" s="162"/>
      <c r="APS9" s="162"/>
      <c r="APT9" s="162"/>
      <c r="APU9" s="162"/>
      <c r="APV9" s="162"/>
      <c r="APW9" s="162"/>
      <c r="APX9" s="162"/>
      <c r="APY9" s="162"/>
      <c r="APZ9" s="162"/>
      <c r="AQA9" s="162"/>
      <c r="AQB9" s="162"/>
      <c r="AQC9" s="162"/>
      <c r="AQD9" s="162"/>
      <c r="AQE9" s="162"/>
      <c r="AQF9" s="162"/>
      <c r="AQG9" s="162"/>
      <c r="AQH9" s="162"/>
      <c r="AQI9" s="162"/>
      <c r="AQJ9" s="162"/>
      <c r="AQK9" s="162"/>
      <c r="AQL9" s="162"/>
      <c r="AQM9" s="162"/>
      <c r="AQN9" s="162"/>
      <c r="AQO9" s="162"/>
      <c r="AQP9" s="162"/>
      <c r="AQQ9" s="162"/>
      <c r="AQR9" s="162"/>
      <c r="AQS9" s="162"/>
      <c r="AQT9" s="162"/>
      <c r="AQU9" s="162"/>
      <c r="AQV9" s="162"/>
      <c r="AQW9" s="162"/>
      <c r="AQX9" s="162"/>
      <c r="AQY9" s="162"/>
      <c r="AQZ9" s="162"/>
      <c r="ARA9" s="162"/>
      <c r="ARB9" s="162"/>
      <c r="ARC9" s="162"/>
      <c r="ARD9" s="162"/>
      <c r="ARE9" s="162"/>
      <c r="ARF9" s="162"/>
      <c r="ARG9" s="162"/>
      <c r="ARH9" s="162"/>
      <c r="ARI9" s="162"/>
      <c r="ARJ9" s="162"/>
      <c r="ARK9" s="162"/>
      <c r="ARL9" s="162"/>
      <c r="ARM9" s="162"/>
      <c r="ARN9" s="162"/>
      <c r="ARO9" s="259"/>
      <c r="ARP9" s="259"/>
      <c r="ARQ9" s="259"/>
      <c r="ARR9" s="259"/>
      <c r="ARS9" s="259"/>
      <c r="ART9" s="259"/>
      <c r="ARU9" s="259"/>
      <c r="ARV9" s="259"/>
      <c r="ARW9" s="259"/>
      <c r="ARX9" s="259"/>
      <c r="ARY9" s="259"/>
      <c r="ARZ9" s="259"/>
      <c r="ASA9" s="259"/>
      <c r="ASB9" s="259"/>
      <c r="ASC9" s="259"/>
      <c r="ASD9" s="259"/>
      <c r="ASE9" s="259"/>
      <c r="ASF9" s="259"/>
      <c r="ASG9" s="259"/>
      <c r="ASH9" s="259"/>
      <c r="ASI9" s="259"/>
      <c r="ASJ9" s="259"/>
      <c r="ASK9" s="259"/>
      <c r="ASL9" s="259"/>
      <c r="ASM9" s="259"/>
      <c r="ASN9" s="259"/>
      <c r="ASO9" s="259"/>
      <c r="ASP9" s="259"/>
      <c r="ASQ9" s="259"/>
      <c r="ASR9" s="259"/>
      <c r="ASS9" s="259"/>
      <c r="AST9" s="259"/>
      <c r="ASU9" s="259"/>
      <c r="ASV9" s="259"/>
      <c r="ASW9" s="259"/>
      <c r="ASX9" s="259"/>
      <c r="ASY9" s="259"/>
      <c r="ASZ9" s="259"/>
      <c r="ATA9" s="259"/>
      <c r="ATB9" s="259"/>
      <c r="ATC9" s="259"/>
      <c r="ATD9" s="259"/>
      <c r="ATE9" s="259"/>
      <c r="ATF9" s="259"/>
      <c r="ATG9" s="259"/>
      <c r="ATH9" s="259"/>
      <c r="ATI9" s="259"/>
      <c r="ATJ9" s="259"/>
      <c r="ATK9" s="259"/>
      <c r="ATL9" s="259"/>
      <c r="ATM9" s="259"/>
      <c r="ATN9" s="259"/>
      <c r="ATO9" s="259"/>
      <c r="ATP9" s="259"/>
      <c r="ATQ9" s="259"/>
      <c r="ATR9" s="259"/>
      <c r="ATS9" s="259"/>
      <c r="ATT9" s="259"/>
      <c r="ATU9" s="259"/>
      <c r="ATV9" s="259"/>
      <c r="ATW9" s="259"/>
      <c r="ATX9" s="259"/>
      <c r="ATY9" s="259"/>
      <c r="ATZ9" s="259"/>
      <c r="AUA9" s="259"/>
      <c r="AUB9" s="259"/>
      <c r="AUC9" s="259"/>
      <c r="AUD9" s="259"/>
      <c r="AUE9" s="259"/>
      <c r="AUF9" s="259"/>
      <c r="AUG9" s="259"/>
      <c r="AUH9" s="259"/>
      <c r="AUI9" s="259"/>
      <c r="AUJ9" s="259"/>
      <c r="AUK9" s="259"/>
      <c r="AUL9" s="259"/>
      <c r="AUM9" s="259"/>
      <c r="AUN9" s="259"/>
      <c r="AUO9" s="259"/>
      <c r="AUP9" s="259"/>
      <c r="AUQ9" s="259"/>
      <c r="AUR9" s="259"/>
      <c r="AUS9" s="259"/>
      <c r="AUT9" s="259"/>
      <c r="AUU9" s="259"/>
      <c r="AUV9" s="259"/>
      <c r="AUW9" s="259"/>
      <c r="AUX9" s="259"/>
      <c r="AUY9" s="259"/>
      <c r="AUZ9" s="259"/>
      <c r="AVA9" s="259"/>
      <c r="AVB9" s="259"/>
      <c r="AVC9" s="259"/>
      <c r="AVD9" s="259"/>
      <c r="AVE9" s="259"/>
      <c r="AVF9" s="259"/>
      <c r="AVG9" s="259"/>
      <c r="AVH9" s="259"/>
      <c r="AVI9" s="259"/>
      <c r="AVJ9" s="259"/>
      <c r="AVK9" s="259"/>
      <c r="AVL9" s="259"/>
      <c r="AVM9" s="259"/>
      <c r="AVN9" s="259"/>
      <c r="AVO9" s="259"/>
      <c r="AVP9" s="259"/>
      <c r="AVQ9" s="259"/>
      <c r="AVR9" s="259"/>
      <c r="AVS9" s="259"/>
      <c r="AVT9" s="259"/>
      <c r="AVU9" s="259"/>
      <c r="AVV9" s="259"/>
      <c r="AVW9" s="259"/>
      <c r="AVX9" s="259"/>
      <c r="AVY9" s="259"/>
      <c r="AVZ9" s="259"/>
      <c r="AWA9" s="259"/>
      <c r="AWB9" s="259"/>
      <c r="AWC9" s="259"/>
      <c r="AWD9" s="259"/>
      <c r="AWE9" s="259"/>
      <c r="AWF9" s="259"/>
      <c r="AWG9" s="259"/>
      <c r="AWH9" s="259"/>
      <c r="AWI9" s="259"/>
      <c r="AWJ9" s="259"/>
      <c r="AWK9" s="259"/>
      <c r="AWL9" s="259"/>
      <c r="AWM9" s="258"/>
      <c r="AWN9" s="258"/>
      <c r="AWO9" s="258"/>
      <c r="AWP9" s="258"/>
      <c r="AWQ9" s="258"/>
      <c r="AWR9" s="258"/>
      <c r="AWS9" s="258"/>
      <c r="AWT9" s="258"/>
      <c r="AWU9" s="258"/>
      <c r="AWV9" s="258"/>
      <c r="AWW9" s="258"/>
      <c r="AWX9" s="258"/>
      <c r="AWY9" s="258"/>
      <c r="AWZ9" s="258"/>
      <c r="AXA9" s="258"/>
      <c r="AXB9" s="258"/>
      <c r="AXC9" s="258"/>
      <c r="AXD9" s="258"/>
      <c r="AXE9" s="258"/>
      <c r="AXF9" s="258"/>
      <c r="AXG9" s="258"/>
      <c r="AXH9" s="258"/>
      <c r="AXI9" s="258"/>
      <c r="AXJ9" s="258"/>
      <c r="AXK9" s="258"/>
      <c r="AXL9" s="258"/>
      <c r="AXM9" s="258"/>
      <c r="AXN9" s="258"/>
      <c r="AXO9" s="258"/>
      <c r="AXP9" s="359"/>
      <c r="AXQ9" s="359"/>
      <c r="AXR9" s="359"/>
      <c r="AXS9" s="359"/>
      <c r="AXT9" s="359"/>
      <c r="AXU9" s="359"/>
      <c r="AXV9" s="359"/>
      <c r="AXW9" s="359"/>
      <c r="AXX9" s="359"/>
      <c r="AXY9" s="359"/>
      <c r="AXZ9" s="359"/>
      <c r="AYA9" s="359"/>
      <c r="AYB9" s="359"/>
      <c r="AYC9" s="359"/>
      <c r="AYD9" s="359"/>
      <c r="AYE9" s="359"/>
      <c r="AYF9" s="359"/>
      <c r="AYG9" s="359"/>
      <c r="AYH9" s="359"/>
      <c r="AYI9" s="359"/>
      <c r="AYJ9" s="359"/>
      <c r="AYK9" s="359"/>
      <c r="AYL9" s="359"/>
      <c r="AYM9" s="359"/>
      <c r="AYN9" s="359"/>
      <c r="AYO9" s="359"/>
      <c r="AYP9" s="359"/>
      <c r="AYQ9" s="359"/>
      <c r="AYR9" s="359"/>
      <c r="AYS9" s="359"/>
      <c r="AYT9" s="359"/>
      <c r="AYU9" s="359"/>
      <c r="AYV9" s="359"/>
      <c r="AYW9" s="359"/>
      <c r="AYX9" s="359"/>
      <c r="AYY9" s="359"/>
      <c r="AYZ9" s="359"/>
      <c r="AZA9" s="359"/>
      <c r="AZB9" s="359"/>
      <c r="AZC9" s="359"/>
      <c r="AZD9" s="359"/>
      <c r="AZE9" s="359"/>
      <c r="AZF9" s="359"/>
      <c r="AZG9" s="359"/>
      <c r="AZH9" s="359"/>
      <c r="AZI9" s="359"/>
      <c r="AZJ9" s="359"/>
      <c r="AZK9" s="359"/>
      <c r="AZL9" s="359"/>
      <c r="AZM9" s="359"/>
      <c r="AZN9" s="359"/>
      <c r="AZO9" s="359"/>
      <c r="AZP9" s="359"/>
      <c r="AZQ9" s="359"/>
      <c r="AZR9" s="359"/>
      <c r="AZS9" s="359"/>
      <c r="AZT9" s="359"/>
      <c r="AZU9" s="359"/>
      <c r="AZV9" s="359"/>
      <c r="AZW9" s="359"/>
      <c r="AZX9" s="359"/>
      <c r="AZY9" s="359"/>
      <c r="AZZ9" s="359"/>
      <c r="BAA9" s="359"/>
      <c r="BAB9" s="359"/>
      <c r="BAC9" s="359"/>
      <c r="BAD9" s="359"/>
      <c r="BAE9" s="359"/>
      <c r="BAF9" s="359"/>
      <c r="BAG9" s="359"/>
      <c r="BAH9" s="359"/>
      <c r="BAI9" s="359"/>
      <c r="BAJ9" s="359"/>
      <c r="BAK9" s="359"/>
      <c r="BAL9" s="359"/>
      <c r="BAM9" s="359"/>
      <c r="BAN9" s="359"/>
      <c r="BAO9" s="359"/>
      <c r="BAP9" s="359"/>
      <c r="BAQ9" s="359"/>
      <c r="BAR9" s="359"/>
      <c r="BAS9" s="359"/>
      <c r="BAT9" s="359"/>
      <c r="BAU9" s="359"/>
      <c r="BAV9" s="359"/>
      <c r="BAW9" s="359"/>
      <c r="BAX9" s="359"/>
      <c r="BAY9" s="359"/>
      <c r="BAZ9" s="359"/>
      <c r="BBA9" s="359"/>
      <c r="BBB9" s="359"/>
      <c r="BBC9" s="359"/>
      <c r="BBD9" s="359"/>
      <c r="BBE9" s="359"/>
      <c r="BBF9" s="359"/>
      <c r="BBG9" s="359"/>
      <c r="BBH9" s="359"/>
      <c r="BBI9" s="359"/>
      <c r="BBJ9" s="359"/>
    </row>
    <row r="10" spans="1:1638">
      <c r="A10" s="25" t="s">
        <v>243</v>
      </c>
      <c r="SD10" s="89"/>
      <c r="SE10" s="89"/>
      <c r="SF10" s="89"/>
      <c r="SG10" s="89"/>
      <c r="SH10" s="89"/>
      <c r="SI10" s="89"/>
      <c r="SJ10" s="89"/>
      <c r="SK10" s="89"/>
      <c r="SL10" s="89"/>
      <c r="SM10" s="89"/>
      <c r="SN10" s="89"/>
      <c r="SO10" s="89"/>
      <c r="SP10" s="89"/>
      <c r="SQ10" s="89"/>
      <c r="SR10" s="89"/>
      <c r="SS10" s="89"/>
      <c r="ST10" s="89"/>
      <c r="SU10" s="89"/>
      <c r="SV10" s="89"/>
      <c r="SW10" s="89"/>
      <c r="SX10" s="89"/>
      <c r="SY10" s="89"/>
      <c r="SZ10" s="89"/>
      <c r="TA10" s="89"/>
      <c r="TB10" s="89"/>
      <c r="TC10" s="89"/>
      <c r="TD10" s="89"/>
      <c r="TE10" s="89"/>
      <c r="TF10" s="89"/>
      <c r="TG10" s="89"/>
      <c r="TH10" s="89"/>
      <c r="TI10" s="89"/>
      <c r="TJ10" s="89"/>
      <c r="TK10" s="89"/>
      <c r="TL10" s="89"/>
      <c r="TM10" s="89"/>
      <c r="TN10" s="89"/>
      <c r="TO10" s="89"/>
      <c r="TP10" s="89"/>
      <c r="TQ10" s="89"/>
      <c r="TR10" s="89"/>
      <c r="TS10" s="89"/>
      <c r="TT10" s="89"/>
      <c r="TU10" s="89"/>
      <c r="TV10" s="89"/>
      <c r="TW10" s="89"/>
      <c r="TX10" s="89"/>
      <c r="TY10" s="89"/>
      <c r="TZ10" s="89"/>
      <c r="UA10" s="89"/>
      <c r="UB10" s="89"/>
      <c r="UC10" s="89"/>
      <c r="UD10" s="89"/>
      <c r="UE10" s="89"/>
      <c r="UF10" s="89"/>
      <c r="UG10" s="89"/>
      <c r="UH10" s="89"/>
      <c r="UI10" s="89"/>
      <c r="UJ10" s="89"/>
      <c r="UK10" s="89"/>
      <c r="UL10" s="89"/>
      <c r="UM10" s="89"/>
      <c r="UN10" s="89"/>
      <c r="UO10" s="89"/>
      <c r="UP10" s="89"/>
      <c r="UQ10" s="89"/>
      <c r="UR10" s="89"/>
      <c r="US10" s="89"/>
      <c r="UT10" s="89"/>
      <c r="UU10" s="89"/>
      <c r="UV10" s="89"/>
      <c r="UW10" s="89"/>
      <c r="UX10" s="89"/>
      <c r="UY10" s="89"/>
      <c r="UZ10" s="89"/>
      <c r="VA10" s="89"/>
      <c r="VB10" s="89"/>
      <c r="VC10" s="89"/>
      <c r="VD10" s="89"/>
      <c r="VE10" s="89"/>
      <c r="VF10" s="89"/>
      <c r="VG10" s="89"/>
      <c r="VH10" s="89"/>
      <c r="VI10" s="89"/>
      <c r="VJ10" s="89"/>
      <c r="VK10" s="89"/>
      <c r="VL10" s="89"/>
      <c r="VM10" s="89"/>
      <c r="VN10" s="89"/>
      <c r="VO10" s="89"/>
      <c r="VP10" s="89"/>
      <c r="VQ10" s="89"/>
      <c r="VR10" s="89"/>
      <c r="VS10" s="89"/>
      <c r="VT10" s="89"/>
      <c r="VU10" s="89"/>
      <c r="VV10" s="89"/>
      <c r="VW10" s="89"/>
      <c r="VX10" s="89"/>
      <c r="VY10" s="89"/>
      <c r="VZ10" s="89"/>
      <c r="WA10" s="89"/>
      <c r="WB10" s="89"/>
      <c r="WC10" s="89"/>
      <c r="WD10" s="89"/>
      <c r="WE10" s="89"/>
      <c r="WF10" s="89"/>
      <c r="WG10" s="89"/>
      <c r="WH10" s="89"/>
      <c r="WI10" s="89"/>
      <c r="WJ10" s="89"/>
      <c r="WK10" s="89"/>
      <c r="WL10" s="89"/>
      <c r="WM10" s="89"/>
      <c r="WN10" s="89"/>
      <c r="WO10" s="89"/>
      <c r="WP10" s="89"/>
      <c r="WQ10" s="89"/>
      <c r="WR10" s="89"/>
      <c r="WS10" s="89"/>
      <c r="WT10" s="89"/>
      <c r="WU10" s="89"/>
      <c r="WV10" s="89"/>
      <c r="WW10" s="89"/>
      <c r="WX10" s="89"/>
      <c r="WY10" s="89"/>
      <c r="WZ10" s="89"/>
      <c r="XA10" s="89"/>
      <c r="XB10" s="89"/>
      <c r="XC10" s="89"/>
      <c r="XD10" s="89"/>
      <c r="XE10" s="89"/>
      <c r="XF10" s="89"/>
      <c r="XG10" s="89"/>
      <c r="XH10" s="89"/>
      <c r="XI10" s="89"/>
      <c r="XJ10" s="89"/>
      <c r="XK10" s="89"/>
      <c r="XL10" s="89"/>
      <c r="XM10" s="89"/>
      <c r="XN10" s="89"/>
      <c r="XO10" s="89"/>
      <c r="XP10" s="89"/>
      <c r="XQ10" s="89"/>
      <c r="XR10" s="89"/>
      <c r="XS10" s="89"/>
      <c r="XT10" s="89"/>
      <c r="XU10" s="89"/>
      <c r="XV10" s="89"/>
      <c r="XW10" s="89"/>
      <c r="XX10" s="89"/>
      <c r="XY10" s="89"/>
      <c r="XZ10" s="89"/>
      <c r="YA10" s="89"/>
      <c r="YB10" s="89"/>
      <c r="YC10" s="89"/>
      <c r="YD10" s="89"/>
      <c r="YE10" s="89"/>
      <c r="YF10" s="89"/>
      <c r="YG10" s="89"/>
      <c r="YH10" s="89"/>
      <c r="YI10" s="89"/>
      <c r="YJ10" s="89"/>
      <c r="YK10" s="89"/>
      <c r="YL10" s="89"/>
      <c r="YM10" s="89"/>
      <c r="YN10" s="89"/>
      <c r="YO10" s="89"/>
      <c r="YP10" s="89"/>
      <c r="YQ10" s="89"/>
      <c r="YR10" s="89"/>
      <c r="YS10" s="89"/>
      <c r="YT10" s="89"/>
      <c r="YU10" s="89"/>
      <c r="YV10" s="89"/>
      <c r="YW10" s="89"/>
      <c r="YX10" s="89"/>
      <c r="YY10" s="89"/>
      <c r="YZ10" s="89"/>
      <c r="ZA10" s="89"/>
      <c r="ZB10" s="89"/>
      <c r="ZC10" s="89"/>
      <c r="ZD10" s="89"/>
      <c r="ZE10" s="89"/>
      <c r="ZF10" s="89"/>
      <c r="ZG10" s="89"/>
      <c r="ZH10" s="89"/>
      <c r="ZI10" s="89"/>
      <c r="ZJ10" s="89"/>
      <c r="ZK10" s="89"/>
      <c r="ZL10" s="89"/>
      <c r="ZM10" s="89"/>
      <c r="ZN10" s="89"/>
      <c r="ZO10" s="89"/>
      <c r="ZP10" s="89"/>
      <c r="ZQ10" s="89"/>
      <c r="ZR10" s="89"/>
      <c r="ZS10" s="89"/>
      <c r="ZT10" s="89"/>
      <c r="ZU10" s="89"/>
      <c r="ZV10" s="89"/>
      <c r="ZW10" s="89"/>
      <c r="ZX10" s="89"/>
      <c r="ZY10" s="89"/>
      <c r="ZZ10" s="89"/>
      <c r="AAA10" s="89"/>
      <c r="AAB10" s="89"/>
      <c r="AAC10" s="89"/>
      <c r="AAD10" s="89"/>
      <c r="AAE10" s="89"/>
      <c r="AAF10" s="89"/>
      <c r="AAG10" s="89"/>
      <c r="AAH10" s="89"/>
      <c r="AAI10" s="89"/>
      <c r="AAJ10" s="89"/>
      <c r="AAK10" s="89"/>
      <c r="AAL10" s="89"/>
      <c r="AAM10" s="89"/>
      <c r="AAN10" s="89"/>
      <c r="AAO10" s="89"/>
      <c r="AAP10" s="89"/>
      <c r="AAQ10" s="89"/>
      <c r="AAR10" s="89"/>
      <c r="AAS10" s="89"/>
      <c r="AAT10" s="89"/>
      <c r="AAU10" s="89"/>
      <c r="AAV10" s="89"/>
      <c r="AAW10" s="89"/>
      <c r="AAX10" s="89"/>
      <c r="AAY10" s="89"/>
      <c r="AAZ10" s="89"/>
      <c r="ABA10" s="89"/>
      <c r="ABB10" s="89"/>
      <c r="ABC10" s="89"/>
      <c r="ABD10" s="89"/>
      <c r="ABE10" s="89"/>
      <c r="ABF10" s="89"/>
      <c r="ABG10" s="89"/>
      <c r="ABH10" s="89"/>
      <c r="ABI10" s="89"/>
      <c r="ABJ10" s="89"/>
      <c r="ABK10" s="89"/>
      <c r="ABL10" s="89"/>
      <c r="ABM10" s="89"/>
      <c r="ABN10" s="89"/>
      <c r="ABO10" s="89"/>
      <c r="ABP10" s="89"/>
      <c r="ABQ10" s="89"/>
      <c r="ABR10" s="89"/>
      <c r="ABS10" s="89"/>
      <c r="ABT10" s="89"/>
      <c r="ABU10" s="89"/>
      <c r="ABV10" s="89"/>
      <c r="ABW10" s="89"/>
      <c r="ABX10" s="89"/>
      <c r="ABY10" s="89"/>
      <c r="ABZ10" s="89"/>
      <c r="ACA10" s="89"/>
      <c r="ACB10" s="89"/>
      <c r="ACC10" s="89"/>
      <c r="ACD10" s="89"/>
      <c r="ACE10" s="89"/>
      <c r="ACF10" s="89"/>
      <c r="ACG10" s="89"/>
      <c r="ACH10" s="89"/>
      <c r="ACI10" s="89"/>
      <c r="ACJ10" s="89"/>
      <c r="ACK10" s="89"/>
      <c r="ACL10" s="89"/>
      <c r="ACM10" s="89"/>
      <c r="ACN10" s="89"/>
      <c r="ACO10" s="89"/>
      <c r="ACP10" s="89"/>
      <c r="ACQ10" s="89"/>
      <c r="ACR10" s="89"/>
      <c r="ACS10" s="89"/>
      <c r="ACT10" s="89"/>
      <c r="ACU10" s="89"/>
      <c r="ACV10" s="89"/>
      <c r="ACW10" s="89"/>
      <c r="ACX10" s="89"/>
      <c r="ACY10" s="89"/>
      <c r="ACZ10" s="89"/>
      <c r="ADA10" s="89"/>
      <c r="ADB10" s="89"/>
      <c r="ADC10" s="89"/>
      <c r="ADD10" s="89"/>
      <c r="ADE10" s="89"/>
      <c r="ADF10" s="89"/>
      <c r="ADG10" s="89"/>
      <c r="ADH10" s="89"/>
      <c r="ADI10" s="89"/>
      <c r="ADJ10" s="89"/>
      <c r="ADK10" s="89"/>
      <c r="ADL10" s="89"/>
      <c r="ADM10" s="89"/>
      <c r="ADN10" s="89"/>
      <c r="ADO10" s="89"/>
      <c r="ADP10" s="89"/>
      <c r="ADQ10" s="89"/>
      <c r="ADR10" s="89"/>
      <c r="ADS10" s="89"/>
      <c r="ADT10" s="89"/>
      <c r="ADU10" s="89"/>
      <c r="ADV10" s="89"/>
      <c r="ADW10" s="89"/>
      <c r="ADX10" s="89"/>
      <c r="ADY10" s="89"/>
      <c r="ADZ10" s="89"/>
      <c r="AEA10" s="89"/>
      <c r="AEB10" s="89"/>
      <c r="AEC10" s="89"/>
      <c r="AED10" s="89"/>
      <c r="AEE10" s="89"/>
      <c r="AEF10" s="89"/>
      <c r="AEG10" s="89"/>
      <c r="AEH10" s="89"/>
      <c r="AEI10" s="89"/>
      <c r="AEJ10" s="89"/>
      <c r="AEK10" s="89"/>
      <c r="AEL10" s="89"/>
      <c r="AEM10" s="89"/>
      <c r="AEN10" s="89"/>
      <c r="AEO10" s="89"/>
      <c r="AEP10" s="89"/>
      <c r="AEQ10" s="89"/>
      <c r="AER10" s="89"/>
      <c r="AES10" s="89"/>
      <c r="AET10" s="89"/>
      <c r="AEU10" s="89"/>
      <c r="AEV10" s="89"/>
      <c r="AEW10" s="89"/>
      <c r="AEX10" s="89"/>
      <c r="AEY10" s="89"/>
      <c r="AEZ10" s="89"/>
      <c r="AFA10" s="89"/>
      <c r="AFB10" s="89"/>
      <c r="AFC10" s="89"/>
      <c r="AFD10" s="89"/>
      <c r="AFE10" s="89"/>
      <c r="AFF10" s="89"/>
      <c r="AFG10" s="89"/>
      <c r="AFH10" s="89"/>
      <c r="AFI10" s="89"/>
      <c r="AFJ10" s="89"/>
      <c r="AFK10" s="89"/>
      <c r="AFL10" s="89"/>
      <c r="AFM10" s="89"/>
      <c r="AFN10" s="89"/>
      <c r="AFO10" s="89"/>
      <c r="AFP10" s="89"/>
      <c r="AFQ10" s="89"/>
      <c r="AFR10" s="89"/>
      <c r="AFS10" s="89"/>
      <c r="AFT10" s="89"/>
      <c r="AFU10" s="89"/>
      <c r="AFV10" s="89"/>
      <c r="AFW10" s="89"/>
      <c r="AFX10" s="89"/>
      <c r="AFY10" s="89"/>
      <c r="AFZ10" s="89"/>
      <c r="AGA10" s="89"/>
      <c r="AGB10" s="89"/>
      <c r="AGC10" s="89"/>
      <c r="AGD10" s="89"/>
      <c r="AGE10" s="89"/>
      <c r="AGF10" s="89"/>
      <c r="AGG10" s="89"/>
      <c r="AGH10" s="89"/>
      <c r="AGI10" s="89"/>
      <c r="AGJ10" s="89"/>
      <c r="AGK10" s="89"/>
      <c r="AGL10" s="89"/>
      <c r="AGM10" s="89"/>
      <c r="AGN10" s="89"/>
      <c r="AGO10" s="89"/>
      <c r="AGP10" s="89"/>
      <c r="AGQ10" s="89"/>
      <c r="AGR10" s="89"/>
      <c r="AGS10" s="89"/>
      <c r="AGT10" s="89"/>
      <c r="AGU10" s="89"/>
      <c r="AGV10" s="89"/>
      <c r="AGW10" s="89"/>
      <c r="AGX10" s="89"/>
      <c r="AGY10" s="89"/>
      <c r="AGZ10" s="89"/>
      <c r="AHA10" s="89"/>
      <c r="AHB10" s="89"/>
      <c r="AHC10" s="89"/>
      <c r="AHD10" s="89"/>
      <c r="AHE10" s="89"/>
      <c r="AHF10" s="89"/>
      <c r="AHG10" s="89"/>
      <c r="AHH10" s="89"/>
      <c r="AHI10" s="89"/>
      <c r="AHJ10" s="89"/>
      <c r="AHK10" s="89"/>
      <c r="AHL10" s="89"/>
      <c r="AHM10" s="89"/>
      <c r="AHN10" s="89"/>
      <c r="AHO10" s="89"/>
      <c r="AHP10" s="89"/>
      <c r="AHQ10" s="89"/>
      <c r="AHR10" s="89"/>
      <c r="AHS10" s="89"/>
      <c r="AHT10" s="89"/>
      <c r="AHU10" s="89"/>
      <c r="AHV10" s="89"/>
      <c r="AHW10" s="89"/>
      <c r="AHX10" s="89"/>
      <c r="AHY10" s="89"/>
      <c r="AHZ10" s="89"/>
      <c r="AIA10" s="89"/>
      <c r="AIB10" s="89"/>
      <c r="AIC10" s="89"/>
      <c r="AID10" s="89"/>
      <c r="AIE10" s="89"/>
      <c r="AIF10" s="89"/>
      <c r="AIG10" s="89"/>
      <c r="AIH10" s="89"/>
      <c r="AII10" s="89"/>
      <c r="AIJ10" s="89"/>
      <c r="AIK10" s="89"/>
      <c r="AIL10" s="89"/>
      <c r="AIM10" s="89"/>
      <c r="AIN10" s="89"/>
      <c r="AIO10" s="89"/>
      <c r="AIP10" s="89"/>
      <c r="AIQ10" s="89"/>
      <c r="AIR10" s="89"/>
      <c r="AIS10" s="89"/>
      <c r="AIT10" s="89"/>
      <c r="AIU10" s="89"/>
      <c r="AIV10" s="89"/>
      <c r="AIW10" s="89"/>
      <c r="AIX10" s="89"/>
      <c r="AIY10" s="89"/>
      <c r="AIZ10" s="89"/>
      <c r="AJA10" s="89"/>
      <c r="AJB10" s="89"/>
      <c r="AJC10" s="89"/>
      <c r="AJD10" s="89"/>
      <c r="AJE10" s="89"/>
      <c r="AJF10" s="89"/>
      <c r="AJG10" s="89"/>
      <c r="AJH10" s="89"/>
      <c r="AJI10" s="89"/>
      <c r="AJJ10" s="89"/>
      <c r="AJK10" s="89"/>
      <c r="AJL10" s="89"/>
      <c r="AJM10" s="89"/>
      <c r="AJN10" s="89"/>
      <c r="AJO10" s="89"/>
      <c r="AJP10" s="89"/>
      <c r="AJQ10" s="89"/>
      <c r="AJR10" s="89"/>
      <c r="AJS10" s="89"/>
      <c r="AJT10" s="89"/>
      <c r="AJU10" s="89"/>
      <c r="AJV10" s="89"/>
      <c r="AJW10" s="89"/>
      <c r="AJX10" s="89"/>
      <c r="AJY10" s="89"/>
      <c r="AJZ10" s="89"/>
      <c r="AKA10" s="89"/>
      <c r="AKB10" s="89"/>
      <c r="AKC10" s="89"/>
      <c r="AKD10" s="89"/>
      <c r="AKE10" s="89"/>
      <c r="AKF10" s="89"/>
      <c r="AKG10" s="89"/>
      <c r="AKH10" s="89"/>
      <c r="AKI10" s="89"/>
      <c r="AKJ10" s="89"/>
      <c r="AKK10" s="89"/>
      <c r="AKL10" s="89"/>
      <c r="AKM10" s="89"/>
      <c r="AKN10" s="89"/>
      <c r="AKO10" s="89"/>
      <c r="AKP10" s="89"/>
      <c r="AKQ10" s="89"/>
      <c r="AKR10" s="89"/>
      <c r="AKS10" s="89"/>
      <c r="AKT10" s="89"/>
      <c r="AKU10" s="89"/>
      <c r="AKV10" s="89"/>
      <c r="AKW10" s="89"/>
      <c r="AKX10" s="89"/>
      <c r="AKY10" s="89"/>
      <c r="AKZ10" s="89"/>
      <c r="ALA10" s="89"/>
      <c r="ALB10" s="89"/>
      <c r="ALC10" s="89"/>
      <c r="ALD10" s="89"/>
      <c r="ALE10" s="89"/>
      <c r="ALF10" s="89"/>
      <c r="ALG10" s="89"/>
      <c r="ALH10" s="89"/>
      <c r="ALI10" s="89"/>
      <c r="ALJ10" s="89"/>
      <c r="ALK10" s="89"/>
      <c r="ALL10" s="89"/>
      <c r="ALM10" s="89"/>
      <c r="ALN10" s="89"/>
      <c r="ALO10" s="89"/>
      <c r="ALP10" s="89"/>
      <c r="ALQ10" s="89"/>
      <c r="ALR10" s="89"/>
      <c r="ALS10" s="89"/>
      <c r="ALT10" s="89"/>
      <c r="ALU10" s="89"/>
      <c r="ALV10" s="89"/>
      <c r="ALW10" s="89"/>
      <c r="ALX10" s="89"/>
      <c r="ALY10" s="89"/>
      <c r="ALZ10" s="89"/>
      <c r="AMA10" s="89"/>
      <c r="AMB10" s="89"/>
      <c r="AMC10" s="89"/>
      <c r="AMD10" s="89"/>
      <c r="AME10" s="89"/>
      <c r="AMF10" s="89"/>
      <c r="AMG10" s="89"/>
      <c r="AMH10" s="89"/>
      <c r="AMI10" s="89"/>
      <c r="AMJ10" s="89"/>
      <c r="AMK10" s="89"/>
      <c r="AML10" s="89"/>
      <c r="AMM10" s="89"/>
      <c r="AMN10" s="89"/>
      <c r="AMO10" s="89"/>
      <c r="AMP10" s="89"/>
      <c r="AMQ10" s="89"/>
      <c r="AMR10" s="89"/>
      <c r="AMS10" s="89"/>
      <c r="AMT10" s="89"/>
      <c r="AMU10" s="89"/>
      <c r="AMV10" s="89"/>
      <c r="AMW10" s="89"/>
      <c r="AMX10" s="89"/>
      <c r="AMY10" s="89"/>
      <c r="AMZ10" s="89"/>
      <c r="ANA10" s="89"/>
      <c r="ANB10" s="89"/>
      <c r="ANC10" s="89"/>
      <c r="AND10" s="89"/>
      <c r="ANE10" s="89"/>
      <c r="ANF10" s="89"/>
      <c r="ANG10" s="89"/>
      <c r="ANH10" s="89"/>
      <c r="ANI10" s="89"/>
      <c r="ANJ10" s="89"/>
      <c r="ANK10" s="89"/>
      <c r="ANL10" s="89"/>
      <c r="ANM10" s="89"/>
      <c r="ANN10" s="89"/>
      <c r="ANO10" s="89"/>
      <c r="ANP10" s="89"/>
      <c r="ANQ10" s="89"/>
      <c r="ANR10" s="89"/>
      <c r="ANS10" s="89"/>
      <c r="ANT10" s="89"/>
      <c r="ANU10" s="89"/>
      <c r="ANV10" s="89"/>
      <c r="ANW10" s="89"/>
      <c r="ANX10" s="89"/>
      <c r="ANY10" s="89"/>
      <c r="ANZ10" s="89"/>
      <c r="AOA10" s="89"/>
      <c r="AOB10" s="89"/>
      <c r="AOC10" s="89"/>
      <c r="AOD10" s="89"/>
      <c r="AOE10" s="89"/>
      <c r="AOF10" s="89"/>
      <c r="AOG10" s="89"/>
      <c r="AOH10" s="89"/>
      <c r="AOI10" s="89"/>
      <c r="AOJ10" s="89"/>
      <c r="AOK10" s="89"/>
      <c r="AOL10" s="89"/>
      <c r="AOM10" s="89"/>
      <c r="AON10" s="89"/>
      <c r="AOO10" s="89"/>
      <c r="AOP10" s="89"/>
      <c r="AOQ10" s="89"/>
      <c r="AOR10" s="89"/>
      <c r="AOS10" s="89"/>
      <c r="AOT10" s="89"/>
      <c r="AOU10" s="89"/>
      <c r="AOV10" s="89"/>
      <c r="AOW10" s="89"/>
      <c r="AOX10" s="89"/>
      <c r="AOY10" s="89"/>
      <c r="AOZ10" s="89"/>
      <c r="APA10" s="89"/>
      <c r="APB10" s="89"/>
      <c r="APC10" s="89"/>
      <c r="APD10" s="89"/>
      <c r="APE10" s="89"/>
      <c r="APF10" s="89"/>
      <c r="APG10" s="89"/>
      <c r="APH10" s="89"/>
      <c r="API10" s="89"/>
      <c r="APJ10" s="89"/>
      <c r="APK10" s="89"/>
      <c r="APL10" s="89"/>
      <c r="APM10" s="89"/>
      <c r="APN10" s="89"/>
      <c r="APO10" s="89"/>
      <c r="APP10" s="89"/>
      <c r="APQ10" s="89"/>
      <c r="APR10" s="89"/>
      <c r="APS10" s="89"/>
      <c r="APT10" s="89"/>
      <c r="APU10" s="89"/>
      <c r="APV10" s="89"/>
      <c r="APW10" s="89"/>
      <c r="APX10" s="89"/>
      <c r="APY10" s="89"/>
      <c r="APZ10" s="89"/>
      <c r="AQA10" s="89"/>
      <c r="AQB10" s="89"/>
      <c r="AQC10" s="89"/>
      <c r="AQD10" s="89"/>
      <c r="AQE10" s="89"/>
      <c r="AQF10" s="89"/>
      <c r="AQG10" s="89"/>
      <c r="AQH10" s="89"/>
      <c r="AQI10" s="89"/>
      <c r="AQJ10" s="89"/>
      <c r="AQK10" s="89"/>
      <c r="AQL10" s="89"/>
      <c r="AQM10" s="89"/>
      <c r="AQN10" s="89"/>
      <c r="AQO10" s="89"/>
      <c r="AQP10" s="89"/>
      <c r="AQQ10" s="89"/>
      <c r="AQR10" s="89"/>
      <c r="AQS10" s="89"/>
      <c r="AQT10" s="89"/>
      <c r="AQU10" s="89"/>
      <c r="AQV10" s="89"/>
      <c r="AQW10" s="89"/>
      <c r="AQX10" s="89"/>
      <c r="AQY10" s="89"/>
      <c r="AQZ10" s="89"/>
      <c r="ARA10" s="89"/>
      <c r="ARB10" s="89"/>
      <c r="ARC10" s="89"/>
      <c r="ARD10" s="89"/>
      <c r="ARE10" s="89"/>
      <c r="ARF10" s="89"/>
      <c r="ARG10" s="89"/>
      <c r="ARH10" s="89"/>
      <c r="ARI10" s="89"/>
      <c r="ARJ10" s="89"/>
      <c r="ARK10" s="89"/>
      <c r="ARL10" s="89"/>
      <c r="ARM10" s="89"/>
      <c r="ARN10" s="89"/>
      <c r="ARO10" s="89"/>
      <c r="ARP10" s="89"/>
      <c r="ARQ10" s="89"/>
      <c r="ARR10" s="89"/>
      <c r="ARS10" s="89"/>
      <c r="ART10" s="89"/>
      <c r="ARU10" s="89"/>
      <c r="ARV10" s="89"/>
      <c r="ARW10" s="89"/>
      <c r="ARX10" s="89"/>
      <c r="ARY10" s="89"/>
      <c r="ARZ10" s="89"/>
      <c r="ASA10" s="89"/>
      <c r="ASB10" s="89"/>
      <c r="ASC10" s="89"/>
      <c r="ASD10" s="89"/>
      <c r="ASE10" s="89"/>
      <c r="ASF10" s="89"/>
      <c r="ASG10" s="89"/>
      <c r="ASH10" s="89"/>
      <c r="ASI10" s="89"/>
      <c r="ASJ10" s="89"/>
      <c r="ASK10" s="89"/>
      <c r="ASL10" s="89"/>
      <c r="ASM10" s="89"/>
      <c r="ASN10" s="89"/>
      <c r="ASO10" s="89"/>
      <c r="ASP10" s="89"/>
      <c r="ASQ10" s="89"/>
      <c r="ASR10" s="89"/>
      <c r="ASS10" s="89"/>
      <c r="AST10" s="89"/>
      <c r="ASU10" s="89"/>
      <c r="ASV10" s="89"/>
      <c r="ASW10" s="89"/>
      <c r="ASX10" s="89"/>
      <c r="ASY10" s="89"/>
      <c r="ASZ10" s="89"/>
      <c r="ATA10" s="89"/>
      <c r="ATB10" s="89"/>
      <c r="ATC10" s="89"/>
      <c r="ATD10" s="89"/>
      <c r="ATE10" s="89"/>
      <c r="ATF10" s="89"/>
      <c r="ATG10" s="89"/>
      <c r="ATH10" s="89"/>
      <c r="ATI10" s="89"/>
      <c r="ATJ10" s="89"/>
      <c r="ATK10" s="89"/>
      <c r="ATL10" s="89"/>
      <c r="ATM10" s="89"/>
      <c r="ATN10" s="89"/>
      <c r="ATO10" s="89"/>
      <c r="ATP10" s="89"/>
      <c r="ATQ10" s="89"/>
      <c r="ATR10" s="89"/>
      <c r="ATS10" s="89"/>
      <c r="ATT10" s="89"/>
      <c r="ATU10" s="89"/>
      <c r="ATV10" s="89"/>
      <c r="ATW10" s="89"/>
      <c r="ATX10" s="89"/>
      <c r="ATY10" s="89"/>
      <c r="ATZ10" s="89"/>
      <c r="AUA10" s="89"/>
      <c r="AUB10" s="89"/>
    </row>
    <row r="11" spans="1:1638">
      <c r="A11" s="26" t="s">
        <v>237</v>
      </c>
      <c r="B11" s="175">
        <v>43040</v>
      </c>
      <c r="C11" s="175">
        <v>43041</v>
      </c>
      <c r="D11" s="175">
        <v>43042</v>
      </c>
      <c r="E11" s="175">
        <v>43045</v>
      </c>
      <c r="F11" s="175">
        <v>43046</v>
      </c>
      <c r="G11" s="175">
        <v>43047</v>
      </c>
      <c r="H11" s="175">
        <v>43048</v>
      </c>
      <c r="I11" s="175">
        <v>43049</v>
      </c>
      <c r="J11" s="175">
        <v>43052</v>
      </c>
      <c r="K11" s="175">
        <v>43053</v>
      </c>
      <c r="L11" s="175">
        <v>43054</v>
      </c>
      <c r="M11" s="175">
        <v>43055</v>
      </c>
      <c r="N11" s="175">
        <v>43056</v>
      </c>
      <c r="O11" s="175">
        <v>43059</v>
      </c>
      <c r="P11" s="175">
        <v>43060</v>
      </c>
      <c r="Q11" s="175">
        <v>43061</v>
      </c>
      <c r="R11" s="175">
        <v>43062</v>
      </c>
      <c r="S11" s="175">
        <v>43063</v>
      </c>
      <c r="T11" s="175">
        <v>43066</v>
      </c>
      <c r="U11" s="175">
        <v>43067</v>
      </c>
      <c r="V11" s="175">
        <v>43068</v>
      </c>
      <c r="W11" s="175">
        <v>43069</v>
      </c>
      <c r="X11" s="175">
        <v>43070</v>
      </c>
      <c r="Y11" s="175">
        <v>43073</v>
      </c>
      <c r="Z11" s="175">
        <v>43074</v>
      </c>
      <c r="AA11" s="175">
        <v>43075</v>
      </c>
      <c r="AB11" s="175">
        <v>43076</v>
      </c>
      <c r="AC11" s="175">
        <v>43077</v>
      </c>
      <c r="AD11" s="175">
        <v>43080</v>
      </c>
      <c r="AE11" s="175">
        <v>43081</v>
      </c>
      <c r="AF11" s="175">
        <v>43082</v>
      </c>
      <c r="AG11" s="175">
        <v>43083</v>
      </c>
      <c r="AH11" s="175">
        <v>43084</v>
      </c>
      <c r="AI11" s="175">
        <v>43087</v>
      </c>
      <c r="AJ11" s="175">
        <v>43088</v>
      </c>
      <c r="AK11" s="175">
        <v>43089</v>
      </c>
      <c r="AL11" s="175">
        <v>43090</v>
      </c>
      <c r="AM11" s="175">
        <v>43091</v>
      </c>
      <c r="AN11" s="175">
        <v>43094</v>
      </c>
      <c r="AO11" s="175">
        <v>43095</v>
      </c>
      <c r="AP11" s="175">
        <v>43096</v>
      </c>
      <c r="AQ11" s="175">
        <v>43097</v>
      </c>
      <c r="AR11" s="175">
        <v>43102</v>
      </c>
      <c r="AS11" s="175">
        <v>43103</v>
      </c>
      <c r="AT11" s="175">
        <v>43104</v>
      </c>
      <c r="AU11" s="175">
        <v>43105</v>
      </c>
      <c r="AV11" s="175">
        <v>43108</v>
      </c>
      <c r="AW11" s="175">
        <v>43109</v>
      </c>
      <c r="AX11" s="175">
        <v>43110</v>
      </c>
      <c r="AY11" s="175">
        <v>43111</v>
      </c>
      <c r="AZ11" s="175">
        <v>43112</v>
      </c>
      <c r="BA11" s="175">
        <v>43115</v>
      </c>
      <c r="BB11" s="175">
        <v>43116</v>
      </c>
      <c r="BC11" s="175">
        <v>43117</v>
      </c>
      <c r="BD11" s="175">
        <v>43118</v>
      </c>
      <c r="BE11" s="175">
        <v>43119</v>
      </c>
      <c r="BF11" s="175">
        <v>43122</v>
      </c>
      <c r="BG11" s="175">
        <v>43123</v>
      </c>
      <c r="BH11" s="175">
        <v>43124</v>
      </c>
      <c r="BI11" s="175">
        <v>43125</v>
      </c>
      <c r="BJ11" s="175">
        <v>43126</v>
      </c>
      <c r="BK11" s="175">
        <v>43129</v>
      </c>
      <c r="BL11" s="175">
        <v>43130</v>
      </c>
      <c r="BM11" s="175">
        <v>43131</v>
      </c>
      <c r="BN11" s="175">
        <v>43132</v>
      </c>
      <c r="BO11" s="175">
        <v>43133</v>
      </c>
      <c r="BP11" s="175">
        <v>43136</v>
      </c>
      <c r="BQ11" s="175">
        <v>43137</v>
      </c>
      <c r="BR11" s="175">
        <v>43138</v>
      </c>
      <c r="BS11" s="175">
        <v>43139</v>
      </c>
      <c r="BT11" s="175">
        <v>43140</v>
      </c>
      <c r="BU11" s="175">
        <v>43143</v>
      </c>
      <c r="BV11" s="175">
        <v>43144</v>
      </c>
      <c r="BW11" s="175">
        <v>43145</v>
      </c>
      <c r="BX11" s="175">
        <v>43146</v>
      </c>
      <c r="BY11" s="175">
        <v>43150</v>
      </c>
      <c r="BZ11" s="175">
        <v>43151</v>
      </c>
      <c r="CA11" s="175">
        <v>43152</v>
      </c>
      <c r="CB11" s="175">
        <v>43153</v>
      </c>
      <c r="CC11" s="175">
        <v>43154</v>
      </c>
      <c r="CD11" s="175">
        <v>43157</v>
      </c>
      <c r="CE11" s="175">
        <v>43158</v>
      </c>
      <c r="CF11" s="175">
        <v>43159</v>
      </c>
      <c r="CG11" s="175">
        <v>43160</v>
      </c>
      <c r="CH11" s="175">
        <v>43161</v>
      </c>
      <c r="CI11" s="175">
        <v>43164</v>
      </c>
      <c r="CJ11" s="175">
        <v>43165</v>
      </c>
      <c r="CK11" s="175">
        <v>43166</v>
      </c>
      <c r="CL11" s="175">
        <v>43168</v>
      </c>
      <c r="CM11" s="175">
        <v>43171</v>
      </c>
      <c r="CN11" s="175">
        <v>43172</v>
      </c>
      <c r="CO11" s="175">
        <v>43173</v>
      </c>
      <c r="CP11" s="175">
        <v>43174</v>
      </c>
      <c r="CQ11" s="175">
        <v>43175</v>
      </c>
      <c r="CR11" s="175">
        <v>43178</v>
      </c>
      <c r="CS11" s="175">
        <v>43179</v>
      </c>
      <c r="CT11" s="175">
        <v>43180</v>
      </c>
      <c r="CU11" s="175">
        <v>43181</v>
      </c>
      <c r="CV11" s="175">
        <v>43182</v>
      </c>
      <c r="CW11" s="175">
        <v>43185</v>
      </c>
      <c r="CX11" s="175">
        <v>43186</v>
      </c>
      <c r="CY11" s="175">
        <v>43187</v>
      </c>
      <c r="CZ11" s="175">
        <v>43188</v>
      </c>
      <c r="DA11" s="175">
        <v>43189</v>
      </c>
      <c r="DB11" s="175">
        <v>43192</v>
      </c>
      <c r="DC11" s="175">
        <v>43193</v>
      </c>
      <c r="DD11" s="175">
        <v>43194</v>
      </c>
      <c r="DE11" s="175">
        <v>43195</v>
      </c>
      <c r="DF11" s="175">
        <v>43196</v>
      </c>
      <c r="DG11" s="175">
        <v>43199</v>
      </c>
      <c r="DH11" s="175">
        <v>43200</v>
      </c>
      <c r="DI11" s="175">
        <v>43201</v>
      </c>
      <c r="DJ11" s="175">
        <v>43202</v>
      </c>
      <c r="DK11" s="175">
        <v>43203</v>
      </c>
      <c r="DL11" s="175">
        <v>43206</v>
      </c>
      <c r="DM11" s="175">
        <v>43207</v>
      </c>
      <c r="DN11" s="175">
        <v>43208</v>
      </c>
      <c r="DO11" s="175">
        <v>43209</v>
      </c>
      <c r="DP11" s="175">
        <v>43210</v>
      </c>
      <c r="DQ11" s="175">
        <v>43213</v>
      </c>
      <c r="DR11" s="175">
        <v>43214</v>
      </c>
      <c r="DS11" s="175">
        <v>43215</v>
      </c>
      <c r="DT11" s="175">
        <v>43216</v>
      </c>
      <c r="DU11" s="175">
        <v>43217</v>
      </c>
      <c r="DV11" s="175">
        <v>43220</v>
      </c>
      <c r="DW11" s="175">
        <v>43221</v>
      </c>
      <c r="DX11" s="175">
        <v>43222</v>
      </c>
      <c r="DY11" s="175">
        <v>43223</v>
      </c>
      <c r="DZ11" s="175">
        <v>43224</v>
      </c>
      <c r="EA11" s="175">
        <v>43227</v>
      </c>
      <c r="EB11" s="175">
        <v>43228</v>
      </c>
      <c r="EC11" s="175">
        <v>43229</v>
      </c>
      <c r="ED11" s="175">
        <v>43230</v>
      </c>
      <c r="EE11" s="175">
        <v>43231</v>
      </c>
      <c r="EF11" s="175">
        <v>43234</v>
      </c>
      <c r="EG11" s="175">
        <v>43235</v>
      </c>
      <c r="EH11" s="175">
        <v>43236</v>
      </c>
      <c r="EI11" s="175">
        <v>43237</v>
      </c>
      <c r="EJ11" s="175">
        <v>43238</v>
      </c>
      <c r="EK11" s="175">
        <v>43241</v>
      </c>
      <c r="EL11" s="175">
        <v>43242</v>
      </c>
      <c r="EM11" s="175">
        <v>43243</v>
      </c>
      <c r="EN11" s="175">
        <v>43244</v>
      </c>
      <c r="EO11" s="175">
        <v>43245</v>
      </c>
      <c r="EP11" s="175">
        <v>43248</v>
      </c>
      <c r="EQ11" s="175">
        <v>43249</v>
      </c>
      <c r="ER11" s="175">
        <v>43250</v>
      </c>
      <c r="ES11" s="175">
        <v>43251</v>
      </c>
      <c r="ET11" s="175">
        <v>43255</v>
      </c>
      <c r="EU11" s="175">
        <v>43256</v>
      </c>
      <c r="EV11" s="175">
        <v>43257</v>
      </c>
      <c r="EW11" s="175">
        <v>43258</v>
      </c>
      <c r="EX11" s="175">
        <v>43259</v>
      </c>
      <c r="EY11" s="175">
        <v>43262</v>
      </c>
      <c r="EZ11" s="175">
        <v>43263</v>
      </c>
      <c r="FA11" s="175">
        <v>43264</v>
      </c>
      <c r="FB11" s="175">
        <v>43265</v>
      </c>
      <c r="FC11" s="175">
        <v>43266</v>
      </c>
      <c r="FD11" s="175">
        <v>43269</v>
      </c>
      <c r="FE11" s="175">
        <v>43270</v>
      </c>
      <c r="FF11" s="175">
        <v>43271</v>
      </c>
      <c r="FG11" s="175">
        <v>43272</v>
      </c>
      <c r="FH11" s="175">
        <v>43273</v>
      </c>
      <c r="FI11" s="175">
        <v>43276</v>
      </c>
      <c r="FJ11" s="175">
        <v>43277</v>
      </c>
      <c r="FK11" s="175">
        <v>43278</v>
      </c>
      <c r="FL11" s="175">
        <v>43279</v>
      </c>
      <c r="FM11" s="175">
        <v>43280</v>
      </c>
      <c r="FN11" s="175">
        <v>43283</v>
      </c>
      <c r="FO11" s="175">
        <v>43284</v>
      </c>
      <c r="FP11" s="175">
        <v>43285</v>
      </c>
      <c r="FQ11" s="175">
        <v>43286</v>
      </c>
      <c r="FR11" s="175">
        <v>43287</v>
      </c>
      <c r="FS11" s="175">
        <v>43290</v>
      </c>
      <c r="FT11" s="175">
        <v>43291</v>
      </c>
      <c r="FU11" s="175">
        <v>43297</v>
      </c>
      <c r="FV11" s="175">
        <v>43298</v>
      </c>
      <c r="FW11" s="175">
        <v>43299</v>
      </c>
      <c r="FX11" s="175">
        <v>43300</v>
      </c>
      <c r="FY11" s="175">
        <v>43301</v>
      </c>
      <c r="FZ11" s="175">
        <v>43304</v>
      </c>
      <c r="GA11" s="175">
        <v>43305</v>
      </c>
      <c r="GB11" s="175">
        <v>43306</v>
      </c>
      <c r="GC11" s="175">
        <v>43307</v>
      </c>
      <c r="GD11" s="175">
        <v>43308</v>
      </c>
      <c r="GE11" s="175">
        <v>43311</v>
      </c>
      <c r="GF11" s="175">
        <v>43312</v>
      </c>
      <c r="GG11" s="175">
        <v>43313</v>
      </c>
      <c r="GH11" s="175">
        <v>43314</v>
      </c>
      <c r="GI11" s="175">
        <v>43315</v>
      </c>
      <c r="GJ11" s="175">
        <v>43318</v>
      </c>
      <c r="GK11" s="175">
        <v>43319</v>
      </c>
      <c r="GL11" s="175">
        <v>43320</v>
      </c>
      <c r="GM11" s="175">
        <v>43321</v>
      </c>
      <c r="GN11" s="175">
        <v>43322</v>
      </c>
      <c r="GO11" s="175">
        <v>43325</v>
      </c>
      <c r="GP11" s="175">
        <v>43326</v>
      </c>
      <c r="GQ11" s="175">
        <v>43327</v>
      </c>
      <c r="GR11" s="175">
        <v>43328</v>
      </c>
      <c r="GS11" s="175">
        <v>43329</v>
      </c>
      <c r="GT11" s="175">
        <v>43332</v>
      </c>
      <c r="GU11" s="175">
        <v>43333</v>
      </c>
      <c r="GV11" s="175">
        <v>43334</v>
      </c>
      <c r="GW11" s="175">
        <v>43334</v>
      </c>
      <c r="GX11" s="175">
        <v>43336</v>
      </c>
      <c r="GY11" s="175">
        <v>43339</v>
      </c>
      <c r="GZ11" s="175">
        <v>43340</v>
      </c>
      <c r="HA11" s="175">
        <v>43341</v>
      </c>
      <c r="HB11" s="175">
        <v>43342</v>
      </c>
      <c r="HC11" s="175">
        <v>43343</v>
      </c>
      <c r="HD11" s="175">
        <v>43346</v>
      </c>
      <c r="HE11" s="175">
        <v>43347</v>
      </c>
      <c r="HF11" s="175">
        <v>43348</v>
      </c>
      <c r="HG11" s="175">
        <v>43349</v>
      </c>
      <c r="HH11" s="175">
        <v>43350</v>
      </c>
      <c r="HI11" s="175">
        <v>43353</v>
      </c>
      <c r="HJ11" s="175">
        <v>43354</v>
      </c>
      <c r="HK11" s="175">
        <v>43355</v>
      </c>
      <c r="HL11" s="175">
        <v>43356</v>
      </c>
      <c r="HM11" s="175">
        <v>43357</v>
      </c>
      <c r="HN11" s="175">
        <v>43360</v>
      </c>
      <c r="HO11" s="175">
        <v>43361</v>
      </c>
      <c r="HP11" s="175">
        <v>43362</v>
      </c>
      <c r="HQ11" s="175">
        <v>43363</v>
      </c>
      <c r="HR11" s="175">
        <v>43364</v>
      </c>
      <c r="HS11" s="175">
        <v>43367</v>
      </c>
      <c r="HT11" s="175">
        <v>43368</v>
      </c>
      <c r="HU11" s="175">
        <v>43369</v>
      </c>
      <c r="HV11" s="175">
        <v>43370</v>
      </c>
      <c r="HW11" s="175">
        <v>43371</v>
      </c>
      <c r="HX11" s="175">
        <v>43374</v>
      </c>
      <c r="HY11" s="175">
        <v>43375</v>
      </c>
      <c r="HZ11" s="175">
        <v>43376</v>
      </c>
      <c r="IA11" s="175">
        <v>43377</v>
      </c>
      <c r="IB11" s="175">
        <v>43378</v>
      </c>
      <c r="IC11" s="175">
        <v>43381</v>
      </c>
      <c r="ID11" s="175">
        <v>43382</v>
      </c>
      <c r="IE11" s="175">
        <v>43383</v>
      </c>
      <c r="IF11" s="175">
        <v>43384</v>
      </c>
      <c r="IG11" s="175">
        <v>43385</v>
      </c>
      <c r="IH11" s="175">
        <v>43388</v>
      </c>
      <c r="II11" s="175">
        <v>43389</v>
      </c>
      <c r="IJ11" s="175">
        <v>43390</v>
      </c>
      <c r="IK11" s="175">
        <v>43391</v>
      </c>
      <c r="IL11" s="175">
        <v>43392</v>
      </c>
      <c r="IM11" s="175">
        <v>43395</v>
      </c>
      <c r="IN11" s="175">
        <v>43396</v>
      </c>
      <c r="IO11" s="175">
        <v>43397</v>
      </c>
      <c r="IP11" s="175">
        <v>43398</v>
      </c>
      <c r="IQ11" s="175">
        <v>43399</v>
      </c>
      <c r="IR11" s="175">
        <v>43402</v>
      </c>
      <c r="IS11" s="175">
        <v>43403</v>
      </c>
      <c r="IT11" s="175">
        <v>43404</v>
      </c>
      <c r="IU11" s="175">
        <v>43405</v>
      </c>
      <c r="IV11" s="175">
        <v>43406</v>
      </c>
      <c r="IW11" s="175">
        <v>43409</v>
      </c>
      <c r="IX11" s="175">
        <v>43410</v>
      </c>
      <c r="IY11" s="175">
        <v>43411</v>
      </c>
      <c r="IZ11" s="175">
        <v>43416</v>
      </c>
      <c r="JA11" s="175">
        <v>43417</v>
      </c>
      <c r="JB11" s="175">
        <v>43418</v>
      </c>
      <c r="JC11" s="175">
        <v>43419</v>
      </c>
      <c r="JD11" s="175">
        <v>43420</v>
      </c>
      <c r="JE11" s="175">
        <v>43421</v>
      </c>
      <c r="JF11" s="175">
        <v>43423</v>
      </c>
      <c r="JG11" s="175">
        <v>43424</v>
      </c>
      <c r="JH11" s="175">
        <v>43425</v>
      </c>
      <c r="JI11" s="175">
        <v>43426</v>
      </c>
      <c r="JJ11" s="175">
        <v>43427</v>
      </c>
      <c r="JK11" s="175">
        <v>43431</v>
      </c>
      <c r="JL11" s="175">
        <v>43432</v>
      </c>
      <c r="JM11" s="175">
        <v>43433</v>
      </c>
      <c r="JN11" s="175">
        <v>43434</v>
      </c>
      <c r="JO11" s="175">
        <v>43437</v>
      </c>
      <c r="JP11" s="175">
        <v>43438</v>
      </c>
      <c r="JQ11" s="175">
        <v>43439</v>
      </c>
      <c r="JR11" s="175">
        <v>43440</v>
      </c>
      <c r="JS11" s="175">
        <v>43441</v>
      </c>
      <c r="JT11" s="175">
        <v>43444</v>
      </c>
      <c r="JU11" s="175">
        <v>43445</v>
      </c>
      <c r="JV11" s="175">
        <v>43446</v>
      </c>
      <c r="JW11" s="175">
        <v>43447</v>
      </c>
      <c r="JX11" s="175">
        <v>43448</v>
      </c>
      <c r="JY11" s="175">
        <v>43451</v>
      </c>
      <c r="JZ11" s="175">
        <v>43452</v>
      </c>
      <c r="KA11" s="175">
        <v>43453</v>
      </c>
      <c r="KB11" s="175">
        <v>43454</v>
      </c>
      <c r="KC11" s="175">
        <v>43455</v>
      </c>
      <c r="KD11" s="175">
        <v>43458</v>
      </c>
      <c r="KE11" s="175">
        <v>43459</v>
      </c>
      <c r="KF11" s="175">
        <v>43460</v>
      </c>
      <c r="KG11" s="175">
        <v>43461</v>
      </c>
      <c r="KH11" s="175">
        <v>43462</v>
      </c>
      <c r="KI11" s="175">
        <v>43465</v>
      </c>
      <c r="KJ11" s="175">
        <v>43467</v>
      </c>
      <c r="KK11" s="175">
        <v>43468</v>
      </c>
      <c r="KL11" s="175">
        <v>43469</v>
      </c>
      <c r="KM11" s="175">
        <v>43472</v>
      </c>
      <c r="KN11" s="175">
        <v>43473</v>
      </c>
      <c r="KO11" s="175">
        <v>43474</v>
      </c>
      <c r="KP11" s="175">
        <v>43475</v>
      </c>
      <c r="KQ11" s="175">
        <v>43476</v>
      </c>
      <c r="KR11" s="175">
        <v>43479</v>
      </c>
      <c r="KS11" s="175">
        <v>43480</v>
      </c>
      <c r="KT11" s="175">
        <v>43481</v>
      </c>
      <c r="KU11" s="175">
        <v>43482</v>
      </c>
      <c r="KV11" s="175">
        <v>43483</v>
      </c>
      <c r="KW11" s="175">
        <v>43486</v>
      </c>
      <c r="KX11" s="175">
        <v>43487</v>
      </c>
      <c r="KY11" s="175">
        <v>43488</v>
      </c>
      <c r="KZ11" s="175">
        <v>43489</v>
      </c>
      <c r="LA11" s="175">
        <v>43490</v>
      </c>
      <c r="LB11" s="175">
        <v>43493</v>
      </c>
      <c r="LC11" s="175">
        <v>43494</v>
      </c>
      <c r="LD11" s="175">
        <v>43495</v>
      </c>
      <c r="LE11" s="175">
        <v>43496</v>
      </c>
      <c r="LF11" s="175">
        <v>43497</v>
      </c>
      <c r="LG11" s="175">
        <v>43498</v>
      </c>
      <c r="LH11" s="175">
        <v>43500</v>
      </c>
      <c r="LI11" s="175">
        <v>43507</v>
      </c>
      <c r="LJ11" s="175">
        <v>43508</v>
      </c>
      <c r="LK11" s="175">
        <v>43509</v>
      </c>
      <c r="LL11" s="175">
        <v>43510</v>
      </c>
      <c r="LM11" s="175">
        <v>43511</v>
      </c>
      <c r="LN11" s="175">
        <v>43514</v>
      </c>
      <c r="LO11" s="175">
        <v>43515</v>
      </c>
      <c r="LP11" s="175">
        <v>43516</v>
      </c>
      <c r="LQ11" s="175">
        <v>43517</v>
      </c>
      <c r="LR11" s="175">
        <v>43518</v>
      </c>
      <c r="LS11" s="175">
        <v>43521</v>
      </c>
      <c r="LT11" s="175">
        <v>43522</v>
      </c>
      <c r="LU11" s="175">
        <v>43523</v>
      </c>
      <c r="LV11" s="175">
        <v>43524</v>
      </c>
      <c r="LW11" s="175">
        <v>43525</v>
      </c>
      <c r="LX11" s="175">
        <v>43528</v>
      </c>
      <c r="LY11" s="175">
        <v>43529</v>
      </c>
      <c r="LZ11" s="175">
        <v>43530</v>
      </c>
      <c r="MA11" s="175">
        <v>43531</v>
      </c>
      <c r="MB11" s="175">
        <v>43535</v>
      </c>
      <c r="MC11" s="175">
        <v>43536</v>
      </c>
      <c r="MD11" s="175">
        <v>43537</v>
      </c>
      <c r="ME11" s="175">
        <v>43538</v>
      </c>
      <c r="MF11" s="175">
        <v>43539</v>
      </c>
      <c r="MG11" s="175">
        <v>43542</v>
      </c>
      <c r="MH11" s="175">
        <v>43543</v>
      </c>
      <c r="MI11" s="175">
        <v>43544</v>
      </c>
      <c r="MJ11" s="175">
        <v>43545</v>
      </c>
      <c r="MK11" s="175">
        <v>43546</v>
      </c>
      <c r="ML11" s="175">
        <v>43549</v>
      </c>
      <c r="MM11" s="175">
        <v>43550</v>
      </c>
      <c r="MN11" s="175">
        <v>43551</v>
      </c>
      <c r="MO11" s="175">
        <v>43552</v>
      </c>
      <c r="MP11" s="175">
        <v>43553</v>
      </c>
      <c r="MQ11" s="175">
        <v>43556</v>
      </c>
      <c r="MR11" s="175">
        <v>43557</v>
      </c>
      <c r="MS11" s="175">
        <v>43558</v>
      </c>
      <c r="MT11" s="175">
        <v>43559</v>
      </c>
      <c r="MU11" s="175">
        <v>43560</v>
      </c>
      <c r="MV11" s="175">
        <v>43563</v>
      </c>
      <c r="MW11" s="175">
        <v>43564</v>
      </c>
      <c r="MX11" s="175">
        <v>43565</v>
      </c>
      <c r="MY11" s="175">
        <v>43566</v>
      </c>
      <c r="MZ11" s="175">
        <v>43567</v>
      </c>
      <c r="NA11" s="175">
        <v>43570</v>
      </c>
      <c r="NB11" s="175">
        <v>43571</v>
      </c>
      <c r="NC11" s="175">
        <v>43572</v>
      </c>
      <c r="ND11" s="175">
        <v>43573</v>
      </c>
      <c r="NE11" s="175">
        <v>43574</v>
      </c>
      <c r="NF11" s="175">
        <v>43577</v>
      </c>
      <c r="NG11" s="175">
        <v>43578</v>
      </c>
      <c r="NH11" s="175">
        <v>43579</v>
      </c>
      <c r="NI11" s="175">
        <v>43580</v>
      </c>
      <c r="NJ11" s="175">
        <v>43581</v>
      </c>
      <c r="NK11" s="175">
        <v>43584</v>
      </c>
      <c r="NL11" s="175">
        <v>43585</v>
      </c>
      <c r="NM11" s="175">
        <v>43586</v>
      </c>
      <c r="NN11" s="175">
        <v>43587</v>
      </c>
      <c r="NO11" s="175">
        <v>43588</v>
      </c>
      <c r="NP11" s="175">
        <v>43591</v>
      </c>
      <c r="NQ11" s="175">
        <v>43592</v>
      </c>
      <c r="NR11" s="175">
        <v>43593</v>
      </c>
      <c r="NS11" s="175">
        <v>43594</v>
      </c>
      <c r="NT11" s="175">
        <v>43595</v>
      </c>
      <c r="NU11" s="175">
        <v>43598</v>
      </c>
      <c r="NV11" s="175">
        <v>43599</v>
      </c>
      <c r="NW11" s="175">
        <v>43600</v>
      </c>
      <c r="NX11" s="175">
        <v>43601</v>
      </c>
      <c r="NY11" s="175">
        <v>43602</v>
      </c>
      <c r="NZ11" s="175">
        <v>43605</v>
      </c>
      <c r="OA11" s="175">
        <v>43606</v>
      </c>
      <c r="OB11" s="175">
        <v>43607</v>
      </c>
      <c r="OC11" s="176">
        <v>43608</v>
      </c>
      <c r="OD11" s="176">
        <v>43609</v>
      </c>
      <c r="OE11" s="176">
        <v>43612</v>
      </c>
      <c r="OF11" s="176">
        <v>43613</v>
      </c>
      <c r="OG11" s="176">
        <v>43614</v>
      </c>
      <c r="OH11" s="176">
        <v>43615</v>
      </c>
      <c r="OI11" s="176">
        <v>43616</v>
      </c>
      <c r="OJ11" s="176">
        <v>43619</v>
      </c>
      <c r="OK11" s="176">
        <v>43620</v>
      </c>
      <c r="OL11" s="176">
        <v>43621</v>
      </c>
      <c r="OM11" s="176">
        <v>43622</v>
      </c>
      <c r="ON11" s="176">
        <v>43623</v>
      </c>
      <c r="OO11" s="176">
        <v>43626</v>
      </c>
      <c r="OP11" s="176">
        <v>43627</v>
      </c>
      <c r="OQ11" s="176">
        <v>43628</v>
      </c>
      <c r="OR11" s="176">
        <v>43629</v>
      </c>
      <c r="OS11" s="176">
        <v>43630</v>
      </c>
      <c r="OT11" s="176">
        <v>43633</v>
      </c>
      <c r="OU11" s="176">
        <v>43634</v>
      </c>
      <c r="OV11" s="176">
        <v>43635</v>
      </c>
      <c r="OW11" s="176">
        <v>43636</v>
      </c>
      <c r="OX11" s="176">
        <v>43637</v>
      </c>
      <c r="OY11" s="176">
        <v>43640</v>
      </c>
      <c r="OZ11" s="176">
        <v>43641</v>
      </c>
      <c r="PA11" s="176">
        <v>43642</v>
      </c>
      <c r="PB11" s="176">
        <v>43643</v>
      </c>
      <c r="PC11" s="176">
        <v>43644</v>
      </c>
      <c r="PD11" s="176">
        <v>43647</v>
      </c>
      <c r="PE11" s="176">
        <v>43648</v>
      </c>
      <c r="PF11" s="176">
        <v>43649</v>
      </c>
      <c r="PG11" s="176">
        <v>43650</v>
      </c>
      <c r="PH11" s="176">
        <v>43651</v>
      </c>
      <c r="PI11" s="176">
        <v>43654</v>
      </c>
      <c r="PJ11" s="176">
        <v>43655</v>
      </c>
      <c r="PK11" s="176">
        <v>43656</v>
      </c>
      <c r="PL11" s="176">
        <v>43662</v>
      </c>
      <c r="PM11" s="176">
        <v>43663</v>
      </c>
      <c r="PN11" s="176">
        <v>43664</v>
      </c>
      <c r="PO11" s="176">
        <v>43665</v>
      </c>
      <c r="PP11" s="176">
        <v>43668</v>
      </c>
      <c r="PQ11" s="176">
        <v>43669</v>
      </c>
      <c r="PR11" s="176">
        <v>43670</v>
      </c>
      <c r="PS11" s="176">
        <v>43671</v>
      </c>
      <c r="PT11" s="176">
        <v>43672</v>
      </c>
      <c r="PU11" s="176">
        <v>43675</v>
      </c>
      <c r="PV11" s="176">
        <v>43676</v>
      </c>
      <c r="PW11" s="177">
        <v>43677</v>
      </c>
      <c r="PX11" s="176">
        <v>43678</v>
      </c>
      <c r="PY11" s="176">
        <v>43679</v>
      </c>
      <c r="PZ11" s="176">
        <v>43682</v>
      </c>
      <c r="QA11" s="176">
        <v>43683</v>
      </c>
      <c r="QB11" s="176">
        <v>43684</v>
      </c>
      <c r="QC11" s="176">
        <v>43685</v>
      </c>
      <c r="QD11" s="176">
        <v>43686</v>
      </c>
      <c r="QE11" s="176">
        <v>43689</v>
      </c>
      <c r="QF11" s="176">
        <v>43690</v>
      </c>
      <c r="QG11" s="176">
        <v>43691</v>
      </c>
      <c r="QH11" s="176">
        <v>43692</v>
      </c>
      <c r="QI11" s="176">
        <v>43693</v>
      </c>
      <c r="QJ11" s="176">
        <v>43696</v>
      </c>
      <c r="QK11" s="176">
        <v>43697</v>
      </c>
      <c r="QL11" s="176">
        <v>43698</v>
      </c>
      <c r="QM11" s="176">
        <v>43699</v>
      </c>
      <c r="QN11" s="176">
        <v>43700</v>
      </c>
      <c r="QO11" s="176">
        <v>43703</v>
      </c>
      <c r="QP11" s="176">
        <v>43704</v>
      </c>
      <c r="QQ11" s="176">
        <v>43705</v>
      </c>
      <c r="QR11" s="176">
        <v>43706</v>
      </c>
      <c r="QS11" s="176">
        <v>43707</v>
      </c>
      <c r="QT11" s="176">
        <v>43710</v>
      </c>
      <c r="QU11" s="176">
        <v>43712</v>
      </c>
      <c r="QV11" s="176">
        <v>43713</v>
      </c>
      <c r="QW11" s="176">
        <v>43714</v>
      </c>
      <c r="QX11" s="176">
        <v>43715</v>
      </c>
      <c r="QY11" s="176">
        <v>43717</v>
      </c>
      <c r="QZ11" s="176">
        <v>43718</v>
      </c>
      <c r="RA11" s="176">
        <v>43719</v>
      </c>
      <c r="RB11" s="176">
        <v>43720</v>
      </c>
      <c r="RC11" s="176">
        <v>43721</v>
      </c>
      <c r="RD11" s="176">
        <v>43724</v>
      </c>
      <c r="RE11" s="176">
        <v>43725</v>
      </c>
      <c r="RF11" s="176">
        <v>43726</v>
      </c>
      <c r="RG11" s="176">
        <v>43727</v>
      </c>
      <c r="RH11" s="176">
        <v>43728</v>
      </c>
      <c r="RI11" s="176">
        <v>43731</v>
      </c>
      <c r="RJ11" s="176">
        <v>43732</v>
      </c>
      <c r="RK11" s="176">
        <v>43733</v>
      </c>
      <c r="RL11" s="176">
        <v>43734</v>
      </c>
      <c r="RM11" s="176">
        <v>43735</v>
      </c>
      <c r="RN11" s="176">
        <v>43738</v>
      </c>
      <c r="RO11" s="176">
        <v>43739</v>
      </c>
      <c r="RP11" s="176">
        <v>43740</v>
      </c>
      <c r="RQ11" s="176">
        <v>43741</v>
      </c>
      <c r="RR11" s="176">
        <v>43742</v>
      </c>
      <c r="RS11" s="176">
        <v>43745</v>
      </c>
      <c r="RT11" s="176">
        <v>43746</v>
      </c>
      <c r="RU11" s="176">
        <v>43747</v>
      </c>
      <c r="RV11" s="176">
        <v>43748</v>
      </c>
      <c r="RW11" s="176">
        <v>43749</v>
      </c>
      <c r="RX11" s="176">
        <v>43752</v>
      </c>
      <c r="RY11" s="176">
        <v>43753</v>
      </c>
      <c r="RZ11" s="176">
        <v>43754</v>
      </c>
      <c r="SA11" s="176">
        <v>43755</v>
      </c>
      <c r="SB11" s="176">
        <v>43756</v>
      </c>
      <c r="SC11" s="176">
        <v>43759</v>
      </c>
      <c r="SD11" s="176">
        <v>43760</v>
      </c>
      <c r="SE11" s="176">
        <v>43761</v>
      </c>
      <c r="SF11" s="176">
        <v>43762</v>
      </c>
      <c r="SG11" s="176">
        <v>43763</v>
      </c>
      <c r="SH11" s="176">
        <v>43766</v>
      </c>
      <c r="SI11" s="176">
        <v>43767</v>
      </c>
      <c r="SJ11" s="176">
        <v>43768</v>
      </c>
      <c r="SK11" s="176">
        <v>43769</v>
      </c>
      <c r="SL11" s="176">
        <v>43770</v>
      </c>
      <c r="SM11" s="176">
        <v>43773</v>
      </c>
      <c r="SN11" s="176">
        <v>43774</v>
      </c>
      <c r="SO11" s="176">
        <v>43775</v>
      </c>
      <c r="SP11" s="176">
        <v>43776</v>
      </c>
      <c r="SQ11" s="176">
        <v>43777</v>
      </c>
      <c r="SR11" s="176">
        <v>43780</v>
      </c>
      <c r="SS11" s="176">
        <v>43781</v>
      </c>
      <c r="ST11" s="176">
        <v>43782</v>
      </c>
      <c r="SU11" s="176">
        <v>43783</v>
      </c>
      <c r="SV11" s="176">
        <v>43784</v>
      </c>
      <c r="SW11" s="176">
        <v>43787</v>
      </c>
      <c r="SX11" s="176">
        <v>43788</v>
      </c>
      <c r="SY11" s="176">
        <v>43789</v>
      </c>
      <c r="SZ11" s="176">
        <v>43790</v>
      </c>
      <c r="TA11" s="176">
        <v>43791</v>
      </c>
      <c r="TB11" s="176">
        <v>43794</v>
      </c>
      <c r="TC11" s="176">
        <v>43797</v>
      </c>
      <c r="TD11" s="176">
        <v>43798</v>
      </c>
      <c r="TE11" s="163">
        <v>43801</v>
      </c>
      <c r="TF11" s="163">
        <v>43802</v>
      </c>
      <c r="TG11" s="163">
        <v>43803</v>
      </c>
      <c r="TH11" s="163">
        <v>43804</v>
      </c>
      <c r="TI11" s="163">
        <v>43805</v>
      </c>
      <c r="TJ11" s="163">
        <v>43808</v>
      </c>
      <c r="TK11" s="163">
        <v>43809</v>
      </c>
      <c r="TL11" s="163">
        <v>43810</v>
      </c>
      <c r="TM11" s="163">
        <v>43811</v>
      </c>
      <c r="TN11" s="163">
        <v>43812</v>
      </c>
      <c r="TO11" s="163">
        <v>43815</v>
      </c>
      <c r="TP11" s="163">
        <v>43816</v>
      </c>
      <c r="TQ11" s="163">
        <v>43817</v>
      </c>
      <c r="TR11" s="163">
        <v>43818</v>
      </c>
      <c r="TS11" s="163">
        <v>43819</v>
      </c>
      <c r="TT11" s="163">
        <v>43822</v>
      </c>
      <c r="TU11" s="163">
        <v>43823</v>
      </c>
      <c r="TV11" s="163">
        <v>43824</v>
      </c>
      <c r="TW11" s="163">
        <v>43825</v>
      </c>
      <c r="TX11" s="163">
        <v>43826</v>
      </c>
      <c r="TY11" s="163">
        <v>43829</v>
      </c>
      <c r="TZ11" s="163">
        <v>43830</v>
      </c>
      <c r="UA11" s="163">
        <v>43832</v>
      </c>
      <c r="UB11" s="163">
        <v>43833</v>
      </c>
      <c r="UC11" s="163">
        <v>43836</v>
      </c>
      <c r="UD11" s="163">
        <v>43837</v>
      </c>
      <c r="UE11" s="163">
        <v>43838</v>
      </c>
      <c r="UF11" s="163">
        <v>43839</v>
      </c>
      <c r="UG11" s="163">
        <v>43840</v>
      </c>
      <c r="UH11" s="163">
        <v>43843</v>
      </c>
      <c r="UI11" s="163">
        <v>43844</v>
      </c>
      <c r="UJ11" s="163">
        <v>43845</v>
      </c>
      <c r="UK11" s="163">
        <v>43846</v>
      </c>
      <c r="UL11" s="163">
        <v>43847</v>
      </c>
      <c r="UM11" s="163">
        <v>43850</v>
      </c>
      <c r="UN11" s="163">
        <v>43851</v>
      </c>
      <c r="UO11" s="163">
        <v>43852</v>
      </c>
      <c r="UP11" s="163">
        <v>43853</v>
      </c>
      <c r="UQ11" s="163">
        <v>43854</v>
      </c>
      <c r="UR11" s="163">
        <v>43857</v>
      </c>
      <c r="US11" s="163">
        <v>43858</v>
      </c>
      <c r="UT11" s="163">
        <v>43859</v>
      </c>
      <c r="UU11" s="163">
        <v>43860</v>
      </c>
      <c r="UV11" s="163">
        <v>43861</v>
      </c>
      <c r="UW11" s="163">
        <v>43864</v>
      </c>
      <c r="UX11" s="163">
        <v>43865</v>
      </c>
      <c r="UY11" s="163">
        <v>43866</v>
      </c>
      <c r="UZ11" s="163">
        <v>43867</v>
      </c>
      <c r="VA11" s="163">
        <v>43868</v>
      </c>
      <c r="VB11" s="163">
        <v>43871</v>
      </c>
      <c r="VC11" s="163">
        <v>43872</v>
      </c>
      <c r="VD11" s="163">
        <v>43873</v>
      </c>
      <c r="VE11" s="163">
        <v>43874</v>
      </c>
      <c r="VF11" s="163">
        <v>43875</v>
      </c>
      <c r="VG11" s="163">
        <v>43878</v>
      </c>
      <c r="VH11" s="163">
        <v>43879</v>
      </c>
      <c r="VI11" s="163">
        <v>43880</v>
      </c>
      <c r="VJ11" s="163">
        <v>43881</v>
      </c>
      <c r="VK11" s="163">
        <v>43882</v>
      </c>
      <c r="VL11" s="163">
        <v>43888</v>
      </c>
      <c r="VM11" s="163">
        <v>43890</v>
      </c>
      <c r="VN11" s="163">
        <v>43892</v>
      </c>
      <c r="VO11" s="163">
        <v>43893</v>
      </c>
      <c r="VP11" s="163">
        <v>43894</v>
      </c>
      <c r="VQ11" s="163">
        <v>43895</v>
      </c>
      <c r="VR11" s="163">
        <v>43896</v>
      </c>
      <c r="VS11" s="163">
        <v>43899</v>
      </c>
      <c r="VT11" s="163">
        <v>43900</v>
      </c>
      <c r="VU11" s="163">
        <v>43901</v>
      </c>
      <c r="VV11" s="163">
        <v>43902</v>
      </c>
      <c r="VW11" s="163">
        <v>43903</v>
      </c>
      <c r="VX11" s="163">
        <v>43906</v>
      </c>
      <c r="VY11" s="163">
        <v>43907</v>
      </c>
      <c r="VZ11" s="163">
        <v>43908</v>
      </c>
      <c r="WA11" s="163">
        <v>43909</v>
      </c>
      <c r="WB11" s="163">
        <v>43910</v>
      </c>
      <c r="WC11" s="163">
        <v>43913</v>
      </c>
      <c r="WD11" s="163">
        <v>43914</v>
      </c>
      <c r="WE11" s="163">
        <v>43915</v>
      </c>
      <c r="WF11" s="163">
        <v>43916</v>
      </c>
      <c r="WG11" s="163">
        <v>43917</v>
      </c>
      <c r="WH11" s="163">
        <v>43920</v>
      </c>
      <c r="WI11" s="163">
        <v>43921</v>
      </c>
      <c r="WJ11" s="163">
        <v>43922</v>
      </c>
      <c r="WK11" s="163">
        <v>43923</v>
      </c>
      <c r="WL11" s="163">
        <v>43924</v>
      </c>
      <c r="WM11" s="163">
        <v>43927</v>
      </c>
      <c r="WN11" s="163">
        <v>43928</v>
      </c>
      <c r="WO11" s="163">
        <v>43929</v>
      </c>
      <c r="WP11" s="163">
        <v>43930</v>
      </c>
      <c r="WQ11" s="163">
        <v>43931</v>
      </c>
      <c r="WR11" s="163">
        <v>43934</v>
      </c>
      <c r="WS11" s="163">
        <v>43935</v>
      </c>
      <c r="WT11" s="163">
        <v>43936</v>
      </c>
      <c r="WU11" s="163">
        <v>43937</v>
      </c>
      <c r="WV11" s="163">
        <v>43938</v>
      </c>
      <c r="WW11" s="163">
        <v>43941</v>
      </c>
      <c r="WX11" s="163">
        <v>43942</v>
      </c>
      <c r="WY11" s="163">
        <v>43943</v>
      </c>
      <c r="WZ11" s="163">
        <v>43944</v>
      </c>
      <c r="XA11" s="163">
        <v>43945</v>
      </c>
      <c r="XB11" s="163">
        <v>43948</v>
      </c>
      <c r="XC11" s="163">
        <v>43949</v>
      </c>
      <c r="XD11" s="163">
        <v>43950</v>
      </c>
      <c r="XE11" s="163">
        <v>43951</v>
      </c>
      <c r="XF11" s="163">
        <v>43952</v>
      </c>
      <c r="XG11" s="163">
        <v>43955</v>
      </c>
      <c r="XH11" s="163">
        <v>43956</v>
      </c>
      <c r="XI11" s="163">
        <v>43957</v>
      </c>
      <c r="XJ11" s="163">
        <v>43958</v>
      </c>
      <c r="XK11" s="163">
        <v>43959</v>
      </c>
      <c r="XL11" s="163">
        <v>43962</v>
      </c>
      <c r="XM11" s="163">
        <v>43963</v>
      </c>
      <c r="XN11" s="163">
        <v>43964</v>
      </c>
      <c r="XO11" s="163">
        <v>43965</v>
      </c>
      <c r="XP11" s="163">
        <v>43966</v>
      </c>
      <c r="XQ11" s="163">
        <v>43969</v>
      </c>
      <c r="XR11" s="163">
        <v>43970</v>
      </c>
      <c r="XS11" s="163">
        <v>43971</v>
      </c>
      <c r="XT11" s="163">
        <v>43972</v>
      </c>
      <c r="XU11" s="163">
        <v>43973</v>
      </c>
      <c r="XV11" s="163">
        <v>43976</v>
      </c>
      <c r="XW11" s="163">
        <v>43977</v>
      </c>
      <c r="XX11" s="163">
        <v>43978</v>
      </c>
      <c r="XY11" s="163">
        <v>43979</v>
      </c>
      <c r="XZ11" s="163">
        <v>43980</v>
      </c>
      <c r="YA11" s="163">
        <v>43984</v>
      </c>
      <c r="YB11" s="163">
        <v>43985</v>
      </c>
      <c r="YC11" s="163">
        <v>43986</v>
      </c>
      <c r="YD11" s="163">
        <v>43990</v>
      </c>
      <c r="YE11" s="163">
        <v>43991</v>
      </c>
      <c r="YF11" s="163">
        <v>43992</v>
      </c>
      <c r="YG11" s="163">
        <v>43993</v>
      </c>
      <c r="YH11" s="163">
        <v>43994</v>
      </c>
      <c r="YI11" s="163">
        <v>43997</v>
      </c>
      <c r="YJ11" s="163">
        <v>43998</v>
      </c>
      <c r="YK11" s="163">
        <v>43999</v>
      </c>
      <c r="YL11" s="163">
        <v>44000</v>
      </c>
      <c r="YM11" s="163">
        <v>44001</v>
      </c>
      <c r="YN11" s="163">
        <v>44004</v>
      </c>
      <c r="YO11" s="163">
        <v>44005</v>
      </c>
      <c r="YP11" s="163">
        <v>44007</v>
      </c>
      <c r="YQ11" s="163">
        <v>44008</v>
      </c>
      <c r="YR11" s="163">
        <v>44011</v>
      </c>
      <c r="YS11" s="163">
        <v>44012</v>
      </c>
      <c r="YT11" s="163">
        <v>44013</v>
      </c>
      <c r="YU11" s="163">
        <v>44014</v>
      </c>
      <c r="YV11" s="163">
        <v>44015</v>
      </c>
      <c r="YW11" s="163">
        <v>44018</v>
      </c>
      <c r="YX11" s="163">
        <v>44019</v>
      </c>
      <c r="YY11" s="163">
        <v>44020</v>
      </c>
      <c r="YZ11" s="163">
        <v>44021</v>
      </c>
      <c r="ZA11" s="163">
        <v>44022</v>
      </c>
      <c r="ZB11" s="163">
        <v>44028</v>
      </c>
      <c r="ZC11" s="163">
        <v>44029</v>
      </c>
      <c r="ZD11" s="163">
        <v>44032</v>
      </c>
      <c r="ZE11" s="163">
        <v>44033</v>
      </c>
      <c r="ZF11" s="163">
        <v>44034</v>
      </c>
      <c r="ZG11" s="163">
        <v>44035</v>
      </c>
      <c r="ZH11" s="163">
        <v>44036</v>
      </c>
      <c r="ZI11" s="163">
        <v>44039</v>
      </c>
      <c r="ZJ11" s="163">
        <v>44040</v>
      </c>
      <c r="ZK11" s="163">
        <v>44041</v>
      </c>
      <c r="ZL11" s="163">
        <v>44042</v>
      </c>
      <c r="ZM11" s="163">
        <v>44043</v>
      </c>
      <c r="ZN11" s="163">
        <v>44046</v>
      </c>
      <c r="ZO11" s="163">
        <v>44047</v>
      </c>
      <c r="ZP11" s="163">
        <v>44048</v>
      </c>
      <c r="ZQ11" s="163">
        <v>44049</v>
      </c>
      <c r="ZR11" s="163">
        <v>44050</v>
      </c>
      <c r="ZS11" s="163">
        <v>44053</v>
      </c>
      <c r="ZT11" s="163">
        <v>44054</v>
      </c>
      <c r="ZU11" s="163">
        <v>44055</v>
      </c>
      <c r="ZV11" s="163">
        <v>44056</v>
      </c>
      <c r="ZW11" s="163">
        <v>44057</v>
      </c>
      <c r="ZX11" s="163">
        <v>44060</v>
      </c>
      <c r="ZY11" s="163">
        <v>44061</v>
      </c>
      <c r="ZZ11" s="163">
        <v>44062</v>
      </c>
      <c r="AAA11" s="163">
        <v>44063</v>
      </c>
      <c r="AAB11" s="163">
        <v>44064</v>
      </c>
      <c r="AAC11" s="163">
        <v>44067</v>
      </c>
      <c r="AAD11" s="163">
        <v>44068</v>
      </c>
      <c r="AAE11" s="163">
        <v>44069</v>
      </c>
      <c r="AAF11" s="163">
        <v>44070</v>
      </c>
      <c r="AAG11" s="163">
        <v>44071</v>
      </c>
      <c r="AAH11" s="163">
        <v>44074</v>
      </c>
      <c r="AAI11" s="163">
        <v>44075</v>
      </c>
      <c r="AAJ11" s="163">
        <v>44076</v>
      </c>
      <c r="AAK11" s="163">
        <v>44077</v>
      </c>
      <c r="AAL11" s="163">
        <v>44078</v>
      </c>
      <c r="AAM11" s="163">
        <v>44081</v>
      </c>
      <c r="AAN11" s="163">
        <v>44082</v>
      </c>
      <c r="AAO11" s="163">
        <v>44083</v>
      </c>
      <c r="AAP11" s="163">
        <v>44084</v>
      </c>
      <c r="AAQ11" s="163">
        <v>44085</v>
      </c>
      <c r="AAR11" s="163">
        <v>44088</v>
      </c>
      <c r="AAS11" s="163">
        <v>44089</v>
      </c>
      <c r="AAT11" s="163">
        <v>44090</v>
      </c>
      <c r="AAU11" s="163">
        <v>44091</v>
      </c>
      <c r="AAV11" s="163">
        <v>44092</v>
      </c>
      <c r="AAW11" s="163">
        <v>44095</v>
      </c>
      <c r="AAX11" s="163">
        <v>44096</v>
      </c>
      <c r="AAY11" s="163">
        <v>44097</v>
      </c>
      <c r="AAZ11" s="163">
        <v>44098</v>
      </c>
      <c r="ABA11" s="163">
        <v>44099</v>
      </c>
      <c r="ABB11" s="163">
        <v>44102</v>
      </c>
      <c r="ABC11" s="163">
        <v>44103</v>
      </c>
      <c r="ABD11" s="163">
        <v>44104</v>
      </c>
      <c r="ABE11" s="163">
        <v>44105</v>
      </c>
      <c r="ABF11" s="163">
        <v>44106</v>
      </c>
      <c r="ABG11" s="163">
        <v>44109</v>
      </c>
      <c r="ABH11" s="163">
        <v>44110</v>
      </c>
      <c r="ABI11" s="163">
        <v>44111</v>
      </c>
      <c r="ABJ11" s="163">
        <v>44112</v>
      </c>
      <c r="ABK11" s="163">
        <v>44113</v>
      </c>
      <c r="ABL11" s="163">
        <v>44116</v>
      </c>
      <c r="ABM11" s="163">
        <v>44117</v>
      </c>
      <c r="ABN11" s="163">
        <v>44118</v>
      </c>
      <c r="ABO11" s="163">
        <v>44120</v>
      </c>
      <c r="ABP11" s="163">
        <v>44123</v>
      </c>
      <c r="ABQ11" s="163">
        <v>44124</v>
      </c>
      <c r="ABR11" s="163">
        <v>44125</v>
      </c>
      <c r="ABS11" s="163">
        <v>44126</v>
      </c>
      <c r="ABT11" s="163">
        <v>44127</v>
      </c>
      <c r="ABU11" s="163">
        <v>44130</v>
      </c>
      <c r="ABV11" s="163">
        <v>44131</v>
      </c>
      <c r="ABW11" s="163">
        <v>44132</v>
      </c>
      <c r="ABX11" s="163">
        <v>44133</v>
      </c>
      <c r="ABY11" s="163">
        <v>44134</v>
      </c>
      <c r="ABZ11" s="163">
        <v>44137</v>
      </c>
      <c r="ACA11" s="163">
        <v>44138</v>
      </c>
      <c r="ACB11" s="163">
        <v>44139</v>
      </c>
      <c r="ACC11" s="163">
        <v>44140</v>
      </c>
      <c r="ACD11" s="163">
        <v>44141</v>
      </c>
      <c r="ACE11" s="163">
        <v>44144</v>
      </c>
      <c r="ACF11" s="163">
        <v>44145</v>
      </c>
      <c r="ACG11" s="163">
        <v>44146</v>
      </c>
      <c r="ACH11" s="163">
        <v>44147</v>
      </c>
      <c r="ACI11" s="163">
        <v>44148</v>
      </c>
      <c r="ACJ11" s="163">
        <v>44152</v>
      </c>
      <c r="ACK11" s="428">
        <v>44153</v>
      </c>
      <c r="ACL11" s="428">
        <v>44154</v>
      </c>
      <c r="ACM11" s="428">
        <v>44155</v>
      </c>
      <c r="ACN11" s="428">
        <v>44158</v>
      </c>
      <c r="ACO11" s="428">
        <v>44159</v>
      </c>
      <c r="ACP11" s="428">
        <v>44160</v>
      </c>
      <c r="ACQ11" s="428">
        <v>44162</v>
      </c>
      <c r="ACR11" s="428">
        <v>44165</v>
      </c>
      <c r="ACS11" s="476">
        <v>44166</v>
      </c>
      <c r="ACT11" s="476">
        <v>44167</v>
      </c>
      <c r="ACU11" s="476">
        <v>44168</v>
      </c>
      <c r="ACV11" s="476">
        <v>44169</v>
      </c>
      <c r="ACW11" s="476">
        <v>44172</v>
      </c>
      <c r="ACX11" s="476">
        <v>44173</v>
      </c>
      <c r="ACY11" s="476">
        <v>44174</v>
      </c>
      <c r="ACZ11" s="476">
        <v>44175</v>
      </c>
      <c r="ADA11" s="476">
        <v>44176</v>
      </c>
      <c r="ADB11" s="476">
        <v>44179</v>
      </c>
      <c r="ADC11" s="476">
        <v>44180</v>
      </c>
      <c r="ADD11" s="476">
        <v>44181</v>
      </c>
      <c r="ADE11" s="476">
        <v>44182</v>
      </c>
      <c r="ADF11" s="476">
        <v>44183</v>
      </c>
      <c r="ADG11" s="476">
        <v>44186</v>
      </c>
      <c r="ADH11" s="476">
        <v>44187</v>
      </c>
      <c r="ADI11" s="476">
        <v>44188</v>
      </c>
      <c r="ADJ11" s="476">
        <v>44189</v>
      </c>
      <c r="ADK11" s="476">
        <v>44190</v>
      </c>
      <c r="ADL11" s="476">
        <v>44193</v>
      </c>
      <c r="ADM11" s="476">
        <v>44195</v>
      </c>
      <c r="ADN11" s="476">
        <v>44196</v>
      </c>
      <c r="ADO11" s="476">
        <v>44200</v>
      </c>
      <c r="ADP11" s="476">
        <v>44201</v>
      </c>
      <c r="ADQ11" s="476">
        <v>44202</v>
      </c>
      <c r="ADR11" s="476">
        <v>44203</v>
      </c>
      <c r="ADS11" s="476">
        <v>44204</v>
      </c>
      <c r="ADT11" s="476">
        <v>44207</v>
      </c>
      <c r="ADU11" s="476">
        <v>44208</v>
      </c>
      <c r="ADV11" s="476">
        <v>44209</v>
      </c>
      <c r="ADW11" s="476">
        <v>44210</v>
      </c>
      <c r="ADX11" s="476">
        <v>44211</v>
      </c>
      <c r="ADY11" s="476">
        <v>44214</v>
      </c>
      <c r="ADZ11" s="476">
        <v>44215</v>
      </c>
      <c r="AEA11" s="476">
        <v>44216</v>
      </c>
      <c r="AEB11" s="476">
        <v>44217</v>
      </c>
      <c r="AEC11" s="476">
        <v>44218</v>
      </c>
      <c r="AED11" s="476">
        <v>44221</v>
      </c>
      <c r="AEE11" s="476">
        <v>44222</v>
      </c>
      <c r="AEF11" s="476">
        <v>44223</v>
      </c>
      <c r="AEG11" s="476">
        <v>44224</v>
      </c>
      <c r="AEH11" s="476">
        <v>44225</v>
      </c>
      <c r="AEI11" s="476">
        <v>44228</v>
      </c>
      <c r="AEJ11" s="476">
        <v>44229</v>
      </c>
      <c r="AEK11" s="476">
        <v>44230</v>
      </c>
      <c r="AEL11" s="476">
        <v>44231</v>
      </c>
      <c r="AEM11" s="476">
        <v>44232</v>
      </c>
      <c r="AEN11" s="476">
        <v>44235</v>
      </c>
      <c r="AEO11" s="476">
        <v>44236</v>
      </c>
      <c r="AEP11" s="476">
        <v>44237</v>
      </c>
      <c r="AEQ11" s="476">
        <v>44238</v>
      </c>
      <c r="AER11" s="476">
        <v>44242</v>
      </c>
      <c r="AES11" s="476">
        <v>44243</v>
      </c>
      <c r="AET11" s="476">
        <v>44244</v>
      </c>
      <c r="AEU11" s="476">
        <v>44245</v>
      </c>
      <c r="AEV11" s="476">
        <v>44246</v>
      </c>
      <c r="AEW11" s="476">
        <v>44249</v>
      </c>
      <c r="AEX11" s="476">
        <v>44250</v>
      </c>
      <c r="AEY11" s="476">
        <v>44251</v>
      </c>
      <c r="AEZ11" s="476">
        <v>44252</v>
      </c>
      <c r="AFA11" s="476">
        <v>44253</v>
      </c>
      <c r="AFB11" s="530">
        <v>44256</v>
      </c>
      <c r="AFC11" s="530">
        <v>44257</v>
      </c>
      <c r="AFD11" s="530">
        <v>44258</v>
      </c>
      <c r="AFE11" s="530">
        <v>44259</v>
      </c>
      <c r="AFF11" s="530">
        <v>44260</v>
      </c>
      <c r="AFG11" s="530">
        <v>44264</v>
      </c>
      <c r="AFH11" s="530">
        <v>44265</v>
      </c>
      <c r="AFI11" s="530">
        <v>44266</v>
      </c>
      <c r="AFJ11" s="530">
        <v>44267</v>
      </c>
      <c r="AFK11" s="530">
        <v>44270</v>
      </c>
      <c r="AFL11" s="530">
        <v>44271</v>
      </c>
      <c r="AFM11" s="530">
        <v>44272</v>
      </c>
      <c r="AFN11" s="530">
        <v>44273</v>
      </c>
      <c r="AFO11" s="530">
        <v>44274</v>
      </c>
      <c r="AFP11" s="530">
        <v>44277</v>
      </c>
      <c r="AFQ11" s="530">
        <v>44278</v>
      </c>
      <c r="AFR11" s="530">
        <v>44279</v>
      </c>
      <c r="AFS11" s="530">
        <v>44280</v>
      </c>
      <c r="AFT11" s="530">
        <v>44281</v>
      </c>
      <c r="AFU11" s="530">
        <v>44284</v>
      </c>
      <c r="AFV11" s="530">
        <v>44285</v>
      </c>
      <c r="AFW11" s="530">
        <v>44286</v>
      </c>
      <c r="AFX11" s="530">
        <v>44287</v>
      </c>
      <c r="AFY11" s="530">
        <v>44288</v>
      </c>
      <c r="AFZ11" s="530">
        <v>44291</v>
      </c>
      <c r="AGA11" s="530">
        <v>44292</v>
      </c>
      <c r="AGB11" s="530">
        <v>44293</v>
      </c>
      <c r="AGC11" s="530">
        <v>44294</v>
      </c>
      <c r="AGD11" s="530">
        <v>44295</v>
      </c>
      <c r="AGE11" s="530">
        <v>44298</v>
      </c>
      <c r="AGF11" s="530">
        <v>44299</v>
      </c>
      <c r="AGG11" s="530">
        <v>44300</v>
      </c>
      <c r="AGH11" s="530">
        <v>44301</v>
      </c>
      <c r="AGI11" s="530">
        <v>44302</v>
      </c>
      <c r="AGJ11" s="530">
        <v>44305</v>
      </c>
      <c r="AGK11" s="530">
        <v>44306</v>
      </c>
      <c r="AGL11" s="530">
        <v>44307</v>
      </c>
      <c r="AGM11" s="530">
        <v>44308</v>
      </c>
      <c r="AGN11" s="530">
        <v>44309</v>
      </c>
      <c r="AGO11" s="530">
        <v>44312</v>
      </c>
      <c r="AGP11" s="530">
        <v>44313</v>
      </c>
      <c r="AGQ11" s="530">
        <v>44314</v>
      </c>
      <c r="AGR11" s="530">
        <v>44315</v>
      </c>
      <c r="AGS11" s="530">
        <v>44316</v>
      </c>
      <c r="AGT11" s="530">
        <v>44319</v>
      </c>
      <c r="AGU11" s="530">
        <v>44320</v>
      </c>
      <c r="AGV11" s="530">
        <v>44321</v>
      </c>
      <c r="AGW11" s="530">
        <v>44322</v>
      </c>
      <c r="AGX11" s="530">
        <v>44323</v>
      </c>
      <c r="AGY11" s="530">
        <v>44326</v>
      </c>
      <c r="AGZ11" s="530">
        <v>44327</v>
      </c>
      <c r="AHA11" s="530">
        <v>44328</v>
      </c>
      <c r="AHB11" s="530">
        <v>44329</v>
      </c>
      <c r="AHC11" s="530">
        <v>44330</v>
      </c>
      <c r="AHD11" s="530">
        <v>44333</v>
      </c>
    </row>
    <row r="12" spans="1:1638">
      <c r="A12" s="186" t="s">
        <v>244</v>
      </c>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c r="CR12" s="186"/>
      <c r="CS12" s="186"/>
      <c r="CT12" s="186"/>
      <c r="CU12" s="186"/>
      <c r="CV12" s="186"/>
      <c r="CW12" s="186"/>
      <c r="CX12" s="186"/>
      <c r="CY12" s="186"/>
      <c r="CZ12" s="186"/>
      <c r="DA12" s="186"/>
      <c r="DB12" s="186"/>
      <c r="DC12" s="186"/>
      <c r="DD12" s="186"/>
      <c r="DE12" s="186"/>
      <c r="DF12" s="186"/>
      <c r="DG12" s="186"/>
      <c r="DH12" s="186"/>
      <c r="DI12" s="186"/>
      <c r="DJ12" s="186"/>
      <c r="DK12" s="186"/>
      <c r="DL12" s="186"/>
      <c r="DM12" s="186"/>
      <c r="DN12" s="186"/>
      <c r="DO12" s="186"/>
      <c r="DP12" s="186"/>
      <c r="DQ12" s="186"/>
      <c r="DR12" s="186"/>
      <c r="DS12" s="186"/>
      <c r="DT12" s="186"/>
      <c r="DU12" s="186"/>
      <c r="DV12" s="186"/>
      <c r="DW12" s="186"/>
      <c r="DX12" s="186"/>
      <c r="DY12" s="186"/>
      <c r="DZ12" s="186"/>
      <c r="EA12" s="186"/>
      <c r="EB12" s="186"/>
      <c r="EC12" s="186"/>
      <c r="ED12" s="186"/>
      <c r="EE12" s="186"/>
      <c r="EF12" s="186"/>
      <c r="EG12" s="186"/>
      <c r="EH12" s="186"/>
      <c r="EI12" s="186"/>
      <c r="EJ12" s="186"/>
      <c r="EK12" s="186"/>
      <c r="EL12" s="186"/>
      <c r="EM12" s="186"/>
      <c r="EN12" s="186"/>
      <c r="EO12" s="186"/>
      <c r="EP12" s="186"/>
      <c r="EQ12" s="186"/>
      <c r="ER12" s="186"/>
      <c r="ES12" s="186"/>
      <c r="ET12" s="186"/>
      <c r="EU12" s="186"/>
      <c r="EV12" s="186"/>
      <c r="EW12" s="186"/>
      <c r="EX12" s="186"/>
      <c r="EY12" s="186"/>
      <c r="EZ12" s="186"/>
      <c r="FA12" s="186"/>
      <c r="FB12" s="186"/>
      <c r="FC12" s="186"/>
      <c r="FD12" s="186"/>
      <c r="FE12" s="186"/>
      <c r="FF12" s="186"/>
      <c r="FG12" s="186"/>
      <c r="FH12" s="186"/>
      <c r="FI12" s="186"/>
      <c r="FJ12" s="186"/>
      <c r="FK12" s="186"/>
      <c r="FL12" s="186"/>
      <c r="FM12" s="186"/>
      <c r="FN12" s="186"/>
      <c r="FO12" s="186"/>
      <c r="FP12" s="186"/>
      <c r="FQ12" s="186"/>
      <c r="FR12" s="186"/>
      <c r="FS12" s="186"/>
      <c r="FT12" s="186"/>
      <c r="FU12" s="186"/>
      <c r="FV12" s="186"/>
      <c r="FW12" s="186"/>
      <c r="FX12" s="186"/>
      <c r="FY12" s="186"/>
      <c r="FZ12" s="186"/>
      <c r="GA12" s="186"/>
      <c r="GB12" s="186"/>
      <c r="GC12" s="186"/>
      <c r="GD12" s="186"/>
      <c r="GE12" s="186"/>
      <c r="GF12" s="186"/>
      <c r="GG12" s="186"/>
      <c r="GH12" s="186"/>
      <c r="GI12" s="186"/>
      <c r="GJ12" s="186"/>
      <c r="GK12" s="186"/>
      <c r="GL12" s="186"/>
      <c r="GM12" s="186"/>
      <c r="GN12" s="186"/>
      <c r="GO12" s="186"/>
      <c r="GP12" s="186"/>
      <c r="GQ12" s="186"/>
      <c r="GR12" s="186"/>
      <c r="GS12" s="186"/>
      <c r="GT12" s="186"/>
      <c r="GU12" s="186"/>
      <c r="GV12" s="186"/>
      <c r="GW12" s="186"/>
      <c r="GX12" s="186"/>
      <c r="GY12" s="186"/>
      <c r="GZ12" s="186"/>
      <c r="HA12" s="186"/>
      <c r="HB12" s="186"/>
      <c r="HC12" s="186"/>
      <c r="HD12" s="186"/>
      <c r="HE12" s="186"/>
      <c r="HF12" s="186"/>
      <c r="HG12" s="186"/>
      <c r="HH12" s="186"/>
      <c r="HI12" s="186"/>
      <c r="HJ12" s="186"/>
      <c r="HK12" s="186"/>
      <c r="HL12" s="186"/>
      <c r="HM12" s="186"/>
      <c r="HN12" s="186"/>
      <c r="HO12" s="186"/>
      <c r="HP12" s="186"/>
      <c r="HQ12" s="186"/>
      <c r="HR12" s="186"/>
      <c r="HS12" s="186"/>
      <c r="HT12" s="186"/>
      <c r="HU12" s="186"/>
      <c r="HV12" s="186"/>
      <c r="HW12" s="186"/>
      <c r="HX12" s="186"/>
      <c r="HY12" s="186"/>
      <c r="HZ12" s="186"/>
      <c r="IA12" s="186"/>
      <c r="IB12" s="186"/>
      <c r="IC12" s="186"/>
      <c r="ID12" s="186"/>
      <c r="IE12" s="186"/>
      <c r="IF12" s="186"/>
      <c r="IG12" s="186"/>
      <c r="IH12" s="186"/>
      <c r="II12" s="186"/>
      <c r="IJ12" s="186"/>
      <c r="IK12" s="186"/>
      <c r="IL12" s="186"/>
      <c r="IM12" s="186"/>
      <c r="IN12" s="186"/>
      <c r="IO12" s="186"/>
      <c r="IP12" s="186"/>
      <c r="IQ12" s="186"/>
      <c r="IR12" s="186"/>
      <c r="IS12" s="186"/>
      <c r="IT12" s="186"/>
      <c r="IU12" s="186"/>
      <c r="IV12" s="186"/>
      <c r="IW12" s="186"/>
      <c r="IX12" s="186"/>
      <c r="IY12" s="186"/>
      <c r="IZ12" s="186"/>
      <c r="JA12" s="186"/>
      <c r="JB12" s="186"/>
      <c r="JC12" s="186"/>
      <c r="JD12" s="186"/>
      <c r="JE12" s="186"/>
      <c r="JF12" s="186"/>
      <c r="JG12" s="186"/>
      <c r="JH12" s="186"/>
      <c r="JI12" s="186"/>
      <c r="JJ12" s="186"/>
      <c r="JK12" s="186"/>
      <c r="JL12" s="186"/>
      <c r="JM12" s="186"/>
      <c r="JN12" s="186"/>
      <c r="JO12" s="186"/>
      <c r="JP12" s="186"/>
      <c r="JQ12" s="186"/>
      <c r="JR12" s="186"/>
      <c r="JS12" s="186"/>
      <c r="JT12" s="186"/>
      <c r="JU12" s="186"/>
      <c r="JV12" s="186"/>
      <c r="JW12" s="186"/>
      <c r="JX12" s="186"/>
      <c r="JY12" s="186"/>
      <c r="JZ12" s="186"/>
      <c r="KA12" s="186"/>
      <c r="KB12" s="186"/>
      <c r="KC12" s="186"/>
      <c r="KD12" s="186"/>
      <c r="KE12" s="186"/>
      <c r="KF12" s="186"/>
      <c r="KG12" s="186"/>
      <c r="KH12" s="186"/>
      <c r="KI12" s="186"/>
      <c r="KJ12" s="186"/>
      <c r="KK12" s="186"/>
      <c r="KL12" s="186"/>
      <c r="KM12" s="186"/>
      <c r="KN12" s="186"/>
      <c r="KO12" s="186"/>
      <c r="KP12" s="186"/>
      <c r="KQ12" s="186"/>
      <c r="KR12" s="186"/>
      <c r="KS12" s="186"/>
      <c r="KT12" s="186"/>
      <c r="KU12" s="186"/>
      <c r="KV12" s="186"/>
      <c r="KW12" s="186"/>
      <c r="KX12" s="186"/>
      <c r="KY12" s="186"/>
      <c r="KZ12" s="186"/>
      <c r="LA12" s="186"/>
      <c r="LB12" s="186"/>
      <c r="LC12" s="186"/>
      <c r="LD12" s="186"/>
      <c r="LE12" s="186"/>
      <c r="LF12" s="186"/>
      <c r="LG12" s="186"/>
      <c r="LH12" s="186"/>
      <c r="LI12" s="186"/>
      <c r="LJ12" s="186"/>
      <c r="LK12" s="186"/>
      <c r="LL12" s="186"/>
      <c r="LM12" s="186"/>
      <c r="LN12" s="186"/>
      <c r="LO12" s="186"/>
      <c r="LP12" s="186"/>
      <c r="LQ12" s="186"/>
      <c r="LR12" s="186"/>
      <c r="LS12" s="186"/>
      <c r="LT12" s="186"/>
      <c r="LU12" s="186"/>
      <c r="LV12" s="186"/>
      <c r="LW12" s="186"/>
      <c r="LX12" s="186"/>
      <c r="LY12" s="186"/>
      <c r="LZ12" s="186"/>
      <c r="MA12" s="186"/>
      <c r="MB12" s="186"/>
      <c r="MC12" s="186"/>
      <c r="MD12" s="186"/>
      <c r="ME12" s="186"/>
      <c r="MF12" s="186"/>
      <c r="MG12" s="186"/>
      <c r="MH12" s="186"/>
      <c r="MI12" s="186"/>
      <c r="MJ12" s="186"/>
      <c r="MK12" s="186"/>
      <c r="ML12" s="186"/>
      <c r="MM12" s="186"/>
      <c r="MN12" s="186"/>
      <c r="MO12" s="186"/>
      <c r="MP12" s="186"/>
      <c r="MQ12" s="186"/>
      <c r="MR12" s="186"/>
      <c r="MS12" s="186"/>
      <c r="MT12" s="186"/>
      <c r="MU12" s="186"/>
      <c r="MV12" s="186"/>
      <c r="MW12" s="186"/>
      <c r="MX12" s="186"/>
      <c r="MY12" s="186"/>
      <c r="MZ12" s="186"/>
      <c r="NA12" s="186"/>
      <c r="NB12" s="186"/>
      <c r="NC12" s="186"/>
      <c r="ND12" s="186"/>
      <c r="NE12" s="186"/>
      <c r="NF12" s="186"/>
      <c r="NG12" s="186"/>
      <c r="NH12" s="186"/>
      <c r="NI12" s="186"/>
      <c r="NJ12" s="186"/>
      <c r="NK12" s="186"/>
      <c r="NL12" s="186"/>
      <c r="NM12" s="186"/>
      <c r="NN12" s="186"/>
      <c r="NO12" s="186"/>
      <c r="NP12" s="186"/>
      <c r="NQ12" s="186"/>
      <c r="NR12" s="186"/>
      <c r="NS12" s="186"/>
      <c r="NT12" s="186"/>
      <c r="NU12" s="186"/>
      <c r="NV12" s="186"/>
      <c r="NW12" s="186"/>
      <c r="NX12" s="186"/>
      <c r="NY12" s="186"/>
      <c r="NZ12" s="186"/>
      <c r="OA12" s="186"/>
      <c r="OB12" s="186"/>
      <c r="OC12" s="186"/>
      <c r="OD12" s="186"/>
      <c r="OE12" s="186"/>
      <c r="OF12" s="186"/>
      <c r="OG12" s="186"/>
      <c r="OH12" s="186"/>
      <c r="OI12" s="186"/>
      <c r="OJ12" s="186"/>
      <c r="OK12" s="186"/>
      <c r="OL12" s="186"/>
      <c r="OM12" s="186"/>
      <c r="ON12" s="186"/>
      <c r="OO12" s="186"/>
      <c r="OP12" s="186"/>
      <c r="OQ12" s="186"/>
      <c r="OR12" s="186"/>
      <c r="OS12" s="186"/>
      <c r="OT12" s="186"/>
      <c r="OU12" s="186"/>
      <c r="OV12" s="186"/>
      <c r="OW12" s="186"/>
      <c r="OX12" s="186"/>
      <c r="OY12" s="186"/>
      <c r="OZ12" s="186"/>
      <c r="PA12" s="186"/>
      <c r="PB12" s="186"/>
      <c r="PC12" s="186"/>
      <c r="PD12" s="186"/>
      <c r="PE12" s="186"/>
      <c r="PF12" s="186"/>
      <c r="PG12" s="186"/>
      <c r="PH12" s="186"/>
      <c r="PI12" s="186"/>
      <c r="PJ12" s="186"/>
      <c r="PK12" s="186"/>
      <c r="PL12" s="186"/>
      <c r="PM12" s="186"/>
      <c r="PN12" s="186"/>
      <c r="PO12" s="186"/>
      <c r="PP12" s="186"/>
      <c r="PQ12" s="186"/>
      <c r="PR12" s="186"/>
      <c r="PS12" s="186"/>
      <c r="PT12" s="186"/>
      <c r="PU12" s="186"/>
      <c r="PV12" s="186"/>
      <c r="PW12" s="186"/>
      <c r="PX12" s="186"/>
      <c r="PY12" s="186"/>
      <c r="PZ12" s="186"/>
      <c r="QA12" s="186"/>
      <c r="QB12" s="186"/>
      <c r="QC12" s="186"/>
      <c r="QD12" s="186"/>
      <c r="QE12" s="186"/>
      <c r="QF12" s="186"/>
      <c r="QG12" s="186"/>
      <c r="QH12" s="186"/>
      <c r="QI12" s="186"/>
      <c r="QJ12" s="186"/>
      <c r="QK12" s="186"/>
      <c r="QL12" s="186"/>
      <c r="QM12" s="186"/>
      <c r="QN12" s="186"/>
      <c r="QO12" s="186"/>
      <c r="QP12" s="186"/>
      <c r="QQ12" s="186"/>
      <c r="QR12" s="186"/>
      <c r="QS12" s="186"/>
      <c r="QT12" s="186"/>
      <c r="QU12" s="186"/>
      <c r="QV12" s="186"/>
      <c r="QW12" s="186"/>
      <c r="QX12" s="186"/>
      <c r="QY12" s="186"/>
      <c r="QZ12" s="186"/>
      <c r="RA12" s="186"/>
      <c r="RB12" s="186"/>
      <c r="RC12" s="186"/>
      <c r="RD12" s="186"/>
      <c r="RE12" s="186"/>
      <c r="RF12" s="186"/>
      <c r="RG12" s="186"/>
      <c r="RH12" s="186"/>
      <c r="RI12" s="186"/>
      <c r="RJ12" s="186"/>
      <c r="RK12" s="186"/>
      <c r="RL12" s="186"/>
      <c r="RM12" s="186"/>
      <c r="RN12" s="186"/>
      <c r="RO12" s="186"/>
      <c r="RP12" s="186"/>
      <c r="RQ12" s="186"/>
      <c r="RR12" s="186"/>
      <c r="RS12" s="186"/>
      <c r="RT12" s="186"/>
      <c r="RU12" s="186"/>
      <c r="RV12" s="186"/>
      <c r="RW12" s="186"/>
      <c r="RX12" s="186"/>
      <c r="RY12" s="186"/>
      <c r="RZ12" s="186"/>
      <c r="SA12" s="186"/>
      <c r="SB12" s="186"/>
      <c r="SC12" s="186"/>
      <c r="SD12" s="179"/>
      <c r="SE12" s="179"/>
      <c r="SF12" s="179"/>
      <c r="SG12" s="179"/>
      <c r="SH12" s="179"/>
      <c r="SI12" s="179"/>
      <c r="SJ12" s="179"/>
      <c r="SK12" s="179"/>
      <c r="SL12" s="179"/>
      <c r="SM12" s="179"/>
      <c r="SN12" s="179"/>
      <c r="SO12" s="179"/>
      <c r="SP12" s="179"/>
      <c r="SQ12" s="179"/>
      <c r="SR12" s="179"/>
      <c r="SS12" s="179"/>
      <c r="ST12" s="179"/>
      <c r="SU12" s="179"/>
      <c r="SV12" s="179"/>
      <c r="SW12" s="179"/>
      <c r="SX12" s="179"/>
      <c r="SY12" s="188"/>
      <c r="SZ12" s="188"/>
      <c r="TA12" s="188"/>
      <c r="TB12" s="188"/>
      <c r="TC12" s="188"/>
      <c r="TD12" s="188"/>
      <c r="TE12" s="188"/>
      <c r="TF12" s="188"/>
      <c r="TG12" s="188"/>
      <c r="TH12" s="188"/>
      <c r="TI12" s="188"/>
      <c r="TJ12" s="188"/>
      <c r="TK12" s="188"/>
      <c r="TL12" s="188"/>
      <c r="TM12" s="188"/>
      <c r="TN12" s="188"/>
      <c r="TO12" s="188"/>
      <c r="TP12" s="188"/>
      <c r="TQ12" s="188"/>
      <c r="TR12" s="188"/>
      <c r="TS12" s="188"/>
      <c r="TT12" s="188"/>
      <c r="TU12" s="188"/>
      <c r="TV12" s="188"/>
      <c r="TW12" s="188"/>
      <c r="TX12" s="188"/>
      <c r="TY12" s="188"/>
      <c r="TZ12" s="188">
        <f t="shared" ref="TZ12:VE12" si="1000">TZ17/$TZ$17-1</f>
        <v>0</v>
      </c>
      <c r="UA12" s="188">
        <f t="shared" si="1000"/>
        <v>2.1577497961122738E-4</v>
      </c>
      <c r="UB12" s="188">
        <f t="shared" si="1000"/>
        <v>5.6686647185966166E-4</v>
      </c>
      <c r="UC12" s="188">
        <f t="shared" si="1000"/>
        <v>8.8870033975418927E-4</v>
      </c>
      <c r="UD12" s="188">
        <f t="shared" si="1000"/>
        <v>1.2690494563567523E-3</v>
      </c>
      <c r="UE12" s="188">
        <f t="shared" si="1000"/>
        <v>1.1337329437193233E-3</v>
      </c>
      <c r="UF12" s="188">
        <f t="shared" si="1000"/>
        <v>1.6128265425168209E-3</v>
      </c>
      <c r="UG12" s="188">
        <f t="shared" si="1000"/>
        <v>1.678656197313444E-3</v>
      </c>
      <c r="UH12" s="188">
        <f t="shared" si="1000"/>
        <v>2.6295289888198514E-3</v>
      </c>
      <c r="UI12" s="188">
        <f t="shared" si="1000"/>
        <v>3.108622587617349E-3</v>
      </c>
      <c r="UJ12" s="188">
        <f t="shared" si="1000"/>
        <v>2.9440484506260134E-3</v>
      </c>
      <c r="UK12" s="188">
        <f t="shared" si="1000"/>
        <v>3.5438297498839866E-3</v>
      </c>
      <c r="UL12" s="188">
        <f t="shared" si="1000"/>
        <v>4.3484144196201946E-3</v>
      </c>
      <c r="UM12" s="188">
        <f t="shared" si="1000"/>
        <v>4.9774533432322965E-3</v>
      </c>
      <c r="UN12" s="188">
        <f t="shared" si="1000"/>
        <v>5.1164270589139083E-3</v>
      </c>
      <c r="UO12" s="188">
        <f t="shared" si="1000"/>
        <v>5.2224859471974305E-3</v>
      </c>
      <c r="UP12" s="188">
        <f t="shared" si="1000"/>
        <v>5.4528897389853892E-3</v>
      </c>
      <c r="UQ12" s="188">
        <f t="shared" si="1000"/>
        <v>5.5004333785606541E-3</v>
      </c>
      <c r="UR12" s="188">
        <f t="shared" si="1000"/>
        <v>5.8551820738537153E-3</v>
      </c>
      <c r="US12" s="188">
        <f t="shared" si="1000"/>
        <v>6.0234134138894557E-3</v>
      </c>
      <c r="UT12" s="188">
        <f t="shared" si="1000"/>
        <v>6.1660443326152503E-3</v>
      </c>
      <c r="UU12" s="188">
        <f t="shared" si="1000"/>
        <v>6.3196468604740375E-3</v>
      </c>
      <c r="UV12" s="188">
        <f t="shared" si="1000"/>
        <v>6.3050180482970841E-3</v>
      </c>
      <c r="UW12" s="188">
        <f t="shared" si="1000"/>
        <v>6.5793082766163469E-3</v>
      </c>
      <c r="UX12" s="188">
        <f t="shared" si="1000"/>
        <v>6.6999959770766004E-3</v>
      </c>
      <c r="UY12" s="188">
        <f t="shared" si="1000"/>
        <v>6.8170264744928932E-3</v>
      </c>
      <c r="UZ12" s="188">
        <f t="shared" si="1000"/>
        <v>7.1827467789182808E-3</v>
      </c>
      <c r="VA12" s="188">
        <f t="shared" si="1000"/>
        <v>7.1681179667413275E-3</v>
      </c>
      <c r="VB12" s="188">
        <f t="shared" si="1000"/>
        <v>7.2522336367593088E-3</v>
      </c>
      <c r="VC12" s="188">
        <f t="shared" si="1000"/>
        <v>7.2485764337151259E-3</v>
      </c>
      <c r="VD12" s="188">
        <f t="shared" si="1000"/>
        <v>7.6618403777160005E-3</v>
      </c>
      <c r="VE12" s="188">
        <f t="shared" si="1000"/>
        <v>7.7642420629551179E-3</v>
      </c>
      <c r="VF12" s="188">
        <f t="shared" ref="VF12:WK12" si="1001">VF17/$TZ$17-1</f>
        <v>8.0202462760530224E-3</v>
      </c>
      <c r="VG12" s="188">
        <f t="shared" si="1001"/>
        <v>8.3969381896114026E-3</v>
      </c>
      <c r="VH12" s="188">
        <f t="shared" si="1001"/>
        <v>8.7992305244795066E-3</v>
      </c>
      <c r="VI12" s="188">
        <f t="shared" si="1001"/>
        <v>9.0040338949577414E-3</v>
      </c>
      <c r="VJ12" s="188">
        <f t="shared" si="1001"/>
        <v>9.260038108055868E-3</v>
      </c>
      <c r="VK12" s="188">
        <f t="shared" si="1001"/>
        <v>9.7135312855434197E-3</v>
      </c>
      <c r="VL12" s="188">
        <f t="shared" si="1001"/>
        <v>1.0006107529084041E-2</v>
      </c>
      <c r="VM12" s="188">
        <f t="shared" si="1001"/>
        <v>1.0379142239598016E-2</v>
      </c>
      <c r="VN12" s="188">
        <f t="shared" si="1001"/>
        <v>1.0580288407032068E-2</v>
      </c>
      <c r="VO12" s="188">
        <f t="shared" si="1001"/>
        <v>1.0916751087103549E-2</v>
      </c>
      <c r="VP12" s="188">
        <f t="shared" si="1001"/>
        <v>1.0737548137935038E-2</v>
      </c>
      <c r="VQ12" s="188">
        <f t="shared" si="1001"/>
        <v>1.094966591450186E-2</v>
      </c>
      <c r="VR12" s="188">
        <f t="shared" si="1001"/>
        <v>1.0982580741900394E-2</v>
      </c>
      <c r="VS12" s="188">
        <f t="shared" si="1001"/>
        <v>1.122029893977694E-2</v>
      </c>
      <c r="VT12" s="188">
        <f t="shared" si="1001"/>
        <v>1.1823737442079096E-2</v>
      </c>
      <c r="VU12" s="188">
        <f t="shared" si="1001"/>
        <v>1.1776193802503832E-2</v>
      </c>
      <c r="VV12" s="188">
        <f t="shared" si="1001"/>
        <v>1.1834709051211867E-2</v>
      </c>
      <c r="VW12" s="188">
        <f t="shared" si="1001"/>
        <v>1.2138256903885036E-2</v>
      </c>
      <c r="VX12" s="188">
        <f t="shared" si="1001"/>
        <v>1.2328431462186318E-2</v>
      </c>
      <c r="VY12" s="188">
        <f t="shared" si="1001"/>
        <v>1.2635636517903892E-2</v>
      </c>
      <c r="VZ12" s="188">
        <f t="shared" si="1001"/>
        <v>1.2741695406187414E-2</v>
      </c>
      <c r="WA12" s="188">
        <f t="shared" si="1001"/>
        <v>1.2946498776665649E-2</v>
      </c>
      <c r="WB12" s="188">
        <f t="shared" si="1001"/>
        <v>1.3323190690224029E-2</v>
      </c>
      <c r="WC12" s="188">
        <f t="shared" si="1001"/>
        <v>1.3560908888100576E-2</v>
      </c>
      <c r="WD12" s="188">
        <f t="shared" si="1001"/>
        <v>1.3842513522508204E-2</v>
      </c>
      <c r="WE12" s="188">
        <f t="shared" si="1001"/>
        <v>1.4142404172137191E-2</v>
      </c>
      <c r="WF12" s="188">
        <f t="shared" si="1001"/>
        <v>1.4614183364846323E-2</v>
      </c>
      <c r="WG12" s="188">
        <f t="shared" si="1001"/>
        <v>1.503110451189138E-2</v>
      </c>
      <c r="WH12" s="188">
        <f t="shared" si="1001"/>
        <v>1.519933585192712E-2</v>
      </c>
      <c r="WI12" s="188">
        <f t="shared" si="1001"/>
        <v>1.5875918415114487E-2</v>
      </c>
      <c r="WJ12" s="188">
        <f t="shared" si="1001"/>
        <v>1.5597970983751042E-2</v>
      </c>
      <c r="WK12" s="188">
        <f t="shared" si="1001"/>
        <v>1.6340383201735031E-2</v>
      </c>
      <c r="WL12" s="188">
        <f t="shared" ref="WL12:XQ12" si="1002">WL17/$TZ$17-1</f>
        <v>1.6621987836142882E-2</v>
      </c>
      <c r="WM12" s="188">
        <f t="shared" si="1002"/>
        <v>1.6940164500993005E-2</v>
      </c>
      <c r="WN12" s="188">
        <f t="shared" si="1002"/>
        <v>1.7101081434940157E-2</v>
      </c>
      <c r="WO12" s="188">
        <f t="shared" si="1002"/>
        <v>1.7137653465382874E-2</v>
      </c>
      <c r="WP12" s="188">
        <f t="shared" si="1002"/>
        <v>1.7221769135400633E-2</v>
      </c>
      <c r="WQ12" s="188">
        <f t="shared" si="1002"/>
        <v>1.7411943693701915E-2</v>
      </c>
      <c r="WR12" s="188">
        <f t="shared" si="1002"/>
        <v>1.7283941587153073E-2</v>
      </c>
      <c r="WS12" s="188">
        <f t="shared" si="1002"/>
        <v>1.7602118252003196E-2</v>
      </c>
      <c r="WT12" s="188">
        <f t="shared" si="1002"/>
        <v>1.7411943693701915E-2</v>
      </c>
      <c r="WU12" s="188">
        <f t="shared" si="1002"/>
        <v>1.7660633500711231E-2</v>
      </c>
      <c r="WV12" s="188">
        <f t="shared" si="1002"/>
        <v>1.8044639820358199E-2</v>
      </c>
      <c r="WW12" s="188">
        <f t="shared" si="1002"/>
        <v>1.8136069896464546E-2</v>
      </c>
      <c r="WX12" s="188">
        <f t="shared" si="1002"/>
        <v>1.8450589358270708E-2</v>
      </c>
      <c r="WY12" s="188">
        <f t="shared" si="1002"/>
        <v>1.8377445297385497E-2</v>
      </c>
      <c r="WZ12" s="188">
        <f t="shared" si="1002"/>
        <v>1.8574934261775367E-2</v>
      </c>
      <c r="XA12" s="188">
        <f t="shared" si="1002"/>
        <v>1.875779441398806E-2</v>
      </c>
      <c r="XB12" s="188">
        <f t="shared" si="1002"/>
        <v>1.9046713454484276E-2</v>
      </c>
      <c r="XC12" s="188">
        <f t="shared" si="1002"/>
        <v>1.9364890119334621E-2</v>
      </c>
      <c r="XD12" s="188">
        <f t="shared" si="1002"/>
        <v>1.9796440078556854E-2</v>
      </c>
      <c r="XE12" s="188">
        <f t="shared" si="1002"/>
        <v>1.996101421554819E-2</v>
      </c>
      <c r="XF12" s="188">
        <f t="shared" si="1002"/>
        <v>1.9968328621636777E-2</v>
      </c>
      <c r="XG12" s="188">
        <f t="shared" si="1002"/>
        <v>2.0187760804292187E-2</v>
      </c>
      <c r="XH12" s="188">
        <f t="shared" si="1002"/>
        <v>2.0597367545248879E-2</v>
      </c>
      <c r="XI12" s="188">
        <f t="shared" si="1002"/>
        <v>2.0451079423478458E-2</v>
      </c>
      <c r="XJ12" s="188">
        <f t="shared" si="1002"/>
        <v>2.093383022532036E-2</v>
      </c>
      <c r="XK12" s="188">
        <f t="shared" si="1002"/>
        <v>2.0904572600966231E-2</v>
      </c>
      <c r="XL12" s="188">
        <f t="shared" si="1002"/>
        <v>2.1273950108436024E-2</v>
      </c>
      <c r="XM12" s="188">
        <f t="shared" si="1002"/>
        <v>2.1599441179374734E-2</v>
      </c>
      <c r="XN12" s="188">
        <f t="shared" si="1002"/>
        <v>2.2056591559906691E-2</v>
      </c>
      <c r="XO12" s="188">
        <f t="shared" si="1002"/>
        <v>2.2411340255199752E-2</v>
      </c>
      <c r="XP12" s="188">
        <f t="shared" si="1002"/>
        <v>2.2846547417466168E-2</v>
      </c>
      <c r="XQ12" s="188">
        <f t="shared" si="1002"/>
        <v>2.3369527452794747E-2</v>
      </c>
      <c r="XR12" s="188">
        <f t="shared" ref="XR12:YB12" si="1003">XR17/$TZ$17-1</f>
        <v>2.3972965955096903E-2</v>
      </c>
      <c r="XS12" s="188">
        <f t="shared" si="1003"/>
        <v>2.3877878675946151E-2</v>
      </c>
      <c r="XT12" s="188">
        <f t="shared" si="1003"/>
        <v>2.4664177330461223E-2</v>
      </c>
      <c r="XU12" s="188">
        <f t="shared" si="1003"/>
        <v>2.4455716756938584E-2</v>
      </c>
      <c r="XV12" s="188">
        <f t="shared" si="1003"/>
        <v>2.5326131081471415E-2</v>
      </c>
      <c r="XW12" s="188">
        <f t="shared" si="1003"/>
        <v>2.5995399238570194E-2</v>
      </c>
      <c r="XX12" s="188">
        <f t="shared" si="1003"/>
        <v>2.575036663460506E-2</v>
      </c>
      <c r="XY12" s="188">
        <f t="shared" si="1003"/>
        <v>2.6562265710430077E-2</v>
      </c>
      <c r="XZ12" s="188">
        <f t="shared" si="1003"/>
        <v>2.6200202609048651E-2</v>
      </c>
      <c r="YA12" s="188">
        <f t="shared" si="1003"/>
        <v>2.7227876664484674E-2</v>
      </c>
      <c r="YB12" s="188">
        <f t="shared" si="1003"/>
        <v>2.6792669502218258E-2</v>
      </c>
      <c r="YC12" s="188">
        <f t="shared" ref="YC12:AAN12" si="1004">YC17/$TZ$17-1</f>
        <v>2.7542396126290614E-2</v>
      </c>
      <c r="YD12" s="188">
        <f t="shared" si="1004"/>
        <v>2.7297363522325258E-2</v>
      </c>
      <c r="YE12" s="188">
        <f t="shared" si="1004"/>
        <v>2.8017832522043928E-2</v>
      </c>
      <c r="YF12" s="188">
        <f t="shared" si="1004"/>
        <v>2.8292122750362969E-2</v>
      </c>
      <c r="YG12" s="188">
        <f t="shared" si="1004"/>
        <v>2.8888246846576759E-2</v>
      </c>
      <c r="YH12" s="188">
        <f t="shared" si="1004"/>
        <v>2.8851674816134043E-2</v>
      </c>
      <c r="YI12" s="188">
        <f t="shared" si="1004"/>
        <v>3.0237754769907088E-2</v>
      </c>
      <c r="YJ12" s="188">
        <f t="shared" si="1004"/>
        <v>3.0457186952562498E-2</v>
      </c>
      <c r="YK12" s="188">
        <f t="shared" si="1004"/>
        <v>3.1031367830510526E-2</v>
      </c>
      <c r="YL12" s="188">
        <f t="shared" si="1004"/>
        <v>3.1280057637520065E-2</v>
      </c>
      <c r="YM12" s="188">
        <f t="shared" si="1004"/>
        <v>3.1173998749236542E-2</v>
      </c>
      <c r="YN12" s="188">
        <f t="shared" si="1004"/>
        <v>3.1298343652741201E-2</v>
      </c>
      <c r="YO12" s="188">
        <f t="shared" si="1004"/>
        <v>3.154703345975074E-2</v>
      </c>
      <c r="YP12" s="188">
        <f t="shared" si="1004"/>
        <v>3.2479620236035789E-2</v>
      </c>
      <c r="YQ12" s="188">
        <f t="shared" si="1004"/>
        <v>3.1726236408919251E-2</v>
      </c>
      <c r="YR12" s="188">
        <f t="shared" si="1004"/>
        <v>3.2421104987327753E-2</v>
      </c>
      <c r="YS12" s="188">
        <f t="shared" si="1004"/>
        <v>3.2753910464355052E-2</v>
      </c>
      <c r="YT12" s="188">
        <f t="shared" si="1004"/>
        <v>3.2852654946549986E-2</v>
      </c>
      <c r="YU12" s="188">
        <f t="shared" si="1004"/>
        <v>3.3745012489348358E-2</v>
      </c>
      <c r="YV12" s="188">
        <f t="shared" si="1004"/>
        <v>3.3576781149312618E-2</v>
      </c>
      <c r="YW12" s="188">
        <f t="shared" si="1004"/>
        <v>3.4297250149031067E-2</v>
      </c>
      <c r="YX12" s="188">
        <f t="shared" si="1004"/>
        <v>3.5123778037032816E-2</v>
      </c>
      <c r="YY12" s="188">
        <f t="shared" si="1004"/>
        <v>3.4878745433067682E-2</v>
      </c>
      <c r="YZ12" s="188">
        <f t="shared" si="1004"/>
        <v>3.595396312807897E-2</v>
      </c>
      <c r="ZA12" s="188">
        <f t="shared" si="1004"/>
        <v>3.5800360600220182E-2</v>
      </c>
      <c r="ZB12" s="188">
        <f t="shared" si="1004"/>
        <v>3.6773176609992353E-2</v>
      </c>
      <c r="ZC12" s="188">
        <f t="shared" si="1004"/>
        <v>3.6634202894310519E-2</v>
      </c>
      <c r="ZD12" s="188">
        <f t="shared" si="1004"/>
        <v>3.8371374340331998E-2</v>
      </c>
      <c r="ZE12" s="188">
        <f t="shared" si="1004"/>
        <v>3.909550054309463E-2</v>
      </c>
      <c r="ZF12" s="188">
        <f t="shared" si="1004"/>
        <v>3.9121100964404576E-2</v>
      </c>
      <c r="ZG12" s="188">
        <f t="shared" si="1004"/>
        <v>3.9402705598812204E-2</v>
      </c>
      <c r="ZH12" s="188">
        <f t="shared" si="1004"/>
        <v>3.9417334410989158E-2</v>
      </c>
      <c r="ZI12" s="188">
        <f t="shared" si="1004"/>
        <v>4.0082945365043754E-2</v>
      </c>
      <c r="ZJ12" s="188">
        <f t="shared" si="1004"/>
        <v>4.03206635629203E-2</v>
      </c>
      <c r="ZK12" s="188">
        <f t="shared" si="1004"/>
        <v>4.0262148314212265E-2</v>
      </c>
      <c r="ZL12" s="188">
        <f t="shared" si="1004"/>
        <v>4.0576667776018427E-2</v>
      </c>
      <c r="ZM12" s="188">
        <f t="shared" si="1004"/>
        <v>4.0364549999451382E-2</v>
      </c>
      <c r="ZN12" s="188">
        <f t="shared" si="1004"/>
        <v>4.0766842334319708E-2</v>
      </c>
      <c r="ZO12" s="188">
        <f t="shared" si="1004"/>
        <v>4.0883872831735779E-2</v>
      </c>
      <c r="ZP12" s="188">
        <f t="shared" si="1004"/>
        <v>4.0872901222603009E-2</v>
      </c>
      <c r="ZQ12" s="188">
        <f t="shared" si="1004"/>
        <v>4.095701689262099E-2</v>
      </c>
      <c r="ZR12" s="188">
        <f t="shared" si="1004"/>
        <v>4.095701689262099E-2</v>
      </c>
      <c r="ZS12" s="188">
        <f t="shared" si="1004"/>
        <v>4.0931416471311044E-2</v>
      </c>
      <c r="ZT12" s="188">
        <f t="shared" si="1004"/>
        <v>4.136662363357746E-2</v>
      </c>
      <c r="ZU12" s="188">
        <f t="shared" si="1004"/>
        <v>4.1355652024444689E-2</v>
      </c>
      <c r="ZV12" s="188">
        <f t="shared" si="1004"/>
        <v>4.1736001141047252E-2</v>
      </c>
      <c r="ZW12" s="188">
        <f t="shared" si="1004"/>
        <v>4.1567769801011512E-2</v>
      </c>
      <c r="ZX12" s="188">
        <f t="shared" si="1004"/>
        <v>4.1757944359313015E-2</v>
      </c>
      <c r="ZY12" s="188">
        <f t="shared" si="1004"/>
        <v>4.2266295582464419E-2</v>
      </c>
      <c r="ZZ12" s="188">
        <f t="shared" si="1004"/>
        <v>4.2065149415030367E-2</v>
      </c>
      <c r="AAA12" s="188">
        <f t="shared" si="1004"/>
        <v>4.2372354470747942E-2</v>
      </c>
      <c r="AAB12" s="188">
        <f t="shared" si="1004"/>
        <v>4.2628358683845846E-2</v>
      </c>
      <c r="AAC12" s="188">
        <f t="shared" si="1004"/>
        <v>4.2818533242147128E-2</v>
      </c>
      <c r="AAD12" s="188">
        <f t="shared" si="1004"/>
        <v>4.2928249333474833E-2</v>
      </c>
      <c r="AAE12" s="188">
        <f t="shared" si="1004"/>
        <v>4.3078194658289215E-2</v>
      </c>
      <c r="AAF12" s="188">
        <f t="shared" si="1004"/>
        <v>4.3462200977936183E-2</v>
      </c>
      <c r="AAG12" s="188">
        <f t="shared" si="1004"/>
        <v>4.3337856074431302E-2</v>
      </c>
      <c r="AAH12" s="188">
        <f t="shared" si="1004"/>
        <v>4.3378085307918202E-2</v>
      </c>
      <c r="AAI12" s="188">
        <f t="shared" si="1004"/>
        <v>4.3495115805334494E-2</v>
      </c>
      <c r="AAJ12" s="188">
        <f t="shared" si="1004"/>
        <v>4.3535345038821172E-2</v>
      </c>
      <c r="AAK12" s="188">
        <f t="shared" si="1004"/>
        <v>4.3557288257086713E-2</v>
      </c>
      <c r="AAL12" s="188">
        <f t="shared" si="1004"/>
        <v>4.3546316647953942E-2</v>
      </c>
      <c r="AAM12" s="188">
        <f t="shared" si="1004"/>
        <v>4.3645061130148877E-2</v>
      </c>
      <c r="AAN12" s="188">
        <f t="shared" si="1004"/>
        <v>4.37108907849455E-2</v>
      </c>
      <c r="AAO12" s="188">
        <f t="shared" ref="AAO12:ACZ12" si="1005">AAO17/$TZ$17-1</f>
        <v>4.3842550094538746E-2</v>
      </c>
      <c r="AAP12" s="188">
        <f t="shared" si="1005"/>
        <v>4.4018095840663074E-2</v>
      </c>
      <c r="AAQ12" s="188">
        <f t="shared" si="1005"/>
        <v>4.4047353465016981E-2</v>
      </c>
      <c r="AAR12" s="188">
        <f t="shared" si="1005"/>
        <v>4.3758434424520765E-2</v>
      </c>
      <c r="AAS12" s="188">
        <f t="shared" si="1005"/>
        <v>4.394129457673368E-2</v>
      </c>
      <c r="AAT12" s="188">
        <f t="shared" si="1005"/>
        <v>4.3893750937158194E-2</v>
      </c>
      <c r="AAU12" s="188">
        <f t="shared" si="1005"/>
        <v>4.3977866607176175E-2</v>
      </c>
      <c r="AAV12" s="188">
        <f t="shared" si="1005"/>
        <v>4.3893750937158194E-2</v>
      </c>
      <c r="AAW12" s="188">
        <f t="shared" si="1005"/>
        <v>4.3948608982822046E-2</v>
      </c>
      <c r="AAX12" s="188">
        <f t="shared" si="1005"/>
        <v>4.3933980170645093E-2</v>
      </c>
      <c r="AAY12" s="188">
        <f t="shared" si="1005"/>
        <v>4.414975515025632E-2</v>
      </c>
      <c r="AAZ12" s="188">
        <f t="shared" si="1005"/>
        <v>4.3937637373689276E-2</v>
      </c>
      <c r="ABA12" s="188">
        <f t="shared" si="1005"/>
        <v>4.3634089521016106E-2</v>
      </c>
      <c r="ABB12" s="188">
        <f t="shared" si="1005"/>
        <v>4.3912036952379552E-2</v>
      </c>
      <c r="ABC12" s="188">
        <f t="shared" si="1005"/>
        <v>4.3791349251919298E-2</v>
      </c>
      <c r="ABD12" s="188">
        <f t="shared" si="1005"/>
        <v>4.4029067449795622E-2</v>
      </c>
      <c r="ABE12" s="188">
        <f t="shared" si="1005"/>
        <v>4.403638185588421E-2</v>
      </c>
      <c r="ABF12" s="188">
        <f t="shared" si="1005"/>
        <v>4.4102211510680833E-2</v>
      </c>
      <c r="ABG12" s="188">
        <f t="shared" si="1005"/>
        <v>4.4021753043707257E-2</v>
      </c>
      <c r="ABH12" s="188">
        <f t="shared" si="1005"/>
        <v>4.3977866607176175E-2</v>
      </c>
      <c r="ABI12" s="188">
        <f t="shared" si="1005"/>
        <v>4.3988838216308945E-2</v>
      </c>
      <c r="ABJ12" s="188">
        <f t="shared" si="1005"/>
        <v>4.4102211510680833E-2</v>
      </c>
      <c r="ABK12" s="188">
        <f t="shared" si="1005"/>
        <v>4.4029067449795622E-2</v>
      </c>
      <c r="ABL12" s="188">
        <f t="shared" si="1005"/>
        <v>4.393032296760091E-2</v>
      </c>
      <c r="ABM12" s="188">
        <f t="shared" si="1005"/>
        <v>4.3875464921937057E-2</v>
      </c>
      <c r="ABN12" s="188">
        <f t="shared" si="1005"/>
        <v>4.3582888678396658E-2</v>
      </c>
      <c r="ABO12" s="188">
        <f t="shared" si="1005"/>
        <v>4.3571917069263666E-2</v>
      </c>
      <c r="ABP12" s="188">
        <f t="shared" si="1005"/>
        <v>4.3312255653121801E-2</v>
      </c>
      <c r="ABQ12" s="188">
        <f t="shared" si="1005"/>
        <v>4.3454886571847595E-2</v>
      </c>
      <c r="ABR12" s="188">
        <f t="shared" si="1005"/>
        <v>4.334517048051989E-2</v>
      </c>
      <c r="ABS12" s="188">
        <f t="shared" si="1005"/>
        <v>4.3356142089652661E-2</v>
      </c>
      <c r="ABT12" s="188">
        <f t="shared" si="1005"/>
        <v>4.3154995922218609E-2</v>
      </c>
      <c r="ABU12" s="188">
        <f t="shared" si="1005"/>
        <v>4.3330541668342937E-2</v>
      </c>
      <c r="ABV12" s="188">
        <f t="shared" si="1005"/>
        <v>4.334517048051989E-2</v>
      </c>
      <c r="ABW12" s="188">
        <f t="shared" si="1005"/>
        <v>4.3293969637900442E-2</v>
      </c>
      <c r="ABX12" s="188">
        <f t="shared" si="1005"/>
        <v>4.3184253546572737E-2</v>
      </c>
      <c r="ABY12" s="188">
        <f t="shared" si="1005"/>
        <v>4.303065101871395E-2</v>
      </c>
      <c r="ABZ12" s="188">
        <f t="shared" si="1005"/>
        <v>4.2920934927386245E-2</v>
      </c>
      <c r="ACA12" s="188">
        <f t="shared" si="1005"/>
        <v>4.2767332399527458E-2</v>
      </c>
      <c r="ACB12" s="188">
        <f t="shared" si="1005"/>
        <v>4.2610072668624488E-2</v>
      </c>
      <c r="ACC12" s="188">
        <f t="shared" si="1005"/>
        <v>4.2511328186429775E-2</v>
      </c>
      <c r="ACD12" s="188">
        <f t="shared" si="1005"/>
        <v>4.2240695161154695E-2</v>
      </c>
      <c r="ACE12" s="188">
        <f t="shared" si="1005"/>
        <v>4.238332607988049E-2</v>
      </c>
      <c r="ACF12" s="188">
        <f t="shared" si="1005"/>
        <v>4.2350411252482401E-2</v>
      </c>
      <c r="ACG12" s="188">
        <f t="shared" si="1005"/>
        <v>4.2430869719455977E-2</v>
      </c>
      <c r="ACH12" s="188">
        <f t="shared" si="1005"/>
        <v>4.2262638379420236E-2</v>
      </c>
      <c r="ACI12" s="188">
        <f t="shared" si="1005"/>
        <v>4.2112693054605632E-2</v>
      </c>
      <c r="ACJ12" s="188">
        <f t="shared" si="1005"/>
        <v>4.2204123130712201E-2</v>
      </c>
      <c r="ACK12" s="188">
        <f t="shared" si="1005"/>
        <v>4.2273609988553007E-2</v>
      </c>
      <c r="ACL12" s="188">
        <f t="shared" si="1005"/>
        <v>4.2255323973331649E-2</v>
      </c>
      <c r="ACM12" s="188">
        <f t="shared" si="1005"/>
        <v>4.2156579491136714E-2</v>
      </c>
      <c r="ACN12" s="188">
        <f t="shared" si="1005"/>
        <v>4.2207780333756384E-2</v>
      </c>
      <c r="ACO12" s="188">
        <f t="shared" si="1005"/>
        <v>4.1915204090215985E-2</v>
      </c>
      <c r="ACP12" s="188">
        <f t="shared" si="1005"/>
        <v>4.2152922288092531E-2</v>
      </c>
      <c r="ACQ12" s="188">
        <f t="shared" si="1005"/>
        <v>4.2123664663738625E-2</v>
      </c>
      <c r="ACR12" s="188">
        <f t="shared" si="1005"/>
        <v>4.2178522709402255E-2</v>
      </c>
      <c r="ACS12" s="188">
        <f t="shared" si="1005"/>
        <v>4.2094407039384496E-2</v>
      </c>
      <c r="ACT12" s="188">
        <f t="shared" si="1005"/>
        <v>4.2189494318535026E-2</v>
      </c>
      <c r="ACU12" s="188">
        <f t="shared" si="1005"/>
        <v>4.2105378648517267E-2</v>
      </c>
      <c r="ACV12" s="188">
        <f t="shared" si="1005"/>
        <v>4.2032234587632278E-2</v>
      </c>
      <c r="ACW12" s="188">
        <f t="shared" si="1005"/>
        <v>4.205783500894178E-2</v>
      </c>
      <c r="ACX12" s="188">
        <f t="shared" si="1005"/>
        <v>4.2072463821118955E-2</v>
      </c>
      <c r="ACY12" s="188">
        <f t="shared" si="1005"/>
        <v>4.2123664663738625E-2</v>
      </c>
      <c r="ACZ12" s="188">
        <f t="shared" si="1005"/>
        <v>4.2306524815951319E-2</v>
      </c>
      <c r="ADA12" s="188">
        <f t="shared" ref="ADA12:AFA12" si="1006">ADA17/$TZ$17-1</f>
        <v>4.2174865506358072E-2</v>
      </c>
      <c r="ADB12" s="188">
        <f t="shared" si="1006"/>
        <v>4.2141950678959761E-2</v>
      </c>
      <c r="ADC12" s="188">
        <f t="shared" si="1006"/>
        <v>4.2273609988553007E-2</v>
      </c>
      <c r="ADD12" s="188">
        <f t="shared" si="1006"/>
        <v>4.2211437536800567E-2</v>
      </c>
      <c r="ADE12" s="188">
        <f t="shared" si="1006"/>
        <v>4.2189494318535026E-2</v>
      </c>
      <c r="ADF12" s="188">
        <f t="shared" si="1006"/>
        <v>4.2218751942889154E-2</v>
      </c>
      <c r="ADG12" s="188">
        <f t="shared" si="1006"/>
        <v>4.2109035851561449E-2</v>
      </c>
      <c r="ADH12" s="188">
        <f t="shared" si="1006"/>
        <v>4.218217991244666E-2</v>
      </c>
      <c r="ADI12" s="188">
        <f t="shared" si="1006"/>
        <v>4.1959090526747067E-2</v>
      </c>
      <c r="ADJ12" s="188">
        <f t="shared" si="1006"/>
        <v>4.2046863399809231E-2</v>
      </c>
      <c r="ADK12" s="188">
        <f t="shared" si="1006"/>
        <v>4.2043206196764826E-2</v>
      </c>
      <c r="ADL12" s="188">
        <f t="shared" si="1006"/>
        <v>4.2112693054605632E-2</v>
      </c>
      <c r="ADM12" s="188">
        <f t="shared" si="1006"/>
        <v>4.2123664663738625E-2</v>
      </c>
      <c r="ADN12" s="188">
        <f t="shared" si="1006"/>
        <v>4.2262638379420236E-2</v>
      </c>
      <c r="ADO12" s="188">
        <f t="shared" si="1006"/>
        <v>4.2313839222039906E-2</v>
      </c>
      <c r="ADP12" s="188">
        <f t="shared" si="1006"/>
        <v>4.2237037958110513E-2</v>
      </c>
      <c r="ADQ12" s="188">
        <f t="shared" si="1006"/>
        <v>4.2313839222039906E-2</v>
      </c>
      <c r="ADR12" s="188">
        <f t="shared" si="1006"/>
        <v>4.2244352364198878E-2</v>
      </c>
      <c r="ADS12" s="188">
        <f t="shared" si="1006"/>
        <v>4.2266295582464419E-2</v>
      </c>
      <c r="ADT12" s="188">
        <f t="shared" si="1006"/>
        <v>4.2196808724623613E-2</v>
      </c>
      <c r="ADU12" s="188">
        <f t="shared" si="1006"/>
        <v>4.2226066348977742E-2</v>
      </c>
      <c r="ADV12" s="188">
        <f t="shared" si="1006"/>
        <v>4.2233380755066108E-2</v>
      </c>
      <c r="ADW12" s="188">
        <f t="shared" si="1006"/>
        <v>4.2233380755066108E-2</v>
      </c>
      <c r="ADX12" s="188">
        <f t="shared" si="1006"/>
        <v>4.2273609988553007E-2</v>
      </c>
      <c r="ADY12" s="188">
        <f t="shared" si="1006"/>
        <v>4.2248009567243061E-2</v>
      </c>
      <c r="ADZ12" s="188">
        <f t="shared" si="1006"/>
        <v>4.2295553206818548E-2</v>
      </c>
      <c r="AEA12" s="188">
        <f t="shared" si="1006"/>
        <v>4.2266295582464419E-2</v>
      </c>
      <c r="AEB12" s="188">
        <f t="shared" si="1006"/>
        <v>4.2145607882004166E-2</v>
      </c>
      <c r="AEC12" s="188">
        <f t="shared" si="1006"/>
        <v>4.2109035851561449E-2</v>
      </c>
      <c r="AED12" s="188">
        <f t="shared" si="1006"/>
        <v>4.2123664663738625E-2</v>
      </c>
      <c r="AEE12" s="188">
        <f t="shared" si="1006"/>
        <v>4.2138293475915578E-2</v>
      </c>
      <c r="AEF12" s="188">
        <f t="shared" si="1006"/>
        <v>4.2240695161154695E-2</v>
      </c>
      <c r="AEG12" s="188">
        <f t="shared" si="1006"/>
        <v>4.2251666770287466E-2</v>
      </c>
      <c r="AEH12" s="188">
        <f t="shared" si="1006"/>
        <v>4.2346754049437996E-2</v>
      </c>
      <c r="AEI12" s="188">
        <f t="shared" si="1006"/>
        <v>4.2372354470747942E-2</v>
      </c>
      <c r="AEJ12" s="188">
        <f t="shared" si="1006"/>
        <v>4.2332125237261042E-2</v>
      </c>
      <c r="AEK12" s="188">
        <f t="shared" si="1006"/>
        <v>4.2310182018995501E-2</v>
      </c>
      <c r="AEL12" s="188">
        <f t="shared" si="1006"/>
        <v>4.2178522709402255E-2</v>
      </c>
      <c r="AEM12" s="188">
        <f t="shared" si="1006"/>
        <v>4.2200465927667796E-2</v>
      </c>
      <c r="AEN12" s="188">
        <f t="shared" si="1006"/>
        <v>4.2156579491136714E-2</v>
      </c>
      <c r="AEO12" s="188">
        <f t="shared" si="1006"/>
        <v>4.2156579491136714E-2</v>
      </c>
      <c r="AEP12" s="188">
        <f t="shared" si="1006"/>
        <v>4.2215094739844972E-2</v>
      </c>
      <c r="AEQ12" s="188">
        <f t="shared" si="1006"/>
        <v>4.2083435430251726E-2</v>
      </c>
      <c r="AER12" s="188">
        <f t="shared" si="1006"/>
        <v>4.2233380755066108E-2</v>
      </c>
      <c r="AES12" s="188">
        <f t="shared" si="1006"/>
        <v>4.2174865506358072E-2</v>
      </c>
      <c r="AET12" s="188">
        <f t="shared" si="1006"/>
        <v>4.2299210409862731E-2</v>
      </c>
      <c r="AEU12" s="188">
        <f t="shared" si="1006"/>
        <v>4.2306524815951319E-2</v>
      </c>
      <c r="AEV12" s="188">
        <f t="shared" si="1006"/>
        <v>4.2299210409862731E-2</v>
      </c>
      <c r="AEW12" s="188">
        <f t="shared" si="1006"/>
        <v>4.2189494318535026E-2</v>
      </c>
      <c r="AEX12" s="188">
        <f t="shared" si="1006"/>
        <v>4.2156579491136714E-2</v>
      </c>
      <c r="AEY12" s="188">
        <f t="shared" si="1006"/>
        <v>4.2054177805897597E-2</v>
      </c>
      <c r="AEZ12" s="188">
        <f t="shared" si="1006"/>
        <v>4.2116350257649815E-2</v>
      </c>
      <c r="AFA12" s="188">
        <f t="shared" si="1006"/>
        <v>4.2035891790676239E-2</v>
      </c>
      <c r="AFB12" s="188">
        <f t="shared" ref="AFB12:AHD12" si="1007">AFB17/$TZ$17-1</f>
        <v>4.2196808724623613E-2</v>
      </c>
      <c r="AFC12" s="188">
        <f t="shared" si="1007"/>
        <v>4.2255323973331649E-2</v>
      </c>
      <c r="AFD12" s="188">
        <f t="shared" si="1007"/>
        <v>4.2028577384587873E-2</v>
      </c>
      <c r="AFE12" s="188">
        <f t="shared" si="1007"/>
        <v>4.2101721445472862E-2</v>
      </c>
      <c r="AFF12" s="188">
        <f t="shared" si="1007"/>
        <v>4.2061492211986184E-2</v>
      </c>
      <c r="AFG12" s="188">
        <f t="shared" si="1007"/>
        <v>4.2138293475915578E-2</v>
      </c>
      <c r="AFH12" s="188">
        <f t="shared" si="1007"/>
        <v>4.2112693054605632E-2</v>
      </c>
      <c r="AFI12" s="188">
        <f t="shared" si="1007"/>
        <v>4.2109035851561449E-2</v>
      </c>
      <c r="AFJ12" s="188">
        <f t="shared" si="1007"/>
        <v>4.2226066348977742E-2</v>
      </c>
      <c r="AFK12" s="188">
        <f t="shared" si="1007"/>
        <v>4.2094407039384496E-2</v>
      </c>
      <c r="AFL12" s="188">
        <f t="shared" si="1007"/>
        <v>4.228823880072996E-2</v>
      </c>
      <c r="AFM12" s="188">
        <f t="shared" si="1007"/>
        <v>4.2266295582464419E-2</v>
      </c>
      <c r="AFN12" s="188">
        <f t="shared" si="1007"/>
        <v>4.2229723552021925E-2</v>
      </c>
      <c r="AFO12" s="188">
        <f t="shared" si="1007"/>
        <v>4.2127321866782808E-2</v>
      </c>
      <c r="AFP12" s="188">
        <f t="shared" si="1007"/>
        <v>4.2204123130712201E-2</v>
      </c>
      <c r="AFQ12" s="188">
        <f t="shared" si="1007"/>
        <v>4.2141950678959761E-2</v>
      </c>
      <c r="AFR12" s="188">
        <f t="shared" si="1007"/>
        <v>4.2251666770287466E-2</v>
      </c>
      <c r="AFS12" s="188">
        <f t="shared" si="1007"/>
        <v>4.205783500894178E-2</v>
      </c>
      <c r="AFT12" s="188">
        <f t="shared" si="1007"/>
        <v>4.2233380755066108E-2</v>
      </c>
      <c r="AFU12" s="188">
        <f t="shared" si="1007"/>
        <v>4.2226066348977742E-2</v>
      </c>
      <c r="AFV12" s="188">
        <f t="shared" si="1007"/>
        <v>4.2167551100269707E-2</v>
      </c>
      <c r="AFW12" s="188">
        <f t="shared" si="1007"/>
        <v>4.2233380755066108E-2</v>
      </c>
      <c r="AFX12" s="188">
        <f t="shared" si="1007"/>
        <v>4.218217991244666E-2</v>
      </c>
      <c r="AFY12" s="188">
        <f t="shared" si="1007"/>
        <v>4.2255323973331649E-2</v>
      </c>
      <c r="AFZ12" s="188">
        <f t="shared" si="1007"/>
        <v>4.2215094739844972E-2</v>
      </c>
      <c r="AGA12" s="188">
        <f t="shared" si="1007"/>
        <v>4.2116350257649815E-2</v>
      </c>
      <c r="AGB12" s="188">
        <f t="shared" si="1007"/>
        <v>4.228823880072996E-2</v>
      </c>
      <c r="AGC12" s="188">
        <f t="shared" si="1007"/>
        <v>4.2185837115490843E-2</v>
      </c>
      <c r="AGD12" s="188">
        <f t="shared" si="1007"/>
        <v>4.2244352364198878E-2</v>
      </c>
      <c r="AGE12" s="188">
        <f t="shared" si="1007"/>
        <v>4.2240695161154695E-2</v>
      </c>
      <c r="AGF12" s="188">
        <f t="shared" si="1007"/>
        <v>4.2299210409862731E-2</v>
      </c>
      <c r="AGG12" s="188">
        <f t="shared" si="1007"/>
        <v>4.2266295582464419E-2</v>
      </c>
      <c r="AGH12" s="188">
        <f t="shared" si="1007"/>
        <v>4.2324810831172455E-2</v>
      </c>
      <c r="AGI12" s="188">
        <f t="shared" si="1007"/>
        <v>4.2310182018995501E-2</v>
      </c>
      <c r="AGJ12" s="188">
        <f t="shared" si="1007"/>
        <v>4.2419898110323206E-2</v>
      </c>
      <c r="AGK12" s="188">
        <f t="shared" si="1007"/>
        <v>4.2306524815951319E-2</v>
      </c>
      <c r="AGL12" s="188">
        <f t="shared" si="1007"/>
        <v>4.2291896003774143E-2</v>
      </c>
      <c r="AGM12" s="188">
        <f t="shared" si="1007"/>
        <v>4.2405269298146253E-2</v>
      </c>
      <c r="AGN12" s="188">
        <f t="shared" si="1007"/>
        <v>4.2302867612907136E-2</v>
      </c>
      <c r="AGO12" s="188">
        <f t="shared" si="1007"/>
        <v>4.2167551100269707E-2</v>
      </c>
      <c r="AGP12" s="188">
        <f t="shared" si="1007"/>
        <v>4.2189494318535026E-2</v>
      </c>
      <c r="AGQ12" s="188">
        <f t="shared" si="1007"/>
        <v>4.2229723552021925E-2</v>
      </c>
      <c r="AGR12" s="188">
        <f t="shared" si="1007"/>
        <v>4.2218751942889154E-2</v>
      </c>
      <c r="AGS12" s="188">
        <f t="shared" si="1007"/>
        <v>4.2306524815951319E-2</v>
      </c>
      <c r="AGT12" s="188">
        <f t="shared" si="1007"/>
        <v>4.2291896003774143E-2</v>
      </c>
      <c r="AGU12" s="188">
        <f t="shared" si="1007"/>
        <v>4.2222409145933559E-2</v>
      </c>
      <c r="AGV12" s="188">
        <f t="shared" si="1007"/>
        <v>4.2207780333756384E-2</v>
      </c>
      <c r="AGW12" s="188">
        <f t="shared" si="1007"/>
        <v>4.2295553206818548E-2</v>
      </c>
      <c r="AGX12" s="188">
        <f t="shared" si="1007"/>
        <v>4.2324810831172455E-2</v>
      </c>
      <c r="AGY12" s="188">
        <f t="shared" si="1007"/>
        <v>4.2123664663738625E-2</v>
      </c>
      <c r="AGZ12" s="188">
        <f t="shared" si="1007"/>
        <v>4.2189494318535026E-2</v>
      </c>
      <c r="AHA12" s="188">
        <f t="shared" si="1007"/>
        <v>4.2233380755066108E-2</v>
      </c>
      <c r="AHB12" s="188">
        <f t="shared" si="1007"/>
        <v>4.2397954892057665E-2</v>
      </c>
      <c r="AHC12" s="188">
        <f t="shared" si="1007"/>
        <v>4.2218751942889154E-2</v>
      </c>
      <c r="AHD12" s="188">
        <f t="shared" si="1007"/>
        <v>4.2207780333756384E-2</v>
      </c>
      <c r="AHE12" s="188"/>
      <c r="AHF12" s="188"/>
      <c r="AHG12" s="188"/>
      <c r="AHH12" s="188"/>
      <c r="AHI12" s="188"/>
      <c r="AHJ12" s="188"/>
      <c r="AHK12" s="188"/>
      <c r="AHL12" s="188"/>
      <c r="AHM12" s="188"/>
      <c r="AHN12" s="188"/>
      <c r="AHO12" s="188"/>
      <c r="AHP12" s="188"/>
      <c r="AHQ12" s="188"/>
      <c r="AHR12" s="188"/>
      <c r="AHS12" s="188"/>
      <c r="AHT12" s="188"/>
      <c r="AHU12" s="188"/>
      <c r="AHV12" s="188"/>
      <c r="AHW12" s="188"/>
      <c r="AHX12" s="188"/>
      <c r="AHY12" s="188"/>
      <c r="AHZ12" s="188"/>
      <c r="AIA12" s="188"/>
      <c r="AIB12" s="188"/>
      <c r="AIC12" s="188"/>
      <c r="AID12" s="188"/>
      <c r="AIE12" s="188"/>
      <c r="AIF12" s="188"/>
      <c r="AIG12" s="188"/>
      <c r="AIH12" s="188"/>
      <c r="AII12" s="188"/>
      <c r="AIJ12" s="188"/>
      <c r="AIK12" s="188"/>
      <c r="AIL12" s="188"/>
      <c r="AIM12" s="188"/>
      <c r="AIN12" s="188"/>
      <c r="AIO12" s="188"/>
      <c r="AIP12" s="188"/>
      <c r="AIQ12" s="188"/>
      <c r="AIR12" s="188"/>
      <c r="AIS12" s="188"/>
      <c r="AIT12" s="188"/>
      <c r="AIU12" s="188"/>
      <c r="AIV12" s="188"/>
      <c r="AIW12" s="188"/>
      <c r="AIX12" s="188"/>
      <c r="AIY12" s="188"/>
      <c r="AIZ12" s="188"/>
      <c r="AJA12" s="188"/>
      <c r="AJB12" s="188"/>
      <c r="AJC12" s="188"/>
      <c r="AJD12" s="188"/>
      <c r="AJE12" s="188"/>
      <c r="AJF12" s="188"/>
      <c r="AJG12" s="188"/>
      <c r="AJH12" s="188"/>
      <c r="AJI12" s="188"/>
      <c r="AJJ12" s="188"/>
      <c r="AJK12" s="188"/>
      <c r="AJL12" s="188"/>
      <c r="AJM12" s="188"/>
      <c r="AJN12" s="188"/>
      <c r="AJO12" s="188"/>
      <c r="AJP12" s="188"/>
      <c r="AJQ12" s="188"/>
      <c r="AJR12" s="188"/>
      <c r="AJS12" s="188"/>
      <c r="AJT12" s="188"/>
      <c r="AJU12" s="188"/>
      <c r="AJV12" s="188"/>
      <c r="AJW12" s="188"/>
      <c r="AJX12" s="188"/>
      <c r="AJY12" s="188"/>
      <c r="AJZ12" s="188"/>
      <c r="AKA12" s="188"/>
      <c r="AKB12" s="188"/>
      <c r="AKC12" s="188"/>
      <c r="AKD12" s="188"/>
      <c r="AKE12" s="188"/>
      <c r="AKF12" s="188"/>
      <c r="AKG12" s="188"/>
      <c r="AKH12" s="188"/>
      <c r="AKI12" s="188"/>
      <c r="AKJ12" s="188"/>
      <c r="AKK12" s="188"/>
      <c r="AKL12" s="188"/>
      <c r="AKM12" s="188"/>
      <c r="AKN12" s="188"/>
      <c r="AKO12" s="188"/>
      <c r="AKP12" s="188"/>
      <c r="AKQ12" s="188"/>
      <c r="AKR12" s="188"/>
      <c r="AKS12" s="188"/>
      <c r="AKT12" s="188"/>
      <c r="AKU12" s="188"/>
      <c r="AKV12" s="188"/>
      <c r="AKW12" s="188"/>
      <c r="AKX12" s="188"/>
      <c r="AKY12" s="188"/>
      <c r="AKZ12" s="188"/>
      <c r="ALA12" s="188"/>
      <c r="ALB12" s="188"/>
      <c r="ALC12" s="188"/>
      <c r="ALD12" s="188"/>
      <c r="ALE12" s="188"/>
      <c r="ALF12" s="188"/>
      <c r="ALG12" s="188"/>
      <c r="ALH12" s="188"/>
      <c r="ALI12" s="188"/>
      <c r="ALJ12" s="188"/>
      <c r="ALK12" s="188"/>
      <c r="ALL12" s="188"/>
      <c r="ALM12" s="188"/>
      <c r="ALN12" s="188"/>
      <c r="ALO12" s="188"/>
      <c r="ALP12" s="188"/>
      <c r="ALQ12" s="188"/>
      <c r="ALR12" s="188"/>
      <c r="ALS12" s="188"/>
      <c r="ALT12" s="188"/>
      <c r="ALU12" s="188"/>
      <c r="ALV12" s="188"/>
      <c r="ALW12" s="188"/>
      <c r="ALX12" s="188"/>
      <c r="ALY12" s="188"/>
      <c r="ALZ12" s="188"/>
      <c r="AMA12" s="188"/>
      <c r="AMB12" s="188"/>
      <c r="AMC12" s="188"/>
      <c r="AMD12" s="188"/>
      <c r="AME12" s="188"/>
      <c r="AMF12" s="188"/>
      <c r="AMG12" s="188"/>
      <c r="AMH12" s="188"/>
      <c r="AMI12" s="188"/>
      <c r="AMJ12" s="188"/>
      <c r="AMK12" s="188"/>
      <c r="AML12" s="188"/>
      <c r="AMM12" s="188"/>
      <c r="AMN12" s="188"/>
      <c r="AMO12" s="188"/>
      <c r="AMP12" s="188"/>
      <c r="AMQ12" s="188"/>
      <c r="AMR12" s="188"/>
      <c r="AMS12" s="188"/>
      <c r="AMT12" s="188"/>
      <c r="AMU12" s="188"/>
      <c r="AMV12" s="188"/>
      <c r="AMW12" s="188"/>
      <c r="AMX12" s="188"/>
      <c r="AMY12" s="188"/>
      <c r="AMZ12" s="188"/>
      <c r="ANA12" s="188"/>
      <c r="ANB12" s="188"/>
      <c r="ANC12" s="188"/>
      <c r="AND12" s="188"/>
      <c r="ANE12" s="188"/>
      <c r="ANF12" s="188"/>
      <c r="ANG12" s="188"/>
      <c r="ANH12" s="188"/>
      <c r="ANI12" s="188"/>
      <c r="ANJ12" s="188"/>
      <c r="ANK12" s="188"/>
      <c r="ANL12" s="188"/>
      <c r="ANM12" s="188"/>
      <c r="ANN12" s="188"/>
      <c r="ANO12" s="188"/>
      <c r="ANP12" s="188"/>
      <c r="ANQ12" s="188"/>
      <c r="ANR12" s="188"/>
      <c r="ANS12" s="188"/>
      <c r="ANT12" s="188"/>
      <c r="ANU12" s="188"/>
      <c r="ANV12" s="188"/>
      <c r="ANW12" s="188"/>
      <c r="ANX12" s="188"/>
      <c r="ANY12" s="188"/>
      <c r="ANZ12" s="188"/>
      <c r="AOA12" s="188"/>
      <c r="AOB12" s="188"/>
      <c r="AOC12" s="188"/>
      <c r="AOD12" s="188"/>
      <c r="AOE12" s="188"/>
      <c r="AOF12" s="188"/>
      <c r="AOG12" s="188"/>
      <c r="AOH12" s="188"/>
      <c r="AOI12" s="188"/>
      <c r="AOJ12" s="188"/>
      <c r="AOK12" s="188"/>
      <c r="AOL12" s="188"/>
      <c r="AOM12" s="188"/>
      <c r="AON12" s="188"/>
      <c r="AOO12" s="188"/>
      <c r="AOP12" s="188"/>
      <c r="AOQ12" s="188"/>
      <c r="AOR12" s="188"/>
      <c r="AOS12" s="188"/>
      <c r="AOT12" s="188"/>
      <c r="AOU12" s="188"/>
      <c r="AOV12" s="188"/>
      <c r="AOW12" s="188"/>
      <c r="AOX12" s="188"/>
      <c r="AOY12" s="188"/>
      <c r="AOZ12" s="188"/>
      <c r="APA12" s="188"/>
      <c r="APB12" s="188"/>
      <c r="APC12" s="188"/>
      <c r="APD12" s="188"/>
      <c r="APE12" s="188"/>
      <c r="APF12" s="188"/>
      <c r="APG12" s="188"/>
      <c r="APH12" s="188"/>
      <c r="API12" s="188"/>
      <c r="APJ12" s="188"/>
      <c r="APK12" s="188"/>
    </row>
    <row r="13" spans="1:1638">
      <c r="A13" s="187" t="s">
        <v>245</v>
      </c>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c r="CV13" s="187"/>
      <c r="CW13" s="187"/>
      <c r="CX13" s="187"/>
      <c r="CY13" s="187"/>
      <c r="CZ13" s="187"/>
      <c r="DA13" s="187"/>
      <c r="DB13" s="187"/>
      <c r="DC13" s="187"/>
      <c r="DD13" s="187"/>
      <c r="DE13" s="187"/>
      <c r="DF13" s="187"/>
      <c r="DG13" s="187"/>
      <c r="DH13" s="187"/>
      <c r="DI13" s="187"/>
      <c r="DJ13" s="187"/>
      <c r="DK13" s="187"/>
      <c r="DL13" s="187"/>
      <c r="DM13" s="187"/>
      <c r="DN13" s="187"/>
      <c r="DO13" s="187"/>
      <c r="DP13" s="187"/>
      <c r="DQ13" s="187"/>
      <c r="DR13" s="187"/>
      <c r="DS13" s="187"/>
      <c r="DT13" s="187"/>
      <c r="DU13" s="187"/>
      <c r="DV13" s="187"/>
      <c r="DW13" s="187"/>
      <c r="DX13" s="187"/>
      <c r="DY13" s="187"/>
      <c r="DZ13" s="187"/>
      <c r="EA13" s="187"/>
      <c r="EB13" s="187"/>
      <c r="EC13" s="187"/>
      <c r="ED13" s="187"/>
      <c r="EE13" s="187"/>
      <c r="EF13" s="187"/>
      <c r="EG13" s="187"/>
      <c r="EH13" s="187"/>
      <c r="EI13" s="187"/>
      <c r="EJ13" s="187"/>
      <c r="EK13" s="187"/>
      <c r="EL13" s="187"/>
      <c r="EM13" s="187"/>
      <c r="EN13" s="187"/>
      <c r="EO13" s="187"/>
      <c r="EP13" s="187"/>
      <c r="EQ13" s="187"/>
      <c r="ER13" s="187"/>
      <c r="ES13" s="187"/>
      <c r="ET13" s="187"/>
      <c r="EU13" s="187"/>
      <c r="EV13" s="187"/>
      <c r="EW13" s="187"/>
      <c r="EX13" s="187"/>
      <c r="EY13" s="187"/>
      <c r="EZ13" s="187"/>
      <c r="FA13" s="187"/>
      <c r="FB13" s="187"/>
      <c r="FC13" s="187"/>
      <c r="FD13" s="187"/>
      <c r="FE13" s="187"/>
      <c r="FF13" s="187"/>
      <c r="FG13" s="187"/>
      <c r="FH13" s="187"/>
      <c r="FI13" s="187"/>
      <c r="FJ13" s="187"/>
      <c r="FK13" s="187"/>
      <c r="FL13" s="187"/>
      <c r="FM13" s="187"/>
      <c r="FN13" s="187"/>
      <c r="FO13" s="187"/>
      <c r="FP13" s="187"/>
      <c r="FQ13" s="187"/>
      <c r="FR13" s="187"/>
      <c r="FS13" s="187"/>
      <c r="FT13" s="187"/>
      <c r="FU13" s="187"/>
      <c r="FV13" s="187"/>
      <c r="FW13" s="187"/>
      <c r="FX13" s="187"/>
      <c r="FY13" s="187"/>
      <c r="FZ13" s="187"/>
      <c r="GA13" s="187"/>
      <c r="GB13" s="187"/>
      <c r="GC13" s="187"/>
      <c r="GD13" s="187"/>
      <c r="GE13" s="187"/>
      <c r="GF13" s="187"/>
      <c r="GG13" s="187"/>
      <c r="GH13" s="187"/>
      <c r="GI13" s="187"/>
      <c r="GJ13" s="187"/>
      <c r="GK13" s="187"/>
      <c r="GL13" s="187"/>
      <c r="GM13" s="187"/>
      <c r="GN13" s="187"/>
      <c r="GO13" s="187"/>
      <c r="GP13" s="187"/>
      <c r="GQ13" s="187"/>
      <c r="GR13" s="187"/>
      <c r="GS13" s="187"/>
      <c r="GT13" s="187"/>
      <c r="GU13" s="187"/>
      <c r="GV13" s="187"/>
      <c r="GW13" s="187"/>
      <c r="GX13" s="187"/>
      <c r="GY13" s="187"/>
      <c r="GZ13" s="187"/>
      <c r="HA13" s="187"/>
      <c r="HB13" s="187"/>
      <c r="HC13" s="187"/>
      <c r="HD13" s="187"/>
      <c r="HE13" s="187"/>
      <c r="HF13" s="187"/>
      <c r="HG13" s="187"/>
      <c r="HH13" s="187"/>
      <c r="HI13" s="187"/>
      <c r="HJ13" s="187"/>
      <c r="HK13" s="187"/>
      <c r="HL13" s="187"/>
      <c r="HM13" s="187"/>
      <c r="HN13" s="187"/>
      <c r="HO13" s="187"/>
      <c r="HP13" s="187"/>
      <c r="HQ13" s="187"/>
      <c r="HR13" s="187"/>
      <c r="HS13" s="187"/>
      <c r="HT13" s="187"/>
      <c r="HU13" s="187"/>
      <c r="HV13" s="187"/>
      <c r="HW13" s="187"/>
      <c r="HX13" s="187"/>
      <c r="HY13" s="187"/>
      <c r="HZ13" s="187"/>
      <c r="IA13" s="187"/>
      <c r="IB13" s="187"/>
      <c r="IC13" s="187"/>
      <c r="ID13" s="187"/>
      <c r="IE13" s="187"/>
      <c r="IF13" s="187"/>
      <c r="IG13" s="187"/>
      <c r="IH13" s="187"/>
      <c r="II13" s="187"/>
      <c r="IJ13" s="187"/>
      <c r="IK13" s="187"/>
      <c r="IL13" s="187"/>
      <c r="IM13" s="187"/>
      <c r="IN13" s="187"/>
      <c r="IO13" s="187"/>
      <c r="IP13" s="187"/>
      <c r="IQ13" s="187"/>
      <c r="IR13" s="187"/>
      <c r="IS13" s="187"/>
      <c r="IT13" s="187"/>
      <c r="IU13" s="187"/>
      <c r="IV13" s="187"/>
      <c r="IW13" s="187"/>
      <c r="IX13" s="187"/>
      <c r="IY13" s="187"/>
      <c r="IZ13" s="187"/>
      <c r="JA13" s="187"/>
      <c r="JB13" s="187"/>
      <c r="JC13" s="187"/>
      <c r="JD13" s="187"/>
      <c r="JE13" s="187"/>
      <c r="JF13" s="187"/>
      <c r="JG13" s="187"/>
      <c r="JH13" s="187"/>
      <c r="JI13" s="187"/>
      <c r="JJ13" s="187"/>
      <c r="JK13" s="187"/>
      <c r="JL13" s="187"/>
      <c r="JM13" s="187"/>
      <c r="JN13" s="187"/>
      <c r="JO13" s="187"/>
      <c r="JP13" s="187"/>
      <c r="JQ13" s="187"/>
      <c r="JR13" s="187"/>
      <c r="JS13" s="187"/>
      <c r="JT13" s="187"/>
      <c r="JU13" s="187"/>
      <c r="JV13" s="187"/>
      <c r="JW13" s="187"/>
      <c r="JX13" s="187"/>
      <c r="JY13" s="187"/>
      <c r="JZ13" s="187"/>
      <c r="KA13" s="187"/>
      <c r="KB13" s="187"/>
      <c r="KC13" s="187"/>
      <c r="KD13" s="187"/>
      <c r="KE13" s="187"/>
      <c r="KF13" s="187"/>
      <c r="KG13" s="187"/>
      <c r="KH13" s="187"/>
      <c r="KI13" s="187"/>
      <c r="KJ13" s="187"/>
      <c r="KK13" s="187"/>
      <c r="KL13" s="187"/>
      <c r="KM13" s="187"/>
      <c r="KN13" s="187"/>
      <c r="KO13" s="187"/>
      <c r="KP13" s="187"/>
      <c r="KQ13" s="187"/>
      <c r="KR13" s="187"/>
      <c r="KS13" s="187"/>
      <c r="KT13" s="187"/>
      <c r="KU13" s="187"/>
      <c r="KV13" s="187"/>
      <c r="KW13" s="187"/>
      <c r="KX13" s="187"/>
      <c r="KY13" s="187"/>
      <c r="KZ13" s="187"/>
      <c r="LA13" s="187"/>
      <c r="LB13" s="187"/>
      <c r="LC13" s="187"/>
      <c r="LD13" s="187"/>
      <c r="LE13" s="187"/>
      <c r="LF13" s="187"/>
      <c r="LG13" s="187"/>
      <c r="LH13" s="187"/>
      <c r="LI13" s="187"/>
      <c r="LJ13" s="187"/>
      <c r="LK13" s="187"/>
      <c r="LL13" s="187"/>
      <c r="LM13" s="187"/>
      <c r="LN13" s="187"/>
      <c r="LO13" s="187"/>
      <c r="LP13" s="187"/>
      <c r="LQ13" s="187"/>
      <c r="LR13" s="187"/>
      <c r="LS13" s="187"/>
      <c r="LT13" s="187"/>
      <c r="LU13" s="187"/>
      <c r="LV13" s="187"/>
      <c r="LW13" s="187"/>
      <c r="LX13" s="187"/>
      <c r="LY13" s="187"/>
      <c r="LZ13" s="187"/>
      <c r="MA13" s="187"/>
      <c r="MB13" s="187"/>
      <c r="MC13" s="187"/>
      <c r="MD13" s="187"/>
      <c r="ME13" s="187"/>
      <c r="MF13" s="187"/>
      <c r="MG13" s="187"/>
      <c r="MH13" s="187"/>
      <c r="MI13" s="187"/>
      <c r="MJ13" s="187"/>
      <c r="MK13" s="187"/>
      <c r="ML13" s="187"/>
      <c r="MM13" s="187"/>
      <c r="MN13" s="187"/>
      <c r="MO13" s="187"/>
      <c r="MP13" s="187"/>
      <c r="MQ13" s="187"/>
      <c r="MR13" s="187"/>
      <c r="MS13" s="187"/>
      <c r="MT13" s="187"/>
      <c r="MU13" s="187"/>
      <c r="MV13" s="187"/>
      <c r="MW13" s="187"/>
      <c r="MX13" s="187"/>
      <c r="MY13" s="187"/>
      <c r="MZ13" s="187"/>
      <c r="NA13" s="187"/>
      <c r="NB13" s="187"/>
      <c r="NC13" s="187"/>
      <c r="ND13" s="187"/>
      <c r="NE13" s="187"/>
      <c r="NF13" s="187"/>
      <c r="NG13" s="187"/>
      <c r="NH13" s="187"/>
      <c r="NI13" s="187"/>
      <c r="NJ13" s="187"/>
      <c r="NK13" s="187"/>
      <c r="NL13" s="187"/>
      <c r="NM13" s="187"/>
      <c r="NN13" s="187"/>
      <c r="NO13" s="187"/>
      <c r="NP13" s="187"/>
      <c r="NQ13" s="187"/>
      <c r="NR13" s="187"/>
      <c r="NS13" s="187"/>
      <c r="NT13" s="187"/>
      <c r="NU13" s="187"/>
      <c r="NV13" s="187"/>
      <c r="NW13" s="187"/>
      <c r="NX13" s="187"/>
      <c r="NY13" s="187"/>
      <c r="NZ13" s="187"/>
      <c r="OA13" s="187"/>
      <c r="OB13" s="187"/>
      <c r="OC13" s="187"/>
      <c r="OD13" s="187"/>
      <c r="OE13" s="187"/>
      <c r="OF13" s="187"/>
      <c r="OG13" s="187"/>
      <c r="OH13" s="187"/>
      <c r="OI13" s="187"/>
      <c r="OJ13" s="187"/>
      <c r="OK13" s="187"/>
      <c r="OL13" s="187"/>
      <c r="OM13" s="187"/>
      <c r="ON13" s="187"/>
      <c r="OO13" s="187"/>
      <c r="OP13" s="187"/>
      <c r="OQ13" s="187"/>
      <c r="OR13" s="187"/>
      <c r="OS13" s="187"/>
      <c r="OT13" s="187"/>
      <c r="OU13" s="187"/>
      <c r="OV13" s="187"/>
      <c r="OW13" s="187"/>
      <c r="OX13" s="187"/>
      <c r="OY13" s="187"/>
      <c r="OZ13" s="187"/>
      <c r="PA13" s="187"/>
      <c r="PB13" s="187"/>
      <c r="PC13" s="187"/>
      <c r="PD13" s="187"/>
      <c r="PE13" s="187"/>
      <c r="PF13" s="187"/>
      <c r="PG13" s="187"/>
      <c r="PH13" s="187"/>
      <c r="PI13" s="187"/>
      <c r="PJ13" s="187"/>
      <c r="PK13" s="187"/>
      <c r="PL13" s="187"/>
      <c r="PM13" s="187"/>
      <c r="PN13" s="187"/>
      <c r="PO13" s="187"/>
      <c r="PP13" s="187"/>
      <c r="PQ13" s="187"/>
      <c r="PR13" s="187"/>
      <c r="PS13" s="187"/>
      <c r="PT13" s="187"/>
      <c r="PU13" s="187"/>
      <c r="PV13" s="187"/>
      <c r="PW13" s="187"/>
      <c r="PX13" s="187"/>
      <c r="PY13" s="187"/>
      <c r="PZ13" s="187"/>
      <c r="QA13" s="187"/>
      <c r="QB13" s="187"/>
      <c r="QC13" s="187"/>
      <c r="QD13" s="187"/>
      <c r="QE13" s="187"/>
      <c r="QF13" s="187"/>
      <c r="QG13" s="187"/>
      <c r="QH13" s="187"/>
      <c r="QI13" s="187"/>
      <c r="QJ13" s="187"/>
      <c r="QK13" s="187"/>
      <c r="QL13" s="187"/>
      <c r="QM13" s="187"/>
      <c r="QN13" s="187"/>
      <c r="QO13" s="187"/>
      <c r="QP13" s="187"/>
      <c r="QQ13" s="187"/>
      <c r="QR13" s="187"/>
      <c r="QS13" s="187"/>
      <c r="QT13" s="187"/>
      <c r="QU13" s="187"/>
      <c r="QV13" s="187"/>
      <c r="QW13" s="187"/>
      <c r="QX13" s="187"/>
      <c r="QY13" s="187"/>
      <c r="QZ13" s="187"/>
      <c r="RA13" s="187"/>
      <c r="RB13" s="187"/>
      <c r="RC13" s="187"/>
      <c r="RD13" s="187"/>
      <c r="RE13" s="187"/>
      <c r="RF13" s="187"/>
      <c r="RG13" s="187"/>
      <c r="RH13" s="187"/>
      <c r="RI13" s="187"/>
      <c r="RJ13" s="187"/>
      <c r="RK13" s="187"/>
      <c r="RL13" s="187"/>
      <c r="RM13" s="187"/>
      <c r="RN13" s="187"/>
      <c r="RO13" s="187"/>
      <c r="RP13" s="187"/>
      <c r="RQ13" s="187"/>
      <c r="RR13" s="187"/>
      <c r="RS13" s="187"/>
      <c r="RT13" s="187"/>
      <c r="RU13" s="187"/>
      <c r="RV13" s="187"/>
      <c r="RW13" s="187"/>
      <c r="RX13" s="187"/>
      <c r="RY13" s="187"/>
      <c r="RZ13" s="187"/>
      <c r="SA13" s="187"/>
      <c r="SB13" s="187"/>
      <c r="SC13" s="187"/>
      <c r="SD13" s="179"/>
      <c r="SE13" s="179"/>
      <c r="SF13" s="179"/>
      <c r="SG13" s="179"/>
      <c r="SH13" s="179"/>
      <c r="SI13" s="179"/>
      <c r="SJ13" s="179"/>
      <c r="SK13" s="179"/>
      <c r="SL13" s="179"/>
      <c r="SM13" s="179"/>
      <c r="SN13" s="179"/>
      <c r="SO13" s="179"/>
      <c r="SP13" s="179"/>
      <c r="SQ13" s="179"/>
      <c r="SR13" s="179"/>
      <c r="SS13" s="179"/>
      <c r="ST13" s="179"/>
      <c r="SU13" s="179"/>
      <c r="SV13" s="179"/>
      <c r="SW13" s="179"/>
      <c r="SX13" s="179"/>
      <c r="SY13" s="188"/>
      <c r="SZ13" s="188"/>
      <c r="TA13" s="188"/>
      <c r="TB13" s="188"/>
      <c r="TC13" s="188"/>
      <c r="TD13" s="188"/>
      <c r="TE13" s="188"/>
      <c r="TF13" s="188"/>
      <c r="TG13" s="188"/>
      <c r="TH13" s="188"/>
      <c r="TI13" s="188"/>
      <c r="TJ13" s="188"/>
      <c r="TK13" s="188"/>
      <c r="TL13" s="188"/>
      <c r="TM13" s="188"/>
      <c r="TN13" s="188"/>
      <c r="TO13" s="188"/>
      <c r="TP13" s="188"/>
      <c r="TQ13" s="188"/>
      <c r="TR13" s="188"/>
      <c r="TS13" s="188"/>
      <c r="TT13" s="188"/>
      <c r="TU13" s="188"/>
      <c r="TV13" s="188"/>
      <c r="TW13" s="188"/>
      <c r="TX13" s="188"/>
      <c r="TY13" s="188"/>
      <c r="TZ13" s="188">
        <f t="shared" ref="TZ13:VE13" si="1008">TZ18/$TZ$18-1</f>
        <v>0</v>
      </c>
      <c r="UA13" s="188">
        <f t="shared" si="1008"/>
        <v>7.5402965197124416E-4</v>
      </c>
      <c r="UB13" s="188">
        <f t="shared" si="1008"/>
        <v>-3.943150734117995E-3</v>
      </c>
      <c r="UC13" s="188">
        <f t="shared" si="1008"/>
        <v>-2.5950371139269457E-3</v>
      </c>
      <c r="UD13" s="188">
        <f t="shared" si="1008"/>
        <v>-1.4101333751150857E-3</v>
      </c>
      <c r="UE13" s="188">
        <f t="shared" si="1008"/>
        <v>-3.6004099832219749E-3</v>
      </c>
      <c r="UF13" s="188">
        <f t="shared" si="1008"/>
        <v>-6.3423359903901355E-3</v>
      </c>
      <c r="UG13" s="188">
        <f t="shared" si="1008"/>
        <v>-6.9462125514926365E-3</v>
      </c>
      <c r="UH13" s="188">
        <f t="shared" si="1008"/>
        <v>-4.6188396430273393E-3</v>
      </c>
      <c r="UI13" s="188">
        <f t="shared" si="1008"/>
        <v>-2.6635852641061497E-3</v>
      </c>
      <c r="UJ13" s="188">
        <f t="shared" si="1008"/>
        <v>-4.3936100067242245E-3</v>
      </c>
      <c r="UK13" s="188">
        <f t="shared" si="1008"/>
        <v>-1.1130913910051277E-3</v>
      </c>
      <c r="UL13" s="188">
        <f t="shared" si="1008"/>
        <v>-1.7006469639697652E-3</v>
      </c>
      <c r="UM13" s="188">
        <f t="shared" si="1008"/>
        <v>-4.798370512544281E-3</v>
      </c>
      <c r="UN13" s="188">
        <f t="shared" si="1008"/>
        <v>-5.425096457039813E-3</v>
      </c>
      <c r="UO13" s="188">
        <f t="shared" si="1008"/>
        <v>-5.5883063384188914E-3</v>
      </c>
      <c r="UP13" s="188">
        <f t="shared" si="1008"/>
        <v>-4.8212198959374231E-3</v>
      </c>
      <c r="UQ13" s="188">
        <f t="shared" si="1008"/>
        <v>-8.0038125828290063E-3</v>
      </c>
      <c r="UR13" s="188">
        <f t="shared" si="1008"/>
        <v>-9.5412496654198042E-3</v>
      </c>
      <c r="US13" s="188">
        <f t="shared" si="1008"/>
        <v>-1.0451960803514848E-2</v>
      </c>
      <c r="UT13" s="188">
        <f t="shared" si="1008"/>
        <v>-1.179354602845073E-2</v>
      </c>
      <c r="UU13" s="188">
        <f t="shared" si="1008"/>
        <v>-1.0520508953694052E-2</v>
      </c>
      <c r="UV13" s="188">
        <f t="shared" si="1008"/>
        <v>-9.4563805271025148E-3</v>
      </c>
      <c r="UW13" s="188">
        <f t="shared" si="1008"/>
        <v>-5.0105433583370607E-3</v>
      </c>
      <c r="UX13" s="188">
        <f t="shared" si="1008"/>
        <v>-7.1355360138924961E-3</v>
      </c>
      <c r="UY13" s="188">
        <f t="shared" si="1008"/>
        <v>-7.8308101085671211E-3</v>
      </c>
      <c r="UZ13" s="188">
        <f t="shared" si="1008"/>
        <v>-1.0886099087983103E-2</v>
      </c>
      <c r="VA13" s="188">
        <f t="shared" si="1008"/>
        <v>-1.4225373260998708E-2</v>
      </c>
      <c r="VB13" s="188">
        <f t="shared" si="1008"/>
        <v>-1.5896642446320164E-2</v>
      </c>
      <c r="VC13" s="188">
        <f t="shared" si="1008"/>
        <v>-1.8955195623363896E-2</v>
      </c>
      <c r="VD13" s="188">
        <f t="shared" si="1008"/>
        <v>-1.8328469678868253E-2</v>
      </c>
      <c r="VE13" s="188">
        <f t="shared" si="1008"/>
        <v>-2.1422929029815241E-2</v>
      </c>
      <c r="VF13" s="188">
        <f t="shared" ref="VF13:WK13" si="1009">VF18/$TZ$18-1</f>
        <v>-2.4638163692982662E-2</v>
      </c>
      <c r="VG13" s="188">
        <f t="shared" si="1009"/>
        <v>-2.4272573558693611E-2</v>
      </c>
      <c r="VH13" s="188">
        <f t="shared" si="1009"/>
        <v>-2.5098415558471476E-2</v>
      </c>
      <c r="VI13" s="188">
        <f t="shared" si="1009"/>
        <v>-2.7468223036095529E-2</v>
      </c>
      <c r="VJ13" s="188">
        <f t="shared" si="1009"/>
        <v>-2.7987230458880852E-2</v>
      </c>
      <c r="VK13" s="188">
        <f t="shared" si="1009"/>
        <v>-2.5206134080181686E-2</v>
      </c>
      <c r="VL13" s="188">
        <f t="shared" si="1009"/>
        <v>-1.3249378170351989E-2</v>
      </c>
      <c r="VM13" s="188">
        <f t="shared" si="1009"/>
        <v>-7.9254718397669954E-3</v>
      </c>
      <c r="VN13" s="188">
        <f t="shared" si="1009"/>
        <v>-2.0466519124934246E-3</v>
      </c>
      <c r="VO13" s="188">
        <f t="shared" si="1009"/>
        <v>3.8811309791939586E-3</v>
      </c>
      <c r="VP13" s="188">
        <f t="shared" si="1009"/>
        <v>8.6631805036003762E-3</v>
      </c>
      <c r="VQ13" s="188">
        <f t="shared" si="1009"/>
        <v>3.6885433191666817E-3</v>
      </c>
      <c r="VR13" s="188">
        <f t="shared" si="1009"/>
        <v>1.4411432525770929E-2</v>
      </c>
      <c r="VS13" s="188">
        <f t="shared" si="1009"/>
        <v>3.1166558948144907E-2</v>
      </c>
      <c r="VT13" s="188">
        <f t="shared" si="1009"/>
        <v>2.7899097122936256E-2</v>
      </c>
      <c r="VU13" s="188">
        <f t="shared" si="1009"/>
        <v>2.3064820436488498E-2</v>
      </c>
      <c r="VV13" s="188">
        <f t="shared" si="1009"/>
        <v>2.1498005575249612E-2</v>
      </c>
      <c r="VW13" s="188">
        <f t="shared" si="1009"/>
        <v>1.0830607728314234E-2</v>
      </c>
      <c r="VX13" s="188">
        <f t="shared" si="1009"/>
        <v>1.0070049681087934E-2</v>
      </c>
      <c r="VY13" s="188">
        <f t="shared" si="1009"/>
        <v>7.0343458874375653E-3</v>
      </c>
      <c r="VZ13" s="188">
        <f t="shared" si="1009"/>
        <v>-8.4085730886489518E-3</v>
      </c>
      <c r="WA13" s="188">
        <f t="shared" si="1009"/>
        <v>-1.9193482050177346E-2</v>
      </c>
      <c r="WB13" s="188">
        <f t="shared" si="1009"/>
        <v>-2.1857067314283496E-2</v>
      </c>
      <c r="WC13" s="188">
        <f t="shared" si="1009"/>
        <v>-3.2573428125632464E-2</v>
      </c>
      <c r="WD13" s="188">
        <f t="shared" si="1009"/>
        <v>-2.0362064800851343E-2</v>
      </c>
      <c r="WE13" s="188">
        <f t="shared" si="1009"/>
        <v>-2.1520854958642532E-2</v>
      </c>
      <c r="WF13" s="188">
        <f t="shared" si="1009"/>
        <v>-1.092200526188658E-2</v>
      </c>
      <c r="WG13" s="188">
        <f t="shared" si="1009"/>
        <v>-8.2257780215044818E-4</v>
      </c>
      <c r="WH13" s="188">
        <f t="shared" si="1009"/>
        <v>4.2369285206003138E-3</v>
      </c>
      <c r="WI13" s="188">
        <f t="shared" si="1009"/>
        <v>-2.9377778648230768E-3</v>
      </c>
      <c r="WJ13" s="188">
        <f t="shared" si="1009"/>
        <v>-6.610000195851895E-3</v>
      </c>
      <c r="WK13" s="188">
        <f t="shared" si="1009"/>
        <v>-8.2877977764285182E-3</v>
      </c>
      <c r="WL13" s="188">
        <f t="shared" ref="WL13:XQ13" si="1010">WL18/$TZ$18-1</f>
        <v>-2.0352272207968536E-2</v>
      </c>
      <c r="WM13" s="188">
        <f t="shared" si="1010"/>
        <v>-1.8093447449682332E-2</v>
      </c>
      <c r="WN13" s="188">
        <f t="shared" si="1010"/>
        <v>-1.2854410257414628E-2</v>
      </c>
      <c r="WO13" s="188">
        <f t="shared" si="1010"/>
        <v>-1.4000143624695593E-2</v>
      </c>
      <c r="WP13" s="188">
        <f t="shared" si="1010"/>
        <v>-1.255736827330467E-2</v>
      </c>
      <c r="WQ13" s="188">
        <f t="shared" si="1010"/>
        <v>-6.1954470971490316E-3</v>
      </c>
      <c r="WR13" s="188">
        <f t="shared" si="1010"/>
        <v>-6.6850767412862666E-3</v>
      </c>
      <c r="WS13" s="188">
        <f t="shared" si="1010"/>
        <v>-7.099629839989019E-3</v>
      </c>
      <c r="WT13" s="188">
        <f t="shared" si="1010"/>
        <v>-7.8765088753534052E-3</v>
      </c>
      <c r="WU13" s="188">
        <f t="shared" si="1010"/>
        <v>-1.2766276921469921E-2</v>
      </c>
      <c r="WV13" s="188">
        <f t="shared" si="1010"/>
        <v>-1.6027210351423515E-2</v>
      </c>
      <c r="WW13" s="188">
        <f t="shared" si="1010"/>
        <v>-1.2485555925497938E-2</v>
      </c>
      <c r="WX13" s="188">
        <f t="shared" si="1010"/>
        <v>-1.5452711568969324E-2</v>
      </c>
      <c r="WY13" s="188">
        <f t="shared" si="1010"/>
        <v>-1.3298341134765579E-2</v>
      </c>
      <c r="WZ13" s="188">
        <f t="shared" si="1010"/>
        <v>-1.8514528943640252E-2</v>
      </c>
      <c r="XA13" s="188">
        <f t="shared" si="1010"/>
        <v>-2.3342277234832842E-2</v>
      </c>
      <c r="XB13" s="188">
        <f t="shared" si="1010"/>
        <v>-1.337668187782759E-2</v>
      </c>
      <c r="XC13" s="188">
        <f t="shared" si="1010"/>
        <v>-1.343217323749657E-2</v>
      </c>
      <c r="XD13" s="188">
        <f t="shared" si="1010"/>
        <v>-1.0693511427955826E-2</v>
      </c>
      <c r="XE13" s="188">
        <f t="shared" si="1010"/>
        <v>-9.2148299026616476E-3</v>
      </c>
      <c r="XF13" s="188">
        <f t="shared" si="1010"/>
        <v>-1.834479066700534E-3</v>
      </c>
      <c r="XG13" s="188">
        <f t="shared" si="1010"/>
        <v>-4.1226816036350478E-3</v>
      </c>
      <c r="XH13" s="188">
        <f t="shared" si="1010"/>
        <v>-7.2758965118784324E-3</v>
      </c>
      <c r="XI13" s="188">
        <f t="shared" si="1010"/>
        <v>-1.4202523877605566E-2</v>
      </c>
      <c r="XJ13" s="188">
        <f t="shared" si="1010"/>
        <v>-1.5968454794127118E-2</v>
      </c>
      <c r="XK13" s="188">
        <f t="shared" si="1010"/>
        <v>-1.2217891720036289E-2</v>
      </c>
      <c r="XL13" s="188">
        <f t="shared" si="1010"/>
        <v>-1.2407215182435927E-2</v>
      </c>
      <c r="XM13" s="188">
        <f t="shared" si="1010"/>
        <v>-1.382387695280618E-2</v>
      </c>
      <c r="XN13" s="188">
        <f t="shared" si="1010"/>
        <v>-1.1330029965334276E-2</v>
      </c>
      <c r="XO13" s="188">
        <f t="shared" si="1010"/>
        <v>-1.40882769606403E-2</v>
      </c>
      <c r="XP13" s="188">
        <f t="shared" si="1010"/>
        <v>-1.2573689261442644E-2</v>
      </c>
      <c r="XQ13" s="188">
        <f t="shared" si="1010"/>
        <v>-1.2573689261442644E-2</v>
      </c>
      <c r="XR13" s="188">
        <f t="shared" ref="XR13:YB13" si="1011">XR18/$TZ$18-1</f>
        <v>-1.22962324630983E-2</v>
      </c>
      <c r="XS13" s="188">
        <f t="shared" si="1011"/>
        <v>-1.1130913910051277E-3</v>
      </c>
      <c r="XT13" s="188">
        <f t="shared" si="1011"/>
        <v>2.6113581020670296E-5</v>
      </c>
      <c r="XU13" s="188">
        <f t="shared" si="1011"/>
        <v>3.0814025604366524E-3</v>
      </c>
      <c r="XV13" s="188">
        <f t="shared" si="1011"/>
        <v>-3.019382805512616E-3</v>
      </c>
      <c r="XW13" s="188">
        <f t="shared" si="1011"/>
        <v>1.3644346083288017E-3</v>
      </c>
      <c r="XX13" s="188">
        <f t="shared" si="1011"/>
        <v>3.8713383863113737E-3</v>
      </c>
      <c r="XY13" s="188">
        <f t="shared" si="1011"/>
        <v>8.513027412731633E-3</v>
      </c>
      <c r="XZ13" s="188">
        <f t="shared" si="1011"/>
        <v>1.7088074580387413E-2</v>
      </c>
      <c r="YA13" s="188">
        <f t="shared" si="1011"/>
        <v>2.0766825306671288E-2</v>
      </c>
      <c r="YB13" s="188">
        <f t="shared" si="1011"/>
        <v>2.7983966261253324E-2</v>
      </c>
      <c r="YC13" s="188">
        <f t="shared" ref="YC13:AAN13" si="1012">YC18/$TZ$18-1</f>
        <v>2.7360504514385431E-2</v>
      </c>
      <c r="YD13" s="188">
        <f t="shared" si="1012"/>
        <v>3.6010628227475472E-2</v>
      </c>
      <c r="YE13" s="188">
        <f t="shared" si="1012"/>
        <v>3.380076643360308E-2</v>
      </c>
      <c r="YF13" s="188">
        <f t="shared" si="1012"/>
        <v>4.2610835830444449E-2</v>
      </c>
      <c r="YG13" s="188">
        <f t="shared" si="1012"/>
        <v>4.3492169189891516E-2</v>
      </c>
      <c r="YH13" s="188">
        <f t="shared" si="1012"/>
        <v>4.0009270321262447E-2</v>
      </c>
      <c r="YI13" s="188">
        <f t="shared" si="1012"/>
        <v>3.4835517081546197E-2</v>
      </c>
      <c r="YJ13" s="188">
        <f t="shared" si="1012"/>
        <v>4.1403082708239447E-2</v>
      </c>
      <c r="YK13" s="188">
        <f t="shared" si="1012"/>
        <v>3.6738544298426046E-2</v>
      </c>
      <c r="YL13" s="188">
        <f t="shared" si="1012"/>
        <v>3.4871423255449452E-2</v>
      </c>
      <c r="YM13" s="188">
        <f t="shared" si="1012"/>
        <v>3.163660340651675E-2</v>
      </c>
      <c r="YN13" s="188">
        <f t="shared" si="1012"/>
        <v>3.1852040449936947E-2</v>
      </c>
      <c r="YO13" s="188">
        <f t="shared" si="1012"/>
        <v>4.0479314779634068E-2</v>
      </c>
      <c r="YP13" s="188">
        <f t="shared" si="1012"/>
        <v>3.5246805982621421E-2</v>
      </c>
      <c r="YQ13" s="188">
        <f t="shared" si="1012"/>
        <v>3.4029260267533612E-2</v>
      </c>
      <c r="YR13" s="188">
        <f t="shared" si="1012"/>
        <v>3.6017156622730528E-2</v>
      </c>
      <c r="YS13" s="188">
        <f t="shared" si="1012"/>
        <v>3.4551531887946574E-2</v>
      </c>
      <c r="YT13" s="188">
        <f t="shared" si="1012"/>
        <v>3.5573225745379577E-2</v>
      </c>
      <c r="YU13" s="188">
        <f t="shared" si="1012"/>
        <v>4.0805734542392225E-2</v>
      </c>
      <c r="YV13" s="188">
        <f t="shared" si="1012"/>
        <v>3.6438238116688559E-2</v>
      </c>
      <c r="YW13" s="188">
        <f t="shared" si="1012"/>
        <v>4.2976425964733611E-2</v>
      </c>
      <c r="YX13" s="188">
        <f t="shared" si="1012"/>
        <v>4.2702233364016795E-2</v>
      </c>
      <c r="YY13" s="188">
        <f t="shared" si="1012"/>
        <v>4.2731611142664994E-2</v>
      </c>
      <c r="YZ13" s="188">
        <f t="shared" si="1012"/>
        <v>4.8159971797332446E-2</v>
      </c>
      <c r="ZA13" s="188">
        <f t="shared" si="1012"/>
        <v>4.2734875340292522E-2</v>
      </c>
      <c r="ZB13" s="188">
        <f t="shared" si="1012"/>
        <v>5.5837364617403296E-2</v>
      </c>
      <c r="ZC13" s="188">
        <f t="shared" si="1012"/>
        <v>5.3937601598151197E-2</v>
      </c>
      <c r="ZD13" s="188">
        <f t="shared" si="1012"/>
        <v>6.1725977137559784E-2</v>
      </c>
      <c r="ZE13" s="188">
        <f t="shared" si="1012"/>
        <v>6.1171063540871096E-2</v>
      </c>
      <c r="ZF13" s="188">
        <f t="shared" si="1012"/>
        <v>6.8290278566625506E-2</v>
      </c>
      <c r="ZG13" s="188">
        <f t="shared" si="1012"/>
        <v>7.5073281236739176E-2</v>
      </c>
      <c r="ZH13" s="188">
        <f t="shared" si="1012"/>
        <v>7.5970935584324106E-2</v>
      </c>
      <c r="ZI13" s="188">
        <f t="shared" si="1012"/>
        <v>8.6919054427231357E-2</v>
      </c>
      <c r="ZJ13" s="188">
        <f t="shared" si="1012"/>
        <v>8.7398891478485785E-2</v>
      </c>
      <c r="ZK13" s="188">
        <f t="shared" si="1012"/>
        <v>9.1792501485209899E-2</v>
      </c>
      <c r="ZL13" s="188">
        <f t="shared" si="1012"/>
        <v>9.203078791202346E-2</v>
      </c>
      <c r="ZM13" s="188">
        <f t="shared" si="1012"/>
        <v>0.10081474372784416</v>
      </c>
      <c r="ZN13" s="188">
        <f t="shared" si="1012"/>
        <v>9.2602022496850012E-2</v>
      </c>
      <c r="ZO13" s="188">
        <f t="shared" si="1012"/>
        <v>9.5232965784680434E-2</v>
      </c>
      <c r="ZP13" s="188">
        <f t="shared" si="1012"/>
        <v>9.814789426611048E-2</v>
      </c>
      <c r="ZQ13" s="188">
        <f t="shared" si="1012"/>
        <v>0.10032837828133467</v>
      </c>
      <c r="ZR13" s="188">
        <f t="shared" si="1012"/>
        <v>0.10014231901656245</v>
      </c>
      <c r="ZS13" s="188">
        <f t="shared" si="1012"/>
        <v>9.3238541034228239E-2</v>
      </c>
      <c r="ZT13" s="188">
        <f t="shared" si="1012"/>
        <v>9.1743538520796086E-2</v>
      </c>
      <c r="ZU13" s="188">
        <f t="shared" si="1012"/>
        <v>9.19198051926855E-2</v>
      </c>
      <c r="ZV13" s="188">
        <f t="shared" si="1012"/>
        <v>9.9757143696507899E-2</v>
      </c>
      <c r="ZW13" s="188">
        <f t="shared" si="1012"/>
        <v>9.7162106582580954E-2</v>
      </c>
      <c r="ZX13" s="188">
        <f t="shared" si="1012"/>
        <v>0.10210410179073892</v>
      </c>
      <c r="ZY13" s="188">
        <f t="shared" si="1012"/>
        <v>0.1064552772283045</v>
      </c>
      <c r="ZZ13" s="188">
        <f t="shared" si="1012"/>
        <v>0.11038210697428452</v>
      </c>
      <c r="AAA13" s="188">
        <f t="shared" si="1012"/>
        <v>0.10275367711862748</v>
      </c>
      <c r="AAB13" s="188">
        <f t="shared" si="1012"/>
        <v>0.10167649190152583</v>
      </c>
      <c r="AAC13" s="188">
        <f t="shared" si="1012"/>
        <v>9.9688595546328695E-2</v>
      </c>
      <c r="AAD13" s="188">
        <f t="shared" si="1012"/>
        <v>0.10087349928514078</v>
      </c>
      <c r="AAE13" s="188">
        <f t="shared" si="1012"/>
        <v>9.9404610352729295E-2</v>
      </c>
      <c r="AAF13" s="188">
        <f t="shared" si="1012"/>
        <v>0.10218244253380071</v>
      </c>
      <c r="AAG13" s="188">
        <f t="shared" si="1012"/>
        <v>0.1074084229355583</v>
      </c>
      <c r="AAH13" s="188">
        <f t="shared" si="1012"/>
        <v>0.1074965562715029</v>
      </c>
      <c r="AAI13" s="188">
        <f t="shared" si="1012"/>
        <v>0.11493239846713266</v>
      </c>
      <c r="AAJ13" s="188">
        <f t="shared" si="1012"/>
        <v>0.10556741547360238</v>
      </c>
      <c r="AAK13" s="188">
        <f t="shared" si="1012"/>
        <v>0.10070049681087889</v>
      </c>
      <c r="AAL13" s="188">
        <f t="shared" si="1012"/>
        <v>0.10278631909490321</v>
      </c>
      <c r="AAM13" s="188">
        <f t="shared" si="1012"/>
        <v>0.10270144995658614</v>
      </c>
      <c r="AAN13" s="188">
        <f t="shared" si="1012"/>
        <v>0.10086370669225797</v>
      </c>
      <c r="AAO13" s="188">
        <f t="shared" ref="AAO13:ACZ13" si="1013">AAO18/$TZ$18-1</f>
        <v>9.7041331270360409E-2</v>
      </c>
      <c r="AAP13" s="188">
        <f t="shared" si="1013"/>
        <v>0.10128152398858847</v>
      </c>
      <c r="AAQ13" s="188">
        <f t="shared" si="1013"/>
        <v>0.1028026400830413</v>
      </c>
      <c r="AAR13" s="188">
        <f t="shared" si="1013"/>
        <v>0.10524425990847197</v>
      </c>
      <c r="AAS13" s="188">
        <f t="shared" si="1013"/>
        <v>0.10702324761550353</v>
      </c>
      <c r="AAT13" s="188">
        <f t="shared" si="1013"/>
        <v>0.10510716360811356</v>
      </c>
      <c r="AAU13" s="188">
        <f t="shared" si="1013"/>
        <v>9.8954151080123065E-2</v>
      </c>
      <c r="AAV13" s="188">
        <f t="shared" si="1013"/>
        <v>0.10394510925269462</v>
      </c>
      <c r="AAW13" s="188">
        <f t="shared" si="1013"/>
        <v>0.10278958329253096</v>
      </c>
      <c r="AAX13" s="188">
        <f t="shared" si="1013"/>
        <v>9.2804402749760095E-2</v>
      </c>
      <c r="AAY13" s="188">
        <f t="shared" si="1013"/>
        <v>9.0003721185295538E-2</v>
      </c>
      <c r="AAZ13" s="188">
        <f t="shared" si="1013"/>
        <v>8.7079000110982685E-2</v>
      </c>
      <c r="ABA13" s="188">
        <f t="shared" si="1013"/>
        <v>8.7787330996167867E-2</v>
      </c>
      <c r="ABB13" s="188">
        <f t="shared" si="1013"/>
        <v>8.3605893835236422E-2</v>
      </c>
      <c r="ABC13" s="188">
        <f t="shared" si="1013"/>
        <v>8.823126187351904E-2</v>
      </c>
      <c r="ABD13" s="188">
        <f t="shared" si="1013"/>
        <v>9.3232012638973183E-2</v>
      </c>
      <c r="ABE13" s="188">
        <f t="shared" si="1013"/>
        <v>9.3284239801014524E-2</v>
      </c>
      <c r="ABF13" s="188">
        <f t="shared" si="1013"/>
        <v>9.242249162733307E-2</v>
      </c>
      <c r="ABG13" s="188">
        <f t="shared" si="1013"/>
        <v>9.3783662038034343E-2</v>
      </c>
      <c r="ABH13" s="188">
        <f t="shared" si="1013"/>
        <v>9.7371015230746094E-2</v>
      </c>
      <c r="ABI13" s="188">
        <f t="shared" si="1013"/>
        <v>9.6450511499768243E-2</v>
      </c>
      <c r="ABJ13" s="188">
        <f t="shared" si="1013"/>
        <v>9.661698557877485E-2</v>
      </c>
      <c r="ABK13" s="188">
        <f t="shared" si="1013"/>
        <v>9.7472205357201247E-2</v>
      </c>
      <c r="ABL13" s="188">
        <f t="shared" si="1013"/>
        <v>0.10132722275537454</v>
      </c>
      <c r="ABM13" s="188">
        <f t="shared" si="1013"/>
        <v>9.8706072060426697E-2</v>
      </c>
      <c r="ABN13" s="188">
        <f t="shared" si="1013"/>
        <v>9.3695528702089748E-2</v>
      </c>
      <c r="ABO13" s="188">
        <f t="shared" si="1013"/>
        <v>9.126370146954188E-2</v>
      </c>
      <c r="ABP13" s="188">
        <f t="shared" si="1013"/>
        <v>9.1550950860769031E-2</v>
      </c>
      <c r="ABQ13" s="188">
        <f t="shared" si="1013"/>
        <v>9.6819365831684934E-2</v>
      </c>
      <c r="ABR13" s="188">
        <f t="shared" si="1013"/>
        <v>0.10508757842234795</v>
      </c>
      <c r="ABS13" s="188">
        <f t="shared" si="1013"/>
        <v>0.1032824771342955</v>
      </c>
      <c r="ABT13" s="188">
        <f t="shared" si="1013"/>
        <v>0.10176462523747043</v>
      </c>
      <c r="ABU13" s="188">
        <f t="shared" si="1013"/>
        <v>0.10134680794113993</v>
      </c>
      <c r="ABV13" s="188">
        <f t="shared" si="1013"/>
        <v>0.10056992890577554</v>
      </c>
      <c r="ABW13" s="188">
        <f t="shared" si="1013"/>
        <v>9.6000052227162014E-2</v>
      </c>
      <c r="ABX13" s="188">
        <f t="shared" si="1013"/>
        <v>9.276523237822909E-2</v>
      </c>
      <c r="ABY13" s="188">
        <f t="shared" si="1013"/>
        <v>8.6925582822486414E-2</v>
      </c>
      <c r="ABZ13" s="188">
        <f t="shared" si="1013"/>
        <v>8.2577671582548362E-2</v>
      </c>
      <c r="ACA13" s="188">
        <f t="shared" si="1013"/>
        <v>8.6279271692225379E-2</v>
      </c>
      <c r="ACB13" s="188">
        <f t="shared" si="1013"/>
        <v>8.5136802522572053E-2</v>
      </c>
      <c r="ACC13" s="188">
        <f t="shared" si="1013"/>
        <v>9.2664042251774159E-2</v>
      </c>
      <c r="ACD13" s="188">
        <f t="shared" si="1013"/>
        <v>0.10140556349843632</v>
      </c>
      <c r="ACE13" s="188">
        <f t="shared" si="1013"/>
        <v>0.10606683771062242</v>
      </c>
      <c r="ACF13" s="188">
        <f t="shared" si="1013"/>
        <v>9.9522121467322089E-2</v>
      </c>
      <c r="ACG13" s="188">
        <f t="shared" si="1013"/>
        <v>9.830457575223428E-2</v>
      </c>
      <c r="ACH13" s="188">
        <f t="shared" si="1013"/>
        <v>9.6032694203437741E-2</v>
      </c>
      <c r="ACI13" s="188">
        <f t="shared" si="1013"/>
        <v>9.8990057254026542E-2</v>
      </c>
      <c r="ACJ13" s="188">
        <f t="shared" si="1013"/>
        <v>0.10211063018599398</v>
      </c>
      <c r="ACK13" s="188">
        <f t="shared" si="1013"/>
        <v>0.10544011176612678</v>
      </c>
      <c r="ACL13" s="188">
        <f t="shared" si="1013"/>
        <v>0.10179400301611863</v>
      </c>
      <c r="ACM13" s="188">
        <f t="shared" si="1013"/>
        <v>0.1041083191340737</v>
      </c>
      <c r="ACN13" s="188">
        <f t="shared" si="1013"/>
        <v>0.10397448703134282</v>
      </c>
      <c r="ACO13" s="188">
        <f t="shared" si="1013"/>
        <v>0.10273409193286209</v>
      </c>
      <c r="ACP13" s="188">
        <f t="shared" si="1013"/>
        <v>0.10754551923591671</v>
      </c>
      <c r="ACQ13" s="188">
        <f t="shared" si="1013"/>
        <v>0.10946813163856195</v>
      </c>
      <c r="ACR13" s="188">
        <f t="shared" si="1013"/>
        <v>0.11380298608798967</v>
      </c>
      <c r="ACS13" s="188">
        <f t="shared" si="1013"/>
        <v>0.11324807249130098</v>
      </c>
      <c r="ACT13" s="188">
        <f t="shared" si="1013"/>
        <v>0.12265222585636226</v>
      </c>
      <c r="ACU13" s="188">
        <f t="shared" si="1013"/>
        <v>0.12758442847163742</v>
      </c>
      <c r="ACV13" s="188">
        <f t="shared" si="1013"/>
        <v>0.13001625570418529</v>
      </c>
      <c r="ACW13" s="188">
        <f t="shared" si="1013"/>
        <v>0.12734614204482408</v>
      </c>
      <c r="ACX13" s="188">
        <f t="shared" si="1013"/>
        <v>0.12661822597387329</v>
      </c>
      <c r="ACY13" s="188">
        <f t="shared" si="1013"/>
        <v>0.12793043342016097</v>
      </c>
      <c r="ACZ13" s="188">
        <f t="shared" si="1013"/>
        <v>0.12440509998237337</v>
      </c>
      <c r="ADA13" s="188">
        <f t="shared" ref="ADA13:AFA13" si="1014">ADA18/$TZ$18-1</f>
        <v>0.128312344542588</v>
      </c>
      <c r="ADB13" s="188">
        <f t="shared" si="1014"/>
        <v>0.1304144878147504</v>
      </c>
      <c r="ADC13" s="188">
        <f t="shared" si="1014"/>
        <v>0.12906963839218677</v>
      </c>
      <c r="ADD13" s="188">
        <f t="shared" si="1014"/>
        <v>0.13109344092128716</v>
      </c>
      <c r="ADE13" s="188">
        <f t="shared" si="1014"/>
        <v>0.13790908556767678</v>
      </c>
      <c r="ADF13" s="188">
        <f t="shared" si="1014"/>
        <v>0.13910378189937145</v>
      </c>
      <c r="ADG13" s="188">
        <f t="shared" si="1014"/>
        <v>0.1328887496164568</v>
      </c>
      <c r="ADH13" s="188">
        <f t="shared" si="1014"/>
        <v>0.13636512008983082</v>
      </c>
      <c r="ADI13" s="188">
        <f t="shared" si="1014"/>
        <v>0.1343086755844547</v>
      </c>
      <c r="ADJ13" s="188">
        <f t="shared" si="1014"/>
        <v>0.13533363363951501</v>
      </c>
      <c r="ADK13" s="188">
        <f t="shared" si="1014"/>
        <v>0.13425971262004088</v>
      </c>
      <c r="ADL13" s="188">
        <f t="shared" si="1014"/>
        <v>0.1375434954333874</v>
      </c>
      <c r="ADM13" s="188">
        <f t="shared" si="1014"/>
        <v>0.14109167825456836</v>
      </c>
      <c r="ADN13" s="188">
        <f t="shared" si="1014"/>
        <v>0.14394132278344673</v>
      </c>
      <c r="ADO13" s="188">
        <f t="shared" si="1014"/>
        <v>0.14087950540877547</v>
      </c>
      <c r="ADP13" s="188">
        <f t="shared" si="1014"/>
        <v>0.14037681897412813</v>
      </c>
      <c r="ADQ13" s="188">
        <f t="shared" si="1014"/>
        <v>0.14799872043453011</v>
      </c>
      <c r="ADR13" s="188">
        <f t="shared" si="1014"/>
        <v>0.145224152451086</v>
      </c>
      <c r="ADS13" s="188">
        <f t="shared" si="1014"/>
        <v>0.13789929297479397</v>
      </c>
      <c r="ADT13" s="188">
        <f t="shared" si="1014"/>
        <v>0.13354485333960064</v>
      </c>
      <c r="ADU13" s="188">
        <f t="shared" si="1014"/>
        <v>0.13148188043896947</v>
      </c>
      <c r="ADV13" s="188">
        <f t="shared" si="1014"/>
        <v>0.13521285832729468</v>
      </c>
      <c r="ADW13" s="188">
        <f t="shared" si="1014"/>
        <v>0.12958211741971715</v>
      </c>
      <c r="ADX13" s="188">
        <f t="shared" si="1014"/>
        <v>0.12906963839218677</v>
      </c>
      <c r="ADY13" s="188">
        <f t="shared" si="1014"/>
        <v>0.12257714931092778</v>
      </c>
      <c r="ADZ13" s="188">
        <f t="shared" si="1014"/>
        <v>0.12606984077243988</v>
      </c>
      <c r="AEA13" s="188">
        <f t="shared" si="1014"/>
        <v>0.13082904091345315</v>
      </c>
      <c r="AEB13" s="188">
        <f t="shared" si="1014"/>
        <v>0.12730370747566533</v>
      </c>
      <c r="AEC13" s="188">
        <f t="shared" si="1014"/>
        <v>0.13075070017039114</v>
      </c>
      <c r="AED13" s="188">
        <f t="shared" si="1014"/>
        <v>0.13290507060459467</v>
      </c>
      <c r="AEE13" s="188">
        <f t="shared" si="1014"/>
        <v>0.12645828029012174</v>
      </c>
      <c r="AEF13" s="188">
        <f t="shared" si="1014"/>
        <v>0.13075396436801867</v>
      </c>
      <c r="AEG13" s="188">
        <f t="shared" si="1014"/>
        <v>0.12490452221939319</v>
      </c>
      <c r="AEH13" s="188">
        <f t="shared" si="1014"/>
        <v>0.12603067040090865</v>
      </c>
      <c r="AEI13" s="188">
        <f t="shared" si="1014"/>
        <v>0.12768888279571988</v>
      </c>
      <c r="AEJ13" s="188">
        <f t="shared" si="1014"/>
        <v>0.1226652826468726</v>
      </c>
      <c r="AEK13" s="188">
        <f t="shared" si="1014"/>
        <v>0.11966548502712548</v>
      </c>
      <c r="AEL13" s="188">
        <f t="shared" si="1014"/>
        <v>0.11719775162067414</v>
      </c>
      <c r="AEM13" s="188">
        <f t="shared" si="1014"/>
        <v>0.11322195891028031</v>
      </c>
      <c r="AEN13" s="188">
        <f t="shared" si="1014"/>
        <v>0.12001148997564903</v>
      </c>
      <c r="AEO13" s="188">
        <f t="shared" si="1014"/>
        <v>0.12373267527109166</v>
      </c>
      <c r="AEP13" s="188">
        <f t="shared" si="1014"/>
        <v>0.12844617664531888</v>
      </c>
      <c r="AEQ13" s="188">
        <f t="shared" si="1014"/>
        <v>0.12760727785503034</v>
      </c>
      <c r="AER13" s="188">
        <f t="shared" si="1014"/>
        <v>0.12865182109585649</v>
      </c>
      <c r="AES13" s="188">
        <f t="shared" si="1014"/>
        <v>0.12900761863726284</v>
      </c>
      <c r="AET13" s="188">
        <f t="shared" si="1014"/>
        <v>0.12323651723169937</v>
      </c>
      <c r="AEU13" s="188">
        <f t="shared" si="1014"/>
        <v>0.12077857641813083</v>
      </c>
      <c r="AEV13" s="188">
        <f t="shared" si="1014"/>
        <v>0.12653988523081128</v>
      </c>
      <c r="AEW13" s="188">
        <f t="shared" si="1014"/>
        <v>0.12660516918336318</v>
      </c>
      <c r="AEX13" s="188">
        <f t="shared" si="1014"/>
        <v>0.13219673971940971</v>
      </c>
      <c r="AEY13" s="188">
        <f t="shared" si="1014"/>
        <v>0.13096940141143909</v>
      </c>
      <c r="AEZ13" s="188">
        <f t="shared" si="1014"/>
        <v>0.13359708050164198</v>
      </c>
      <c r="AFA13" s="188">
        <f t="shared" si="1014"/>
        <v>0.12876606801282175</v>
      </c>
      <c r="AFB13" s="188">
        <f t="shared" ref="AFB13:AHD13" si="1015">AFB18/$TZ$18-1</f>
        <v>0.12326589501034757</v>
      </c>
      <c r="AFC13" s="188">
        <f t="shared" si="1015"/>
        <v>0.11667548000026118</v>
      </c>
      <c r="AFD13" s="188">
        <f t="shared" si="1015"/>
        <v>0.12396769750027747</v>
      </c>
      <c r="AFE13" s="188">
        <f t="shared" si="1015"/>
        <v>0.12106909000698551</v>
      </c>
      <c r="AFF13" s="188">
        <f t="shared" si="1015"/>
        <v>0.11149193416766212</v>
      </c>
      <c r="AFG13" s="188">
        <f t="shared" si="1015"/>
        <v>0.10506472903895481</v>
      </c>
      <c r="AFH13" s="188">
        <f t="shared" si="1015"/>
        <v>0.10550213152105092</v>
      </c>
      <c r="AFI13" s="188">
        <f t="shared" si="1015"/>
        <v>0.11038210697428452</v>
      </c>
      <c r="AFJ13" s="188">
        <f t="shared" si="1015"/>
        <v>0.11115572181202138</v>
      </c>
      <c r="AFK13" s="188">
        <f t="shared" si="1015"/>
        <v>0.10920373163072794</v>
      </c>
      <c r="AFL13" s="188">
        <f t="shared" si="1015"/>
        <v>0.10871083778896318</v>
      </c>
      <c r="AFM13" s="188">
        <f t="shared" si="1015"/>
        <v>0.10617782042996016</v>
      </c>
      <c r="AFN13" s="188">
        <f t="shared" si="1015"/>
        <v>0.11139400823883494</v>
      </c>
      <c r="AFO13" s="188">
        <f t="shared" si="1015"/>
        <v>0.10988921313251998</v>
      </c>
      <c r="AFP13" s="188">
        <f t="shared" si="1015"/>
        <v>0.10550539571867845</v>
      </c>
      <c r="AFQ13" s="188">
        <f t="shared" si="1015"/>
        <v>0.10734640318063415</v>
      </c>
      <c r="AFR13" s="188">
        <f t="shared" si="1015"/>
        <v>9.9603726408011628E-2</v>
      </c>
      <c r="AFS13" s="188">
        <f t="shared" si="1015"/>
        <v>9.8049968337283078E-2</v>
      </c>
      <c r="AFT13" s="188">
        <f t="shared" si="1015"/>
        <v>9.6421133721120045E-2</v>
      </c>
      <c r="AFU13" s="188">
        <f t="shared" si="1015"/>
        <v>9.6365642361451176E-2</v>
      </c>
      <c r="AFV13" s="188">
        <f t="shared" si="1015"/>
        <v>9.1469345920079492E-2</v>
      </c>
      <c r="AFW13" s="188">
        <f t="shared" si="1015"/>
        <v>9.1302871841072664E-2</v>
      </c>
      <c r="AFX13" s="188">
        <f t="shared" si="1015"/>
        <v>9.2180941002892203E-2</v>
      </c>
      <c r="AFY13" s="188">
        <f t="shared" si="1015"/>
        <v>9.5605084314224653E-2</v>
      </c>
      <c r="AFZ13" s="188">
        <f t="shared" si="1015"/>
        <v>9.244860520835374E-2</v>
      </c>
      <c r="AGA13" s="188">
        <f t="shared" si="1015"/>
        <v>9.9319741214412005E-2</v>
      </c>
      <c r="AGB13" s="188">
        <f t="shared" si="1015"/>
        <v>0.10522141052507883</v>
      </c>
      <c r="AGC13" s="188">
        <f t="shared" si="1015"/>
        <v>0.1043237561774939</v>
      </c>
      <c r="AGD13" s="188">
        <f t="shared" si="1015"/>
        <v>0.10680454637445558</v>
      </c>
      <c r="AGE13" s="188">
        <f t="shared" si="1015"/>
        <v>0.10484602779790686</v>
      </c>
      <c r="AGF13" s="188">
        <f t="shared" si="1015"/>
        <v>0.10742147972606864</v>
      </c>
      <c r="AGG13" s="188">
        <f t="shared" si="1015"/>
        <v>0.11245487246779873</v>
      </c>
      <c r="AGH13" s="188">
        <f t="shared" si="1015"/>
        <v>0.11447214660164384</v>
      </c>
      <c r="AGI13" s="188">
        <f t="shared" si="1015"/>
        <v>0.1148279441430502</v>
      </c>
      <c r="AGJ13" s="188">
        <f t="shared" si="1015"/>
        <v>0.11838918375474128</v>
      </c>
      <c r="AGK13" s="188">
        <f t="shared" si="1015"/>
        <v>0.12282522833062415</v>
      </c>
      <c r="AGL13" s="188">
        <f t="shared" si="1015"/>
        <v>0.11750785039529443</v>
      </c>
      <c r="AGM13" s="188">
        <f t="shared" si="1015"/>
        <v>0.12046521344588301</v>
      </c>
      <c r="AGN13" s="188">
        <f t="shared" si="1015"/>
        <v>0.12133349001481952</v>
      </c>
      <c r="AGO13" s="188">
        <f t="shared" si="1015"/>
        <v>0.12523420617977887</v>
      </c>
      <c r="AGP13" s="188">
        <f t="shared" si="1015"/>
        <v>0.1227925863543482</v>
      </c>
      <c r="AGQ13" s="188">
        <f t="shared" si="1015"/>
        <v>0.12316144068626489</v>
      </c>
      <c r="AGR13" s="188">
        <f t="shared" si="1015"/>
        <v>0.1270556284559694</v>
      </c>
      <c r="AGS13" s="188">
        <f t="shared" si="1015"/>
        <v>0.12580217656697812</v>
      </c>
      <c r="AGT13" s="188">
        <f t="shared" si="1015"/>
        <v>0.11964589984136009</v>
      </c>
      <c r="AGU13" s="188">
        <f t="shared" si="1015"/>
        <v>0.11771023064820452</v>
      </c>
      <c r="AGV13" s="188">
        <f t="shared" si="1015"/>
        <v>0.11578761824555905</v>
      </c>
      <c r="AGW13" s="188">
        <f t="shared" si="1015"/>
        <v>0.11848710968356868</v>
      </c>
      <c r="AGX13" s="188">
        <f t="shared" si="1015"/>
        <v>0.12354335180869191</v>
      </c>
      <c r="AGY13" s="188">
        <f t="shared" si="1015"/>
        <v>0.12992812236824069</v>
      </c>
      <c r="AGZ13" s="188">
        <f t="shared" si="1015"/>
        <v>0.1296767791509168</v>
      </c>
      <c r="AHA13" s="188">
        <f t="shared" si="1015"/>
        <v>0.1287007840602703</v>
      </c>
      <c r="AHB13" s="188">
        <f t="shared" si="1015"/>
        <v>0.1245062901088283</v>
      </c>
      <c r="AHC13" s="188">
        <f t="shared" si="1015"/>
        <v>0.1270556284559694</v>
      </c>
      <c r="AHD13" s="188">
        <f t="shared" si="1015"/>
        <v>0.12890316431318016</v>
      </c>
      <c r="AHE13" s="188"/>
      <c r="AHF13" s="188"/>
      <c r="AHG13" s="188"/>
      <c r="AHH13" s="188"/>
      <c r="AHI13" s="188"/>
      <c r="AHJ13" s="188"/>
      <c r="AHK13" s="188"/>
      <c r="AHL13" s="188"/>
      <c r="AHM13" s="188"/>
      <c r="AHN13" s="188"/>
      <c r="AHO13" s="188"/>
      <c r="AHP13" s="188"/>
      <c r="AHQ13" s="188"/>
      <c r="AHR13" s="188"/>
      <c r="AHS13" s="188"/>
      <c r="AHT13" s="188"/>
      <c r="AHU13" s="188"/>
      <c r="AHV13" s="188"/>
      <c r="AHW13" s="188"/>
      <c r="AHX13" s="188"/>
      <c r="AHY13" s="188"/>
      <c r="AHZ13" s="188"/>
      <c r="AIA13" s="188"/>
      <c r="AIB13" s="188"/>
      <c r="AIC13" s="188"/>
      <c r="AID13" s="188"/>
      <c r="AIE13" s="188"/>
      <c r="AIF13" s="188"/>
      <c r="AIG13" s="188"/>
      <c r="AIH13" s="188"/>
      <c r="AII13" s="188"/>
      <c r="AIJ13" s="188"/>
      <c r="AIK13" s="188"/>
      <c r="AIL13" s="188"/>
      <c r="AIM13" s="188"/>
      <c r="AIN13" s="188"/>
      <c r="AIO13" s="188"/>
      <c r="AIP13" s="188"/>
      <c r="AIQ13" s="188"/>
      <c r="AIR13" s="188"/>
      <c r="AIS13" s="188"/>
      <c r="AIT13" s="188"/>
      <c r="AIU13" s="188"/>
      <c r="AIV13" s="188"/>
      <c r="AIW13" s="188"/>
      <c r="AIX13" s="188"/>
      <c r="AIY13" s="188"/>
      <c r="AIZ13" s="188"/>
      <c r="AJA13" s="188"/>
      <c r="AJB13" s="188"/>
      <c r="AJC13" s="188"/>
      <c r="AJD13" s="188"/>
      <c r="AJE13" s="188"/>
      <c r="AJF13" s="188"/>
      <c r="AJG13" s="188"/>
      <c r="AJH13" s="188"/>
      <c r="AJI13" s="188"/>
      <c r="AJJ13" s="188"/>
      <c r="AJK13" s="188"/>
      <c r="AJL13" s="188"/>
      <c r="AJM13" s="188"/>
      <c r="AJN13" s="188"/>
      <c r="AJO13" s="188"/>
      <c r="AJP13" s="188"/>
      <c r="AJQ13" s="188"/>
      <c r="AJR13" s="188"/>
      <c r="AJS13" s="188"/>
      <c r="AJT13" s="188"/>
      <c r="AJU13" s="188"/>
      <c r="AJV13" s="188"/>
      <c r="AJW13" s="188"/>
      <c r="AJX13" s="188"/>
      <c r="AJY13" s="188"/>
      <c r="AJZ13" s="188"/>
      <c r="AKA13" s="188"/>
      <c r="AKB13" s="188"/>
      <c r="AKC13" s="188"/>
      <c r="AKD13" s="188"/>
      <c r="AKE13" s="188"/>
      <c r="AKF13" s="188"/>
      <c r="AKG13" s="188"/>
      <c r="AKH13" s="188"/>
      <c r="AKI13" s="188"/>
      <c r="AKJ13" s="188"/>
      <c r="AKK13" s="188"/>
      <c r="AKL13" s="188"/>
      <c r="AKM13" s="188"/>
      <c r="AKN13" s="188"/>
      <c r="AKO13" s="188"/>
      <c r="AKP13" s="188"/>
      <c r="AKQ13" s="188"/>
      <c r="AKR13" s="188"/>
      <c r="AKS13" s="188"/>
      <c r="AKT13" s="188"/>
      <c r="AKU13" s="188"/>
      <c r="AKV13" s="188"/>
      <c r="AKW13" s="188"/>
      <c r="AKX13" s="188"/>
      <c r="AKY13" s="188"/>
      <c r="AKZ13" s="188"/>
      <c r="ALA13" s="188"/>
      <c r="ALB13" s="188"/>
      <c r="ALC13" s="188"/>
      <c r="ALD13" s="188"/>
      <c r="ALE13" s="188"/>
      <c r="ALF13" s="188"/>
      <c r="ALG13" s="188"/>
      <c r="ALH13" s="188"/>
      <c r="ALI13" s="188"/>
      <c r="ALJ13" s="188"/>
      <c r="ALK13" s="188"/>
      <c r="ALL13" s="188"/>
      <c r="ALM13" s="188"/>
      <c r="ALN13" s="188"/>
      <c r="ALO13" s="188"/>
      <c r="ALP13" s="188"/>
      <c r="ALQ13" s="188"/>
      <c r="ALR13" s="188"/>
      <c r="ALS13" s="188"/>
      <c r="ALT13" s="188"/>
      <c r="ALU13" s="188"/>
      <c r="ALV13" s="188"/>
      <c r="ALW13" s="188"/>
      <c r="ALX13" s="188"/>
      <c r="ALY13" s="188"/>
      <c r="ALZ13" s="188"/>
      <c r="AMA13" s="188"/>
      <c r="AMB13" s="188"/>
      <c r="AMC13" s="188"/>
      <c r="AMD13" s="188"/>
      <c r="AME13" s="188"/>
      <c r="AMF13" s="188"/>
      <c r="AMG13" s="188"/>
      <c r="AMH13" s="188"/>
      <c r="AMI13" s="188"/>
      <c r="AMJ13" s="188"/>
      <c r="AMK13" s="188"/>
      <c r="AML13" s="188"/>
      <c r="AMM13" s="188"/>
      <c r="AMN13" s="188"/>
      <c r="AMO13" s="188"/>
      <c r="AMP13" s="188"/>
      <c r="AMQ13" s="188"/>
      <c r="AMR13" s="188"/>
      <c r="AMS13" s="188"/>
      <c r="AMT13" s="188"/>
      <c r="AMU13" s="188"/>
      <c r="AMV13" s="188"/>
      <c r="AMW13" s="188"/>
      <c r="AMX13" s="188"/>
      <c r="AMY13" s="188"/>
      <c r="AMZ13" s="188"/>
      <c r="ANA13" s="188"/>
      <c r="ANB13" s="188"/>
      <c r="ANC13" s="188"/>
      <c r="AND13" s="188"/>
      <c r="ANE13" s="188"/>
      <c r="ANF13" s="188"/>
      <c r="ANG13" s="188"/>
      <c r="ANH13" s="188"/>
      <c r="ANI13" s="188"/>
      <c r="ANJ13" s="188"/>
      <c r="ANK13" s="188"/>
      <c r="ANL13" s="188"/>
      <c r="ANM13" s="188"/>
      <c r="ANN13" s="188"/>
      <c r="ANO13" s="188"/>
      <c r="ANP13" s="188"/>
      <c r="ANQ13" s="188"/>
      <c r="ANR13" s="188"/>
      <c r="ANS13" s="188"/>
      <c r="ANT13" s="188"/>
      <c r="ANU13" s="188"/>
      <c r="ANV13" s="188"/>
      <c r="ANW13" s="188"/>
      <c r="ANX13" s="188"/>
      <c r="ANY13" s="188"/>
      <c r="ANZ13" s="188"/>
      <c r="AOA13" s="188"/>
      <c r="AOB13" s="188"/>
      <c r="AOC13" s="188"/>
      <c r="AOD13" s="188"/>
      <c r="AOE13" s="188"/>
      <c r="AOF13" s="188"/>
      <c r="AOG13" s="188"/>
      <c r="AOH13" s="188"/>
      <c r="AOI13" s="188"/>
      <c r="AOJ13" s="188"/>
      <c r="AOK13" s="188"/>
      <c r="AOL13" s="188"/>
      <c r="AOM13" s="188"/>
      <c r="AON13" s="188"/>
      <c r="AOO13" s="188"/>
      <c r="AOP13" s="188"/>
      <c r="AOQ13" s="188"/>
      <c r="AOR13" s="188"/>
      <c r="AOS13" s="188"/>
      <c r="AOT13" s="188"/>
      <c r="AOU13" s="188"/>
      <c r="AOV13" s="188"/>
      <c r="AOW13" s="188"/>
      <c r="AOX13" s="188"/>
      <c r="AOY13" s="188"/>
      <c r="AOZ13" s="188"/>
      <c r="APA13" s="188"/>
      <c r="APB13" s="188"/>
      <c r="APC13" s="188"/>
      <c r="APD13" s="188"/>
      <c r="APE13" s="188"/>
      <c r="APF13" s="188"/>
      <c r="APG13" s="188"/>
      <c r="APH13" s="188"/>
      <c r="API13" s="188"/>
      <c r="APJ13" s="188"/>
      <c r="APK13" s="188"/>
    </row>
    <row r="14" spans="1:1638">
      <c r="A14" s="187" t="s">
        <v>246</v>
      </c>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c r="CV14" s="187"/>
      <c r="CW14" s="187"/>
      <c r="CX14" s="187"/>
      <c r="CY14" s="187"/>
      <c r="CZ14" s="187"/>
      <c r="DA14" s="187"/>
      <c r="DB14" s="187"/>
      <c r="DC14" s="187"/>
      <c r="DD14" s="187"/>
      <c r="DE14" s="187"/>
      <c r="DF14" s="187"/>
      <c r="DG14" s="187"/>
      <c r="DH14" s="187"/>
      <c r="DI14" s="187"/>
      <c r="DJ14" s="187"/>
      <c r="DK14" s="187"/>
      <c r="DL14" s="187"/>
      <c r="DM14" s="187"/>
      <c r="DN14" s="187"/>
      <c r="DO14" s="187"/>
      <c r="DP14" s="187"/>
      <c r="DQ14" s="187"/>
      <c r="DR14" s="187"/>
      <c r="DS14" s="187"/>
      <c r="DT14" s="187"/>
      <c r="DU14" s="187"/>
      <c r="DV14" s="187"/>
      <c r="DW14" s="187"/>
      <c r="DX14" s="187"/>
      <c r="DY14" s="187"/>
      <c r="DZ14" s="187"/>
      <c r="EA14" s="187"/>
      <c r="EB14" s="187"/>
      <c r="EC14" s="187"/>
      <c r="ED14" s="187"/>
      <c r="EE14" s="187"/>
      <c r="EF14" s="187"/>
      <c r="EG14" s="187"/>
      <c r="EH14" s="187"/>
      <c r="EI14" s="187"/>
      <c r="EJ14" s="187"/>
      <c r="EK14" s="187"/>
      <c r="EL14" s="187"/>
      <c r="EM14" s="187"/>
      <c r="EN14" s="187"/>
      <c r="EO14" s="187"/>
      <c r="EP14" s="187"/>
      <c r="EQ14" s="187"/>
      <c r="ER14" s="187"/>
      <c r="ES14" s="187"/>
      <c r="ET14" s="187"/>
      <c r="EU14" s="187"/>
      <c r="EV14" s="187"/>
      <c r="EW14" s="187"/>
      <c r="EX14" s="187"/>
      <c r="EY14" s="187"/>
      <c r="EZ14" s="187"/>
      <c r="FA14" s="187"/>
      <c r="FB14" s="187"/>
      <c r="FC14" s="187"/>
      <c r="FD14" s="187"/>
      <c r="FE14" s="187"/>
      <c r="FF14" s="187"/>
      <c r="FG14" s="187"/>
      <c r="FH14" s="187"/>
      <c r="FI14" s="187"/>
      <c r="FJ14" s="187"/>
      <c r="FK14" s="187"/>
      <c r="FL14" s="187"/>
      <c r="FM14" s="187"/>
      <c r="FN14" s="187"/>
      <c r="FO14" s="187"/>
      <c r="FP14" s="187"/>
      <c r="FQ14" s="187"/>
      <c r="FR14" s="187"/>
      <c r="FS14" s="187"/>
      <c r="FT14" s="187"/>
      <c r="FU14" s="187"/>
      <c r="FV14" s="187"/>
      <c r="FW14" s="187"/>
      <c r="FX14" s="187"/>
      <c r="FY14" s="187"/>
      <c r="FZ14" s="187"/>
      <c r="GA14" s="187"/>
      <c r="GB14" s="187"/>
      <c r="GC14" s="187"/>
      <c r="GD14" s="187"/>
      <c r="GE14" s="187"/>
      <c r="GF14" s="187"/>
      <c r="GG14" s="187"/>
      <c r="GH14" s="187"/>
      <c r="GI14" s="187"/>
      <c r="GJ14" s="187"/>
      <c r="GK14" s="187"/>
      <c r="GL14" s="187"/>
      <c r="GM14" s="187"/>
      <c r="GN14" s="187"/>
      <c r="GO14" s="187"/>
      <c r="GP14" s="187"/>
      <c r="GQ14" s="187"/>
      <c r="GR14" s="187"/>
      <c r="GS14" s="187"/>
      <c r="GT14" s="187"/>
      <c r="GU14" s="187"/>
      <c r="GV14" s="187"/>
      <c r="GW14" s="187"/>
      <c r="GX14" s="187"/>
      <c r="GY14" s="187"/>
      <c r="GZ14" s="187"/>
      <c r="HA14" s="187"/>
      <c r="HB14" s="187"/>
      <c r="HC14" s="187"/>
      <c r="HD14" s="187"/>
      <c r="HE14" s="187"/>
      <c r="HF14" s="187"/>
      <c r="HG14" s="187"/>
      <c r="HH14" s="187"/>
      <c r="HI14" s="187"/>
      <c r="HJ14" s="187"/>
      <c r="HK14" s="187"/>
      <c r="HL14" s="187"/>
      <c r="HM14" s="187"/>
      <c r="HN14" s="187"/>
      <c r="HO14" s="187"/>
      <c r="HP14" s="187"/>
      <c r="HQ14" s="187"/>
      <c r="HR14" s="187"/>
      <c r="HS14" s="187"/>
      <c r="HT14" s="187"/>
      <c r="HU14" s="187"/>
      <c r="HV14" s="187"/>
      <c r="HW14" s="187"/>
      <c r="HX14" s="187"/>
      <c r="HY14" s="187"/>
      <c r="HZ14" s="187"/>
      <c r="IA14" s="187"/>
      <c r="IB14" s="187"/>
      <c r="IC14" s="187"/>
      <c r="ID14" s="187"/>
      <c r="IE14" s="187"/>
      <c r="IF14" s="187"/>
      <c r="IG14" s="187"/>
      <c r="IH14" s="187"/>
      <c r="II14" s="187"/>
      <c r="IJ14" s="187"/>
      <c r="IK14" s="187"/>
      <c r="IL14" s="187"/>
      <c r="IM14" s="187"/>
      <c r="IN14" s="187"/>
      <c r="IO14" s="187"/>
      <c r="IP14" s="187"/>
      <c r="IQ14" s="187"/>
      <c r="IR14" s="187"/>
      <c r="IS14" s="187"/>
      <c r="IT14" s="187"/>
      <c r="IU14" s="187"/>
      <c r="IV14" s="187"/>
      <c r="IW14" s="187"/>
      <c r="IX14" s="187"/>
      <c r="IY14" s="187"/>
      <c r="IZ14" s="187"/>
      <c r="JA14" s="187"/>
      <c r="JB14" s="187"/>
      <c r="JC14" s="187"/>
      <c r="JD14" s="187"/>
      <c r="JE14" s="187"/>
      <c r="JF14" s="187"/>
      <c r="JG14" s="187"/>
      <c r="JH14" s="187"/>
      <c r="JI14" s="187"/>
      <c r="JJ14" s="187"/>
      <c r="JK14" s="187"/>
      <c r="JL14" s="187"/>
      <c r="JM14" s="187"/>
      <c r="JN14" s="187"/>
      <c r="JO14" s="187"/>
      <c r="JP14" s="187"/>
      <c r="JQ14" s="187"/>
      <c r="JR14" s="187"/>
      <c r="JS14" s="187"/>
      <c r="JT14" s="187"/>
      <c r="JU14" s="187"/>
      <c r="JV14" s="187"/>
      <c r="JW14" s="187"/>
      <c r="JX14" s="187"/>
      <c r="JY14" s="187"/>
      <c r="JZ14" s="187"/>
      <c r="KA14" s="187"/>
      <c r="KB14" s="187"/>
      <c r="KC14" s="187"/>
      <c r="KD14" s="187"/>
      <c r="KE14" s="187"/>
      <c r="KF14" s="187"/>
      <c r="KG14" s="187"/>
      <c r="KH14" s="187"/>
      <c r="KI14" s="187"/>
      <c r="KJ14" s="187"/>
      <c r="KK14" s="187"/>
      <c r="KL14" s="187"/>
      <c r="KM14" s="187"/>
      <c r="KN14" s="187"/>
      <c r="KO14" s="187"/>
      <c r="KP14" s="187"/>
      <c r="KQ14" s="187"/>
      <c r="KR14" s="187"/>
      <c r="KS14" s="187"/>
      <c r="KT14" s="187"/>
      <c r="KU14" s="187"/>
      <c r="KV14" s="187"/>
      <c r="KW14" s="187"/>
      <c r="KX14" s="187"/>
      <c r="KY14" s="187"/>
      <c r="KZ14" s="187"/>
      <c r="LA14" s="187"/>
      <c r="LB14" s="187"/>
      <c r="LC14" s="187"/>
      <c r="LD14" s="187"/>
      <c r="LE14" s="187"/>
      <c r="LF14" s="187"/>
      <c r="LG14" s="187"/>
      <c r="LH14" s="187"/>
      <c r="LI14" s="187"/>
      <c r="LJ14" s="187"/>
      <c r="LK14" s="187"/>
      <c r="LL14" s="187"/>
      <c r="LM14" s="187"/>
      <c r="LN14" s="187"/>
      <c r="LO14" s="187"/>
      <c r="LP14" s="187"/>
      <c r="LQ14" s="187"/>
      <c r="LR14" s="187"/>
      <c r="LS14" s="187"/>
      <c r="LT14" s="187"/>
      <c r="LU14" s="187"/>
      <c r="LV14" s="187"/>
      <c r="LW14" s="187"/>
      <c r="LX14" s="187"/>
      <c r="LY14" s="187"/>
      <c r="LZ14" s="187"/>
      <c r="MA14" s="187"/>
      <c r="MB14" s="187"/>
      <c r="MC14" s="187"/>
      <c r="MD14" s="187"/>
      <c r="ME14" s="187"/>
      <c r="MF14" s="187"/>
      <c r="MG14" s="187"/>
      <c r="MH14" s="187"/>
      <c r="MI14" s="187"/>
      <c r="MJ14" s="187"/>
      <c r="MK14" s="187"/>
      <c r="ML14" s="187"/>
      <c r="MM14" s="187"/>
      <c r="MN14" s="187"/>
      <c r="MO14" s="187"/>
      <c r="MP14" s="187"/>
      <c r="MQ14" s="187"/>
      <c r="MR14" s="187"/>
      <c r="MS14" s="187"/>
      <c r="MT14" s="187"/>
      <c r="MU14" s="187"/>
      <c r="MV14" s="187"/>
      <c r="MW14" s="187"/>
      <c r="MX14" s="187"/>
      <c r="MY14" s="187"/>
      <c r="MZ14" s="187"/>
      <c r="NA14" s="187"/>
      <c r="NB14" s="187"/>
      <c r="NC14" s="187"/>
      <c r="ND14" s="187"/>
      <c r="NE14" s="187"/>
      <c r="NF14" s="187"/>
      <c r="NG14" s="187"/>
      <c r="NH14" s="187"/>
      <c r="NI14" s="187"/>
      <c r="NJ14" s="187"/>
      <c r="NK14" s="187"/>
      <c r="NL14" s="187"/>
      <c r="NM14" s="187"/>
      <c r="NN14" s="187"/>
      <c r="NO14" s="187"/>
      <c r="NP14" s="187"/>
      <c r="NQ14" s="187"/>
      <c r="NR14" s="187"/>
      <c r="NS14" s="187"/>
      <c r="NT14" s="187"/>
      <c r="NU14" s="187"/>
      <c r="NV14" s="187"/>
      <c r="NW14" s="187"/>
      <c r="NX14" s="187"/>
      <c r="NY14" s="187"/>
      <c r="NZ14" s="187"/>
      <c r="OA14" s="187"/>
      <c r="OB14" s="187"/>
      <c r="OC14" s="187"/>
      <c r="OD14" s="187"/>
      <c r="OE14" s="187"/>
      <c r="OF14" s="187"/>
      <c r="OG14" s="187"/>
      <c r="OH14" s="187"/>
      <c r="OI14" s="187"/>
      <c r="OJ14" s="187"/>
      <c r="OK14" s="187"/>
      <c r="OL14" s="187"/>
      <c r="OM14" s="187"/>
      <c r="ON14" s="187"/>
      <c r="OO14" s="187"/>
      <c r="OP14" s="187"/>
      <c r="OQ14" s="187"/>
      <c r="OR14" s="187"/>
      <c r="OS14" s="187"/>
      <c r="OT14" s="187"/>
      <c r="OU14" s="187"/>
      <c r="OV14" s="187"/>
      <c r="OW14" s="187"/>
      <c r="OX14" s="187"/>
      <c r="OY14" s="187"/>
      <c r="OZ14" s="187"/>
      <c r="PA14" s="187"/>
      <c r="PB14" s="187"/>
      <c r="PC14" s="187"/>
      <c r="PD14" s="187"/>
      <c r="PE14" s="187"/>
      <c r="PF14" s="187"/>
      <c r="PG14" s="187"/>
      <c r="PH14" s="187"/>
      <c r="PI14" s="187"/>
      <c r="PJ14" s="187"/>
      <c r="PK14" s="187"/>
      <c r="PL14" s="187"/>
      <c r="PM14" s="187"/>
      <c r="PN14" s="187"/>
      <c r="PO14" s="187"/>
      <c r="PP14" s="187"/>
      <c r="PQ14" s="187"/>
      <c r="PR14" s="187"/>
      <c r="PS14" s="187"/>
      <c r="PT14" s="187"/>
      <c r="PU14" s="187"/>
      <c r="PV14" s="187"/>
      <c r="PW14" s="187"/>
      <c r="PX14" s="187"/>
      <c r="PY14" s="187"/>
      <c r="PZ14" s="187"/>
      <c r="QA14" s="187"/>
      <c r="QB14" s="187"/>
      <c r="QC14" s="187"/>
      <c r="QD14" s="187"/>
      <c r="QE14" s="187"/>
      <c r="QF14" s="187"/>
      <c r="QG14" s="187"/>
      <c r="QH14" s="187"/>
      <c r="QI14" s="187"/>
      <c r="QJ14" s="187"/>
      <c r="QK14" s="187"/>
      <c r="QL14" s="187"/>
      <c r="QM14" s="187"/>
      <c r="QN14" s="187"/>
      <c r="QO14" s="187"/>
      <c r="QP14" s="187"/>
      <c r="QQ14" s="187"/>
      <c r="QR14" s="187"/>
      <c r="QS14" s="187"/>
      <c r="QT14" s="187"/>
      <c r="QU14" s="187"/>
      <c r="QV14" s="187"/>
      <c r="QW14" s="187"/>
      <c r="QX14" s="187"/>
      <c r="QY14" s="187"/>
      <c r="QZ14" s="187"/>
      <c r="RA14" s="187"/>
      <c r="RB14" s="187"/>
      <c r="RC14" s="187"/>
      <c r="RD14" s="187"/>
      <c r="RE14" s="187"/>
      <c r="RF14" s="187"/>
      <c r="RG14" s="187"/>
      <c r="RH14" s="187"/>
      <c r="RI14" s="187"/>
      <c r="RJ14" s="187"/>
      <c r="RK14" s="187"/>
      <c r="RL14" s="187"/>
      <c r="RM14" s="187"/>
      <c r="RN14" s="187"/>
      <c r="RO14" s="187"/>
      <c r="RP14" s="187"/>
      <c r="RQ14" s="187"/>
      <c r="RR14" s="187"/>
      <c r="RS14" s="187"/>
      <c r="RT14" s="187"/>
      <c r="RU14" s="187"/>
      <c r="RV14" s="187"/>
      <c r="RW14" s="187"/>
      <c r="RX14" s="187"/>
      <c r="RY14" s="187"/>
      <c r="RZ14" s="187"/>
      <c r="SA14" s="187"/>
      <c r="SB14" s="187"/>
      <c r="SC14" s="187"/>
      <c r="SD14" s="179"/>
      <c r="SE14" s="179"/>
      <c r="SF14" s="179"/>
      <c r="SG14" s="179"/>
      <c r="SH14" s="179"/>
      <c r="SI14" s="179"/>
      <c r="SJ14" s="179"/>
      <c r="SK14" s="179"/>
      <c r="SL14" s="179"/>
      <c r="SM14" s="179"/>
      <c r="SN14" s="179"/>
      <c r="SO14" s="179"/>
      <c r="SP14" s="179"/>
      <c r="SQ14" s="179"/>
      <c r="SR14" s="179"/>
      <c r="SS14" s="179"/>
      <c r="ST14" s="179"/>
      <c r="SU14" s="179"/>
      <c r="SV14" s="179"/>
      <c r="SW14" s="179"/>
      <c r="SX14" s="179"/>
      <c r="SY14" s="188"/>
      <c r="SZ14" s="188"/>
      <c r="TA14" s="188"/>
      <c r="TB14" s="188"/>
      <c r="TC14" s="188"/>
      <c r="TD14" s="188"/>
      <c r="TE14" s="188"/>
      <c r="TF14" s="188"/>
      <c r="TG14" s="188"/>
      <c r="TH14" s="188"/>
      <c r="TI14" s="188"/>
      <c r="TJ14" s="188"/>
      <c r="TK14" s="188"/>
      <c r="TL14" s="188"/>
      <c r="TM14" s="188"/>
      <c r="TN14" s="188"/>
      <c r="TO14" s="188"/>
      <c r="TP14" s="188"/>
      <c r="TQ14" s="188"/>
      <c r="TR14" s="188"/>
      <c r="TS14" s="188"/>
      <c r="TT14" s="188"/>
      <c r="TU14" s="188"/>
      <c r="TV14" s="188"/>
      <c r="TW14" s="188"/>
      <c r="TX14" s="188"/>
      <c r="TY14" s="188"/>
      <c r="TZ14" s="188">
        <f t="shared" ref="TZ14:VE14" si="1016">TZ19/$TZ$19-1</f>
        <v>0</v>
      </c>
      <c r="UA14" s="188">
        <f t="shared" si="1016"/>
        <v>4.0853381752155027E-3</v>
      </c>
      <c r="UB14" s="188">
        <f t="shared" si="1016"/>
        <v>-1.8157058556514949E-3</v>
      </c>
      <c r="UC14" s="188">
        <f t="shared" si="1016"/>
        <v>-1.3617793917385379E-3</v>
      </c>
      <c r="UD14" s="188">
        <f t="shared" si="1016"/>
        <v>5.6740807989106301E-3</v>
      </c>
      <c r="UE14" s="188">
        <f t="shared" si="1016"/>
        <v>5.6740807989106301E-3</v>
      </c>
      <c r="UF14" s="188">
        <f t="shared" si="1016"/>
        <v>1.6341352700862455E-2</v>
      </c>
      <c r="UG14" s="188">
        <f t="shared" si="1016"/>
        <v>1.3617793917385157E-2</v>
      </c>
      <c r="UH14" s="188">
        <f t="shared" si="1016"/>
        <v>2.1107580571947393E-2</v>
      </c>
      <c r="UI14" s="188">
        <f t="shared" si="1016"/>
        <v>1.3617793917385157E-2</v>
      </c>
      <c r="UJ14" s="188">
        <f t="shared" si="1016"/>
        <v>1.2936904221516166E-2</v>
      </c>
      <c r="UK14" s="188">
        <f t="shared" si="1016"/>
        <v>1.0440308669995568E-2</v>
      </c>
      <c r="UL14" s="188">
        <f t="shared" si="1016"/>
        <v>1.3844757149341858E-2</v>
      </c>
      <c r="UM14" s="188">
        <f t="shared" si="1016"/>
        <v>1.4298683613254592E-2</v>
      </c>
      <c r="UN14" s="188">
        <f t="shared" si="1016"/>
        <v>8.8515660463004409E-3</v>
      </c>
      <c r="UO14" s="188">
        <f t="shared" si="1016"/>
        <v>8.6246028143439624E-3</v>
      </c>
      <c r="UP14" s="188">
        <f t="shared" si="1016"/>
        <v>7.2628234226055355E-3</v>
      </c>
      <c r="UQ14" s="188">
        <f t="shared" si="1016"/>
        <v>9.9863822060826113E-3</v>
      </c>
      <c r="UR14" s="188">
        <f t="shared" si="1016"/>
        <v>-2.2696323195658952E-4</v>
      </c>
      <c r="US14" s="188">
        <f t="shared" si="1016"/>
        <v>-6.8088969586928005E-3</v>
      </c>
      <c r="UT14" s="188">
        <f t="shared" si="1016"/>
        <v>9.0785292782569194E-4</v>
      </c>
      <c r="UU14" s="188">
        <f t="shared" si="1016"/>
        <v>-8.3976395823877059E-3</v>
      </c>
      <c r="UV14" s="188">
        <f t="shared" si="1016"/>
        <v>-1.021334543803909E-2</v>
      </c>
      <c r="UW14" s="188">
        <f t="shared" si="1016"/>
        <v>-2.1334543803903872E-2</v>
      </c>
      <c r="UX14" s="188">
        <f t="shared" si="1016"/>
        <v>-1.6795279164775301E-2</v>
      </c>
      <c r="UY14" s="188">
        <f t="shared" si="1016"/>
        <v>-1.2256014525646841E-2</v>
      </c>
      <c r="UZ14" s="188">
        <f t="shared" si="1016"/>
        <v>-4.9931911030413056E-3</v>
      </c>
      <c r="VA14" s="188">
        <f t="shared" si="1016"/>
        <v>-1.7476168860644625E-2</v>
      </c>
      <c r="VB14" s="188">
        <f t="shared" si="1016"/>
        <v>-1.9291874716296009E-2</v>
      </c>
      <c r="VC14" s="188">
        <f t="shared" si="1016"/>
        <v>-2.2242396731729563E-2</v>
      </c>
      <c r="VD14" s="188">
        <f t="shared" si="1016"/>
        <v>-6.3549704947798435E-3</v>
      </c>
      <c r="VE14" s="188">
        <f t="shared" si="1016"/>
        <v>-1.7249205628688258E-2</v>
      </c>
      <c r="VF14" s="188">
        <f t="shared" ref="VF14:WK14" si="1017">VF19/$TZ$19-1</f>
        <v>-1.4071720381298336E-2</v>
      </c>
      <c r="VG14" s="188">
        <f t="shared" si="1017"/>
        <v>-1.1121198365864782E-2</v>
      </c>
      <c r="VH14" s="188">
        <f t="shared" si="1017"/>
        <v>-1.8384021788470317E-2</v>
      </c>
      <c r="VI14" s="188">
        <f t="shared" si="1017"/>
        <v>-1.6568315932818933E-2</v>
      </c>
      <c r="VJ14" s="188">
        <f t="shared" si="1017"/>
        <v>-1.6568315932818933E-2</v>
      </c>
      <c r="VK14" s="188">
        <f t="shared" si="1017"/>
        <v>-2.6327734906945177E-2</v>
      </c>
      <c r="VL14" s="188">
        <f t="shared" si="1017"/>
        <v>-4.5392646391284597E-2</v>
      </c>
      <c r="VM14" s="188">
        <f t="shared" si="1017"/>
        <v>-6.5819337267362776E-2</v>
      </c>
      <c r="VN14" s="188">
        <f t="shared" si="1017"/>
        <v>-5.3109396277803089E-2</v>
      </c>
      <c r="VO14" s="188">
        <f t="shared" si="1017"/>
        <v>-5.6513844757149378E-2</v>
      </c>
      <c r="VP14" s="188">
        <f t="shared" si="1017"/>
        <v>-4.9024058102587476E-2</v>
      </c>
      <c r="VQ14" s="188">
        <f t="shared" si="1017"/>
        <v>-5.2428506581933765E-2</v>
      </c>
      <c r="VR14" s="188">
        <f t="shared" si="1017"/>
        <v>-7.0812528370404082E-2</v>
      </c>
      <c r="VS14" s="188">
        <f t="shared" si="1017"/>
        <v>-0.16182478438492964</v>
      </c>
      <c r="VT14" s="188">
        <f t="shared" si="1017"/>
        <v>-0.12800726282342256</v>
      </c>
      <c r="VU14" s="188">
        <f t="shared" si="1017"/>
        <v>-0.12097140263277362</v>
      </c>
      <c r="VV14" s="188">
        <f t="shared" si="1017"/>
        <v>-0.1529732183386292</v>
      </c>
      <c r="VW14" s="188">
        <f t="shared" si="1017"/>
        <v>-0.13980935088515667</v>
      </c>
      <c r="VX14" s="188">
        <f t="shared" si="1017"/>
        <v>-0.15229232864275988</v>
      </c>
      <c r="VY14" s="188">
        <f t="shared" si="1017"/>
        <v>-0.14525646845211093</v>
      </c>
      <c r="VZ14" s="188">
        <f t="shared" si="1017"/>
        <v>-0.18906037221970051</v>
      </c>
      <c r="WA14" s="188">
        <f t="shared" si="1017"/>
        <v>-0.2126645483431685</v>
      </c>
      <c r="WB14" s="188">
        <f t="shared" si="1017"/>
        <v>-0.19382660009078523</v>
      </c>
      <c r="WC14" s="188">
        <f t="shared" si="1017"/>
        <v>-0.22355878347707669</v>
      </c>
      <c r="WD14" s="188">
        <f t="shared" si="1017"/>
        <v>-0.20358601906491147</v>
      </c>
      <c r="WE14" s="188">
        <f t="shared" si="1017"/>
        <v>-0.18928733545165688</v>
      </c>
      <c r="WF14" s="188">
        <f t="shared" si="1017"/>
        <v>-0.20040853381752166</v>
      </c>
      <c r="WG14" s="188">
        <f t="shared" si="1017"/>
        <v>-0.1899682251475262</v>
      </c>
      <c r="WH14" s="188">
        <f t="shared" si="1017"/>
        <v>-0.21062187925556064</v>
      </c>
      <c r="WI14" s="188">
        <f t="shared" si="1017"/>
        <v>-0.19723104857013174</v>
      </c>
      <c r="WJ14" s="188">
        <f t="shared" si="1017"/>
        <v>-0.20381298229686795</v>
      </c>
      <c r="WK14" s="188">
        <f t="shared" si="1017"/>
        <v>-0.19314571039491613</v>
      </c>
      <c r="WL14" s="188">
        <f t="shared" ref="WL14:XQ14" si="1018">WL19/$TZ$19-1</f>
        <v>-0.18247843849296408</v>
      </c>
      <c r="WM14" s="188">
        <f t="shared" si="1018"/>
        <v>-0.17385383567862012</v>
      </c>
      <c r="WN14" s="188">
        <f t="shared" si="1018"/>
        <v>-0.16545619609623241</v>
      </c>
      <c r="WO14" s="188">
        <f t="shared" si="1018"/>
        <v>-0.16613708579210162</v>
      </c>
      <c r="WP14" s="188">
        <f t="shared" si="1018"/>
        <v>-0.15388107126645489</v>
      </c>
      <c r="WQ14" s="188">
        <f t="shared" si="1018"/>
        <v>-0.14412165229232865</v>
      </c>
      <c r="WR14" s="188">
        <f t="shared" si="1018"/>
        <v>-0.14049024058102599</v>
      </c>
      <c r="WS14" s="188">
        <f t="shared" si="1018"/>
        <v>-0.1386745347253745</v>
      </c>
      <c r="WT14" s="188">
        <f t="shared" si="1018"/>
        <v>-0.14525646845211093</v>
      </c>
      <c r="WU14" s="188">
        <f t="shared" si="1018"/>
        <v>-0.15478892419428047</v>
      </c>
      <c r="WV14" s="188">
        <f t="shared" si="1018"/>
        <v>-0.14661824784384936</v>
      </c>
      <c r="WW14" s="188">
        <f t="shared" si="1018"/>
        <v>-0.15161143894689055</v>
      </c>
      <c r="WX14" s="188">
        <f t="shared" si="1018"/>
        <v>-0.17339990921470727</v>
      </c>
      <c r="WY14" s="188">
        <f t="shared" si="1018"/>
        <v>-0.17771221062187936</v>
      </c>
      <c r="WZ14" s="188">
        <f t="shared" si="1018"/>
        <v>-0.15887426236949609</v>
      </c>
      <c r="XA14" s="188">
        <f t="shared" si="1018"/>
        <v>-0.15274625510667283</v>
      </c>
      <c r="XB14" s="188">
        <f t="shared" si="1018"/>
        <v>-0.14934180662732643</v>
      </c>
      <c r="XC14" s="188">
        <f t="shared" si="1018"/>
        <v>-0.15093054925102145</v>
      </c>
      <c r="XD14" s="188">
        <f t="shared" si="1018"/>
        <v>-0.14185201997276442</v>
      </c>
      <c r="XE14" s="188">
        <f t="shared" si="1018"/>
        <v>-0.12914207898320484</v>
      </c>
      <c r="XF14" s="188">
        <f t="shared" si="1018"/>
        <v>-0.15978211529732178</v>
      </c>
      <c r="XG14" s="188">
        <f t="shared" si="1018"/>
        <v>-0.15955515206536541</v>
      </c>
      <c r="XH14" s="188">
        <f t="shared" si="1018"/>
        <v>-0.14593735814798003</v>
      </c>
      <c r="XI14" s="188">
        <f t="shared" si="1018"/>
        <v>-0.14502950522015434</v>
      </c>
      <c r="XJ14" s="188">
        <f t="shared" si="1018"/>
        <v>-0.14412165229232865</v>
      </c>
      <c r="XK14" s="188">
        <f t="shared" si="1018"/>
        <v>-0.1420789832047209</v>
      </c>
      <c r="XL14" s="188">
        <f t="shared" si="1018"/>
        <v>-0.13753971856559244</v>
      </c>
      <c r="XM14" s="188">
        <f t="shared" si="1018"/>
        <v>-0.13685882886972311</v>
      </c>
      <c r="XN14" s="188">
        <f t="shared" si="1018"/>
        <v>-0.13890149795733098</v>
      </c>
      <c r="XO14" s="188">
        <f t="shared" si="1018"/>
        <v>-0.14298683613254659</v>
      </c>
      <c r="XP14" s="188">
        <f t="shared" si="1018"/>
        <v>-0.13141171130276896</v>
      </c>
      <c r="XQ14" s="188">
        <f t="shared" si="1018"/>
        <v>-0.13141171130276896</v>
      </c>
      <c r="XR14" s="188">
        <f t="shared" ref="XR14:YB14" si="1019">XR19/$TZ$19-1</f>
        <v>-0.12959600544711758</v>
      </c>
      <c r="XS14" s="188">
        <f t="shared" si="1019"/>
        <v>-0.12187925556059931</v>
      </c>
      <c r="XT14" s="188">
        <f t="shared" si="1019"/>
        <v>-0.12165229232864272</v>
      </c>
      <c r="XU14" s="188">
        <f t="shared" si="1019"/>
        <v>-0.10304130730821603</v>
      </c>
      <c r="XV14" s="188">
        <f t="shared" si="1019"/>
        <v>-0.116886064457558</v>
      </c>
      <c r="XW14" s="188">
        <f t="shared" si="1019"/>
        <v>-0.10553790285973685</v>
      </c>
      <c r="XX14" s="188">
        <f t="shared" si="1019"/>
        <v>-0.10440308669995468</v>
      </c>
      <c r="XY14" s="188">
        <f t="shared" si="1019"/>
        <v>-0.10417612346799821</v>
      </c>
      <c r="XZ14" s="188">
        <f t="shared" si="1019"/>
        <v>-0.10031774852473907</v>
      </c>
      <c r="YA14" s="188">
        <f t="shared" si="1019"/>
        <v>-7.557875624148902E-2</v>
      </c>
      <c r="YB14" s="188">
        <f t="shared" si="1019"/>
        <v>-6.6954153427144836E-2</v>
      </c>
      <c r="YC14" s="188">
        <f t="shared" ref="YC14:AAN14" si="1020">YC19/$TZ$19-1</f>
        <v>-7.5805719473445388E-2</v>
      </c>
      <c r="YD14" s="188">
        <f t="shared" si="1020"/>
        <v>-6.536541080344993E-2</v>
      </c>
      <c r="YE14" s="188">
        <f t="shared" si="1020"/>
        <v>-7.2174307762142509E-2</v>
      </c>
      <c r="YF14" s="188">
        <f t="shared" si="1020"/>
        <v>-7.0585565138447603E-2</v>
      </c>
      <c r="YG14" s="188">
        <f t="shared" si="1020"/>
        <v>-7.6259645937358123E-2</v>
      </c>
      <c r="YH14" s="188">
        <f t="shared" si="1020"/>
        <v>-8.3522469359963658E-2</v>
      </c>
      <c r="YI14" s="188">
        <f t="shared" si="1020"/>
        <v>-9.1693145710394885E-2</v>
      </c>
      <c r="YJ14" s="188">
        <f t="shared" si="1020"/>
        <v>-8.3522469359963658E-2</v>
      </c>
      <c r="YK14" s="188">
        <f t="shared" si="1020"/>
        <v>-7.9437131184748044E-2</v>
      </c>
      <c r="YL14" s="188">
        <f t="shared" si="1020"/>
        <v>-8.0344984112573736E-2</v>
      </c>
      <c r="YM14" s="188">
        <f t="shared" si="1020"/>
        <v>-7.9891057648661001E-2</v>
      </c>
      <c r="YN14" s="188">
        <f t="shared" si="1020"/>
        <v>-7.8529278256922352E-2</v>
      </c>
      <c r="YO14" s="188">
        <f t="shared" si="1020"/>
        <v>-6.876985928279622E-2</v>
      </c>
      <c r="YP14" s="188">
        <f t="shared" si="1020"/>
        <v>-7.7167498865183926E-2</v>
      </c>
      <c r="YQ14" s="188">
        <f t="shared" si="1020"/>
        <v>-7.4443940081706739E-2</v>
      </c>
      <c r="YR14" s="188">
        <f t="shared" si="1020"/>
        <v>-8.4203359055832983E-2</v>
      </c>
      <c r="YS14" s="188">
        <f t="shared" si="1020"/>
        <v>-9.0558329550612826E-2</v>
      </c>
      <c r="YT14" s="188">
        <f t="shared" si="1020"/>
        <v>-9.7140263277349037E-2</v>
      </c>
      <c r="YU14" s="188">
        <f t="shared" si="1020"/>
        <v>-9.0331366318656459E-2</v>
      </c>
      <c r="YV14" s="188">
        <f t="shared" si="1020"/>
        <v>-9.0558329550612826E-2</v>
      </c>
      <c r="YW14" s="188">
        <f t="shared" si="1020"/>
        <v>-0.10236041761234693</v>
      </c>
      <c r="YX14" s="188">
        <f t="shared" si="1020"/>
        <v>-0.10985020426690884</v>
      </c>
      <c r="YY14" s="188">
        <f t="shared" si="1020"/>
        <v>-9.6686336813436302E-2</v>
      </c>
      <c r="YZ14" s="188">
        <f t="shared" si="1020"/>
        <v>-9.350885156604638E-2</v>
      </c>
      <c r="ZA14" s="188">
        <f t="shared" si="1020"/>
        <v>-9.6005447117567089E-2</v>
      </c>
      <c r="ZB14" s="188">
        <f t="shared" si="1020"/>
        <v>-9.6459373581479824E-2</v>
      </c>
      <c r="ZC14" s="188">
        <f t="shared" si="1020"/>
        <v>-0.10372219700408536</v>
      </c>
      <c r="ZD14" s="188">
        <f t="shared" si="1020"/>
        <v>-0.10440308669995468</v>
      </c>
      <c r="ZE14" s="188">
        <f t="shared" si="1020"/>
        <v>-9.1012256014525783E-2</v>
      </c>
      <c r="ZF14" s="188">
        <f t="shared" si="1020"/>
        <v>-8.9423513390830767E-2</v>
      </c>
      <c r="ZG14" s="188">
        <f t="shared" si="1020"/>
        <v>-8.9423513390830767E-2</v>
      </c>
      <c r="ZH14" s="188">
        <f t="shared" si="1020"/>
        <v>-9.918293236495701E-2</v>
      </c>
      <c r="ZI14" s="188">
        <f t="shared" si="1020"/>
        <v>-9.8729005901044053E-2</v>
      </c>
      <c r="ZJ14" s="188">
        <f t="shared" si="1020"/>
        <v>-0.10326827054017262</v>
      </c>
      <c r="ZK14" s="188">
        <f t="shared" si="1020"/>
        <v>-0.10531093962778026</v>
      </c>
      <c r="ZL14" s="188">
        <f t="shared" si="1020"/>
        <v>-0.12006354970494781</v>
      </c>
      <c r="ZM14" s="188">
        <f t="shared" si="1020"/>
        <v>-0.12414888788016343</v>
      </c>
      <c r="ZN14" s="188">
        <f t="shared" si="1020"/>
        <v>-0.12800726282342256</v>
      </c>
      <c r="ZO14" s="188">
        <f t="shared" si="1020"/>
        <v>-0.12187925556059931</v>
      </c>
      <c r="ZP14" s="188">
        <f t="shared" si="1020"/>
        <v>-0.11711302768951437</v>
      </c>
      <c r="ZQ14" s="188">
        <f t="shared" si="1020"/>
        <v>-0.1184748070812528</v>
      </c>
      <c r="ZR14" s="188">
        <f t="shared" si="1020"/>
        <v>-0.12119836586472998</v>
      </c>
      <c r="ZS14" s="188">
        <f t="shared" si="1020"/>
        <v>-0.12392192464820695</v>
      </c>
      <c r="ZT14" s="188">
        <f t="shared" si="1020"/>
        <v>-0.11620517476168868</v>
      </c>
      <c r="ZU14" s="188">
        <f t="shared" si="1020"/>
        <v>-0.11665910122560141</v>
      </c>
      <c r="ZV14" s="188">
        <f t="shared" si="1020"/>
        <v>-0.12301407172038137</v>
      </c>
      <c r="ZW14" s="188">
        <f t="shared" si="1020"/>
        <v>-0.11802088061734006</v>
      </c>
      <c r="ZX14" s="188">
        <f t="shared" si="1020"/>
        <v>-0.11370857921016808</v>
      </c>
      <c r="ZY14" s="188">
        <f t="shared" si="1020"/>
        <v>-0.11870177031320939</v>
      </c>
      <c r="ZZ14" s="188">
        <f t="shared" si="1020"/>
        <v>-0.11643213799364505</v>
      </c>
      <c r="AAA14" s="188">
        <f t="shared" si="1020"/>
        <v>-0.12346799818429421</v>
      </c>
      <c r="AAB14" s="188">
        <f t="shared" si="1020"/>
        <v>-0.12664548343168414</v>
      </c>
      <c r="AAC14" s="188">
        <f t="shared" si="1020"/>
        <v>-0.12982296867907395</v>
      </c>
      <c r="AAD14" s="188">
        <f t="shared" si="1020"/>
        <v>-0.1311847480708126</v>
      </c>
      <c r="AAE14" s="188">
        <f t="shared" si="1020"/>
        <v>-0.14344076259645933</v>
      </c>
      <c r="AAF14" s="188">
        <f t="shared" si="1020"/>
        <v>-0.13776668179754881</v>
      </c>
      <c r="AAG14" s="188">
        <f t="shared" si="1020"/>
        <v>-0.13368134362233319</v>
      </c>
      <c r="AAH14" s="188">
        <f t="shared" si="1020"/>
        <v>-0.12210621879255568</v>
      </c>
      <c r="AAI14" s="188">
        <f t="shared" si="1020"/>
        <v>-0.12006354970494781</v>
      </c>
      <c r="AAJ14" s="188">
        <f t="shared" si="1020"/>
        <v>-0.12392192464820695</v>
      </c>
      <c r="AAK14" s="188">
        <f t="shared" si="1020"/>
        <v>-0.13912846118928734</v>
      </c>
      <c r="AAL14" s="188">
        <f t="shared" si="1020"/>
        <v>-0.13799364502950529</v>
      </c>
      <c r="AAM14" s="188">
        <f t="shared" si="1020"/>
        <v>-0.14298683613254659</v>
      </c>
      <c r="AAN14" s="188">
        <f t="shared" si="1020"/>
        <v>-0.1470721743077622</v>
      </c>
      <c r="AAO14" s="188">
        <f t="shared" ref="AAO14:ACZ14" si="1021">AAO19/$TZ$19-1</f>
        <v>-0.14661824784384936</v>
      </c>
      <c r="AAP14" s="188">
        <f t="shared" si="1021"/>
        <v>-0.14344076259645933</v>
      </c>
      <c r="AAQ14" s="188">
        <f t="shared" si="1021"/>
        <v>-0.13504312301407173</v>
      </c>
      <c r="AAR14" s="188">
        <f t="shared" si="1021"/>
        <v>-0.13368134362233319</v>
      </c>
      <c r="AAS14" s="188">
        <f t="shared" si="1021"/>
        <v>-0.14003631411711304</v>
      </c>
      <c r="AAT14" s="188">
        <f t="shared" si="1021"/>
        <v>-0.13595097594189742</v>
      </c>
      <c r="AAU14" s="188">
        <f t="shared" si="1021"/>
        <v>-0.13844757149341813</v>
      </c>
      <c r="AAV14" s="188">
        <f t="shared" si="1021"/>
        <v>-0.13685882886972311</v>
      </c>
      <c r="AAW14" s="188">
        <f t="shared" si="1021"/>
        <v>-0.14843395369950063</v>
      </c>
      <c r="AAX14" s="188">
        <f t="shared" si="1021"/>
        <v>-0.14956876985928291</v>
      </c>
      <c r="AAY14" s="188">
        <f t="shared" si="1021"/>
        <v>-0.15093054925102145</v>
      </c>
      <c r="AAZ14" s="188">
        <f t="shared" si="1021"/>
        <v>-0.16000907852927837</v>
      </c>
      <c r="ABA14" s="188">
        <f t="shared" si="1021"/>
        <v>-0.15683159328188845</v>
      </c>
      <c r="ABB14" s="188">
        <f t="shared" si="1021"/>
        <v>-0.1756695415342715</v>
      </c>
      <c r="ABC14" s="188">
        <f t="shared" si="1021"/>
        <v>-0.18610985020426696</v>
      </c>
      <c r="ABD14" s="188">
        <f t="shared" si="1021"/>
        <v>-0.17748524738992288</v>
      </c>
      <c r="ABE14" s="188">
        <f t="shared" si="1021"/>
        <v>-0.1629596005447117</v>
      </c>
      <c r="ABF14" s="188">
        <f t="shared" si="1021"/>
        <v>-0.17317294598275079</v>
      </c>
      <c r="ABG14" s="188">
        <f t="shared" si="1021"/>
        <v>-0.17362687244666375</v>
      </c>
      <c r="ABH14" s="188">
        <f t="shared" si="1021"/>
        <v>-0.17521561507035854</v>
      </c>
      <c r="ABI14" s="188">
        <f t="shared" si="1021"/>
        <v>-0.17022242396731724</v>
      </c>
      <c r="ABJ14" s="188">
        <f t="shared" si="1021"/>
        <v>-0.16863368134362233</v>
      </c>
      <c r="ABK14" s="188">
        <f t="shared" si="1021"/>
        <v>-0.16000907852927837</v>
      </c>
      <c r="ABL14" s="188">
        <f t="shared" si="1021"/>
        <v>-0.15864729913753972</v>
      </c>
      <c r="ABM14" s="188">
        <f t="shared" si="1021"/>
        <v>-0.15910122560145268</v>
      </c>
      <c r="ABN14" s="188">
        <f t="shared" si="1021"/>
        <v>-0.1622787108488426</v>
      </c>
      <c r="ABO14" s="188">
        <f t="shared" si="1021"/>
        <v>-0.16863368134362233</v>
      </c>
      <c r="ABP14" s="188">
        <f t="shared" si="1021"/>
        <v>-0.16999546073536087</v>
      </c>
      <c r="ABQ14" s="188">
        <f t="shared" si="1021"/>
        <v>-0.16749886518384027</v>
      </c>
      <c r="ABR14" s="188">
        <f t="shared" si="1021"/>
        <v>-0.15796640944167051</v>
      </c>
      <c r="ABS14" s="188">
        <f t="shared" si="1021"/>
        <v>-0.16000907852927837</v>
      </c>
      <c r="ABT14" s="188">
        <f t="shared" si="1021"/>
        <v>-0.15183840217884714</v>
      </c>
      <c r="ABU14" s="188">
        <f t="shared" si="1021"/>
        <v>-0.1529732183386292</v>
      </c>
      <c r="ABV14" s="188">
        <f t="shared" si="1021"/>
        <v>-0.1529732183386292</v>
      </c>
      <c r="ABW14" s="188">
        <f t="shared" si="1021"/>
        <v>-0.1647753064003632</v>
      </c>
      <c r="ABX14" s="188">
        <f t="shared" si="1021"/>
        <v>-0.17907399001361779</v>
      </c>
      <c r="ABY14" s="188">
        <f t="shared" si="1021"/>
        <v>-0.1840671811166591</v>
      </c>
      <c r="ABZ14" s="188">
        <f t="shared" si="1021"/>
        <v>-0.19791193826600084</v>
      </c>
      <c r="ACA14" s="188">
        <f t="shared" si="1021"/>
        <v>-0.1899682251475262</v>
      </c>
      <c r="ACB14" s="188">
        <f t="shared" si="1021"/>
        <v>-0.18134362233318202</v>
      </c>
      <c r="ACC14" s="188">
        <f t="shared" si="1021"/>
        <v>-0.17589650476622787</v>
      </c>
      <c r="ACD14" s="188">
        <f t="shared" si="1021"/>
        <v>-0.16182478438492964</v>
      </c>
      <c r="ACE14" s="188">
        <f t="shared" si="1021"/>
        <v>-0.16000907852927837</v>
      </c>
      <c r="ACF14" s="188">
        <f t="shared" si="1021"/>
        <v>-0.15501588742623706</v>
      </c>
      <c r="ACG14" s="188">
        <f t="shared" si="1021"/>
        <v>-0.1529732183386292</v>
      </c>
      <c r="ACH14" s="188">
        <f t="shared" si="1021"/>
        <v>-0.16091693145710406</v>
      </c>
      <c r="ACI14" s="188">
        <f t="shared" si="1021"/>
        <v>-0.16205174761688612</v>
      </c>
      <c r="ACJ14" s="188">
        <f t="shared" si="1021"/>
        <v>-0.15161143894689055</v>
      </c>
      <c r="ACK14" s="188">
        <f t="shared" si="1021"/>
        <v>-0.14820699046754426</v>
      </c>
      <c r="ACL14" s="188">
        <f t="shared" si="1021"/>
        <v>-0.15274625510667283</v>
      </c>
      <c r="ACM14" s="188">
        <f t="shared" si="1021"/>
        <v>-0.15024965955515213</v>
      </c>
      <c r="ACN14" s="188">
        <f t="shared" si="1021"/>
        <v>-0.14480254198819797</v>
      </c>
      <c r="ACO14" s="188">
        <f t="shared" si="1021"/>
        <v>-0.14661824784384936</v>
      </c>
      <c r="ACP14" s="188">
        <f t="shared" si="1021"/>
        <v>-0.14275987290059011</v>
      </c>
      <c r="ACQ14" s="188">
        <f t="shared" si="1021"/>
        <v>-0.14752610077167494</v>
      </c>
      <c r="ACR14" s="188">
        <f t="shared" si="1021"/>
        <v>-0.15115751248297782</v>
      </c>
      <c r="ACS14" s="188">
        <f t="shared" si="1021"/>
        <v>-0.15274625510667283</v>
      </c>
      <c r="ACT14" s="188">
        <f t="shared" si="1021"/>
        <v>-0.14434861552428502</v>
      </c>
      <c r="ACU14" s="188">
        <f t="shared" si="1021"/>
        <v>-0.13935542442124371</v>
      </c>
      <c r="ACV14" s="188">
        <f t="shared" si="1021"/>
        <v>-0.12936904221516121</v>
      </c>
      <c r="ACW14" s="188">
        <f t="shared" si="1021"/>
        <v>-0.12800726282342256</v>
      </c>
      <c r="ACX14" s="188">
        <f t="shared" si="1021"/>
        <v>-0.12142532909668635</v>
      </c>
      <c r="ACY14" s="188">
        <f t="shared" si="1021"/>
        <v>-0.11824784384929643</v>
      </c>
      <c r="ACZ14" s="188">
        <f t="shared" si="1021"/>
        <v>-0.12301407172038137</v>
      </c>
      <c r="ADA14" s="188">
        <f t="shared" ref="ADA14:AFA14" si="1022">ADA19/$TZ$19-1</f>
        <v>-0.11711302768951437</v>
      </c>
      <c r="ADB14" s="188">
        <f t="shared" si="1022"/>
        <v>-0.11370857921016808</v>
      </c>
      <c r="ADC14" s="188">
        <f t="shared" si="1022"/>
        <v>-0.11892873354516575</v>
      </c>
      <c r="ADD14" s="188">
        <f t="shared" si="1022"/>
        <v>-0.12051747616886066</v>
      </c>
      <c r="ADE14" s="188">
        <f t="shared" si="1022"/>
        <v>-0.11393554244212445</v>
      </c>
      <c r="ADF14" s="188">
        <f t="shared" si="1022"/>
        <v>-0.11802088061734006</v>
      </c>
      <c r="ADG14" s="188">
        <f t="shared" si="1022"/>
        <v>-0.13640490240581038</v>
      </c>
      <c r="ADH14" s="188">
        <f t="shared" si="1022"/>
        <v>-0.14298683613254659</v>
      </c>
      <c r="ADI14" s="188">
        <f t="shared" si="1022"/>
        <v>-0.1420789832047209</v>
      </c>
      <c r="ADJ14" s="188">
        <f t="shared" si="1022"/>
        <v>-0.13436223331820252</v>
      </c>
      <c r="ADK14" s="188">
        <f t="shared" si="1022"/>
        <v>-0.12187925556059931</v>
      </c>
      <c r="ADL14" s="188">
        <f t="shared" si="1022"/>
        <v>-0.12097140263277362</v>
      </c>
      <c r="ADM14" s="188">
        <f t="shared" si="1022"/>
        <v>-0.12619155696777129</v>
      </c>
      <c r="ADN14" s="188">
        <f t="shared" si="1022"/>
        <v>-0.13504312301407173</v>
      </c>
      <c r="ADO14" s="188">
        <f t="shared" si="1022"/>
        <v>-0.11870177031320939</v>
      </c>
      <c r="ADP14" s="188">
        <f t="shared" si="1022"/>
        <v>-0.13731275533363607</v>
      </c>
      <c r="ADQ14" s="188">
        <f t="shared" si="1022"/>
        <v>-0.11915569677712212</v>
      </c>
      <c r="ADR14" s="188">
        <f t="shared" si="1022"/>
        <v>-0.12346799818429421</v>
      </c>
      <c r="ADS14" s="188">
        <f t="shared" si="1022"/>
        <v>-0.13073082160689975</v>
      </c>
      <c r="ADT14" s="188">
        <f t="shared" si="1022"/>
        <v>-0.13209260099863818</v>
      </c>
      <c r="ADU14" s="188">
        <f t="shared" si="1022"/>
        <v>-0.12891511575124825</v>
      </c>
      <c r="ADV14" s="188">
        <f t="shared" si="1022"/>
        <v>-0.12119836586472998</v>
      </c>
      <c r="ADW14" s="188">
        <f t="shared" si="1022"/>
        <v>-0.12346799818429421</v>
      </c>
      <c r="ADX14" s="188">
        <f t="shared" si="1022"/>
        <v>-0.11960962324103497</v>
      </c>
      <c r="ADY14" s="188">
        <f t="shared" si="1022"/>
        <v>-0.12573763050385833</v>
      </c>
      <c r="ADZ14" s="188">
        <f t="shared" si="1022"/>
        <v>-0.12256014525646852</v>
      </c>
      <c r="AEA14" s="188">
        <f t="shared" si="1022"/>
        <v>-0.11733999092147074</v>
      </c>
      <c r="AEB14" s="188">
        <f t="shared" si="1022"/>
        <v>-0.11892873354516575</v>
      </c>
      <c r="AEC14" s="188">
        <f t="shared" si="1022"/>
        <v>-0.13141171130276896</v>
      </c>
      <c r="AED14" s="188">
        <f t="shared" si="1022"/>
        <v>-0.13458919655015888</v>
      </c>
      <c r="AEE14" s="188">
        <f t="shared" si="1022"/>
        <v>-0.14639128461189288</v>
      </c>
      <c r="AEF14" s="188">
        <f t="shared" si="1022"/>
        <v>-0.13776668179754881</v>
      </c>
      <c r="AEG14" s="188">
        <f t="shared" si="1022"/>
        <v>-0.15206536541080351</v>
      </c>
      <c r="AEH14" s="188">
        <f t="shared" si="1022"/>
        <v>-0.15161143894689055</v>
      </c>
      <c r="AEI14" s="188">
        <f t="shared" si="1022"/>
        <v>-0.14321379936450296</v>
      </c>
      <c r="AEJ14" s="188">
        <f t="shared" si="1022"/>
        <v>-0.14820699046754426</v>
      </c>
      <c r="AEK14" s="188">
        <f t="shared" si="1022"/>
        <v>-0.15047662278710849</v>
      </c>
      <c r="AEL14" s="188">
        <f t="shared" si="1022"/>
        <v>-0.14525646845211093</v>
      </c>
      <c r="AEM14" s="188">
        <f t="shared" si="1022"/>
        <v>-0.13776668179754881</v>
      </c>
      <c r="AEN14" s="188">
        <f t="shared" si="1022"/>
        <v>-0.12891511575124825</v>
      </c>
      <c r="AEO14" s="188">
        <f t="shared" si="1022"/>
        <v>-0.12755333635950983</v>
      </c>
      <c r="AEP14" s="188">
        <f t="shared" si="1022"/>
        <v>-0.12346799818429421</v>
      </c>
      <c r="AEQ14" s="188">
        <f t="shared" si="1022"/>
        <v>-0.12324103495233774</v>
      </c>
      <c r="AER14" s="188">
        <f t="shared" si="1022"/>
        <v>-0.1177939173853837</v>
      </c>
      <c r="AES14" s="188">
        <f t="shared" si="1022"/>
        <v>-0.11756695415342711</v>
      </c>
      <c r="AET14" s="188">
        <f t="shared" si="1022"/>
        <v>-0.12346799818429421</v>
      </c>
      <c r="AEU14" s="188">
        <f t="shared" si="1022"/>
        <v>-0.12346799818429421</v>
      </c>
      <c r="AEV14" s="188">
        <f t="shared" si="1022"/>
        <v>-0.12482977757603264</v>
      </c>
      <c r="AEW14" s="188">
        <f t="shared" si="1022"/>
        <v>-0.13254652746255113</v>
      </c>
      <c r="AEX14" s="188">
        <f t="shared" si="1022"/>
        <v>-0.12709940989559698</v>
      </c>
      <c r="AEY14" s="188">
        <f t="shared" si="1022"/>
        <v>-0.12210621879255568</v>
      </c>
      <c r="AEZ14" s="188">
        <f t="shared" si="1022"/>
        <v>-0.1193826600090786</v>
      </c>
      <c r="AFA14" s="188">
        <f t="shared" si="1022"/>
        <v>-0.13095778483885612</v>
      </c>
      <c r="AFB14" s="188">
        <f t="shared" ref="AFB14:AHD14" si="1023">AFB19/$TZ$19-1</f>
        <v>-0.12573763050385833</v>
      </c>
      <c r="AFC14" s="188">
        <f t="shared" si="1023"/>
        <v>-0.1327734906945075</v>
      </c>
      <c r="AFD14" s="188">
        <f t="shared" si="1023"/>
        <v>-0.12051747616886066</v>
      </c>
      <c r="AFE14" s="188">
        <f t="shared" si="1023"/>
        <v>-0.12414888788016343</v>
      </c>
      <c r="AFF14" s="188">
        <f t="shared" si="1023"/>
        <v>-0.13050385837494327</v>
      </c>
      <c r="AFG14" s="188">
        <f t="shared" si="1023"/>
        <v>-0.12755333635950983</v>
      </c>
      <c r="AFH14" s="188">
        <f t="shared" si="1023"/>
        <v>-0.12619155696777129</v>
      </c>
      <c r="AFI14" s="188">
        <f t="shared" si="1023"/>
        <v>-0.12006354970494781</v>
      </c>
      <c r="AFJ14" s="188">
        <f t="shared" si="1023"/>
        <v>-0.12029051293690429</v>
      </c>
      <c r="AFK14" s="188">
        <f t="shared" si="1023"/>
        <v>-0.1159782115297322</v>
      </c>
      <c r="AFL14" s="188">
        <f t="shared" si="1023"/>
        <v>-0.11348161597821149</v>
      </c>
      <c r="AFM14" s="188">
        <f t="shared" si="1023"/>
        <v>-0.11552428506581935</v>
      </c>
      <c r="AFN14" s="188">
        <f t="shared" si="1023"/>
        <v>-0.12210621879255568</v>
      </c>
      <c r="AFO14" s="188">
        <f t="shared" si="1023"/>
        <v>-0.12732637312755335</v>
      </c>
      <c r="AFP14" s="188">
        <f t="shared" si="1023"/>
        <v>-0.13413527008624615</v>
      </c>
      <c r="AFQ14" s="188">
        <f t="shared" si="1023"/>
        <v>-0.14185201997276442</v>
      </c>
      <c r="AFR14" s="188">
        <f t="shared" si="1023"/>
        <v>-0.15024965955515213</v>
      </c>
      <c r="AFS14" s="188">
        <f t="shared" si="1023"/>
        <v>-0.15115751248297782</v>
      </c>
      <c r="AFT14" s="188">
        <f t="shared" si="1023"/>
        <v>-0.14593735814798003</v>
      </c>
      <c r="AFU14" s="188">
        <f t="shared" si="1023"/>
        <v>-0.14639128461189288</v>
      </c>
      <c r="AFV14" s="188">
        <f t="shared" si="1023"/>
        <v>-0.14616432137993651</v>
      </c>
      <c r="AFW14" s="188">
        <f t="shared" si="1023"/>
        <v>-0.1454834316840673</v>
      </c>
      <c r="AFX14" s="188">
        <f t="shared" si="1023"/>
        <v>-0.14639128461189288</v>
      </c>
      <c r="AFY14" s="188">
        <f t="shared" si="1023"/>
        <v>-0.15002269632319565</v>
      </c>
      <c r="AFZ14" s="188">
        <f t="shared" si="1023"/>
        <v>-0.15569677712210617</v>
      </c>
      <c r="AGA14" s="188">
        <f t="shared" si="1023"/>
        <v>-0.15274625510667283</v>
      </c>
      <c r="AGB14" s="188">
        <f t="shared" si="1023"/>
        <v>-0.16840671811166597</v>
      </c>
      <c r="AGC14" s="188">
        <f t="shared" si="1023"/>
        <v>-0.16091693145710406</v>
      </c>
      <c r="AGD14" s="188">
        <f t="shared" si="1023"/>
        <v>-0.16114389468906043</v>
      </c>
      <c r="AGE14" s="188">
        <f t="shared" si="1023"/>
        <v>-0.16364049024058103</v>
      </c>
      <c r="AGF14" s="188">
        <f t="shared" si="1023"/>
        <v>-0.1622787108488426</v>
      </c>
      <c r="AGG14" s="188">
        <f t="shared" si="1023"/>
        <v>-0.1454834316840673</v>
      </c>
      <c r="AGH14" s="188">
        <f t="shared" si="1023"/>
        <v>-0.15978211529732178</v>
      </c>
      <c r="AGI14" s="188">
        <f t="shared" si="1023"/>
        <v>-0.14434861552428502</v>
      </c>
      <c r="AGJ14" s="188">
        <f t="shared" si="1023"/>
        <v>-0.15274625510667283</v>
      </c>
      <c r="AGK14" s="188">
        <f t="shared" si="1023"/>
        <v>-0.14934180662732643</v>
      </c>
      <c r="AGL14" s="188">
        <f t="shared" si="1023"/>
        <v>-0.15842033590558335</v>
      </c>
      <c r="AGM14" s="188">
        <f t="shared" si="1023"/>
        <v>-0.15433499773036774</v>
      </c>
      <c r="AGN14" s="188">
        <f t="shared" si="1023"/>
        <v>-0.13890149795733098</v>
      </c>
      <c r="AGO14" s="188">
        <f t="shared" si="1023"/>
        <v>-0.13527008624602821</v>
      </c>
      <c r="AGP14" s="188">
        <f t="shared" si="1023"/>
        <v>-0.13640490240581038</v>
      </c>
      <c r="AGQ14" s="188">
        <f t="shared" si="1023"/>
        <v>-0.13640490240581038</v>
      </c>
      <c r="AGR14" s="188">
        <f t="shared" si="1023"/>
        <v>-0.13095778483885612</v>
      </c>
      <c r="AGS14" s="188">
        <f t="shared" si="1023"/>
        <v>-0.13595097594189742</v>
      </c>
      <c r="AGT14" s="188">
        <f t="shared" si="1023"/>
        <v>-0.14344076259645933</v>
      </c>
      <c r="AGU14" s="188">
        <f t="shared" si="1023"/>
        <v>-0.14139809350885169</v>
      </c>
      <c r="AGV14" s="188">
        <f t="shared" si="1023"/>
        <v>-0.13572401270994106</v>
      </c>
      <c r="AGW14" s="188">
        <f t="shared" si="1023"/>
        <v>-0.13254652746255113</v>
      </c>
      <c r="AGX14" s="188">
        <f t="shared" si="1023"/>
        <v>-0.12800726282342256</v>
      </c>
      <c r="AGY14" s="188">
        <f t="shared" si="1023"/>
        <v>-0.12074443940081703</v>
      </c>
      <c r="AGZ14" s="188">
        <f t="shared" si="1023"/>
        <v>-0.12823422605537915</v>
      </c>
      <c r="AHA14" s="188">
        <f t="shared" si="1023"/>
        <v>-0.12596459373581492</v>
      </c>
      <c r="AHB14" s="188">
        <f t="shared" si="1023"/>
        <v>-0.1302768951429869</v>
      </c>
      <c r="AHC14" s="188">
        <f t="shared" si="1023"/>
        <v>-0.12551066727190197</v>
      </c>
      <c r="AHD14" s="188">
        <f t="shared" si="1023"/>
        <v>-0.12505674080798923</v>
      </c>
      <c r="AHE14" s="188"/>
      <c r="AHF14" s="188"/>
      <c r="AHG14" s="188"/>
      <c r="AHH14" s="188"/>
      <c r="AHI14" s="188"/>
      <c r="AHJ14" s="188"/>
      <c r="AHK14" s="188"/>
      <c r="AHL14" s="188"/>
      <c r="AHM14" s="188"/>
      <c r="AHN14" s="188"/>
      <c r="AHO14" s="188"/>
      <c r="AHP14" s="188"/>
      <c r="AHQ14" s="188"/>
      <c r="AHR14" s="188"/>
      <c r="AHS14" s="188"/>
      <c r="AHT14" s="188"/>
      <c r="AHU14" s="188"/>
      <c r="AHV14" s="188"/>
      <c r="AHW14" s="188"/>
      <c r="AHX14" s="188"/>
      <c r="AHY14" s="188"/>
      <c r="AHZ14" s="188"/>
      <c r="AIA14" s="188"/>
      <c r="AIB14" s="188"/>
      <c r="AIC14" s="188"/>
      <c r="AID14" s="188"/>
      <c r="AIE14" s="188"/>
      <c r="AIF14" s="188"/>
      <c r="AIG14" s="188"/>
      <c r="AIH14" s="188"/>
      <c r="AII14" s="188"/>
      <c r="AIJ14" s="188"/>
      <c r="AIK14" s="188"/>
      <c r="AIL14" s="188"/>
      <c r="AIM14" s="188"/>
      <c r="AIN14" s="188"/>
      <c r="AIO14" s="188"/>
      <c r="AIP14" s="188"/>
      <c r="AIQ14" s="188"/>
      <c r="AIR14" s="188"/>
      <c r="AIS14" s="188"/>
      <c r="AIT14" s="188"/>
      <c r="AIU14" s="188"/>
      <c r="AIV14" s="188"/>
      <c r="AIW14" s="188"/>
      <c r="AIX14" s="188"/>
      <c r="AIY14" s="188"/>
      <c r="AIZ14" s="188"/>
      <c r="AJA14" s="188"/>
      <c r="AJB14" s="188"/>
      <c r="AJC14" s="188"/>
      <c r="AJD14" s="188"/>
      <c r="AJE14" s="188"/>
      <c r="AJF14" s="188"/>
      <c r="AJG14" s="188"/>
      <c r="AJH14" s="188"/>
      <c r="AJI14" s="188"/>
      <c r="AJJ14" s="188"/>
      <c r="AJK14" s="188"/>
      <c r="AJL14" s="188"/>
      <c r="AJM14" s="188"/>
      <c r="AJN14" s="188"/>
      <c r="AJO14" s="188"/>
      <c r="AJP14" s="188"/>
      <c r="AJQ14" s="188"/>
      <c r="AJR14" s="188"/>
      <c r="AJS14" s="188"/>
      <c r="AJT14" s="188"/>
      <c r="AJU14" s="188"/>
      <c r="AJV14" s="188"/>
      <c r="AJW14" s="188"/>
      <c r="AJX14" s="188"/>
      <c r="AJY14" s="188"/>
      <c r="AJZ14" s="188"/>
      <c r="AKA14" s="188"/>
      <c r="AKB14" s="188"/>
      <c r="AKC14" s="188"/>
      <c r="AKD14" s="188"/>
      <c r="AKE14" s="188"/>
      <c r="AKF14" s="188"/>
      <c r="AKG14" s="188"/>
      <c r="AKH14" s="188"/>
      <c r="AKI14" s="188"/>
      <c r="AKJ14" s="188"/>
      <c r="AKK14" s="188"/>
      <c r="AKL14" s="188"/>
      <c r="AKM14" s="188"/>
      <c r="AKN14" s="188"/>
      <c r="AKO14" s="188"/>
      <c r="AKP14" s="188"/>
      <c r="AKQ14" s="188"/>
      <c r="AKR14" s="188"/>
      <c r="AKS14" s="188"/>
      <c r="AKT14" s="188"/>
      <c r="AKU14" s="188"/>
      <c r="AKV14" s="188"/>
      <c r="AKW14" s="188"/>
      <c r="AKX14" s="188"/>
      <c r="AKY14" s="188"/>
      <c r="AKZ14" s="188"/>
      <c r="ALA14" s="188"/>
      <c r="ALB14" s="188"/>
      <c r="ALC14" s="188"/>
      <c r="ALD14" s="188"/>
      <c r="ALE14" s="188"/>
      <c r="ALF14" s="188"/>
      <c r="ALG14" s="188"/>
      <c r="ALH14" s="188"/>
      <c r="ALI14" s="188"/>
      <c r="ALJ14" s="188"/>
      <c r="ALK14" s="188"/>
      <c r="ALL14" s="188"/>
      <c r="ALM14" s="188"/>
      <c r="ALN14" s="188"/>
      <c r="ALO14" s="188"/>
      <c r="ALP14" s="188"/>
      <c r="ALQ14" s="188"/>
      <c r="ALR14" s="188"/>
      <c r="ALS14" s="188"/>
      <c r="ALT14" s="188"/>
      <c r="ALU14" s="188"/>
      <c r="ALV14" s="188"/>
      <c r="ALW14" s="188"/>
      <c r="ALX14" s="188"/>
      <c r="ALY14" s="188"/>
      <c r="ALZ14" s="188"/>
      <c r="AMA14" s="188"/>
      <c r="AMB14" s="188"/>
      <c r="AMC14" s="188"/>
      <c r="AMD14" s="188"/>
      <c r="AME14" s="188"/>
      <c r="AMF14" s="188"/>
      <c r="AMG14" s="188"/>
      <c r="AMH14" s="188"/>
      <c r="AMI14" s="188"/>
      <c r="AMJ14" s="188"/>
      <c r="AMK14" s="188"/>
      <c r="AML14" s="188"/>
      <c r="AMM14" s="188"/>
      <c r="AMN14" s="188"/>
      <c r="AMO14" s="188"/>
      <c r="AMP14" s="188"/>
      <c r="AMQ14" s="188"/>
      <c r="AMR14" s="188"/>
      <c r="AMS14" s="188"/>
      <c r="AMT14" s="188"/>
      <c r="AMU14" s="188"/>
      <c r="AMV14" s="188"/>
      <c r="AMW14" s="188"/>
      <c r="AMX14" s="188"/>
      <c r="AMY14" s="188"/>
      <c r="AMZ14" s="188"/>
      <c r="ANA14" s="188"/>
      <c r="ANB14" s="188"/>
      <c r="ANC14" s="188"/>
      <c r="AND14" s="188"/>
      <c r="ANE14" s="188"/>
      <c r="ANF14" s="188"/>
      <c r="ANG14" s="188"/>
      <c r="ANH14" s="188"/>
      <c r="ANI14" s="188"/>
      <c r="ANJ14" s="188"/>
      <c r="ANK14" s="188"/>
      <c r="ANL14" s="188"/>
      <c r="ANM14" s="188"/>
      <c r="ANN14" s="188"/>
      <c r="ANO14" s="188"/>
      <c r="ANP14" s="188"/>
      <c r="ANQ14" s="188"/>
      <c r="ANR14" s="188"/>
      <c r="ANS14" s="188"/>
      <c r="ANT14" s="188"/>
      <c r="ANU14" s="188"/>
      <c r="ANV14" s="188"/>
      <c r="ANW14" s="188"/>
      <c r="ANX14" s="188"/>
      <c r="ANY14" s="188"/>
      <c r="ANZ14" s="188"/>
      <c r="AOA14" s="188"/>
      <c r="AOB14" s="188"/>
      <c r="AOC14" s="188"/>
      <c r="AOD14" s="188"/>
      <c r="AOE14" s="188"/>
      <c r="AOF14" s="188"/>
      <c r="AOG14" s="188"/>
      <c r="AOH14" s="188"/>
      <c r="AOI14" s="188"/>
      <c r="AOJ14" s="188"/>
      <c r="AOK14" s="188"/>
      <c r="AOL14" s="188"/>
      <c r="AOM14" s="188"/>
      <c r="AON14" s="188"/>
      <c r="AOO14" s="188"/>
      <c r="AOP14" s="188"/>
      <c r="AOQ14" s="188"/>
      <c r="AOR14" s="188"/>
      <c r="AOS14" s="188"/>
      <c r="AOT14" s="188"/>
      <c r="AOU14" s="188"/>
      <c r="AOV14" s="188"/>
      <c r="AOW14" s="188"/>
      <c r="AOX14" s="188"/>
      <c r="AOY14" s="188"/>
      <c r="AOZ14" s="188"/>
      <c r="APA14" s="188"/>
      <c r="APB14" s="188"/>
      <c r="APC14" s="188"/>
      <c r="APD14" s="188"/>
      <c r="APE14" s="188"/>
      <c r="APF14" s="188"/>
      <c r="APG14" s="188"/>
      <c r="APH14" s="188"/>
      <c r="API14" s="188"/>
      <c r="APJ14" s="188"/>
      <c r="APK14" s="188"/>
    </row>
    <row r="15" spans="1:1638">
      <c r="A15" s="187" t="s">
        <v>247</v>
      </c>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c r="CV15" s="187"/>
      <c r="CW15" s="187"/>
      <c r="CX15" s="187"/>
      <c r="CY15" s="187"/>
      <c r="CZ15" s="187"/>
      <c r="DA15" s="187"/>
      <c r="DB15" s="187"/>
      <c r="DC15" s="187"/>
      <c r="DD15" s="187"/>
      <c r="DE15" s="187"/>
      <c r="DF15" s="187"/>
      <c r="DG15" s="187"/>
      <c r="DH15" s="187"/>
      <c r="DI15" s="187"/>
      <c r="DJ15" s="187"/>
      <c r="DK15" s="187"/>
      <c r="DL15" s="187"/>
      <c r="DM15" s="187"/>
      <c r="DN15" s="187"/>
      <c r="DO15" s="187"/>
      <c r="DP15" s="187"/>
      <c r="DQ15" s="187"/>
      <c r="DR15" s="187"/>
      <c r="DS15" s="187"/>
      <c r="DT15" s="187"/>
      <c r="DU15" s="187"/>
      <c r="DV15" s="187"/>
      <c r="DW15" s="187"/>
      <c r="DX15" s="187"/>
      <c r="DY15" s="187"/>
      <c r="DZ15" s="187"/>
      <c r="EA15" s="187"/>
      <c r="EB15" s="187"/>
      <c r="EC15" s="187"/>
      <c r="ED15" s="187"/>
      <c r="EE15" s="187"/>
      <c r="EF15" s="187"/>
      <c r="EG15" s="187"/>
      <c r="EH15" s="187"/>
      <c r="EI15" s="187"/>
      <c r="EJ15" s="187"/>
      <c r="EK15" s="187"/>
      <c r="EL15" s="187"/>
      <c r="EM15" s="187"/>
      <c r="EN15" s="187"/>
      <c r="EO15" s="187"/>
      <c r="EP15" s="187"/>
      <c r="EQ15" s="187"/>
      <c r="ER15" s="187"/>
      <c r="ES15" s="187"/>
      <c r="ET15" s="187"/>
      <c r="EU15" s="187"/>
      <c r="EV15" s="187"/>
      <c r="EW15" s="187"/>
      <c r="EX15" s="187"/>
      <c r="EY15" s="187"/>
      <c r="EZ15" s="187"/>
      <c r="FA15" s="187"/>
      <c r="FB15" s="187"/>
      <c r="FC15" s="187"/>
      <c r="FD15" s="187"/>
      <c r="FE15" s="187"/>
      <c r="FF15" s="187"/>
      <c r="FG15" s="187"/>
      <c r="FH15" s="187"/>
      <c r="FI15" s="187"/>
      <c r="FJ15" s="187"/>
      <c r="FK15" s="187"/>
      <c r="FL15" s="187"/>
      <c r="FM15" s="187"/>
      <c r="FN15" s="187"/>
      <c r="FO15" s="187"/>
      <c r="FP15" s="187"/>
      <c r="FQ15" s="187"/>
      <c r="FR15" s="187"/>
      <c r="FS15" s="187"/>
      <c r="FT15" s="187"/>
      <c r="FU15" s="187"/>
      <c r="FV15" s="187"/>
      <c r="FW15" s="187"/>
      <c r="FX15" s="187"/>
      <c r="FY15" s="187"/>
      <c r="FZ15" s="187"/>
      <c r="GA15" s="187"/>
      <c r="GB15" s="187"/>
      <c r="GC15" s="187"/>
      <c r="GD15" s="187"/>
      <c r="GE15" s="187"/>
      <c r="GF15" s="187"/>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187"/>
      <c r="IZ15" s="187"/>
      <c r="JA15" s="187"/>
      <c r="JB15" s="187"/>
      <c r="JC15" s="187"/>
      <c r="JD15" s="187"/>
      <c r="JE15" s="187"/>
      <c r="JF15" s="187"/>
      <c r="JG15" s="187"/>
      <c r="JH15" s="187"/>
      <c r="JI15" s="187"/>
      <c r="JJ15" s="187"/>
      <c r="JK15" s="187"/>
      <c r="JL15" s="187"/>
      <c r="JM15" s="187"/>
      <c r="JN15" s="187"/>
      <c r="JO15" s="187"/>
      <c r="JP15" s="187"/>
      <c r="JQ15" s="187"/>
      <c r="JR15" s="187"/>
      <c r="JS15" s="187"/>
      <c r="JT15" s="187"/>
      <c r="JU15" s="187"/>
      <c r="JV15" s="187"/>
      <c r="JW15" s="187"/>
      <c r="JX15" s="187"/>
      <c r="JY15" s="187"/>
      <c r="JZ15" s="187"/>
      <c r="KA15" s="187"/>
      <c r="KB15" s="187"/>
      <c r="KC15" s="187"/>
      <c r="KD15" s="187"/>
      <c r="KE15" s="187"/>
      <c r="KF15" s="187"/>
      <c r="KG15" s="187"/>
      <c r="KH15" s="187"/>
      <c r="KI15" s="187"/>
      <c r="KJ15" s="187"/>
      <c r="KK15" s="187"/>
      <c r="KL15" s="187"/>
      <c r="KM15" s="187"/>
      <c r="KN15" s="187"/>
      <c r="KO15" s="187"/>
      <c r="KP15" s="187"/>
      <c r="KQ15" s="187"/>
      <c r="KR15" s="187"/>
      <c r="KS15" s="187"/>
      <c r="KT15" s="187"/>
      <c r="KU15" s="187"/>
      <c r="KV15" s="187"/>
      <c r="KW15" s="187"/>
      <c r="KX15" s="187"/>
      <c r="KY15" s="187"/>
      <c r="KZ15" s="187"/>
      <c r="LA15" s="187"/>
      <c r="LB15" s="187"/>
      <c r="LC15" s="187"/>
      <c r="LD15" s="187"/>
      <c r="LE15" s="187"/>
      <c r="LF15" s="187"/>
      <c r="LG15" s="187"/>
      <c r="LH15" s="187"/>
      <c r="LI15" s="187"/>
      <c r="LJ15" s="187"/>
      <c r="LK15" s="187"/>
      <c r="LL15" s="187"/>
      <c r="LM15" s="187"/>
      <c r="LN15" s="187"/>
      <c r="LO15" s="187"/>
      <c r="LP15" s="187"/>
      <c r="LQ15" s="187"/>
      <c r="LR15" s="187"/>
      <c r="LS15" s="187"/>
      <c r="LT15" s="187"/>
      <c r="LU15" s="187"/>
      <c r="LV15" s="187"/>
      <c r="LW15" s="187"/>
      <c r="LX15" s="187"/>
      <c r="LY15" s="187"/>
      <c r="LZ15" s="187"/>
      <c r="MA15" s="187"/>
      <c r="MB15" s="187"/>
      <c r="MC15" s="187"/>
      <c r="MD15" s="187"/>
      <c r="ME15" s="187"/>
      <c r="MF15" s="187"/>
      <c r="MG15" s="187"/>
      <c r="MH15" s="187"/>
      <c r="MI15" s="187"/>
      <c r="MJ15" s="187"/>
      <c r="MK15" s="187"/>
      <c r="ML15" s="187"/>
      <c r="MM15" s="187"/>
      <c r="MN15" s="187"/>
      <c r="MO15" s="187"/>
      <c r="MP15" s="187"/>
      <c r="MQ15" s="187"/>
      <c r="MR15" s="187"/>
      <c r="MS15" s="187"/>
      <c r="MT15" s="187"/>
      <c r="MU15" s="187"/>
      <c r="MV15" s="187"/>
      <c r="MW15" s="187"/>
      <c r="MX15" s="187"/>
      <c r="MY15" s="187"/>
      <c r="MZ15" s="187"/>
      <c r="NA15" s="187"/>
      <c r="NB15" s="187"/>
      <c r="NC15" s="187"/>
      <c r="ND15" s="187"/>
      <c r="NE15" s="187"/>
      <c r="NF15" s="187"/>
      <c r="NG15" s="187"/>
      <c r="NH15" s="187"/>
      <c r="NI15" s="187"/>
      <c r="NJ15" s="187"/>
      <c r="NK15" s="187"/>
      <c r="NL15" s="187"/>
      <c r="NM15" s="187"/>
      <c r="NN15" s="187"/>
      <c r="NO15" s="187"/>
      <c r="NP15" s="187"/>
      <c r="NQ15" s="187"/>
      <c r="NR15" s="187"/>
      <c r="NS15" s="187"/>
      <c r="NT15" s="187"/>
      <c r="NU15" s="187"/>
      <c r="NV15" s="187"/>
      <c r="NW15" s="187"/>
      <c r="NX15" s="187"/>
      <c r="NY15" s="187"/>
      <c r="NZ15" s="187"/>
      <c r="OA15" s="187"/>
      <c r="OB15" s="187"/>
      <c r="OC15" s="187"/>
      <c r="OD15" s="187"/>
      <c r="OE15" s="187"/>
      <c r="OF15" s="187"/>
      <c r="OG15" s="187"/>
      <c r="OH15" s="187"/>
      <c r="OI15" s="187"/>
      <c r="OJ15" s="187"/>
      <c r="OK15" s="187"/>
      <c r="OL15" s="187"/>
      <c r="OM15" s="187"/>
      <c r="ON15" s="187"/>
      <c r="OO15" s="187"/>
      <c r="OP15" s="187"/>
      <c r="OQ15" s="187"/>
      <c r="OR15" s="187"/>
      <c r="OS15" s="187"/>
      <c r="OT15" s="187"/>
      <c r="OU15" s="187"/>
      <c r="OV15" s="187"/>
      <c r="OW15" s="187"/>
      <c r="OX15" s="187"/>
      <c r="OY15" s="187"/>
      <c r="OZ15" s="187"/>
      <c r="PA15" s="187"/>
      <c r="PB15" s="187"/>
      <c r="PC15" s="187"/>
      <c r="PD15" s="187"/>
      <c r="PE15" s="187"/>
      <c r="PF15" s="187"/>
      <c r="PG15" s="187"/>
      <c r="PH15" s="187"/>
      <c r="PI15" s="187"/>
      <c r="PJ15" s="187"/>
      <c r="PK15" s="187"/>
      <c r="PL15" s="187"/>
      <c r="PM15" s="187"/>
      <c r="PN15" s="187"/>
      <c r="PO15" s="187"/>
      <c r="PP15" s="187"/>
      <c r="PQ15" s="187"/>
      <c r="PR15" s="187"/>
      <c r="PS15" s="187"/>
      <c r="PT15" s="187"/>
      <c r="PU15" s="187"/>
      <c r="PV15" s="187"/>
      <c r="PW15" s="187"/>
      <c r="PX15" s="187"/>
      <c r="PY15" s="187"/>
      <c r="PZ15" s="187"/>
      <c r="QA15" s="187"/>
      <c r="QB15" s="187"/>
      <c r="QC15" s="187"/>
      <c r="QD15" s="187"/>
      <c r="QE15" s="187"/>
      <c r="QF15" s="187"/>
      <c r="QG15" s="187"/>
      <c r="QH15" s="187"/>
      <c r="QI15" s="187"/>
      <c r="QJ15" s="187"/>
      <c r="QK15" s="187"/>
      <c r="QL15" s="187"/>
      <c r="QM15" s="187"/>
      <c r="QN15" s="187"/>
      <c r="QO15" s="187"/>
      <c r="QP15" s="187"/>
      <c r="QQ15" s="187"/>
      <c r="QR15" s="187"/>
      <c r="QS15" s="187"/>
      <c r="QT15" s="187"/>
      <c r="QU15" s="187"/>
      <c r="QV15" s="187"/>
      <c r="QW15" s="187"/>
      <c r="QX15" s="187"/>
      <c r="QY15" s="187"/>
      <c r="QZ15" s="187"/>
      <c r="RA15" s="187"/>
      <c r="RB15" s="187"/>
      <c r="RC15" s="187"/>
      <c r="RD15" s="187"/>
      <c r="RE15" s="187"/>
      <c r="RF15" s="187"/>
      <c r="RG15" s="187"/>
      <c r="RH15" s="187"/>
      <c r="RI15" s="187"/>
      <c r="RJ15" s="187"/>
      <c r="RK15" s="187"/>
      <c r="RL15" s="187"/>
      <c r="RM15" s="187"/>
      <c r="RN15" s="187"/>
      <c r="RO15" s="187"/>
      <c r="RP15" s="187"/>
      <c r="RQ15" s="187"/>
      <c r="RR15" s="187"/>
      <c r="RS15" s="187"/>
      <c r="RT15" s="187"/>
      <c r="RU15" s="187"/>
      <c r="RV15" s="187"/>
      <c r="RW15" s="187"/>
      <c r="RX15" s="187"/>
      <c r="RY15" s="187"/>
      <c r="RZ15" s="187"/>
      <c r="SA15" s="187"/>
      <c r="SB15" s="187"/>
      <c r="SC15" s="187"/>
      <c r="SD15" s="179"/>
      <c r="SE15" s="179"/>
      <c r="SF15" s="179"/>
      <c r="SG15" s="179"/>
      <c r="SH15" s="179"/>
      <c r="SI15" s="179"/>
      <c r="SJ15" s="179"/>
      <c r="SK15" s="179"/>
      <c r="SL15" s="179"/>
      <c r="SM15" s="179"/>
      <c r="SN15" s="179"/>
      <c r="SO15" s="179"/>
      <c r="SP15" s="179"/>
      <c r="SQ15" s="179"/>
      <c r="SR15" s="179"/>
      <c r="SS15" s="179"/>
      <c r="ST15" s="179"/>
      <c r="SU15" s="179"/>
      <c r="SV15" s="179"/>
      <c r="SW15" s="179"/>
      <c r="SX15" s="179"/>
      <c r="SY15" s="188"/>
      <c r="SZ15" s="188"/>
      <c r="TA15" s="188"/>
      <c r="TB15" s="188"/>
      <c r="TC15" s="188"/>
      <c r="TD15" s="188"/>
      <c r="TE15" s="188"/>
      <c r="TF15" s="188"/>
      <c r="TG15" s="188"/>
      <c r="TH15" s="188"/>
      <c r="TI15" s="188"/>
      <c r="TJ15" s="188"/>
      <c r="TK15" s="188"/>
      <c r="TL15" s="188"/>
      <c r="TM15" s="188"/>
      <c r="TN15" s="188"/>
      <c r="TO15" s="188"/>
      <c r="TP15" s="188"/>
      <c r="TQ15" s="188"/>
      <c r="TR15" s="188"/>
      <c r="TS15" s="188"/>
      <c r="TT15" s="188"/>
      <c r="TU15" s="188"/>
      <c r="TV15" s="188"/>
      <c r="TW15" s="188"/>
      <c r="TX15" s="188"/>
      <c r="TY15" s="188"/>
      <c r="TZ15" s="188">
        <f t="shared" ref="TZ15:VE15" si="1024">TZ20/$TZ$20-1</f>
        <v>0</v>
      </c>
      <c r="UA15" s="188">
        <f t="shared" si="1024"/>
        <v>4.0775758811384399E-4</v>
      </c>
      <c r="UB15" s="188">
        <f t="shared" si="1024"/>
        <v>-2.5484849257106923E-4</v>
      </c>
      <c r="UC15" s="188">
        <f t="shared" si="1024"/>
        <v>-1.2742424628564564E-4</v>
      </c>
      <c r="UD15" s="188">
        <f t="shared" si="1024"/>
        <v>4.4598486199953769E-3</v>
      </c>
      <c r="UE15" s="188">
        <f t="shared" si="1024"/>
        <v>5.4027880425087105E-3</v>
      </c>
      <c r="UF15" s="188">
        <f t="shared" si="1024"/>
        <v>7.3906062845638942E-3</v>
      </c>
      <c r="UG15" s="188">
        <f t="shared" si="1024"/>
        <v>6.9573638471929211E-3</v>
      </c>
      <c r="UH15" s="188">
        <f t="shared" si="1024"/>
        <v>1.2615000382272701E-2</v>
      </c>
      <c r="UI15" s="188">
        <f t="shared" si="1024"/>
        <v>1.5596727745355476E-2</v>
      </c>
      <c r="UJ15" s="188">
        <f t="shared" si="1024"/>
        <v>1.4832182267641825E-2</v>
      </c>
      <c r="UK15" s="188">
        <f t="shared" si="1024"/>
        <v>1.5443818649812702E-2</v>
      </c>
      <c r="UL15" s="188">
        <f t="shared" si="1024"/>
        <v>2.0464333953464697E-2</v>
      </c>
      <c r="UM15" s="188">
        <f t="shared" si="1024"/>
        <v>2.1075970335635574E-2</v>
      </c>
      <c r="UN15" s="188">
        <f t="shared" si="1024"/>
        <v>1.4500879227299368E-2</v>
      </c>
      <c r="UO15" s="188">
        <f t="shared" si="1024"/>
        <v>1.495960651392747E-2</v>
      </c>
      <c r="UP15" s="188">
        <f t="shared" si="1024"/>
        <v>1.0933000331303067E-2</v>
      </c>
      <c r="UQ15" s="188">
        <f t="shared" si="1024"/>
        <v>1.0092000305818249E-2</v>
      </c>
      <c r="UR15" s="188">
        <f t="shared" si="1024"/>
        <v>1.0448788195417835E-2</v>
      </c>
      <c r="US15" s="188">
        <f t="shared" si="1024"/>
        <v>1.0627182140217739E-2</v>
      </c>
      <c r="UT15" s="188">
        <f t="shared" si="1024"/>
        <v>1.0780091235760292E-2</v>
      </c>
      <c r="UU15" s="188">
        <f t="shared" si="1024"/>
        <v>1.0933000331303067E-2</v>
      </c>
      <c r="UV15" s="188">
        <f t="shared" si="1024"/>
        <v>1.0907515482045937E-2</v>
      </c>
      <c r="UW15" s="188">
        <f t="shared" si="1024"/>
        <v>-9.6842427177046275E-4</v>
      </c>
      <c r="UX15" s="188">
        <f t="shared" si="1024"/>
        <v>3.0836667601112921E-3</v>
      </c>
      <c r="UY15" s="188">
        <f t="shared" si="1024"/>
        <v>2.1407273375979585E-3</v>
      </c>
      <c r="UZ15" s="188">
        <f t="shared" si="1024"/>
        <v>6.8554244501644046E-3</v>
      </c>
      <c r="VA15" s="188">
        <f t="shared" si="1024"/>
        <v>4.89309105736635E-3</v>
      </c>
      <c r="VB15" s="188">
        <f t="shared" si="1024"/>
        <v>5.2498789469659357E-3</v>
      </c>
      <c r="VC15" s="188">
        <f t="shared" si="1024"/>
        <v>6.0399092739367166E-3</v>
      </c>
      <c r="VD15" s="188">
        <f t="shared" si="1024"/>
        <v>7.0083335457071794E-3</v>
      </c>
      <c r="VE15" s="188">
        <f t="shared" si="1024"/>
        <v>5.9379698769082001E-3</v>
      </c>
      <c r="VF15" s="188">
        <f t="shared" ref="VF15:WK15" si="1025">VF20/$TZ$20-1</f>
        <v>5.8360304798796836E-3</v>
      </c>
      <c r="VG15" s="188">
        <f t="shared" si="1025"/>
        <v>7.0338183949640865E-3</v>
      </c>
      <c r="VH15" s="188">
        <f t="shared" si="1025"/>
        <v>3.9756364841101455E-3</v>
      </c>
      <c r="VI15" s="188">
        <f t="shared" si="1025"/>
        <v>5.0205153036519956E-3</v>
      </c>
      <c r="VJ15" s="188">
        <f t="shared" si="1025"/>
        <v>3.2365758556538449E-3</v>
      </c>
      <c r="VK15" s="188">
        <f t="shared" si="1025"/>
        <v>4.0775758811384399E-4</v>
      </c>
      <c r="VL15" s="188">
        <f t="shared" si="1025"/>
        <v>3.4149698004537488E-3</v>
      </c>
      <c r="VM15" s="188">
        <f t="shared" si="1025"/>
        <v>6.0144244246795875E-3</v>
      </c>
      <c r="VN15" s="188">
        <f t="shared" si="1025"/>
        <v>1.1442697316445427E-2</v>
      </c>
      <c r="VO15" s="188">
        <f t="shared" si="1025"/>
        <v>8.8687275414767175E-3</v>
      </c>
      <c r="VP15" s="188">
        <f t="shared" si="1025"/>
        <v>1.6208364127526131E-2</v>
      </c>
      <c r="VQ15" s="188">
        <f t="shared" si="1025"/>
        <v>1.5188970157241632E-2</v>
      </c>
      <c r="VR15" s="188">
        <f t="shared" si="1025"/>
        <v>1.4016667091414137E-2</v>
      </c>
      <c r="VS15" s="188">
        <f t="shared" si="1025"/>
        <v>1.3965697392899878E-2</v>
      </c>
      <c r="VT15" s="188">
        <f t="shared" si="1025"/>
        <v>1.5316394403527056E-2</v>
      </c>
      <c r="VU15" s="188">
        <f t="shared" si="1025"/>
        <v>1.3812788297357326E-2</v>
      </c>
      <c r="VV15" s="188">
        <f t="shared" si="1025"/>
        <v>1.0041030607303991E-2</v>
      </c>
      <c r="VW15" s="188">
        <f t="shared" si="1025"/>
        <v>9.3784245266188559E-3</v>
      </c>
      <c r="VX15" s="188">
        <f t="shared" si="1025"/>
        <v>6.9573638471929211E-3</v>
      </c>
      <c r="VY15" s="188">
        <f t="shared" si="1025"/>
        <v>7.6199699278778343E-3</v>
      </c>
      <c r="VZ15" s="188">
        <f t="shared" si="1025"/>
        <v>5.0460001529091247E-3</v>
      </c>
      <c r="WA15" s="188">
        <f t="shared" si="1025"/>
        <v>-3.5678788959963015E-3</v>
      </c>
      <c r="WB15" s="188">
        <f t="shared" si="1025"/>
        <v>7.6454547771342973E-4</v>
      </c>
      <c r="WC15" s="188">
        <f t="shared" si="1025"/>
        <v>-6.7534850531358881E-3</v>
      </c>
      <c r="WD15" s="188">
        <f t="shared" si="1025"/>
        <v>-2.0897576390835892E-3</v>
      </c>
      <c r="WE15" s="188">
        <f t="shared" si="1025"/>
        <v>-3.9501516348531274E-3</v>
      </c>
      <c r="WF15" s="188">
        <f t="shared" si="1025"/>
        <v>-3.6188485945104487E-3</v>
      </c>
      <c r="WG15" s="188">
        <f t="shared" si="1025"/>
        <v>-2.1152424883406074E-3</v>
      </c>
      <c r="WH15" s="188">
        <f t="shared" si="1025"/>
        <v>-2.446545528683175E-3</v>
      </c>
      <c r="WI15" s="188">
        <f t="shared" si="1025"/>
        <v>-1.9623333927979436E-3</v>
      </c>
      <c r="WJ15" s="188">
        <f t="shared" si="1025"/>
        <v>-3.8227273885674817E-3</v>
      </c>
      <c r="WK15" s="188">
        <f t="shared" si="1025"/>
        <v>-1.8094242972552799E-3</v>
      </c>
      <c r="WL15" s="188">
        <f t="shared" ref="WL15:XQ15" si="1026">WL20/$TZ$20-1</f>
        <v>-1.3506970106270666E-3</v>
      </c>
      <c r="WM15" s="188">
        <f t="shared" si="1026"/>
        <v>-8.9196972399896435E-4</v>
      </c>
      <c r="WN15" s="188">
        <f t="shared" si="1026"/>
        <v>4.4088789214811186E-3</v>
      </c>
      <c r="WO15" s="188">
        <f t="shared" si="1026"/>
        <v>3.3385152526823614E-3</v>
      </c>
      <c r="WP15" s="188">
        <f t="shared" si="1026"/>
        <v>4.2559698259385659E-3</v>
      </c>
      <c r="WQ15" s="188">
        <f t="shared" si="1026"/>
        <v>7.6709396263920926E-3</v>
      </c>
      <c r="WR15" s="188">
        <f t="shared" si="1026"/>
        <v>5.6066668365657435E-3</v>
      </c>
      <c r="WS15" s="188">
        <f t="shared" si="1026"/>
        <v>5.7595759321082962E-3</v>
      </c>
      <c r="WT15" s="188">
        <f t="shared" si="1026"/>
        <v>3.6188485945105597E-3</v>
      </c>
      <c r="WU15" s="188">
        <f t="shared" si="1026"/>
        <v>1.9623333927980546E-3</v>
      </c>
      <c r="WV15" s="188">
        <f t="shared" si="1026"/>
        <v>2.5230000764546734E-3</v>
      </c>
      <c r="WW15" s="188">
        <f t="shared" si="1026"/>
        <v>3.1091516093681992E-3</v>
      </c>
      <c r="WX15" s="188">
        <f t="shared" si="1026"/>
        <v>1.1723030658274958E-3</v>
      </c>
      <c r="WY15" s="188">
        <f t="shared" si="1026"/>
        <v>2.3191212823976404E-3</v>
      </c>
      <c r="WZ15" s="188">
        <f t="shared" si="1026"/>
        <v>2.9562425138256465E-3</v>
      </c>
      <c r="XA15" s="188">
        <f t="shared" si="1026"/>
        <v>2.2936364331405112E-3</v>
      </c>
      <c r="XB15" s="188">
        <f t="shared" si="1026"/>
        <v>2.7013940212543552E-3</v>
      </c>
      <c r="XC15" s="188">
        <f t="shared" si="1026"/>
        <v>2.3955758301690278E-3</v>
      </c>
      <c r="XD15" s="188">
        <f t="shared" si="1026"/>
        <v>4.3833940722242115E-3</v>
      </c>
      <c r="XE15" s="188">
        <f t="shared" si="1026"/>
        <v>7.6199699278778343E-3</v>
      </c>
      <c r="XF15" s="188">
        <f t="shared" si="1026"/>
        <v>7.6199699278778343E-3</v>
      </c>
      <c r="XG15" s="188">
        <f t="shared" si="1026"/>
        <v>6.4221820127934315E-3</v>
      </c>
      <c r="XH15" s="188">
        <f t="shared" si="1026"/>
        <v>6.6260608068504645E-3</v>
      </c>
      <c r="XI15" s="188">
        <f t="shared" si="1026"/>
        <v>7.0338183949640865E-3</v>
      </c>
      <c r="XJ15" s="188">
        <f t="shared" si="1026"/>
        <v>2.6759091719972261E-3</v>
      </c>
      <c r="XK15" s="188">
        <f t="shared" si="1026"/>
        <v>3.5169091974820432E-3</v>
      </c>
      <c r="XL15" s="188">
        <f t="shared" si="1026"/>
        <v>5.300848645480416E-3</v>
      </c>
      <c r="XM15" s="188">
        <f t="shared" si="1026"/>
        <v>4.7401819618237973E-3</v>
      </c>
      <c r="XN15" s="188">
        <f t="shared" si="1026"/>
        <v>3.9756364841101455E-3</v>
      </c>
      <c r="XO15" s="188">
        <f t="shared" si="1026"/>
        <v>3.873697087081851E-3</v>
      </c>
      <c r="XP15" s="188">
        <f t="shared" si="1026"/>
        <v>3.7972425393104636E-3</v>
      </c>
      <c r="XQ15" s="188">
        <f t="shared" si="1026"/>
        <v>4.1030607303957911E-3</v>
      </c>
      <c r="XR15" s="188">
        <f t="shared" ref="XR15:YB15" si="1027">XR20/$TZ$20-1</f>
        <v>4.1030607303957911E-3</v>
      </c>
      <c r="XS15" s="188">
        <f t="shared" si="1027"/>
        <v>2.3446061316547695E-3</v>
      </c>
      <c r="XT15" s="188">
        <f t="shared" si="1027"/>
        <v>3.6953031422819471E-3</v>
      </c>
      <c r="XU15" s="188">
        <f t="shared" si="1027"/>
        <v>3.6188485945105597E-3</v>
      </c>
      <c r="XV15" s="188">
        <f t="shared" si="1027"/>
        <v>5.7340910828511671E-3</v>
      </c>
      <c r="XW15" s="188">
        <f t="shared" si="1027"/>
        <v>1.8858788450266672E-3</v>
      </c>
      <c r="XX15" s="188">
        <f t="shared" si="1027"/>
        <v>-1.631030352455376E-3</v>
      </c>
      <c r="XY15" s="188">
        <f t="shared" si="1027"/>
        <v>-4.8421213588523138E-4</v>
      </c>
      <c r="XZ15" s="188">
        <f t="shared" si="1027"/>
        <v>5.096969851423605E-4</v>
      </c>
      <c r="YA15" s="188">
        <f t="shared" si="1027"/>
        <v>6.0653941231938457E-3</v>
      </c>
      <c r="YB15" s="188">
        <f t="shared" si="1027"/>
        <v>6.7025153546216298E-3</v>
      </c>
      <c r="YC15" s="188">
        <f t="shared" ref="YC15:AAN15" si="1028">YC20/$TZ$20-1</f>
        <v>5.6576365350800017E-3</v>
      </c>
      <c r="YD15" s="188">
        <f t="shared" si="1028"/>
        <v>1.1672060959759589E-2</v>
      </c>
      <c r="YE15" s="188">
        <f t="shared" si="1028"/>
        <v>1.1544636713473944E-2</v>
      </c>
      <c r="YF15" s="188">
        <f t="shared" si="1028"/>
        <v>1.3379545859986131E-2</v>
      </c>
      <c r="YG15" s="188">
        <f t="shared" si="1028"/>
        <v>1.3659879201814551E-2</v>
      </c>
      <c r="YH15" s="188">
        <f t="shared" si="1028"/>
        <v>1.317566706592932E-2</v>
      </c>
      <c r="YI15" s="188">
        <f t="shared" si="1028"/>
        <v>1.2156273095644821E-2</v>
      </c>
      <c r="YJ15" s="188">
        <f t="shared" si="1028"/>
        <v>1.3659879201814551E-2</v>
      </c>
      <c r="YK15" s="188">
        <f t="shared" si="1028"/>
        <v>1.3557939804786034E-2</v>
      </c>
      <c r="YL15" s="188">
        <f t="shared" si="1028"/>
        <v>1.5316394403527056E-2</v>
      </c>
      <c r="YM15" s="188">
        <f t="shared" si="1028"/>
        <v>1.5138000458727374E-2</v>
      </c>
      <c r="YN15" s="188">
        <f t="shared" si="1028"/>
        <v>1.5520273197584089E-2</v>
      </c>
      <c r="YO15" s="188">
        <f t="shared" si="1028"/>
        <v>1.7355182344096498E-2</v>
      </c>
      <c r="YP15" s="188">
        <f t="shared" si="1028"/>
        <v>1.6463212620097423E-2</v>
      </c>
      <c r="YQ15" s="188">
        <f t="shared" si="1028"/>
        <v>1.57241519916409E-2</v>
      </c>
      <c r="YR15" s="188">
        <f t="shared" si="1028"/>
        <v>1.6463212620097423E-2</v>
      </c>
      <c r="YS15" s="188">
        <f t="shared" si="1028"/>
        <v>1.8170697520324186E-2</v>
      </c>
      <c r="YT15" s="188">
        <f t="shared" si="1028"/>
        <v>1.9139121792094649E-2</v>
      </c>
      <c r="YU15" s="188">
        <f t="shared" si="1028"/>
        <v>1.985269757129382E-2</v>
      </c>
      <c r="YV15" s="188">
        <f t="shared" si="1028"/>
        <v>1.9190091490608907E-2</v>
      </c>
      <c r="YW15" s="188">
        <f t="shared" si="1028"/>
        <v>2.4618364382374747E-2</v>
      </c>
      <c r="YX15" s="188">
        <f t="shared" si="1028"/>
        <v>2.7294273554371973E-2</v>
      </c>
      <c r="YY15" s="188">
        <f t="shared" si="1028"/>
        <v>2.7651061443971559E-2</v>
      </c>
      <c r="YZ15" s="188">
        <f t="shared" si="1028"/>
        <v>3.2646091898366425E-2</v>
      </c>
      <c r="ZA15" s="188">
        <f t="shared" si="1028"/>
        <v>2.9893728178597812E-2</v>
      </c>
      <c r="ZB15" s="188">
        <f t="shared" si="1028"/>
        <v>3.2416728255052485E-2</v>
      </c>
      <c r="ZC15" s="188">
        <f t="shared" si="1028"/>
        <v>3.1907031269910124E-2</v>
      </c>
      <c r="ZD15" s="188">
        <f t="shared" si="1028"/>
        <v>3.5143607125563969E-2</v>
      </c>
      <c r="ZE15" s="188">
        <f t="shared" si="1028"/>
        <v>3.5372970768877909E-2</v>
      </c>
      <c r="ZF15" s="188">
        <f t="shared" si="1028"/>
        <v>3.4098728306022119E-2</v>
      </c>
      <c r="ZG15" s="188">
        <f t="shared" si="1028"/>
        <v>3.5551364713677591E-2</v>
      </c>
      <c r="ZH15" s="188">
        <f t="shared" si="1028"/>
        <v>3.1728637325110221E-2</v>
      </c>
      <c r="ZI15" s="188">
        <f t="shared" si="1028"/>
        <v>3.5194576824078005E-2</v>
      </c>
      <c r="ZJ15" s="188">
        <f t="shared" si="1028"/>
        <v>3.4430031346364576E-2</v>
      </c>
      <c r="ZK15" s="188">
        <f t="shared" si="1028"/>
        <v>3.5959122301791657E-2</v>
      </c>
      <c r="ZL15" s="188">
        <f t="shared" si="1028"/>
        <v>3.5653304110706108E-2</v>
      </c>
      <c r="ZM15" s="188">
        <f t="shared" si="1028"/>
        <v>3.9068273911159856E-2</v>
      </c>
      <c r="ZN15" s="188">
        <f t="shared" si="1028"/>
        <v>3.9730879991844992E-2</v>
      </c>
      <c r="ZO15" s="188">
        <f t="shared" si="1028"/>
        <v>3.8482122378246109E-2</v>
      </c>
      <c r="ZP15" s="188">
        <f t="shared" si="1028"/>
        <v>4.33242437370982E-2</v>
      </c>
      <c r="ZQ15" s="188">
        <f t="shared" si="1028"/>
        <v>4.4216213461097498E-2</v>
      </c>
      <c r="ZR15" s="188">
        <f t="shared" si="1028"/>
        <v>4.205000127424241E-2</v>
      </c>
      <c r="ZS15" s="188">
        <f t="shared" si="1028"/>
        <v>4.1183516399500464E-2</v>
      </c>
      <c r="ZT15" s="188">
        <f t="shared" si="1028"/>
        <v>4.3681031626697786E-2</v>
      </c>
      <c r="ZU15" s="188">
        <f t="shared" si="1028"/>
        <v>4.4420092255154309E-2</v>
      </c>
      <c r="ZV15" s="188">
        <f t="shared" si="1028"/>
        <v>4.5414001376181901E-2</v>
      </c>
      <c r="ZW15" s="188">
        <f t="shared" si="1028"/>
        <v>4.4649455898468471E-2</v>
      </c>
      <c r="ZX15" s="188">
        <f t="shared" si="1028"/>
        <v>4.5872728662810003E-2</v>
      </c>
      <c r="ZY15" s="188">
        <f t="shared" si="1028"/>
        <v>4.85231529855501E-2</v>
      </c>
      <c r="ZZ15" s="188">
        <f t="shared" si="1028"/>
        <v>4.9746425749891854E-2</v>
      </c>
      <c r="AAA15" s="188">
        <f t="shared" si="1028"/>
        <v>4.9950304543948665E-2</v>
      </c>
      <c r="AAB15" s="188">
        <f t="shared" si="1028"/>
        <v>5.1275516705318713E-2</v>
      </c>
      <c r="AAC15" s="188">
        <f t="shared" si="1028"/>
        <v>5.0867759117204869E-2</v>
      </c>
      <c r="AAD15" s="188">
        <f t="shared" si="1028"/>
        <v>5.1657789444175428E-2</v>
      </c>
      <c r="AAE15" s="188">
        <f t="shared" si="1028"/>
        <v>5.3849486480287423E-2</v>
      </c>
      <c r="AAF15" s="188">
        <f t="shared" si="1028"/>
        <v>5.7570274471826499E-2</v>
      </c>
      <c r="AAG15" s="188">
        <f t="shared" si="1028"/>
        <v>5.8691607839139737E-2</v>
      </c>
      <c r="AAH15" s="188">
        <f t="shared" si="1028"/>
        <v>6.0322638191595113E-2</v>
      </c>
      <c r="AAI15" s="188">
        <f t="shared" si="1028"/>
        <v>6.529218379673285E-2</v>
      </c>
      <c r="AAJ15" s="188">
        <f t="shared" si="1028"/>
        <v>6.5317668645989979E-2</v>
      </c>
      <c r="AAK15" s="188">
        <f t="shared" si="1028"/>
        <v>6.4374729223476646E-2</v>
      </c>
      <c r="AAL15" s="188">
        <f t="shared" si="1028"/>
        <v>6.3125971609877984E-2</v>
      </c>
      <c r="AAM15" s="188">
        <f t="shared" si="1028"/>
        <v>6.4196335278676742E-2</v>
      </c>
      <c r="AAN15" s="188">
        <f t="shared" si="1028"/>
        <v>6.4706032263819102E-2</v>
      </c>
      <c r="AAO15" s="188">
        <f t="shared" ref="AAO15:ACZ15" si="1029">AAO20/$TZ$20-1</f>
        <v>6.2284971584393167E-2</v>
      </c>
      <c r="AAP15" s="188">
        <f t="shared" si="1029"/>
        <v>6.3329850403935017E-2</v>
      </c>
      <c r="AAQ15" s="188">
        <f t="shared" si="1029"/>
        <v>6.4145365580162705E-2</v>
      </c>
      <c r="AAR15" s="188">
        <f t="shared" si="1029"/>
        <v>6.4935395907133264E-2</v>
      </c>
      <c r="AAS15" s="188">
        <f t="shared" si="1029"/>
        <v>7.250439613649684E-2</v>
      </c>
      <c r="AAT15" s="188">
        <f t="shared" si="1029"/>
        <v>7.5664517444379298E-2</v>
      </c>
      <c r="AAU15" s="188">
        <f t="shared" si="1029"/>
        <v>7.4899971966665868E-2</v>
      </c>
      <c r="AAV15" s="188">
        <f t="shared" si="1029"/>
        <v>7.6072275032493142E-2</v>
      </c>
      <c r="AAW15" s="188">
        <f t="shared" si="1029"/>
        <v>7.4645123474094799E-2</v>
      </c>
      <c r="AAX15" s="188">
        <f t="shared" si="1029"/>
        <v>7.0516577894441879E-2</v>
      </c>
      <c r="AAY15" s="188">
        <f t="shared" si="1029"/>
        <v>7.1357577919926696E-2</v>
      </c>
      <c r="AAZ15" s="188">
        <f t="shared" si="1029"/>
        <v>6.6515456561074604E-2</v>
      </c>
      <c r="ABA15" s="188">
        <f t="shared" si="1029"/>
        <v>6.7076123244731001E-2</v>
      </c>
      <c r="ABB15" s="188">
        <f t="shared" si="1029"/>
        <v>6.6005759575932244E-2</v>
      </c>
      <c r="ABC15" s="188">
        <f t="shared" si="1029"/>
        <v>6.6413517164046088E-2</v>
      </c>
      <c r="ABD15" s="188">
        <f t="shared" si="1029"/>
        <v>6.8528759652386695E-2</v>
      </c>
      <c r="ABE15" s="188">
        <f t="shared" si="1029"/>
        <v>7.1332093070669567E-2</v>
      </c>
      <c r="ABF15" s="188">
        <f t="shared" si="1029"/>
        <v>7.1408547618440954E-2</v>
      </c>
      <c r="ABG15" s="188">
        <f t="shared" si="1029"/>
        <v>7.1332093070669567E-2</v>
      </c>
      <c r="ABH15" s="188">
        <f t="shared" si="1029"/>
        <v>7.1281123372155308E-2</v>
      </c>
      <c r="ABI15" s="188">
        <f t="shared" si="1029"/>
        <v>7.1281123372155308E-2</v>
      </c>
      <c r="ABJ15" s="188">
        <f t="shared" si="1029"/>
        <v>7.1408547618440954E-2</v>
      </c>
      <c r="ABK15" s="188">
        <f t="shared" si="1029"/>
        <v>8.333545707077139E-2</v>
      </c>
      <c r="ABL15" s="188">
        <f t="shared" si="1029"/>
        <v>8.2927699482657546E-2</v>
      </c>
      <c r="ABM15" s="188">
        <f t="shared" si="1029"/>
        <v>7.9996941818089029E-2</v>
      </c>
      <c r="ABN15" s="188">
        <f t="shared" si="1029"/>
        <v>7.9003032697061659E-2</v>
      </c>
      <c r="ABO15" s="188">
        <f t="shared" si="1029"/>
        <v>8.4890032875455601E-2</v>
      </c>
      <c r="ABP15" s="188">
        <f t="shared" si="1029"/>
        <v>8.4762608629169955E-2</v>
      </c>
      <c r="ABQ15" s="188">
        <f t="shared" si="1029"/>
        <v>8.7922729937052413E-2</v>
      </c>
      <c r="ABR15" s="188">
        <f t="shared" si="1029"/>
        <v>9.2790336145161856E-2</v>
      </c>
      <c r="ABS15" s="188">
        <f t="shared" si="1029"/>
        <v>8.9936033028364726E-2</v>
      </c>
      <c r="ABT15" s="188">
        <f t="shared" si="1029"/>
        <v>8.9859578480593338E-2</v>
      </c>
      <c r="ABU15" s="188">
        <f t="shared" si="1029"/>
        <v>8.5654578353169031E-2</v>
      </c>
      <c r="ABV15" s="188">
        <f t="shared" si="1029"/>
        <v>8.3437396467799907E-2</v>
      </c>
      <c r="ABW15" s="188">
        <f t="shared" si="1029"/>
        <v>8.310609342745745E-2</v>
      </c>
      <c r="ABX15" s="188">
        <f t="shared" si="1029"/>
        <v>8.4074517699227913E-2</v>
      </c>
      <c r="ABY15" s="188">
        <f t="shared" si="1029"/>
        <v>8.5348760162083703E-2</v>
      </c>
      <c r="ABZ15" s="188">
        <f t="shared" si="1029"/>
        <v>8.5042941970998154E-2</v>
      </c>
      <c r="ACA15" s="188">
        <f t="shared" si="1029"/>
        <v>8.5552638956140514E-2</v>
      </c>
      <c r="ACB15" s="188">
        <f t="shared" si="1029"/>
        <v>8.1729911567573144E-2</v>
      </c>
      <c r="ACC15" s="188">
        <f t="shared" si="1029"/>
        <v>9.342745737658964E-2</v>
      </c>
      <c r="ACD15" s="188">
        <f t="shared" si="1029"/>
        <v>9.6460154438186452E-2</v>
      </c>
      <c r="ACE15" s="188">
        <f t="shared" si="1029"/>
        <v>0.10571115471851988</v>
      </c>
      <c r="ACF15" s="188">
        <f t="shared" si="1029"/>
        <v>9.8244093886184602E-2</v>
      </c>
      <c r="ACG15" s="188">
        <f t="shared" si="1029"/>
        <v>9.9314457554983582E-2</v>
      </c>
      <c r="ACH15" s="188">
        <f t="shared" si="1029"/>
        <v>9.5593669563444505E-2</v>
      </c>
      <c r="ACI15" s="188">
        <f t="shared" si="1029"/>
        <v>9.7326639312928398E-2</v>
      </c>
      <c r="ACJ15" s="188">
        <f t="shared" si="1029"/>
        <v>0.10629730625143363</v>
      </c>
      <c r="ACK15" s="188">
        <f t="shared" si="1029"/>
        <v>0.11006906394148674</v>
      </c>
      <c r="ACL15" s="188">
        <f t="shared" si="1029"/>
        <v>0.10430948800937845</v>
      </c>
      <c r="ACM15" s="188">
        <f t="shared" si="1029"/>
        <v>0.10481918499452081</v>
      </c>
      <c r="ACN15" s="188">
        <f t="shared" si="1029"/>
        <v>0.10520145773337752</v>
      </c>
      <c r="ACO15" s="188">
        <f t="shared" si="1029"/>
        <v>0.10408012436606451</v>
      </c>
      <c r="ACP15" s="188">
        <f t="shared" si="1029"/>
        <v>0.10392721527052173</v>
      </c>
      <c r="ACQ15" s="188">
        <f t="shared" si="1029"/>
        <v>0.10326460918983682</v>
      </c>
      <c r="ACR15" s="188">
        <f t="shared" si="1029"/>
        <v>0.10283136675246562</v>
      </c>
      <c r="ACS15" s="188">
        <f t="shared" si="1029"/>
        <v>0.10660312444251896</v>
      </c>
      <c r="ACT15" s="188">
        <f t="shared" si="1029"/>
        <v>0.10634827594994789</v>
      </c>
      <c r="ACU15" s="188">
        <f t="shared" si="1029"/>
        <v>0.10718927597543271</v>
      </c>
      <c r="ACV15" s="188">
        <f t="shared" si="1029"/>
        <v>0.11147073065062818</v>
      </c>
      <c r="ACW15" s="188">
        <f t="shared" si="1029"/>
        <v>0.1112923367058285</v>
      </c>
      <c r="ACX15" s="188">
        <f t="shared" si="1029"/>
        <v>0.11106297306251434</v>
      </c>
      <c r="ACY15" s="188">
        <f t="shared" si="1029"/>
        <v>0.11187848823874225</v>
      </c>
      <c r="ACZ15" s="188">
        <f t="shared" si="1029"/>
        <v>0.10853997298605988</v>
      </c>
      <c r="ADA15" s="188">
        <f t="shared" ref="ADA15:AFA15" si="1030">ADA20/$TZ$20-1</f>
        <v>0.11078263972068614</v>
      </c>
      <c r="ADB15" s="188">
        <f t="shared" si="1030"/>
        <v>0.11042585183108655</v>
      </c>
      <c r="ADC15" s="188">
        <f t="shared" si="1030"/>
        <v>0.10889676087565947</v>
      </c>
      <c r="ADD15" s="188">
        <f t="shared" si="1030"/>
        <v>0.11022197303702952</v>
      </c>
      <c r="ADE15" s="188">
        <f t="shared" si="1030"/>
        <v>0.1115726700476567</v>
      </c>
      <c r="ADF15" s="188">
        <f t="shared" si="1030"/>
        <v>0.11012003364000122</v>
      </c>
      <c r="ADG15" s="188">
        <f t="shared" si="1030"/>
        <v>0.10871836693085957</v>
      </c>
      <c r="ADH15" s="188">
        <f t="shared" si="1030"/>
        <v>0.1089222457249166</v>
      </c>
      <c r="ADI15" s="188">
        <f t="shared" si="1030"/>
        <v>0.11111394276102859</v>
      </c>
      <c r="ADJ15" s="188">
        <f t="shared" si="1030"/>
        <v>0.1115726700476567</v>
      </c>
      <c r="ADK15" s="188">
        <f t="shared" si="1030"/>
        <v>0.11320370040011207</v>
      </c>
      <c r="ADL15" s="188">
        <f t="shared" si="1030"/>
        <v>0.11162363974617096</v>
      </c>
      <c r="ADM15" s="188">
        <f t="shared" si="1030"/>
        <v>0.11147073065062818</v>
      </c>
      <c r="ADN15" s="188">
        <f t="shared" si="1030"/>
        <v>0.11172557914319947</v>
      </c>
      <c r="ADO15" s="188">
        <f t="shared" si="1030"/>
        <v>0.12298988251484499</v>
      </c>
      <c r="ADP15" s="188">
        <f t="shared" si="1030"/>
        <v>0.12375442799255842</v>
      </c>
      <c r="ADQ15" s="188">
        <f t="shared" si="1030"/>
        <v>0.12523254924947125</v>
      </c>
      <c r="ADR15" s="188">
        <f t="shared" si="1030"/>
        <v>0.12469736741507176</v>
      </c>
      <c r="ADS15" s="188">
        <f t="shared" si="1030"/>
        <v>0.12276051887153083</v>
      </c>
      <c r="ADT15" s="188">
        <f t="shared" si="1030"/>
        <v>0.12163918550421782</v>
      </c>
      <c r="ADU15" s="188">
        <f t="shared" si="1030"/>
        <v>0.1239073370881012</v>
      </c>
      <c r="ADV15" s="188">
        <f t="shared" si="1030"/>
        <v>0.12411121588215801</v>
      </c>
      <c r="ADW15" s="188">
        <f t="shared" si="1030"/>
        <v>0.12327021585667319</v>
      </c>
      <c r="ADX15" s="188">
        <f t="shared" si="1030"/>
        <v>0.12276051887153083</v>
      </c>
      <c r="ADY15" s="188">
        <f t="shared" si="1030"/>
        <v>0.11970233696067689</v>
      </c>
      <c r="ADZ15" s="188">
        <f t="shared" si="1030"/>
        <v>0.11909070057850624</v>
      </c>
      <c r="AEA15" s="188">
        <f t="shared" si="1030"/>
        <v>0.12324473100741606</v>
      </c>
      <c r="AEB15" s="188">
        <f t="shared" si="1030"/>
        <v>0.12357603404775874</v>
      </c>
      <c r="AEC15" s="188">
        <f t="shared" si="1030"/>
        <v>0.1215372461071893</v>
      </c>
      <c r="AED15" s="188">
        <f t="shared" si="1030"/>
        <v>0.12156273095644643</v>
      </c>
      <c r="AEE15" s="188">
        <f t="shared" si="1030"/>
        <v>0.12115497336833259</v>
      </c>
      <c r="AEF15" s="188">
        <f t="shared" si="1030"/>
        <v>0.12329570070593032</v>
      </c>
      <c r="AEG15" s="188">
        <f t="shared" si="1030"/>
        <v>0.12016106424730499</v>
      </c>
      <c r="AEH15" s="188">
        <f t="shared" si="1030"/>
        <v>0.12411121588215801</v>
      </c>
      <c r="AEI15" s="188">
        <f t="shared" si="1030"/>
        <v>0.12416218558067227</v>
      </c>
      <c r="AEJ15" s="188">
        <f t="shared" si="1030"/>
        <v>0.12426412497770079</v>
      </c>
      <c r="AEK15" s="188">
        <f t="shared" si="1030"/>
        <v>0.12444251892250069</v>
      </c>
      <c r="AEL15" s="188">
        <f t="shared" si="1030"/>
        <v>0.12426412497770079</v>
      </c>
      <c r="AEM15" s="188">
        <f t="shared" si="1030"/>
        <v>0.12148627640867504</v>
      </c>
      <c r="AEN15" s="188">
        <f t="shared" si="1030"/>
        <v>0.12467188256581463</v>
      </c>
      <c r="AEO15" s="188">
        <f t="shared" si="1030"/>
        <v>0.12604806442569894</v>
      </c>
      <c r="AEP15" s="188">
        <f t="shared" si="1030"/>
        <v>0.12811233721552551</v>
      </c>
      <c r="AEQ15" s="188">
        <f t="shared" si="1030"/>
        <v>0.12441703407324334</v>
      </c>
      <c r="AER15" s="188">
        <f t="shared" si="1030"/>
        <v>0.12456994316878611</v>
      </c>
      <c r="AES15" s="188">
        <f t="shared" si="1030"/>
        <v>0.12451897347027185</v>
      </c>
      <c r="AET15" s="188">
        <f t="shared" si="1030"/>
        <v>0.1246463977165575</v>
      </c>
      <c r="AEU15" s="188">
        <f t="shared" si="1030"/>
        <v>0.12319376130890203</v>
      </c>
      <c r="AEV15" s="188">
        <f t="shared" si="1030"/>
        <v>0.12408573103290088</v>
      </c>
      <c r="AEW15" s="188">
        <f t="shared" si="1030"/>
        <v>0.12278600372078796</v>
      </c>
      <c r="AEX15" s="188">
        <f t="shared" si="1030"/>
        <v>0.12400927648512972</v>
      </c>
      <c r="AEY15" s="188">
        <f t="shared" si="1030"/>
        <v>0.12426412497770079</v>
      </c>
      <c r="AEZ15" s="188">
        <f t="shared" si="1030"/>
        <v>0.12566579168684222</v>
      </c>
      <c r="AFA15" s="188">
        <f t="shared" si="1030"/>
        <v>0.12293891281633074</v>
      </c>
      <c r="AFB15" s="188">
        <f t="shared" ref="AFB15:AHD15" si="1031">AFB20/$TZ$20-1</f>
        <v>0.12352506434924448</v>
      </c>
      <c r="AFC15" s="188">
        <f t="shared" si="1031"/>
        <v>0.12202145824307453</v>
      </c>
      <c r="AFD15" s="188">
        <f t="shared" si="1031"/>
        <v>0.12395830678661524</v>
      </c>
      <c r="AFE15" s="188">
        <f t="shared" si="1031"/>
        <v>0.12242921583118838</v>
      </c>
      <c r="AFF15" s="188">
        <f t="shared" si="1031"/>
        <v>0.12123142791610397</v>
      </c>
      <c r="AFG15" s="188">
        <f t="shared" si="1031"/>
        <v>0.11376436708376869</v>
      </c>
      <c r="AFH15" s="188">
        <f t="shared" si="1031"/>
        <v>0.11587960957210952</v>
      </c>
      <c r="AFI15" s="188">
        <f t="shared" si="1031"/>
        <v>0.11791839751267874</v>
      </c>
      <c r="AFJ15" s="188">
        <f t="shared" si="1031"/>
        <v>0.11672060959759434</v>
      </c>
      <c r="AFK15" s="188">
        <f t="shared" si="1031"/>
        <v>0.11654221565279443</v>
      </c>
      <c r="AFL15" s="188">
        <f t="shared" si="1031"/>
        <v>0.11692448839165115</v>
      </c>
      <c r="AFM15" s="188">
        <f t="shared" si="1031"/>
        <v>0.11694997324090828</v>
      </c>
      <c r="AFN15" s="188">
        <f t="shared" si="1031"/>
        <v>0.11687351869313689</v>
      </c>
      <c r="AFO15" s="188">
        <f t="shared" si="1031"/>
        <v>0.11689900354239402</v>
      </c>
      <c r="AFP15" s="188">
        <f t="shared" si="1031"/>
        <v>0.11572670047656675</v>
      </c>
      <c r="AFQ15" s="188">
        <f t="shared" si="1031"/>
        <v>0.11529345803919577</v>
      </c>
      <c r="AFR15" s="188">
        <f t="shared" si="1031"/>
        <v>0.11307627615382665</v>
      </c>
      <c r="AFS15" s="188">
        <f t="shared" si="1031"/>
        <v>0.11098651851474295</v>
      </c>
      <c r="AFT15" s="188">
        <f t="shared" si="1031"/>
        <v>0.10981421544891568</v>
      </c>
      <c r="AFU15" s="188">
        <f t="shared" si="1031"/>
        <v>0.1077244578098322</v>
      </c>
      <c r="AFV15" s="188">
        <f t="shared" si="1031"/>
        <v>0.10499757893932049</v>
      </c>
      <c r="AFW15" s="188">
        <f t="shared" si="1031"/>
        <v>0.10716379112617558</v>
      </c>
      <c r="AFX15" s="188">
        <f t="shared" si="1031"/>
        <v>0.10517597288412039</v>
      </c>
      <c r="AFY15" s="188">
        <f t="shared" si="1031"/>
        <v>0.10688345778434716</v>
      </c>
      <c r="AFZ15" s="188">
        <f t="shared" si="1031"/>
        <v>0.10588954866331979</v>
      </c>
      <c r="AGA15" s="188">
        <f t="shared" si="1031"/>
        <v>0.10897321542343086</v>
      </c>
      <c r="AGB15" s="188">
        <f t="shared" si="1031"/>
        <v>0.11024745788628665</v>
      </c>
      <c r="AGC15" s="188">
        <f t="shared" si="1031"/>
        <v>0.10856545783531701</v>
      </c>
      <c r="AGD15" s="188">
        <f t="shared" si="1031"/>
        <v>0.10744412446800378</v>
      </c>
      <c r="AGE15" s="188">
        <f t="shared" si="1031"/>
        <v>0.10843803358903137</v>
      </c>
      <c r="AGF15" s="188">
        <f t="shared" si="1031"/>
        <v>0.10894773057417373</v>
      </c>
      <c r="AGG15" s="188">
        <f t="shared" si="1031"/>
        <v>0.11091006396697178</v>
      </c>
      <c r="AGH15" s="188">
        <f t="shared" si="1031"/>
        <v>0.1118530033894849</v>
      </c>
      <c r="AGI15" s="188">
        <f t="shared" si="1031"/>
        <v>0.11371339738525443</v>
      </c>
      <c r="AGJ15" s="188">
        <f t="shared" si="1031"/>
        <v>0.11633833685873762</v>
      </c>
      <c r="AGK15" s="188">
        <f t="shared" si="1031"/>
        <v>0.11832615510079258</v>
      </c>
      <c r="AGL15" s="188">
        <f t="shared" si="1031"/>
        <v>0.11812227630673577</v>
      </c>
      <c r="AGM15" s="188">
        <f t="shared" si="1031"/>
        <v>0.11977879150844828</v>
      </c>
      <c r="AGN15" s="188">
        <f t="shared" si="1031"/>
        <v>0.11832615510079258</v>
      </c>
      <c r="AGO15" s="188">
        <f t="shared" si="1031"/>
        <v>0.11947297331736273</v>
      </c>
      <c r="AGP15" s="188">
        <f t="shared" si="1031"/>
        <v>0.12008460969953361</v>
      </c>
      <c r="AGQ15" s="188">
        <f t="shared" si="1031"/>
        <v>0.11970233696067689</v>
      </c>
      <c r="AGR15" s="188">
        <f t="shared" si="1031"/>
        <v>0.12288794311781648</v>
      </c>
      <c r="AGS15" s="188">
        <f t="shared" si="1031"/>
        <v>0.12166467035347495</v>
      </c>
      <c r="AGT15" s="188">
        <f t="shared" si="1031"/>
        <v>0.12197048854456027</v>
      </c>
      <c r="AGU15" s="188">
        <f t="shared" si="1031"/>
        <v>0.12189403399678911</v>
      </c>
      <c r="AGV15" s="188">
        <f t="shared" si="1031"/>
        <v>0.12189403399678911</v>
      </c>
      <c r="AGW15" s="188">
        <f t="shared" si="1031"/>
        <v>0.1215372461071893</v>
      </c>
      <c r="AGX15" s="188">
        <f t="shared" si="1031"/>
        <v>0.12398379163587259</v>
      </c>
      <c r="AGY15" s="188">
        <f t="shared" si="1031"/>
        <v>0.12976885241723801</v>
      </c>
      <c r="AGZ15" s="188">
        <f t="shared" si="1031"/>
        <v>0.13035500395015176</v>
      </c>
      <c r="AHA15" s="188">
        <f t="shared" si="1031"/>
        <v>0.12770457962741144</v>
      </c>
      <c r="AHB15" s="188">
        <f t="shared" si="1031"/>
        <v>0.12551288259129945</v>
      </c>
      <c r="AHC15" s="188">
        <f t="shared" si="1031"/>
        <v>0.12918270088432426</v>
      </c>
      <c r="AHD15" s="188">
        <f t="shared" si="1031"/>
        <v>0.12778103417518283</v>
      </c>
      <c r="AHE15" s="188"/>
      <c r="AHF15" s="188"/>
      <c r="AHG15" s="188"/>
      <c r="AHH15" s="188"/>
      <c r="AHI15" s="188"/>
      <c r="AHJ15" s="188"/>
      <c r="AHK15" s="188"/>
      <c r="AHL15" s="188"/>
      <c r="AHM15" s="188"/>
      <c r="AHN15" s="188"/>
      <c r="AHO15" s="188"/>
      <c r="AHP15" s="188"/>
      <c r="AHQ15" s="188"/>
      <c r="AHR15" s="188"/>
      <c r="AHS15" s="188"/>
      <c r="AHT15" s="188"/>
      <c r="AHU15" s="188"/>
      <c r="AHV15" s="188"/>
      <c r="AHW15" s="188"/>
      <c r="AHX15" s="188"/>
      <c r="AHY15" s="188"/>
      <c r="AHZ15" s="188"/>
      <c r="AIA15" s="188"/>
      <c r="AIB15" s="188"/>
      <c r="AIC15" s="188"/>
      <c r="AID15" s="188"/>
      <c r="AIE15" s="188"/>
      <c r="AIF15" s="188"/>
      <c r="AIG15" s="188"/>
      <c r="AIH15" s="188"/>
      <c r="AII15" s="188"/>
      <c r="AIJ15" s="188"/>
      <c r="AIK15" s="188"/>
      <c r="AIL15" s="188"/>
      <c r="AIM15" s="188"/>
      <c r="AIN15" s="188"/>
      <c r="AIO15" s="188"/>
      <c r="AIP15" s="188"/>
      <c r="AIQ15" s="188"/>
      <c r="AIR15" s="188"/>
      <c r="AIS15" s="188"/>
      <c r="AIT15" s="188"/>
      <c r="AIU15" s="188"/>
      <c r="AIV15" s="188"/>
      <c r="AIW15" s="188"/>
      <c r="AIX15" s="188"/>
      <c r="AIY15" s="188"/>
      <c r="AIZ15" s="188"/>
      <c r="AJA15" s="188"/>
      <c r="AJB15" s="188"/>
      <c r="AJC15" s="188"/>
      <c r="AJD15" s="188"/>
      <c r="AJE15" s="188"/>
      <c r="AJF15" s="188"/>
      <c r="AJG15" s="188"/>
      <c r="AJH15" s="188"/>
      <c r="AJI15" s="188"/>
      <c r="AJJ15" s="188"/>
      <c r="AJK15" s="188"/>
      <c r="AJL15" s="188"/>
      <c r="AJM15" s="188"/>
      <c r="AJN15" s="188"/>
      <c r="AJO15" s="188"/>
      <c r="AJP15" s="188"/>
      <c r="AJQ15" s="188"/>
      <c r="AJR15" s="188"/>
      <c r="AJS15" s="188"/>
      <c r="AJT15" s="188"/>
      <c r="AJU15" s="188"/>
      <c r="AJV15" s="188"/>
      <c r="AJW15" s="188"/>
      <c r="AJX15" s="188"/>
      <c r="AJY15" s="188"/>
      <c r="AJZ15" s="188"/>
      <c r="AKA15" s="188"/>
      <c r="AKB15" s="188"/>
      <c r="AKC15" s="188"/>
      <c r="AKD15" s="188"/>
      <c r="AKE15" s="188"/>
      <c r="AKF15" s="188"/>
      <c r="AKG15" s="188"/>
      <c r="AKH15" s="188"/>
      <c r="AKI15" s="188"/>
      <c r="AKJ15" s="188"/>
      <c r="AKK15" s="188"/>
      <c r="AKL15" s="188"/>
      <c r="AKM15" s="188"/>
      <c r="AKN15" s="188"/>
      <c r="AKO15" s="188"/>
      <c r="AKP15" s="188"/>
      <c r="AKQ15" s="188"/>
      <c r="AKR15" s="188"/>
      <c r="AKS15" s="188"/>
      <c r="AKT15" s="188"/>
      <c r="AKU15" s="188"/>
      <c r="AKV15" s="188"/>
      <c r="AKW15" s="188"/>
      <c r="AKX15" s="188"/>
      <c r="AKY15" s="188"/>
      <c r="AKZ15" s="188"/>
      <c r="ALA15" s="188"/>
      <c r="ALB15" s="188"/>
      <c r="ALC15" s="188"/>
      <c r="ALD15" s="188"/>
      <c r="ALE15" s="188"/>
      <c r="ALF15" s="188"/>
      <c r="ALG15" s="188"/>
      <c r="ALH15" s="188"/>
      <c r="ALI15" s="188"/>
      <c r="ALJ15" s="188"/>
      <c r="ALK15" s="188"/>
      <c r="ALL15" s="188"/>
      <c r="ALM15" s="188"/>
      <c r="ALN15" s="188"/>
      <c r="ALO15" s="188"/>
      <c r="ALP15" s="188"/>
      <c r="ALQ15" s="188"/>
      <c r="ALR15" s="188"/>
      <c r="ALS15" s="188"/>
      <c r="ALT15" s="188"/>
      <c r="ALU15" s="188"/>
      <c r="ALV15" s="188"/>
      <c r="ALW15" s="188"/>
      <c r="ALX15" s="188"/>
      <c r="ALY15" s="188"/>
      <c r="ALZ15" s="188"/>
      <c r="AMA15" s="188"/>
      <c r="AMB15" s="188"/>
      <c r="AMC15" s="188"/>
      <c r="AMD15" s="188"/>
      <c r="AME15" s="188"/>
      <c r="AMF15" s="188"/>
      <c r="AMG15" s="188"/>
      <c r="AMH15" s="188"/>
      <c r="AMI15" s="188"/>
      <c r="AMJ15" s="188"/>
      <c r="AMK15" s="188"/>
      <c r="AML15" s="188"/>
      <c r="AMM15" s="188"/>
      <c r="AMN15" s="188"/>
      <c r="AMO15" s="188"/>
      <c r="AMP15" s="188"/>
      <c r="AMQ15" s="188"/>
      <c r="AMR15" s="188"/>
      <c r="AMS15" s="188"/>
      <c r="AMT15" s="188"/>
      <c r="AMU15" s="188"/>
      <c r="AMV15" s="188"/>
      <c r="AMW15" s="188"/>
      <c r="AMX15" s="188"/>
      <c r="AMY15" s="188"/>
      <c r="AMZ15" s="188"/>
      <c r="ANA15" s="188"/>
      <c r="ANB15" s="188"/>
      <c r="ANC15" s="188"/>
      <c r="AND15" s="188"/>
      <c r="ANE15" s="188"/>
      <c r="ANF15" s="188"/>
      <c r="ANG15" s="188"/>
      <c r="ANH15" s="188"/>
      <c r="ANI15" s="188"/>
      <c r="ANJ15" s="188"/>
      <c r="ANK15" s="188"/>
      <c r="ANL15" s="188"/>
      <c r="ANM15" s="188"/>
      <c r="ANN15" s="188"/>
      <c r="ANO15" s="188"/>
      <c r="ANP15" s="188"/>
      <c r="ANQ15" s="188"/>
      <c r="ANR15" s="188"/>
      <c r="ANS15" s="188"/>
      <c r="ANT15" s="188"/>
      <c r="ANU15" s="188"/>
      <c r="ANV15" s="188"/>
      <c r="ANW15" s="188"/>
      <c r="ANX15" s="188"/>
      <c r="ANY15" s="188"/>
      <c r="ANZ15" s="188"/>
      <c r="AOA15" s="188"/>
      <c r="AOB15" s="188"/>
      <c r="AOC15" s="188"/>
      <c r="AOD15" s="188"/>
      <c r="AOE15" s="188"/>
      <c r="AOF15" s="188"/>
      <c r="AOG15" s="188"/>
      <c r="AOH15" s="188"/>
      <c r="AOI15" s="188"/>
      <c r="AOJ15" s="188"/>
      <c r="AOK15" s="188"/>
      <c r="AOL15" s="188"/>
      <c r="AOM15" s="188"/>
      <c r="AON15" s="188"/>
      <c r="AOO15" s="188"/>
      <c r="AOP15" s="188"/>
      <c r="AOQ15" s="188"/>
      <c r="AOR15" s="188"/>
      <c r="AOS15" s="188"/>
      <c r="AOT15" s="188"/>
      <c r="AOU15" s="188"/>
      <c r="AOV15" s="188"/>
      <c r="AOW15" s="188"/>
      <c r="AOX15" s="188"/>
      <c r="AOY15" s="188"/>
      <c r="AOZ15" s="188"/>
      <c r="APA15" s="188"/>
      <c r="APB15" s="188"/>
      <c r="APC15" s="188"/>
      <c r="APD15" s="188"/>
      <c r="APE15" s="188"/>
      <c r="APF15" s="188"/>
      <c r="APG15" s="188"/>
      <c r="APH15" s="188"/>
      <c r="API15" s="188"/>
      <c r="APJ15" s="188"/>
      <c r="APK15" s="188"/>
    </row>
    <row r="16" spans="1:1638">
      <c r="SD16" s="73"/>
      <c r="BGD16" s="534"/>
      <c r="BGE16" s="532"/>
      <c r="BGF16" s="535"/>
    </row>
    <row r="17" spans="1:1731">
      <c r="A17" s="87" t="s">
        <v>244</v>
      </c>
      <c r="B17" s="178">
        <v>2456.2199999999998</v>
      </c>
      <c r="C17" s="178">
        <v>2455.86</v>
      </c>
      <c r="D17" s="178">
        <v>2455.4299999999998</v>
      </c>
      <c r="E17" s="178">
        <v>2454.37</v>
      </c>
      <c r="F17" s="178">
        <v>2455.1999999999998</v>
      </c>
      <c r="G17" s="178">
        <v>2454.08</v>
      </c>
      <c r="H17" s="178">
        <v>2453.79</v>
      </c>
      <c r="I17" s="178">
        <v>2452.8200000000002</v>
      </c>
      <c r="J17" s="178">
        <v>2452.31</v>
      </c>
      <c r="K17" s="178">
        <v>2450.9</v>
      </c>
      <c r="L17" s="178">
        <v>2445.54</v>
      </c>
      <c r="M17" s="178">
        <v>2444.25</v>
      </c>
      <c r="N17" s="178">
        <v>2444.96</v>
      </c>
      <c r="O17" s="178">
        <v>2445.66</v>
      </c>
      <c r="P17" s="178">
        <v>2444.27</v>
      </c>
      <c r="Q17" s="178">
        <v>2444.0100000000002</v>
      </c>
      <c r="R17" s="178">
        <v>2444.27</v>
      </c>
      <c r="S17" s="178">
        <v>2444.11</v>
      </c>
      <c r="T17" s="178">
        <v>2444.6</v>
      </c>
      <c r="U17" s="178">
        <v>2444.3200000000002</v>
      </c>
      <c r="V17" s="178">
        <v>2444.38</v>
      </c>
      <c r="W17" s="178">
        <v>2443.5700000000002</v>
      </c>
      <c r="X17" s="178">
        <v>2443.7199999999998</v>
      </c>
      <c r="Y17" s="178">
        <v>2442.2199999999998</v>
      </c>
      <c r="Z17" s="178">
        <v>2441.66</v>
      </c>
      <c r="AA17" s="178">
        <v>2440.77</v>
      </c>
      <c r="AB17" s="178">
        <v>2439.64</v>
      </c>
      <c r="AC17" s="178">
        <v>2438.16</v>
      </c>
      <c r="AD17" s="178">
        <v>2437.41</v>
      </c>
      <c r="AE17" s="178">
        <v>2437.1799999999998</v>
      </c>
      <c r="AF17" s="178">
        <v>2436.27</v>
      </c>
      <c r="AG17" s="178">
        <v>2436.29</v>
      </c>
      <c r="AH17" s="178">
        <v>2434.2199999999998</v>
      </c>
      <c r="AI17" s="178">
        <v>2425.7800000000002</v>
      </c>
      <c r="AJ17" s="178">
        <v>2428.21</v>
      </c>
      <c r="AK17" s="178">
        <v>2427.09</v>
      </c>
      <c r="AL17" s="178">
        <v>2426.27</v>
      </c>
      <c r="AM17" s="178">
        <v>2426.41</v>
      </c>
      <c r="AN17" s="178">
        <v>2427.17</v>
      </c>
      <c r="AO17" s="178">
        <v>2426.79</v>
      </c>
      <c r="AP17" s="178">
        <v>2427.4</v>
      </c>
      <c r="AQ17" s="178">
        <v>2427.13</v>
      </c>
      <c r="AR17" s="178">
        <v>2428.23</v>
      </c>
      <c r="AS17" s="178">
        <v>2428.21</v>
      </c>
      <c r="AT17" s="178">
        <v>2428.91</v>
      </c>
      <c r="AU17" s="178">
        <v>2430.35</v>
      </c>
      <c r="AV17" s="178">
        <v>2432.64</v>
      </c>
      <c r="AW17" s="178">
        <v>2432.3200000000002</v>
      </c>
      <c r="AX17" s="178">
        <v>2433.66</v>
      </c>
      <c r="AY17" s="178">
        <v>2433.67</v>
      </c>
      <c r="AZ17" s="178">
        <v>2432.75</v>
      </c>
      <c r="BA17" s="178">
        <v>2431.5100000000002</v>
      </c>
      <c r="BB17" s="178">
        <v>2429.73</v>
      </c>
      <c r="BC17" s="178">
        <v>2424.6799999999998</v>
      </c>
      <c r="BD17" s="178">
        <v>2422.7800000000002</v>
      </c>
      <c r="BE17" s="178">
        <v>2423.37</v>
      </c>
      <c r="BF17" s="178">
        <v>2422.3000000000002</v>
      </c>
      <c r="BG17" s="178">
        <v>2421.0700000000002</v>
      </c>
      <c r="BH17" s="178">
        <v>2420.19</v>
      </c>
      <c r="BI17" s="178">
        <v>2420.08</v>
      </c>
      <c r="BJ17" s="178">
        <v>2417.73</v>
      </c>
      <c r="BK17" s="178">
        <v>2418.9499999999998</v>
      </c>
      <c r="BL17" s="178">
        <v>2419.09</v>
      </c>
      <c r="BM17" s="178">
        <v>2417.71</v>
      </c>
      <c r="BN17" s="178">
        <v>2416.38</v>
      </c>
      <c r="BO17" s="178">
        <v>2415.4299999999998</v>
      </c>
      <c r="BP17" s="178">
        <v>2414.84</v>
      </c>
      <c r="BQ17" s="178">
        <v>2412.92</v>
      </c>
      <c r="BR17" s="178">
        <v>2410.67</v>
      </c>
      <c r="BS17" s="178">
        <v>2409.64</v>
      </c>
      <c r="BT17" s="178">
        <v>2405.35</v>
      </c>
      <c r="BU17" s="178">
        <v>2402.06</v>
      </c>
      <c r="BV17" s="178">
        <v>2400.13</v>
      </c>
      <c r="BW17" s="178">
        <v>2396.2600000000002</v>
      </c>
      <c r="BX17" s="178">
        <v>2395.85</v>
      </c>
      <c r="BY17" s="178">
        <v>2397.63</v>
      </c>
      <c r="BZ17" s="178">
        <v>2398.21</v>
      </c>
      <c r="CA17" s="178">
        <v>2398.2600000000002</v>
      </c>
      <c r="CB17" s="526">
        <v>2398.35</v>
      </c>
      <c r="CC17" s="526">
        <v>2397.69</v>
      </c>
      <c r="CD17" s="526">
        <v>2395.9299999999998</v>
      </c>
      <c r="CE17" s="526">
        <v>2395.3000000000002</v>
      </c>
      <c r="CF17" s="526">
        <v>2394.23</v>
      </c>
      <c r="CG17" s="526">
        <v>2393.81</v>
      </c>
      <c r="CH17" s="526">
        <v>2393.75</v>
      </c>
      <c r="CI17" s="526">
        <v>2393.88</v>
      </c>
      <c r="CJ17" s="526">
        <v>2393.92</v>
      </c>
      <c r="CK17" s="526">
        <v>2394.1799999999998</v>
      </c>
      <c r="CL17" s="526">
        <v>2394.77</v>
      </c>
      <c r="CM17" s="526">
        <v>2394.91</v>
      </c>
      <c r="CN17" s="526">
        <v>2396.2199999999998</v>
      </c>
      <c r="CO17" s="526">
        <v>2395.4</v>
      </c>
      <c r="CP17" s="526">
        <v>2395.4699999999998</v>
      </c>
      <c r="CQ17" s="526">
        <v>2397.19</v>
      </c>
      <c r="CR17" s="526">
        <v>2398.38</v>
      </c>
      <c r="CS17" s="526">
        <v>2398.42</v>
      </c>
      <c r="CT17" s="526">
        <v>2398.69</v>
      </c>
      <c r="CU17" s="526">
        <v>2396.9299999999998</v>
      </c>
      <c r="CV17" s="526">
        <v>2396.35</v>
      </c>
      <c r="CW17" s="526">
        <v>2395.23</v>
      </c>
      <c r="CX17" s="526">
        <v>2394.6799999999998</v>
      </c>
      <c r="CY17" s="526">
        <v>2394.0300000000002</v>
      </c>
      <c r="CZ17" s="526">
        <v>2393.84</v>
      </c>
      <c r="DA17" s="526">
        <v>2392.77</v>
      </c>
      <c r="DB17" s="526">
        <v>2392.4499999999998</v>
      </c>
      <c r="DC17" s="526">
        <v>2391.64</v>
      </c>
      <c r="DD17" s="526">
        <v>2390.79</v>
      </c>
      <c r="DE17" s="526">
        <v>2391.14</v>
      </c>
      <c r="DF17" s="526">
        <v>2391.58</v>
      </c>
      <c r="DG17" s="526">
        <v>2391.46</v>
      </c>
      <c r="DH17" s="526">
        <v>2391.4499999999998</v>
      </c>
      <c r="DI17" s="526">
        <v>2392.7600000000002</v>
      </c>
      <c r="DJ17" s="526">
        <v>2392.9299999999998</v>
      </c>
      <c r="DK17" s="526">
        <v>2393.9299999999998</v>
      </c>
      <c r="DL17" s="526">
        <v>2396.6799999999998</v>
      </c>
      <c r="DM17" s="526">
        <v>2394.17</v>
      </c>
      <c r="DN17" s="526">
        <v>2394.15</v>
      </c>
      <c r="DO17" s="526">
        <v>2393.52</v>
      </c>
      <c r="DP17" s="526">
        <v>2394.96</v>
      </c>
      <c r="DQ17" s="526">
        <v>2395.9</v>
      </c>
      <c r="DR17" s="526">
        <v>2397.0700000000002</v>
      </c>
      <c r="DS17" s="526">
        <v>2397.8200000000002</v>
      </c>
      <c r="DT17" s="526">
        <v>2398.64</v>
      </c>
      <c r="DU17" s="526">
        <v>2401.65</v>
      </c>
      <c r="DV17" s="526">
        <v>2402.86</v>
      </c>
      <c r="DW17" s="526">
        <v>2402.14</v>
      </c>
      <c r="DX17" s="526">
        <v>2402.67</v>
      </c>
      <c r="DY17" s="526">
        <v>2402.19</v>
      </c>
      <c r="DZ17" s="526">
        <v>2402.6</v>
      </c>
      <c r="EA17" s="526">
        <v>2402.1</v>
      </c>
      <c r="EB17" s="526">
        <v>2402.94</v>
      </c>
      <c r="EC17" s="526">
        <v>2402.06</v>
      </c>
      <c r="ED17" s="526">
        <v>2401.85</v>
      </c>
      <c r="EE17" s="526">
        <v>2401.46</v>
      </c>
      <c r="EF17" s="526">
        <v>2400.4899999999998</v>
      </c>
      <c r="EG17" s="526">
        <v>2401</v>
      </c>
      <c r="EH17" s="526">
        <v>2401.3000000000002</v>
      </c>
      <c r="EI17" s="526">
        <v>2404.0500000000002</v>
      </c>
      <c r="EJ17" s="526">
        <v>2405.65</v>
      </c>
      <c r="EK17" s="526">
        <v>2405.92</v>
      </c>
      <c r="EL17" s="526">
        <v>2408.41</v>
      </c>
      <c r="EM17" s="526">
        <v>2410.9499999999998</v>
      </c>
      <c r="EN17" s="526">
        <v>2411.5100000000002</v>
      </c>
      <c r="EO17" s="526">
        <v>2410.8200000000002</v>
      </c>
      <c r="EP17" s="526">
        <v>2410.38</v>
      </c>
      <c r="EQ17" s="526">
        <v>2410.0700000000002</v>
      </c>
      <c r="ER17" s="526">
        <v>2409.04</v>
      </c>
      <c r="ES17" s="526">
        <v>2409.8000000000002</v>
      </c>
      <c r="ET17" s="526">
        <v>2409.73</v>
      </c>
      <c r="EU17" s="526">
        <v>2409.9499999999998</v>
      </c>
      <c r="EV17" s="526">
        <v>2411.27</v>
      </c>
      <c r="EW17" s="526">
        <v>2412.04</v>
      </c>
      <c r="EX17" s="526">
        <v>2412.8000000000002</v>
      </c>
      <c r="EY17" s="526">
        <v>2414.29</v>
      </c>
      <c r="EZ17" s="526">
        <v>2414.4499999999998</v>
      </c>
      <c r="FA17" s="526">
        <v>2414.54</v>
      </c>
      <c r="FB17" s="526">
        <v>2415.21</v>
      </c>
      <c r="FC17" s="526">
        <v>2418.64</v>
      </c>
      <c r="FD17" s="526">
        <v>2423.66</v>
      </c>
      <c r="FE17" s="526">
        <v>2426.54</v>
      </c>
      <c r="FF17" s="526">
        <v>2441.23</v>
      </c>
      <c r="FG17" s="526">
        <v>2450.98</v>
      </c>
      <c r="FH17" s="526">
        <v>2454.5700000000002</v>
      </c>
      <c r="FI17" s="526">
        <v>2460.9</v>
      </c>
      <c r="FJ17" s="526">
        <v>2464.61</v>
      </c>
      <c r="FK17" s="526">
        <v>2464.44</v>
      </c>
      <c r="FL17" s="526">
        <v>2463.29</v>
      </c>
      <c r="FM17" s="526">
        <v>2462.8200000000002</v>
      </c>
      <c r="FN17" s="526">
        <v>2462.7800000000002</v>
      </c>
      <c r="FO17" s="526">
        <v>2462.84</v>
      </c>
      <c r="FP17" s="526">
        <v>2463.15</v>
      </c>
      <c r="FQ17" s="526">
        <v>2463.46</v>
      </c>
      <c r="FR17" s="526">
        <v>2463.31</v>
      </c>
      <c r="FS17" s="526">
        <v>2463.1999999999998</v>
      </c>
      <c r="FT17" s="526">
        <v>2461.66</v>
      </c>
      <c r="FU17" s="526">
        <v>2461.6</v>
      </c>
      <c r="FV17" s="526">
        <v>2461.17</v>
      </c>
      <c r="FW17" s="526">
        <v>2461.1999999999998</v>
      </c>
      <c r="FX17" s="526">
        <v>2461.2800000000002</v>
      </c>
      <c r="FY17" s="526">
        <v>2461.66</v>
      </c>
      <c r="FZ17" s="526">
        <v>2463.2399999999998</v>
      </c>
      <c r="GA17" s="526">
        <v>2463.02</v>
      </c>
      <c r="GB17" s="526">
        <v>2464.84</v>
      </c>
      <c r="GC17" s="526">
        <v>2464.0500000000002</v>
      </c>
      <c r="GD17" s="526">
        <v>2464.44</v>
      </c>
      <c r="GE17" s="526">
        <v>2463.61</v>
      </c>
      <c r="GF17" s="526">
        <v>2463.25</v>
      </c>
      <c r="GG17" s="526">
        <v>2462.5100000000002</v>
      </c>
      <c r="GH17" s="526">
        <v>2460.5700000000002</v>
      </c>
      <c r="GI17" s="526">
        <v>2457.5300000000002</v>
      </c>
      <c r="GJ17" s="526">
        <v>2456.4499999999998</v>
      </c>
      <c r="GK17" s="526">
        <v>2456.0500000000002</v>
      </c>
      <c r="GL17" s="526">
        <v>2455.5</v>
      </c>
      <c r="GM17" s="526">
        <v>2455.6999999999998</v>
      </c>
      <c r="GN17" s="526">
        <v>2455.9899999999998</v>
      </c>
      <c r="GO17" s="526">
        <v>2458.2199999999998</v>
      </c>
      <c r="GP17" s="526">
        <v>2458.64</v>
      </c>
      <c r="GQ17" s="526">
        <v>2460.0700000000002</v>
      </c>
      <c r="GR17" s="526">
        <v>2463.71</v>
      </c>
      <c r="GS17" s="526">
        <v>2464.56</v>
      </c>
      <c r="GT17" s="526">
        <v>2467.7600000000002</v>
      </c>
      <c r="GU17" s="526">
        <v>2468.94</v>
      </c>
      <c r="GV17" s="526">
        <v>2468.38</v>
      </c>
      <c r="GW17" s="526">
        <v>2469.36</v>
      </c>
      <c r="GX17" s="526">
        <v>2469.79</v>
      </c>
      <c r="GY17" s="526">
        <v>2472.1799999999998</v>
      </c>
      <c r="GZ17" s="526">
        <v>2472.73</v>
      </c>
      <c r="HA17" s="526">
        <v>2473.65</v>
      </c>
      <c r="HB17" s="526">
        <v>2473.4299999999998</v>
      </c>
      <c r="HC17" s="526">
        <v>2472.9899999999998</v>
      </c>
      <c r="HD17" s="526">
        <v>2473.44</v>
      </c>
      <c r="HE17" s="526">
        <v>2473.83</v>
      </c>
      <c r="HF17" s="526">
        <v>2475.52</v>
      </c>
      <c r="HG17" s="526">
        <v>2476.2399999999998</v>
      </c>
      <c r="HH17" s="526">
        <v>2479.46</v>
      </c>
      <c r="HI17" s="526">
        <v>2480.81</v>
      </c>
      <c r="HJ17" s="526">
        <v>2483.89</v>
      </c>
      <c r="HK17" s="526">
        <v>2487.13</v>
      </c>
      <c r="HL17" s="526">
        <v>2493.35</v>
      </c>
      <c r="HM17" s="526">
        <v>2497.65</v>
      </c>
      <c r="HN17" s="526">
        <v>2500.8200000000002</v>
      </c>
      <c r="HO17" s="526">
        <v>2503.41</v>
      </c>
      <c r="HP17" s="526">
        <v>2511.2199999999998</v>
      </c>
      <c r="HQ17" s="526">
        <v>2515.2199999999998</v>
      </c>
      <c r="HR17" s="526">
        <v>2521.27</v>
      </c>
      <c r="HS17" s="526">
        <v>2523.1</v>
      </c>
      <c r="HT17" s="526">
        <v>2533.9499999999998</v>
      </c>
      <c r="HU17" s="526">
        <v>2538.38</v>
      </c>
      <c r="HV17" s="526">
        <v>2545.29</v>
      </c>
      <c r="HW17" s="526">
        <v>2552.13</v>
      </c>
      <c r="HX17" s="526">
        <v>2550.04</v>
      </c>
      <c r="HY17" s="526">
        <v>2564.4</v>
      </c>
      <c r="HZ17" s="526">
        <v>2567.2600000000002</v>
      </c>
      <c r="IA17" s="526">
        <v>2568.08</v>
      </c>
      <c r="IB17" s="526">
        <v>2567.15</v>
      </c>
      <c r="IC17" s="526">
        <v>2566.33</v>
      </c>
      <c r="ID17" s="526">
        <v>2565.9899999999998</v>
      </c>
      <c r="IE17" s="526">
        <v>2564.87</v>
      </c>
      <c r="IF17" s="526">
        <v>2563.77</v>
      </c>
      <c r="IG17" s="526">
        <v>2563.84</v>
      </c>
      <c r="IH17" s="526">
        <v>2564.65</v>
      </c>
      <c r="II17" s="526">
        <v>2564.9</v>
      </c>
      <c r="IJ17" s="526">
        <v>2564.9</v>
      </c>
      <c r="IK17" s="526">
        <v>2562.9</v>
      </c>
      <c r="IL17" s="526">
        <v>2564.2399999999998</v>
      </c>
      <c r="IM17" s="526">
        <v>2563.79</v>
      </c>
      <c r="IN17" s="526">
        <v>2563.7800000000002</v>
      </c>
      <c r="IO17" s="526">
        <v>2563.67</v>
      </c>
      <c r="IP17" s="526">
        <v>2563.66</v>
      </c>
      <c r="IQ17" s="526">
        <v>2563.94</v>
      </c>
      <c r="IR17" s="526">
        <v>2564.15</v>
      </c>
      <c r="IS17" s="526">
        <v>2564.5500000000002</v>
      </c>
      <c r="IT17" s="526">
        <v>2564.44</v>
      </c>
      <c r="IU17" s="526">
        <v>2564.89</v>
      </c>
      <c r="IV17" s="526">
        <v>2565.7399999999998</v>
      </c>
      <c r="IW17" s="526">
        <v>2565.9</v>
      </c>
      <c r="IX17" s="526">
        <v>2565.73</v>
      </c>
      <c r="IY17" s="526">
        <v>2566.89</v>
      </c>
      <c r="IZ17" s="526">
        <v>2567.17</v>
      </c>
      <c r="JA17" s="526">
        <v>2568.67</v>
      </c>
      <c r="JB17" s="526">
        <v>2568.85</v>
      </c>
      <c r="JC17" s="526">
        <v>2569.63</v>
      </c>
      <c r="JD17" s="526">
        <v>2572.5</v>
      </c>
      <c r="JE17" s="526">
        <v>2574.65</v>
      </c>
      <c r="JF17" s="526">
        <v>2577.23</v>
      </c>
      <c r="JG17" s="526">
        <v>2580.79</v>
      </c>
      <c r="JH17" s="526">
        <v>2586.33</v>
      </c>
      <c r="JI17" s="526">
        <v>2590.6799999999998</v>
      </c>
      <c r="JJ17" s="526">
        <v>2596.89</v>
      </c>
      <c r="JK17" s="526">
        <v>2603.25</v>
      </c>
      <c r="JL17" s="526">
        <v>2605.84</v>
      </c>
      <c r="JM17" s="526">
        <v>2618.94</v>
      </c>
      <c r="JN17" s="526">
        <v>2627.04</v>
      </c>
      <c r="JO17" s="526">
        <v>2632.53</v>
      </c>
      <c r="JP17" s="526">
        <v>2639.21</v>
      </c>
      <c r="JQ17" s="526">
        <v>2634.19</v>
      </c>
      <c r="JR17" s="526">
        <v>2632.9</v>
      </c>
      <c r="JS17" s="526">
        <v>2634.5</v>
      </c>
      <c r="JT17" s="526">
        <v>2634.4</v>
      </c>
      <c r="JU17" s="526">
        <v>2634.26</v>
      </c>
      <c r="JV17" s="526">
        <v>2634.83</v>
      </c>
      <c r="JW17" s="526">
        <v>2635</v>
      </c>
      <c r="JX17" s="526">
        <v>2634.99</v>
      </c>
      <c r="JY17" s="526">
        <v>2635.88</v>
      </c>
      <c r="JZ17" s="526">
        <v>2636.78</v>
      </c>
      <c r="KA17" s="526">
        <v>2636.67</v>
      </c>
      <c r="KB17" s="526">
        <v>2637.63</v>
      </c>
      <c r="KC17" s="526">
        <v>2638.03</v>
      </c>
      <c r="KD17" s="526">
        <v>2639.86</v>
      </c>
      <c r="KE17" s="526">
        <v>2642.01</v>
      </c>
      <c r="KF17" s="526">
        <v>2641.33</v>
      </c>
      <c r="KG17" s="526">
        <v>2642.81</v>
      </c>
      <c r="KH17" s="526">
        <v>2642.92</v>
      </c>
      <c r="KI17" s="526">
        <v>2643.69</v>
      </c>
      <c r="KJ17" s="526">
        <v>2648.02</v>
      </c>
      <c r="KK17" s="526">
        <v>2653.25</v>
      </c>
      <c r="KL17" s="526">
        <v>2650.55</v>
      </c>
      <c r="KM17" s="526">
        <v>2657.97</v>
      </c>
      <c r="KN17" s="526">
        <v>2663.98</v>
      </c>
      <c r="KO17" s="526">
        <v>2666.36</v>
      </c>
      <c r="KP17" s="526">
        <v>2666.72</v>
      </c>
      <c r="KQ17" s="526">
        <v>2666.14</v>
      </c>
      <c r="KR17" s="526">
        <v>2665.73</v>
      </c>
      <c r="KS17" s="526">
        <v>2662.86</v>
      </c>
      <c r="KT17" s="526">
        <v>2660.12</v>
      </c>
      <c r="KU17" s="526">
        <v>2655.96</v>
      </c>
      <c r="KV17" s="526">
        <v>2650.55</v>
      </c>
      <c r="KW17" s="526">
        <v>2648.87</v>
      </c>
      <c r="KX17" s="526">
        <v>2646.3</v>
      </c>
      <c r="KY17" s="526">
        <v>2640.31</v>
      </c>
      <c r="KZ17" s="526">
        <v>2636</v>
      </c>
      <c r="LA17" s="526">
        <v>2632.72</v>
      </c>
      <c r="LB17" s="526">
        <v>2631.65</v>
      </c>
      <c r="LC17" s="526">
        <v>2630.5</v>
      </c>
      <c r="LD17" s="526">
        <v>2629.69</v>
      </c>
      <c r="LE17" s="526">
        <v>2628.7</v>
      </c>
      <c r="LF17" s="526">
        <v>2629.76</v>
      </c>
      <c r="LG17" s="526">
        <v>2630.4</v>
      </c>
      <c r="LH17" s="526">
        <v>2630.93</v>
      </c>
      <c r="LI17" s="526">
        <v>2631.45</v>
      </c>
      <c r="LJ17" s="526">
        <v>2631.58</v>
      </c>
      <c r="LK17" s="526">
        <v>2632.53</v>
      </c>
      <c r="LL17" s="526">
        <v>2632.52</v>
      </c>
      <c r="LM17" s="526">
        <v>2632.71</v>
      </c>
      <c r="LN17" s="526">
        <v>2633.79</v>
      </c>
      <c r="LO17" s="526">
        <v>2634.97</v>
      </c>
      <c r="LP17" s="526">
        <v>2635.25</v>
      </c>
      <c r="LQ17" s="526">
        <v>2635.11</v>
      </c>
      <c r="LR17" s="526">
        <v>2635.29</v>
      </c>
      <c r="LS17" s="526">
        <v>2634.48</v>
      </c>
      <c r="LT17" s="526">
        <v>2635.8</v>
      </c>
      <c r="LU17" s="526">
        <v>2635.46</v>
      </c>
      <c r="LV17" s="526">
        <v>2635.33</v>
      </c>
      <c r="LW17" s="526">
        <v>2635.34</v>
      </c>
      <c r="LX17" s="526">
        <v>2634.79</v>
      </c>
      <c r="LY17" s="526">
        <v>2634.8</v>
      </c>
      <c r="LZ17" s="526">
        <v>2634.44</v>
      </c>
      <c r="MA17" s="526">
        <v>2634.61</v>
      </c>
      <c r="MB17" s="526">
        <v>2634.3</v>
      </c>
      <c r="MC17" s="526">
        <v>2632.8</v>
      </c>
      <c r="MD17" s="526">
        <v>2632.73</v>
      </c>
      <c r="ME17" s="526">
        <v>2631</v>
      </c>
      <c r="MF17" s="526">
        <v>2631.6</v>
      </c>
      <c r="MG17" s="526">
        <v>2631.54</v>
      </c>
      <c r="MH17" s="526">
        <v>2631.91</v>
      </c>
      <c r="MI17" s="526">
        <v>2631.41</v>
      </c>
      <c r="MJ17" s="526">
        <v>2631.25</v>
      </c>
      <c r="MK17" s="526">
        <v>2630.86</v>
      </c>
      <c r="ML17" s="526">
        <v>2631.37</v>
      </c>
      <c r="MM17" s="526">
        <v>2631.17</v>
      </c>
      <c r="MN17" s="526">
        <v>2631.17</v>
      </c>
      <c r="MO17" s="526">
        <v>2631.53</v>
      </c>
      <c r="MP17" s="526">
        <v>2631.51</v>
      </c>
      <c r="MQ17" s="526">
        <v>2631.43</v>
      </c>
      <c r="MR17" s="526">
        <v>2632.08</v>
      </c>
      <c r="MS17" s="526">
        <v>2632</v>
      </c>
      <c r="MT17" s="526">
        <v>2631.95</v>
      </c>
      <c r="MU17" s="526">
        <v>2631.58</v>
      </c>
      <c r="MV17" s="526">
        <v>2631.3</v>
      </c>
      <c r="MW17" s="526">
        <v>2631.64</v>
      </c>
      <c r="MX17" s="526">
        <v>2631.58</v>
      </c>
      <c r="MY17" s="526">
        <v>2631.93</v>
      </c>
      <c r="MZ17" s="526">
        <v>2631.77</v>
      </c>
      <c r="NA17" s="526">
        <v>2632.18</v>
      </c>
      <c r="NB17" s="526">
        <v>2633.38</v>
      </c>
      <c r="NC17" s="526">
        <v>2635.13</v>
      </c>
      <c r="ND17" s="526">
        <v>2636.4</v>
      </c>
      <c r="NE17" s="526">
        <v>2635.94</v>
      </c>
      <c r="NF17" s="526">
        <v>2637.12</v>
      </c>
      <c r="NG17" s="526">
        <v>2638.33</v>
      </c>
      <c r="NH17" s="526">
        <v>2637.96</v>
      </c>
      <c r="NI17" s="526">
        <v>2639.99</v>
      </c>
      <c r="NJ17" s="526">
        <v>2639.51</v>
      </c>
      <c r="NK17" s="526">
        <v>2642.42</v>
      </c>
      <c r="NL17" s="526">
        <v>2642.78</v>
      </c>
      <c r="NM17" s="526">
        <v>2643.07</v>
      </c>
      <c r="NN17" s="526">
        <v>2642.95</v>
      </c>
      <c r="NO17" s="526">
        <v>2641.58</v>
      </c>
      <c r="NP17" s="526">
        <v>2641.72</v>
      </c>
      <c r="NQ17" s="526">
        <v>2642.23</v>
      </c>
      <c r="NR17" s="526">
        <v>2642.76</v>
      </c>
      <c r="NS17" s="526">
        <v>2642.43</v>
      </c>
      <c r="NT17" s="526">
        <v>2642.01</v>
      </c>
      <c r="NU17" s="526">
        <v>2642.7</v>
      </c>
      <c r="NV17" s="526">
        <v>2643.22</v>
      </c>
      <c r="NW17" s="526">
        <v>2644.04</v>
      </c>
      <c r="NX17" s="526">
        <v>2645.21</v>
      </c>
      <c r="NY17" s="526">
        <v>2646.21</v>
      </c>
      <c r="NZ17" s="526">
        <v>2647.18</v>
      </c>
      <c r="OA17" s="526">
        <v>2647.76</v>
      </c>
      <c r="OB17" s="526">
        <v>2647.1</v>
      </c>
      <c r="OC17" s="526">
        <v>2647.34</v>
      </c>
      <c r="OD17" s="526">
        <v>2647.27</v>
      </c>
      <c r="OE17" s="526">
        <v>2647.69</v>
      </c>
      <c r="OF17" s="526">
        <v>2647.83</v>
      </c>
      <c r="OG17" s="526">
        <v>2648.29</v>
      </c>
      <c r="OH17" s="526">
        <v>2648.73</v>
      </c>
      <c r="OI17" s="526">
        <v>2649.35</v>
      </c>
      <c r="OJ17" s="526">
        <v>2650.3</v>
      </c>
      <c r="OK17" s="526">
        <v>2650.87</v>
      </c>
      <c r="OL17" s="526">
        <v>2651.04</v>
      </c>
      <c r="OM17" s="526">
        <v>2651.72</v>
      </c>
      <c r="ON17" s="526">
        <v>2652.13</v>
      </c>
      <c r="OO17" s="526">
        <v>2651.87</v>
      </c>
      <c r="OP17" s="526">
        <v>2652.43</v>
      </c>
      <c r="OQ17" s="526">
        <v>2653.14</v>
      </c>
      <c r="OR17" s="526">
        <v>2653.87</v>
      </c>
      <c r="OS17" s="526">
        <v>2654.41</v>
      </c>
      <c r="OT17" s="526">
        <v>2655.19</v>
      </c>
      <c r="OU17" s="526">
        <v>2656.05</v>
      </c>
      <c r="OV17" s="526">
        <v>2656.1</v>
      </c>
      <c r="OW17" s="526">
        <v>2656.18</v>
      </c>
      <c r="OX17" s="526">
        <v>2657.02</v>
      </c>
      <c r="OY17" s="526">
        <v>2657.31</v>
      </c>
      <c r="OZ17" s="526">
        <v>2657.07</v>
      </c>
      <c r="PA17" s="526">
        <v>2657.51</v>
      </c>
      <c r="PB17" s="526">
        <v>2657.47</v>
      </c>
      <c r="PC17" s="526">
        <v>2657.76</v>
      </c>
      <c r="PD17" s="526">
        <v>2657.92</v>
      </c>
      <c r="PE17" s="526">
        <v>2658.24</v>
      </c>
      <c r="PF17" s="526">
        <v>2658.11</v>
      </c>
      <c r="PG17" s="526">
        <v>2658.65</v>
      </c>
      <c r="PH17" s="526">
        <v>2658.59</v>
      </c>
      <c r="PI17" s="526">
        <v>2659.07</v>
      </c>
      <c r="PJ17" s="526">
        <v>2659.34</v>
      </c>
      <c r="PK17" s="526">
        <v>2659.5</v>
      </c>
      <c r="PL17" s="526">
        <v>2660.69</v>
      </c>
      <c r="PM17" s="526">
        <v>2660.75</v>
      </c>
      <c r="PN17" s="526">
        <v>2662.1</v>
      </c>
      <c r="PO17" s="526">
        <v>2661.76</v>
      </c>
      <c r="PP17" s="526">
        <v>2662.9</v>
      </c>
      <c r="PQ17" s="526">
        <v>2663.58</v>
      </c>
      <c r="PR17" s="526">
        <v>2663.67</v>
      </c>
      <c r="PS17" s="526">
        <v>2664.1</v>
      </c>
      <c r="PT17" s="526">
        <v>2665.32</v>
      </c>
      <c r="PU17" s="526">
        <v>2665.04</v>
      </c>
      <c r="PV17" s="526">
        <v>2665.62</v>
      </c>
      <c r="PW17" s="526">
        <v>2666</v>
      </c>
      <c r="PX17" s="526">
        <v>2666.5</v>
      </c>
      <c r="PY17" s="526">
        <v>2666.99</v>
      </c>
      <c r="PZ17" s="526">
        <v>2665</v>
      </c>
      <c r="QA17" s="526">
        <v>2667.12</v>
      </c>
      <c r="QB17" s="526">
        <v>2665.94</v>
      </c>
      <c r="QC17" s="526">
        <v>2667.38</v>
      </c>
      <c r="QD17" s="526">
        <v>2668.86</v>
      </c>
      <c r="QE17" s="526">
        <v>2671.77</v>
      </c>
      <c r="QF17" s="526">
        <v>2671.77</v>
      </c>
      <c r="QG17" s="526">
        <v>2672.25</v>
      </c>
      <c r="QH17" s="526">
        <v>2672.3</v>
      </c>
      <c r="QI17" s="526">
        <v>2672.87</v>
      </c>
      <c r="QJ17" s="526">
        <v>2672.73</v>
      </c>
      <c r="QK17" s="526">
        <v>2672.74</v>
      </c>
      <c r="QL17" s="526">
        <v>2673.17</v>
      </c>
      <c r="QM17" s="526">
        <v>2672.82</v>
      </c>
      <c r="QN17" s="526">
        <v>2671.55</v>
      </c>
      <c r="QO17" s="526">
        <v>2672.03</v>
      </c>
      <c r="QP17" s="526">
        <v>2672.39</v>
      </c>
      <c r="QQ17" s="526">
        <v>2671.89</v>
      </c>
      <c r="QR17" s="526">
        <v>2671.81</v>
      </c>
      <c r="QS17" s="526">
        <v>2672</v>
      </c>
      <c r="QT17" s="526">
        <v>2671.81</v>
      </c>
      <c r="QU17" s="526">
        <v>2671.53</v>
      </c>
      <c r="QV17" s="526">
        <v>2671.62</v>
      </c>
      <c r="QW17" s="526">
        <v>2671.79</v>
      </c>
      <c r="QX17" s="526">
        <v>2671.58</v>
      </c>
      <c r="QY17" s="526">
        <v>2671.57</v>
      </c>
      <c r="QZ17" s="526">
        <v>2671.25</v>
      </c>
      <c r="RA17" s="526">
        <v>2671.12</v>
      </c>
      <c r="RB17" s="526">
        <v>2670.65</v>
      </c>
      <c r="RC17" s="526">
        <v>2670.87</v>
      </c>
      <c r="RD17" s="526">
        <v>2670.51</v>
      </c>
      <c r="RE17" s="526">
        <v>2669.57</v>
      </c>
      <c r="RF17" s="526">
        <v>2669.02</v>
      </c>
      <c r="RG17" s="526">
        <v>2668.47</v>
      </c>
      <c r="RH17" s="526">
        <v>2667.91</v>
      </c>
      <c r="RI17" s="526">
        <v>2667.43</v>
      </c>
      <c r="RJ17" s="526">
        <v>2666.66</v>
      </c>
      <c r="RK17" s="526">
        <v>2667.45</v>
      </c>
      <c r="RL17" s="526">
        <v>2667.69</v>
      </c>
      <c r="RM17" s="526">
        <v>2667.64</v>
      </c>
      <c r="RN17" s="526">
        <v>2667.21</v>
      </c>
      <c r="RO17" s="526">
        <v>2667.08</v>
      </c>
      <c r="RP17" s="526">
        <v>2667.64</v>
      </c>
      <c r="RQ17" s="526">
        <v>2667.23</v>
      </c>
      <c r="RR17" s="526">
        <v>2667.7</v>
      </c>
      <c r="RS17" s="526">
        <v>2668.31</v>
      </c>
      <c r="RT17" s="526">
        <v>2669.12</v>
      </c>
      <c r="RU17" s="526">
        <v>2669.04</v>
      </c>
      <c r="RV17" s="526">
        <v>2670.43</v>
      </c>
      <c r="RW17" s="526">
        <v>2669.96</v>
      </c>
      <c r="RX17" s="526">
        <v>2670.53</v>
      </c>
      <c r="RY17" s="526">
        <v>2671.6</v>
      </c>
      <c r="RZ17" s="526">
        <v>2674.62</v>
      </c>
      <c r="SA17" s="526">
        <v>2676.12</v>
      </c>
      <c r="SB17" s="526">
        <v>2679.03</v>
      </c>
      <c r="SC17" s="526">
        <v>2683.19</v>
      </c>
      <c r="SD17" s="526">
        <v>2684.35</v>
      </c>
      <c r="SE17" s="526">
        <v>2683.69</v>
      </c>
      <c r="SF17" s="526">
        <v>2686.8</v>
      </c>
      <c r="SG17" s="526">
        <v>2685.97</v>
      </c>
      <c r="SH17" s="526">
        <v>2690.29</v>
      </c>
      <c r="SI17" s="526">
        <v>2692.43</v>
      </c>
      <c r="SJ17" s="526">
        <v>2697.83</v>
      </c>
      <c r="SK17" s="526">
        <v>2701.17</v>
      </c>
      <c r="SL17" s="525">
        <v>2701.11</v>
      </c>
      <c r="SM17" s="525">
        <v>2702.31</v>
      </c>
      <c r="SN17" s="525">
        <v>2703.24</v>
      </c>
      <c r="SO17" s="525">
        <v>2703.39</v>
      </c>
      <c r="SP17" s="525">
        <v>2703.61</v>
      </c>
      <c r="SQ17" s="525">
        <v>2702.87</v>
      </c>
      <c r="SR17" s="526">
        <v>2702.33</v>
      </c>
      <c r="SS17" s="526">
        <v>2703.07</v>
      </c>
      <c r="ST17" s="526">
        <v>2702.74</v>
      </c>
      <c r="SU17" s="526">
        <v>2703.09</v>
      </c>
      <c r="SV17" s="526">
        <v>2702.99</v>
      </c>
      <c r="SW17" s="526">
        <v>2703.56</v>
      </c>
      <c r="SX17" s="526">
        <v>2705.69</v>
      </c>
      <c r="SY17" s="526">
        <v>2705.07</v>
      </c>
      <c r="SZ17" s="526">
        <v>2708.32</v>
      </c>
      <c r="TA17" s="526">
        <v>2706.68</v>
      </c>
      <c r="TB17" s="529">
        <v>2710.51</v>
      </c>
      <c r="TC17" s="529">
        <v>2714.13</v>
      </c>
      <c r="TD17" s="529">
        <v>2715.22</v>
      </c>
      <c r="TE17" s="213">
        <v>2717.08</v>
      </c>
      <c r="TF17" s="213">
        <v>2719.38</v>
      </c>
      <c r="TG17" s="213">
        <v>2720.66</v>
      </c>
      <c r="TH17" s="213">
        <v>2720.52</v>
      </c>
      <c r="TI17" s="213">
        <v>2721.72</v>
      </c>
      <c r="TJ17" s="213">
        <v>2722.35</v>
      </c>
      <c r="TK17" s="213">
        <v>2723.6</v>
      </c>
      <c r="TL17" s="213">
        <v>2723.82</v>
      </c>
      <c r="TM17" s="213">
        <v>2724.04</v>
      </c>
      <c r="TN17" s="213">
        <v>2726.12</v>
      </c>
      <c r="TO17" s="213">
        <v>2727.25</v>
      </c>
      <c r="TP17" s="213">
        <v>2729.14</v>
      </c>
      <c r="TQ17" s="213">
        <v>2730.15</v>
      </c>
      <c r="TR17" s="213">
        <v>2730.91</v>
      </c>
      <c r="TS17" s="213">
        <v>2731.72</v>
      </c>
      <c r="TT17" s="213">
        <v>2732.43</v>
      </c>
      <c r="TU17" s="213">
        <v>2732.72</v>
      </c>
      <c r="TV17" s="213">
        <v>2733.25</v>
      </c>
      <c r="TW17" s="213">
        <v>2733.28</v>
      </c>
      <c r="TX17" s="213">
        <v>2733.53</v>
      </c>
      <c r="TY17" s="213">
        <v>2733.52</v>
      </c>
      <c r="TZ17" s="213">
        <v>2734.33</v>
      </c>
      <c r="UA17" s="213">
        <v>2734.92</v>
      </c>
      <c r="UB17" s="213">
        <v>2735.88</v>
      </c>
      <c r="UC17" s="213">
        <v>2736.76</v>
      </c>
      <c r="UD17" s="213">
        <v>2737.8</v>
      </c>
      <c r="UE17" s="213">
        <v>2737.43</v>
      </c>
      <c r="UF17" s="213">
        <v>2738.74</v>
      </c>
      <c r="UG17" s="213">
        <v>2738.92</v>
      </c>
      <c r="UH17" s="213">
        <v>2741.52</v>
      </c>
      <c r="UI17" s="213">
        <v>2742.83</v>
      </c>
      <c r="UJ17" s="213">
        <v>2742.38</v>
      </c>
      <c r="UK17" s="213">
        <v>2744.02</v>
      </c>
      <c r="UL17" s="213">
        <v>2746.22</v>
      </c>
      <c r="UM17" s="213">
        <v>2747.94</v>
      </c>
      <c r="UN17" s="213">
        <v>2748.32</v>
      </c>
      <c r="UO17" s="213">
        <v>2748.61</v>
      </c>
      <c r="UP17" s="213">
        <v>2749.24</v>
      </c>
      <c r="UQ17" s="213">
        <v>2749.37</v>
      </c>
      <c r="UR17" s="213">
        <v>2750.34</v>
      </c>
      <c r="US17" s="213">
        <v>2750.8</v>
      </c>
      <c r="UT17" s="213">
        <v>2751.19</v>
      </c>
      <c r="UU17" s="213">
        <v>2751.61</v>
      </c>
      <c r="UV17" s="213">
        <v>2751.57</v>
      </c>
      <c r="UW17" s="213">
        <v>2752.32</v>
      </c>
      <c r="UX17" s="213">
        <v>2752.65</v>
      </c>
      <c r="UY17" s="213">
        <v>2752.97</v>
      </c>
      <c r="UZ17" s="213">
        <v>2753.97</v>
      </c>
      <c r="VA17" s="213">
        <v>2753.93</v>
      </c>
      <c r="VB17" s="213">
        <v>2754.16</v>
      </c>
      <c r="VC17" s="213">
        <v>2754.15</v>
      </c>
      <c r="VD17" s="213">
        <v>2755.28</v>
      </c>
      <c r="VE17" s="213">
        <v>2755.56</v>
      </c>
      <c r="VF17" s="524">
        <v>2756.26</v>
      </c>
      <c r="VG17" s="524">
        <v>2757.29</v>
      </c>
      <c r="VH17" s="524">
        <v>2758.39</v>
      </c>
      <c r="VI17" s="524">
        <v>2758.95</v>
      </c>
      <c r="VJ17" s="524">
        <v>2759.65</v>
      </c>
      <c r="VK17" s="524">
        <v>2760.89</v>
      </c>
      <c r="VL17" s="524">
        <v>2761.69</v>
      </c>
      <c r="VM17" s="524">
        <v>2762.71</v>
      </c>
      <c r="VN17" s="213">
        <v>2763.26</v>
      </c>
      <c r="VO17" s="213">
        <v>2764.18</v>
      </c>
      <c r="VP17" s="213">
        <v>2763.69</v>
      </c>
      <c r="VQ17" s="213">
        <v>2764.27</v>
      </c>
      <c r="VR17" s="213">
        <v>2764.36</v>
      </c>
      <c r="VS17" s="213">
        <v>2765.01</v>
      </c>
      <c r="VT17" s="213">
        <v>2766.66</v>
      </c>
      <c r="VU17" s="213">
        <v>2766.53</v>
      </c>
      <c r="VV17" s="213">
        <v>2766.69</v>
      </c>
      <c r="VW17" s="213">
        <v>2767.52</v>
      </c>
      <c r="VX17" s="213">
        <v>2768.04</v>
      </c>
      <c r="VY17" s="213">
        <v>2768.88</v>
      </c>
      <c r="VZ17" s="213">
        <v>2769.17</v>
      </c>
      <c r="WA17" s="213">
        <v>2769.73</v>
      </c>
      <c r="WB17" s="213">
        <v>2770.76</v>
      </c>
      <c r="WC17" s="213">
        <v>2771.41</v>
      </c>
      <c r="WD17" s="213">
        <v>2772.18</v>
      </c>
      <c r="WE17" s="213">
        <v>2773</v>
      </c>
      <c r="WF17" s="213">
        <v>2774.29</v>
      </c>
      <c r="WG17" s="213">
        <v>2775.43</v>
      </c>
      <c r="WH17" s="213">
        <v>2775.89</v>
      </c>
      <c r="WI17" s="524">
        <v>2777.74</v>
      </c>
      <c r="WJ17" s="213">
        <v>2776.98</v>
      </c>
      <c r="WK17" s="213">
        <v>2779.01</v>
      </c>
      <c r="WL17" s="213">
        <v>2779.78</v>
      </c>
      <c r="WM17" s="213">
        <v>2780.65</v>
      </c>
      <c r="WN17" s="213">
        <v>2781.09</v>
      </c>
      <c r="WO17" s="213">
        <v>2781.19</v>
      </c>
      <c r="WP17" s="213">
        <v>2781.42</v>
      </c>
      <c r="WQ17" s="213">
        <v>2781.94</v>
      </c>
      <c r="WR17" s="213">
        <v>2781.59</v>
      </c>
      <c r="WS17" s="213">
        <v>2782.46</v>
      </c>
      <c r="WT17" s="213">
        <v>2781.94</v>
      </c>
      <c r="WU17" s="213">
        <v>2782.62</v>
      </c>
      <c r="WV17" s="213">
        <v>2783.67</v>
      </c>
      <c r="WW17" s="213">
        <v>2783.92</v>
      </c>
      <c r="WX17" s="213">
        <v>2784.78</v>
      </c>
      <c r="WY17" s="213">
        <v>2784.58</v>
      </c>
      <c r="WZ17" s="213">
        <v>2785.12</v>
      </c>
      <c r="XA17" s="213">
        <v>2785.62</v>
      </c>
      <c r="XB17" s="213">
        <v>2786.41</v>
      </c>
      <c r="XC17" s="213">
        <v>2787.28</v>
      </c>
      <c r="XD17" s="213">
        <v>2788.46</v>
      </c>
      <c r="XE17" s="213">
        <v>2788.91</v>
      </c>
      <c r="XF17" s="213">
        <v>2788.93</v>
      </c>
      <c r="XG17" s="213">
        <v>2789.53</v>
      </c>
      <c r="XH17" s="213">
        <v>2790.65</v>
      </c>
      <c r="XI17" s="213">
        <v>2790.25</v>
      </c>
      <c r="XJ17" s="213">
        <v>2791.57</v>
      </c>
      <c r="XK17" s="213">
        <v>2791.49</v>
      </c>
      <c r="XL17" s="213">
        <v>2792.5</v>
      </c>
      <c r="XM17" s="213">
        <v>2793.39</v>
      </c>
      <c r="XN17" s="213">
        <v>2794.64</v>
      </c>
      <c r="XO17" s="213">
        <v>2795.61</v>
      </c>
      <c r="XP17" s="213">
        <v>2796.8</v>
      </c>
      <c r="XQ17" s="213">
        <v>2798.23</v>
      </c>
      <c r="XR17" s="213">
        <v>2799.88</v>
      </c>
      <c r="XS17" s="213">
        <v>2799.62</v>
      </c>
      <c r="XT17" s="213">
        <v>2801.77</v>
      </c>
      <c r="XU17" s="213">
        <v>2801.2</v>
      </c>
      <c r="XV17" s="213">
        <v>2803.58</v>
      </c>
      <c r="XW17" s="213">
        <v>2805.41</v>
      </c>
      <c r="XX17" s="213">
        <v>2804.74</v>
      </c>
      <c r="XY17" s="213">
        <v>2806.96</v>
      </c>
      <c r="XZ17" s="213">
        <v>2805.97</v>
      </c>
      <c r="YA17" s="213">
        <v>2808.78</v>
      </c>
      <c r="YB17" s="213">
        <v>2807.59</v>
      </c>
      <c r="YC17" s="213">
        <v>2809.64</v>
      </c>
      <c r="YD17" s="213">
        <v>2808.97</v>
      </c>
      <c r="YE17" s="213">
        <v>2810.94</v>
      </c>
      <c r="YF17" s="213">
        <v>2811.69</v>
      </c>
      <c r="YG17" s="213">
        <v>2813.32</v>
      </c>
      <c r="YH17" s="213">
        <v>2813.22</v>
      </c>
      <c r="YI17" s="213">
        <v>2817.01</v>
      </c>
      <c r="YJ17" s="213">
        <v>2817.61</v>
      </c>
      <c r="YK17" s="213">
        <v>2819.18</v>
      </c>
      <c r="YL17" s="213">
        <v>2819.86</v>
      </c>
      <c r="YM17" s="213">
        <v>2819.57</v>
      </c>
      <c r="YN17" s="213">
        <v>2819.91</v>
      </c>
      <c r="YO17" s="213">
        <v>2820.59</v>
      </c>
      <c r="YP17" s="213">
        <v>2823.14</v>
      </c>
      <c r="YQ17" s="213">
        <v>2821.08</v>
      </c>
      <c r="YR17" s="213">
        <v>2822.98</v>
      </c>
      <c r="YS17" s="213">
        <v>2823.89</v>
      </c>
      <c r="YT17" s="213">
        <v>2824.16</v>
      </c>
      <c r="YU17" s="213">
        <v>2826.6</v>
      </c>
      <c r="YV17" s="213">
        <v>2826.14</v>
      </c>
      <c r="YW17" s="213">
        <v>2828.11</v>
      </c>
      <c r="YX17" s="213">
        <v>2830.37</v>
      </c>
      <c r="YY17" s="213">
        <v>2829.7</v>
      </c>
      <c r="YZ17" s="213">
        <v>2832.64</v>
      </c>
      <c r="ZA17" s="213">
        <v>2832.22</v>
      </c>
      <c r="ZB17" s="213">
        <v>2834.88</v>
      </c>
      <c r="ZC17" s="213">
        <v>2834.5</v>
      </c>
      <c r="ZD17" s="213">
        <v>2839.25</v>
      </c>
      <c r="ZE17" s="213">
        <v>2841.23</v>
      </c>
      <c r="ZF17" s="213">
        <v>2841.3</v>
      </c>
      <c r="ZG17" s="213">
        <v>2842.07</v>
      </c>
      <c r="ZH17" s="213">
        <v>2842.11</v>
      </c>
      <c r="ZI17" s="213">
        <v>2843.93</v>
      </c>
      <c r="ZJ17" s="213">
        <v>2844.58</v>
      </c>
      <c r="ZK17" s="213">
        <v>2844.42</v>
      </c>
      <c r="ZL17" s="213">
        <v>2845.28</v>
      </c>
      <c r="ZM17" s="213">
        <v>2844.7</v>
      </c>
      <c r="ZN17" s="213">
        <v>2845.8</v>
      </c>
      <c r="ZO17" s="213">
        <v>2846.12</v>
      </c>
      <c r="ZP17" s="213">
        <v>2846.09</v>
      </c>
      <c r="ZQ17" s="213">
        <v>2846.32</v>
      </c>
      <c r="ZR17" s="213">
        <v>2846.32</v>
      </c>
      <c r="ZS17" s="213">
        <v>2846.25</v>
      </c>
      <c r="ZT17" s="213">
        <v>2847.44</v>
      </c>
      <c r="ZU17" s="213">
        <v>2847.41</v>
      </c>
      <c r="ZV17" s="213">
        <v>2848.45</v>
      </c>
      <c r="ZW17" s="213">
        <v>2847.99</v>
      </c>
      <c r="ZX17" s="213">
        <v>2848.51</v>
      </c>
      <c r="ZY17" s="213">
        <v>2849.9</v>
      </c>
      <c r="ZZ17" s="213">
        <v>2849.35</v>
      </c>
      <c r="AAA17" s="213">
        <v>2850.19</v>
      </c>
      <c r="AAB17" s="213">
        <v>2850.89</v>
      </c>
      <c r="AAC17" s="213">
        <v>2851.41</v>
      </c>
      <c r="AAD17" s="213">
        <v>2851.71</v>
      </c>
      <c r="AAE17" s="213">
        <v>2852.12</v>
      </c>
      <c r="AAF17" s="213">
        <v>2853.17</v>
      </c>
      <c r="AAG17" s="213">
        <v>2852.83</v>
      </c>
      <c r="AAH17" s="213">
        <v>2852.94</v>
      </c>
      <c r="AAI17" s="523">
        <v>2853.26</v>
      </c>
      <c r="AAJ17" s="523">
        <v>2853.37</v>
      </c>
      <c r="AAK17" s="523">
        <v>2853.43</v>
      </c>
      <c r="AAL17" s="523">
        <v>2853.4</v>
      </c>
      <c r="AAM17" s="523">
        <v>2853.67</v>
      </c>
      <c r="AAN17" s="523">
        <v>2853.85</v>
      </c>
      <c r="AAO17" s="523">
        <v>2854.21</v>
      </c>
      <c r="AAP17" s="523">
        <v>2854.69</v>
      </c>
      <c r="AAQ17" s="523">
        <v>2854.77</v>
      </c>
      <c r="AAR17" s="523">
        <v>2853.98</v>
      </c>
      <c r="AAS17" s="523">
        <v>2854.48</v>
      </c>
      <c r="AAT17" s="523">
        <v>2854.35</v>
      </c>
      <c r="AAU17" s="523">
        <v>2854.58</v>
      </c>
      <c r="AAV17" s="523">
        <v>2854.35</v>
      </c>
      <c r="AAW17" s="523">
        <v>2854.5</v>
      </c>
      <c r="AAX17" s="523">
        <v>2854.46</v>
      </c>
      <c r="AAY17" s="523">
        <v>2855.05</v>
      </c>
      <c r="AAZ17" s="523">
        <v>2854.47</v>
      </c>
      <c r="ABA17" s="523">
        <v>2853.64</v>
      </c>
      <c r="ABB17" s="523">
        <v>2854.4</v>
      </c>
      <c r="ABC17" s="523">
        <v>2854.07</v>
      </c>
      <c r="ABD17" s="523">
        <v>2854.72</v>
      </c>
      <c r="ABE17" s="523">
        <v>2854.74</v>
      </c>
      <c r="ABF17" s="523">
        <v>2854.92</v>
      </c>
      <c r="ABG17" s="523">
        <v>2854.7</v>
      </c>
      <c r="ABH17" s="523">
        <v>2854.58</v>
      </c>
      <c r="ABI17" s="523">
        <v>2854.61</v>
      </c>
      <c r="ABJ17" s="523">
        <v>2854.92</v>
      </c>
      <c r="ABK17" s="523">
        <v>2854.72</v>
      </c>
      <c r="ABL17" s="523">
        <v>2854.45</v>
      </c>
      <c r="ABM17" s="523">
        <v>2854.3</v>
      </c>
      <c r="ABN17" s="523">
        <v>2853.5</v>
      </c>
      <c r="ABO17" s="523">
        <v>2853.47</v>
      </c>
      <c r="ABP17" s="523">
        <v>2852.76</v>
      </c>
      <c r="ABQ17" s="523">
        <v>2853.15</v>
      </c>
      <c r="ABR17" s="523">
        <v>2852.85</v>
      </c>
      <c r="ABS17" s="523">
        <v>2852.88</v>
      </c>
      <c r="ABT17" s="523">
        <v>2852.33</v>
      </c>
      <c r="ABU17" s="523">
        <v>2852.81</v>
      </c>
      <c r="ABV17" s="523">
        <v>2852.85</v>
      </c>
      <c r="ABW17" s="523">
        <v>2852.71</v>
      </c>
      <c r="ABX17" s="523">
        <v>2852.41</v>
      </c>
      <c r="ABY17" s="523">
        <v>2851.99</v>
      </c>
      <c r="ABZ17" s="523">
        <v>2851.69</v>
      </c>
      <c r="ACA17" s="523">
        <v>2851.27</v>
      </c>
      <c r="ACB17" s="523">
        <v>2850.84</v>
      </c>
      <c r="ACC17" s="523">
        <v>2850.57</v>
      </c>
      <c r="ACD17" s="523">
        <v>2849.83</v>
      </c>
      <c r="ACE17" s="523">
        <v>2850.22</v>
      </c>
      <c r="ACF17" s="523">
        <v>2850.13</v>
      </c>
      <c r="ACG17" s="523">
        <v>2850.35</v>
      </c>
      <c r="ACH17" s="523">
        <v>2849.89</v>
      </c>
      <c r="ACI17" s="523">
        <v>2849.48</v>
      </c>
      <c r="ACJ17" s="523">
        <v>2849.73</v>
      </c>
      <c r="ACK17" s="523">
        <v>2849.92</v>
      </c>
      <c r="ACL17" s="523">
        <v>2849.87</v>
      </c>
      <c r="ACM17" s="523">
        <v>2849.6</v>
      </c>
      <c r="ACN17" s="523">
        <v>2849.74</v>
      </c>
      <c r="ACO17" s="523">
        <v>2848.94</v>
      </c>
      <c r="ACP17" s="523">
        <v>2849.59</v>
      </c>
      <c r="ACQ17" s="523">
        <v>2849.51</v>
      </c>
      <c r="ACR17" s="523">
        <v>2849.66</v>
      </c>
      <c r="ACS17" s="522">
        <v>2849.43</v>
      </c>
      <c r="ACT17" s="522">
        <v>2849.69</v>
      </c>
      <c r="ACU17" s="522">
        <v>2849.46</v>
      </c>
      <c r="ACV17" s="522">
        <v>2849.26</v>
      </c>
      <c r="ACW17" s="522">
        <v>2849.33</v>
      </c>
      <c r="ACX17" s="522">
        <v>2849.37</v>
      </c>
      <c r="ACY17" s="522">
        <v>2849.51</v>
      </c>
      <c r="ACZ17" s="522">
        <v>2850.01</v>
      </c>
      <c r="ADA17" s="522">
        <v>2849.65</v>
      </c>
      <c r="ADB17" s="522">
        <v>2849.56</v>
      </c>
      <c r="ADC17" s="522">
        <v>2849.92</v>
      </c>
      <c r="ADD17" s="522">
        <v>2849.75</v>
      </c>
      <c r="ADE17" s="522">
        <v>2849.69</v>
      </c>
      <c r="ADF17" s="522">
        <v>2849.77</v>
      </c>
      <c r="ADG17" s="522">
        <v>2849.47</v>
      </c>
      <c r="ADH17" s="522">
        <v>2849.67</v>
      </c>
      <c r="ADI17" s="522">
        <v>2849.06</v>
      </c>
      <c r="ADJ17" s="522">
        <v>2849.3</v>
      </c>
      <c r="ADK17" s="522">
        <v>2849.29</v>
      </c>
      <c r="ADL17" s="522">
        <v>2849.48</v>
      </c>
      <c r="ADM17" s="522">
        <v>2849.51</v>
      </c>
      <c r="ADN17" s="522">
        <v>2849.89</v>
      </c>
      <c r="ADO17" s="522">
        <v>2850.03</v>
      </c>
      <c r="ADP17" s="522">
        <v>2849.82</v>
      </c>
      <c r="ADQ17" s="522">
        <v>2850.03</v>
      </c>
      <c r="ADR17" s="522">
        <v>2849.84</v>
      </c>
      <c r="ADS17" s="522">
        <v>2849.9</v>
      </c>
      <c r="ADT17" s="522">
        <v>2849.71</v>
      </c>
      <c r="ADU17" s="522">
        <v>2849.79</v>
      </c>
      <c r="ADV17" s="522">
        <v>2849.81</v>
      </c>
      <c r="ADW17" s="522">
        <v>2849.81</v>
      </c>
      <c r="ADX17" s="522">
        <v>2849.92</v>
      </c>
      <c r="ADY17" s="522">
        <v>2849.85</v>
      </c>
      <c r="ADZ17" s="522">
        <v>2849.98</v>
      </c>
      <c r="AEA17" s="522">
        <v>2849.9</v>
      </c>
      <c r="AEB17" s="522">
        <v>2849.57</v>
      </c>
      <c r="AEC17" s="522">
        <v>2849.47</v>
      </c>
      <c r="AED17" s="522">
        <v>2849.51</v>
      </c>
      <c r="AEE17" s="522">
        <v>2849.55</v>
      </c>
      <c r="AEF17" s="522">
        <v>2849.83</v>
      </c>
      <c r="AEG17" s="522">
        <v>2849.86</v>
      </c>
      <c r="AEH17" s="522">
        <v>2850.12</v>
      </c>
      <c r="AEI17" s="522">
        <v>2850.19</v>
      </c>
      <c r="AEJ17" s="522">
        <v>2850.08</v>
      </c>
      <c r="AEK17" s="522">
        <v>2850.02</v>
      </c>
      <c r="AEL17" s="522">
        <v>2849.66</v>
      </c>
      <c r="AEM17" s="522">
        <v>2849.72</v>
      </c>
      <c r="AEN17" s="522">
        <v>2849.6</v>
      </c>
      <c r="AEO17" s="522">
        <v>2849.6</v>
      </c>
      <c r="AEP17" s="522">
        <v>2849.76</v>
      </c>
      <c r="AEQ17" s="522">
        <v>2849.4</v>
      </c>
      <c r="AER17" s="522">
        <v>2849.81</v>
      </c>
      <c r="AES17" s="522">
        <v>2849.65</v>
      </c>
      <c r="AET17" s="522">
        <v>2849.99</v>
      </c>
      <c r="AEU17" s="524">
        <v>2850.01</v>
      </c>
      <c r="AEV17" s="524">
        <v>2849.99</v>
      </c>
      <c r="AEW17" s="524">
        <v>2849.69</v>
      </c>
      <c r="AEX17" s="524">
        <v>2849.6</v>
      </c>
      <c r="AEY17" s="524">
        <v>2849.32</v>
      </c>
      <c r="AEZ17" s="524">
        <v>2849.49</v>
      </c>
      <c r="AFA17" s="524">
        <v>2849.27</v>
      </c>
      <c r="AFB17" s="521">
        <v>2849.71</v>
      </c>
      <c r="AFC17" s="521">
        <v>2849.87</v>
      </c>
      <c r="AFD17" s="521">
        <v>2849.25</v>
      </c>
      <c r="AFE17" s="521">
        <v>2849.45</v>
      </c>
      <c r="AFF17" s="521">
        <v>2849.34</v>
      </c>
      <c r="AFG17" s="521">
        <v>2849.55</v>
      </c>
      <c r="AFH17" s="521">
        <v>2849.48</v>
      </c>
      <c r="AFI17" s="521">
        <v>2849.47</v>
      </c>
      <c r="AFJ17" s="521">
        <v>2849.79</v>
      </c>
      <c r="AFK17" s="521">
        <v>2849.43</v>
      </c>
      <c r="AFL17" s="521">
        <v>2849.96</v>
      </c>
      <c r="AFM17" s="521">
        <v>2849.9</v>
      </c>
      <c r="AFN17" s="521">
        <v>2849.8</v>
      </c>
      <c r="AFO17" s="521">
        <v>2849.52</v>
      </c>
      <c r="AFP17" s="521">
        <v>2849.73</v>
      </c>
      <c r="AFQ17" s="521">
        <v>2849.56</v>
      </c>
      <c r="AFR17" s="521">
        <v>2849.86</v>
      </c>
      <c r="AFS17" s="521">
        <v>2849.33</v>
      </c>
      <c r="AFT17" s="521">
        <v>2849.81</v>
      </c>
      <c r="AFU17" s="521">
        <v>2849.79</v>
      </c>
      <c r="AFV17" s="521">
        <v>2849.63</v>
      </c>
      <c r="AFW17" s="521">
        <v>2849.81</v>
      </c>
      <c r="AFX17" s="521">
        <v>2849.67</v>
      </c>
      <c r="AFY17" s="521">
        <v>2849.87</v>
      </c>
      <c r="AFZ17" s="521">
        <v>2849.76</v>
      </c>
      <c r="AGA17" s="521">
        <v>2849.49</v>
      </c>
      <c r="AGB17" s="521">
        <v>2849.96</v>
      </c>
      <c r="AGC17" s="521">
        <v>2849.68</v>
      </c>
      <c r="AGD17" s="521">
        <v>2849.84</v>
      </c>
      <c r="AGE17" s="521">
        <v>2849.83</v>
      </c>
      <c r="AGF17" s="521">
        <v>2849.99</v>
      </c>
      <c r="AGG17" s="521">
        <v>2849.9</v>
      </c>
      <c r="AGH17" s="521">
        <v>2850.06</v>
      </c>
      <c r="AGI17" s="521">
        <v>2850.02</v>
      </c>
      <c r="AGJ17" s="521">
        <v>2850.32</v>
      </c>
      <c r="AGK17" s="521">
        <v>2850.01</v>
      </c>
      <c r="AGL17" s="521">
        <v>2849.97</v>
      </c>
      <c r="AGM17" s="521">
        <v>2850.28</v>
      </c>
      <c r="AGN17" s="521">
        <v>2850</v>
      </c>
      <c r="AGO17" s="521">
        <v>2849.63</v>
      </c>
      <c r="AGP17" s="521">
        <v>2849.69</v>
      </c>
      <c r="AGQ17" s="521">
        <v>2849.8</v>
      </c>
      <c r="AGR17" s="521">
        <v>2849.77</v>
      </c>
      <c r="AGS17" s="521">
        <v>2850.01</v>
      </c>
      <c r="AGT17" s="521">
        <v>2849.97</v>
      </c>
      <c r="AGU17" s="521">
        <v>2849.78</v>
      </c>
      <c r="AGV17" s="521">
        <v>2849.74</v>
      </c>
      <c r="AGW17" s="521">
        <v>2849.98</v>
      </c>
      <c r="AGX17" s="521">
        <v>2850.06</v>
      </c>
      <c r="AGY17" s="521">
        <v>2849.51</v>
      </c>
      <c r="AGZ17" s="521">
        <v>2849.69</v>
      </c>
      <c r="AHA17" s="521">
        <v>2849.81</v>
      </c>
      <c r="AHB17" s="521">
        <v>2850.26</v>
      </c>
      <c r="AHC17" s="521">
        <v>2849.77</v>
      </c>
      <c r="AHD17" s="521">
        <v>2849.74</v>
      </c>
      <c r="AHE17" s="533"/>
      <c r="BGD17" s="533"/>
      <c r="BGE17" s="532"/>
      <c r="BGF17" s="535"/>
    </row>
    <row r="18" spans="1:1731">
      <c r="A18" s="88" t="s">
        <v>248</v>
      </c>
      <c r="B18" s="179">
        <v>2862.97</v>
      </c>
      <c r="C18" s="179">
        <v>2858.62</v>
      </c>
      <c r="D18" s="179">
        <v>2860.08</v>
      </c>
      <c r="E18" s="179">
        <v>2849.77</v>
      </c>
      <c r="F18" s="179">
        <v>2845.09</v>
      </c>
      <c r="G18" s="179">
        <v>2845.26</v>
      </c>
      <c r="H18" s="179">
        <v>2847.62</v>
      </c>
      <c r="I18" s="179">
        <v>2853.49</v>
      </c>
      <c r="J18" s="179">
        <v>2854.49</v>
      </c>
      <c r="K18" s="179">
        <v>2864.86</v>
      </c>
      <c r="L18" s="179">
        <v>2888.18</v>
      </c>
      <c r="M18" s="179">
        <v>2877.62</v>
      </c>
      <c r="N18" s="179">
        <v>2881.75</v>
      </c>
      <c r="O18" s="179">
        <v>2874.38</v>
      </c>
      <c r="P18" s="179">
        <v>2868.84</v>
      </c>
      <c r="Q18" s="179">
        <v>2873.67</v>
      </c>
      <c r="R18" s="179">
        <v>2891.45</v>
      </c>
      <c r="S18" s="179">
        <v>2897.13</v>
      </c>
      <c r="T18" s="179">
        <v>2918.12</v>
      </c>
      <c r="U18" s="179">
        <v>2909.47</v>
      </c>
      <c r="V18" s="179">
        <v>2900.87</v>
      </c>
      <c r="W18" s="179">
        <v>2898.68</v>
      </c>
      <c r="X18" s="179">
        <v>2917.44</v>
      </c>
      <c r="Y18" s="179">
        <v>2898.67</v>
      </c>
      <c r="Z18" s="179">
        <v>2895.44</v>
      </c>
      <c r="AA18" s="179">
        <v>2884.01</v>
      </c>
      <c r="AB18" s="179">
        <v>2878.41</v>
      </c>
      <c r="AC18" s="179">
        <v>2862.89</v>
      </c>
      <c r="AD18" s="179">
        <v>2870.54</v>
      </c>
      <c r="AE18" s="179">
        <v>2872.95</v>
      </c>
      <c r="AF18" s="179">
        <v>2860.18</v>
      </c>
      <c r="AG18" s="179">
        <v>2879.94</v>
      </c>
      <c r="AH18" s="179">
        <v>2870.55</v>
      </c>
      <c r="AI18" s="179">
        <v>2857.33</v>
      </c>
      <c r="AJ18" s="179">
        <v>2866.62</v>
      </c>
      <c r="AK18" s="179">
        <v>2873.8</v>
      </c>
      <c r="AL18" s="179">
        <v>2880.83</v>
      </c>
      <c r="AM18" s="179">
        <v>2876.02</v>
      </c>
      <c r="AN18" s="179">
        <v>2882.39</v>
      </c>
      <c r="AO18" s="179">
        <v>2881.09</v>
      </c>
      <c r="AP18" s="179">
        <v>2881.69</v>
      </c>
      <c r="AQ18" s="179">
        <v>2897.87</v>
      </c>
      <c r="AR18" s="179">
        <v>2922.62</v>
      </c>
      <c r="AS18" s="179">
        <v>2923.56</v>
      </c>
      <c r="AT18" s="179">
        <v>2921.61</v>
      </c>
      <c r="AU18" s="179">
        <v>2930.52</v>
      </c>
      <c r="AV18" s="179">
        <v>2917.59</v>
      </c>
      <c r="AW18" s="179">
        <v>2907.23</v>
      </c>
      <c r="AX18" s="179">
        <v>2904.94</v>
      </c>
      <c r="AY18" s="179">
        <v>2905.8</v>
      </c>
      <c r="AZ18" s="179">
        <v>2933.77</v>
      </c>
      <c r="BA18" s="179">
        <v>2969.48</v>
      </c>
      <c r="BB18" s="179">
        <v>2975.33</v>
      </c>
      <c r="BC18" s="179">
        <v>2961.75</v>
      </c>
      <c r="BD18" s="179">
        <v>2957.49</v>
      </c>
      <c r="BE18" s="179">
        <v>2973.96</v>
      </c>
      <c r="BF18" s="179">
        <v>2964.65</v>
      </c>
      <c r="BG18" s="179">
        <v>2963.51</v>
      </c>
      <c r="BH18" s="179">
        <v>2979.98</v>
      </c>
      <c r="BI18" s="179">
        <v>3005.5</v>
      </c>
      <c r="BJ18" s="179">
        <v>3015.88</v>
      </c>
      <c r="BK18" s="179">
        <v>2999.86</v>
      </c>
      <c r="BL18" s="179">
        <v>2988.42</v>
      </c>
      <c r="BM18" s="179">
        <v>3009.32</v>
      </c>
      <c r="BN18" s="179">
        <v>2996.79</v>
      </c>
      <c r="BO18" s="179">
        <v>3021.58</v>
      </c>
      <c r="BP18" s="179">
        <v>3004.06</v>
      </c>
      <c r="BQ18" s="179">
        <v>2990.57</v>
      </c>
      <c r="BR18" s="179">
        <v>2985.13</v>
      </c>
      <c r="BS18" s="179">
        <v>2956.15</v>
      </c>
      <c r="BT18" s="179">
        <v>2954.49</v>
      </c>
      <c r="BU18" s="179">
        <v>2945.53</v>
      </c>
      <c r="BV18" s="179">
        <v>2955.64</v>
      </c>
      <c r="BW18" s="179">
        <v>2963.81</v>
      </c>
      <c r="BX18" s="179">
        <v>2993.49</v>
      </c>
      <c r="BY18" s="179">
        <v>2976.06</v>
      </c>
      <c r="BZ18" s="179">
        <v>2964.31</v>
      </c>
      <c r="CA18" s="179">
        <v>2953.22</v>
      </c>
      <c r="CB18" s="179">
        <v>2941.7</v>
      </c>
      <c r="CC18" s="179">
        <v>2947.96</v>
      </c>
      <c r="CD18" s="179">
        <v>2952.38</v>
      </c>
      <c r="CE18" s="179">
        <v>2955.56</v>
      </c>
      <c r="CF18" s="179">
        <v>2926.83</v>
      </c>
      <c r="CG18" s="179">
        <v>2920.21</v>
      </c>
      <c r="CH18" s="179">
        <v>2936.05</v>
      </c>
      <c r="CI18" s="179">
        <v>2940.64</v>
      </c>
      <c r="CJ18" s="179">
        <v>2951.82</v>
      </c>
      <c r="CK18" s="179">
        <v>2970.94</v>
      </c>
      <c r="CL18" s="179">
        <v>2949.16</v>
      </c>
      <c r="CM18" s="179">
        <v>2954.6</v>
      </c>
      <c r="CN18" s="179">
        <v>2951.9</v>
      </c>
      <c r="CO18" s="179">
        <v>2968.02</v>
      </c>
      <c r="CP18" s="179">
        <v>2962.84</v>
      </c>
      <c r="CQ18" s="179">
        <v>2952.62</v>
      </c>
      <c r="CR18" s="179">
        <v>2942.45</v>
      </c>
      <c r="CS18" s="179">
        <v>2961.57</v>
      </c>
      <c r="CT18" s="179">
        <v>2945.95</v>
      </c>
      <c r="CU18" s="179">
        <v>2965.84</v>
      </c>
      <c r="CV18" s="179">
        <v>2953.02</v>
      </c>
      <c r="CW18" s="179">
        <v>2965.53</v>
      </c>
      <c r="CX18" s="179">
        <v>2985.33</v>
      </c>
      <c r="CY18" s="179">
        <v>2968.12</v>
      </c>
      <c r="CZ18" s="179">
        <v>2946.46</v>
      </c>
      <c r="DA18" s="179">
        <v>2948.25</v>
      </c>
      <c r="DB18" s="179">
        <v>2950.01</v>
      </c>
      <c r="DC18" s="179">
        <v>2947.7</v>
      </c>
      <c r="DD18" s="179">
        <v>2938.88</v>
      </c>
      <c r="DE18" s="179">
        <v>2932.37</v>
      </c>
      <c r="DF18" s="179">
        <v>2924.18</v>
      </c>
      <c r="DG18" s="179">
        <v>2937.19</v>
      </c>
      <c r="DH18" s="179">
        <v>2948.3</v>
      </c>
      <c r="DI18" s="179">
        <v>2961.4</v>
      </c>
      <c r="DJ18" s="179">
        <v>2952.52</v>
      </c>
      <c r="DK18" s="179">
        <v>2954.11</v>
      </c>
      <c r="DL18" s="179">
        <v>2961.82</v>
      </c>
      <c r="DM18" s="179">
        <v>2969.37</v>
      </c>
      <c r="DN18" s="179">
        <v>2960.01</v>
      </c>
      <c r="DO18" s="179">
        <v>2964.37</v>
      </c>
      <c r="DP18" s="179">
        <v>2952.27</v>
      </c>
      <c r="DQ18" s="179">
        <v>2938.81</v>
      </c>
      <c r="DR18" s="179">
        <v>2923.23</v>
      </c>
      <c r="DS18" s="179">
        <v>2922.94</v>
      </c>
      <c r="DT18" s="179">
        <v>2917.83</v>
      </c>
      <c r="DU18" s="179">
        <v>2900.23</v>
      </c>
      <c r="DV18" s="179">
        <v>2912.03</v>
      </c>
      <c r="DW18" s="179">
        <v>2896.98</v>
      </c>
      <c r="DX18" s="179">
        <v>2887.17</v>
      </c>
      <c r="DY18" s="179">
        <v>2883.35</v>
      </c>
      <c r="DZ18" s="179">
        <v>2875.31</v>
      </c>
      <c r="EA18" s="179">
        <v>2865.59</v>
      </c>
      <c r="EB18" s="179">
        <v>2861.18</v>
      </c>
      <c r="EC18" s="179">
        <v>2842.6</v>
      </c>
      <c r="ED18" s="179">
        <v>2848.35</v>
      </c>
      <c r="EE18" s="179">
        <v>2860.14</v>
      </c>
      <c r="EF18" s="179">
        <v>2875.55</v>
      </c>
      <c r="EG18" s="179">
        <v>2862.95</v>
      </c>
      <c r="EH18" s="179">
        <v>2844.82</v>
      </c>
      <c r="EI18" s="179">
        <v>2842.07</v>
      </c>
      <c r="EJ18" s="179">
        <v>2842.03</v>
      </c>
      <c r="EK18" s="179">
        <v>2821.18</v>
      </c>
      <c r="EL18" s="179">
        <v>2846.26</v>
      </c>
      <c r="EM18" s="179">
        <v>2823.58</v>
      </c>
      <c r="EN18" s="179">
        <v>2826.65</v>
      </c>
      <c r="EO18" s="179">
        <v>2817.77</v>
      </c>
      <c r="EP18" s="179">
        <v>2819.18</v>
      </c>
      <c r="EQ18" s="179">
        <v>2787.85</v>
      </c>
      <c r="ER18" s="179">
        <v>2796.05</v>
      </c>
      <c r="ES18" s="179">
        <v>2821.51</v>
      </c>
      <c r="ET18" s="179">
        <v>2817.58</v>
      </c>
      <c r="EU18" s="179">
        <v>2818.56</v>
      </c>
      <c r="EV18" s="179">
        <v>2835.89</v>
      </c>
      <c r="EW18" s="179">
        <v>2852.96</v>
      </c>
      <c r="EX18" s="179">
        <v>2842.04</v>
      </c>
      <c r="EY18" s="179">
        <v>2851.64</v>
      </c>
      <c r="EZ18" s="179">
        <v>2847.6</v>
      </c>
      <c r="FA18" s="179">
        <v>2836.24</v>
      </c>
      <c r="FB18" s="179">
        <v>2853.81</v>
      </c>
      <c r="FC18" s="179">
        <v>2803.32</v>
      </c>
      <c r="FD18" s="179">
        <v>2804.54</v>
      </c>
      <c r="FE18" s="179">
        <v>2809.93</v>
      </c>
      <c r="FF18" s="179">
        <v>2826.09</v>
      </c>
      <c r="FG18" s="179">
        <v>2834.44</v>
      </c>
      <c r="FH18" s="179">
        <v>2860.06</v>
      </c>
      <c r="FI18" s="179">
        <v>2865.47</v>
      </c>
      <c r="FJ18" s="179">
        <v>2877.19</v>
      </c>
      <c r="FK18" s="179">
        <v>2872.55</v>
      </c>
      <c r="FL18" s="179">
        <v>2847.69</v>
      </c>
      <c r="FM18" s="179">
        <v>2862.66</v>
      </c>
      <c r="FN18" s="179">
        <v>2863.97</v>
      </c>
      <c r="FO18" s="179">
        <v>2874.26</v>
      </c>
      <c r="FP18" s="179">
        <v>2869.94</v>
      </c>
      <c r="FQ18" s="179">
        <v>2877.32</v>
      </c>
      <c r="FR18" s="179">
        <v>2882.81</v>
      </c>
      <c r="FS18" s="179">
        <v>2898.82</v>
      </c>
      <c r="FT18" s="179">
        <v>2891.34</v>
      </c>
      <c r="FU18" s="179">
        <v>2879.33</v>
      </c>
      <c r="FV18" s="179">
        <v>2886.58</v>
      </c>
      <c r="FW18" s="179">
        <v>2861.02</v>
      </c>
      <c r="FX18" s="179">
        <v>2858.78</v>
      </c>
      <c r="FY18" s="179">
        <v>2865.5</v>
      </c>
      <c r="FZ18" s="179">
        <v>2889.63</v>
      </c>
      <c r="GA18" s="179">
        <v>2880.75</v>
      </c>
      <c r="GB18" s="179">
        <v>2879.67</v>
      </c>
      <c r="GC18" s="179">
        <v>2889.84</v>
      </c>
      <c r="GD18" s="179">
        <v>2870.21</v>
      </c>
      <c r="GE18" s="179">
        <v>2875.03</v>
      </c>
      <c r="GF18" s="179">
        <v>2885.82</v>
      </c>
      <c r="GG18" s="179">
        <v>2878.06</v>
      </c>
      <c r="GH18" s="179">
        <v>2862.01</v>
      </c>
      <c r="GI18" s="179">
        <v>2841.64</v>
      </c>
      <c r="GJ18" s="179">
        <v>2840.39</v>
      </c>
      <c r="GK18" s="179">
        <v>2843.37</v>
      </c>
      <c r="GL18" s="179">
        <v>2850.84</v>
      </c>
      <c r="GM18" s="179">
        <v>2844.68</v>
      </c>
      <c r="GN18" s="179">
        <v>2816.04</v>
      </c>
      <c r="GO18" s="179">
        <v>2796.1</v>
      </c>
      <c r="GP18" s="179">
        <v>2808.38</v>
      </c>
      <c r="GQ18" s="179">
        <v>2787.87</v>
      </c>
      <c r="GR18" s="179">
        <v>2802.1</v>
      </c>
      <c r="GS18" s="179">
        <v>2806.64</v>
      </c>
      <c r="GT18" s="179">
        <v>2818.43</v>
      </c>
      <c r="GU18" s="179">
        <v>2842.86</v>
      </c>
      <c r="GV18" s="179">
        <v>2853.94</v>
      </c>
      <c r="GW18" s="179">
        <v>2856.43</v>
      </c>
      <c r="GX18" s="179">
        <v>2854.34</v>
      </c>
      <c r="GY18" s="179">
        <v>2867.85</v>
      </c>
      <c r="GZ18" s="179">
        <v>2889.01</v>
      </c>
      <c r="HA18" s="179">
        <v>2886.38</v>
      </c>
      <c r="HB18" s="179">
        <v>2894.41</v>
      </c>
      <c r="HC18" s="179">
        <v>2889.19</v>
      </c>
      <c r="HD18" s="179">
        <v>2871.79</v>
      </c>
      <c r="HE18" s="179">
        <v>2862.22</v>
      </c>
      <c r="HF18" s="179">
        <v>2863.19</v>
      </c>
      <c r="HG18" s="179">
        <v>2878.01</v>
      </c>
      <c r="HH18" s="179">
        <v>2887.58</v>
      </c>
      <c r="HI18" s="179">
        <v>2869.93</v>
      </c>
      <c r="HJ18" s="179">
        <v>2889.39</v>
      </c>
      <c r="HK18" s="179">
        <v>2884.2</v>
      </c>
      <c r="HL18" s="179">
        <v>2896.9</v>
      </c>
      <c r="HM18" s="179">
        <v>2927.12</v>
      </c>
      <c r="HN18" s="179">
        <v>2912.45</v>
      </c>
      <c r="HO18" s="179">
        <v>2924.48</v>
      </c>
      <c r="HP18" s="179">
        <v>2938.38</v>
      </c>
      <c r="HQ18" s="179">
        <v>2943.44</v>
      </c>
      <c r="HR18" s="179">
        <v>2968.42</v>
      </c>
      <c r="HS18" s="179">
        <v>2962.37</v>
      </c>
      <c r="HT18" s="179">
        <v>2977.01</v>
      </c>
      <c r="HU18" s="179">
        <v>2986.91</v>
      </c>
      <c r="HV18" s="179">
        <v>2978.63</v>
      </c>
      <c r="HW18" s="179">
        <v>2965.19</v>
      </c>
      <c r="HX18" s="179">
        <v>2957.15</v>
      </c>
      <c r="HY18" s="179">
        <v>2959.06</v>
      </c>
      <c r="HZ18" s="179">
        <v>2972.5</v>
      </c>
      <c r="IA18" s="179">
        <v>2951.75</v>
      </c>
      <c r="IB18" s="179">
        <v>2953.76</v>
      </c>
      <c r="IC18" s="179">
        <v>2948.71</v>
      </c>
      <c r="ID18" s="179">
        <v>2945.12</v>
      </c>
      <c r="IE18" s="179">
        <v>2947.29</v>
      </c>
      <c r="IF18" s="179">
        <v>2958.85</v>
      </c>
      <c r="IG18" s="179">
        <v>2972.9</v>
      </c>
      <c r="IH18" s="179">
        <v>2966.66</v>
      </c>
      <c r="II18" s="179">
        <v>2972.72</v>
      </c>
      <c r="IJ18" s="179">
        <v>2969.51</v>
      </c>
      <c r="IK18" s="179">
        <v>2951.44</v>
      </c>
      <c r="IL18" s="179">
        <v>2935.29</v>
      </c>
      <c r="IM18" s="179">
        <v>2956.43</v>
      </c>
      <c r="IN18" s="179">
        <v>2940.53</v>
      </c>
      <c r="IO18" s="179">
        <v>2930.4</v>
      </c>
      <c r="IP18" s="179">
        <v>2923.98</v>
      </c>
      <c r="IQ18" s="179">
        <v>2917.12</v>
      </c>
      <c r="IR18" s="179">
        <v>2925.44</v>
      </c>
      <c r="IS18" s="179">
        <v>2915.64</v>
      </c>
      <c r="IT18" s="179">
        <v>2909.87</v>
      </c>
      <c r="IU18" s="179">
        <v>2913.97</v>
      </c>
      <c r="IV18" s="179">
        <v>2934.18</v>
      </c>
      <c r="IW18" s="179">
        <v>2920.64</v>
      </c>
      <c r="IX18" s="179">
        <v>2928.27</v>
      </c>
      <c r="IY18" s="179">
        <v>2940.5</v>
      </c>
      <c r="IZ18" s="179">
        <v>2890.12</v>
      </c>
      <c r="JA18" s="179">
        <v>2885.9</v>
      </c>
      <c r="JB18" s="179">
        <v>2900.75</v>
      </c>
      <c r="JC18" s="179">
        <v>2913.45</v>
      </c>
      <c r="JD18" s="179">
        <v>2917.73</v>
      </c>
      <c r="JE18" s="179">
        <v>2940.25</v>
      </c>
      <c r="JF18" s="179">
        <v>2940.49</v>
      </c>
      <c r="JG18" s="179">
        <v>2957.97</v>
      </c>
      <c r="JH18" s="179">
        <v>2946.09</v>
      </c>
      <c r="JI18" s="179">
        <v>2953.5</v>
      </c>
      <c r="JJ18" s="179">
        <v>2963.7</v>
      </c>
      <c r="JK18" s="179">
        <v>2944.28</v>
      </c>
      <c r="JL18" s="179">
        <v>2939.26</v>
      </c>
      <c r="JM18" s="179">
        <v>2982.84</v>
      </c>
      <c r="JN18" s="179">
        <v>2988.26</v>
      </c>
      <c r="JO18" s="179">
        <v>2992.79</v>
      </c>
      <c r="JP18" s="179">
        <v>3003.68</v>
      </c>
      <c r="JQ18" s="179">
        <v>2983.88</v>
      </c>
      <c r="JR18" s="179">
        <v>2982.94</v>
      </c>
      <c r="JS18" s="179">
        <v>2995.82</v>
      </c>
      <c r="JT18" s="179">
        <v>3011.12</v>
      </c>
      <c r="JU18" s="179">
        <v>2996.08</v>
      </c>
      <c r="JV18" s="179">
        <v>2984.34</v>
      </c>
      <c r="JW18" s="179">
        <v>2999.82</v>
      </c>
      <c r="JX18" s="179">
        <v>2992.69</v>
      </c>
      <c r="JY18" s="179">
        <v>2983.42</v>
      </c>
      <c r="JZ18" s="179">
        <v>2994.99</v>
      </c>
      <c r="KA18" s="179">
        <v>3005.14</v>
      </c>
      <c r="KB18" s="179">
        <v>3011.12</v>
      </c>
      <c r="KC18" s="179">
        <v>3025.56</v>
      </c>
      <c r="KD18" s="179">
        <v>3003.37</v>
      </c>
      <c r="KE18" s="179">
        <v>3012.29</v>
      </c>
      <c r="KF18" s="179">
        <v>3011.25</v>
      </c>
      <c r="KG18" s="179">
        <v>3007.39</v>
      </c>
      <c r="KH18" s="179">
        <v>3028.65</v>
      </c>
      <c r="KI18" s="179">
        <v>3024.65</v>
      </c>
      <c r="KJ18" s="179">
        <v>3038.74</v>
      </c>
      <c r="KK18" s="179">
        <v>3016.75</v>
      </c>
      <c r="KL18" s="179">
        <v>3023.61</v>
      </c>
      <c r="KM18" s="179">
        <v>3039.65</v>
      </c>
      <c r="KN18" s="179">
        <v>3048.79</v>
      </c>
      <c r="KO18" s="179">
        <v>3057.25</v>
      </c>
      <c r="KP18" s="179">
        <v>3078.06</v>
      </c>
      <c r="KQ18" s="179">
        <v>3072.86</v>
      </c>
      <c r="KR18" s="179">
        <v>3059.72</v>
      </c>
      <c r="KS18" s="179">
        <v>3054.57</v>
      </c>
      <c r="KT18" s="179">
        <v>3034.66</v>
      </c>
      <c r="KU18" s="179">
        <v>3024.61</v>
      </c>
      <c r="KV18" s="179">
        <v>3018.98</v>
      </c>
      <c r="KW18" s="179">
        <v>3016</v>
      </c>
      <c r="KX18" s="179">
        <v>3004.74</v>
      </c>
      <c r="KY18" s="179">
        <v>2999.66</v>
      </c>
      <c r="KZ18" s="179">
        <v>2997.79</v>
      </c>
      <c r="LA18" s="179">
        <v>2981.69</v>
      </c>
      <c r="LB18" s="179">
        <v>3001</v>
      </c>
      <c r="LC18" s="179">
        <v>3008.11</v>
      </c>
      <c r="LD18" s="179">
        <v>3006.13</v>
      </c>
      <c r="LE18" s="179">
        <v>3019.72</v>
      </c>
      <c r="LF18" s="179">
        <v>3010.42</v>
      </c>
      <c r="LG18" s="179">
        <v>3013.52</v>
      </c>
      <c r="LH18" s="179">
        <v>3010.44</v>
      </c>
      <c r="LI18" s="179">
        <v>2979.06</v>
      </c>
      <c r="LJ18" s="179">
        <v>2969.87</v>
      </c>
      <c r="LK18" s="179">
        <v>2979.5</v>
      </c>
      <c r="LL18" s="179">
        <v>2968.69</v>
      </c>
      <c r="LM18" s="179">
        <v>2969.43</v>
      </c>
      <c r="LN18" s="179">
        <v>2978.03</v>
      </c>
      <c r="LO18" s="179">
        <v>2977.38</v>
      </c>
      <c r="LP18" s="179">
        <v>2989.56</v>
      </c>
      <c r="LQ18" s="179">
        <v>2987.42</v>
      </c>
      <c r="LR18" s="179">
        <v>2989.34</v>
      </c>
      <c r="LS18" s="179">
        <v>2990.79</v>
      </c>
      <c r="LT18" s="179">
        <v>2991.37</v>
      </c>
      <c r="LU18" s="179">
        <v>2998.76</v>
      </c>
      <c r="LV18" s="179">
        <v>3001.38</v>
      </c>
      <c r="LW18" s="179">
        <v>2997.57</v>
      </c>
      <c r="LX18" s="179">
        <v>2992.59</v>
      </c>
      <c r="LY18" s="179">
        <v>2984.83</v>
      </c>
      <c r="LZ18" s="179">
        <v>2977.58</v>
      </c>
      <c r="MA18" s="179">
        <v>2979.35</v>
      </c>
      <c r="MB18" s="179">
        <v>2963.06</v>
      </c>
      <c r="MC18" s="179">
        <v>2965.98</v>
      </c>
      <c r="MD18" s="179">
        <v>2969.32</v>
      </c>
      <c r="ME18" s="179">
        <v>2980.79</v>
      </c>
      <c r="MF18" s="179">
        <v>2981.21</v>
      </c>
      <c r="MG18" s="179">
        <v>2985.61</v>
      </c>
      <c r="MH18" s="179">
        <v>2986.56</v>
      </c>
      <c r="MI18" s="179">
        <v>2985.33</v>
      </c>
      <c r="MJ18" s="179">
        <v>3003.31</v>
      </c>
      <c r="MK18" s="179">
        <v>2996.02</v>
      </c>
      <c r="ML18" s="179">
        <v>2975.68</v>
      </c>
      <c r="MM18" s="179">
        <v>2976.51</v>
      </c>
      <c r="MN18" s="179">
        <v>2976.51</v>
      </c>
      <c r="MO18" s="179">
        <v>2958.23</v>
      </c>
      <c r="MP18" s="179">
        <v>2955.84</v>
      </c>
      <c r="MQ18" s="179">
        <v>2957.46</v>
      </c>
      <c r="MR18" s="179">
        <v>2948.06</v>
      </c>
      <c r="MS18" s="179">
        <v>2959.16</v>
      </c>
      <c r="MT18" s="179">
        <v>2958.57</v>
      </c>
      <c r="MU18" s="179">
        <v>2954.61</v>
      </c>
      <c r="MV18" s="179">
        <v>2954.29</v>
      </c>
      <c r="MW18" s="179">
        <v>2964.67</v>
      </c>
      <c r="MX18" s="179">
        <v>2964.87</v>
      </c>
      <c r="MY18" s="179">
        <v>2968.82</v>
      </c>
      <c r="MZ18" s="179">
        <v>2970.87</v>
      </c>
      <c r="NA18" s="179">
        <v>2977.92</v>
      </c>
      <c r="NB18" s="179">
        <v>2978.62</v>
      </c>
      <c r="NC18" s="179">
        <v>2982.57</v>
      </c>
      <c r="ND18" s="179">
        <v>2965.16</v>
      </c>
      <c r="NE18" s="179">
        <v>2963.72</v>
      </c>
      <c r="NF18" s="179">
        <v>2965.05</v>
      </c>
      <c r="NG18" s="179">
        <v>2968.25</v>
      </c>
      <c r="NH18" s="179">
        <v>2955.7</v>
      </c>
      <c r="NI18" s="179">
        <v>2944.38</v>
      </c>
      <c r="NJ18" s="179">
        <v>2940.15</v>
      </c>
      <c r="NK18" s="179">
        <v>2949.07</v>
      </c>
      <c r="NL18" s="179">
        <v>2958.59</v>
      </c>
      <c r="NM18" s="179">
        <v>2967.77</v>
      </c>
      <c r="NN18" s="179">
        <v>2963.28</v>
      </c>
      <c r="NO18" s="179">
        <v>2949.32</v>
      </c>
      <c r="NP18" s="179">
        <v>2955.29</v>
      </c>
      <c r="NQ18" s="179">
        <v>2958.11</v>
      </c>
      <c r="NR18" s="179">
        <v>2961.08</v>
      </c>
      <c r="NS18" s="179">
        <v>2955.69</v>
      </c>
      <c r="NT18" s="179">
        <v>2965.79</v>
      </c>
      <c r="NU18" s="179">
        <v>2966.96</v>
      </c>
      <c r="NV18" s="179">
        <v>2971.51</v>
      </c>
      <c r="NW18" s="179">
        <v>2964.89</v>
      </c>
      <c r="NX18" s="179">
        <v>2964.62</v>
      </c>
      <c r="NY18" s="179">
        <v>2957.8</v>
      </c>
      <c r="NZ18" s="179">
        <v>2955.05</v>
      </c>
      <c r="OA18" s="179">
        <v>2951.99</v>
      </c>
      <c r="OB18" s="179">
        <v>2951.91</v>
      </c>
      <c r="OC18" s="180">
        <v>2949.4</v>
      </c>
      <c r="OD18" s="180">
        <v>2961.9</v>
      </c>
      <c r="OE18" s="180">
        <v>2964.49</v>
      </c>
      <c r="OF18" s="180">
        <v>2962.39</v>
      </c>
      <c r="OG18" s="180">
        <v>2954.3</v>
      </c>
      <c r="OH18" s="180">
        <v>2948.57</v>
      </c>
      <c r="OI18" s="180">
        <v>2952.3</v>
      </c>
      <c r="OJ18" s="180">
        <v>2961.18</v>
      </c>
      <c r="OK18" s="180">
        <v>2985.28</v>
      </c>
      <c r="OL18" s="180">
        <v>2988.52</v>
      </c>
      <c r="OM18" s="180">
        <v>2980.4</v>
      </c>
      <c r="ON18" s="180">
        <v>2986.43</v>
      </c>
      <c r="OO18" s="180">
        <v>2994.76</v>
      </c>
      <c r="OP18" s="180">
        <v>3002.82</v>
      </c>
      <c r="OQ18" s="180">
        <v>3009.32</v>
      </c>
      <c r="OR18" s="180">
        <v>2997.68</v>
      </c>
      <c r="OS18" s="180">
        <v>2996.03</v>
      </c>
      <c r="OT18" s="180">
        <v>2977.93</v>
      </c>
      <c r="OU18" s="180">
        <v>2972.39</v>
      </c>
      <c r="OV18" s="180">
        <v>2976.16</v>
      </c>
      <c r="OW18" s="180">
        <v>3000.82</v>
      </c>
      <c r="OX18" s="180">
        <v>3005.62</v>
      </c>
      <c r="OY18" s="180">
        <v>3023.22</v>
      </c>
      <c r="OZ18" s="180">
        <v>3025.47</v>
      </c>
      <c r="PA18" s="180">
        <v>3019.99</v>
      </c>
      <c r="PB18" s="180">
        <v>3021.01</v>
      </c>
      <c r="PC18" s="180">
        <v>3026.39</v>
      </c>
      <c r="PD18" s="180">
        <v>3011.95</v>
      </c>
      <c r="PE18" s="180">
        <v>3000.75</v>
      </c>
      <c r="PF18" s="180">
        <v>2998.61</v>
      </c>
      <c r="PG18" s="180">
        <v>2999.75</v>
      </c>
      <c r="PH18" s="180">
        <v>2995.7</v>
      </c>
      <c r="PI18" s="180">
        <v>2986.67</v>
      </c>
      <c r="PJ18" s="180">
        <v>2980.59</v>
      </c>
      <c r="PK18" s="180">
        <v>2982.5</v>
      </c>
      <c r="PL18" s="180">
        <v>2993.01</v>
      </c>
      <c r="PM18" s="180">
        <v>2982.43</v>
      </c>
      <c r="PN18" s="180">
        <v>2991.8</v>
      </c>
      <c r="PO18" s="180">
        <v>2998.21</v>
      </c>
      <c r="PP18" s="180">
        <v>2987.51</v>
      </c>
      <c r="PQ18" s="180">
        <v>2980.41</v>
      </c>
      <c r="PR18" s="180">
        <v>2967.2</v>
      </c>
      <c r="PS18" s="180">
        <v>2964.61</v>
      </c>
      <c r="PT18" s="180">
        <v>2968.5</v>
      </c>
      <c r="PU18" s="180">
        <v>2962.99</v>
      </c>
      <c r="PV18" s="180">
        <v>2970.17</v>
      </c>
      <c r="PW18" s="181">
        <v>2973.26</v>
      </c>
      <c r="PX18" s="180">
        <v>2941.82</v>
      </c>
      <c r="PY18" s="180">
        <v>2962.76</v>
      </c>
      <c r="PZ18" s="180">
        <v>2966.15</v>
      </c>
      <c r="QA18" s="180">
        <v>2990.91</v>
      </c>
      <c r="QB18" s="180">
        <v>2983.32</v>
      </c>
      <c r="QC18" s="180">
        <v>2992.27</v>
      </c>
      <c r="QD18" s="180">
        <v>2986.19</v>
      </c>
      <c r="QE18" s="180">
        <v>2983.03</v>
      </c>
      <c r="QF18" s="180">
        <v>2990.24</v>
      </c>
      <c r="QG18" s="180">
        <v>2988.11</v>
      </c>
      <c r="QH18" s="180">
        <v>2979.35</v>
      </c>
      <c r="QI18" s="180">
        <v>2962.61</v>
      </c>
      <c r="QJ18" s="180">
        <v>2967.8</v>
      </c>
      <c r="QK18" s="180">
        <v>2959.39</v>
      </c>
      <c r="QL18" s="180">
        <v>2965.21</v>
      </c>
      <c r="QM18" s="180">
        <v>2969.77</v>
      </c>
      <c r="QN18" s="180">
        <v>2957.14</v>
      </c>
      <c r="QO18" s="180">
        <v>2970.9</v>
      </c>
      <c r="QP18" s="180">
        <v>2968.62</v>
      </c>
      <c r="QQ18" s="180">
        <v>2962.86</v>
      </c>
      <c r="QR18" s="180">
        <v>2961.17</v>
      </c>
      <c r="QS18" s="180">
        <v>2949.35</v>
      </c>
      <c r="QT18" s="180">
        <v>2934.32</v>
      </c>
      <c r="QU18" s="180">
        <v>2936.01</v>
      </c>
      <c r="QV18" s="180">
        <v>2949.6</v>
      </c>
      <c r="QW18" s="180">
        <v>2951.53</v>
      </c>
      <c r="QX18" s="180">
        <v>2946.49</v>
      </c>
      <c r="QY18" s="180">
        <v>2947.28</v>
      </c>
      <c r="QZ18" s="180">
        <v>2950.13</v>
      </c>
      <c r="RA18" s="180">
        <v>2947.31</v>
      </c>
      <c r="RB18" s="180">
        <v>2942.52</v>
      </c>
      <c r="RC18" s="180">
        <v>2962.93</v>
      </c>
      <c r="RD18" s="180">
        <v>2955.19</v>
      </c>
      <c r="RE18" s="180">
        <v>2940.53</v>
      </c>
      <c r="RF18" s="180">
        <v>2950.6</v>
      </c>
      <c r="RG18" s="180">
        <v>2948.93</v>
      </c>
      <c r="RH18" s="180">
        <v>2948.31</v>
      </c>
      <c r="RI18" s="180">
        <v>2927.5</v>
      </c>
      <c r="RJ18" s="180">
        <v>2930.13</v>
      </c>
      <c r="RK18" s="180">
        <v>2933.66</v>
      </c>
      <c r="RL18" s="180">
        <v>2919.65</v>
      </c>
      <c r="RM18" s="180">
        <v>2912.8</v>
      </c>
      <c r="RN18" s="180">
        <v>2916.46</v>
      </c>
      <c r="RO18" s="180">
        <v>2904.18</v>
      </c>
      <c r="RP18" s="180">
        <v>2909.46</v>
      </c>
      <c r="RQ18" s="180">
        <v>2919.28</v>
      </c>
      <c r="RR18" s="180">
        <v>2919.8</v>
      </c>
      <c r="RS18" s="180">
        <v>2927.54</v>
      </c>
      <c r="RT18" s="180">
        <v>2930.43</v>
      </c>
      <c r="RU18" s="180">
        <v>2930.21</v>
      </c>
      <c r="RV18" s="180">
        <v>2942.01</v>
      </c>
      <c r="RW18" s="180">
        <v>2939.89</v>
      </c>
      <c r="RX18" s="180">
        <v>2942.39</v>
      </c>
      <c r="RY18" s="180">
        <v>2944.37</v>
      </c>
      <c r="RZ18" s="180">
        <v>2951.44</v>
      </c>
      <c r="SA18" s="180">
        <v>2964.61</v>
      </c>
      <c r="SB18" s="180">
        <v>2980.42</v>
      </c>
      <c r="SC18" s="180">
        <v>2998.87</v>
      </c>
      <c r="SD18" s="180">
        <v>2990.77</v>
      </c>
      <c r="SE18" s="180">
        <v>2984.13</v>
      </c>
      <c r="SF18" s="180">
        <v>2989.47</v>
      </c>
      <c r="SG18" s="180">
        <v>2985.86</v>
      </c>
      <c r="SH18" s="180">
        <v>2983.53</v>
      </c>
      <c r="SI18" s="180">
        <v>2984.29</v>
      </c>
      <c r="SJ18" s="180">
        <v>3000.26</v>
      </c>
      <c r="SK18" s="180">
        <v>3014.51</v>
      </c>
      <c r="SL18" s="182">
        <v>3014.71</v>
      </c>
      <c r="SM18" s="182">
        <v>3017.13</v>
      </c>
      <c r="SN18" s="182">
        <v>3009.92</v>
      </c>
      <c r="SO18" s="182">
        <v>2995.22</v>
      </c>
      <c r="SP18" s="182">
        <v>2994.38</v>
      </c>
      <c r="SQ18" s="182">
        <v>2986</v>
      </c>
      <c r="SR18" s="182">
        <v>2979.05</v>
      </c>
      <c r="SS18" s="182">
        <v>2980.95</v>
      </c>
      <c r="ST18" s="182">
        <v>2973.55</v>
      </c>
      <c r="SU18" s="182">
        <v>2976.37</v>
      </c>
      <c r="SV18" s="182">
        <v>2978.02</v>
      </c>
      <c r="SW18" s="182">
        <v>2990.14</v>
      </c>
      <c r="SX18" s="182">
        <v>2994.79</v>
      </c>
      <c r="SY18" s="182">
        <v>2992.75</v>
      </c>
      <c r="SZ18" s="182">
        <v>2998.79</v>
      </c>
      <c r="TA18" s="182">
        <v>2994.94</v>
      </c>
      <c r="TB18" s="182">
        <v>2989.42</v>
      </c>
      <c r="TC18" s="182">
        <v>2988.66</v>
      </c>
      <c r="TD18" s="182">
        <v>2989.86</v>
      </c>
      <c r="TE18" s="202">
        <v>2993.54</v>
      </c>
      <c r="TF18" s="202">
        <v>3012.26</v>
      </c>
      <c r="TG18" s="202">
        <v>3013.81</v>
      </c>
      <c r="TH18" s="202">
        <v>3014.34</v>
      </c>
      <c r="TI18" s="202">
        <v>3023.01</v>
      </c>
      <c r="TJ18" s="202">
        <v>3012.55</v>
      </c>
      <c r="TK18" s="202">
        <v>3015.03</v>
      </c>
      <c r="TL18" s="202">
        <v>3019.22</v>
      </c>
      <c r="TM18" s="202">
        <v>3034.04</v>
      </c>
      <c r="TN18" s="202">
        <v>3047.53</v>
      </c>
      <c r="TO18" s="202">
        <v>3039.66</v>
      </c>
      <c r="TP18" s="202">
        <v>3041.08</v>
      </c>
      <c r="TQ18" s="202">
        <v>3039.75</v>
      </c>
      <c r="TR18" s="202">
        <v>3038</v>
      </c>
      <c r="TS18" s="202">
        <v>3037.13</v>
      </c>
      <c r="TT18" s="202">
        <v>3029.17</v>
      </c>
      <c r="TU18" s="202">
        <v>3029.22</v>
      </c>
      <c r="TV18" s="202">
        <v>3032.13</v>
      </c>
      <c r="TW18" s="202">
        <v>3031.62</v>
      </c>
      <c r="TX18" s="202">
        <v>3043.51</v>
      </c>
      <c r="TY18" s="202">
        <v>3061</v>
      </c>
      <c r="TZ18" s="202">
        <v>3063.54</v>
      </c>
      <c r="UA18" s="202">
        <v>3065.85</v>
      </c>
      <c r="UB18" s="202">
        <v>3051.46</v>
      </c>
      <c r="UC18" s="202">
        <v>3055.59</v>
      </c>
      <c r="UD18" s="202">
        <v>3059.22</v>
      </c>
      <c r="UE18" s="202">
        <v>3052.51</v>
      </c>
      <c r="UF18" s="202">
        <v>3044.11</v>
      </c>
      <c r="UG18" s="202">
        <v>3042.26</v>
      </c>
      <c r="UH18" s="202">
        <v>3049.39</v>
      </c>
      <c r="UI18" s="202">
        <v>3055.38</v>
      </c>
      <c r="UJ18" s="202">
        <v>3050.08</v>
      </c>
      <c r="UK18" s="202">
        <v>3060.13</v>
      </c>
      <c r="UL18" s="202">
        <v>3058.33</v>
      </c>
      <c r="UM18" s="202">
        <v>3048.84</v>
      </c>
      <c r="UN18" s="202">
        <v>3046.92</v>
      </c>
      <c r="UO18" s="202">
        <v>3046.42</v>
      </c>
      <c r="UP18" s="202">
        <v>3048.77</v>
      </c>
      <c r="UQ18" s="202">
        <v>3039.02</v>
      </c>
      <c r="UR18" s="202">
        <v>3034.31</v>
      </c>
      <c r="US18" s="202">
        <v>3031.52</v>
      </c>
      <c r="UT18" s="202">
        <v>3027.41</v>
      </c>
      <c r="UU18" s="202">
        <v>3031.31</v>
      </c>
      <c r="UV18" s="202">
        <v>3034.57</v>
      </c>
      <c r="UW18" s="202">
        <v>3048.19</v>
      </c>
      <c r="UX18" s="202">
        <v>3041.68</v>
      </c>
      <c r="UY18" s="202">
        <v>3039.55</v>
      </c>
      <c r="UZ18" s="202">
        <v>3030.19</v>
      </c>
      <c r="VA18" s="202">
        <v>3019.96</v>
      </c>
      <c r="VB18" s="202">
        <v>3014.84</v>
      </c>
      <c r="VC18" s="202">
        <v>3005.47</v>
      </c>
      <c r="VD18" s="202">
        <v>3007.39</v>
      </c>
      <c r="VE18" s="202">
        <v>2997.91</v>
      </c>
      <c r="VF18" s="26">
        <v>2988.06</v>
      </c>
      <c r="VG18" s="26">
        <v>2989.18</v>
      </c>
      <c r="VH18" s="26">
        <v>2986.65</v>
      </c>
      <c r="VI18" s="26">
        <v>2979.39</v>
      </c>
      <c r="VJ18" s="26">
        <v>2977.8</v>
      </c>
      <c r="VK18" s="26">
        <v>2986.32</v>
      </c>
      <c r="VL18" s="26">
        <v>3022.95</v>
      </c>
      <c r="VM18" s="26">
        <v>3039.26</v>
      </c>
      <c r="VN18" s="202">
        <v>3057.27</v>
      </c>
      <c r="VO18" s="202">
        <v>3075.43</v>
      </c>
      <c r="VP18" s="202">
        <v>3090.08</v>
      </c>
      <c r="VQ18" s="202">
        <v>3074.84</v>
      </c>
      <c r="VR18" s="202">
        <v>3107.69</v>
      </c>
      <c r="VS18" s="202">
        <v>3159.02</v>
      </c>
      <c r="VT18" s="202">
        <v>3149.01</v>
      </c>
      <c r="VU18" s="202">
        <v>3134.2</v>
      </c>
      <c r="VV18" s="202">
        <v>3129.4</v>
      </c>
      <c r="VW18" s="202">
        <v>3096.72</v>
      </c>
      <c r="VX18" s="202">
        <v>3094.39</v>
      </c>
      <c r="VY18" s="202">
        <v>3085.09</v>
      </c>
      <c r="VZ18" s="202">
        <v>3037.78</v>
      </c>
      <c r="WA18" s="202">
        <v>3004.74</v>
      </c>
      <c r="WB18" s="202">
        <v>2996.58</v>
      </c>
      <c r="WC18" s="202">
        <v>2963.75</v>
      </c>
      <c r="WD18" s="202">
        <v>3001.16</v>
      </c>
      <c r="WE18" s="202">
        <v>2997.61</v>
      </c>
      <c r="WF18" s="202">
        <v>3030.08</v>
      </c>
      <c r="WG18" s="202">
        <v>3061.02</v>
      </c>
      <c r="WH18" s="202">
        <v>3076.52</v>
      </c>
      <c r="WI18" s="26">
        <v>3054.54</v>
      </c>
      <c r="WJ18" s="202">
        <v>3043.29</v>
      </c>
      <c r="WK18" s="202">
        <v>3038.15</v>
      </c>
      <c r="WL18" s="202">
        <v>3001.19</v>
      </c>
      <c r="WM18" s="202">
        <v>3008.11</v>
      </c>
      <c r="WN18" s="202">
        <v>3024.16</v>
      </c>
      <c r="WO18" s="202">
        <v>3020.65</v>
      </c>
      <c r="WP18" s="202">
        <v>3025.07</v>
      </c>
      <c r="WQ18" s="202">
        <v>3044.56</v>
      </c>
      <c r="WR18" s="202">
        <v>3043.06</v>
      </c>
      <c r="WS18" s="202">
        <v>3041.79</v>
      </c>
      <c r="WT18" s="202">
        <v>3039.41</v>
      </c>
      <c r="WU18" s="202">
        <v>3024.43</v>
      </c>
      <c r="WV18" s="202">
        <v>3014.44</v>
      </c>
      <c r="WW18" s="202">
        <v>3025.29</v>
      </c>
      <c r="WX18" s="202">
        <v>3016.2</v>
      </c>
      <c r="WY18" s="202">
        <v>3022.8</v>
      </c>
      <c r="WZ18" s="202">
        <v>3006.82</v>
      </c>
      <c r="XA18" s="202">
        <v>2992.03</v>
      </c>
      <c r="XB18" s="202">
        <v>3022.56</v>
      </c>
      <c r="XC18" s="202">
        <v>3022.39</v>
      </c>
      <c r="XD18" s="202">
        <v>3030.78</v>
      </c>
      <c r="XE18" s="202">
        <v>3035.31</v>
      </c>
      <c r="XF18" s="202">
        <v>3057.92</v>
      </c>
      <c r="XG18" s="202">
        <v>3050.91</v>
      </c>
      <c r="XH18" s="202">
        <v>3041.25</v>
      </c>
      <c r="XI18" s="202">
        <v>3020.03</v>
      </c>
      <c r="XJ18" s="202">
        <v>3014.62</v>
      </c>
      <c r="XK18" s="202">
        <v>3026.11</v>
      </c>
      <c r="XL18" s="202">
        <v>3025.53</v>
      </c>
      <c r="XM18" s="202">
        <v>3021.19</v>
      </c>
      <c r="XN18" s="202">
        <v>3028.83</v>
      </c>
      <c r="XO18" s="202">
        <v>3020.38</v>
      </c>
      <c r="XP18" s="202">
        <v>3025.02</v>
      </c>
      <c r="XQ18" s="202">
        <v>3025.02</v>
      </c>
      <c r="XR18" s="202">
        <v>3025.87</v>
      </c>
      <c r="XS18" s="202">
        <v>3060.13</v>
      </c>
      <c r="XT18" s="202">
        <v>3063.62</v>
      </c>
      <c r="XU18" s="202">
        <v>3072.98</v>
      </c>
      <c r="XV18" s="202">
        <v>3054.29</v>
      </c>
      <c r="XW18" s="202">
        <v>3067.72</v>
      </c>
      <c r="XX18" s="202">
        <v>3075.4</v>
      </c>
      <c r="XY18" s="202">
        <v>3089.62</v>
      </c>
      <c r="XZ18" s="202">
        <v>3115.89</v>
      </c>
      <c r="YA18" s="360">
        <v>3127.16</v>
      </c>
      <c r="YB18" s="360">
        <v>3149.27</v>
      </c>
      <c r="YC18" s="360">
        <v>3147.36</v>
      </c>
      <c r="YD18" s="360">
        <v>3173.86</v>
      </c>
      <c r="YE18" s="360">
        <v>3167.09</v>
      </c>
      <c r="YF18" s="360">
        <v>3194.08</v>
      </c>
      <c r="YG18" s="360">
        <v>3196.78</v>
      </c>
      <c r="YH18" s="360">
        <v>3186.11</v>
      </c>
      <c r="YI18" s="360">
        <v>3170.26</v>
      </c>
      <c r="YJ18" s="360">
        <v>3190.38</v>
      </c>
      <c r="YK18" s="360">
        <v>3176.09</v>
      </c>
      <c r="YL18" s="360">
        <v>3170.37</v>
      </c>
      <c r="YM18" s="360">
        <v>3160.46</v>
      </c>
      <c r="YN18" s="360">
        <v>3161.12</v>
      </c>
      <c r="YO18" s="360">
        <v>3187.55</v>
      </c>
      <c r="YP18" s="360">
        <v>3171.52</v>
      </c>
      <c r="YQ18" s="360">
        <v>3167.79</v>
      </c>
      <c r="YR18" s="360">
        <v>3173.88</v>
      </c>
      <c r="YS18" s="360">
        <v>3169.39</v>
      </c>
      <c r="YT18" s="360">
        <v>3172.52</v>
      </c>
      <c r="YU18" s="360">
        <v>3188.55</v>
      </c>
      <c r="YV18" s="360">
        <v>3175.17</v>
      </c>
      <c r="YW18" s="360">
        <v>3195.2</v>
      </c>
      <c r="YX18" s="360">
        <v>3194.36</v>
      </c>
      <c r="YY18" s="360">
        <v>3194.45</v>
      </c>
      <c r="YZ18" s="360">
        <v>3211.08</v>
      </c>
      <c r="ZA18" s="360">
        <v>3194.46</v>
      </c>
      <c r="ZB18" s="360">
        <v>3234.6</v>
      </c>
      <c r="ZC18" s="360">
        <v>3228.78</v>
      </c>
      <c r="ZD18" s="360">
        <v>3252.64</v>
      </c>
      <c r="ZE18" s="360">
        <v>3250.94</v>
      </c>
      <c r="ZF18" s="360">
        <v>3272.75</v>
      </c>
      <c r="ZG18" s="360">
        <v>3293.53</v>
      </c>
      <c r="ZH18" s="360">
        <v>3296.28</v>
      </c>
      <c r="ZI18" s="360">
        <v>3329.82</v>
      </c>
      <c r="ZJ18" s="360">
        <v>3331.29</v>
      </c>
      <c r="ZK18" s="360">
        <v>3344.75</v>
      </c>
      <c r="ZL18" s="360">
        <v>3345.48</v>
      </c>
      <c r="ZM18" s="360">
        <v>3372.39</v>
      </c>
      <c r="ZN18" s="360">
        <v>3347.23</v>
      </c>
      <c r="ZO18" s="360">
        <v>3355.29</v>
      </c>
      <c r="ZP18" s="360">
        <v>3364.22</v>
      </c>
      <c r="ZQ18" s="360">
        <v>3370.9</v>
      </c>
      <c r="ZR18" s="360">
        <v>3370.33</v>
      </c>
      <c r="ZS18" s="360">
        <v>3349.18</v>
      </c>
      <c r="ZT18" s="360">
        <v>3344.6</v>
      </c>
      <c r="ZU18" s="360">
        <v>3345.14</v>
      </c>
      <c r="ZV18" s="360">
        <v>3369.15</v>
      </c>
      <c r="ZW18" s="360">
        <v>3361.2</v>
      </c>
      <c r="ZX18" s="360">
        <v>3376.34</v>
      </c>
      <c r="ZY18" s="360">
        <v>3389.67</v>
      </c>
      <c r="ZZ18" s="360">
        <v>3401.7</v>
      </c>
      <c r="AAA18" s="360">
        <v>3378.33</v>
      </c>
      <c r="AAB18" s="360">
        <v>3375.03</v>
      </c>
      <c r="AAC18" s="360">
        <v>3368.94</v>
      </c>
      <c r="AAD18" s="360">
        <v>3372.57</v>
      </c>
      <c r="AAE18" s="360">
        <v>3368.07</v>
      </c>
      <c r="AAF18" s="360">
        <v>3376.58</v>
      </c>
      <c r="AAG18" s="360">
        <v>3392.59</v>
      </c>
      <c r="AAH18" s="361">
        <v>3392.86</v>
      </c>
      <c r="AAI18" s="427">
        <v>3415.64</v>
      </c>
      <c r="AAJ18" s="427">
        <v>3386.95</v>
      </c>
      <c r="AAK18" s="427">
        <v>3372.04</v>
      </c>
      <c r="AAL18" s="427">
        <v>3378.43</v>
      </c>
      <c r="AAM18" s="427">
        <v>3378.17</v>
      </c>
      <c r="AAN18" s="427">
        <v>3372.54</v>
      </c>
      <c r="AAO18" s="427">
        <v>3360.83</v>
      </c>
      <c r="AAP18" s="427">
        <v>3373.82</v>
      </c>
      <c r="AAQ18" s="427">
        <v>3378.48</v>
      </c>
      <c r="AAR18" s="427">
        <v>3385.96</v>
      </c>
      <c r="AAS18" s="427">
        <v>3391.41</v>
      </c>
      <c r="AAT18" s="427">
        <v>3385.54</v>
      </c>
      <c r="AAU18" s="427">
        <v>3366.69</v>
      </c>
      <c r="AAV18" s="427">
        <v>3381.98</v>
      </c>
      <c r="AAW18" s="427">
        <v>3378.44</v>
      </c>
      <c r="AAX18" s="427">
        <v>3347.85</v>
      </c>
      <c r="AAY18" s="427">
        <v>3339.27</v>
      </c>
      <c r="AAZ18" s="427">
        <v>3330.31</v>
      </c>
      <c r="ABA18" s="427">
        <v>3332.48</v>
      </c>
      <c r="ABB18" s="427">
        <v>3319.67</v>
      </c>
      <c r="ABC18" s="427">
        <v>3333.84</v>
      </c>
      <c r="ABD18" s="427">
        <v>3349.16</v>
      </c>
      <c r="ABE18" s="427">
        <v>3349.32</v>
      </c>
      <c r="ABF18" s="427">
        <v>3346.68</v>
      </c>
      <c r="ABG18" s="427">
        <v>3350.85</v>
      </c>
      <c r="ABH18" s="427">
        <v>3361.84</v>
      </c>
      <c r="ABI18" s="427">
        <v>3359.02</v>
      </c>
      <c r="ABJ18" s="427">
        <v>3359.53</v>
      </c>
      <c r="ABK18" s="427">
        <v>3362.15</v>
      </c>
      <c r="ABL18" s="427">
        <v>3373.96</v>
      </c>
      <c r="ABM18" s="427">
        <v>3365.93</v>
      </c>
      <c r="ABN18" s="427">
        <v>3350.58</v>
      </c>
      <c r="ABO18" s="427">
        <v>3343.13</v>
      </c>
      <c r="ABP18" s="427">
        <v>3344.01</v>
      </c>
      <c r="ABQ18" s="427">
        <v>3360.15</v>
      </c>
      <c r="ABR18" s="427">
        <v>3385.48</v>
      </c>
      <c r="ABS18" s="427">
        <v>3379.95</v>
      </c>
      <c r="ABT18" s="427">
        <v>3375.3</v>
      </c>
      <c r="ABU18" s="427">
        <v>3374.02</v>
      </c>
      <c r="ABV18" s="427">
        <v>3371.64</v>
      </c>
      <c r="ABW18" s="427">
        <v>3357.64</v>
      </c>
      <c r="ABX18" s="427">
        <v>3347.73</v>
      </c>
      <c r="ABY18" s="427">
        <v>3329.84</v>
      </c>
      <c r="ABZ18" s="427">
        <v>3316.52</v>
      </c>
      <c r="ACA18" s="427">
        <v>3327.86</v>
      </c>
      <c r="ACB18" s="427">
        <v>3324.36</v>
      </c>
      <c r="ACC18" s="427">
        <v>3347.42</v>
      </c>
      <c r="ACD18" s="427">
        <v>3374.2</v>
      </c>
      <c r="ACE18" s="427">
        <v>3388.48</v>
      </c>
      <c r="ACF18" s="427">
        <v>3368.43</v>
      </c>
      <c r="ACG18" s="427">
        <v>3364.7</v>
      </c>
      <c r="ACH18" s="427">
        <v>3357.74</v>
      </c>
      <c r="ACI18" s="427">
        <v>3366.8</v>
      </c>
      <c r="ACJ18" s="427">
        <v>3376.36</v>
      </c>
      <c r="ACK18" s="427">
        <v>3386.56</v>
      </c>
      <c r="ACL18" s="427">
        <v>3375.39</v>
      </c>
      <c r="ACM18" s="427">
        <v>3382.48</v>
      </c>
      <c r="ACN18" s="427">
        <v>3382.07</v>
      </c>
      <c r="ACO18" s="427">
        <v>3378.27</v>
      </c>
      <c r="ACP18" s="427">
        <v>3393.01</v>
      </c>
      <c r="ACQ18" s="427">
        <v>3398.9</v>
      </c>
      <c r="ACR18" s="427">
        <v>3412.18</v>
      </c>
      <c r="ACS18" s="477">
        <v>3410.48</v>
      </c>
      <c r="ACT18" s="477">
        <v>3439.29</v>
      </c>
      <c r="ACU18" s="477">
        <v>3454.4</v>
      </c>
      <c r="ACV18" s="477">
        <v>3461.85</v>
      </c>
      <c r="ACW18" s="477">
        <v>3453.67</v>
      </c>
      <c r="ACX18" s="477">
        <v>3451.44</v>
      </c>
      <c r="ACY18" s="477">
        <v>3455.46</v>
      </c>
      <c r="ACZ18" s="477">
        <v>3444.66</v>
      </c>
      <c r="ADA18" s="477">
        <v>3456.63</v>
      </c>
      <c r="ADB18" s="477">
        <v>3463.07</v>
      </c>
      <c r="ADC18" s="477">
        <v>3458.95</v>
      </c>
      <c r="ADD18" s="477">
        <v>3465.15</v>
      </c>
      <c r="ADE18" s="477">
        <v>3486.03</v>
      </c>
      <c r="ADF18" s="477">
        <v>3489.69</v>
      </c>
      <c r="ADG18" s="477">
        <v>3470.65</v>
      </c>
      <c r="ADH18" s="477">
        <v>3481.3</v>
      </c>
      <c r="ADI18" s="477">
        <v>3475</v>
      </c>
      <c r="ADJ18" s="477">
        <v>3478.14</v>
      </c>
      <c r="ADK18" s="477">
        <v>3474.85</v>
      </c>
      <c r="ADL18" s="477">
        <v>3484.91</v>
      </c>
      <c r="ADM18" s="477">
        <v>3495.78</v>
      </c>
      <c r="ADN18" s="477">
        <v>3504.51</v>
      </c>
      <c r="ADO18" s="477">
        <v>3495.13</v>
      </c>
      <c r="ADP18" s="477">
        <v>3493.59</v>
      </c>
      <c r="ADQ18" s="477">
        <v>3516.94</v>
      </c>
      <c r="ADR18" s="477">
        <v>3508.44</v>
      </c>
      <c r="ADS18" s="477">
        <v>3486</v>
      </c>
      <c r="ADT18" s="477">
        <v>3472.66</v>
      </c>
      <c r="ADU18" s="477">
        <v>3466.34</v>
      </c>
      <c r="ADV18" s="477">
        <v>3477.77</v>
      </c>
      <c r="ADW18" s="477">
        <v>3460.52</v>
      </c>
      <c r="ADX18" s="477">
        <v>3458.95</v>
      </c>
      <c r="ADY18" s="477">
        <v>3439.06</v>
      </c>
      <c r="ADZ18" s="477">
        <v>3449.76</v>
      </c>
      <c r="AEA18" s="477">
        <v>3464.34</v>
      </c>
      <c r="AEB18" s="477">
        <v>3453.54</v>
      </c>
      <c r="AEC18" s="477">
        <v>3464.1</v>
      </c>
      <c r="AED18" s="477">
        <v>3470.7</v>
      </c>
      <c r="AEE18" s="477">
        <v>3450.95</v>
      </c>
      <c r="AEF18" s="477">
        <v>3464.11</v>
      </c>
      <c r="AEG18" s="477">
        <v>3446.19</v>
      </c>
      <c r="AEH18" s="477">
        <v>3449.64</v>
      </c>
      <c r="AEI18" s="477">
        <v>3454.72</v>
      </c>
      <c r="AEJ18" s="477">
        <v>3439.33</v>
      </c>
      <c r="AEK18" s="477">
        <v>3430.14</v>
      </c>
      <c r="AEL18" s="477">
        <v>3422.58</v>
      </c>
      <c r="AEM18" s="477">
        <v>3410.4</v>
      </c>
      <c r="AEN18" s="477">
        <v>3431.2</v>
      </c>
      <c r="AEO18" s="477">
        <v>3442.6</v>
      </c>
      <c r="AEP18" s="477">
        <v>3457.04</v>
      </c>
      <c r="AEQ18" s="477">
        <v>3454.47</v>
      </c>
      <c r="AER18" s="477">
        <v>3457.67</v>
      </c>
      <c r="AES18" s="477">
        <v>3458.76</v>
      </c>
      <c r="AET18" s="477">
        <v>3441.08</v>
      </c>
      <c r="AEU18" s="26">
        <v>3433.55</v>
      </c>
      <c r="AEV18" s="26">
        <v>3451.2</v>
      </c>
      <c r="AEW18" s="26">
        <v>3451.4</v>
      </c>
      <c r="AEX18" s="26">
        <v>3468.53</v>
      </c>
      <c r="AEY18" s="26">
        <v>3464.77</v>
      </c>
      <c r="AEZ18" s="26">
        <v>3472.82</v>
      </c>
      <c r="AFA18" s="26">
        <v>3458.02</v>
      </c>
      <c r="AFB18" s="532">
        <v>3441.17</v>
      </c>
      <c r="AFC18" s="532">
        <v>3420.98</v>
      </c>
      <c r="AFD18" s="532">
        <v>3443.32</v>
      </c>
      <c r="AFE18" s="532">
        <v>3434.44</v>
      </c>
      <c r="AFF18" s="532">
        <v>3405.1</v>
      </c>
      <c r="AFG18" s="532">
        <v>3385.41</v>
      </c>
      <c r="AFH18" s="532">
        <v>3386.75</v>
      </c>
      <c r="AFI18" s="532">
        <v>3401.7</v>
      </c>
      <c r="AFJ18" s="532">
        <v>3404.07</v>
      </c>
      <c r="AFK18" s="532">
        <v>3398.09</v>
      </c>
      <c r="AFL18" s="532">
        <v>3396.58</v>
      </c>
      <c r="AFM18" s="532">
        <v>3388.82</v>
      </c>
      <c r="AFN18" s="532">
        <v>3404.8</v>
      </c>
      <c r="AFO18" s="532">
        <v>3400.19</v>
      </c>
      <c r="AFP18" s="532">
        <v>3386.76</v>
      </c>
      <c r="AFQ18" s="532">
        <v>3392.4</v>
      </c>
      <c r="AFR18" s="532">
        <v>3368.68</v>
      </c>
      <c r="AFS18" s="532">
        <v>3363.92</v>
      </c>
      <c r="AFT18" s="532">
        <v>3358.93</v>
      </c>
      <c r="AFU18" s="532">
        <v>3358.76</v>
      </c>
      <c r="AFV18" s="532">
        <v>3343.76</v>
      </c>
      <c r="AFW18" s="532">
        <v>3343.25</v>
      </c>
      <c r="AFX18" s="532">
        <v>3345.94</v>
      </c>
      <c r="AFY18" s="532">
        <v>3356.43</v>
      </c>
      <c r="AFZ18" s="532">
        <v>3346.76</v>
      </c>
      <c r="AGA18" s="532">
        <v>3367.81</v>
      </c>
      <c r="AGB18" s="532">
        <v>3385.89</v>
      </c>
      <c r="AGC18" s="532">
        <v>3383.14</v>
      </c>
      <c r="AGD18" s="532">
        <v>3390.74</v>
      </c>
      <c r="AGE18" s="532">
        <v>3384.74</v>
      </c>
      <c r="AGF18" s="532">
        <v>3392.63</v>
      </c>
      <c r="AGG18" s="532">
        <v>3408.05</v>
      </c>
      <c r="AGH18" s="532">
        <v>3414.23</v>
      </c>
      <c r="AGI18" s="532">
        <v>3415.32</v>
      </c>
      <c r="AGJ18" s="532">
        <v>3426.23</v>
      </c>
      <c r="AGK18" s="532">
        <v>3439.82</v>
      </c>
      <c r="AGL18" s="532">
        <v>3423.53</v>
      </c>
      <c r="AGM18" s="532">
        <v>3432.59</v>
      </c>
      <c r="AGN18" s="532">
        <v>3435.25</v>
      </c>
      <c r="AGO18" s="532">
        <v>3447.2</v>
      </c>
      <c r="AGP18" s="532">
        <v>3439.72</v>
      </c>
      <c r="AGQ18" s="532">
        <v>3440.85</v>
      </c>
      <c r="AGR18" s="532">
        <v>3452.78</v>
      </c>
      <c r="AGS18" s="532">
        <v>3448.94</v>
      </c>
      <c r="AGT18" s="532">
        <v>3430.08</v>
      </c>
      <c r="AGU18" s="532">
        <v>3424.15</v>
      </c>
      <c r="AGV18" s="532">
        <v>3418.26</v>
      </c>
      <c r="AGW18" s="532">
        <v>3426.53</v>
      </c>
      <c r="AGX18" s="532">
        <v>3442.02</v>
      </c>
      <c r="AGY18" s="532">
        <v>3461.58</v>
      </c>
      <c r="AGZ18" s="532">
        <v>3460.81</v>
      </c>
      <c r="AHA18" s="532">
        <v>3457.82</v>
      </c>
      <c r="AHB18" s="532">
        <v>3444.97</v>
      </c>
      <c r="AHC18" s="532">
        <v>3452.78</v>
      </c>
      <c r="AHD18" s="532">
        <v>3458.44</v>
      </c>
      <c r="AHE18" s="532"/>
      <c r="BGD18" s="533"/>
      <c r="BGE18" s="532"/>
      <c r="BGF18" s="535"/>
    </row>
    <row r="19" spans="1:1731">
      <c r="A19" s="88" t="s">
        <v>249</v>
      </c>
      <c r="B19" s="179">
        <v>42.28</v>
      </c>
      <c r="C19" s="179">
        <v>42.27</v>
      </c>
      <c r="D19" s="179">
        <v>41.97</v>
      </c>
      <c r="E19" s="179">
        <v>41.57</v>
      </c>
      <c r="F19" s="179">
        <v>41.96</v>
      </c>
      <c r="G19" s="179">
        <v>41.48</v>
      </c>
      <c r="H19" s="179">
        <v>41.39</v>
      </c>
      <c r="I19" s="179">
        <v>41.34</v>
      </c>
      <c r="J19" s="179">
        <v>41.46</v>
      </c>
      <c r="K19" s="179">
        <v>41.19</v>
      </c>
      <c r="L19" s="179">
        <v>40.590000000000003</v>
      </c>
      <c r="M19" s="179">
        <v>40.74</v>
      </c>
      <c r="N19" s="179">
        <v>40.98</v>
      </c>
      <c r="O19" s="179">
        <v>41.21</v>
      </c>
      <c r="P19" s="179">
        <v>41.07</v>
      </c>
      <c r="Q19" s="179">
        <v>41.41</v>
      </c>
      <c r="R19" s="179">
        <v>41.83</v>
      </c>
      <c r="S19" s="179">
        <v>41.86</v>
      </c>
      <c r="T19" s="179">
        <v>42</v>
      </c>
      <c r="U19" s="179">
        <v>41.91</v>
      </c>
      <c r="V19" s="179">
        <v>41.92</v>
      </c>
      <c r="W19" s="179">
        <v>41.67</v>
      </c>
      <c r="X19" s="179">
        <v>41.75</v>
      </c>
      <c r="Y19" s="179">
        <v>41.51</v>
      </c>
      <c r="Z19" s="179">
        <v>41.62</v>
      </c>
      <c r="AA19" s="179">
        <v>41.39</v>
      </c>
      <c r="AB19" s="179">
        <v>41.13</v>
      </c>
      <c r="AC19" s="179">
        <v>41.1</v>
      </c>
      <c r="AD19" s="179">
        <v>41.11</v>
      </c>
      <c r="AE19" s="179">
        <v>41.42</v>
      </c>
      <c r="AF19" s="179">
        <v>41.22</v>
      </c>
      <c r="AG19" s="179">
        <v>41.49</v>
      </c>
      <c r="AH19" s="179">
        <v>41.33</v>
      </c>
      <c r="AI19" s="179">
        <v>41.33</v>
      </c>
      <c r="AJ19" s="179">
        <v>41.44</v>
      </c>
      <c r="AK19" s="179">
        <v>41.34</v>
      </c>
      <c r="AL19" s="179">
        <v>41.42</v>
      </c>
      <c r="AM19" s="179">
        <v>41.65</v>
      </c>
      <c r="AN19" s="179">
        <v>41.76</v>
      </c>
      <c r="AO19" s="179">
        <v>42.09</v>
      </c>
      <c r="AP19" s="179">
        <v>42.22</v>
      </c>
      <c r="AQ19" s="179">
        <v>42.12</v>
      </c>
      <c r="AR19" s="179">
        <v>42.17</v>
      </c>
      <c r="AS19" s="179">
        <v>42.2</v>
      </c>
      <c r="AT19" s="179">
        <v>42.42</v>
      </c>
      <c r="AU19" s="179">
        <v>42.6</v>
      </c>
      <c r="AV19" s="179">
        <v>42.56</v>
      </c>
      <c r="AW19" s="179">
        <v>42.6</v>
      </c>
      <c r="AX19" s="179">
        <v>42.75</v>
      </c>
      <c r="AY19" s="179">
        <v>42.72</v>
      </c>
      <c r="AZ19" s="179">
        <v>42.91</v>
      </c>
      <c r="BA19" s="179">
        <v>43.17</v>
      </c>
      <c r="BB19" s="179">
        <v>43.08</v>
      </c>
      <c r="BC19" s="179">
        <v>42.87</v>
      </c>
      <c r="BD19" s="179">
        <v>42.68</v>
      </c>
      <c r="BE19" s="179">
        <v>42.81</v>
      </c>
      <c r="BF19" s="179">
        <v>42.8</v>
      </c>
      <c r="BG19" s="179">
        <v>42.89</v>
      </c>
      <c r="BH19" s="179">
        <v>42.87</v>
      </c>
      <c r="BI19" s="179">
        <v>43.34</v>
      </c>
      <c r="BJ19" s="179">
        <v>43.33</v>
      </c>
      <c r="BK19" s="179">
        <v>42.93</v>
      </c>
      <c r="BL19" s="179">
        <v>42.96</v>
      </c>
      <c r="BM19" s="179">
        <v>43.07</v>
      </c>
      <c r="BN19" s="179">
        <v>42.91</v>
      </c>
      <c r="BO19" s="179">
        <v>43.1</v>
      </c>
      <c r="BP19" s="179">
        <v>42.61</v>
      </c>
      <c r="BQ19" s="179">
        <v>42.18</v>
      </c>
      <c r="BR19" s="179">
        <v>42.29</v>
      </c>
      <c r="BS19" s="179">
        <v>41.77</v>
      </c>
      <c r="BT19" s="179">
        <v>41.42</v>
      </c>
      <c r="BU19" s="179">
        <v>41.38</v>
      </c>
      <c r="BV19" s="179">
        <v>41.51</v>
      </c>
      <c r="BW19" s="179">
        <v>41.66</v>
      </c>
      <c r="BX19" s="179">
        <v>42.28</v>
      </c>
      <c r="BY19" s="179">
        <v>42.55</v>
      </c>
      <c r="BZ19" s="179">
        <v>42.42</v>
      </c>
      <c r="CA19" s="179">
        <v>42.33</v>
      </c>
      <c r="CB19" s="179">
        <v>42.24</v>
      </c>
      <c r="CC19" s="179">
        <v>42.4</v>
      </c>
      <c r="CD19" s="179">
        <v>42.85</v>
      </c>
      <c r="CE19" s="179">
        <v>43</v>
      </c>
      <c r="CF19" s="179">
        <v>42.47</v>
      </c>
      <c r="CG19" s="179">
        <v>42.42</v>
      </c>
      <c r="CH19" s="179">
        <v>42.26</v>
      </c>
      <c r="CI19" s="179">
        <v>41.89</v>
      </c>
      <c r="CJ19" s="179">
        <v>42.31</v>
      </c>
      <c r="CK19" s="179">
        <v>42.21</v>
      </c>
      <c r="CL19" s="179">
        <v>41.99</v>
      </c>
      <c r="CM19" s="179">
        <v>42.34</v>
      </c>
      <c r="CN19" s="179">
        <v>42.06</v>
      </c>
      <c r="CO19" s="179">
        <v>42.11</v>
      </c>
      <c r="CP19" s="179">
        <v>42.04</v>
      </c>
      <c r="CQ19" s="179">
        <v>41.71</v>
      </c>
      <c r="CR19" s="179">
        <v>41.69</v>
      </c>
      <c r="CS19" s="179">
        <v>41.53</v>
      </c>
      <c r="CT19" s="179">
        <v>41.75</v>
      </c>
      <c r="CU19" s="179">
        <v>42.2</v>
      </c>
      <c r="CV19" s="179">
        <v>41.95</v>
      </c>
      <c r="CW19" s="179">
        <v>42.01</v>
      </c>
      <c r="CX19" s="179">
        <v>41.91</v>
      </c>
      <c r="CY19" s="179">
        <v>41.6</v>
      </c>
      <c r="CZ19" s="179">
        <v>41.45</v>
      </c>
      <c r="DA19" s="179">
        <v>41.74</v>
      </c>
      <c r="DB19" s="179">
        <v>41.73</v>
      </c>
      <c r="DC19" s="179">
        <v>41.56</v>
      </c>
      <c r="DD19" s="179">
        <v>41.37</v>
      </c>
      <c r="DE19" s="179">
        <v>41.51</v>
      </c>
      <c r="DF19" s="179">
        <v>41.35</v>
      </c>
      <c r="DG19" s="179">
        <v>40.82</v>
      </c>
      <c r="DH19" s="179">
        <v>37.950000000000003</v>
      </c>
      <c r="DI19" s="179">
        <v>37.5</v>
      </c>
      <c r="DJ19" s="179">
        <v>38.5</v>
      </c>
      <c r="DK19" s="179">
        <v>38.99</v>
      </c>
      <c r="DL19" s="179">
        <v>38.520000000000003</v>
      </c>
      <c r="DM19" s="179">
        <v>39.090000000000003</v>
      </c>
      <c r="DN19" s="179">
        <v>38.94</v>
      </c>
      <c r="DO19" s="179">
        <v>39.29</v>
      </c>
      <c r="DP19" s="179">
        <v>38.99</v>
      </c>
      <c r="DQ19" s="179">
        <v>38.75</v>
      </c>
      <c r="DR19" s="179">
        <v>38.89</v>
      </c>
      <c r="DS19" s="179">
        <v>38.86</v>
      </c>
      <c r="DT19" s="179">
        <v>38.130000000000003</v>
      </c>
      <c r="DU19" s="179">
        <v>38.22</v>
      </c>
      <c r="DV19" s="179">
        <v>38.39</v>
      </c>
      <c r="DW19" s="179">
        <v>38.15</v>
      </c>
      <c r="DX19" s="179">
        <v>37.94</v>
      </c>
      <c r="DY19" s="179">
        <v>37.86</v>
      </c>
      <c r="DZ19" s="179">
        <v>38.020000000000003</v>
      </c>
      <c r="EA19" s="179">
        <v>38.299999999999997</v>
      </c>
      <c r="EB19" s="179">
        <v>38.130000000000003</v>
      </c>
      <c r="EC19" s="179">
        <v>37.75</v>
      </c>
      <c r="ED19" s="179">
        <v>38.450000000000003</v>
      </c>
      <c r="EE19" s="179">
        <v>38.9</v>
      </c>
      <c r="EF19" s="179">
        <v>38.85</v>
      </c>
      <c r="EG19" s="179">
        <v>38.74</v>
      </c>
      <c r="EH19" s="179">
        <v>38.56</v>
      </c>
      <c r="EI19" s="179">
        <v>38.9</v>
      </c>
      <c r="EJ19" s="179">
        <v>38.840000000000003</v>
      </c>
      <c r="EK19" s="179">
        <v>38.51</v>
      </c>
      <c r="EL19" s="179">
        <v>39.36</v>
      </c>
      <c r="EM19" s="179">
        <v>39.08</v>
      </c>
      <c r="EN19" s="179">
        <v>39.26</v>
      </c>
      <c r="EO19" s="179">
        <v>39.090000000000003</v>
      </c>
      <c r="EP19" s="179">
        <v>38.74</v>
      </c>
      <c r="EQ19" s="179">
        <v>38.43</v>
      </c>
      <c r="ER19" s="179">
        <v>38.49</v>
      </c>
      <c r="ES19" s="179">
        <v>38.85</v>
      </c>
      <c r="ET19" s="179">
        <v>38.89</v>
      </c>
      <c r="EU19" s="179">
        <v>38.880000000000003</v>
      </c>
      <c r="EV19" s="179">
        <v>38.9</v>
      </c>
      <c r="EW19" s="179">
        <v>39.01</v>
      </c>
      <c r="EX19" s="179">
        <v>38.5</v>
      </c>
      <c r="EY19" s="179">
        <v>38.799999999999997</v>
      </c>
      <c r="EZ19" s="179">
        <v>38.479999999999997</v>
      </c>
      <c r="FA19" s="179">
        <v>38.270000000000003</v>
      </c>
      <c r="FB19" s="179">
        <v>38.799999999999997</v>
      </c>
      <c r="FC19" s="179">
        <v>38.520000000000003</v>
      </c>
      <c r="FD19" s="179">
        <v>38.18</v>
      </c>
      <c r="FE19" s="179">
        <v>37.93</v>
      </c>
      <c r="FF19" s="179">
        <v>38.409999999999997</v>
      </c>
      <c r="FG19" s="179">
        <v>38.46</v>
      </c>
      <c r="FH19" s="179">
        <v>38.83</v>
      </c>
      <c r="FI19" s="179">
        <v>39.119999999999997</v>
      </c>
      <c r="FJ19" s="179">
        <v>39.24</v>
      </c>
      <c r="FK19" s="179">
        <v>39.01</v>
      </c>
      <c r="FL19" s="179">
        <v>39</v>
      </c>
      <c r="FM19" s="179">
        <v>39.21</v>
      </c>
      <c r="FN19" s="179">
        <v>38.99</v>
      </c>
      <c r="FO19" s="179">
        <v>38.979999999999997</v>
      </c>
      <c r="FP19" s="179">
        <v>38.9</v>
      </c>
      <c r="FQ19" s="179">
        <v>38.909999999999997</v>
      </c>
      <c r="FR19" s="179">
        <v>39.03</v>
      </c>
      <c r="FS19" s="179">
        <v>39.200000000000003</v>
      </c>
      <c r="FT19" s="179">
        <v>39.43</v>
      </c>
      <c r="FU19" s="179">
        <v>39.61</v>
      </c>
      <c r="FV19" s="179">
        <v>39.43</v>
      </c>
      <c r="FW19" s="179">
        <v>39.15</v>
      </c>
      <c r="FX19" s="179">
        <v>38.909999999999997</v>
      </c>
      <c r="FY19" s="179">
        <v>38.79</v>
      </c>
      <c r="FZ19" s="179">
        <v>39.01</v>
      </c>
      <c r="GA19" s="179">
        <v>39.19</v>
      </c>
      <c r="GB19" s="179">
        <v>39.08</v>
      </c>
      <c r="GC19" s="179">
        <v>39.14</v>
      </c>
      <c r="GD19" s="179">
        <v>39.11</v>
      </c>
      <c r="GE19" s="179">
        <v>39.26</v>
      </c>
      <c r="GF19" s="179">
        <v>39.47</v>
      </c>
      <c r="GG19" s="179">
        <v>39.369999999999997</v>
      </c>
      <c r="GH19" s="179">
        <v>39</v>
      </c>
      <c r="GI19" s="179">
        <v>38.700000000000003</v>
      </c>
      <c r="GJ19" s="179">
        <v>38.69</v>
      </c>
      <c r="GK19" s="179">
        <v>38.659999999999997</v>
      </c>
      <c r="GL19" s="179">
        <v>38.61</v>
      </c>
      <c r="GM19" s="179">
        <v>37.020000000000003</v>
      </c>
      <c r="GN19" s="179">
        <v>36.75</v>
      </c>
      <c r="GO19" s="179">
        <v>36.049999999999997</v>
      </c>
      <c r="GP19" s="179">
        <v>36.840000000000003</v>
      </c>
      <c r="GQ19" s="179">
        <v>37.08</v>
      </c>
      <c r="GR19" s="179">
        <v>36.78</v>
      </c>
      <c r="GS19" s="179">
        <v>36.85</v>
      </c>
      <c r="GT19" s="179">
        <v>36.78</v>
      </c>
      <c r="GU19" s="179">
        <v>36.729999999999997</v>
      </c>
      <c r="GV19" s="179">
        <v>36.43</v>
      </c>
      <c r="GW19" s="179">
        <v>36.03</v>
      </c>
      <c r="GX19" s="179">
        <v>36.43</v>
      </c>
      <c r="GY19" s="179">
        <v>36.630000000000003</v>
      </c>
      <c r="GZ19" s="179">
        <v>36.630000000000003</v>
      </c>
      <c r="HA19" s="179">
        <v>36.31</v>
      </c>
      <c r="HB19" s="179">
        <v>36.32</v>
      </c>
      <c r="HC19" s="179">
        <v>36.36</v>
      </c>
      <c r="HD19" s="179">
        <v>36.51</v>
      </c>
      <c r="HE19" s="179">
        <v>36.24</v>
      </c>
      <c r="HF19" s="179">
        <v>36.15</v>
      </c>
      <c r="HG19" s="179">
        <v>36.270000000000003</v>
      </c>
      <c r="HH19" s="179">
        <v>35.869999999999997</v>
      </c>
      <c r="HI19" s="179">
        <v>35.53</v>
      </c>
      <c r="HJ19" s="179">
        <v>35.53</v>
      </c>
      <c r="HK19" s="179">
        <v>35.770000000000003</v>
      </c>
      <c r="HL19" s="179">
        <v>36.31</v>
      </c>
      <c r="HM19" s="179">
        <v>36.590000000000003</v>
      </c>
      <c r="HN19" s="179">
        <v>36.700000000000003</v>
      </c>
      <c r="HO19" s="179">
        <v>36.950000000000003</v>
      </c>
      <c r="HP19" s="179">
        <v>37.44</v>
      </c>
      <c r="HQ19" s="179">
        <v>37.89</v>
      </c>
      <c r="HR19" s="179">
        <v>38.049999999999997</v>
      </c>
      <c r="HS19" s="179">
        <v>38.130000000000003</v>
      </c>
      <c r="HT19" s="179">
        <v>38.42</v>
      </c>
      <c r="HU19" s="179">
        <v>38.630000000000003</v>
      </c>
      <c r="HV19" s="179">
        <v>38.630000000000003</v>
      </c>
      <c r="HW19" s="179">
        <v>38.9</v>
      </c>
      <c r="HX19" s="179">
        <v>38.880000000000003</v>
      </c>
      <c r="HY19" s="179">
        <v>39.299999999999997</v>
      </c>
      <c r="HZ19" s="179">
        <v>39.22</v>
      </c>
      <c r="IA19" s="179">
        <v>38.82</v>
      </c>
      <c r="IB19" s="179">
        <v>38.54</v>
      </c>
      <c r="IC19" s="179">
        <v>38.33</v>
      </c>
      <c r="ID19" s="179">
        <v>38.590000000000003</v>
      </c>
      <c r="IE19" s="179">
        <v>38.700000000000003</v>
      </c>
      <c r="IF19" s="179">
        <v>38.39</v>
      </c>
      <c r="IG19" s="179">
        <v>38.86</v>
      </c>
      <c r="IH19" s="179">
        <v>39.01</v>
      </c>
      <c r="II19" s="179">
        <v>39.14</v>
      </c>
      <c r="IJ19" s="179">
        <v>39.229999999999997</v>
      </c>
      <c r="IK19" s="179">
        <v>39.03</v>
      </c>
      <c r="IL19" s="179">
        <v>38.99</v>
      </c>
      <c r="IM19" s="179">
        <v>39.28</v>
      </c>
      <c r="IN19" s="179">
        <v>39.28</v>
      </c>
      <c r="IO19" s="179">
        <v>39.07</v>
      </c>
      <c r="IP19" s="179">
        <v>39.03</v>
      </c>
      <c r="IQ19" s="179">
        <v>39.08</v>
      </c>
      <c r="IR19" s="179">
        <v>39.01</v>
      </c>
      <c r="IS19" s="179">
        <v>38.97</v>
      </c>
      <c r="IT19" s="179">
        <v>39.090000000000003</v>
      </c>
      <c r="IU19" s="179">
        <v>39.07</v>
      </c>
      <c r="IV19" s="179">
        <v>39.130000000000003</v>
      </c>
      <c r="IW19" s="179">
        <v>38.81</v>
      </c>
      <c r="IX19" s="179">
        <v>38.89</v>
      </c>
      <c r="IY19" s="179">
        <v>38.86</v>
      </c>
      <c r="IZ19" s="179">
        <v>38.06</v>
      </c>
      <c r="JA19" s="179">
        <v>38</v>
      </c>
      <c r="JB19" s="179">
        <v>37.82</v>
      </c>
      <c r="JC19" s="179">
        <v>38.57</v>
      </c>
      <c r="JD19" s="179">
        <v>38.950000000000003</v>
      </c>
      <c r="JE19" s="179">
        <v>39.020000000000003</v>
      </c>
      <c r="JF19" s="179">
        <v>39.01</v>
      </c>
      <c r="JG19" s="179">
        <v>39.369999999999997</v>
      </c>
      <c r="JH19" s="179">
        <v>39.229999999999997</v>
      </c>
      <c r="JI19" s="179">
        <v>39.5</v>
      </c>
      <c r="JJ19" s="179">
        <v>39.6</v>
      </c>
      <c r="JK19" s="179">
        <v>39.01</v>
      </c>
      <c r="JL19" s="179">
        <v>38.92</v>
      </c>
      <c r="JM19" s="179">
        <v>39.32</v>
      </c>
      <c r="JN19" s="179">
        <v>39.46</v>
      </c>
      <c r="JO19" s="179">
        <v>39.659999999999997</v>
      </c>
      <c r="JP19" s="179">
        <v>39.700000000000003</v>
      </c>
      <c r="JQ19" s="179">
        <v>39.44</v>
      </c>
      <c r="JR19" s="179">
        <v>39.450000000000003</v>
      </c>
      <c r="JS19" s="179">
        <v>39.409999999999997</v>
      </c>
      <c r="JT19" s="179">
        <v>39.79</v>
      </c>
      <c r="JU19" s="179">
        <v>39.6</v>
      </c>
      <c r="JV19" s="179">
        <v>39.68</v>
      </c>
      <c r="JW19" s="179">
        <v>39.770000000000003</v>
      </c>
      <c r="JX19" s="179">
        <v>39.68</v>
      </c>
      <c r="JY19" s="179">
        <v>39.57</v>
      </c>
      <c r="JZ19" s="179">
        <v>39.520000000000003</v>
      </c>
      <c r="KA19" s="179">
        <v>39.270000000000003</v>
      </c>
      <c r="KB19" s="179">
        <v>39.18</v>
      </c>
      <c r="KC19" s="179">
        <v>38.83</v>
      </c>
      <c r="KD19" s="179">
        <v>38.57</v>
      </c>
      <c r="KE19" s="179">
        <v>38.369999999999997</v>
      </c>
      <c r="KF19" s="179">
        <v>38.36</v>
      </c>
      <c r="KG19" s="179">
        <v>38.32</v>
      </c>
      <c r="KH19" s="179">
        <v>38</v>
      </c>
      <c r="KI19" s="179">
        <v>37.97</v>
      </c>
      <c r="KJ19" s="179">
        <v>38</v>
      </c>
      <c r="KK19" s="179">
        <v>38.28</v>
      </c>
      <c r="KL19" s="179">
        <v>38.76</v>
      </c>
      <c r="KM19" s="179">
        <v>39.33</v>
      </c>
      <c r="KN19" s="179">
        <v>39.619999999999997</v>
      </c>
      <c r="KO19" s="179">
        <v>39.799999999999997</v>
      </c>
      <c r="KP19" s="179">
        <v>39.86</v>
      </c>
      <c r="KQ19" s="179">
        <v>39.83</v>
      </c>
      <c r="KR19" s="179">
        <v>39.71</v>
      </c>
      <c r="KS19" s="179">
        <v>39.69</v>
      </c>
      <c r="KT19" s="179">
        <v>39.86</v>
      </c>
      <c r="KU19" s="179">
        <v>39.97</v>
      </c>
      <c r="KV19" s="179">
        <v>39.93</v>
      </c>
      <c r="KW19" s="179">
        <v>39.89</v>
      </c>
      <c r="KX19" s="179">
        <v>39.78</v>
      </c>
      <c r="KY19" s="179">
        <v>39.840000000000003</v>
      </c>
      <c r="KZ19" s="179">
        <v>39.950000000000003</v>
      </c>
      <c r="LA19" s="179">
        <v>39.880000000000003</v>
      </c>
      <c r="LB19" s="179">
        <v>39.9</v>
      </c>
      <c r="LC19" s="179">
        <v>39.619999999999997</v>
      </c>
      <c r="LD19" s="179">
        <v>39.78</v>
      </c>
      <c r="LE19" s="179">
        <v>40.229999999999997</v>
      </c>
      <c r="LF19" s="179">
        <v>40.049999999999997</v>
      </c>
      <c r="LG19" s="179">
        <v>40.17</v>
      </c>
      <c r="LH19" s="179">
        <v>40.130000000000003</v>
      </c>
      <c r="LI19" s="179">
        <v>40.06</v>
      </c>
      <c r="LJ19" s="179">
        <v>40.049999999999997</v>
      </c>
      <c r="LK19" s="179">
        <v>40.07</v>
      </c>
      <c r="LL19" s="179">
        <v>39.5</v>
      </c>
      <c r="LM19" s="179">
        <v>39.479999999999997</v>
      </c>
      <c r="LN19" s="179">
        <v>39.770000000000003</v>
      </c>
      <c r="LO19" s="179">
        <v>39.799999999999997</v>
      </c>
      <c r="LP19" s="179">
        <v>40.04</v>
      </c>
      <c r="LQ19" s="179">
        <v>40.22</v>
      </c>
      <c r="LR19" s="179">
        <v>40.24</v>
      </c>
      <c r="LS19" s="179">
        <v>40.380000000000003</v>
      </c>
      <c r="LT19" s="179">
        <v>40.17</v>
      </c>
      <c r="LU19" s="179">
        <v>40.090000000000003</v>
      </c>
      <c r="LV19" s="179">
        <v>40.01</v>
      </c>
      <c r="LW19" s="179">
        <v>40.06</v>
      </c>
      <c r="LX19" s="179">
        <v>40.03</v>
      </c>
      <c r="LY19" s="179">
        <v>40.049999999999997</v>
      </c>
      <c r="LZ19" s="179">
        <v>40.01</v>
      </c>
      <c r="MA19" s="179">
        <v>39.950000000000003</v>
      </c>
      <c r="MB19" s="179">
        <v>39.89</v>
      </c>
      <c r="MC19" s="179">
        <v>40.07</v>
      </c>
      <c r="MD19" s="179">
        <v>40.130000000000003</v>
      </c>
      <c r="ME19" s="179">
        <v>40.270000000000003</v>
      </c>
      <c r="MF19" s="179">
        <v>40.24</v>
      </c>
      <c r="MG19" s="179">
        <v>40.68</v>
      </c>
      <c r="MH19" s="179">
        <v>40.94</v>
      </c>
      <c r="MI19" s="179">
        <v>40.93</v>
      </c>
      <c r="MJ19" s="179">
        <v>41.27</v>
      </c>
      <c r="MK19" s="179">
        <v>41.27</v>
      </c>
      <c r="ML19" s="179">
        <v>40.83</v>
      </c>
      <c r="MM19" s="179">
        <v>40.99</v>
      </c>
      <c r="MN19" s="179">
        <v>40.99</v>
      </c>
      <c r="MO19" s="179">
        <v>40.6</v>
      </c>
      <c r="MP19" s="179">
        <v>40.619999999999997</v>
      </c>
      <c r="MQ19" s="179">
        <v>40.21</v>
      </c>
      <c r="MR19" s="179">
        <v>40.24</v>
      </c>
      <c r="MS19" s="179">
        <v>40.409999999999997</v>
      </c>
      <c r="MT19" s="179">
        <v>40.25</v>
      </c>
      <c r="MU19" s="179">
        <v>40.22</v>
      </c>
      <c r="MV19" s="179">
        <v>40.22</v>
      </c>
      <c r="MW19" s="179">
        <v>40.65</v>
      </c>
      <c r="MX19" s="179">
        <v>40.630000000000003</v>
      </c>
      <c r="MY19" s="179">
        <v>40.85</v>
      </c>
      <c r="MZ19" s="179">
        <v>40.79</v>
      </c>
      <c r="NA19" s="179">
        <v>41</v>
      </c>
      <c r="NB19" s="179">
        <v>41.01</v>
      </c>
      <c r="NC19" s="179">
        <v>41.2</v>
      </c>
      <c r="ND19" s="179">
        <v>41.1</v>
      </c>
      <c r="NE19" s="179">
        <v>41.22</v>
      </c>
      <c r="NF19" s="179">
        <v>41.32</v>
      </c>
      <c r="NG19" s="179">
        <v>41.36</v>
      </c>
      <c r="NH19" s="179">
        <v>41.18</v>
      </c>
      <c r="NI19" s="179">
        <v>40.82</v>
      </c>
      <c r="NJ19" s="179">
        <v>40.799999999999997</v>
      </c>
      <c r="NK19" s="179">
        <v>40.86</v>
      </c>
      <c r="NL19" s="179">
        <v>40.89</v>
      </c>
      <c r="NM19" s="179">
        <v>40.92</v>
      </c>
      <c r="NN19" s="179">
        <v>40.57</v>
      </c>
      <c r="NO19" s="179">
        <v>40.44</v>
      </c>
      <c r="NP19" s="179">
        <v>40.5</v>
      </c>
      <c r="NQ19" s="179">
        <v>40.51</v>
      </c>
      <c r="NR19" s="179">
        <v>40.53</v>
      </c>
      <c r="NS19" s="179">
        <v>40.43</v>
      </c>
      <c r="NT19" s="179">
        <v>40.53</v>
      </c>
      <c r="NU19" s="179">
        <v>40.36</v>
      </c>
      <c r="NV19" s="179">
        <v>40.42</v>
      </c>
      <c r="NW19" s="179">
        <v>40.78</v>
      </c>
      <c r="NX19" s="179">
        <v>40.96</v>
      </c>
      <c r="NY19" s="179">
        <v>40.96</v>
      </c>
      <c r="NZ19" s="179">
        <v>41.04</v>
      </c>
      <c r="OA19" s="179">
        <v>41</v>
      </c>
      <c r="OB19" s="179">
        <v>41.09</v>
      </c>
      <c r="OC19" s="180">
        <v>41.07</v>
      </c>
      <c r="OD19" s="180">
        <v>40.97</v>
      </c>
      <c r="OE19" s="180">
        <v>41.09</v>
      </c>
      <c r="OF19" s="180">
        <v>41.03</v>
      </c>
      <c r="OG19" s="180">
        <v>40.81</v>
      </c>
      <c r="OH19" s="180">
        <v>40.71</v>
      </c>
      <c r="OI19" s="180">
        <v>40.549999999999997</v>
      </c>
      <c r="OJ19" s="180">
        <v>40.43</v>
      </c>
      <c r="OK19" s="180">
        <v>40.68</v>
      </c>
      <c r="OL19" s="180">
        <v>40.72</v>
      </c>
      <c r="OM19" s="180">
        <v>40.69</v>
      </c>
      <c r="ON19" s="180">
        <v>40.78</v>
      </c>
      <c r="OO19" s="180">
        <v>40.92</v>
      </c>
      <c r="OP19" s="180">
        <v>41.11</v>
      </c>
      <c r="OQ19" s="180">
        <v>41.03</v>
      </c>
      <c r="OR19" s="180">
        <v>41.08</v>
      </c>
      <c r="OS19" s="180">
        <v>41.21</v>
      </c>
      <c r="OT19" s="180">
        <v>41.28</v>
      </c>
      <c r="OU19" s="180">
        <v>41.32</v>
      </c>
      <c r="OV19" s="180">
        <v>41.53</v>
      </c>
      <c r="OW19" s="180">
        <v>41.94</v>
      </c>
      <c r="OX19" s="180">
        <v>42.1</v>
      </c>
      <c r="OY19" s="180">
        <v>42.23</v>
      </c>
      <c r="OZ19" s="180">
        <v>42.49</v>
      </c>
      <c r="PA19" s="180">
        <v>42.34</v>
      </c>
      <c r="PB19" s="180">
        <v>42.21</v>
      </c>
      <c r="PC19" s="180">
        <v>42.13</v>
      </c>
      <c r="PD19" s="180">
        <v>42.11</v>
      </c>
      <c r="PE19" s="180">
        <v>42.01</v>
      </c>
      <c r="PF19" s="180">
        <v>41.86</v>
      </c>
      <c r="PG19" s="180">
        <v>41.93</v>
      </c>
      <c r="PH19" s="180">
        <v>41.81</v>
      </c>
      <c r="PI19" s="180">
        <v>41.65</v>
      </c>
      <c r="PJ19" s="180">
        <v>41.72</v>
      </c>
      <c r="PK19" s="180">
        <v>41.69</v>
      </c>
      <c r="PL19" s="180">
        <v>42.34</v>
      </c>
      <c r="PM19" s="180">
        <v>42.28</v>
      </c>
      <c r="PN19" s="180">
        <v>42.37</v>
      </c>
      <c r="PO19" s="180">
        <v>42.32</v>
      </c>
      <c r="PP19" s="180">
        <v>42.28</v>
      </c>
      <c r="PQ19" s="180">
        <v>42.22</v>
      </c>
      <c r="PR19" s="180">
        <v>42.22</v>
      </c>
      <c r="PS19" s="180">
        <v>42.19</v>
      </c>
      <c r="PT19" s="180">
        <v>42.21</v>
      </c>
      <c r="PU19" s="180">
        <v>41.96</v>
      </c>
      <c r="PV19" s="180">
        <v>42.06</v>
      </c>
      <c r="PW19" s="181">
        <v>42.03</v>
      </c>
      <c r="PX19" s="180">
        <v>41.74</v>
      </c>
      <c r="PY19" s="180">
        <v>41.27</v>
      </c>
      <c r="PZ19" s="180">
        <v>41.02</v>
      </c>
      <c r="QA19" s="180">
        <v>40.89</v>
      </c>
      <c r="QB19" s="180">
        <v>40.98</v>
      </c>
      <c r="QC19" s="180">
        <v>40.97</v>
      </c>
      <c r="QD19" s="180">
        <v>40.85</v>
      </c>
      <c r="QE19" s="180">
        <v>40.82</v>
      </c>
      <c r="QF19" s="180">
        <v>40.72</v>
      </c>
      <c r="QG19" s="180">
        <v>40.96</v>
      </c>
      <c r="QH19" s="180">
        <v>40.53</v>
      </c>
      <c r="QI19" s="180">
        <v>40.47</v>
      </c>
      <c r="QJ19" s="180">
        <v>40.049999999999997</v>
      </c>
      <c r="QK19" s="180">
        <v>40.049999999999997</v>
      </c>
      <c r="QL19" s="180">
        <v>40.380000000000003</v>
      </c>
      <c r="QM19" s="180">
        <v>40.799999999999997</v>
      </c>
      <c r="QN19" s="180">
        <v>40.71</v>
      </c>
      <c r="QO19" s="180">
        <v>40.46</v>
      </c>
      <c r="QP19" s="180">
        <v>40.29</v>
      </c>
      <c r="QQ19" s="180">
        <v>40.22</v>
      </c>
      <c r="QR19" s="180">
        <v>40.08</v>
      </c>
      <c r="QS19" s="180">
        <v>40.19</v>
      </c>
      <c r="QT19" s="180">
        <v>40.1</v>
      </c>
      <c r="QU19" s="180">
        <v>40.19</v>
      </c>
      <c r="QV19" s="180">
        <v>40.450000000000003</v>
      </c>
      <c r="QW19" s="180">
        <v>40.49</v>
      </c>
      <c r="QX19" s="180">
        <v>40.61</v>
      </c>
      <c r="QY19" s="180">
        <v>40.76</v>
      </c>
      <c r="QZ19" s="180">
        <v>40.78</v>
      </c>
      <c r="RA19" s="180">
        <v>40.81</v>
      </c>
      <c r="RB19" s="180">
        <v>41.01</v>
      </c>
      <c r="RC19" s="180">
        <v>41.42</v>
      </c>
      <c r="RD19" s="180">
        <v>41.79</v>
      </c>
      <c r="RE19" s="180">
        <v>41.63</v>
      </c>
      <c r="RF19" s="180">
        <v>41.39</v>
      </c>
      <c r="RG19" s="180">
        <v>41.57</v>
      </c>
      <c r="RH19" s="180">
        <v>41.81</v>
      </c>
      <c r="RI19" s="180">
        <v>41.69</v>
      </c>
      <c r="RJ19" s="180">
        <v>41.88</v>
      </c>
      <c r="RK19" s="180">
        <v>41.53</v>
      </c>
      <c r="RL19" s="180">
        <v>41.5</v>
      </c>
      <c r="RM19" s="180">
        <v>41.42</v>
      </c>
      <c r="RN19" s="180">
        <v>41.26</v>
      </c>
      <c r="RO19" s="180">
        <v>40.98</v>
      </c>
      <c r="RP19" s="180">
        <v>40.700000000000003</v>
      </c>
      <c r="RQ19" s="180">
        <v>40.950000000000003</v>
      </c>
      <c r="RR19" s="180">
        <v>40.96</v>
      </c>
      <c r="RS19" s="180">
        <v>41.17</v>
      </c>
      <c r="RT19" s="180">
        <v>41.11</v>
      </c>
      <c r="RU19" s="180">
        <v>41.02</v>
      </c>
      <c r="RV19" s="180">
        <v>41.22</v>
      </c>
      <c r="RW19" s="180">
        <v>41.59</v>
      </c>
      <c r="RX19" s="180">
        <v>41.47</v>
      </c>
      <c r="RY19" s="180">
        <v>41.57</v>
      </c>
      <c r="RZ19" s="180">
        <v>41.56</v>
      </c>
      <c r="SA19" s="180">
        <v>41.87</v>
      </c>
      <c r="SB19" s="180">
        <v>41.89</v>
      </c>
      <c r="SC19" s="180">
        <v>42.13</v>
      </c>
      <c r="SD19" s="180">
        <v>42.17</v>
      </c>
      <c r="SE19" s="180">
        <v>42.02</v>
      </c>
      <c r="SF19" s="180">
        <v>42.04</v>
      </c>
      <c r="SG19" s="180">
        <v>41.99</v>
      </c>
      <c r="SH19" s="180">
        <v>42.12</v>
      </c>
      <c r="SI19" s="180">
        <v>42.16</v>
      </c>
      <c r="SJ19" s="180">
        <v>42.27</v>
      </c>
      <c r="SK19" s="180">
        <v>42.32</v>
      </c>
      <c r="SL19" s="183">
        <v>42.18</v>
      </c>
      <c r="SM19" s="183">
        <v>42.7</v>
      </c>
      <c r="SN19" s="183">
        <v>42.73</v>
      </c>
      <c r="SO19" s="183">
        <v>42.51</v>
      </c>
      <c r="SP19" s="183">
        <v>42.43</v>
      </c>
      <c r="SQ19" s="183">
        <v>42.4</v>
      </c>
      <c r="SR19" s="183">
        <v>42.29</v>
      </c>
      <c r="SS19" s="183">
        <v>42.33</v>
      </c>
      <c r="ST19" s="183">
        <v>42.09</v>
      </c>
      <c r="SU19" s="183">
        <v>42.1</v>
      </c>
      <c r="SV19" s="183">
        <v>42.3</v>
      </c>
      <c r="SW19" s="183">
        <v>42.4</v>
      </c>
      <c r="SX19" s="183">
        <v>42.47</v>
      </c>
      <c r="SY19" s="183">
        <v>42.21</v>
      </c>
      <c r="SZ19" s="183">
        <v>42.42</v>
      </c>
      <c r="TA19" s="183">
        <v>42.48</v>
      </c>
      <c r="TB19" s="183">
        <v>42.51</v>
      </c>
      <c r="TC19" s="183">
        <v>42.33</v>
      </c>
      <c r="TD19" s="183">
        <v>42.36</v>
      </c>
      <c r="TE19" s="202">
        <v>42.16</v>
      </c>
      <c r="TF19" s="202">
        <v>42.37</v>
      </c>
      <c r="TG19" s="202">
        <v>42.38</v>
      </c>
      <c r="TH19" s="202">
        <v>42.63</v>
      </c>
      <c r="TI19" s="202">
        <v>42.71</v>
      </c>
      <c r="TJ19" s="202">
        <v>42.72</v>
      </c>
      <c r="TK19" s="202">
        <v>42.84</v>
      </c>
      <c r="TL19" s="202">
        <v>42.86</v>
      </c>
      <c r="TM19" s="202">
        <v>43.08</v>
      </c>
      <c r="TN19" s="202">
        <v>43.59</v>
      </c>
      <c r="TO19" s="202">
        <v>43.46</v>
      </c>
      <c r="TP19" s="202">
        <v>43.65</v>
      </c>
      <c r="TQ19" s="202">
        <v>43.62</v>
      </c>
      <c r="TR19" s="202">
        <v>43.67</v>
      </c>
      <c r="TS19" s="202">
        <v>43.79</v>
      </c>
      <c r="TT19" s="202">
        <v>43.9</v>
      </c>
      <c r="TU19" s="202">
        <v>43.98</v>
      </c>
      <c r="TV19" s="202">
        <v>44.31</v>
      </c>
      <c r="TW19" s="202">
        <v>44.24</v>
      </c>
      <c r="TX19" s="202">
        <v>44.1</v>
      </c>
      <c r="TY19" s="202">
        <v>44.22</v>
      </c>
      <c r="TZ19" s="202">
        <v>44.06</v>
      </c>
      <c r="UA19" s="202">
        <v>44.24</v>
      </c>
      <c r="UB19" s="202">
        <v>43.98</v>
      </c>
      <c r="UC19" s="202">
        <v>44</v>
      </c>
      <c r="UD19" s="202">
        <v>44.31</v>
      </c>
      <c r="UE19" s="202">
        <v>44.31</v>
      </c>
      <c r="UF19" s="202">
        <v>44.78</v>
      </c>
      <c r="UG19" s="202">
        <v>44.66</v>
      </c>
      <c r="UH19" s="202">
        <v>44.99</v>
      </c>
      <c r="UI19" s="202">
        <v>44.66</v>
      </c>
      <c r="UJ19" s="202">
        <v>44.63</v>
      </c>
      <c r="UK19" s="202">
        <v>44.52</v>
      </c>
      <c r="UL19" s="202">
        <v>44.67</v>
      </c>
      <c r="UM19" s="202">
        <v>44.69</v>
      </c>
      <c r="UN19" s="202">
        <v>44.45</v>
      </c>
      <c r="UO19" s="202">
        <v>44.44</v>
      </c>
      <c r="UP19" s="202">
        <v>44.38</v>
      </c>
      <c r="UQ19" s="202">
        <v>44.5</v>
      </c>
      <c r="UR19" s="202">
        <v>44.05</v>
      </c>
      <c r="US19" s="202">
        <v>43.76</v>
      </c>
      <c r="UT19" s="202">
        <v>44.1</v>
      </c>
      <c r="UU19" s="202">
        <v>43.69</v>
      </c>
      <c r="UV19" s="202">
        <v>43.61</v>
      </c>
      <c r="UW19" s="202">
        <v>43.12</v>
      </c>
      <c r="UX19" s="202">
        <v>43.32</v>
      </c>
      <c r="UY19" s="202">
        <v>43.52</v>
      </c>
      <c r="UZ19" s="202">
        <v>43.84</v>
      </c>
      <c r="VA19" s="202">
        <v>43.29</v>
      </c>
      <c r="VB19" s="202">
        <v>43.21</v>
      </c>
      <c r="VC19" s="202">
        <v>43.08</v>
      </c>
      <c r="VD19" s="202">
        <v>43.78</v>
      </c>
      <c r="VE19" s="202">
        <v>43.3</v>
      </c>
      <c r="VF19" s="26">
        <v>43.44</v>
      </c>
      <c r="VG19" s="26">
        <v>43.57</v>
      </c>
      <c r="VH19" s="26">
        <v>43.25</v>
      </c>
      <c r="VI19" s="26">
        <v>43.33</v>
      </c>
      <c r="VJ19" s="26">
        <v>43.33</v>
      </c>
      <c r="VK19" s="26">
        <v>42.9</v>
      </c>
      <c r="VL19" s="26">
        <v>42.06</v>
      </c>
      <c r="VM19" s="26">
        <v>41.16</v>
      </c>
      <c r="VN19" s="202">
        <v>41.72</v>
      </c>
      <c r="VO19" s="202">
        <v>41.57</v>
      </c>
      <c r="VP19" s="202">
        <v>41.9</v>
      </c>
      <c r="VQ19" s="202">
        <v>41.75</v>
      </c>
      <c r="VR19" s="202">
        <v>40.94</v>
      </c>
      <c r="VS19" s="202">
        <v>36.93</v>
      </c>
      <c r="VT19" s="202">
        <v>38.42</v>
      </c>
      <c r="VU19" s="202">
        <v>38.729999999999997</v>
      </c>
      <c r="VV19" s="202">
        <v>37.32</v>
      </c>
      <c r="VW19" s="202">
        <v>37.9</v>
      </c>
      <c r="VX19" s="202">
        <v>37.35</v>
      </c>
      <c r="VY19" s="202">
        <v>37.659999999999997</v>
      </c>
      <c r="VZ19" s="202">
        <v>35.729999999999997</v>
      </c>
      <c r="WA19" s="202">
        <v>34.69</v>
      </c>
      <c r="WB19" s="202">
        <v>35.520000000000003</v>
      </c>
      <c r="WC19" s="202">
        <v>34.21</v>
      </c>
      <c r="WD19" s="202">
        <v>35.090000000000003</v>
      </c>
      <c r="WE19" s="202">
        <v>35.72</v>
      </c>
      <c r="WF19" s="202">
        <v>35.229999999999997</v>
      </c>
      <c r="WG19" s="202">
        <v>35.69</v>
      </c>
      <c r="WH19" s="202">
        <v>34.78</v>
      </c>
      <c r="WI19" s="26">
        <v>35.369999999999997</v>
      </c>
      <c r="WJ19" s="202">
        <v>35.08</v>
      </c>
      <c r="WK19" s="202">
        <v>35.549999999999997</v>
      </c>
      <c r="WL19" s="202">
        <v>36.020000000000003</v>
      </c>
      <c r="WM19" s="202">
        <v>36.4</v>
      </c>
      <c r="WN19" s="202">
        <v>36.770000000000003</v>
      </c>
      <c r="WO19" s="202">
        <v>36.74</v>
      </c>
      <c r="WP19" s="202">
        <v>37.28</v>
      </c>
      <c r="WQ19" s="202">
        <v>37.71</v>
      </c>
      <c r="WR19" s="202">
        <v>37.869999999999997</v>
      </c>
      <c r="WS19" s="202">
        <v>37.950000000000003</v>
      </c>
      <c r="WT19" s="202">
        <v>37.659999999999997</v>
      </c>
      <c r="WU19" s="202">
        <v>37.24</v>
      </c>
      <c r="WV19" s="202">
        <v>37.6</v>
      </c>
      <c r="WW19" s="202">
        <v>37.380000000000003</v>
      </c>
      <c r="WX19" s="202">
        <v>36.42</v>
      </c>
      <c r="WY19" s="202">
        <v>36.229999999999997</v>
      </c>
      <c r="WZ19" s="202">
        <v>37.06</v>
      </c>
      <c r="XA19" s="202">
        <v>37.33</v>
      </c>
      <c r="XB19" s="202">
        <v>37.479999999999997</v>
      </c>
      <c r="XC19" s="202">
        <v>37.409999999999997</v>
      </c>
      <c r="XD19" s="202">
        <v>37.81</v>
      </c>
      <c r="XE19" s="202">
        <v>38.369999999999997</v>
      </c>
      <c r="XF19" s="202">
        <v>37.020000000000003</v>
      </c>
      <c r="XG19" s="202">
        <v>37.03</v>
      </c>
      <c r="XH19" s="202">
        <v>37.630000000000003</v>
      </c>
      <c r="XI19" s="202">
        <v>37.67</v>
      </c>
      <c r="XJ19" s="202">
        <v>37.71</v>
      </c>
      <c r="XK19" s="202">
        <v>37.799999999999997</v>
      </c>
      <c r="XL19" s="202">
        <v>38</v>
      </c>
      <c r="XM19" s="202">
        <v>38.03</v>
      </c>
      <c r="XN19" s="202">
        <v>37.94</v>
      </c>
      <c r="XO19" s="202">
        <v>37.76</v>
      </c>
      <c r="XP19" s="202">
        <v>38.270000000000003</v>
      </c>
      <c r="XQ19" s="202">
        <v>38.270000000000003</v>
      </c>
      <c r="XR19" s="202">
        <v>38.35</v>
      </c>
      <c r="XS19" s="202">
        <v>38.69</v>
      </c>
      <c r="XT19" s="202">
        <v>38.700000000000003</v>
      </c>
      <c r="XU19" s="202">
        <v>39.520000000000003</v>
      </c>
      <c r="XV19" s="202">
        <v>38.909999999999997</v>
      </c>
      <c r="XW19" s="202">
        <v>39.409999999999997</v>
      </c>
      <c r="XX19" s="202">
        <v>39.46</v>
      </c>
      <c r="XY19" s="202">
        <v>39.47</v>
      </c>
      <c r="XZ19" s="202">
        <v>39.64</v>
      </c>
      <c r="YA19" s="360">
        <v>40.729999999999997</v>
      </c>
      <c r="YB19" s="360">
        <v>41.11</v>
      </c>
      <c r="YC19" s="360">
        <v>40.72</v>
      </c>
      <c r="YD19" s="360">
        <v>41.18</v>
      </c>
      <c r="YE19" s="360">
        <v>40.880000000000003</v>
      </c>
      <c r="YF19" s="360">
        <v>40.950000000000003</v>
      </c>
      <c r="YG19" s="360">
        <v>40.700000000000003</v>
      </c>
      <c r="YH19" s="360">
        <v>40.380000000000003</v>
      </c>
      <c r="YI19" s="360">
        <v>40.020000000000003</v>
      </c>
      <c r="YJ19" s="360">
        <v>40.380000000000003</v>
      </c>
      <c r="YK19" s="360">
        <v>40.56</v>
      </c>
      <c r="YL19" s="360">
        <v>40.520000000000003</v>
      </c>
      <c r="YM19" s="360">
        <v>40.54</v>
      </c>
      <c r="YN19" s="360">
        <v>40.6</v>
      </c>
      <c r="YO19" s="360">
        <v>41.03</v>
      </c>
      <c r="YP19" s="360">
        <v>40.659999999999997</v>
      </c>
      <c r="YQ19" s="360">
        <v>40.78</v>
      </c>
      <c r="YR19" s="360">
        <v>40.35</v>
      </c>
      <c r="YS19" s="360">
        <v>40.07</v>
      </c>
      <c r="YT19" s="360">
        <v>39.78</v>
      </c>
      <c r="YU19" s="360">
        <v>40.08</v>
      </c>
      <c r="YV19" s="360">
        <v>40.07</v>
      </c>
      <c r="YW19" s="360">
        <v>39.549999999999997</v>
      </c>
      <c r="YX19" s="360">
        <v>39.22</v>
      </c>
      <c r="YY19" s="360">
        <v>39.799999999999997</v>
      </c>
      <c r="YZ19" s="360">
        <v>39.94</v>
      </c>
      <c r="ZA19" s="360">
        <v>39.83</v>
      </c>
      <c r="ZB19" s="360">
        <v>39.81</v>
      </c>
      <c r="ZC19" s="360">
        <v>39.49</v>
      </c>
      <c r="ZD19" s="360">
        <v>39.46</v>
      </c>
      <c r="ZE19" s="360">
        <v>40.049999999999997</v>
      </c>
      <c r="ZF19" s="360">
        <v>40.119999999999997</v>
      </c>
      <c r="ZG19" s="360">
        <v>40.119999999999997</v>
      </c>
      <c r="ZH19" s="360">
        <v>39.69</v>
      </c>
      <c r="ZI19" s="360">
        <v>39.71</v>
      </c>
      <c r="ZJ19" s="360">
        <v>39.51</v>
      </c>
      <c r="ZK19" s="360">
        <v>39.42</v>
      </c>
      <c r="ZL19" s="360">
        <v>38.770000000000003</v>
      </c>
      <c r="ZM19" s="360">
        <v>38.590000000000003</v>
      </c>
      <c r="ZN19" s="360">
        <v>38.42</v>
      </c>
      <c r="ZO19" s="360">
        <v>38.69</v>
      </c>
      <c r="ZP19" s="360">
        <v>38.9</v>
      </c>
      <c r="ZQ19" s="360">
        <v>38.840000000000003</v>
      </c>
      <c r="ZR19" s="360">
        <v>38.72</v>
      </c>
      <c r="ZS19" s="360">
        <v>38.6</v>
      </c>
      <c r="ZT19" s="360">
        <v>38.94</v>
      </c>
      <c r="ZU19" s="360">
        <v>38.92</v>
      </c>
      <c r="ZV19" s="360">
        <v>38.64</v>
      </c>
      <c r="ZW19" s="360">
        <v>38.86</v>
      </c>
      <c r="ZX19" s="360">
        <v>39.049999999999997</v>
      </c>
      <c r="ZY19" s="360">
        <v>38.83</v>
      </c>
      <c r="ZZ19" s="360">
        <v>38.93</v>
      </c>
      <c r="AAA19" s="360">
        <v>38.619999999999997</v>
      </c>
      <c r="AAB19" s="360">
        <v>38.479999999999997</v>
      </c>
      <c r="AAC19" s="360">
        <v>38.340000000000003</v>
      </c>
      <c r="AAD19" s="360">
        <v>38.28</v>
      </c>
      <c r="AAE19" s="360">
        <v>37.74</v>
      </c>
      <c r="AAF19" s="360">
        <v>37.99</v>
      </c>
      <c r="AAG19" s="360">
        <v>38.17</v>
      </c>
      <c r="AAH19" s="361">
        <v>38.68</v>
      </c>
      <c r="AAI19" s="427">
        <v>38.770000000000003</v>
      </c>
      <c r="AAJ19" s="427">
        <v>38.6</v>
      </c>
      <c r="AAK19" s="427">
        <v>37.93</v>
      </c>
      <c r="AAL19" s="427">
        <v>37.979999999999997</v>
      </c>
      <c r="AAM19" s="427">
        <v>37.76</v>
      </c>
      <c r="AAN19" s="427">
        <v>37.58</v>
      </c>
      <c r="AAO19" s="427">
        <v>37.6</v>
      </c>
      <c r="AAP19" s="427">
        <v>37.74</v>
      </c>
      <c r="AAQ19" s="427">
        <v>38.11</v>
      </c>
      <c r="AAR19" s="427">
        <v>38.17</v>
      </c>
      <c r="AAS19" s="427">
        <v>37.89</v>
      </c>
      <c r="AAT19" s="427">
        <v>38.07</v>
      </c>
      <c r="AAU19" s="427">
        <v>37.96</v>
      </c>
      <c r="AAV19" s="427">
        <v>38.03</v>
      </c>
      <c r="AAW19" s="427">
        <v>37.520000000000003</v>
      </c>
      <c r="AAX19" s="427">
        <v>37.47</v>
      </c>
      <c r="AAY19" s="427">
        <v>37.409999999999997</v>
      </c>
      <c r="AAZ19" s="427">
        <v>37.01</v>
      </c>
      <c r="ABA19" s="427">
        <v>37.15</v>
      </c>
      <c r="ABB19" s="427">
        <v>36.32</v>
      </c>
      <c r="ABC19" s="427">
        <v>35.86</v>
      </c>
      <c r="ABD19" s="427">
        <v>36.24</v>
      </c>
      <c r="ABE19" s="427">
        <v>36.880000000000003</v>
      </c>
      <c r="ABF19" s="427">
        <v>36.43</v>
      </c>
      <c r="ABG19" s="427">
        <v>36.409999999999997</v>
      </c>
      <c r="ABH19" s="427">
        <v>36.340000000000003</v>
      </c>
      <c r="ABI19" s="427">
        <v>36.56</v>
      </c>
      <c r="ABJ19" s="427">
        <v>36.630000000000003</v>
      </c>
      <c r="ABK19" s="427">
        <v>37.01</v>
      </c>
      <c r="ABL19" s="427">
        <v>37.07</v>
      </c>
      <c r="ABM19" s="427">
        <v>37.049999999999997</v>
      </c>
      <c r="ABN19" s="427">
        <v>36.909999999999997</v>
      </c>
      <c r="ABO19" s="427">
        <v>36.630000000000003</v>
      </c>
      <c r="ABP19" s="427">
        <v>36.57</v>
      </c>
      <c r="ABQ19" s="427">
        <v>36.68</v>
      </c>
      <c r="ABR19" s="427">
        <v>37.1</v>
      </c>
      <c r="ABS19" s="427">
        <v>37.01</v>
      </c>
      <c r="ABT19" s="427">
        <v>37.369999999999997</v>
      </c>
      <c r="ABU19" s="427">
        <v>37.32</v>
      </c>
      <c r="ABV19" s="427">
        <v>37.32</v>
      </c>
      <c r="ABW19" s="427">
        <v>36.799999999999997</v>
      </c>
      <c r="ABX19" s="427">
        <v>36.17</v>
      </c>
      <c r="ABY19" s="427">
        <v>35.950000000000003</v>
      </c>
      <c r="ABZ19" s="427">
        <v>35.340000000000003</v>
      </c>
      <c r="ACA19" s="427">
        <v>35.69</v>
      </c>
      <c r="ACB19" s="427">
        <v>36.07</v>
      </c>
      <c r="ACC19" s="427">
        <v>36.31</v>
      </c>
      <c r="ACD19" s="427">
        <v>36.93</v>
      </c>
      <c r="ACE19" s="427">
        <v>37.01</v>
      </c>
      <c r="ACF19" s="427">
        <v>37.229999999999997</v>
      </c>
      <c r="ACG19" s="427">
        <v>37.32</v>
      </c>
      <c r="ACH19" s="427">
        <v>36.97</v>
      </c>
      <c r="ACI19" s="427">
        <v>36.92</v>
      </c>
      <c r="ACJ19" s="427">
        <v>37.380000000000003</v>
      </c>
      <c r="ACK19" s="427">
        <v>37.53</v>
      </c>
      <c r="ACL19" s="427">
        <v>37.33</v>
      </c>
      <c r="ACM19" s="427">
        <v>37.44</v>
      </c>
      <c r="ACN19" s="427">
        <v>37.68</v>
      </c>
      <c r="ACO19" s="427">
        <v>37.6</v>
      </c>
      <c r="ACP19" s="427">
        <v>37.770000000000003</v>
      </c>
      <c r="ACQ19" s="427">
        <v>37.56</v>
      </c>
      <c r="ACR19" s="427">
        <v>37.4</v>
      </c>
      <c r="ACS19" s="477">
        <v>37.33</v>
      </c>
      <c r="ACT19" s="477">
        <v>37.700000000000003</v>
      </c>
      <c r="ACU19" s="477">
        <v>37.92</v>
      </c>
      <c r="ACV19" s="477">
        <v>38.36</v>
      </c>
      <c r="ACW19" s="477">
        <v>38.42</v>
      </c>
      <c r="ACX19" s="477">
        <v>38.71</v>
      </c>
      <c r="ACY19" s="477">
        <v>38.85</v>
      </c>
      <c r="ACZ19" s="477">
        <v>38.64</v>
      </c>
      <c r="ADA19" s="477">
        <v>38.9</v>
      </c>
      <c r="ADB19" s="477">
        <v>39.049999999999997</v>
      </c>
      <c r="ADC19" s="477">
        <v>38.82</v>
      </c>
      <c r="ADD19" s="477">
        <v>38.75</v>
      </c>
      <c r="ADE19" s="477">
        <v>39.04</v>
      </c>
      <c r="ADF19" s="477">
        <v>38.86</v>
      </c>
      <c r="ADG19" s="477">
        <v>38.049999999999997</v>
      </c>
      <c r="ADH19" s="477">
        <v>37.76</v>
      </c>
      <c r="ADI19" s="477">
        <v>37.799999999999997</v>
      </c>
      <c r="ADJ19" s="477">
        <v>38.14</v>
      </c>
      <c r="ADK19" s="477">
        <v>38.69</v>
      </c>
      <c r="ADL19" s="477">
        <v>38.729999999999997</v>
      </c>
      <c r="ADM19" s="477">
        <v>38.5</v>
      </c>
      <c r="ADN19" s="477">
        <v>38.11</v>
      </c>
      <c r="ADO19" s="477">
        <v>38.83</v>
      </c>
      <c r="ADP19" s="477">
        <v>38.01</v>
      </c>
      <c r="ADQ19" s="477">
        <v>38.81</v>
      </c>
      <c r="ADR19" s="477">
        <v>38.619999999999997</v>
      </c>
      <c r="ADS19" s="477">
        <v>38.299999999999997</v>
      </c>
      <c r="ADT19" s="477">
        <v>38.24</v>
      </c>
      <c r="ADU19" s="477">
        <v>38.380000000000003</v>
      </c>
      <c r="ADV19" s="477">
        <v>38.72</v>
      </c>
      <c r="ADW19" s="477">
        <v>38.619999999999997</v>
      </c>
      <c r="ADX19" s="477">
        <v>38.79</v>
      </c>
      <c r="ADY19" s="477">
        <v>38.520000000000003</v>
      </c>
      <c r="ADZ19" s="477">
        <v>38.659999999999997</v>
      </c>
      <c r="AEA19" s="477">
        <v>38.89</v>
      </c>
      <c r="AEB19" s="477">
        <v>38.82</v>
      </c>
      <c r="AEC19" s="477">
        <v>38.270000000000003</v>
      </c>
      <c r="AED19" s="477">
        <v>38.130000000000003</v>
      </c>
      <c r="AEE19" s="477">
        <v>37.61</v>
      </c>
      <c r="AEF19" s="477">
        <v>37.99</v>
      </c>
      <c r="AEG19" s="477">
        <v>37.36</v>
      </c>
      <c r="AEH19" s="477">
        <v>37.380000000000003</v>
      </c>
      <c r="AEI19" s="477">
        <v>37.75</v>
      </c>
      <c r="AEJ19" s="477">
        <v>37.53</v>
      </c>
      <c r="AEK19" s="477">
        <v>37.43</v>
      </c>
      <c r="AEL19" s="477">
        <v>37.659999999999997</v>
      </c>
      <c r="AEM19" s="477">
        <v>37.99</v>
      </c>
      <c r="AEN19" s="477">
        <v>38.380000000000003</v>
      </c>
      <c r="AEO19" s="477">
        <v>38.44</v>
      </c>
      <c r="AEP19" s="477">
        <v>38.619999999999997</v>
      </c>
      <c r="AEQ19" s="477">
        <v>38.630000000000003</v>
      </c>
      <c r="AER19" s="477">
        <v>38.869999999999997</v>
      </c>
      <c r="AES19" s="477">
        <v>38.880000000000003</v>
      </c>
      <c r="AET19" s="477">
        <v>38.619999999999997</v>
      </c>
      <c r="AEU19" s="26">
        <v>38.619999999999997</v>
      </c>
      <c r="AEV19" s="26">
        <v>38.56</v>
      </c>
      <c r="AEW19" s="26">
        <v>38.22</v>
      </c>
      <c r="AEX19" s="26">
        <v>38.46</v>
      </c>
      <c r="AEY19" s="26">
        <v>38.68</v>
      </c>
      <c r="AEZ19" s="26">
        <v>38.799999999999997</v>
      </c>
      <c r="AFA19" s="26">
        <v>38.29</v>
      </c>
      <c r="AFB19" s="26">
        <v>38.520000000000003</v>
      </c>
      <c r="AFC19" s="26">
        <v>38.21</v>
      </c>
      <c r="AFD19" s="26">
        <v>38.75</v>
      </c>
      <c r="AFE19" s="26">
        <v>38.590000000000003</v>
      </c>
      <c r="AFF19" s="26">
        <v>38.31</v>
      </c>
      <c r="AFG19" s="26">
        <v>38.44</v>
      </c>
      <c r="AFH19" s="26">
        <v>38.5</v>
      </c>
      <c r="AFI19" s="26">
        <v>38.770000000000003</v>
      </c>
      <c r="AFJ19" s="26">
        <v>38.76</v>
      </c>
      <c r="AFK19" s="26">
        <v>38.950000000000003</v>
      </c>
      <c r="AFL19" s="26">
        <v>39.06</v>
      </c>
      <c r="AFM19" s="26">
        <v>38.97</v>
      </c>
      <c r="AFN19" s="26">
        <v>38.68</v>
      </c>
      <c r="AFO19" s="26">
        <v>38.450000000000003</v>
      </c>
      <c r="AFP19" s="26">
        <v>38.15</v>
      </c>
      <c r="AFQ19" s="26">
        <v>37.81</v>
      </c>
      <c r="AFR19" s="26">
        <v>37.44</v>
      </c>
      <c r="AFS19" s="26">
        <v>37.4</v>
      </c>
      <c r="AFT19" s="26">
        <v>37.630000000000003</v>
      </c>
      <c r="AFU19" s="26">
        <v>37.61</v>
      </c>
      <c r="AFV19" s="26">
        <v>37.619999999999997</v>
      </c>
      <c r="AFW19" s="26">
        <v>37.65</v>
      </c>
      <c r="AFX19" s="26">
        <v>37.61</v>
      </c>
      <c r="AFY19" s="26">
        <v>37.450000000000003</v>
      </c>
      <c r="AFZ19" s="26">
        <v>37.200000000000003</v>
      </c>
      <c r="AGA19" s="26">
        <v>37.33</v>
      </c>
      <c r="AGB19" s="26">
        <v>36.64</v>
      </c>
      <c r="AGC19" s="26">
        <v>36.97</v>
      </c>
      <c r="AGD19" s="26">
        <v>36.96</v>
      </c>
      <c r="AGE19" s="26">
        <v>36.85</v>
      </c>
      <c r="AGF19" s="26">
        <v>36.909999999999997</v>
      </c>
      <c r="AGG19" s="26">
        <v>37.65</v>
      </c>
      <c r="AGH19" s="26">
        <v>37.020000000000003</v>
      </c>
      <c r="AGI19" s="26">
        <v>37.700000000000003</v>
      </c>
      <c r="AGJ19" s="26">
        <v>37.33</v>
      </c>
      <c r="AGK19" s="26">
        <v>37.479999999999997</v>
      </c>
      <c r="AGL19" s="26">
        <v>37.08</v>
      </c>
      <c r="AGM19" s="26">
        <v>37.26</v>
      </c>
      <c r="AGN19" s="26">
        <v>37.94</v>
      </c>
      <c r="AGO19" s="26">
        <v>38.1</v>
      </c>
      <c r="AGP19" s="26">
        <v>38.049999999999997</v>
      </c>
      <c r="AGQ19" s="26">
        <v>38.049999999999997</v>
      </c>
      <c r="AGR19" s="26">
        <v>38.29</v>
      </c>
      <c r="AGS19" s="26">
        <v>38.07</v>
      </c>
      <c r="AGT19" s="26">
        <v>37.74</v>
      </c>
      <c r="AGU19" s="26">
        <v>37.83</v>
      </c>
      <c r="AGV19" s="26">
        <v>38.08</v>
      </c>
      <c r="AGW19" s="26">
        <v>38.22</v>
      </c>
      <c r="AGX19" s="26">
        <v>38.42</v>
      </c>
      <c r="AGY19" s="26">
        <v>38.74</v>
      </c>
      <c r="AGZ19" s="26">
        <v>38.409999999999997</v>
      </c>
      <c r="AHA19" s="26">
        <v>38.51</v>
      </c>
      <c r="AHB19" s="26">
        <v>38.32</v>
      </c>
      <c r="AHC19" s="26">
        <v>38.53</v>
      </c>
      <c r="AHD19" s="26">
        <v>38.549999999999997</v>
      </c>
      <c r="BGD19" s="533"/>
      <c r="BGE19" s="532"/>
      <c r="BGF19" s="535"/>
    </row>
    <row r="20" spans="1:1731">
      <c r="A20" s="88" t="s">
        <v>250</v>
      </c>
      <c r="B20" s="179">
        <v>371.39</v>
      </c>
      <c r="C20" s="179">
        <v>371.95</v>
      </c>
      <c r="D20" s="179">
        <v>370.65</v>
      </c>
      <c r="E20" s="179">
        <v>369.86</v>
      </c>
      <c r="F20" s="179">
        <v>370.28</v>
      </c>
      <c r="G20" s="179">
        <v>369.74</v>
      </c>
      <c r="H20" s="179">
        <v>369.86</v>
      </c>
      <c r="I20" s="179">
        <v>369.13</v>
      </c>
      <c r="J20" s="179">
        <v>369</v>
      </c>
      <c r="K20" s="179">
        <v>369.09</v>
      </c>
      <c r="L20" s="179">
        <v>368.64</v>
      </c>
      <c r="M20" s="179">
        <v>368.32</v>
      </c>
      <c r="N20" s="179">
        <v>368.56</v>
      </c>
      <c r="O20" s="179">
        <v>368.69</v>
      </c>
      <c r="P20" s="179">
        <v>368.3</v>
      </c>
      <c r="Q20" s="179">
        <v>369.45</v>
      </c>
      <c r="R20" s="179">
        <v>370.95</v>
      </c>
      <c r="S20" s="179">
        <v>370.16</v>
      </c>
      <c r="T20" s="179">
        <v>370.44</v>
      </c>
      <c r="U20" s="179">
        <v>370.29</v>
      </c>
      <c r="V20" s="179">
        <v>370.56</v>
      </c>
      <c r="W20" s="179">
        <v>369.79</v>
      </c>
      <c r="X20" s="179">
        <v>369.84</v>
      </c>
      <c r="Y20" s="179">
        <v>369.04</v>
      </c>
      <c r="Z20" s="179">
        <v>369.25</v>
      </c>
      <c r="AA20" s="179">
        <v>369.01</v>
      </c>
      <c r="AB20" s="179">
        <v>368.74</v>
      </c>
      <c r="AC20" s="179">
        <v>368.44</v>
      </c>
      <c r="AD20" s="179">
        <v>368.36</v>
      </c>
      <c r="AE20" s="179">
        <v>368.26</v>
      </c>
      <c r="AF20" s="179">
        <v>367.98</v>
      </c>
      <c r="AG20" s="179">
        <v>368.56</v>
      </c>
      <c r="AH20" s="179">
        <v>368.44</v>
      </c>
      <c r="AI20" s="179">
        <v>366.83</v>
      </c>
      <c r="AJ20" s="179">
        <v>367.22</v>
      </c>
      <c r="AK20" s="179">
        <v>368.61</v>
      </c>
      <c r="AL20" s="179">
        <v>368.65</v>
      </c>
      <c r="AM20" s="179">
        <v>368.91</v>
      </c>
      <c r="AN20" s="179">
        <v>371.1</v>
      </c>
      <c r="AO20" s="179">
        <v>370.88</v>
      </c>
      <c r="AP20" s="179">
        <v>370.22</v>
      </c>
      <c r="AQ20" s="179">
        <v>371.58</v>
      </c>
      <c r="AR20" s="179">
        <v>373.79</v>
      </c>
      <c r="AS20" s="179">
        <v>373.42</v>
      </c>
      <c r="AT20" s="179">
        <v>373.9</v>
      </c>
      <c r="AU20" s="179">
        <v>374.81</v>
      </c>
      <c r="AV20" s="179">
        <v>374.71</v>
      </c>
      <c r="AW20" s="179">
        <v>373.27</v>
      </c>
      <c r="AX20" s="179">
        <v>372.95</v>
      </c>
      <c r="AY20" s="179">
        <v>374.01</v>
      </c>
      <c r="AZ20" s="179">
        <v>375.73</v>
      </c>
      <c r="BA20" s="179">
        <v>377.72</v>
      </c>
      <c r="BB20" s="179">
        <v>377.55</v>
      </c>
      <c r="BC20" s="179">
        <v>376.73</v>
      </c>
      <c r="BD20" s="179">
        <v>376.85</v>
      </c>
      <c r="BE20" s="179">
        <v>378.55</v>
      </c>
      <c r="BF20" s="179">
        <v>378.19</v>
      </c>
      <c r="BG20" s="179">
        <v>378.1</v>
      </c>
      <c r="BH20" s="179">
        <v>378.64</v>
      </c>
      <c r="BI20" s="179">
        <v>382.15</v>
      </c>
      <c r="BJ20" s="179">
        <v>382.62</v>
      </c>
      <c r="BK20" s="179">
        <v>382.39</v>
      </c>
      <c r="BL20" s="179">
        <v>381.86</v>
      </c>
      <c r="BM20" s="179">
        <v>383.92</v>
      </c>
      <c r="BN20" s="179">
        <v>383.46</v>
      </c>
      <c r="BO20" s="179">
        <v>384.93</v>
      </c>
      <c r="BP20" s="179">
        <v>383.66</v>
      </c>
      <c r="BQ20" s="179">
        <v>383.98</v>
      </c>
      <c r="BR20" s="179">
        <v>385.23</v>
      </c>
      <c r="BS20" s="179">
        <v>381.21</v>
      </c>
      <c r="BT20" s="179">
        <v>381.66</v>
      </c>
      <c r="BU20" s="179">
        <v>379.66</v>
      </c>
      <c r="BV20" s="179">
        <v>378.17</v>
      </c>
      <c r="BW20" s="179">
        <v>378.03</v>
      </c>
      <c r="BX20" s="179">
        <v>377.41</v>
      </c>
      <c r="BY20" s="179">
        <v>377.69</v>
      </c>
      <c r="BZ20" s="179">
        <v>377.78</v>
      </c>
      <c r="CA20" s="179">
        <v>377.79</v>
      </c>
      <c r="CB20" s="179">
        <v>377.03</v>
      </c>
      <c r="CC20" s="179">
        <v>378.25</v>
      </c>
      <c r="CD20" s="179">
        <v>379.85</v>
      </c>
      <c r="CE20" s="179">
        <v>379.67</v>
      </c>
      <c r="CF20" s="179">
        <v>378.15</v>
      </c>
      <c r="CG20" s="179">
        <v>377.42</v>
      </c>
      <c r="CH20" s="179">
        <v>376.96</v>
      </c>
      <c r="CI20" s="179">
        <v>377.5</v>
      </c>
      <c r="CJ20" s="179">
        <v>377.43</v>
      </c>
      <c r="CK20" s="179">
        <v>378.45</v>
      </c>
      <c r="CL20" s="179">
        <v>378.03</v>
      </c>
      <c r="CM20" s="179">
        <v>378.82</v>
      </c>
      <c r="CN20" s="179">
        <v>378.43</v>
      </c>
      <c r="CO20" s="179">
        <v>379.18</v>
      </c>
      <c r="CP20" s="179">
        <v>378.86</v>
      </c>
      <c r="CQ20" s="179">
        <v>378.99</v>
      </c>
      <c r="CR20" s="179">
        <v>378.89</v>
      </c>
      <c r="CS20" s="179">
        <v>378.84</v>
      </c>
      <c r="CT20" s="179">
        <v>378.84</v>
      </c>
      <c r="CU20" s="179">
        <v>379.28</v>
      </c>
      <c r="CV20" s="179">
        <v>378.71</v>
      </c>
      <c r="CW20" s="179">
        <v>380.41</v>
      </c>
      <c r="CX20" s="179">
        <v>382.82</v>
      </c>
      <c r="CY20" s="179">
        <v>381.1</v>
      </c>
      <c r="CZ20" s="179">
        <v>380.34</v>
      </c>
      <c r="DA20" s="179">
        <v>381.39</v>
      </c>
      <c r="DB20" s="179">
        <v>381.09</v>
      </c>
      <c r="DC20" s="179">
        <v>380.38</v>
      </c>
      <c r="DD20" s="179">
        <v>379.32</v>
      </c>
      <c r="DE20" s="179">
        <v>379.23</v>
      </c>
      <c r="DF20" s="179">
        <v>379.3</v>
      </c>
      <c r="DG20" s="179">
        <v>379.12</v>
      </c>
      <c r="DH20" s="179">
        <v>379.91</v>
      </c>
      <c r="DI20" s="179">
        <v>380.83</v>
      </c>
      <c r="DJ20" s="179">
        <v>380.69</v>
      </c>
      <c r="DK20" s="179">
        <v>380.71</v>
      </c>
      <c r="DL20" s="179">
        <v>381.54</v>
      </c>
      <c r="DM20" s="179">
        <v>381.3</v>
      </c>
      <c r="DN20" s="179">
        <v>380.96</v>
      </c>
      <c r="DO20" s="179">
        <v>381.33</v>
      </c>
      <c r="DP20" s="179">
        <v>380.91</v>
      </c>
      <c r="DQ20" s="179">
        <v>380.03</v>
      </c>
      <c r="DR20" s="179">
        <v>379.61</v>
      </c>
      <c r="DS20" s="179">
        <v>379.31</v>
      </c>
      <c r="DT20" s="179">
        <v>378.64</v>
      </c>
      <c r="DU20" s="179">
        <v>378.73</v>
      </c>
      <c r="DV20" s="179">
        <v>379.4</v>
      </c>
      <c r="DW20" s="179">
        <v>379.29</v>
      </c>
      <c r="DX20" s="179">
        <v>377.72</v>
      </c>
      <c r="DY20" s="179">
        <v>377.97</v>
      </c>
      <c r="DZ20" s="179">
        <v>378.1</v>
      </c>
      <c r="EA20" s="179">
        <v>377.39</v>
      </c>
      <c r="EB20" s="179">
        <v>377.37</v>
      </c>
      <c r="EC20" s="179">
        <v>376.54</v>
      </c>
      <c r="ED20" s="179">
        <v>377.33</v>
      </c>
      <c r="EE20" s="179">
        <v>378.56</v>
      </c>
      <c r="EF20" s="179">
        <v>378.81</v>
      </c>
      <c r="EG20" s="179">
        <v>377.77</v>
      </c>
      <c r="EH20" s="179">
        <v>377.06</v>
      </c>
      <c r="EI20" s="179">
        <v>377.69</v>
      </c>
      <c r="EJ20" s="179">
        <v>377.46</v>
      </c>
      <c r="EK20" s="179">
        <v>376.45</v>
      </c>
      <c r="EL20" s="179">
        <v>378.18</v>
      </c>
      <c r="EM20" s="179">
        <v>377.37</v>
      </c>
      <c r="EN20" s="179">
        <v>377.59</v>
      </c>
      <c r="EO20" s="179">
        <v>377.23</v>
      </c>
      <c r="EP20" s="179">
        <v>377.03</v>
      </c>
      <c r="EQ20" s="179">
        <v>375.6</v>
      </c>
      <c r="ER20" s="179">
        <v>375.15</v>
      </c>
      <c r="ES20" s="179">
        <v>376.4</v>
      </c>
      <c r="ET20" s="179">
        <v>375.66</v>
      </c>
      <c r="EU20" s="179">
        <v>376.37</v>
      </c>
      <c r="EV20" s="179">
        <v>377.08</v>
      </c>
      <c r="EW20" s="179">
        <v>377.28</v>
      </c>
      <c r="EX20" s="179">
        <v>376.39</v>
      </c>
      <c r="EY20" s="179">
        <v>377.14</v>
      </c>
      <c r="EZ20" s="179">
        <v>377.1</v>
      </c>
      <c r="FA20" s="179">
        <v>376.97</v>
      </c>
      <c r="FB20" s="179">
        <v>377.85</v>
      </c>
      <c r="FC20" s="179">
        <v>377.07</v>
      </c>
      <c r="FD20" s="179">
        <v>376.38</v>
      </c>
      <c r="FE20" s="179">
        <v>375.2</v>
      </c>
      <c r="FF20" s="179">
        <v>377.43</v>
      </c>
      <c r="FG20" s="179">
        <v>377.07</v>
      </c>
      <c r="FH20" s="179">
        <v>377.76</v>
      </c>
      <c r="FI20" s="179">
        <v>376.65</v>
      </c>
      <c r="FJ20" s="179">
        <v>375.66</v>
      </c>
      <c r="FK20" s="179">
        <v>373.67</v>
      </c>
      <c r="FL20" s="179">
        <v>371.8</v>
      </c>
      <c r="FM20" s="179">
        <v>371.78</v>
      </c>
      <c r="FN20" s="179">
        <v>370.14</v>
      </c>
      <c r="FO20" s="179">
        <v>369.63</v>
      </c>
      <c r="FP20" s="179">
        <v>372.34</v>
      </c>
      <c r="FQ20" s="179">
        <v>371.41</v>
      </c>
      <c r="FR20" s="179">
        <v>370.35</v>
      </c>
      <c r="FS20" s="179">
        <v>372.14</v>
      </c>
      <c r="FT20" s="179">
        <v>372.02</v>
      </c>
      <c r="FU20" s="179">
        <v>368.45</v>
      </c>
      <c r="FV20" s="179">
        <v>368.6</v>
      </c>
      <c r="FW20" s="179">
        <v>366.8</v>
      </c>
      <c r="FX20" s="179">
        <v>364.21</v>
      </c>
      <c r="FY20" s="179">
        <v>363.06</v>
      </c>
      <c r="FZ20" s="179">
        <v>363.32</v>
      </c>
      <c r="GA20" s="179">
        <v>361.5</v>
      </c>
      <c r="GB20" s="179">
        <v>363.34</v>
      </c>
      <c r="GC20" s="179">
        <v>363.56</v>
      </c>
      <c r="GD20" s="179">
        <v>361.81</v>
      </c>
      <c r="GE20" s="179">
        <v>360.92</v>
      </c>
      <c r="GF20" s="179">
        <v>360.61</v>
      </c>
      <c r="GG20" s="179">
        <v>361.86</v>
      </c>
      <c r="GH20" s="179">
        <v>360.43</v>
      </c>
      <c r="GI20" s="179">
        <v>356.55</v>
      </c>
      <c r="GJ20" s="179">
        <v>359.12</v>
      </c>
      <c r="GK20" s="179">
        <v>359.04</v>
      </c>
      <c r="GL20" s="179">
        <v>359.83</v>
      </c>
      <c r="GM20" s="179">
        <v>359.81</v>
      </c>
      <c r="GN20" s="179">
        <v>358.24</v>
      </c>
      <c r="GO20" s="179">
        <v>357.29</v>
      </c>
      <c r="GP20" s="179">
        <v>357.22</v>
      </c>
      <c r="GQ20" s="179">
        <v>356.28</v>
      </c>
      <c r="GR20" s="179">
        <v>356.47</v>
      </c>
      <c r="GS20" s="179">
        <v>357.78</v>
      </c>
      <c r="GT20" s="179">
        <v>360.14</v>
      </c>
      <c r="GU20" s="179">
        <v>360.94</v>
      </c>
      <c r="GV20" s="179">
        <v>360.58</v>
      </c>
      <c r="GW20" s="179">
        <v>359.49</v>
      </c>
      <c r="GX20" s="179">
        <v>358.82</v>
      </c>
      <c r="GY20" s="179">
        <v>362.64</v>
      </c>
      <c r="GZ20" s="179">
        <v>363.07</v>
      </c>
      <c r="HA20" s="179">
        <v>362.5</v>
      </c>
      <c r="HB20" s="179">
        <v>361.85</v>
      </c>
      <c r="HC20" s="179">
        <v>361.99</v>
      </c>
      <c r="HD20" s="179">
        <v>362.73</v>
      </c>
      <c r="HE20" s="179">
        <v>362.18</v>
      </c>
      <c r="HF20" s="179">
        <v>362.01</v>
      </c>
      <c r="HG20" s="179">
        <v>362.12</v>
      </c>
      <c r="HH20" s="179">
        <v>362.64</v>
      </c>
      <c r="HI20" s="179">
        <v>361.68</v>
      </c>
      <c r="HJ20" s="179">
        <v>362.13</v>
      </c>
      <c r="HK20" s="179">
        <v>362.03</v>
      </c>
      <c r="HL20" s="179">
        <v>364.04</v>
      </c>
      <c r="HM20" s="179">
        <v>364.73</v>
      </c>
      <c r="HN20" s="179">
        <v>364.08</v>
      </c>
      <c r="HO20" s="179">
        <v>364.76</v>
      </c>
      <c r="HP20" s="179">
        <v>366.44</v>
      </c>
      <c r="HQ20" s="179">
        <v>367.09</v>
      </c>
      <c r="HR20" s="179">
        <v>368.57</v>
      </c>
      <c r="HS20" s="179">
        <v>367.95</v>
      </c>
      <c r="HT20" s="179">
        <v>368.72</v>
      </c>
      <c r="HU20" s="179">
        <v>369.14</v>
      </c>
      <c r="HV20" s="179">
        <v>370.11</v>
      </c>
      <c r="HW20" s="179">
        <v>370.83</v>
      </c>
      <c r="HX20" s="179">
        <v>371.25</v>
      </c>
      <c r="HY20" s="179">
        <v>373.34</v>
      </c>
      <c r="HZ20" s="179">
        <v>373.75</v>
      </c>
      <c r="IA20" s="179">
        <v>373.87</v>
      </c>
      <c r="IB20" s="179">
        <v>373.74</v>
      </c>
      <c r="IC20" s="179">
        <v>371.46</v>
      </c>
      <c r="ID20" s="179">
        <v>370.69</v>
      </c>
      <c r="IE20" s="179">
        <v>370.7</v>
      </c>
      <c r="IF20" s="179">
        <v>370.06</v>
      </c>
      <c r="IG20" s="179">
        <v>370.77</v>
      </c>
      <c r="IH20" s="179">
        <v>370.22</v>
      </c>
      <c r="II20" s="179">
        <v>370.71</v>
      </c>
      <c r="IJ20" s="179">
        <v>370.47</v>
      </c>
      <c r="IK20" s="179">
        <v>369.41</v>
      </c>
      <c r="IL20" s="179">
        <v>369.86</v>
      </c>
      <c r="IM20" s="179">
        <v>369.67</v>
      </c>
      <c r="IN20" s="179">
        <v>369.45</v>
      </c>
      <c r="IO20" s="179">
        <v>369.49</v>
      </c>
      <c r="IP20" s="179">
        <v>368.97</v>
      </c>
      <c r="IQ20" s="179">
        <v>369.44</v>
      </c>
      <c r="IR20" s="179">
        <v>368.77</v>
      </c>
      <c r="IS20" s="179">
        <v>368.32</v>
      </c>
      <c r="IT20" s="179">
        <v>367.86</v>
      </c>
      <c r="IU20" s="179">
        <v>368.86</v>
      </c>
      <c r="IV20" s="179">
        <v>372.02</v>
      </c>
      <c r="IW20" s="179">
        <v>370.47</v>
      </c>
      <c r="IX20" s="179">
        <v>370.56</v>
      </c>
      <c r="IY20" s="179">
        <v>370.42</v>
      </c>
      <c r="IZ20" s="179">
        <v>368.64</v>
      </c>
      <c r="JA20" s="179">
        <v>369.5</v>
      </c>
      <c r="JB20" s="179">
        <v>369.6</v>
      </c>
      <c r="JC20" s="179">
        <v>370.38</v>
      </c>
      <c r="JD20" s="179">
        <v>370.18</v>
      </c>
      <c r="JE20" s="179">
        <v>371.09</v>
      </c>
      <c r="JF20" s="179">
        <v>371.4</v>
      </c>
      <c r="JG20" s="179">
        <v>371.81</v>
      </c>
      <c r="JH20" s="179">
        <v>372.57</v>
      </c>
      <c r="JI20" s="179">
        <v>373.8</v>
      </c>
      <c r="JJ20" s="179">
        <v>374.11</v>
      </c>
      <c r="JK20" s="179">
        <v>374.58</v>
      </c>
      <c r="JL20" s="179">
        <v>374.61</v>
      </c>
      <c r="JM20" s="179">
        <v>377.14</v>
      </c>
      <c r="JN20" s="179">
        <v>378.32</v>
      </c>
      <c r="JO20" s="179">
        <v>382.13</v>
      </c>
      <c r="JP20" s="179">
        <v>385.55</v>
      </c>
      <c r="JQ20" s="179">
        <v>383.53</v>
      </c>
      <c r="JR20" s="179">
        <v>382.62</v>
      </c>
      <c r="JS20" s="179">
        <v>382.72</v>
      </c>
      <c r="JT20" s="179">
        <v>381.31</v>
      </c>
      <c r="JU20" s="179">
        <v>381.84</v>
      </c>
      <c r="JV20" s="179">
        <v>382.52</v>
      </c>
      <c r="JW20" s="179">
        <v>383.62</v>
      </c>
      <c r="JX20" s="179">
        <v>382.22</v>
      </c>
      <c r="JY20" s="179">
        <v>382.09</v>
      </c>
      <c r="JZ20" s="179">
        <v>382.19</v>
      </c>
      <c r="KA20" s="179">
        <v>382.31</v>
      </c>
      <c r="KB20" s="179">
        <v>382.25</v>
      </c>
      <c r="KC20" s="179">
        <v>382.45</v>
      </c>
      <c r="KD20" s="179">
        <v>382.65</v>
      </c>
      <c r="KE20" s="179">
        <v>383.85</v>
      </c>
      <c r="KF20" s="179">
        <v>384.07</v>
      </c>
      <c r="KG20" s="179">
        <v>383.56</v>
      </c>
      <c r="KH20" s="179">
        <v>385.73</v>
      </c>
      <c r="KI20" s="179">
        <v>384.34</v>
      </c>
      <c r="KJ20" s="179">
        <v>386.28</v>
      </c>
      <c r="KK20" s="179">
        <v>385.97</v>
      </c>
      <c r="KL20" s="179">
        <v>386.11</v>
      </c>
      <c r="KM20" s="179">
        <v>388.13</v>
      </c>
      <c r="KN20" s="179">
        <v>388.33</v>
      </c>
      <c r="KO20" s="179">
        <v>390.08</v>
      </c>
      <c r="KP20" s="179">
        <v>392.67</v>
      </c>
      <c r="KQ20" s="179">
        <v>395.17</v>
      </c>
      <c r="KR20" s="179">
        <v>394.11</v>
      </c>
      <c r="KS20" s="179">
        <v>394.36</v>
      </c>
      <c r="KT20" s="179">
        <v>393.49</v>
      </c>
      <c r="KU20" s="179">
        <v>392.39</v>
      </c>
      <c r="KV20" s="179">
        <v>391.34</v>
      </c>
      <c r="KW20" s="179">
        <v>390.09</v>
      </c>
      <c r="KX20" s="179">
        <v>388.72</v>
      </c>
      <c r="KY20" s="179">
        <v>388.93</v>
      </c>
      <c r="KZ20" s="179">
        <v>388</v>
      </c>
      <c r="LA20" s="179">
        <v>389.26</v>
      </c>
      <c r="LB20" s="179">
        <v>390.6</v>
      </c>
      <c r="LC20" s="179">
        <v>390.49</v>
      </c>
      <c r="LD20" s="179">
        <v>391.79</v>
      </c>
      <c r="LE20" s="179">
        <v>391.95</v>
      </c>
      <c r="LF20" s="179">
        <v>390.39</v>
      </c>
      <c r="LG20" s="179">
        <v>389.99</v>
      </c>
      <c r="LH20" s="179">
        <v>390.07</v>
      </c>
      <c r="LI20" s="179">
        <v>388.28</v>
      </c>
      <c r="LJ20" s="179">
        <v>388.24</v>
      </c>
      <c r="LK20" s="179">
        <v>389.49</v>
      </c>
      <c r="LL20" s="179">
        <v>389</v>
      </c>
      <c r="LM20" s="179">
        <v>388.36</v>
      </c>
      <c r="LN20" s="179">
        <v>389.17</v>
      </c>
      <c r="LO20" s="179">
        <v>389.07</v>
      </c>
      <c r="LP20" s="179">
        <v>391.93</v>
      </c>
      <c r="LQ20" s="179">
        <v>392.7</v>
      </c>
      <c r="LR20" s="179">
        <v>392.12</v>
      </c>
      <c r="LS20" s="179">
        <v>393.34</v>
      </c>
      <c r="LT20" s="179">
        <v>393.44</v>
      </c>
      <c r="LU20" s="179">
        <v>394.23</v>
      </c>
      <c r="LV20" s="179">
        <v>394.01</v>
      </c>
      <c r="LW20" s="179">
        <v>393.28</v>
      </c>
      <c r="LX20" s="179">
        <v>393.48</v>
      </c>
      <c r="LY20" s="179">
        <v>393.11</v>
      </c>
      <c r="LZ20" s="179">
        <v>392.73</v>
      </c>
      <c r="MA20" s="179">
        <v>392.74</v>
      </c>
      <c r="MB20" s="179">
        <v>391.75</v>
      </c>
      <c r="MC20" s="179">
        <v>392.24</v>
      </c>
      <c r="MD20" s="179">
        <v>392.3</v>
      </c>
      <c r="ME20" s="179">
        <v>391.69</v>
      </c>
      <c r="MF20" s="179">
        <v>391.83</v>
      </c>
      <c r="MG20" s="179">
        <v>391.97</v>
      </c>
      <c r="MH20" s="179">
        <v>391.82</v>
      </c>
      <c r="MI20" s="179">
        <v>392.44</v>
      </c>
      <c r="MJ20" s="179">
        <v>393.68</v>
      </c>
      <c r="MK20" s="179">
        <v>392.59</v>
      </c>
      <c r="ML20" s="179">
        <v>391.96</v>
      </c>
      <c r="MM20" s="179">
        <v>391.95</v>
      </c>
      <c r="MN20" s="179">
        <v>391.95</v>
      </c>
      <c r="MO20" s="179">
        <v>391.14</v>
      </c>
      <c r="MP20" s="179">
        <v>391.61</v>
      </c>
      <c r="MQ20" s="179">
        <v>392.04</v>
      </c>
      <c r="MR20" s="179">
        <v>391.62</v>
      </c>
      <c r="MS20" s="179">
        <v>392.5</v>
      </c>
      <c r="MT20" s="179">
        <v>391.71</v>
      </c>
      <c r="MU20" s="179">
        <v>391.76</v>
      </c>
      <c r="MV20" s="179">
        <v>391.58</v>
      </c>
      <c r="MW20" s="179">
        <v>391.97</v>
      </c>
      <c r="MX20" s="179">
        <v>391.86</v>
      </c>
      <c r="MY20" s="179">
        <v>391.83</v>
      </c>
      <c r="MZ20" s="179">
        <v>391.71</v>
      </c>
      <c r="NA20" s="179">
        <v>392.53</v>
      </c>
      <c r="NB20" s="179">
        <v>392.64</v>
      </c>
      <c r="NC20" s="179">
        <v>393.84</v>
      </c>
      <c r="ND20" s="179">
        <v>393.24</v>
      </c>
      <c r="NE20" s="179">
        <v>393.17</v>
      </c>
      <c r="NF20" s="179">
        <v>392.84</v>
      </c>
      <c r="NG20" s="179">
        <v>392.68</v>
      </c>
      <c r="NH20" s="179">
        <v>392.55</v>
      </c>
      <c r="NI20" s="179">
        <v>391.84</v>
      </c>
      <c r="NJ20" s="179">
        <v>391.78</v>
      </c>
      <c r="NK20" s="179">
        <v>392.48</v>
      </c>
      <c r="NL20" s="179">
        <v>392.05</v>
      </c>
      <c r="NM20" s="179">
        <v>392.44</v>
      </c>
      <c r="NN20" s="179">
        <v>392.44</v>
      </c>
      <c r="NO20" s="179">
        <v>392.24</v>
      </c>
      <c r="NP20" s="179">
        <v>390.38</v>
      </c>
      <c r="NQ20" s="179">
        <v>390.63</v>
      </c>
      <c r="NR20" s="179">
        <v>390.35</v>
      </c>
      <c r="NS20" s="179">
        <v>387.86</v>
      </c>
      <c r="NT20" s="179">
        <v>388.03</v>
      </c>
      <c r="NU20" s="179">
        <v>384.48</v>
      </c>
      <c r="NV20" s="179">
        <v>383.97</v>
      </c>
      <c r="NW20" s="179">
        <v>384.94</v>
      </c>
      <c r="NX20" s="179">
        <v>384.19</v>
      </c>
      <c r="NY20" s="179">
        <v>382.84</v>
      </c>
      <c r="NZ20" s="179">
        <v>382.98</v>
      </c>
      <c r="OA20" s="179">
        <v>382.94</v>
      </c>
      <c r="OB20" s="179">
        <v>382.93</v>
      </c>
      <c r="OC20" s="179">
        <v>382.85</v>
      </c>
      <c r="OD20" s="179">
        <v>383.38</v>
      </c>
      <c r="OE20" s="179">
        <v>384.03</v>
      </c>
      <c r="OF20" s="179">
        <v>383.13</v>
      </c>
      <c r="OG20" s="179">
        <v>382.98</v>
      </c>
      <c r="OH20" s="179">
        <v>383.58</v>
      </c>
      <c r="OI20" s="179">
        <v>383.79</v>
      </c>
      <c r="OJ20" s="179">
        <v>383.74</v>
      </c>
      <c r="OK20" s="179">
        <v>383.41</v>
      </c>
      <c r="OL20" s="179">
        <v>383.64</v>
      </c>
      <c r="OM20" s="179">
        <v>383.47</v>
      </c>
      <c r="ON20" s="179">
        <v>383.83</v>
      </c>
      <c r="OO20" s="179">
        <v>382.43</v>
      </c>
      <c r="OP20" s="179">
        <v>383.48</v>
      </c>
      <c r="OQ20" s="179">
        <v>383.78</v>
      </c>
      <c r="OR20" s="179">
        <v>383.49</v>
      </c>
      <c r="OS20" s="179">
        <v>383.35</v>
      </c>
      <c r="OT20" s="179">
        <v>383.45</v>
      </c>
      <c r="OU20" s="179">
        <v>383.44</v>
      </c>
      <c r="OV20" s="179">
        <v>384.75</v>
      </c>
      <c r="OW20" s="179">
        <v>388.06</v>
      </c>
      <c r="OX20" s="179">
        <v>386.37</v>
      </c>
      <c r="OY20" s="179">
        <v>386.11</v>
      </c>
      <c r="OZ20" s="179">
        <v>386.26</v>
      </c>
      <c r="PA20" s="179">
        <v>385.92</v>
      </c>
      <c r="PB20" s="179">
        <v>386.38</v>
      </c>
      <c r="PC20" s="179">
        <v>387.03</v>
      </c>
      <c r="PD20" s="179">
        <v>388.43</v>
      </c>
      <c r="PE20" s="179">
        <v>386.77</v>
      </c>
      <c r="PF20" s="179">
        <v>386.07</v>
      </c>
      <c r="PG20" s="179">
        <v>386.87</v>
      </c>
      <c r="PH20" s="179">
        <v>386.5</v>
      </c>
      <c r="PI20" s="179">
        <v>386.25</v>
      </c>
      <c r="PJ20" s="179">
        <v>386.46</v>
      </c>
      <c r="PK20" s="179">
        <v>386.31</v>
      </c>
      <c r="PL20" s="179">
        <v>386.96</v>
      </c>
      <c r="PM20" s="179">
        <v>386.75</v>
      </c>
      <c r="PN20" s="179">
        <v>387.1</v>
      </c>
      <c r="PO20" s="179">
        <v>387.22</v>
      </c>
      <c r="PP20" s="179">
        <v>387.08</v>
      </c>
      <c r="PQ20" s="179">
        <v>387.19</v>
      </c>
      <c r="PR20" s="179">
        <v>387.19</v>
      </c>
      <c r="PS20" s="179">
        <v>387.59</v>
      </c>
      <c r="PT20" s="179">
        <v>387.47</v>
      </c>
      <c r="PU20" s="179">
        <v>386.75</v>
      </c>
      <c r="PV20" s="179">
        <v>387.32</v>
      </c>
      <c r="PW20" s="179">
        <v>387.29</v>
      </c>
      <c r="PX20" s="179">
        <v>386.44</v>
      </c>
      <c r="PY20" s="179">
        <v>384.47</v>
      </c>
      <c r="PZ20" s="179">
        <v>378.94</v>
      </c>
      <c r="QA20" s="179">
        <v>379.12</v>
      </c>
      <c r="QB20" s="179">
        <v>378.67</v>
      </c>
      <c r="QC20" s="179">
        <v>378.6</v>
      </c>
      <c r="QD20" s="179">
        <v>378.46</v>
      </c>
      <c r="QE20" s="179">
        <v>377.96</v>
      </c>
      <c r="QF20" s="179">
        <v>378.13</v>
      </c>
      <c r="QG20" s="179">
        <v>381</v>
      </c>
      <c r="QH20" s="179">
        <v>380.27</v>
      </c>
      <c r="QI20" s="179">
        <v>379.38</v>
      </c>
      <c r="QJ20" s="179">
        <v>379.25</v>
      </c>
      <c r="QK20" s="179">
        <v>378.45</v>
      </c>
      <c r="QL20" s="179">
        <v>378.65</v>
      </c>
      <c r="QM20" s="179">
        <v>377.6</v>
      </c>
      <c r="QN20" s="179">
        <v>376.98</v>
      </c>
      <c r="QO20" s="179">
        <v>373.87</v>
      </c>
      <c r="QP20" s="179">
        <v>372.93</v>
      </c>
      <c r="QQ20" s="179">
        <v>372.9</v>
      </c>
      <c r="QR20" s="179">
        <v>373.42</v>
      </c>
      <c r="QS20" s="179">
        <v>374.11</v>
      </c>
      <c r="QT20" s="179">
        <v>372.7</v>
      </c>
      <c r="QU20" s="179">
        <v>373.42</v>
      </c>
      <c r="QV20" s="179">
        <v>374.01</v>
      </c>
      <c r="QW20" s="179">
        <v>375.09</v>
      </c>
      <c r="QX20" s="179">
        <v>375.45</v>
      </c>
      <c r="QY20" s="179">
        <v>374.49</v>
      </c>
      <c r="QZ20" s="179">
        <v>376.09</v>
      </c>
      <c r="RA20" s="179">
        <v>375.39</v>
      </c>
      <c r="RB20" s="179">
        <v>376.93</v>
      </c>
      <c r="RC20" s="179">
        <v>377.27</v>
      </c>
      <c r="RD20" s="179">
        <v>377.94</v>
      </c>
      <c r="RE20" s="179">
        <v>376.44</v>
      </c>
      <c r="RF20" s="179">
        <v>376.38</v>
      </c>
      <c r="RG20" s="179">
        <v>375.97</v>
      </c>
      <c r="RH20" s="179">
        <v>376.38</v>
      </c>
      <c r="RI20" s="179">
        <v>374.56</v>
      </c>
      <c r="RJ20" s="179">
        <v>375.32</v>
      </c>
      <c r="RK20" s="179">
        <v>374.41</v>
      </c>
      <c r="RL20" s="179">
        <v>374.09</v>
      </c>
      <c r="RM20" s="179">
        <v>374.51</v>
      </c>
      <c r="RN20" s="179">
        <v>374.1</v>
      </c>
      <c r="RO20" s="179">
        <v>373.1</v>
      </c>
      <c r="RP20" s="179">
        <v>373.18</v>
      </c>
      <c r="RQ20" s="179">
        <v>373.13</v>
      </c>
      <c r="RR20" s="179">
        <v>373.19</v>
      </c>
      <c r="RS20" s="179">
        <v>373.28</v>
      </c>
      <c r="RT20" s="179">
        <v>374.53</v>
      </c>
      <c r="RU20" s="179">
        <v>373.92</v>
      </c>
      <c r="RV20" s="179">
        <v>374.81</v>
      </c>
      <c r="RW20" s="179">
        <v>376.07</v>
      </c>
      <c r="RX20" s="179">
        <v>377.86</v>
      </c>
      <c r="RY20" s="179">
        <v>377.44</v>
      </c>
      <c r="RZ20" s="179">
        <v>376.75</v>
      </c>
      <c r="SA20" s="179">
        <v>377.55</v>
      </c>
      <c r="SB20" s="179">
        <v>378.48</v>
      </c>
      <c r="SC20" s="179">
        <v>379.54</v>
      </c>
      <c r="SD20" s="179">
        <v>379.06</v>
      </c>
      <c r="SE20" s="179">
        <v>379.34</v>
      </c>
      <c r="SF20" s="179">
        <v>379.99</v>
      </c>
      <c r="SG20" s="179">
        <v>379.81</v>
      </c>
      <c r="SH20" s="179">
        <v>381.08</v>
      </c>
      <c r="SI20" s="179">
        <v>381.34</v>
      </c>
      <c r="SJ20" s="179">
        <v>382.27</v>
      </c>
      <c r="SK20" s="179">
        <v>383.96</v>
      </c>
      <c r="SL20" s="184">
        <v>383.69</v>
      </c>
      <c r="SM20" s="185">
        <v>384.56</v>
      </c>
      <c r="SN20" s="185">
        <v>385.9</v>
      </c>
      <c r="SO20" s="185">
        <v>386.15</v>
      </c>
      <c r="SP20" s="185">
        <v>386.54</v>
      </c>
      <c r="SQ20" s="185">
        <v>386.99</v>
      </c>
      <c r="SR20" s="185">
        <v>385.57</v>
      </c>
      <c r="SS20" s="185">
        <v>386.05</v>
      </c>
      <c r="ST20" s="185">
        <v>385.16</v>
      </c>
      <c r="SU20" s="185">
        <v>385.08</v>
      </c>
      <c r="SV20" s="185">
        <v>385.45</v>
      </c>
      <c r="SW20" s="185">
        <v>385.53</v>
      </c>
      <c r="SX20" s="185">
        <v>385.21</v>
      </c>
      <c r="SY20" s="185">
        <v>384.65</v>
      </c>
      <c r="SZ20" s="185">
        <v>384.77</v>
      </c>
      <c r="TA20" s="185">
        <v>384.77</v>
      </c>
      <c r="TB20" s="185">
        <v>385.43</v>
      </c>
      <c r="TC20" s="185">
        <v>385.98</v>
      </c>
      <c r="TD20" s="185">
        <v>386.41</v>
      </c>
      <c r="TE20" s="202">
        <v>385.87</v>
      </c>
      <c r="TF20" s="202">
        <v>385.91</v>
      </c>
      <c r="TG20" s="202">
        <v>384.68</v>
      </c>
      <c r="TH20" s="202">
        <v>386.28</v>
      </c>
      <c r="TI20" s="202">
        <v>387.11</v>
      </c>
      <c r="TJ20" s="202">
        <v>386.79</v>
      </c>
      <c r="TK20" s="202">
        <v>387.08</v>
      </c>
      <c r="TL20" s="202">
        <v>386.92</v>
      </c>
      <c r="TM20" s="202">
        <v>387.41</v>
      </c>
      <c r="TN20" s="202">
        <v>390.3</v>
      </c>
      <c r="TO20" s="202">
        <v>389.45</v>
      </c>
      <c r="TP20" s="202">
        <v>389.78</v>
      </c>
      <c r="TQ20" s="202">
        <v>390.19</v>
      </c>
      <c r="TR20" s="202">
        <v>389.71</v>
      </c>
      <c r="TS20" s="202">
        <v>389.74</v>
      </c>
      <c r="TT20" s="202">
        <v>389.71</v>
      </c>
      <c r="TU20" s="202">
        <v>390</v>
      </c>
      <c r="TV20" s="202">
        <v>391.08</v>
      </c>
      <c r="TW20" s="202">
        <v>390.46</v>
      </c>
      <c r="TX20" s="202">
        <v>390.61</v>
      </c>
      <c r="TY20" s="202">
        <v>391.12</v>
      </c>
      <c r="TZ20" s="202">
        <v>392.39</v>
      </c>
      <c r="UA20" s="202">
        <v>392.55</v>
      </c>
      <c r="UB20" s="202">
        <v>392.29</v>
      </c>
      <c r="UC20" s="202">
        <v>392.34</v>
      </c>
      <c r="UD20" s="202">
        <v>394.14</v>
      </c>
      <c r="UE20" s="202">
        <v>394.51</v>
      </c>
      <c r="UF20" s="202">
        <v>395.29</v>
      </c>
      <c r="UG20" s="202">
        <v>395.12</v>
      </c>
      <c r="UH20" s="202">
        <v>397.34</v>
      </c>
      <c r="UI20" s="202">
        <v>398.51</v>
      </c>
      <c r="UJ20" s="202">
        <v>398.21</v>
      </c>
      <c r="UK20" s="202">
        <v>398.45</v>
      </c>
      <c r="UL20" s="202">
        <v>400.42</v>
      </c>
      <c r="UM20" s="202">
        <v>400.66</v>
      </c>
      <c r="UN20" s="202">
        <v>398.08</v>
      </c>
      <c r="UO20" s="202">
        <v>398.26</v>
      </c>
      <c r="UP20" s="202">
        <v>396.68</v>
      </c>
      <c r="UQ20" s="202">
        <v>396.35</v>
      </c>
      <c r="UR20" s="202">
        <v>396.49</v>
      </c>
      <c r="US20" s="202">
        <v>396.56</v>
      </c>
      <c r="UT20" s="202">
        <v>396.62</v>
      </c>
      <c r="UU20" s="202">
        <v>396.68</v>
      </c>
      <c r="UV20" s="202">
        <v>396.67</v>
      </c>
      <c r="UW20" s="202">
        <v>392.01</v>
      </c>
      <c r="UX20" s="202">
        <v>393.6</v>
      </c>
      <c r="UY20" s="202">
        <v>393.23</v>
      </c>
      <c r="UZ20" s="202">
        <v>395.08</v>
      </c>
      <c r="VA20" s="202">
        <v>394.31</v>
      </c>
      <c r="VB20" s="202">
        <v>394.45</v>
      </c>
      <c r="VC20" s="202">
        <v>394.76</v>
      </c>
      <c r="VD20" s="202">
        <v>395.14</v>
      </c>
      <c r="VE20" s="202">
        <v>394.72</v>
      </c>
      <c r="VF20" s="26">
        <v>394.68</v>
      </c>
      <c r="VG20" s="26">
        <v>395.15</v>
      </c>
      <c r="VH20" s="26">
        <v>393.95</v>
      </c>
      <c r="VI20" s="26">
        <v>394.36</v>
      </c>
      <c r="VJ20" s="26">
        <v>393.66</v>
      </c>
      <c r="VK20" s="26">
        <v>392.55</v>
      </c>
      <c r="VL20" s="26">
        <v>393.73</v>
      </c>
      <c r="VM20" s="26">
        <v>394.75</v>
      </c>
      <c r="VN20" s="202">
        <v>396.88</v>
      </c>
      <c r="VO20" s="202">
        <v>395.87</v>
      </c>
      <c r="VP20" s="202">
        <v>398.75</v>
      </c>
      <c r="VQ20" s="202">
        <v>398.35</v>
      </c>
      <c r="VR20" s="202">
        <v>397.89</v>
      </c>
      <c r="VS20" s="202">
        <v>397.87</v>
      </c>
      <c r="VT20" s="202">
        <v>398.4</v>
      </c>
      <c r="VU20" s="202">
        <v>397.81</v>
      </c>
      <c r="VV20" s="202">
        <v>396.33</v>
      </c>
      <c r="VW20" s="202">
        <v>396.07</v>
      </c>
      <c r="VX20" s="202">
        <v>395.12</v>
      </c>
      <c r="VY20" s="202">
        <v>395.38</v>
      </c>
      <c r="VZ20" s="202">
        <v>394.37</v>
      </c>
      <c r="WA20" s="202">
        <v>390.99</v>
      </c>
      <c r="WB20" s="202">
        <v>392.69</v>
      </c>
      <c r="WC20" s="202">
        <v>389.74</v>
      </c>
      <c r="WD20" s="202">
        <v>391.57</v>
      </c>
      <c r="WE20" s="202">
        <v>390.84</v>
      </c>
      <c r="WF20" s="202">
        <v>390.97</v>
      </c>
      <c r="WG20" s="202">
        <v>391.56</v>
      </c>
      <c r="WH20" s="202">
        <v>391.43</v>
      </c>
      <c r="WI20" s="26">
        <v>391.62</v>
      </c>
      <c r="WJ20" s="202">
        <v>390.89</v>
      </c>
      <c r="WK20" s="202">
        <v>391.68</v>
      </c>
      <c r="WL20" s="202">
        <v>391.86</v>
      </c>
      <c r="WM20" s="202">
        <v>392.04</v>
      </c>
      <c r="WN20" s="202">
        <v>394.12</v>
      </c>
      <c r="WO20" s="202">
        <v>393.7</v>
      </c>
      <c r="WP20" s="202">
        <v>394.06</v>
      </c>
      <c r="WQ20" s="202">
        <v>395.4</v>
      </c>
      <c r="WR20" s="202">
        <v>394.59</v>
      </c>
      <c r="WS20" s="202">
        <v>394.65</v>
      </c>
      <c r="WT20" s="202">
        <v>393.81</v>
      </c>
      <c r="WU20" s="202">
        <v>393.16</v>
      </c>
      <c r="WV20" s="202">
        <v>393.38</v>
      </c>
      <c r="WW20" s="202">
        <v>393.61</v>
      </c>
      <c r="WX20" s="202">
        <v>392.85</v>
      </c>
      <c r="WY20" s="202">
        <v>393.3</v>
      </c>
      <c r="WZ20" s="202">
        <v>393.55</v>
      </c>
      <c r="XA20" s="202">
        <v>393.29</v>
      </c>
      <c r="XB20" s="202">
        <v>393.45</v>
      </c>
      <c r="XC20" s="202">
        <v>393.33</v>
      </c>
      <c r="XD20" s="202">
        <v>394.11</v>
      </c>
      <c r="XE20" s="202">
        <v>395.38</v>
      </c>
      <c r="XF20" s="202">
        <v>395.38</v>
      </c>
      <c r="XG20" s="202">
        <v>394.91</v>
      </c>
      <c r="XH20" s="202">
        <v>394.99</v>
      </c>
      <c r="XI20" s="202">
        <v>395.15</v>
      </c>
      <c r="XJ20" s="202">
        <v>393.44</v>
      </c>
      <c r="XK20" s="202">
        <v>393.77</v>
      </c>
      <c r="XL20" s="202">
        <v>394.47</v>
      </c>
      <c r="XM20" s="202">
        <v>394.25</v>
      </c>
      <c r="XN20" s="202">
        <v>393.95</v>
      </c>
      <c r="XO20" s="202">
        <v>393.91</v>
      </c>
      <c r="XP20" s="202">
        <v>393.88</v>
      </c>
      <c r="XQ20" s="202">
        <v>394</v>
      </c>
      <c r="XR20" s="202">
        <v>394</v>
      </c>
      <c r="XS20" s="202">
        <v>393.31</v>
      </c>
      <c r="XT20" s="202">
        <v>393.84</v>
      </c>
      <c r="XU20" s="202">
        <v>393.81</v>
      </c>
      <c r="XV20" s="202">
        <v>394.64</v>
      </c>
      <c r="XW20" s="202">
        <v>393.13</v>
      </c>
      <c r="XX20" s="202">
        <v>391.75</v>
      </c>
      <c r="XY20" s="202">
        <v>392.2</v>
      </c>
      <c r="XZ20" s="202">
        <v>392.59</v>
      </c>
      <c r="YA20" s="360">
        <v>394.77</v>
      </c>
      <c r="YB20" s="360">
        <v>395.02</v>
      </c>
      <c r="YC20" s="360">
        <v>394.61</v>
      </c>
      <c r="YD20" s="360">
        <v>396.97</v>
      </c>
      <c r="YE20" s="360">
        <v>396.92</v>
      </c>
      <c r="YF20" s="360">
        <v>397.64</v>
      </c>
      <c r="YG20" s="360">
        <v>397.75</v>
      </c>
      <c r="YH20" s="360">
        <v>397.56</v>
      </c>
      <c r="YI20" s="360">
        <v>397.16</v>
      </c>
      <c r="YJ20" s="360">
        <v>397.75</v>
      </c>
      <c r="YK20" s="360">
        <v>397.71</v>
      </c>
      <c r="YL20" s="360">
        <v>398.4</v>
      </c>
      <c r="YM20" s="360">
        <v>398.33</v>
      </c>
      <c r="YN20" s="360">
        <v>398.48</v>
      </c>
      <c r="YO20" s="360">
        <v>399.2</v>
      </c>
      <c r="YP20" s="360">
        <v>398.85</v>
      </c>
      <c r="YQ20" s="360">
        <v>398.56</v>
      </c>
      <c r="YR20" s="360">
        <v>398.85</v>
      </c>
      <c r="YS20" s="360">
        <v>399.52</v>
      </c>
      <c r="YT20" s="360">
        <v>399.9</v>
      </c>
      <c r="YU20" s="360">
        <v>400.18</v>
      </c>
      <c r="YV20" s="360">
        <v>399.92</v>
      </c>
      <c r="YW20" s="360">
        <v>402.05</v>
      </c>
      <c r="YX20" s="360">
        <v>403.1</v>
      </c>
      <c r="YY20" s="360">
        <v>403.24</v>
      </c>
      <c r="YZ20" s="360">
        <v>405.2</v>
      </c>
      <c r="ZA20" s="360">
        <v>404.12</v>
      </c>
      <c r="ZB20" s="360">
        <v>405.11</v>
      </c>
      <c r="ZC20" s="360">
        <v>404.91</v>
      </c>
      <c r="ZD20" s="360">
        <v>406.18</v>
      </c>
      <c r="ZE20" s="360">
        <v>406.27</v>
      </c>
      <c r="ZF20" s="360">
        <v>405.77</v>
      </c>
      <c r="ZG20" s="360">
        <v>406.34</v>
      </c>
      <c r="ZH20" s="360">
        <v>404.84</v>
      </c>
      <c r="ZI20" s="360">
        <v>406.2</v>
      </c>
      <c r="ZJ20" s="360">
        <v>405.9</v>
      </c>
      <c r="ZK20" s="360">
        <v>406.5</v>
      </c>
      <c r="ZL20" s="360">
        <v>406.38</v>
      </c>
      <c r="ZM20" s="360">
        <v>407.72</v>
      </c>
      <c r="ZN20" s="360">
        <v>407.98</v>
      </c>
      <c r="ZO20" s="360">
        <v>407.49</v>
      </c>
      <c r="ZP20" s="360">
        <v>409.39</v>
      </c>
      <c r="ZQ20" s="360">
        <v>409.74</v>
      </c>
      <c r="ZR20" s="360">
        <v>408.89</v>
      </c>
      <c r="ZS20" s="360">
        <v>408.55</v>
      </c>
      <c r="ZT20" s="360">
        <v>409.53</v>
      </c>
      <c r="ZU20" s="360">
        <v>409.82</v>
      </c>
      <c r="ZV20" s="360">
        <v>410.21</v>
      </c>
      <c r="ZW20" s="360">
        <v>409.91</v>
      </c>
      <c r="ZX20" s="360">
        <v>410.39</v>
      </c>
      <c r="ZY20" s="360">
        <v>411.43</v>
      </c>
      <c r="ZZ20" s="360">
        <v>411.91</v>
      </c>
      <c r="AAA20" s="360">
        <v>411.99</v>
      </c>
      <c r="AAB20" s="360">
        <v>412.51</v>
      </c>
      <c r="AAC20" s="360">
        <v>412.35</v>
      </c>
      <c r="AAD20" s="360">
        <v>412.66</v>
      </c>
      <c r="AAE20" s="360">
        <v>413.52</v>
      </c>
      <c r="AAF20" s="360">
        <v>414.98</v>
      </c>
      <c r="AAG20" s="360">
        <v>415.42</v>
      </c>
      <c r="AAH20" s="361">
        <v>416.06</v>
      </c>
      <c r="AAI20" s="427">
        <v>418.01</v>
      </c>
      <c r="AAJ20" s="427">
        <v>418.02</v>
      </c>
      <c r="AAK20" s="427">
        <v>417.65</v>
      </c>
      <c r="AAL20" s="427">
        <v>417.16</v>
      </c>
      <c r="AAM20" s="427">
        <v>417.58</v>
      </c>
      <c r="AAN20" s="427">
        <v>417.78</v>
      </c>
      <c r="AAO20" s="427">
        <v>416.83</v>
      </c>
      <c r="AAP20" s="427">
        <v>417.24</v>
      </c>
      <c r="AAQ20" s="427">
        <v>417.56</v>
      </c>
      <c r="AAR20" s="427">
        <v>417.87</v>
      </c>
      <c r="AAS20" s="427">
        <v>420.84</v>
      </c>
      <c r="AAT20" s="427">
        <v>422.08</v>
      </c>
      <c r="AAU20" s="427">
        <v>421.78</v>
      </c>
      <c r="AAV20" s="427">
        <v>422.24</v>
      </c>
      <c r="AAW20" s="427">
        <v>421.68</v>
      </c>
      <c r="AAX20" s="427">
        <v>420.06</v>
      </c>
      <c r="AAY20" s="427">
        <v>420.39</v>
      </c>
      <c r="AAZ20" s="427">
        <v>418.49</v>
      </c>
      <c r="ABA20" s="427">
        <v>418.71</v>
      </c>
      <c r="ABB20" s="427">
        <v>418.29</v>
      </c>
      <c r="ABC20" s="427">
        <v>418.45</v>
      </c>
      <c r="ABD20" s="427">
        <v>419.28</v>
      </c>
      <c r="ABE20" s="427">
        <v>420.38</v>
      </c>
      <c r="ABF20" s="427">
        <v>420.41</v>
      </c>
      <c r="ABG20" s="427">
        <v>420.38</v>
      </c>
      <c r="ABH20" s="427">
        <v>420.36</v>
      </c>
      <c r="ABI20" s="427">
        <v>420.36</v>
      </c>
      <c r="ABJ20" s="427">
        <v>420.41</v>
      </c>
      <c r="ABK20" s="427">
        <v>425.09</v>
      </c>
      <c r="ABL20" s="427">
        <v>424.93</v>
      </c>
      <c r="ABM20" s="427">
        <v>423.78</v>
      </c>
      <c r="ABN20" s="427">
        <v>423.39</v>
      </c>
      <c r="ABO20" s="427">
        <v>425.7</v>
      </c>
      <c r="ABP20" s="427">
        <v>425.65</v>
      </c>
      <c r="ABQ20" s="427">
        <v>426.89</v>
      </c>
      <c r="ABR20" s="427">
        <v>428.8</v>
      </c>
      <c r="ABS20" s="427">
        <v>427.68</v>
      </c>
      <c r="ABT20" s="427">
        <v>427.65</v>
      </c>
      <c r="ABU20" s="427">
        <v>426</v>
      </c>
      <c r="ABV20" s="427">
        <v>425.13</v>
      </c>
      <c r="ABW20" s="427">
        <v>425</v>
      </c>
      <c r="ABX20" s="427">
        <v>425.38</v>
      </c>
      <c r="ABY20" s="427">
        <v>425.88</v>
      </c>
      <c r="ABZ20" s="427">
        <v>425.76</v>
      </c>
      <c r="ACA20" s="427">
        <v>425.96</v>
      </c>
      <c r="ACB20" s="427">
        <v>424.46</v>
      </c>
      <c r="ACC20" s="427">
        <v>429.05</v>
      </c>
      <c r="ACD20" s="427">
        <v>430.24</v>
      </c>
      <c r="ACE20" s="427">
        <v>433.87</v>
      </c>
      <c r="ACF20" s="427">
        <v>430.94</v>
      </c>
      <c r="ACG20" s="427">
        <v>431.36</v>
      </c>
      <c r="ACH20" s="427">
        <v>429.9</v>
      </c>
      <c r="ACI20" s="427">
        <v>430.58</v>
      </c>
      <c r="ACJ20" s="427">
        <v>434.1</v>
      </c>
      <c r="ACK20" s="427">
        <v>435.58</v>
      </c>
      <c r="ACL20" s="427">
        <v>433.32</v>
      </c>
      <c r="ACM20" s="427">
        <v>433.52</v>
      </c>
      <c r="ACN20" s="427">
        <v>433.67</v>
      </c>
      <c r="ACO20" s="427">
        <v>433.23</v>
      </c>
      <c r="ACP20" s="427">
        <v>433.17</v>
      </c>
      <c r="ACQ20" s="427">
        <v>432.91</v>
      </c>
      <c r="ACR20" s="427">
        <v>432.74</v>
      </c>
      <c r="ACS20" s="477">
        <v>434.22</v>
      </c>
      <c r="ACT20" s="477">
        <v>434.12</v>
      </c>
      <c r="ACU20" s="477">
        <v>434.45</v>
      </c>
      <c r="ACV20" s="477">
        <v>436.13</v>
      </c>
      <c r="ACW20" s="477">
        <v>436.06</v>
      </c>
      <c r="ACX20" s="477">
        <v>435.97</v>
      </c>
      <c r="ACY20" s="477">
        <v>436.29</v>
      </c>
      <c r="ACZ20" s="477">
        <v>434.98</v>
      </c>
      <c r="ADA20" s="477">
        <v>435.86</v>
      </c>
      <c r="ADB20" s="477">
        <v>435.72</v>
      </c>
      <c r="ADC20" s="477">
        <v>435.12</v>
      </c>
      <c r="ADD20" s="477">
        <v>435.64</v>
      </c>
      <c r="ADE20" s="477">
        <v>436.17</v>
      </c>
      <c r="ADF20" s="477">
        <v>435.6</v>
      </c>
      <c r="ADG20" s="477">
        <v>435.05</v>
      </c>
      <c r="ADH20" s="477">
        <v>435.13</v>
      </c>
      <c r="ADI20" s="477">
        <v>435.99</v>
      </c>
      <c r="ADJ20" s="477">
        <v>436.17</v>
      </c>
      <c r="ADK20" s="477">
        <v>436.81</v>
      </c>
      <c r="ADL20" s="477">
        <v>436.19</v>
      </c>
      <c r="ADM20" s="477">
        <v>436.13</v>
      </c>
      <c r="ADN20" s="477">
        <v>436.23</v>
      </c>
      <c r="ADO20" s="477">
        <v>440.65</v>
      </c>
      <c r="ADP20" s="477">
        <v>440.95</v>
      </c>
      <c r="ADQ20" s="477">
        <v>441.53</v>
      </c>
      <c r="ADR20" s="477">
        <v>441.32</v>
      </c>
      <c r="ADS20" s="477">
        <v>440.56</v>
      </c>
      <c r="ADT20" s="477">
        <v>440.12</v>
      </c>
      <c r="ADU20" s="477">
        <v>441.01</v>
      </c>
      <c r="ADV20" s="477">
        <v>441.09</v>
      </c>
      <c r="ADW20" s="477">
        <v>440.76</v>
      </c>
      <c r="ADX20" s="477">
        <v>440.56</v>
      </c>
      <c r="ADY20" s="477">
        <v>439.36</v>
      </c>
      <c r="ADZ20" s="477">
        <v>439.12</v>
      </c>
      <c r="AEA20" s="477">
        <v>440.75</v>
      </c>
      <c r="AEB20" s="477">
        <v>440.88</v>
      </c>
      <c r="AEC20" s="477">
        <v>440.08</v>
      </c>
      <c r="AED20" s="477">
        <v>440.09</v>
      </c>
      <c r="AEE20" s="477">
        <v>439.93</v>
      </c>
      <c r="AEF20" s="477">
        <v>440.77</v>
      </c>
      <c r="AEG20" s="477">
        <v>439.54</v>
      </c>
      <c r="AEH20" s="477">
        <v>441.09</v>
      </c>
      <c r="AEI20" s="477">
        <v>441.11</v>
      </c>
      <c r="AEJ20" s="477">
        <v>441.15</v>
      </c>
      <c r="AEK20" s="477">
        <v>441.22</v>
      </c>
      <c r="AEL20" s="477">
        <v>441.15</v>
      </c>
      <c r="AEM20" s="477">
        <v>440.06</v>
      </c>
      <c r="AEN20" s="477">
        <v>441.31</v>
      </c>
      <c r="AEO20" s="477">
        <v>441.85</v>
      </c>
      <c r="AEP20" s="477">
        <v>442.66</v>
      </c>
      <c r="AEQ20" s="477">
        <v>441.21</v>
      </c>
      <c r="AER20" s="477">
        <v>441.27</v>
      </c>
      <c r="AES20" s="477">
        <v>441.25</v>
      </c>
      <c r="AET20" s="477">
        <v>441.3</v>
      </c>
      <c r="AEU20" s="26">
        <v>440.73</v>
      </c>
      <c r="AEV20" s="26">
        <v>441.08</v>
      </c>
      <c r="AEW20" s="26">
        <v>440.57</v>
      </c>
      <c r="AEX20" s="26">
        <v>441.05</v>
      </c>
      <c r="AEY20" s="26">
        <v>441.15</v>
      </c>
      <c r="AEZ20" s="26">
        <v>441.7</v>
      </c>
      <c r="AFA20" s="26">
        <v>440.63</v>
      </c>
      <c r="AFB20" s="26">
        <v>440.86</v>
      </c>
      <c r="AFC20" s="26">
        <v>440.27</v>
      </c>
      <c r="AFD20" s="26">
        <v>441.03</v>
      </c>
      <c r="AFE20" s="26">
        <v>440.43</v>
      </c>
      <c r="AFF20" s="26">
        <v>439.96</v>
      </c>
      <c r="AFG20" s="26">
        <v>437.03</v>
      </c>
      <c r="AFH20" s="26">
        <v>437.86</v>
      </c>
      <c r="AFI20" s="26">
        <v>438.66</v>
      </c>
      <c r="AFJ20" s="26">
        <v>438.19</v>
      </c>
      <c r="AFK20" s="26">
        <v>438.12</v>
      </c>
      <c r="AFL20" s="26">
        <v>438.27</v>
      </c>
      <c r="AFM20" s="26">
        <v>438.28</v>
      </c>
      <c r="AFN20" s="26">
        <v>438.25</v>
      </c>
      <c r="AFO20" s="26">
        <v>438.26</v>
      </c>
      <c r="AFP20" s="26">
        <v>437.8</v>
      </c>
      <c r="AFQ20" s="26">
        <v>437.63</v>
      </c>
      <c r="AFR20" s="26">
        <v>436.76</v>
      </c>
      <c r="AFS20" s="26">
        <v>435.94</v>
      </c>
      <c r="AFT20" s="26">
        <v>435.48</v>
      </c>
      <c r="AFU20" s="26">
        <v>434.66</v>
      </c>
      <c r="AFV20" s="26">
        <v>433.59</v>
      </c>
      <c r="AFW20" s="26">
        <v>434.44</v>
      </c>
      <c r="AFX20" s="26">
        <v>433.66</v>
      </c>
      <c r="AFY20" s="26">
        <v>434.33</v>
      </c>
      <c r="AFZ20" s="26">
        <v>433.94</v>
      </c>
      <c r="AGA20" s="26">
        <v>435.15</v>
      </c>
      <c r="AGB20" s="26">
        <v>435.65</v>
      </c>
      <c r="AGC20" s="26">
        <v>434.99</v>
      </c>
      <c r="AGD20" s="26">
        <v>434.55</v>
      </c>
      <c r="AGE20" s="26">
        <v>434.94</v>
      </c>
      <c r="AGF20" s="26">
        <v>435.14</v>
      </c>
      <c r="AGG20" s="26">
        <v>435.91</v>
      </c>
      <c r="AGH20" s="26">
        <v>436.28</v>
      </c>
      <c r="AGI20" s="26">
        <v>437.01</v>
      </c>
      <c r="AGJ20" s="26">
        <v>438.04</v>
      </c>
      <c r="AGK20" s="26">
        <v>438.82</v>
      </c>
      <c r="AGL20" s="26">
        <v>438.74</v>
      </c>
      <c r="AGM20" s="26">
        <v>439.39</v>
      </c>
      <c r="AGN20" s="26">
        <v>438.82</v>
      </c>
      <c r="AGO20" s="26">
        <v>439.27</v>
      </c>
      <c r="AGP20" s="26">
        <v>439.51</v>
      </c>
      <c r="AGQ20" s="26">
        <v>439.36</v>
      </c>
      <c r="AGR20" s="26">
        <v>440.61</v>
      </c>
      <c r="AGS20" s="26">
        <v>440.13</v>
      </c>
      <c r="AGT20" s="26">
        <v>440.25</v>
      </c>
      <c r="AGU20" s="26">
        <v>440.22</v>
      </c>
      <c r="AGV20" s="26">
        <v>440.22</v>
      </c>
      <c r="AGW20" s="26">
        <v>440.08</v>
      </c>
      <c r="AGX20" s="26">
        <v>441.04</v>
      </c>
      <c r="AGY20" s="26">
        <v>443.31</v>
      </c>
      <c r="AGZ20" s="26">
        <v>443.54</v>
      </c>
      <c r="AHA20" s="26">
        <v>442.5</v>
      </c>
      <c r="AHB20" s="26">
        <v>441.64</v>
      </c>
      <c r="AHC20" s="26">
        <v>443.08</v>
      </c>
      <c r="AHD20" s="26">
        <v>442.53</v>
      </c>
      <c r="BGD20" s="533"/>
      <c r="BGE20" s="532"/>
      <c r="BGF20" s="535"/>
    </row>
    <row r="21" spans="1:1731">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c r="IW21" s="88"/>
      <c r="IX21" s="88"/>
      <c r="IY21" s="88"/>
      <c r="IZ21" s="88"/>
      <c r="JA21" s="88"/>
      <c r="JB21" s="88"/>
      <c r="JC21" s="88"/>
      <c r="JD21" s="88"/>
      <c r="JE21" s="88"/>
      <c r="JF21" s="88"/>
      <c r="JG21" s="88"/>
      <c r="JH21" s="88"/>
      <c r="JI21" s="88"/>
      <c r="JJ21" s="88"/>
      <c r="JK21" s="88"/>
      <c r="JL21" s="88"/>
      <c r="JM21" s="88"/>
      <c r="JN21" s="88"/>
      <c r="JO21" s="88"/>
      <c r="JP21" s="88"/>
      <c r="JQ21" s="88"/>
      <c r="JR21" s="88"/>
      <c r="JS21" s="88"/>
      <c r="JT21" s="88"/>
      <c r="JU21" s="88"/>
      <c r="JV21" s="88"/>
      <c r="JW21" s="88"/>
      <c r="JX21" s="88"/>
      <c r="JY21" s="88"/>
      <c r="JZ21" s="88"/>
      <c r="KA21" s="88"/>
      <c r="KB21" s="88"/>
      <c r="KC21" s="88"/>
      <c r="KD21" s="88"/>
      <c r="KE21" s="88"/>
      <c r="KF21" s="88"/>
      <c r="KG21" s="88"/>
      <c r="KH21" s="88"/>
      <c r="KI21" s="88"/>
      <c r="KJ21" s="88"/>
      <c r="KK21" s="88"/>
      <c r="KL21" s="88"/>
      <c r="KM21" s="88"/>
      <c r="KN21" s="88"/>
      <c r="KO21" s="88"/>
      <c r="KP21" s="88"/>
      <c r="KQ21" s="88"/>
      <c r="KR21" s="88"/>
      <c r="KS21" s="88"/>
      <c r="KT21" s="88"/>
      <c r="KU21" s="88"/>
      <c r="KV21" s="88"/>
      <c r="KW21" s="88"/>
      <c r="KX21" s="88"/>
      <c r="KY21" s="88"/>
      <c r="KZ21" s="88"/>
      <c r="LA21" s="88"/>
      <c r="LB21" s="88"/>
      <c r="LC21" s="88"/>
      <c r="LD21" s="88"/>
      <c r="LE21" s="88"/>
      <c r="LF21" s="88"/>
      <c r="LG21" s="88"/>
      <c r="LH21" s="88"/>
      <c r="LI21" s="88"/>
      <c r="LJ21" s="88"/>
      <c r="LK21" s="88"/>
      <c r="LL21" s="88"/>
      <c r="LM21" s="88"/>
      <c r="LN21" s="88"/>
      <c r="LO21" s="88"/>
      <c r="LP21" s="88"/>
      <c r="LQ21" s="88"/>
      <c r="LR21" s="88"/>
      <c r="LS21" s="88"/>
      <c r="LT21" s="88"/>
      <c r="LU21" s="88"/>
      <c r="LV21" s="88"/>
      <c r="LW21" s="88"/>
      <c r="LX21" s="88"/>
      <c r="LY21" s="88"/>
      <c r="LZ21" s="88"/>
      <c r="MA21" s="88"/>
      <c r="MB21" s="88"/>
      <c r="MC21" s="88"/>
      <c r="MD21" s="88"/>
      <c r="ME21" s="88"/>
      <c r="MF21" s="88"/>
      <c r="MG21" s="88"/>
      <c r="MH21" s="88"/>
      <c r="MI21" s="88"/>
      <c r="MJ21" s="88"/>
      <c r="MK21" s="88"/>
      <c r="ML21" s="88"/>
      <c r="MM21" s="88"/>
      <c r="MN21" s="88"/>
      <c r="MO21" s="88"/>
      <c r="MP21" s="88"/>
      <c r="MQ21" s="88"/>
      <c r="MR21" s="88"/>
      <c r="MS21" s="88"/>
      <c r="MT21" s="88"/>
      <c r="MU21" s="88"/>
      <c r="MV21" s="88"/>
      <c r="MW21" s="88"/>
      <c r="MX21" s="88"/>
      <c r="MY21" s="88"/>
      <c r="MZ21" s="88"/>
      <c r="NA21" s="88"/>
      <c r="NB21" s="88"/>
      <c r="NC21" s="88"/>
      <c r="ND21" s="88"/>
      <c r="NE21" s="88"/>
      <c r="NF21" s="88"/>
      <c r="NG21" s="88"/>
      <c r="NH21" s="88"/>
      <c r="NI21" s="88"/>
      <c r="NJ21" s="88"/>
      <c r="NK21" s="88"/>
      <c r="NL21" s="88"/>
      <c r="NM21" s="88"/>
      <c r="NN21" s="88"/>
      <c r="NO21" s="88"/>
      <c r="NP21" s="88"/>
      <c r="NQ21" s="88"/>
      <c r="NR21" s="88"/>
      <c r="NS21" s="88"/>
      <c r="NT21" s="88"/>
      <c r="NU21" s="88"/>
      <c r="NV21" s="88"/>
      <c r="NW21" s="88"/>
      <c r="NX21" s="88"/>
      <c r="NY21" s="88"/>
      <c r="NZ21" s="88"/>
      <c r="OA21" s="88"/>
      <c r="OB21" s="88"/>
      <c r="OC21" s="88"/>
      <c r="OD21" s="88"/>
      <c r="OE21" s="88"/>
      <c r="OF21" s="88"/>
      <c r="OG21" s="88"/>
      <c r="OH21" s="88"/>
      <c r="OI21" s="88"/>
      <c r="OJ21" s="88"/>
      <c r="OK21" s="88"/>
      <c r="OL21" s="88"/>
      <c r="OM21" s="88"/>
      <c r="ON21" s="88"/>
      <c r="OO21" s="88"/>
      <c r="OP21" s="88"/>
      <c r="OQ21" s="88"/>
      <c r="OR21" s="88"/>
      <c r="OS21" s="88"/>
      <c r="OT21" s="88"/>
      <c r="OU21" s="88"/>
      <c r="OV21" s="88"/>
      <c r="OW21" s="88"/>
      <c r="OX21" s="88"/>
      <c r="OY21" s="88"/>
      <c r="OZ21" s="88"/>
      <c r="PA21" s="88"/>
      <c r="PB21" s="88"/>
      <c r="PC21" s="88"/>
      <c r="PD21" s="88"/>
      <c r="PE21" s="88"/>
      <c r="PF21" s="88"/>
      <c r="PG21" s="88"/>
      <c r="PH21" s="88"/>
      <c r="PI21" s="88"/>
      <c r="PJ21" s="88"/>
      <c r="PK21" s="88"/>
      <c r="PL21" s="88"/>
      <c r="PM21" s="88"/>
      <c r="PN21" s="88"/>
      <c r="PO21" s="88"/>
      <c r="PP21" s="88"/>
      <c r="PQ21" s="88"/>
      <c r="PR21" s="88"/>
      <c r="PS21" s="88"/>
      <c r="PT21" s="88"/>
      <c r="PU21" s="88"/>
      <c r="PV21" s="88"/>
      <c r="PW21" s="88"/>
      <c r="PX21" s="88"/>
      <c r="PY21" s="88"/>
      <c r="PZ21" s="88"/>
      <c r="QA21" s="88"/>
      <c r="QB21" s="88"/>
      <c r="QC21" s="88"/>
      <c r="QD21" s="88"/>
      <c r="QE21" s="88"/>
      <c r="QF21" s="88"/>
      <c r="QG21" s="88"/>
      <c r="QH21" s="88"/>
      <c r="QI21" s="88"/>
      <c r="QJ21" s="88"/>
      <c r="QK21" s="88"/>
      <c r="QL21" s="88"/>
      <c r="QM21" s="88"/>
      <c r="QN21" s="88"/>
      <c r="QO21" s="88"/>
      <c r="QP21" s="88"/>
      <c r="QQ21" s="88"/>
      <c r="QR21" s="88"/>
      <c r="QS21" s="88"/>
      <c r="QT21" s="88"/>
      <c r="QU21" s="88"/>
      <c r="QV21" s="88"/>
      <c r="QW21" s="88"/>
      <c r="QX21" s="88"/>
      <c r="QY21" s="88"/>
      <c r="QZ21" s="88"/>
      <c r="RA21" s="88"/>
      <c r="RB21" s="88"/>
      <c r="RC21" s="88"/>
      <c r="RD21" s="88"/>
      <c r="RE21" s="88"/>
      <c r="RF21" s="88"/>
      <c r="RG21" s="88"/>
      <c r="RH21" s="88"/>
      <c r="RI21" s="88"/>
      <c r="RJ21" s="88"/>
      <c r="RK21" s="88"/>
      <c r="RL21" s="88"/>
      <c r="RM21" s="88"/>
      <c r="RN21" s="88"/>
      <c r="RO21" s="88"/>
      <c r="RP21" s="88"/>
      <c r="RQ21" s="88"/>
      <c r="RR21" s="88"/>
      <c r="RS21" s="88"/>
      <c r="RT21" s="88"/>
      <c r="RU21" s="88"/>
      <c r="RV21" s="88"/>
      <c r="RW21" s="88"/>
      <c r="RX21" s="88"/>
      <c r="RY21" s="88"/>
      <c r="RZ21" s="88"/>
      <c r="SA21" s="88"/>
      <c r="SB21" s="88"/>
      <c r="SC21" s="88"/>
      <c r="SD21" s="179"/>
      <c r="SE21" s="179"/>
      <c r="SF21" s="179"/>
      <c r="SG21" s="179"/>
      <c r="SH21" s="179"/>
      <c r="SI21" s="179"/>
      <c r="SJ21" s="179"/>
      <c r="SK21" s="179"/>
      <c r="SL21" s="179"/>
      <c r="SM21" s="179"/>
      <c r="SN21" s="179"/>
      <c r="SO21" s="179"/>
      <c r="SP21" s="179"/>
      <c r="SQ21" s="179"/>
      <c r="SR21" s="179"/>
      <c r="SS21" s="179"/>
      <c r="ST21" s="179"/>
      <c r="SU21" s="179"/>
      <c r="SV21" s="179"/>
      <c r="SW21" s="179"/>
      <c r="SX21" s="179"/>
      <c r="SY21" s="179"/>
      <c r="SZ21" s="179"/>
      <c r="TA21" s="179"/>
      <c r="TB21" s="179"/>
      <c r="TC21" s="179"/>
      <c r="TD21" s="179"/>
      <c r="TE21" s="179"/>
      <c r="TF21" s="179"/>
      <c r="TG21" s="179"/>
      <c r="TH21" s="179"/>
      <c r="TI21" s="179"/>
      <c r="TJ21" s="179"/>
      <c r="TK21" s="179"/>
      <c r="TL21" s="179"/>
      <c r="TM21" s="179"/>
      <c r="TN21" s="179"/>
      <c r="TO21" s="179"/>
      <c r="TP21" s="179"/>
      <c r="TQ21" s="179"/>
      <c r="TR21" s="179"/>
      <c r="TS21" s="179"/>
      <c r="TT21" s="179"/>
      <c r="TU21" s="179"/>
      <c r="TV21" s="179"/>
      <c r="TW21" s="179"/>
      <c r="TX21" s="179"/>
      <c r="TY21" s="179"/>
      <c r="TZ21" s="179"/>
      <c r="UA21" s="179"/>
      <c r="UB21" s="179"/>
      <c r="UC21" s="179"/>
      <c r="UD21" s="179"/>
      <c r="UE21" s="179"/>
      <c r="UF21" s="179"/>
      <c r="UG21" s="179"/>
      <c r="UH21" s="179"/>
      <c r="UI21" s="179"/>
      <c r="UJ21" s="179"/>
      <c r="UK21" s="179"/>
      <c r="UL21" s="179"/>
      <c r="UM21" s="179"/>
      <c r="UN21" s="179"/>
      <c r="UO21" s="179"/>
      <c r="UP21" s="179"/>
      <c r="UQ21" s="179"/>
      <c r="UR21" s="179"/>
      <c r="US21" s="179"/>
      <c r="UT21" s="179"/>
      <c r="UU21" s="179"/>
      <c r="UV21" s="179"/>
      <c r="UW21" s="179"/>
      <c r="UX21" s="179"/>
      <c r="UY21" s="179"/>
      <c r="UZ21" s="179"/>
      <c r="VA21" s="179"/>
      <c r="VB21" s="179"/>
      <c r="VC21" s="179"/>
      <c r="VD21" s="179"/>
      <c r="VE21" s="179"/>
      <c r="VF21" s="179"/>
      <c r="VG21" s="179"/>
      <c r="VH21" s="179"/>
      <c r="VI21" s="179"/>
      <c r="VJ21" s="179"/>
      <c r="VK21" s="179"/>
      <c r="VL21" s="179"/>
      <c r="VM21" s="179"/>
      <c r="VN21" s="179"/>
      <c r="VO21" s="179"/>
      <c r="VP21" s="179"/>
      <c r="VQ21" s="179"/>
      <c r="VR21" s="179"/>
      <c r="VS21" s="179"/>
      <c r="VT21" s="179"/>
      <c r="VU21" s="179"/>
      <c r="VV21" s="179"/>
      <c r="VW21" s="179"/>
      <c r="VX21" s="179"/>
      <c r="VY21" s="179"/>
      <c r="VZ21" s="179"/>
      <c r="WA21" s="179"/>
      <c r="WB21" s="179"/>
      <c r="WC21" s="179"/>
      <c r="WD21" s="179"/>
      <c r="WE21" s="179"/>
      <c r="WF21" s="179"/>
      <c r="WG21" s="179"/>
      <c r="WH21" s="179"/>
      <c r="WI21" s="179"/>
      <c r="WJ21" s="179"/>
      <c r="WK21" s="179"/>
      <c r="WL21" s="179"/>
      <c r="WM21" s="179"/>
      <c r="WN21" s="179"/>
      <c r="WO21" s="179"/>
      <c r="WP21" s="179"/>
      <c r="WQ21" s="179"/>
      <c r="WR21" s="179"/>
      <c r="WS21" s="179"/>
      <c r="WT21" s="179"/>
      <c r="WU21" s="179"/>
      <c r="WV21" s="179"/>
      <c r="WW21" s="179"/>
      <c r="WX21" s="179"/>
      <c r="WY21" s="179"/>
      <c r="WZ21" s="179"/>
      <c r="XA21" s="179"/>
      <c r="XB21" s="179"/>
      <c r="XC21" s="179"/>
      <c r="XD21" s="179"/>
      <c r="XE21" s="179"/>
      <c r="XF21" s="179"/>
      <c r="XG21" s="179"/>
      <c r="XH21" s="179"/>
      <c r="XI21" s="179"/>
      <c r="XJ21" s="179"/>
      <c r="XK21" s="179"/>
      <c r="XL21" s="179"/>
      <c r="XM21" s="179"/>
      <c r="XN21" s="179"/>
      <c r="XO21" s="179"/>
      <c r="XP21" s="179"/>
      <c r="XQ21" s="179"/>
      <c r="XR21" s="179"/>
      <c r="XS21" s="179"/>
      <c r="XT21" s="179"/>
      <c r="XU21" s="179"/>
      <c r="XV21" s="179"/>
      <c r="XW21" s="179"/>
      <c r="XX21" s="179"/>
      <c r="XY21" s="179"/>
      <c r="XZ21" s="179"/>
      <c r="YA21" s="179"/>
      <c r="YB21" s="179"/>
      <c r="YC21" s="179"/>
      <c r="YD21" s="179"/>
      <c r="YE21" s="179"/>
      <c r="YF21" s="179"/>
      <c r="YG21" s="179"/>
      <c r="YH21" s="179"/>
      <c r="YI21" s="179"/>
      <c r="YJ21" s="179"/>
      <c r="YK21" s="179"/>
      <c r="YL21" s="179"/>
      <c r="YM21" s="179"/>
      <c r="YN21" s="179"/>
      <c r="YO21" s="179"/>
      <c r="YP21" s="179"/>
      <c r="YQ21" s="179"/>
      <c r="YR21" s="179"/>
      <c r="YS21" s="179"/>
      <c r="YT21" s="179"/>
      <c r="YU21" s="179"/>
      <c r="YV21" s="179"/>
      <c r="YW21" s="179"/>
      <c r="YX21" s="179"/>
      <c r="YY21" s="179"/>
      <c r="YZ21" s="179"/>
      <c r="ZA21" s="179"/>
      <c r="ZB21" s="179"/>
      <c r="ZC21" s="179"/>
      <c r="ZD21" s="179"/>
      <c r="ZE21" s="179"/>
      <c r="ZF21" s="179"/>
      <c r="ZG21" s="179"/>
      <c r="ZH21" s="179"/>
      <c r="ZI21" s="179"/>
      <c r="ZJ21" s="179"/>
      <c r="ZK21" s="179"/>
      <c r="ZL21" s="179"/>
      <c r="ZM21" s="179"/>
      <c r="ZN21" s="179"/>
      <c r="ZO21" s="179"/>
      <c r="ZP21" s="179"/>
      <c r="ZQ21" s="179"/>
      <c r="ZR21" s="179"/>
      <c r="ZS21" s="179"/>
      <c r="ZT21" s="179"/>
      <c r="ZU21" s="179"/>
      <c r="ZV21" s="179"/>
      <c r="ZW21" s="179"/>
      <c r="ZX21" s="179"/>
      <c r="ZY21" s="179"/>
      <c r="ZZ21" s="179"/>
      <c r="AAA21" s="179"/>
      <c r="AAB21" s="179"/>
      <c r="AAC21" s="179"/>
      <c r="AAD21" s="179"/>
      <c r="AAE21" s="179"/>
      <c r="AAF21" s="179"/>
      <c r="AAG21" s="179"/>
      <c r="AAH21" s="179"/>
      <c r="AAI21" s="179"/>
      <c r="AAJ21" s="179"/>
      <c r="AAK21" s="179"/>
      <c r="AAL21" s="179"/>
      <c r="AAM21" s="179"/>
      <c r="AAN21" s="179"/>
      <c r="AAO21" s="179"/>
      <c r="AAP21" s="179"/>
      <c r="AAQ21" s="179"/>
      <c r="AAR21" s="179"/>
      <c r="AAS21" s="179"/>
      <c r="AAT21" s="179"/>
      <c r="AAU21" s="179"/>
      <c r="AAV21" s="179"/>
      <c r="AAW21" s="179"/>
      <c r="AAX21" s="179"/>
      <c r="AAY21" s="179"/>
      <c r="AAZ21" s="179"/>
      <c r="ABA21" s="179"/>
      <c r="ABB21" s="179"/>
      <c r="ABC21" s="179"/>
      <c r="ABD21" s="179"/>
      <c r="ABE21" s="179"/>
      <c r="ABF21" s="179"/>
      <c r="ABG21" s="179"/>
      <c r="ABH21" s="179"/>
      <c r="ABI21" s="179"/>
      <c r="ABJ21" s="179"/>
      <c r="ABK21" s="179"/>
      <c r="ABL21" s="179"/>
      <c r="ABM21" s="179"/>
      <c r="ABN21" s="179"/>
      <c r="ABO21" s="179"/>
      <c r="ABP21" s="179"/>
      <c r="ABQ21" s="179"/>
      <c r="ABR21" s="179"/>
      <c r="ABS21" s="179"/>
      <c r="ABT21" s="179"/>
      <c r="ABU21" s="179"/>
      <c r="ABV21" s="179"/>
      <c r="ABW21" s="179"/>
      <c r="ABX21" s="179"/>
      <c r="ABY21" s="179"/>
      <c r="ABZ21" s="179"/>
      <c r="ACA21" s="179"/>
      <c r="ACB21" s="179"/>
      <c r="ACC21" s="179"/>
      <c r="ACD21" s="179"/>
      <c r="ACE21" s="179"/>
      <c r="ACF21" s="179"/>
      <c r="ACG21" s="179"/>
      <c r="ACH21" s="179"/>
      <c r="ACI21" s="179"/>
      <c r="ACJ21" s="179"/>
      <c r="ACK21" s="179"/>
      <c r="ACL21" s="179"/>
      <c r="ACM21" s="179"/>
      <c r="ACN21" s="179"/>
      <c r="ACO21" s="179"/>
      <c r="ACP21" s="179"/>
      <c r="ACQ21" s="179"/>
      <c r="ACR21" s="179"/>
      <c r="ACS21" s="179"/>
      <c r="ACT21" s="179"/>
      <c r="ACU21" s="179"/>
      <c r="ACV21" s="179"/>
      <c r="ACW21" s="179"/>
      <c r="ACX21" s="179"/>
      <c r="ACY21" s="179"/>
      <c r="ACZ21" s="179"/>
      <c r="ADA21" s="179"/>
      <c r="ADB21" s="179"/>
      <c r="ADC21" s="179"/>
      <c r="ADD21" s="179"/>
      <c r="ADE21" s="179"/>
      <c r="ADF21" s="179"/>
      <c r="ADG21" s="179"/>
      <c r="ADH21" s="179"/>
      <c r="ADI21" s="179"/>
      <c r="ADJ21" s="179"/>
      <c r="ADK21" s="179"/>
      <c r="ADL21" s="179"/>
      <c r="ADM21" s="179"/>
      <c r="ADN21" s="179"/>
      <c r="ADO21" s="179"/>
      <c r="ADP21" s="179"/>
      <c r="ADQ21" s="179"/>
      <c r="ADR21" s="179"/>
      <c r="ADS21" s="179"/>
      <c r="ADT21" s="179"/>
      <c r="ADU21" s="179"/>
      <c r="ADV21" s="179"/>
      <c r="ADW21" s="179"/>
      <c r="ADX21" s="179"/>
      <c r="ADY21" s="179"/>
      <c r="ADZ21" s="179"/>
      <c r="AEA21" s="179"/>
      <c r="AEB21" s="179"/>
      <c r="AEC21" s="179"/>
      <c r="AED21" s="179"/>
      <c r="AEE21" s="179"/>
      <c r="AEF21" s="179"/>
      <c r="AEG21" s="179"/>
      <c r="AEH21" s="179"/>
      <c r="AEI21" s="179"/>
      <c r="AEJ21" s="179"/>
      <c r="AEK21" s="179"/>
      <c r="AEL21" s="179"/>
      <c r="AEM21" s="179"/>
      <c r="AEN21" s="179"/>
      <c r="AEO21" s="179"/>
      <c r="AEP21" s="179"/>
      <c r="AEQ21" s="179"/>
      <c r="AER21" s="179"/>
      <c r="AES21" s="179"/>
      <c r="AET21" s="179"/>
      <c r="AEU21" s="179"/>
      <c r="AEV21" s="179"/>
      <c r="AEW21" s="179"/>
      <c r="AEX21" s="179"/>
      <c r="AEY21" s="179"/>
      <c r="AEZ21" s="179"/>
      <c r="AFA21" s="179"/>
      <c r="AFB21" s="179"/>
      <c r="AFC21" s="179"/>
      <c r="AFD21" s="179"/>
      <c r="AFE21" s="179"/>
      <c r="AFF21" s="179"/>
      <c r="AFG21" s="179"/>
      <c r="AFH21" s="179"/>
      <c r="AFI21" s="179"/>
      <c r="AFJ21" s="179"/>
      <c r="AFK21" s="179"/>
      <c r="AFL21" s="179"/>
      <c r="AFM21" s="179"/>
      <c r="AFN21" s="179"/>
      <c r="AFO21" s="179"/>
      <c r="AFP21" s="179"/>
      <c r="AFQ21" s="179"/>
      <c r="AFR21" s="179"/>
      <c r="AFS21" s="179"/>
      <c r="AFT21" s="179"/>
      <c r="AFU21" s="179"/>
      <c r="AFV21" s="179"/>
      <c r="AFW21" s="179"/>
      <c r="AFX21" s="179"/>
      <c r="AFY21" s="179"/>
      <c r="AFZ21" s="179"/>
      <c r="AGA21" s="179"/>
      <c r="AGB21" s="179"/>
      <c r="AGC21" s="179"/>
      <c r="AGD21" s="179"/>
      <c r="AGE21" s="179"/>
      <c r="AGF21" s="179"/>
      <c r="AGG21" s="179"/>
      <c r="AGH21" s="179"/>
      <c r="AGI21" s="179"/>
      <c r="AGJ21" s="179"/>
      <c r="AGK21" s="179"/>
      <c r="AGL21" s="179"/>
      <c r="AGM21" s="179"/>
      <c r="AGN21" s="179"/>
      <c r="AGO21" s="179"/>
      <c r="AGP21" s="179"/>
      <c r="AGQ21" s="179"/>
      <c r="AGR21" s="179"/>
      <c r="AGS21" s="179"/>
      <c r="AGT21" s="179"/>
      <c r="AGU21" s="179"/>
      <c r="AGV21" s="179"/>
      <c r="AGW21" s="179"/>
      <c r="AGX21" s="179"/>
      <c r="AGY21" s="179"/>
      <c r="AGZ21" s="179"/>
      <c r="AHA21" s="179"/>
      <c r="AHB21" s="179"/>
      <c r="AHC21" s="179"/>
      <c r="AHD21" s="179"/>
      <c r="AHE21" s="179"/>
      <c r="AHF21" s="179"/>
      <c r="AHG21" s="179"/>
      <c r="AHH21" s="179"/>
      <c r="AHI21" s="179"/>
      <c r="AHJ21" s="179"/>
      <c r="AHK21" s="179"/>
      <c r="AHL21" s="179"/>
      <c r="AHM21" s="179"/>
      <c r="AHN21" s="179"/>
      <c r="AHO21" s="179"/>
      <c r="AHP21" s="179"/>
      <c r="AHQ21" s="179"/>
      <c r="AHR21" s="179"/>
      <c r="AHS21" s="179"/>
      <c r="AHT21" s="179"/>
      <c r="AHU21" s="179"/>
      <c r="AHV21" s="179"/>
      <c r="AHW21" s="179"/>
      <c r="AHX21" s="179"/>
      <c r="AHY21" s="179"/>
      <c r="AHZ21" s="179"/>
      <c r="AIA21" s="179"/>
      <c r="AIB21" s="179"/>
      <c r="AIC21" s="179"/>
      <c r="AID21" s="179"/>
      <c r="AIE21" s="179"/>
      <c r="AIF21" s="179"/>
      <c r="AIG21" s="179"/>
      <c r="AIH21" s="179"/>
      <c r="AII21" s="179"/>
      <c r="AIJ21" s="179"/>
      <c r="AIK21" s="179"/>
      <c r="AIL21" s="179"/>
      <c r="AIM21" s="179"/>
      <c r="AIN21" s="179"/>
      <c r="AIO21" s="179"/>
      <c r="AIP21" s="179"/>
      <c r="AIQ21" s="179"/>
      <c r="AIR21" s="179"/>
      <c r="AIS21" s="179"/>
      <c r="AIT21" s="179"/>
      <c r="AIU21" s="179"/>
      <c r="AIV21" s="179"/>
      <c r="AIW21" s="179"/>
      <c r="AIX21" s="179"/>
      <c r="AIY21" s="179"/>
      <c r="AIZ21" s="179"/>
      <c r="AJA21" s="179"/>
      <c r="AJB21" s="179"/>
      <c r="AJC21" s="179"/>
      <c r="AJD21" s="179"/>
      <c r="AJE21" s="179"/>
      <c r="AJF21" s="179"/>
      <c r="AJG21" s="179"/>
      <c r="AJH21" s="179"/>
      <c r="AJI21" s="179"/>
      <c r="AJJ21" s="179"/>
      <c r="AJK21" s="179"/>
      <c r="AJL21" s="179"/>
      <c r="AJM21" s="179"/>
      <c r="AJN21" s="179"/>
      <c r="AJO21" s="179"/>
      <c r="AJP21" s="179"/>
      <c r="AJQ21" s="179"/>
      <c r="AJR21" s="179"/>
      <c r="AJS21" s="179"/>
      <c r="AJT21" s="179"/>
      <c r="AJU21" s="179"/>
      <c r="AJV21" s="179"/>
      <c r="AJW21" s="179"/>
      <c r="AJX21" s="179"/>
      <c r="AJY21" s="179"/>
      <c r="AJZ21" s="179"/>
      <c r="AKA21" s="179"/>
      <c r="AKB21" s="179"/>
      <c r="AKC21" s="179"/>
      <c r="AKD21" s="179"/>
      <c r="AKE21" s="179"/>
      <c r="AKF21" s="179"/>
      <c r="AKG21" s="179"/>
      <c r="AKH21" s="179"/>
      <c r="AKI21" s="179"/>
      <c r="AKJ21" s="179"/>
      <c r="AKK21" s="179"/>
      <c r="AKL21" s="179"/>
      <c r="AKM21" s="179"/>
      <c r="AKN21" s="179"/>
      <c r="AKO21" s="179"/>
      <c r="AKP21" s="179"/>
      <c r="AKQ21" s="179"/>
      <c r="AKR21" s="179"/>
      <c r="AKS21" s="179"/>
      <c r="AKT21" s="179"/>
      <c r="AKU21" s="179"/>
      <c r="AKV21" s="179"/>
      <c r="AKW21" s="179"/>
      <c r="AKX21" s="179"/>
      <c r="AKY21" s="179"/>
      <c r="AKZ21" s="179"/>
      <c r="ALA21" s="179"/>
      <c r="ALB21" s="179"/>
      <c r="ALC21" s="179"/>
      <c r="ALD21" s="179"/>
      <c r="ALE21" s="179"/>
      <c r="ALF21" s="179"/>
      <c r="ALG21" s="179"/>
      <c r="ALH21" s="179"/>
      <c r="ALI21" s="179"/>
      <c r="ALJ21" s="179"/>
      <c r="ALK21" s="179"/>
      <c r="ALL21" s="179"/>
      <c r="ALM21" s="179"/>
      <c r="ALN21" s="184"/>
      <c r="ALO21" s="185"/>
      <c r="ALP21" s="185"/>
      <c r="ALQ21" s="185"/>
      <c r="ALR21" s="185"/>
      <c r="ALS21" s="185"/>
      <c r="ALT21" s="185"/>
      <c r="ALU21" s="185"/>
      <c r="ALV21" s="185"/>
      <c r="ALW21" s="185"/>
      <c r="ALX21" s="185"/>
      <c r="ALY21" s="185"/>
      <c r="ALZ21" s="185"/>
      <c r="AMA21" s="185"/>
      <c r="AMB21" s="185"/>
      <c r="AMC21" s="185"/>
      <c r="AMD21" s="185"/>
      <c r="AME21" s="185"/>
      <c r="AMF21" s="185"/>
      <c r="AMG21" s="185"/>
      <c r="BGD21" s="533"/>
      <c r="BGE21" s="532"/>
      <c r="BGF21" s="535"/>
    </row>
    <row r="22" spans="1:1731">
      <c r="B22" s="248">
        <v>2013</v>
      </c>
      <c r="C22" s="248"/>
      <c r="D22" s="248"/>
      <c r="E22" s="248"/>
      <c r="F22" s="248"/>
      <c r="G22" s="248"/>
      <c r="H22" s="248"/>
      <c r="I22" s="248"/>
      <c r="J22" s="248"/>
      <c r="K22" s="248"/>
      <c r="L22" s="248"/>
      <c r="M22" s="248"/>
      <c r="N22" s="248">
        <v>2014</v>
      </c>
      <c r="O22" s="248"/>
      <c r="P22" s="248"/>
      <c r="Q22" s="248"/>
      <c r="R22" s="248"/>
      <c r="S22" s="248"/>
      <c r="T22" s="248"/>
      <c r="U22" s="248"/>
      <c r="V22" s="248"/>
      <c r="W22" s="248"/>
      <c r="X22" s="248"/>
      <c r="Y22" s="248"/>
      <c r="Z22" s="248">
        <v>2015</v>
      </c>
      <c r="AA22" s="248"/>
      <c r="AB22" s="248"/>
      <c r="AC22" s="248"/>
      <c r="AD22" s="248"/>
      <c r="AE22" s="248"/>
      <c r="AF22" s="248"/>
      <c r="AG22" s="248"/>
      <c r="AH22" s="248"/>
      <c r="AI22" s="248"/>
      <c r="AJ22" s="248"/>
      <c r="AK22" s="248"/>
      <c r="AL22" s="261">
        <v>2016</v>
      </c>
      <c r="AM22" s="261"/>
      <c r="AN22" s="261"/>
      <c r="AO22" s="90"/>
      <c r="AP22" s="90"/>
      <c r="AQ22" s="90"/>
      <c r="AR22" s="90"/>
      <c r="AS22" s="90"/>
      <c r="AT22" s="90"/>
      <c r="AU22" s="90"/>
      <c r="AV22" s="90"/>
      <c r="AW22" s="90"/>
      <c r="AX22" s="90">
        <v>2017</v>
      </c>
      <c r="AY22" s="90"/>
      <c r="AZ22" s="90"/>
      <c r="BA22" s="90"/>
      <c r="BB22" s="90"/>
      <c r="BC22" s="90"/>
      <c r="BD22" s="90"/>
      <c r="BE22" s="90"/>
      <c r="BF22" s="90"/>
      <c r="BG22" s="90"/>
      <c r="BH22" s="90"/>
      <c r="BI22" s="262"/>
      <c r="BJ22" s="90">
        <v>2018</v>
      </c>
      <c r="BK22" s="90"/>
      <c r="BL22" s="90"/>
      <c r="BM22" s="90"/>
      <c r="BN22" s="90"/>
      <c r="BO22" s="90"/>
      <c r="BP22" s="90"/>
      <c r="BQ22" s="90"/>
      <c r="BR22" s="90"/>
      <c r="BS22" s="77"/>
      <c r="BT22" s="77"/>
      <c r="BU22" s="78"/>
      <c r="BV22" s="153">
        <v>2019</v>
      </c>
      <c r="BW22" s="78"/>
      <c r="BX22" s="78"/>
      <c r="BY22" s="78"/>
      <c r="BZ22" s="78"/>
      <c r="CA22" s="78"/>
      <c r="CB22" s="78"/>
      <c r="CC22" s="78"/>
      <c r="CD22" s="78"/>
      <c r="CE22" s="78"/>
      <c r="CF22" s="78"/>
      <c r="CG22" s="78"/>
      <c r="CH22" s="201">
        <v>2020</v>
      </c>
      <c r="CI22" s="78"/>
      <c r="CT22" s="26">
        <v>2021</v>
      </c>
      <c r="VL22" s="78"/>
      <c r="VM22" s="78"/>
      <c r="VN22" s="78"/>
      <c r="VO22" s="78"/>
      <c r="VP22" s="78"/>
      <c r="VQ22" s="78"/>
      <c r="VR22" s="78"/>
      <c r="VS22" s="78"/>
      <c r="VT22" s="78"/>
      <c r="VU22" s="78"/>
      <c r="VV22" s="78"/>
      <c r="VW22" s="78"/>
      <c r="VX22" s="78"/>
      <c r="VY22" s="78"/>
      <c r="VZ22" s="78"/>
      <c r="WA22" s="78"/>
      <c r="WB22" s="78"/>
      <c r="WC22" s="78"/>
      <c r="WD22" s="78"/>
      <c r="WE22" s="78"/>
      <c r="WF22" s="78"/>
      <c r="WG22" s="78"/>
      <c r="WH22" s="78"/>
      <c r="WI22" s="78"/>
      <c r="WJ22" s="78"/>
      <c r="WK22" s="78"/>
      <c r="WL22" s="78"/>
      <c r="WM22" s="78"/>
      <c r="WN22" s="78"/>
      <c r="WO22" s="78"/>
      <c r="WP22" s="79"/>
      <c r="WQ22" s="79"/>
      <c r="WR22" s="79"/>
      <c r="WS22" s="79"/>
      <c r="WT22" s="79"/>
      <c r="WU22" s="79"/>
      <c r="WV22" s="79"/>
      <c r="WW22" s="79"/>
      <c r="WX22" s="79"/>
      <c r="WY22" s="79"/>
      <c r="WZ22" s="79"/>
      <c r="XA22" s="79"/>
      <c r="XB22" s="79"/>
      <c r="XC22" s="79"/>
      <c r="XD22" s="79"/>
      <c r="XE22" s="79"/>
      <c r="XF22" s="79"/>
      <c r="XG22" s="79"/>
      <c r="XH22" s="79"/>
      <c r="XI22" s="79"/>
      <c r="XJ22" s="79"/>
      <c r="XK22" s="79"/>
      <c r="XL22" s="79"/>
      <c r="XM22" s="79"/>
      <c r="XN22" s="79"/>
      <c r="XO22" s="79"/>
      <c r="XP22" s="79"/>
      <c r="XQ22" s="79"/>
      <c r="XR22" s="79"/>
      <c r="XS22" s="79"/>
      <c r="XT22" s="79"/>
      <c r="XU22" s="79"/>
      <c r="XV22" s="79"/>
      <c r="XW22" s="79"/>
      <c r="XX22" s="79"/>
      <c r="XY22" s="79"/>
      <c r="XZ22" s="79"/>
      <c r="YA22" s="79"/>
      <c r="YB22" s="79"/>
      <c r="YC22" s="79"/>
      <c r="YD22" s="79"/>
      <c r="YE22" s="79"/>
      <c r="YF22" s="79"/>
      <c r="YG22" s="79"/>
      <c r="YH22" s="79"/>
      <c r="YI22" s="79"/>
      <c r="YJ22" s="79"/>
      <c r="YK22" s="79"/>
      <c r="YL22" s="79"/>
      <c r="YM22" s="79"/>
      <c r="YN22" s="79"/>
      <c r="YO22" s="79"/>
      <c r="YP22" s="79"/>
      <c r="YQ22" s="79"/>
      <c r="YR22" s="79"/>
      <c r="YS22" s="79"/>
      <c r="YT22" s="79"/>
      <c r="YU22" s="79"/>
      <c r="YV22" s="79"/>
      <c r="YW22" s="79"/>
      <c r="YX22" s="79"/>
      <c r="YY22" s="79"/>
      <c r="YZ22" s="79"/>
      <c r="ZA22" s="79"/>
      <c r="ZB22" s="79"/>
      <c r="ZC22" s="79"/>
      <c r="ZD22" s="79"/>
      <c r="ZE22" s="79"/>
      <c r="ZF22" s="79"/>
      <c r="ZG22" s="79"/>
      <c r="ZH22" s="79"/>
      <c r="ZI22" s="79"/>
      <c r="ZJ22" s="79"/>
      <c r="ZK22" s="79"/>
      <c r="ZL22" s="79"/>
      <c r="ZM22" s="79"/>
      <c r="ZN22" s="79"/>
      <c r="ZO22" s="79"/>
      <c r="ZP22" s="79"/>
      <c r="ZQ22" s="79"/>
      <c r="ZR22" s="79"/>
      <c r="ZS22" s="79"/>
      <c r="ZT22" s="79"/>
      <c r="ZU22" s="79"/>
      <c r="ZV22" s="79"/>
      <c r="ZW22" s="79"/>
      <c r="ZX22" s="79"/>
      <c r="ZY22" s="79"/>
      <c r="ZZ22" s="79"/>
      <c r="AAA22" s="79"/>
      <c r="AAB22" s="79"/>
      <c r="AAC22" s="79"/>
      <c r="AAD22" s="79"/>
      <c r="AAE22" s="79"/>
      <c r="AAF22" s="79"/>
      <c r="AAG22" s="79"/>
      <c r="AAH22" s="79"/>
      <c r="AAI22" s="79"/>
      <c r="AAJ22" s="79"/>
      <c r="AAK22" s="79"/>
      <c r="AAL22" s="79"/>
      <c r="AAM22" s="79"/>
      <c r="AAN22" s="79"/>
      <c r="AAO22" s="79"/>
      <c r="AAP22" s="79"/>
      <c r="AAQ22" s="79"/>
      <c r="AAR22" s="79"/>
      <c r="AAS22" s="79"/>
      <c r="AAT22" s="79"/>
      <c r="AAU22" s="79"/>
      <c r="AAV22" s="79"/>
      <c r="AAW22" s="79"/>
      <c r="AAX22" s="79"/>
      <c r="AAY22" s="79"/>
      <c r="AAZ22" s="79"/>
      <c r="ABA22" s="79"/>
      <c r="ABB22" s="79"/>
      <c r="ABC22" s="79"/>
      <c r="ABD22" s="79"/>
      <c r="ABE22" s="79"/>
      <c r="ABF22" s="79"/>
      <c r="ABG22" s="79"/>
      <c r="ABH22" s="79"/>
      <c r="ABI22" s="79"/>
      <c r="ABJ22" s="79"/>
      <c r="ABK22" s="79"/>
      <c r="ABL22" s="79"/>
      <c r="ABM22" s="79"/>
      <c r="ABN22" s="79"/>
      <c r="ABO22" s="79"/>
      <c r="ABP22" s="79"/>
      <c r="ABQ22" s="79"/>
      <c r="ABR22" s="79"/>
      <c r="ABS22" s="79"/>
      <c r="ABT22" s="79"/>
      <c r="ABU22" s="79"/>
      <c r="ABV22" s="79"/>
      <c r="ABW22" s="79"/>
      <c r="ABX22" s="79"/>
      <c r="ABY22" s="79"/>
      <c r="ABZ22" s="79"/>
      <c r="ACA22" s="79"/>
      <c r="ACB22" s="79"/>
      <c r="ACC22" s="79"/>
      <c r="ACD22" s="79"/>
      <c r="ACE22" s="79"/>
      <c r="ACF22" s="79"/>
      <c r="ACG22" s="79"/>
      <c r="ACH22" s="79"/>
      <c r="ACI22" s="79"/>
      <c r="ACJ22" s="79"/>
      <c r="ACK22" s="79"/>
      <c r="ACL22" s="79"/>
      <c r="ACM22" s="79"/>
      <c r="ACN22" s="79"/>
      <c r="ACO22" s="79"/>
      <c r="ACP22" s="79"/>
      <c r="ACQ22" s="79"/>
      <c r="ACR22" s="79"/>
      <c r="ACS22" s="79"/>
      <c r="ACT22" s="79"/>
      <c r="ACU22" s="79"/>
      <c r="ACV22" s="79"/>
      <c r="ACW22" s="79"/>
      <c r="ACX22" s="79"/>
      <c r="ACY22" s="79"/>
      <c r="ACZ22" s="79"/>
      <c r="ADA22" s="79"/>
      <c r="ADB22" s="79"/>
      <c r="ADC22" s="79"/>
      <c r="ADD22" s="79"/>
      <c r="ADE22" s="79"/>
      <c r="ADF22" s="79"/>
      <c r="ADG22" s="79"/>
      <c r="ADH22" s="79"/>
      <c r="ADI22" s="79"/>
      <c r="ADJ22" s="79"/>
      <c r="ADK22" s="79"/>
      <c r="ADL22" s="79"/>
      <c r="ADM22" s="79"/>
      <c r="ADN22" s="79"/>
      <c r="ADO22" s="79"/>
      <c r="ADP22" s="79"/>
      <c r="ADQ22" s="79"/>
      <c r="ADR22" s="79"/>
      <c r="ADS22" s="79"/>
      <c r="ADT22" s="79"/>
      <c r="ADU22" s="79"/>
      <c r="ADV22" s="79"/>
      <c r="ADW22" s="79"/>
      <c r="ADX22" s="79"/>
      <c r="ADY22" s="79"/>
      <c r="ADZ22" s="79"/>
      <c r="AEA22" s="79"/>
      <c r="AEB22" s="79"/>
      <c r="AEC22" s="79"/>
      <c r="AED22" s="79"/>
      <c r="AEE22" s="79"/>
      <c r="AEF22" s="79"/>
      <c r="AEG22" s="79"/>
      <c r="AEH22" s="79"/>
      <c r="AEI22" s="79"/>
      <c r="AEJ22" s="79"/>
      <c r="AEK22" s="80"/>
      <c r="AEL22" s="80"/>
      <c r="AEM22" s="80"/>
      <c r="AEN22" s="80"/>
      <c r="AEO22" s="80"/>
      <c r="AEP22" s="80"/>
      <c r="AEQ22" s="80"/>
      <c r="AER22" s="80"/>
      <c r="AES22" s="80"/>
      <c r="AET22" s="80"/>
      <c r="AEU22" s="80"/>
      <c r="AEV22" s="80"/>
      <c r="AEW22" s="80"/>
      <c r="AEX22" s="80"/>
      <c r="AEY22" s="80"/>
      <c r="AEZ22" s="80"/>
      <c r="AFA22" s="80"/>
      <c r="AFB22" s="80"/>
      <c r="AFC22" s="80"/>
      <c r="AFD22" s="80"/>
      <c r="AFE22" s="80"/>
      <c r="AFF22" s="80"/>
      <c r="AFG22" s="80"/>
      <c r="AFH22" s="80"/>
      <c r="AFI22" s="80"/>
      <c r="AFJ22" s="80"/>
      <c r="AFK22" s="80"/>
      <c r="AFL22" s="80"/>
      <c r="AFM22" s="80"/>
      <c r="AFN22" s="80"/>
      <c r="AFO22" s="80"/>
      <c r="AFP22" s="80"/>
      <c r="AFQ22" s="80"/>
      <c r="AFR22" s="80"/>
      <c r="AFS22" s="80"/>
      <c r="AFT22" s="80"/>
      <c r="AFU22" s="80"/>
      <c r="AFV22" s="80"/>
      <c r="AFW22" s="80"/>
      <c r="AFX22" s="80"/>
      <c r="AFY22" s="80"/>
      <c r="AFZ22" s="80"/>
      <c r="AGA22" s="80"/>
      <c r="AGB22" s="80"/>
      <c r="AGC22" s="80"/>
      <c r="AGD22" s="80"/>
      <c r="AGE22" s="80"/>
      <c r="AGF22" s="80"/>
      <c r="AGG22" s="80"/>
      <c r="AGH22" s="80"/>
      <c r="AGI22" s="80"/>
      <c r="AGJ22" s="80"/>
      <c r="AGK22" s="80"/>
      <c r="AGL22" s="80"/>
      <c r="AGM22" s="80"/>
      <c r="AGN22" s="80"/>
      <c r="AGO22" s="80"/>
      <c r="AGP22" s="80"/>
      <c r="AGQ22" s="80"/>
      <c r="AGR22" s="80"/>
      <c r="AGS22" s="80"/>
      <c r="AGT22" s="80"/>
      <c r="AGU22" s="80"/>
      <c r="AGV22" s="80"/>
      <c r="AGW22" s="80"/>
      <c r="AGX22" s="80"/>
      <c r="AGY22" s="80"/>
      <c r="AGZ22" s="80"/>
      <c r="AHA22" s="80"/>
      <c r="AHB22" s="80"/>
      <c r="AHC22" s="80"/>
      <c r="AHD22" s="80"/>
      <c r="AHE22" s="80"/>
      <c r="AHF22" s="80"/>
      <c r="AHG22" s="80"/>
      <c r="AHH22" s="80"/>
      <c r="AHI22" s="80"/>
      <c r="AHJ22" s="80"/>
      <c r="AHK22" s="80"/>
      <c r="AHL22" s="80"/>
      <c r="AHM22" s="80"/>
      <c r="AHN22" s="80"/>
      <c r="AHO22" s="80"/>
      <c r="AHP22" s="80"/>
      <c r="AHQ22" s="80"/>
      <c r="AHR22" s="80"/>
      <c r="AHS22" s="80"/>
      <c r="AHT22" s="80"/>
      <c r="AHU22" s="80"/>
      <c r="AHV22" s="80"/>
      <c r="AHW22" s="80"/>
      <c r="AHX22" s="80"/>
      <c r="AHY22" s="80"/>
      <c r="AHZ22" s="80"/>
      <c r="AIA22" s="80"/>
      <c r="AIB22" s="80"/>
      <c r="AIC22" s="80"/>
      <c r="AID22" s="80"/>
      <c r="AIE22" s="80"/>
      <c r="AIF22" s="80"/>
      <c r="AIG22" s="80"/>
      <c r="AIH22" s="80"/>
      <c r="AII22" s="80"/>
      <c r="AIJ22" s="80"/>
      <c r="AIK22" s="80"/>
      <c r="AIL22" s="80"/>
      <c r="AIM22" s="80"/>
      <c r="AIN22" s="80"/>
      <c r="AIO22" s="80"/>
      <c r="AIP22" s="80"/>
      <c r="AIQ22" s="80"/>
      <c r="AIR22" s="80"/>
      <c r="AIS22" s="80"/>
      <c r="AIT22" s="80"/>
      <c r="AIU22" s="80"/>
      <c r="AIV22" s="80"/>
      <c r="AIW22" s="80"/>
      <c r="AIX22" s="80"/>
      <c r="AIY22" s="80"/>
      <c r="AIZ22" s="80"/>
      <c r="AJA22" s="80"/>
      <c r="AJB22" s="80"/>
      <c r="AJC22" s="80"/>
      <c r="AJD22" s="80"/>
      <c r="AJE22" s="80"/>
      <c r="AJF22" s="80"/>
      <c r="AJG22" s="80"/>
      <c r="AJH22" s="80"/>
      <c r="AJI22" s="80"/>
      <c r="AJJ22" s="80"/>
      <c r="AJK22" s="80"/>
      <c r="AJL22" s="80"/>
      <c r="AJM22" s="80"/>
      <c r="AJN22" s="80"/>
      <c r="AJO22" s="80"/>
      <c r="AJP22" s="80"/>
      <c r="AJQ22" s="80"/>
      <c r="AJR22" s="80"/>
      <c r="AJS22" s="80"/>
      <c r="AJT22" s="80"/>
      <c r="AJU22" s="80"/>
      <c r="AJV22" s="80"/>
      <c r="AJW22" s="80"/>
      <c r="AJX22" s="80"/>
      <c r="AJY22" s="80"/>
      <c r="AJZ22" s="80"/>
      <c r="AKA22" s="80"/>
      <c r="AKB22" s="80"/>
      <c r="AKC22" s="80"/>
      <c r="AKD22" s="80"/>
      <c r="AKE22" s="80"/>
      <c r="AKF22" s="80"/>
      <c r="AKG22" s="80"/>
      <c r="AKH22" s="80"/>
      <c r="AKI22" s="80"/>
      <c r="AKJ22" s="80"/>
      <c r="AKK22" s="80"/>
      <c r="AKL22" s="80"/>
      <c r="AKM22" s="80"/>
      <c r="AKN22" s="80"/>
      <c r="AKO22" s="80"/>
      <c r="AKP22" s="80"/>
      <c r="AKQ22" s="80"/>
      <c r="AKR22" s="80"/>
      <c r="AKS22" s="80"/>
      <c r="AKT22" s="80"/>
      <c r="AKU22" s="80"/>
      <c r="AKV22" s="80"/>
      <c r="AKW22" s="80"/>
      <c r="AKX22" s="80"/>
      <c r="AKY22" s="80"/>
      <c r="AKZ22" s="80"/>
      <c r="ALA22" s="80"/>
      <c r="ALB22" s="80"/>
      <c r="ALC22" s="80"/>
      <c r="ALD22" s="80"/>
      <c r="ALE22" s="80"/>
      <c r="ALF22" s="80"/>
      <c r="ALG22" s="80"/>
      <c r="ALH22" s="80"/>
      <c r="ALI22" s="80"/>
      <c r="ALJ22" s="80"/>
      <c r="ALK22" s="80"/>
      <c r="ALL22" s="80"/>
      <c r="ALM22" s="80"/>
      <c r="ALN22" s="80"/>
      <c r="ALO22" s="80"/>
      <c r="ALP22" s="80"/>
      <c r="ALQ22" s="80"/>
      <c r="ALR22" s="80"/>
      <c r="ALS22" s="80"/>
      <c r="ALT22" s="80"/>
      <c r="ALU22" s="80"/>
      <c r="ALV22" s="80"/>
      <c r="ALW22" s="80"/>
      <c r="ALX22" s="80"/>
      <c r="ALY22" s="80"/>
      <c r="ALZ22" s="80"/>
      <c r="AMA22" s="80"/>
      <c r="AMB22" s="80"/>
      <c r="AMC22" s="80"/>
      <c r="AMD22" s="80"/>
      <c r="AME22" s="80"/>
      <c r="AMF22" s="80"/>
      <c r="AMG22" s="80"/>
      <c r="AMH22" s="80"/>
      <c r="AMI22" s="80"/>
      <c r="AMJ22" s="80"/>
      <c r="AMK22" s="80"/>
      <c r="AML22" s="80"/>
      <c r="AMM22" s="80"/>
      <c r="AMN22" s="80"/>
      <c r="AMO22" s="80"/>
      <c r="AMP22" s="80"/>
      <c r="AMQ22" s="80"/>
      <c r="AMR22" s="80"/>
      <c r="AMS22" s="80"/>
      <c r="AMT22" s="80"/>
      <c r="AMU22" s="80"/>
      <c r="AMV22" s="80"/>
      <c r="AMW22" s="80"/>
      <c r="AMX22" s="80"/>
      <c r="AMY22" s="80"/>
      <c r="AMZ22" s="80"/>
      <c r="ANA22" s="80"/>
      <c r="ANB22" s="80"/>
      <c r="ANC22" s="80"/>
      <c r="AND22" s="80"/>
      <c r="ANE22" s="80"/>
      <c r="ANF22" s="80"/>
      <c r="ANG22" s="80"/>
      <c r="ANH22" s="80"/>
      <c r="ANI22" s="80"/>
      <c r="ANJ22" s="80"/>
      <c r="ANK22" s="80"/>
      <c r="ANL22" s="80"/>
      <c r="ANM22" s="80"/>
      <c r="ANN22" s="80"/>
      <c r="ANO22" s="80"/>
      <c r="ANP22" s="80"/>
      <c r="ANQ22" s="80"/>
      <c r="ANR22" s="80"/>
      <c r="ANS22" s="80"/>
      <c r="ANT22" s="80"/>
      <c r="ANU22" s="80"/>
      <c r="ANV22" s="80"/>
      <c r="ANW22" s="80"/>
      <c r="ANX22" s="80"/>
      <c r="ANY22" s="80"/>
      <c r="ANZ22" s="80"/>
      <c r="AOA22" s="80"/>
      <c r="AOB22" s="80"/>
      <c r="AOC22" s="80"/>
      <c r="AOD22" s="80"/>
      <c r="AOE22" s="80"/>
      <c r="AOF22" s="80"/>
      <c r="AOG22" s="80"/>
      <c r="AOH22" s="80"/>
      <c r="AOI22" s="80"/>
      <c r="AOJ22" s="80"/>
      <c r="AOK22" s="80"/>
      <c r="AOL22" s="80"/>
      <c r="AOM22" s="80"/>
      <c r="AON22" s="80"/>
      <c r="AOO22" s="80"/>
      <c r="AOP22" s="80"/>
      <c r="AOQ22" s="80"/>
      <c r="AOR22" s="80"/>
      <c r="AOS22" s="80"/>
      <c r="AOT22" s="80"/>
      <c r="AOU22" s="80"/>
      <c r="AOV22" s="80"/>
      <c r="AOW22" s="80"/>
      <c r="AOX22" s="80"/>
      <c r="AOY22" s="80"/>
      <c r="AOZ22" s="80"/>
      <c r="APA22" s="80"/>
      <c r="APB22" s="80"/>
      <c r="APC22" s="80"/>
      <c r="APD22" s="80"/>
      <c r="APE22" s="80"/>
      <c r="APF22" s="80"/>
      <c r="APG22" s="80"/>
      <c r="APH22" s="80"/>
      <c r="API22" s="80"/>
      <c r="APJ22" s="80"/>
      <c r="APK22" s="80"/>
      <c r="APL22" s="80"/>
      <c r="APM22" s="80"/>
      <c r="APN22" s="80"/>
      <c r="APO22" s="80"/>
      <c r="APP22" s="80"/>
      <c r="APQ22" s="80"/>
      <c r="APR22" s="80"/>
      <c r="APS22" s="80"/>
      <c r="APT22" s="80"/>
      <c r="APU22" s="80"/>
      <c r="APV22" s="80"/>
      <c r="APW22" s="80"/>
      <c r="APX22" s="80"/>
      <c r="APY22" s="80"/>
      <c r="APZ22" s="80"/>
      <c r="AQA22" s="80"/>
      <c r="AQB22" s="80"/>
      <c r="AQC22" s="80"/>
      <c r="AQD22" s="80"/>
      <c r="AQE22" s="80"/>
      <c r="AQF22" s="80"/>
      <c r="AQG22" s="80"/>
      <c r="AQH22" s="80"/>
      <c r="AQI22" s="80"/>
      <c r="AQJ22" s="80"/>
      <c r="AQK22" s="80"/>
      <c r="AQL22" s="80"/>
      <c r="AQM22" s="80"/>
      <c r="AQN22" s="80"/>
      <c r="AQO22" s="80"/>
      <c r="AQP22" s="80"/>
      <c r="AQQ22" s="80"/>
      <c r="AQR22" s="80"/>
      <c r="AQS22" s="80"/>
      <c r="AQT22" s="80"/>
      <c r="AQU22" s="80"/>
      <c r="AQV22" s="80"/>
      <c r="AQW22" s="80"/>
      <c r="AQX22" s="80"/>
      <c r="AQY22" s="80"/>
      <c r="AQZ22" s="80"/>
      <c r="ARA22" s="80"/>
      <c r="ARB22" s="80"/>
      <c r="ARC22" s="80"/>
      <c r="ARD22" s="80"/>
      <c r="ARE22" s="80"/>
      <c r="ARF22" s="80"/>
      <c r="ARG22" s="80"/>
      <c r="ARH22" s="80"/>
      <c r="ARI22" s="80"/>
      <c r="ARJ22" s="80"/>
      <c r="ARK22" s="80"/>
      <c r="ARL22" s="80"/>
      <c r="ARM22" s="80"/>
      <c r="ARN22" s="80"/>
      <c r="ARO22" s="80"/>
      <c r="ARP22" s="80"/>
      <c r="ARQ22" s="80"/>
      <c r="ARR22" s="80"/>
      <c r="ARS22" s="80"/>
      <c r="ART22" s="80"/>
      <c r="ARU22" s="80"/>
      <c r="ARV22" s="80"/>
      <c r="ARW22" s="80"/>
      <c r="ARX22" s="80"/>
      <c r="ARY22" s="80"/>
      <c r="ARZ22" s="80"/>
      <c r="ASA22" s="80"/>
      <c r="ASB22" s="80"/>
      <c r="ASC22" s="80"/>
      <c r="ASD22" s="80"/>
      <c r="ASE22" s="80"/>
      <c r="ASF22" s="80"/>
      <c r="ASG22" s="80"/>
      <c r="ASH22" s="80"/>
      <c r="ASI22" s="80"/>
      <c r="ASJ22" s="80"/>
      <c r="ASK22" s="80"/>
      <c r="ASL22" s="80"/>
      <c r="ASM22" s="80"/>
      <c r="ASN22" s="80"/>
      <c r="ASO22" s="80"/>
      <c r="ASP22" s="80"/>
      <c r="ASQ22" s="80"/>
      <c r="ASR22" s="80"/>
      <c r="ASS22" s="80"/>
      <c r="AST22" s="80"/>
      <c r="ASU22" s="80"/>
      <c r="ASV22" s="80"/>
      <c r="ASW22" s="80"/>
      <c r="ASX22" s="80"/>
      <c r="ASY22" s="80"/>
      <c r="ASZ22" s="80"/>
      <c r="ATA22" s="80"/>
      <c r="ATB22" s="80"/>
      <c r="ATC22" s="80"/>
      <c r="ATD22" s="80"/>
      <c r="ATE22" s="80"/>
      <c r="ATF22" s="80"/>
      <c r="ATG22" s="80"/>
      <c r="ATH22" s="80"/>
      <c r="ATI22" s="80"/>
      <c r="ATJ22" s="80"/>
      <c r="ATK22" s="80"/>
      <c r="ATL22" s="80"/>
      <c r="ATM22" s="80"/>
      <c r="ATN22" s="80"/>
      <c r="ATO22" s="80"/>
      <c r="ATP22" s="80"/>
      <c r="ATQ22" s="80"/>
      <c r="ATR22" s="80"/>
      <c r="ATS22" s="80"/>
      <c r="ATT22" s="80"/>
      <c r="ATU22" s="80"/>
      <c r="ATV22" s="80"/>
      <c r="ATW22" s="80"/>
      <c r="ATX22" s="80"/>
      <c r="ATY22" s="80"/>
      <c r="ATZ22" s="80"/>
      <c r="AUA22" s="80"/>
      <c r="AUB22" s="81"/>
      <c r="AUC22" s="81"/>
      <c r="AUD22" s="81"/>
      <c r="AUE22" s="81"/>
      <c r="AUF22" s="82"/>
      <c r="AUG22" s="81"/>
      <c r="AUH22" s="81"/>
      <c r="AUI22" s="82"/>
      <c r="AUJ22" s="81"/>
      <c r="AUK22" s="81"/>
      <c r="AUL22" s="81"/>
      <c r="AUM22" s="81"/>
      <c r="AUN22" s="81"/>
      <c r="AUO22" s="81"/>
      <c r="AUP22" s="81"/>
      <c r="AUQ22" s="80"/>
      <c r="AUR22" s="80"/>
      <c r="AUS22" s="80"/>
      <c r="AUT22" s="80"/>
      <c r="AUU22" s="80"/>
      <c r="AUV22" s="80"/>
      <c r="AUW22" s="80"/>
      <c r="AUX22" s="80"/>
      <c r="AUY22" s="80"/>
      <c r="AUZ22" s="80"/>
      <c r="AVA22" s="80"/>
      <c r="AVB22" s="80"/>
      <c r="AVC22" s="80"/>
      <c r="AVD22" s="80"/>
      <c r="AVE22" s="80"/>
      <c r="AVF22" s="80"/>
      <c r="AVG22" s="80"/>
      <c r="AVH22" s="80"/>
      <c r="AVI22" s="80"/>
      <c r="AVJ22" s="80"/>
      <c r="AVK22" s="80"/>
      <c r="AVL22" s="80"/>
      <c r="AVM22" s="80"/>
      <c r="AVN22" s="80"/>
      <c r="AVO22" s="80"/>
      <c r="AVP22" s="80"/>
      <c r="AVQ22" s="80"/>
      <c r="AVR22" s="80"/>
      <c r="AVS22" s="80"/>
      <c r="AVT22" s="80"/>
      <c r="AVU22" s="80"/>
      <c r="AVV22" s="80"/>
      <c r="AVW22" s="80"/>
      <c r="AVX22" s="80"/>
      <c r="AVY22" s="80"/>
      <c r="AVZ22" s="80"/>
      <c r="AWA22" s="80"/>
      <c r="AWB22" s="80"/>
      <c r="AWC22" s="80"/>
      <c r="AWD22" s="80"/>
      <c r="AWE22" s="80"/>
      <c r="AWF22" s="80"/>
      <c r="AWG22" s="80"/>
      <c r="AWH22" s="80"/>
      <c r="AWI22" s="80"/>
      <c r="AWJ22" s="80"/>
      <c r="AWK22" s="80"/>
      <c r="AWL22" s="80"/>
      <c r="AWM22" s="80"/>
      <c r="AWN22" s="80"/>
      <c r="AWO22" s="80"/>
      <c r="AWP22" s="80"/>
      <c r="AWQ22" s="80"/>
      <c r="AWR22" s="80"/>
      <c r="AWS22" s="80"/>
      <c r="AWT22" s="80"/>
      <c r="AWU22" s="80"/>
      <c r="AWV22" s="80"/>
      <c r="AWW22" s="80"/>
      <c r="AWX22" s="80"/>
      <c r="AWY22" s="83"/>
      <c r="AWZ22" s="84"/>
      <c r="AXA22" s="83"/>
      <c r="AXB22" s="83"/>
      <c r="AXC22" s="83"/>
      <c r="AXD22" s="83"/>
      <c r="AXE22" s="83"/>
      <c r="AXF22" s="83"/>
      <c r="AXG22" s="83"/>
      <c r="AXH22" s="83"/>
      <c r="AXI22" s="83"/>
      <c r="AXJ22" s="83"/>
      <c r="AXK22" s="83"/>
      <c r="AXL22" s="83"/>
      <c r="AXM22" s="83"/>
      <c r="AXN22" s="83"/>
      <c r="AXO22" s="83"/>
      <c r="AXP22" s="83"/>
      <c r="AXQ22" s="83"/>
      <c r="AXR22" s="83"/>
      <c r="AXS22" s="83"/>
      <c r="AXT22" s="83"/>
      <c r="AXU22" s="83"/>
      <c r="AXV22" s="83"/>
      <c r="AXW22" s="83"/>
      <c r="AXX22" s="83"/>
      <c r="AXY22" s="83"/>
      <c r="AXZ22" s="83"/>
      <c r="AYA22" s="83"/>
      <c r="AYB22" s="83"/>
      <c r="AYC22" s="83"/>
      <c r="AYD22" s="83"/>
      <c r="AYE22" s="83"/>
      <c r="AYF22" s="83"/>
      <c r="AYG22" s="83"/>
      <c r="AYH22" s="83"/>
      <c r="AYI22" s="83"/>
      <c r="AYJ22" s="83"/>
      <c r="AYK22" s="83"/>
      <c r="AYL22" s="83"/>
      <c r="AYM22" s="83"/>
      <c r="AYN22" s="83"/>
      <c r="AYO22" s="83"/>
      <c r="AYP22" s="83"/>
      <c r="AYQ22" s="83"/>
      <c r="AYR22" s="83"/>
      <c r="AYS22" s="83"/>
      <c r="AYT22" s="83"/>
      <c r="AYU22" s="83"/>
      <c r="AYV22" s="83"/>
      <c r="AYW22" s="83"/>
      <c r="AYX22" s="83"/>
      <c r="AYY22" s="83"/>
      <c r="AYZ22" s="83"/>
      <c r="AZA22" s="83"/>
      <c r="AZB22" s="83"/>
      <c r="AZC22" s="83"/>
      <c r="AZD22" s="83"/>
      <c r="AZE22" s="83"/>
      <c r="AZF22" s="83"/>
      <c r="AZG22" s="83"/>
      <c r="AZH22" s="83"/>
      <c r="AZI22" s="83"/>
      <c r="AZJ22" s="83"/>
      <c r="AZK22" s="83"/>
      <c r="AZL22" s="83"/>
      <c r="AZM22" s="83"/>
      <c r="AZN22" s="83"/>
      <c r="AZO22" s="83"/>
      <c r="AZP22" s="83"/>
      <c r="AZQ22" s="83"/>
      <c r="AZR22" s="83"/>
      <c r="AZS22" s="83"/>
      <c r="AZT22" s="83"/>
      <c r="AZU22" s="80"/>
      <c r="AZV22" s="80"/>
      <c r="AZW22" s="80"/>
      <c r="AZX22" s="80"/>
      <c r="AZY22" s="80"/>
      <c r="AZZ22" s="80"/>
      <c r="BAA22" s="80"/>
      <c r="BAB22" s="80"/>
      <c r="BAC22" s="80"/>
      <c r="BAD22" s="80"/>
      <c r="BAE22" s="80"/>
      <c r="BAF22" s="80"/>
      <c r="BAG22" s="80"/>
      <c r="BAH22" s="80"/>
      <c r="BAI22" s="80"/>
      <c r="BAJ22" s="80"/>
      <c r="BAK22" s="80"/>
      <c r="BAL22" s="80"/>
      <c r="BAM22" s="80"/>
      <c r="BAN22" s="80"/>
      <c r="BAO22" s="80"/>
      <c r="BAP22" s="80"/>
      <c r="BAQ22" s="80"/>
      <c r="BAR22" s="80"/>
      <c r="BAS22" s="80"/>
      <c r="BAT22" s="80"/>
      <c r="BAU22" s="80"/>
      <c r="BAV22" s="80"/>
      <c r="BAW22" s="80"/>
      <c r="BAX22" s="80"/>
      <c r="BAY22" s="80"/>
      <c r="BAZ22" s="80"/>
      <c r="BBA22" s="80"/>
      <c r="BBB22" s="80"/>
      <c r="BBC22" s="80"/>
      <c r="BBD22" s="80"/>
      <c r="BBE22" s="80"/>
      <c r="BBF22" s="80"/>
      <c r="BBG22" s="80"/>
      <c r="BBH22" s="80"/>
      <c r="BBI22" s="80"/>
      <c r="BBJ22" s="80"/>
      <c r="BBK22" s="80"/>
      <c r="BBL22" s="80"/>
      <c r="BBM22" s="80"/>
      <c r="BBN22" s="80"/>
      <c r="BBO22" s="80"/>
      <c r="BBP22" s="80"/>
      <c r="BBQ22" s="80"/>
      <c r="BBR22" s="80"/>
      <c r="BBS22" s="80"/>
      <c r="BBT22" s="80"/>
      <c r="BBU22" s="80"/>
      <c r="BBV22" s="80"/>
      <c r="BBW22" s="80"/>
      <c r="BBX22" s="80"/>
      <c r="BBY22" s="80"/>
      <c r="BBZ22" s="80"/>
      <c r="BCA22" s="80"/>
      <c r="BCB22" s="80"/>
      <c r="BCC22" s="80"/>
      <c r="BCD22" s="80"/>
      <c r="BCE22" s="80"/>
      <c r="BCF22" s="80"/>
      <c r="BCG22" s="80"/>
      <c r="BCH22" s="80"/>
      <c r="BCI22" s="80"/>
      <c r="BCJ22" s="80"/>
      <c r="BCK22" s="80"/>
      <c r="BCL22" s="80"/>
      <c r="BCM22" s="80"/>
      <c r="BCN22" s="80"/>
      <c r="BCO22" s="80"/>
      <c r="BCP22" s="80"/>
      <c r="BCQ22" s="80"/>
      <c r="BCR22" s="80"/>
      <c r="BCS22" s="80"/>
      <c r="BCT22" s="80"/>
      <c r="BCU22" s="80"/>
      <c r="BCV22" s="80"/>
      <c r="BCW22" s="80"/>
      <c r="BCX22" s="80"/>
      <c r="BCY22" s="80"/>
      <c r="BCZ22" s="80"/>
      <c r="BDA22" s="80"/>
      <c r="BDB22" s="80"/>
      <c r="BDC22" s="80"/>
      <c r="BDD22" s="80"/>
      <c r="BDE22" s="80"/>
      <c r="BDF22" s="80"/>
      <c r="BDG22" s="80"/>
      <c r="BDH22" s="80"/>
      <c r="BDI22" s="80"/>
      <c r="BDJ22" s="80"/>
      <c r="BDK22" s="80"/>
      <c r="BDL22" s="80"/>
      <c r="BDM22" s="80"/>
      <c r="BDN22" s="80"/>
      <c r="BDO22" s="80"/>
      <c r="BDP22" s="80"/>
      <c r="BDQ22" s="80"/>
      <c r="BDR22" s="80"/>
      <c r="BDS22" s="80"/>
      <c r="BDT22" s="80"/>
      <c r="BDU22" s="80"/>
      <c r="BDV22" s="93"/>
      <c r="BDW22" s="93"/>
      <c r="BDX22" s="93"/>
      <c r="BDY22" s="93"/>
      <c r="BDZ22" s="93"/>
      <c r="BEA22" s="93"/>
      <c r="BEB22" s="93"/>
      <c r="BEC22" s="93"/>
      <c r="BED22" s="93"/>
      <c r="BEE22" s="93"/>
      <c r="BEF22" s="93"/>
      <c r="BEG22" s="93"/>
      <c r="BEH22" s="93"/>
      <c r="BEI22" s="93"/>
      <c r="BEJ22" s="93"/>
      <c r="BEK22" s="93"/>
      <c r="BEL22" s="93"/>
      <c r="BEM22" s="93"/>
      <c r="BEN22" s="93"/>
      <c r="BEO22" s="93"/>
      <c r="BEP22" s="93"/>
      <c r="BEQ22" s="93"/>
      <c r="BER22" s="93"/>
      <c r="BES22" s="93"/>
      <c r="BET22" s="93"/>
      <c r="BEU22" s="93"/>
      <c r="BEV22" s="93"/>
      <c r="BEW22" s="93"/>
      <c r="BEX22" s="93"/>
      <c r="BEY22" s="93"/>
      <c r="BEZ22" s="93"/>
      <c r="BFA22" s="93"/>
      <c r="BFB22" s="93"/>
      <c r="BFC22" s="93"/>
      <c r="BFD22" s="93"/>
      <c r="BFE22" s="93"/>
      <c r="BFF22" s="93"/>
      <c r="BFG22" s="93"/>
      <c r="BFH22" s="93"/>
      <c r="BFI22" s="93"/>
      <c r="BFJ22" s="93"/>
      <c r="BFK22" s="93"/>
      <c r="BFL22" s="93"/>
      <c r="BFM22" s="93"/>
      <c r="BFN22" s="93"/>
      <c r="BFO22" s="93"/>
      <c r="BFP22" s="93"/>
      <c r="BFQ22" s="93"/>
      <c r="BFR22" s="93"/>
      <c r="BFS22" s="93"/>
      <c r="BFT22" s="93"/>
      <c r="BFU22" s="93"/>
      <c r="BFV22" s="93"/>
      <c r="BFW22" s="93"/>
      <c r="BFX22" s="93"/>
      <c r="BFY22" s="93"/>
      <c r="BFZ22" s="93"/>
      <c r="BGA22" s="93"/>
      <c r="BGB22" s="93"/>
      <c r="BGC22" s="93"/>
      <c r="BGD22" s="533"/>
      <c r="BGE22" s="532"/>
      <c r="BGF22" s="535"/>
      <c r="BGG22" s="93"/>
      <c r="BGH22" s="93"/>
      <c r="BGI22" s="93"/>
      <c r="BGJ22" s="93"/>
      <c r="BGK22" s="93"/>
      <c r="BGL22" s="93"/>
      <c r="BGM22" s="93"/>
      <c r="BGN22" s="93"/>
      <c r="BGO22" s="93"/>
      <c r="BGP22" s="93"/>
      <c r="BGQ22" s="93"/>
      <c r="BGR22" s="93"/>
      <c r="BGS22" s="93"/>
      <c r="BGT22" s="93"/>
      <c r="BGU22" s="93"/>
      <c r="BGV22" s="93"/>
      <c r="BGW22" s="93"/>
      <c r="BGX22" s="93"/>
      <c r="BGY22" s="93"/>
      <c r="BGZ22" s="93"/>
      <c r="BHA22" s="93"/>
      <c r="BHB22" s="93"/>
      <c r="BHC22" s="93"/>
      <c r="BHD22" s="93"/>
      <c r="BHE22" s="93"/>
      <c r="BHF22" s="93"/>
      <c r="BHG22" s="93"/>
      <c r="BHH22" s="93"/>
      <c r="BHI22" s="93"/>
      <c r="BHJ22" s="93"/>
      <c r="BHK22" s="93"/>
      <c r="BHL22" s="93"/>
      <c r="BHM22" s="93"/>
      <c r="BHN22" s="93"/>
      <c r="BHO22" s="93"/>
      <c r="BHP22" s="93"/>
      <c r="BHQ22" s="93"/>
      <c r="BHR22" s="93"/>
      <c r="BHS22" s="93"/>
      <c r="BHT22" s="93"/>
      <c r="BHU22" s="93"/>
      <c r="BHV22" s="93"/>
      <c r="BHW22" s="93"/>
      <c r="BHX22" s="93"/>
      <c r="BHY22" s="93"/>
      <c r="BHZ22" s="93"/>
      <c r="BIA22" s="93"/>
      <c r="BIB22" s="93"/>
      <c r="BIC22" s="93"/>
      <c r="BID22" s="93"/>
      <c r="BIE22" s="93"/>
      <c r="BIF22" s="93"/>
      <c r="BIG22" s="93"/>
      <c r="BIH22" s="93"/>
      <c r="BII22" s="93"/>
      <c r="BIJ22" s="93"/>
      <c r="BIK22" s="93"/>
      <c r="BIL22" s="93"/>
      <c r="BIM22" s="93"/>
      <c r="BIN22" s="93"/>
      <c r="BIO22" s="93"/>
      <c r="BIP22" s="93"/>
      <c r="BIQ22" s="93"/>
      <c r="BIR22" s="93"/>
      <c r="BIS22" s="93"/>
      <c r="BIT22" s="93"/>
      <c r="BIU22" s="93"/>
      <c r="BIV22" s="93"/>
      <c r="BIW22" s="93"/>
      <c r="BIX22" s="93"/>
      <c r="BIY22" s="93"/>
      <c r="BIZ22" s="93"/>
      <c r="BJA22" s="93"/>
      <c r="BJB22" s="93"/>
      <c r="BJC22" s="93"/>
      <c r="BJD22" s="93"/>
      <c r="BJE22" s="93"/>
      <c r="BJF22" s="93"/>
      <c r="BJG22" s="93"/>
      <c r="BJH22" s="93"/>
      <c r="BJI22" s="93"/>
      <c r="BJJ22" s="93"/>
      <c r="BJK22" s="93"/>
      <c r="BJL22" s="93"/>
      <c r="BJM22" s="93"/>
      <c r="BJN22" s="93"/>
      <c r="BJO22" s="93"/>
      <c r="BJP22" s="93"/>
      <c r="BJQ22" s="93"/>
      <c r="BJR22" s="93"/>
      <c r="BJS22" s="93"/>
      <c r="BJT22" s="93"/>
      <c r="BJU22" s="93"/>
      <c r="BJV22" s="93"/>
      <c r="BJW22" s="93"/>
      <c r="BJX22" s="93"/>
      <c r="BJY22" s="93"/>
      <c r="BJZ22" s="94"/>
      <c r="BKA22" s="94"/>
      <c r="BKB22" s="94"/>
      <c r="BKC22" s="94"/>
      <c r="BKD22" s="94"/>
      <c r="BKE22" s="94"/>
      <c r="BKF22" s="94"/>
      <c r="BKG22" s="94"/>
      <c r="BKH22" s="94"/>
      <c r="BKI22" s="94"/>
      <c r="BKJ22" s="94"/>
      <c r="BKK22" s="93"/>
      <c r="BKL22" s="93"/>
      <c r="BKM22" s="93"/>
      <c r="BKN22" s="93"/>
      <c r="BKO22" s="93"/>
      <c r="BKP22" s="93"/>
      <c r="BKQ22" s="93"/>
      <c r="BKR22" s="93"/>
      <c r="BKS22" s="93"/>
      <c r="BKT22" s="93"/>
      <c r="BKU22" s="93"/>
      <c r="BKV22" s="93"/>
      <c r="BKW22" s="93"/>
      <c r="BKX22" s="93"/>
      <c r="BKY22" s="93"/>
      <c r="BKZ22" s="263"/>
      <c r="BLA22" s="263"/>
      <c r="BLB22" s="263"/>
      <c r="BLC22" s="263"/>
      <c r="BLD22" s="263"/>
      <c r="BLE22" s="263"/>
      <c r="BLF22" s="263"/>
      <c r="BLG22" s="263"/>
      <c r="BLH22" s="263"/>
      <c r="BLI22" s="263"/>
      <c r="BLJ22" s="263"/>
      <c r="BLK22" s="263"/>
      <c r="BLL22" s="263"/>
      <c r="BLM22" s="263"/>
      <c r="BLN22" s="263"/>
      <c r="BLO22" s="263"/>
      <c r="BLP22" s="263"/>
      <c r="BLQ22" s="263"/>
      <c r="BLR22" s="263"/>
      <c r="BLS22" s="263"/>
      <c r="BLT22" s="263"/>
      <c r="BLU22" s="263"/>
      <c r="BLV22" s="263"/>
      <c r="BLW22" s="263"/>
      <c r="BLX22" s="263"/>
      <c r="BLY22" s="263"/>
      <c r="BLZ22" s="263"/>
      <c r="BMA22" s="263"/>
      <c r="BMB22" s="263"/>
      <c r="BMC22" s="263"/>
      <c r="BMD22" s="263"/>
      <c r="BME22" s="263"/>
      <c r="BMF22" s="263"/>
      <c r="BMG22" s="263"/>
      <c r="BMH22" s="263"/>
      <c r="BMI22" s="263"/>
      <c r="BMJ22" s="263"/>
      <c r="BMK22" s="263"/>
      <c r="BML22" s="263"/>
      <c r="BMM22" s="263"/>
      <c r="BMN22" s="263"/>
      <c r="BMO22" s="263"/>
      <c r="BMP22" s="263"/>
      <c r="BMQ22" s="263"/>
      <c r="BMR22" s="263"/>
      <c r="BMS22" s="263"/>
      <c r="BMT22" s="263"/>
      <c r="BMU22" s="263"/>
      <c r="BMV22" s="263"/>
      <c r="BMW22" s="263"/>
      <c r="BMX22" s="263"/>
      <c r="BMY22" s="263"/>
      <c r="BMZ22" s="263"/>
      <c r="BNA22" s="263"/>
      <c r="BNB22" s="263"/>
      <c r="BNC22" s="263"/>
      <c r="BND22" s="263"/>
      <c r="BNE22" s="263"/>
      <c r="BNF22" s="263"/>
      <c r="BNG22" s="263"/>
      <c r="BNH22" s="263"/>
      <c r="BNI22" s="263"/>
      <c r="BNJ22" s="263"/>
      <c r="BNK22" s="263"/>
      <c r="BNL22" s="263"/>
      <c r="BNM22" s="263"/>
      <c r="BNN22" s="263"/>
      <c r="BNO22" s="263"/>
    </row>
    <row r="23" spans="1:1731">
      <c r="A23" s="25" t="s">
        <v>251</v>
      </c>
      <c r="B23" s="264" t="s">
        <v>25</v>
      </c>
      <c r="C23" s="264"/>
      <c r="D23" s="264"/>
      <c r="E23" s="264" t="s">
        <v>26</v>
      </c>
      <c r="F23" s="264"/>
      <c r="G23" s="264"/>
      <c r="H23" s="264" t="s">
        <v>27</v>
      </c>
      <c r="I23" s="264"/>
      <c r="J23" s="264"/>
      <c r="K23" s="264" t="s">
        <v>28</v>
      </c>
      <c r="L23" s="264"/>
      <c r="M23" s="264"/>
      <c r="N23" s="264" t="s">
        <v>25</v>
      </c>
      <c r="O23" s="264"/>
      <c r="P23" s="264"/>
      <c r="Q23" s="264" t="s">
        <v>26</v>
      </c>
      <c r="R23" s="264"/>
      <c r="S23" s="264"/>
      <c r="T23" s="264" t="s">
        <v>27</v>
      </c>
      <c r="U23" s="264"/>
      <c r="V23" s="264"/>
      <c r="W23" s="264" t="s">
        <v>28</v>
      </c>
      <c r="X23" s="264"/>
      <c r="Y23" s="264"/>
      <c r="Z23" s="251">
        <v>1</v>
      </c>
      <c r="AA23" s="251"/>
      <c r="AB23" s="264" t="s">
        <v>252</v>
      </c>
      <c r="AC23" s="251"/>
      <c r="AD23" s="251"/>
      <c r="AE23" s="264" t="s">
        <v>253</v>
      </c>
      <c r="AF23" s="251"/>
      <c r="AG23" s="251"/>
      <c r="AH23" s="264" t="s">
        <v>254</v>
      </c>
      <c r="AI23" s="251"/>
      <c r="AJ23" s="251"/>
      <c r="AK23" s="264" t="s">
        <v>255</v>
      </c>
      <c r="AL23" s="251">
        <v>1</v>
      </c>
      <c r="AM23" s="251"/>
      <c r="AN23" s="264" t="s">
        <v>252</v>
      </c>
      <c r="AO23" s="90"/>
      <c r="AP23" s="251"/>
      <c r="AQ23" s="90">
        <v>6</v>
      </c>
      <c r="AR23" s="90"/>
      <c r="AS23" s="90"/>
      <c r="AT23" s="90">
        <v>9</v>
      </c>
      <c r="AU23" s="90"/>
      <c r="AV23" s="90"/>
      <c r="AW23" s="90">
        <v>12</v>
      </c>
      <c r="AX23" s="90">
        <v>1</v>
      </c>
      <c r="AY23" s="90"/>
      <c r="AZ23" s="90">
        <v>3</v>
      </c>
      <c r="BA23" s="90"/>
      <c r="BB23" s="90"/>
      <c r="BC23" s="90">
        <v>6</v>
      </c>
      <c r="BD23" s="90"/>
      <c r="BE23" s="90"/>
      <c r="BF23" s="90">
        <v>9</v>
      </c>
      <c r="BG23" s="90"/>
      <c r="BH23" s="90"/>
      <c r="BI23" s="262">
        <v>12</v>
      </c>
      <c r="BJ23" s="90"/>
      <c r="BK23" s="90"/>
      <c r="BL23" s="90">
        <v>3</v>
      </c>
      <c r="BM23" s="90"/>
      <c r="BN23" s="90"/>
      <c r="BO23" s="90">
        <v>6</v>
      </c>
      <c r="BP23" s="90"/>
      <c r="BQ23" s="90"/>
      <c r="BR23" s="90">
        <v>9</v>
      </c>
      <c r="BU23" s="123">
        <v>12</v>
      </c>
      <c r="BX23" s="26">
        <v>3</v>
      </c>
      <c r="CA23" s="26">
        <v>6</v>
      </c>
      <c r="CD23" s="26">
        <v>9</v>
      </c>
      <c r="CG23" s="26">
        <v>12</v>
      </c>
      <c r="CI23" s="26" t="s">
        <v>256</v>
      </c>
      <c r="CJ23" s="26">
        <v>3</v>
      </c>
      <c r="CM23" s="26">
        <v>6</v>
      </c>
      <c r="CN23" s="25"/>
      <c r="CO23" s="25"/>
      <c r="CP23" s="26">
        <v>9</v>
      </c>
      <c r="CQ23" s="25"/>
      <c r="CR23" s="25"/>
      <c r="CS23" s="26">
        <v>12</v>
      </c>
      <c r="CT23" s="25"/>
      <c r="CU23" s="26" t="s">
        <v>256</v>
      </c>
      <c r="CV23" s="26">
        <v>3</v>
      </c>
      <c r="CY23" s="26">
        <v>6</v>
      </c>
      <c r="CZ23" s="25"/>
      <c r="DA23" s="25"/>
      <c r="DB23" s="26">
        <v>9</v>
      </c>
      <c r="DC23" s="25"/>
      <c r="DD23" s="25"/>
      <c r="DE23" s="26">
        <v>12</v>
      </c>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BGD23" s="533"/>
      <c r="BGE23" s="532"/>
      <c r="BGF23" s="535"/>
    </row>
    <row r="24" spans="1:1731">
      <c r="A24" s="26" t="s">
        <v>257</v>
      </c>
      <c r="B24" s="27">
        <v>124.22662735931868</v>
      </c>
      <c r="C24" s="27">
        <v>125.1083316079074</v>
      </c>
      <c r="D24" s="27">
        <v>126.28803335831793</v>
      </c>
      <c r="E24" s="27">
        <v>125.9702897664196</v>
      </c>
      <c r="F24" s="27">
        <v>123.87791390325005</v>
      </c>
      <c r="G24" s="27">
        <v>123.81427766658987</v>
      </c>
      <c r="H24" s="27">
        <v>121.1322853716262</v>
      </c>
      <c r="I24" s="27">
        <v>116.1400968035306</v>
      </c>
      <c r="J24" s="27">
        <v>110.08748644148983</v>
      </c>
      <c r="K24" s="27">
        <v>108.83520405089064</v>
      </c>
      <c r="L24" s="27">
        <v>107.83733662519357</v>
      </c>
      <c r="M24" s="27">
        <v>113.42733806588518</v>
      </c>
      <c r="N24" s="27">
        <v>112.51949746969272</v>
      </c>
      <c r="O24" s="27">
        <v>111.76230869091619</v>
      </c>
      <c r="P24" s="27">
        <v>112.21038982640287</v>
      </c>
      <c r="Q24" s="27">
        <v>112.22059328004337</v>
      </c>
      <c r="R24" s="27">
        <v>110.97207322276977</v>
      </c>
      <c r="S24" s="27">
        <v>110.38338207032288</v>
      </c>
      <c r="T24" s="27">
        <v>109.67356076061159</v>
      </c>
      <c r="U24" s="27">
        <v>109.99940943476119</v>
      </c>
      <c r="V24" s="27">
        <v>113.82658776946732</v>
      </c>
      <c r="W24" s="27">
        <v>115.60084129797548</v>
      </c>
      <c r="X24" s="27">
        <v>118.15088098083073</v>
      </c>
      <c r="Y24" s="27">
        <v>123.46496607066268</v>
      </c>
      <c r="Z24" s="27">
        <v>122.96273904121389</v>
      </c>
      <c r="AA24" s="27">
        <v>121.3266268579348</v>
      </c>
      <c r="AB24" s="27">
        <v>119.93938237147022</v>
      </c>
      <c r="AC24" s="27">
        <v>118.06049934048288</v>
      </c>
      <c r="AD24" s="27">
        <v>119.19439630037596</v>
      </c>
      <c r="AE24" s="27">
        <v>123.51091362962887</v>
      </c>
      <c r="AF24" s="27">
        <v>120.00509161793727</v>
      </c>
      <c r="AG24" s="27">
        <v>122.15210352679016</v>
      </c>
      <c r="AH24" s="27">
        <v>121.85555024781544</v>
      </c>
      <c r="AI24" s="27">
        <v>118.87884071428832</v>
      </c>
      <c r="AJ24" s="27">
        <v>121.0591702457403</v>
      </c>
      <c r="AK24" s="27">
        <v>122.51199012899556</v>
      </c>
      <c r="AL24" s="27">
        <v>124.56682664281524</v>
      </c>
      <c r="AM24" s="27">
        <v>122.19564621339994</v>
      </c>
      <c r="AN24" s="27">
        <v>118.76127063851921</v>
      </c>
      <c r="AO24" s="27">
        <v>120.40811018280468</v>
      </c>
      <c r="AP24" s="27">
        <v>120.90854479521498</v>
      </c>
      <c r="AQ24" s="27">
        <v>123.85266708063416</v>
      </c>
      <c r="AR24" s="27">
        <v>120.54541907341894</v>
      </c>
      <c r="AS24" s="27">
        <v>110.72457067074572</v>
      </c>
      <c r="AT24" s="27">
        <v>106.67602349383441</v>
      </c>
      <c r="AU24" s="27">
        <v>103.09603005335693</v>
      </c>
      <c r="AV24" s="27">
        <v>100.05163563581587</v>
      </c>
      <c r="AW24" s="27">
        <v>99.266451630511483</v>
      </c>
      <c r="AX24" s="27">
        <v>98.94354486460827</v>
      </c>
      <c r="AY24" s="27">
        <v>98.992061356239304</v>
      </c>
      <c r="AZ24" s="27">
        <v>101.47997267354273</v>
      </c>
      <c r="BA24" s="27">
        <v>103.84575688071953</v>
      </c>
      <c r="BB24" s="27">
        <v>104.55132214602325</v>
      </c>
      <c r="BC24" s="27">
        <v>105.35178459088222</v>
      </c>
      <c r="BD24" s="27">
        <v>103.35825764693386</v>
      </c>
      <c r="BE24" s="27">
        <v>101.75750510037547</v>
      </c>
      <c r="BF24" s="27">
        <v>100.01666186357998</v>
      </c>
      <c r="BG24" s="27">
        <v>100.90119518052396</v>
      </c>
      <c r="BH24" s="27">
        <v>101.30862847084023</v>
      </c>
      <c r="BI24" s="27">
        <v>101.37987983361604</v>
      </c>
      <c r="BJ24" s="27">
        <v>99.91040785202307</v>
      </c>
      <c r="BK24" s="27">
        <v>99.628781227479507</v>
      </c>
      <c r="BL24" s="27">
        <v>101.60928160461388</v>
      </c>
      <c r="BM24" s="27">
        <v>102.89884136716401</v>
      </c>
      <c r="BN24" s="27">
        <v>104.77311836414907</v>
      </c>
      <c r="BO24" s="27">
        <v>105.52180214392992</v>
      </c>
      <c r="BP24" s="27">
        <v>107.14872019021209</v>
      </c>
      <c r="BQ24" s="27">
        <v>107.79276261894302</v>
      </c>
      <c r="BR24" s="27">
        <v>105.87295193923265</v>
      </c>
      <c r="BS24" s="26">
        <v>104.80084736465383</v>
      </c>
      <c r="BT24" s="26">
        <v>106.9399615678396</v>
      </c>
      <c r="BU24" s="26">
        <v>105.12595046689799</v>
      </c>
      <c r="BV24" s="26">
        <v>104.10957733694177</v>
      </c>
      <c r="BW24" s="26">
        <v>103.91540665855521</v>
      </c>
      <c r="BX24" s="26">
        <v>104.57599366327757</v>
      </c>
      <c r="BY24" s="26">
        <v>105.24752311765329</v>
      </c>
      <c r="BZ24" s="26">
        <v>107.75151942629439</v>
      </c>
      <c r="CA24" s="26">
        <v>108.93751111565713</v>
      </c>
      <c r="CB24" s="26">
        <v>107.96359889223197</v>
      </c>
      <c r="CC24" s="26">
        <v>110.08716736950272</v>
      </c>
      <c r="CD24" s="26">
        <v>109.84858242485234</v>
      </c>
      <c r="CE24" s="26">
        <v>107.71576464876362</v>
      </c>
      <c r="CF24" s="26">
        <v>104.47865185659786</v>
      </c>
      <c r="CG24" s="26">
        <v>103.73747931129797</v>
      </c>
      <c r="CH24" s="26">
        <v>101.46201869705773</v>
      </c>
      <c r="CI24" s="26">
        <v>103.39856858615812</v>
      </c>
      <c r="CJ24" s="124">
        <v>107.10564508803967</v>
      </c>
      <c r="CK24" s="124">
        <v>107.31560627265044</v>
      </c>
      <c r="CL24" s="231">
        <v>106.85787179362288</v>
      </c>
      <c r="CM24" s="26">
        <v>102.84</v>
      </c>
      <c r="CN24" s="26">
        <v>105.31</v>
      </c>
      <c r="CO24" s="26">
        <v>101.94</v>
      </c>
      <c r="CP24" s="26">
        <v>100.67</v>
      </c>
      <c r="CQ24" s="478">
        <v>100.61</v>
      </c>
      <c r="CR24" s="478">
        <v>100.41</v>
      </c>
      <c r="CS24" s="479">
        <v>96.67</v>
      </c>
      <c r="CT24" s="26">
        <v>97.99</v>
      </c>
      <c r="CU24" s="26">
        <v>99.42</v>
      </c>
      <c r="CV24" s="26">
        <v>100.31</v>
      </c>
      <c r="DB24" s="536"/>
      <c r="DC24" s="536"/>
      <c r="DD24" s="536"/>
      <c r="DE24" s="536"/>
      <c r="BGD24" s="533"/>
      <c r="BGE24" s="532"/>
      <c r="BGF24" s="535"/>
    </row>
    <row r="25" spans="1:1731">
      <c r="A25" s="26" t="s">
        <v>258</v>
      </c>
      <c r="B25" s="11"/>
      <c r="C25" s="11"/>
      <c r="D25" s="11"/>
      <c r="E25" s="11"/>
      <c r="F25" s="11"/>
      <c r="G25" s="11"/>
      <c r="H25" s="11"/>
      <c r="I25" s="11"/>
      <c r="J25" s="11"/>
      <c r="K25" s="11"/>
      <c r="L25" s="11"/>
      <c r="M25" s="11"/>
      <c r="N25" s="11">
        <f>N24/B24-1</f>
        <v>-9.424010084217882E-2</v>
      </c>
      <c r="O25" s="11">
        <f t="shared" ref="O25:BZ25" si="1032">O24/C24-1</f>
        <v>-0.10667573250691231</v>
      </c>
      <c r="P25" s="11">
        <f t="shared" si="1032"/>
        <v>-0.11147250580720081</v>
      </c>
      <c r="Q25" s="11">
        <f t="shared" si="1032"/>
        <v>-0.10915031244170037</v>
      </c>
      <c r="R25" s="11">
        <f t="shared" si="1032"/>
        <v>-0.10418193424341871</v>
      </c>
      <c r="S25" s="11">
        <f t="shared" si="1032"/>
        <v>-0.10847614547680873</v>
      </c>
      <c r="T25" s="11">
        <f t="shared" si="1032"/>
        <v>-9.4596783804251405E-2</v>
      </c>
      <c r="U25" s="11">
        <f t="shared" si="1032"/>
        <v>-5.2873103585898917E-2</v>
      </c>
      <c r="V25" s="11">
        <f t="shared" si="1032"/>
        <v>3.3964816972769984E-2</v>
      </c>
      <c r="W25" s="11">
        <f t="shared" si="1032"/>
        <v>6.2164051660354991E-2</v>
      </c>
      <c r="X25" s="11">
        <f t="shared" si="1032"/>
        <v>9.5639828267305882E-2</v>
      </c>
      <c r="Y25" s="11">
        <f t="shared" si="1032"/>
        <v>8.84939043438282E-2</v>
      </c>
      <c r="Z25" s="11">
        <f t="shared" si="1032"/>
        <v>9.2812728516976195E-2</v>
      </c>
      <c r="AA25" s="11">
        <f t="shared" si="1032"/>
        <v>8.5577313846201708E-2</v>
      </c>
      <c r="AB25" s="11">
        <f t="shared" si="1032"/>
        <v>6.8879473255770929E-2</v>
      </c>
      <c r="AC25" s="11">
        <f t="shared" si="1032"/>
        <v>5.2039522245851844E-2</v>
      </c>
      <c r="AD25" s="11">
        <f t="shared" si="1032"/>
        <v>7.409362408775011E-2</v>
      </c>
      <c r="AE25" s="11">
        <f t="shared" si="1032"/>
        <v>0.11892670176515097</v>
      </c>
      <c r="AF25" s="11">
        <f t="shared" si="1032"/>
        <v>9.4202566103207541E-2</v>
      </c>
      <c r="AG25" s="11">
        <f t="shared" si="1032"/>
        <v>0.11047963034052954</v>
      </c>
      <c r="AH25" s="11">
        <f t="shared" si="1032"/>
        <v>7.0536793166541711E-2</v>
      </c>
      <c r="AI25" s="11">
        <f t="shared" si="1032"/>
        <v>2.8356189968059109E-2</v>
      </c>
      <c r="AJ25" s="11">
        <f t="shared" si="1032"/>
        <v>2.4615045108139499E-2</v>
      </c>
      <c r="AK25" s="11">
        <f t="shared" si="1032"/>
        <v>-7.7185939622881339E-3</v>
      </c>
      <c r="AL25" s="11">
        <f t="shared" si="1032"/>
        <v>1.3045314492089455E-2</v>
      </c>
      <c r="AM25" s="11">
        <f t="shared" si="1032"/>
        <v>7.1626433370037823E-3</v>
      </c>
      <c r="AN25" s="11">
        <f t="shared" si="1032"/>
        <v>-9.8225596101723101E-3</v>
      </c>
      <c r="AO25" s="11">
        <f t="shared" si="1032"/>
        <v>1.9884812070389168E-2</v>
      </c>
      <c r="AP25" s="11">
        <f t="shared" si="1032"/>
        <v>1.4381116462214294E-2</v>
      </c>
      <c r="AQ25" s="11">
        <f t="shared" si="1032"/>
        <v>2.7669899036621981E-3</v>
      </c>
      <c r="AR25" s="11">
        <f t="shared" si="1032"/>
        <v>4.5025377523306709E-3</v>
      </c>
      <c r="AS25" s="11">
        <f t="shared" si="1032"/>
        <v>-9.3551666537925571E-2</v>
      </c>
      <c r="AT25" s="11">
        <f t="shared" si="1032"/>
        <v>-0.12456984292558448</v>
      </c>
      <c r="AU25" s="11">
        <f t="shared" si="1032"/>
        <v>-0.13276383388414403</v>
      </c>
      <c r="AV25" s="11">
        <f t="shared" si="1032"/>
        <v>-0.17353113000263298</v>
      </c>
      <c r="AW25" s="11">
        <f t="shared" si="1032"/>
        <v>-0.18974092636980544</v>
      </c>
      <c r="AX25" s="11">
        <f t="shared" si="1032"/>
        <v>-0.20569908111795732</v>
      </c>
      <c r="AY25" s="11">
        <f t="shared" si="1032"/>
        <v>-0.18988880190247026</v>
      </c>
      <c r="AZ25" s="11">
        <f t="shared" si="1032"/>
        <v>-0.14551290898172176</v>
      </c>
      <c r="BA25" s="11">
        <f t="shared" si="1032"/>
        <v>-0.1375518084034375</v>
      </c>
      <c r="BB25" s="11">
        <f t="shared" si="1032"/>
        <v>-0.13528591115620703</v>
      </c>
      <c r="BC25" s="11">
        <f t="shared" si="1032"/>
        <v>-0.14937815168491253</v>
      </c>
      <c r="BD25" s="11">
        <f t="shared" si="1032"/>
        <v>-0.14257830416614281</v>
      </c>
      <c r="BE25" s="11">
        <f t="shared" si="1032"/>
        <v>-8.0985327069228563E-2</v>
      </c>
      <c r="BF25" s="11">
        <f t="shared" si="1032"/>
        <v>-6.2426039255571997E-2</v>
      </c>
      <c r="BG25" s="11">
        <f t="shared" si="1032"/>
        <v>-2.1289227836387536E-2</v>
      </c>
      <c r="BH25" s="11">
        <f t="shared" si="1032"/>
        <v>1.2563441137531939E-2</v>
      </c>
      <c r="BI25" s="11">
        <f t="shared" si="1032"/>
        <v>2.1290457837368271E-2</v>
      </c>
      <c r="BJ25" s="11">
        <f t="shared" si="1032"/>
        <v>9.771865246366751E-3</v>
      </c>
      <c r="BK25" s="11">
        <f t="shared" si="1032"/>
        <v>6.4320296245661268E-3</v>
      </c>
      <c r="BL25" s="11">
        <f t="shared" si="1032"/>
        <v>1.2742310395286172E-3</v>
      </c>
      <c r="BM25" s="11">
        <f t="shared" si="1032"/>
        <v>-9.1184805426685056E-3</v>
      </c>
      <c r="BN25" s="11">
        <f t="shared" si="1032"/>
        <v>2.1214099790727303E-3</v>
      </c>
      <c r="BO25" s="11">
        <f t="shared" si="1032"/>
        <v>1.6138080024741264E-3</v>
      </c>
      <c r="BP25" s="11">
        <f t="shared" si="1032"/>
        <v>3.6673049929171864E-2</v>
      </c>
      <c r="BQ25" s="11">
        <f t="shared" si="1032"/>
        <v>5.9310195475156924E-2</v>
      </c>
      <c r="BR25" s="11">
        <f t="shared" si="1032"/>
        <v>5.8553144711433136E-2</v>
      </c>
      <c r="BS25" s="11">
        <f t="shared" si="1032"/>
        <v>3.8648225892200294E-2</v>
      </c>
      <c r="BT25" s="11">
        <f t="shared" si="1032"/>
        <v>5.5585917823576469E-2</v>
      </c>
      <c r="BU25" s="11">
        <f t="shared" si="1032"/>
        <v>3.6950829291078069E-2</v>
      </c>
      <c r="BV25" s="11">
        <f t="shared" si="1032"/>
        <v>4.2029349846495201E-2</v>
      </c>
      <c r="BW25" s="11">
        <f t="shared" si="1032"/>
        <v>4.3025974806297995E-2</v>
      </c>
      <c r="BX25" s="11">
        <f t="shared" si="1032"/>
        <v>2.9197254540268114E-2</v>
      </c>
      <c r="BY25" s="11">
        <f t="shared" si="1032"/>
        <v>2.2825152540918436E-2</v>
      </c>
      <c r="BZ25" s="11">
        <f t="shared" si="1032"/>
        <v>2.8427149145199726E-2</v>
      </c>
      <c r="CA25" s="11">
        <f t="shared" ref="CA25:CP25" si="1033">CA24/BO24-1</f>
        <v>3.2369698984748618E-2</v>
      </c>
      <c r="CB25" s="11">
        <f t="shared" si="1033"/>
        <v>7.6051183866059358E-3</v>
      </c>
      <c r="CC25" s="11">
        <f t="shared" si="1033"/>
        <v>2.1285332102217502E-2</v>
      </c>
      <c r="CD25" s="11">
        <f t="shared" si="1033"/>
        <v>3.7550955298776945E-2</v>
      </c>
      <c r="CE25" s="11">
        <f t="shared" si="1033"/>
        <v>2.7813871332236006E-2</v>
      </c>
      <c r="CF25" s="11">
        <f t="shared" si="1033"/>
        <v>-2.3015808825406769E-2</v>
      </c>
      <c r="CG25" s="11">
        <f t="shared" si="1033"/>
        <v>-1.3207691815706468E-2</v>
      </c>
      <c r="CH25" s="11">
        <f t="shared" si="1033"/>
        <v>-2.54305003209786E-2</v>
      </c>
      <c r="CI25" s="11">
        <f t="shared" si="1033"/>
        <v>-4.9736423983338662E-3</v>
      </c>
      <c r="CJ25" s="11">
        <f t="shared" si="1033"/>
        <v>2.4189599698256403E-2</v>
      </c>
      <c r="CK25" s="11">
        <f t="shared" si="1033"/>
        <v>1.9649708551195966E-2</v>
      </c>
      <c r="CL25" s="11">
        <f t="shared" si="1033"/>
        <v>-8.2935965769169728E-3</v>
      </c>
      <c r="CM25" s="11">
        <f t="shared" si="1033"/>
        <v>-5.5972557599406669E-2</v>
      </c>
      <c r="CN25" s="11">
        <f t="shared" si="1033"/>
        <v>-2.457864427880696E-2</v>
      </c>
      <c r="CO25" s="11">
        <f t="shared" si="1033"/>
        <v>-7.4006512876810815E-2</v>
      </c>
      <c r="CP25" s="11">
        <f t="shared" si="1033"/>
        <v>-8.3556676128537455E-2</v>
      </c>
      <c r="CQ25" s="11">
        <f t="shared" ref="CQ25" si="1034">CQ24/CE24-1</f>
        <v>-6.5967731575168109E-2</v>
      </c>
      <c r="CR25" s="11">
        <f t="shared" ref="CR25" si="1035">CR24/CF24-1</f>
        <v>-3.8942423014629801E-2</v>
      </c>
      <c r="CS25" s="11">
        <f>CS24/CG24-1</f>
        <v>-6.8128504357520603E-2</v>
      </c>
      <c r="CT25" s="11">
        <f t="shared" ref="CT25:CV25" si="1036">CT24/CH24-1</f>
        <v>-3.4219885841463293E-2</v>
      </c>
      <c r="CU25" s="11">
        <f t="shared" si="1036"/>
        <v>-3.8477985145828453E-2</v>
      </c>
      <c r="CV25" s="11">
        <f t="shared" si="1036"/>
        <v>-6.3448057125781943E-2</v>
      </c>
      <c r="BGD25" s="533"/>
      <c r="BGE25" s="532"/>
      <c r="BGF25" s="535"/>
    </row>
    <row r="26" spans="1:1731">
      <c r="A26" s="26" t="s">
        <v>259</v>
      </c>
      <c r="B26" s="27">
        <v>66.947803181960907</v>
      </c>
      <c r="C26" s="27">
        <v>67.218928937342312</v>
      </c>
      <c r="D26" s="27">
        <v>67.094196510431615</v>
      </c>
      <c r="E26" s="27">
        <v>66.582523183943565</v>
      </c>
      <c r="F26" s="27">
        <v>65.579935947057763</v>
      </c>
      <c r="G26" s="27">
        <v>65.877867891242374</v>
      </c>
      <c r="H26" s="27">
        <v>64.556423724790235</v>
      </c>
      <c r="I26" s="27">
        <v>60.507270687399341</v>
      </c>
      <c r="J26" s="27">
        <v>56.954029437352247</v>
      </c>
      <c r="K26" s="27">
        <v>55.690313434816105</v>
      </c>
      <c r="L26" s="27">
        <v>54.50861838281417</v>
      </c>
      <c r="M26" s="27">
        <v>56.475325322527247</v>
      </c>
      <c r="N26" s="27">
        <v>55.705075670602334</v>
      </c>
      <c r="O26" s="27">
        <v>55.047305032199226</v>
      </c>
      <c r="P26" s="27">
        <v>55.03311463822029</v>
      </c>
      <c r="Q26" s="27">
        <v>54.700966242643609</v>
      </c>
      <c r="R26" s="27">
        <v>53.577137696217306</v>
      </c>
      <c r="S26" s="27">
        <v>53.092821957792616</v>
      </c>
      <c r="T26" s="27">
        <v>52.51424933762371</v>
      </c>
      <c r="U26" s="27">
        <v>52.385575804385176</v>
      </c>
      <c r="V26" s="27">
        <v>53.894127257609981</v>
      </c>
      <c r="W26" s="27">
        <v>54.38052625596044</v>
      </c>
      <c r="X26" s="27">
        <v>55.269073356761822</v>
      </c>
      <c r="Y26" s="27">
        <v>57.773474865140017</v>
      </c>
      <c r="Z26" s="27">
        <v>57.276030731060501</v>
      </c>
      <c r="AA26" s="27">
        <v>56.983964329608064</v>
      </c>
      <c r="AB26" s="27">
        <v>55.929265365156986</v>
      </c>
      <c r="AC26" s="27">
        <v>54.699144563659644</v>
      </c>
      <c r="AD26" s="27">
        <v>55.257909016364849</v>
      </c>
      <c r="AE26" s="27">
        <v>57.250019016588702</v>
      </c>
      <c r="AF26" s="27">
        <v>55.762972921032151</v>
      </c>
      <c r="AG26" s="27">
        <v>57.476642768831454</v>
      </c>
      <c r="AH26" s="27">
        <v>57.319430831171182</v>
      </c>
      <c r="AI26" s="27">
        <v>56.532566382354531</v>
      </c>
      <c r="AJ26" s="27">
        <v>57.258924265024127</v>
      </c>
      <c r="AK26" s="27">
        <v>58.277103609352501</v>
      </c>
      <c r="AL26" s="27">
        <v>59.796746733893968</v>
      </c>
      <c r="AM26" s="27">
        <v>58.958194314970079</v>
      </c>
      <c r="AN26" s="27">
        <v>56.994269024639699</v>
      </c>
      <c r="AO26" s="27">
        <v>57.07417448259212</v>
      </c>
      <c r="AP26" s="27">
        <v>57.263136482660883</v>
      </c>
      <c r="AQ26" s="27">
        <v>58.824121611181191</v>
      </c>
      <c r="AR26" s="27">
        <v>57.298427171050925</v>
      </c>
      <c r="AS26" s="27">
        <v>52.942994690896569</v>
      </c>
      <c r="AT26" s="27">
        <v>51.711356386779151</v>
      </c>
      <c r="AU26" s="27">
        <v>50.587144025744344</v>
      </c>
      <c r="AV26" s="27">
        <v>48.909440134998803</v>
      </c>
      <c r="AW26" s="27">
        <v>48.294309852697083</v>
      </c>
      <c r="AX26" s="27">
        <v>47.791752577046452</v>
      </c>
      <c r="AY26" s="27">
        <v>47.53418918619542</v>
      </c>
      <c r="AZ26" s="27">
        <v>47.910021064466129</v>
      </c>
      <c r="BA26" s="27">
        <v>48.36180108248859</v>
      </c>
      <c r="BB26" s="27">
        <v>48.465955526423485</v>
      </c>
      <c r="BC26" s="27">
        <v>49.116581854725332</v>
      </c>
      <c r="BD26" s="27">
        <v>48.226497161486833</v>
      </c>
      <c r="BE26" s="27">
        <v>47.00880807915771</v>
      </c>
      <c r="BF26" s="27">
        <v>46.146659248531961</v>
      </c>
      <c r="BG26" s="27">
        <v>46.418934352482907</v>
      </c>
      <c r="BH26" s="27">
        <v>46.668574051738496</v>
      </c>
      <c r="BI26" s="27">
        <v>46.697590426938774</v>
      </c>
      <c r="BJ26" s="27">
        <v>45.717310143240041</v>
      </c>
      <c r="BK26" s="27">
        <v>45.625995697636618</v>
      </c>
      <c r="BL26" s="27">
        <v>45.742583856961176</v>
      </c>
      <c r="BM26" s="27">
        <v>46.059494339618325</v>
      </c>
      <c r="BN26" s="27">
        <v>46.693358540383201</v>
      </c>
      <c r="BO26" s="27">
        <v>46.730713792812153</v>
      </c>
      <c r="BP26" s="27">
        <v>47.22548267853994</v>
      </c>
      <c r="BQ26" s="27">
        <v>48.182108062443362</v>
      </c>
      <c r="BR26" s="27">
        <v>47.543536025151504</v>
      </c>
      <c r="BS26" s="124">
        <v>46.599159688882864</v>
      </c>
      <c r="BT26" s="124">
        <v>46.432464683782207</v>
      </c>
      <c r="BU26" s="124">
        <v>45.380531504113442</v>
      </c>
      <c r="BV26" s="26">
        <v>44.676018467531748</v>
      </c>
      <c r="BW26" s="26">
        <v>44.700979664105432</v>
      </c>
      <c r="BX26" s="26">
        <v>44.583145607857865</v>
      </c>
      <c r="BY26" s="26">
        <v>44.574254987076834</v>
      </c>
      <c r="BZ26" s="26">
        <v>45.043435413591098</v>
      </c>
      <c r="CA26" s="26">
        <v>44.884916777013999</v>
      </c>
      <c r="CB26" s="174">
        <v>44.648979302183974</v>
      </c>
      <c r="CC26" s="174">
        <v>45.52629805842674</v>
      </c>
      <c r="CD26" s="174">
        <v>45.643527762673486</v>
      </c>
      <c r="CE26" s="27">
        <v>45.299480072054607</v>
      </c>
      <c r="CF26" s="27">
        <v>44.489162489038534</v>
      </c>
      <c r="CG26" s="27">
        <v>43.951457010155664</v>
      </c>
      <c r="CH26" s="27">
        <v>43.178706146151953</v>
      </c>
      <c r="CI26" s="27">
        <v>43.672546313419232</v>
      </c>
      <c r="CJ26" s="27">
        <v>44.626562695537721</v>
      </c>
      <c r="CK26" s="27">
        <v>44.733287188881015</v>
      </c>
      <c r="CL26" s="27">
        <v>44.399754424068838</v>
      </c>
      <c r="CM26" s="26">
        <v>42.559971563708316</v>
      </c>
      <c r="CN26" s="26">
        <v>43.25</v>
      </c>
      <c r="CO26" s="26">
        <v>42.61</v>
      </c>
      <c r="CP26" s="26">
        <v>42.32</v>
      </c>
      <c r="CQ26" s="26">
        <v>42.02</v>
      </c>
      <c r="CR26" s="478">
        <v>41.52</v>
      </c>
      <c r="CS26" s="480">
        <v>40.909999999999997</v>
      </c>
      <c r="CT26" s="481">
        <v>41.99</v>
      </c>
      <c r="CU26" s="26">
        <v>42</v>
      </c>
      <c r="CV26" s="26">
        <v>42.39</v>
      </c>
      <c r="CW26" s="26">
        <v>42.52</v>
      </c>
      <c r="AEZ26" s="527"/>
      <c r="AFA26" s="528"/>
      <c r="AFB26" s="528"/>
      <c r="AFC26" s="527"/>
      <c r="BGD26" s="533"/>
      <c r="BGE26" s="532"/>
      <c r="BGF26" s="535"/>
    </row>
    <row r="27" spans="1:1731">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124"/>
      <c r="BT27" s="124"/>
      <c r="BU27" s="124"/>
      <c r="CB27" s="174"/>
      <c r="CC27" s="174"/>
      <c r="CD27" s="174"/>
      <c r="CE27" s="27"/>
      <c r="CF27" s="27"/>
      <c r="CG27" s="27"/>
      <c r="CH27" s="27"/>
      <c r="CI27" s="27"/>
      <c r="CJ27" s="27"/>
      <c r="CK27" s="27"/>
      <c r="CL27" s="27"/>
      <c r="AEZ27" s="528"/>
      <c r="AFA27" s="528"/>
      <c r="AFB27" s="528"/>
      <c r="AFC27" s="528"/>
      <c r="BGD27" s="533"/>
      <c r="BGE27" s="532"/>
      <c r="BGF27" s="535"/>
    </row>
    <row r="28" spans="1:1731">
      <c r="A28" s="26" t="s">
        <v>260</v>
      </c>
      <c r="B28" s="27"/>
      <c r="C28" s="27"/>
      <c r="D28" s="27"/>
      <c r="E28" s="27"/>
      <c r="F28" s="27"/>
      <c r="G28" s="27"/>
      <c r="H28" s="27"/>
      <c r="I28" s="27"/>
      <c r="J28" s="27"/>
      <c r="K28" s="27"/>
      <c r="L28" s="27"/>
      <c r="M28" s="27"/>
      <c r="N28" s="55">
        <f>N25</f>
        <v>-9.424010084217882E-2</v>
      </c>
      <c r="O28" s="55">
        <f t="shared" ref="O28:BZ28" si="1037">O25</f>
        <v>-0.10667573250691231</v>
      </c>
      <c r="P28" s="55">
        <f t="shared" si="1037"/>
        <v>-0.11147250580720081</v>
      </c>
      <c r="Q28" s="55">
        <f t="shared" si="1037"/>
        <v>-0.10915031244170037</v>
      </c>
      <c r="R28" s="55">
        <f t="shared" si="1037"/>
        <v>-0.10418193424341871</v>
      </c>
      <c r="S28" s="55">
        <f t="shared" si="1037"/>
        <v>-0.10847614547680873</v>
      </c>
      <c r="T28" s="55">
        <f t="shared" si="1037"/>
        <v>-9.4596783804251405E-2</v>
      </c>
      <c r="U28" s="55">
        <f t="shared" si="1037"/>
        <v>-5.2873103585898917E-2</v>
      </c>
      <c r="V28" s="55">
        <f t="shared" si="1037"/>
        <v>3.3964816972769984E-2</v>
      </c>
      <c r="W28" s="55">
        <f t="shared" si="1037"/>
        <v>6.2164051660354991E-2</v>
      </c>
      <c r="X28" s="55">
        <f t="shared" si="1037"/>
        <v>9.5639828267305882E-2</v>
      </c>
      <c r="Y28" s="55">
        <f t="shared" si="1037"/>
        <v>8.84939043438282E-2</v>
      </c>
      <c r="Z28" s="55">
        <f t="shared" si="1037"/>
        <v>9.2812728516976195E-2</v>
      </c>
      <c r="AA28" s="55">
        <f t="shared" si="1037"/>
        <v>8.5577313846201708E-2</v>
      </c>
      <c r="AB28" s="55">
        <f t="shared" si="1037"/>
        <v>6.8879473255770929E-2</v>
      </c>
      <c r="AC28" s="55">
        <f t="shared" si="1037"/>
        <v>5.2039522245851844E-2</v>
      </c>
      <c r="AD28" s="55">
        <f t="shared" si="1037"/>
        <v>7.409362408775011E-2</v>
      </c>
      <c r="AE28" s="55">
        <f t="shared" si="1037"/>
        <v>0.11892670176515097</v>
      </c>
      <c r="AF28" s="55">
        <f t="shared" si="1037"/>
        <v>9.4202566103207541E-2</v>
      </c>
      <c r="AG28" s="55">
        <f t="shared" si="1037"/>
        <v>0.11047963034052954</v>
      </c>
      <c r="AH28" s="55">
        <f t="shared" si="1037"/>
        <v>7.0536793166541711E-2</v>
      </c>
      <c r="AI28" s="55">
        <f t="shared" si="1037"/>
        <v>2.8356189968059109E-2</v>
      </c>
      <c r="AJ28" s="55">
        <f t="shared" si="1037"/>
        <v>2.4615045108139499E-2</v>
      </c>
      <c r="AK28" s="55">
        <f t="shared" si="1037"/>
        <v>-7.7185939622881339E-3</v>
      </c>
      <c r="AL28" s="55">
        <f t="shared" si="1037"/>
        <v>1.3045314492089455E-2</v>
      </c>
      <c r="AM28" s="55">
        <f t="shared" si="1037"/>
        <v>7.1626433370037823E-3</v>
      </c>
      <c r="AN28" s="55">
        <f t="shared" si="1037"/>
        <v>-9.8225596101723101E-3</v>
      </c>
      <c r="AO28" s="55">
        <f t="shared" si="1037"/>
        <v>1.9884812070389168E-2</v>
      </c>
      <c r="AP28" s="55">
        <f t="shared" si="1037"/>
        <v>1.4381116462214294E-2</v>
      </c>
      <c r="AQ28" s="55">
        <f t="shared" si="1037"/>
        <v>2.7669899036621981E-3</v>
      </c>
      <c r="AR28" s="55">
        <f t="shared" si="1037"/>
        <v>4.5025377523306709E-3</v>
      </c>
      <c r="AS28" s="55">
        <f t="shared" si="1037"/>
        <v>-9.3551666537925571E-2</v>
      </c>
      <c r="AT28" s="55">
        <f t="shared" si="1037"/>
        <v>-0.12456984292558448</v>
      </c>
      <c r="AU28" s="55">
        <f t="shared" si="1037"/>
        <v>-0.13276383388414403</v>
      </c>
      <c r="AV28" s="55">
        <f t="shared" si="1037"/>
        <v>-0.17353113000263298</v>
      </c>
      <c r="AW28" s="55">
        <f t="shared" si="1037"/>
        <v>-0.18974092636980544</v>
      </c>
      <c r="AX28" s="55">
        <f t="shared" si="1037"/>
        <v>-0.20569908111795732</v>
      </c>
      <c r="AY28" s="55">
        <f t="shared" si="1037"/>
        <v>-0.18988880190247026</v>
      </c>
      <c r="AZ28" s="55">
        <f t="shared" si="1037"/>
        <v>-0.14551290898172176</v>
      </c>
      <c r="BA28" s="55">
        <f t="shared" si="1037"/>
        <v>-0.1375518084034375</v>
      </c>
      <c r="BB28" s="55">
        <f t="shared" si="1037"/>
        <v>-0.13528591115620703</v>
      </c>
      <c r="BC28" s="55">
        <f t="shared" si="1037"/>
        <v>-0.14937815168491253</v>
      </c>
      <c r="BD28" s="55">
        <f t="shared" si="1037"/>
        <v>-0.14257830416614281</v>
      </c>
      <c r="BE28" s="55">
        <f t="shared" si="1037"/>
        <v>-8.0985327069228563E-2</v>
      </c>
      <c r="BF28" s="55">
        <f t="shared" si="1037"/>
        <v>-6.2426039255571997E-2</v>
      </c>
      <c r="BG28" s="55">
        <f t="shared" si="1037"/>
        <v>-2.1289227836387536E-2</v>
      </c>
      <c r="BH28" s="55">
        <f t="shared" si="1037"/>
        <v>1.2563441137531939E-2</v>
      </c>
      <c r="BI28" s="55">
        <f t="shared" si="1037"/>
        <v>2.1290457837368271E-2</v>
      </c>
      <c r="BJ28" s="55">
        <f t="shared" si="1037"/>
        <v>9.771865246366751E-3</v>
      </c>
      <c r="BK28" s="55">
        <f t="shared" si="1037"/>
        <v>6.4320296245661268E-3</v>
      </c>
      <c r="BL28" s="55">
        <f t="shared" si="1037"/>
        <v>1.2742310395286172E-3</v>
      </c>
      <c r="BM28" s="55">
        <f t="shared" si="1037"/>
        <v>-9.1184805426685056E-3</v>
      </c>
      <c r="BN28" s="55">
        <f t="shared" si="1037"/>
        <v>2.1214099790727303E-3</v>
      </c>
      <c r="BO28" s="55">
        <f t="shared" si="1037"/>
        <v>1.6138080024741264E-3</v>
      </c>
      <c r="BP28" s="55">
        <f t="shared" si="1037"/>
        <v>3.6673049929171864E-2</v>
      </c>
      <c r="BQ28" s="55">
        <f t="shared" si="1037"/>
        <v>5.9310195475156924E-2</v>
      </c>
      <c r="BR28" s="55">
        <f t="shared" si="1037"/>
        <v>5.8553144711433136E-2</v>
      </c>
      <c r="BS28" s="55">
        <f t="shared" si="1037"/>
        <v>3.8648225892200294E-2</v>
      </c>
      <c r="BT28" s="55">
        <f t="shared" si="1037"/>
        <v>5.5585917823576469E-2</v>
      </c>
      <c r="BU28" s="55">
        <f t="shared" si="1037"/>
        <v>3.6950829291078069E-2</v>
      </c>
      <c r="BV28" s="55">
        <f t="shared" si="1037"/>
        <v>4.2029349846495201E-2</v>
      </c>
      <c r="BW28" s="55">
        <f t="shared" si="1037"/>
        <v>4.3025974806297995E-2</v>
      </c>
      <c r="BX28" s="55">
        <f t="shared" si="1037"/>
        <v>2.9197254540268114E-2</v>
      </c>
      <c r="BY28" s="55">
        <f t="shared" si="1037"/>
        <v>2.2825152540918436E-2</v>
      </c>
      <c r="BZ28" s="55">
        <f t="shared" si="1037"/>
        <v>2.8427149145199726E-2</v>
      </c>
      <c r="CA28" s="55">
        <f t="shared" ref="CA28:CV28" si="1038">CA25</f>
        <v>3.2369698984748618E-2</v>
      </c>
      <c r="CB28" s="55">
        <f t="shared" si="1038"/>
        <v>7.6051183866059358E-3</v>
      </c>
      <c r="CC28" s="55">
        <f t="shared" si="1038"/>
        <v>2.1285332102217502E-2</v>
      </c>
      <c r="CD28" s="55">
        <f t="shared" si="1038"/>
        <v>3.7550955298776945E-2</v>
      </c>
      <c r="CE28" s="55">
        <f t="shared" si="1038"/>
        <v>2.7813871332236006E-2</v>
      </c>
      <c r="CF28" s="55">
        <f t="shared" si="1038"/>
        <v>-2.3015808825406769E-2</v>
      </c>
      <c r="CG28" s="55">
        <f t="shared" si="1038"/>
        <v>-1.3207691815706468E-2</v>
      </c>
      <c r="CH28" s="55">
        <f t="shared" si="1038"/>
        <v>-2.54305003209786E-2</v>
      </c>
      <c r="CI28" s="55">
        <f t="shared" si="1038"/>
        <v>-4.9736423983338662E-3</v>
      </c>
      <c r="CJ28" s="55">
        <f t="shared" si="1038"/>
        <v>2.4189599698256403E-2</v>
      </c>
      <c r="CK28" s="55">
        <f t="shared" si="1038"/>
        <v>1.9649708551195966E-2</v>
      </c>
      <c r="CL28" s="55">
        <f t="shared" si="1038"/>
        <v>-8.2935965769169728E-3</v>
      </c>
      <c r="CM28" s="55">
        <f t="shared" si="1038"/>
        <v>-5.5972557599406669E-2</v>
      </c>
      <c r="CN28" s="55">
        <f t="shared" si="1038"/>
        <v>-2.457864427880696E-2</v>
      </c>
      <c r="CO28" s="55">
        <f t="shared" si="1038"/>
        <v>-7.4006512876810815E-2</v>
      </c>
      <c r="CP28" s="55">
        <f t="shared" si="1038"/>
        <v>-8.3556676128537455E-2</v>
      </c>
      <c r="CQ28" s="55">
        <f t="shared" si="1038"/>
        <v>-6.5967731575168109E-2</v>
      </c>
      <c r="CR28" s="55">
        <f t="shared" si="1038"/>
        <v>-3.8942423014629801E-2</v>
      </c>
      <c r="CS28" s="55">
        <f t="shared" si="1038"/>
        <v>-6.8128504357520603E-2</v>
      </c>
      <c r="CT28" s="55">
        <f t="shared" si="1038"/>
        <v>-3.4219885841463293E-2</v>
      </c>
      <c r="CU28" s="55">
        <f t="shared" si="1038"/>
        <v>-3.8477985145828453E-2</v>
      </c>
      <c r="CV28" s="537">
        <f t="shared" si="1038"/>
        <v>-6.3448057125781943E-2</v>
      </c>
      <c r="DB28" s="366"/>
      <c r="DC28" s="366"/>
      <c r="DD28" s="366"/>
      <c r="DE28" s="366"/>
      <c r="AEZ28" s="528"/>
      <c r="AFA28" s="528"/>
      <c r="AFB28" s="528"/>
      <c r="AFC28" s="528"/>
      <c r="BGD28" s="533"/>
      <c r="BGE28" s="532"/>
      <c r="BGF28" s="535"/>
    </row>
    <row r="29" spans="1:1731">
      <c r="A29" s="26" t="s">
        <v>261</v>
      </c>
      <c r="B29" s="27"/>
      <c r="C29" s="27"/>
      <c r="D29" s="27"/>
      <c r="E29" s="27"/>
      <c r="F29" s="27"/>
      <c r="G29" s="27"/>
      <c r="H29" s="27"/>
      <c r="I29" s="27"/>
      <c r="J29" s="27"/>
      <c r="K29" s="27"/>
      <c r="L29" s="27"/>
      <c r="M29" s="27"/>
      <c r="N29" s="55">
        <v>-0.16793273232284237</v>
      </c>
      <c r="O29" s="55">
        <v>-0.18107435059682048</v>
      </c>
      <c r="P29" s="55">
        <v>-0.17976341471405963</v>
      </c>
      <c r="Q29" s="55">
        <v>-0.17844858339891223</v>
      </c>
      <c r="R29" s="55">
        <v>-0.18302546468679431</v>
      </c>
      <c r="S29" s="55">
        <v>-0.19407194468643948</v>
      </c>
      <c r="T29" s="55">
        <v>-0.18653719788604448</v>
      </c>
      <c r="U29" s="55">
        <v>-0.13422675970584644</v>
      </c>
      <c r="V29" s="55">
        <v>-5.3725824317804816E-2</v>
      </c>
      <c r="W29" s="55">
        <v>-2.3519120257578238E-2</v>
      </c>
      <c r="X29" s="55">
        <v>1.3951096111205308E-2</v>
      </c>
      <c r="Y29" s="55">
        <v>2.2986136603890543E-2</v>
      </c>
      <c r="Z29" s="55">
        <v>2.8201291202755181E-2</v>
      </c>
      <c r="AA29" s="55">
        <v>3.5181727720839606E-2</v>
      </c>
      <c r="AB29" s="55">
        <v>1.6283845332539539E-2</v>
      </c>
      <c r="AC29" s="55">
        <v>-3.3302501017713869E-5</v>
      </c>
      <c r="AD29" s="55">
        <v>3.1371054752449154E-2</v>
      </c>
      <c r="AE29" s="55">
        <v>7.8300548087290409E-2</v>
      </c>
      <c r="AF29" s="55">
        <v>6.1863658423865112E-2</v>
      </c>
      <c r="AG29" s="55">
        <v>9.7184518567802192E-2</v>
      </c>
      <c r="AH29" s="55">
        <v>6.3556156261488431E-2</v>
      </c>
      <c r="AI29" s="55">
        <v>3.9573727482238537E-2</v>
      </c>
      <c r="AJ29" s="55">
        <v>3.600297213991302E-2</v>
      </c>
      <c r="AK29" s="55">
        <v>8.7173005499167726E-3</v>
      </c>
      <c r="AL29" s="55">
        <v>4.4009963167131856E-2</v>
      </c>
      <c r="AM29" s="55">
        <v>3.4645360472686688E-2</v>
      </c>
      <c r="AN29" s="55">
        <v>1.9041974760966529E-2</v>
      </c>
      <c r="AO29" s="55">
        <v>4.3419873160326847E-2</v>
      </c>
      <c r="AP29" s="55">
        <v>3.6288515110157141E-2</v>
      </c>
      <c r="AQ29" s="55">
        <v>2.7495232693919687E-2</v>
      </c>
      <c r="AR29" s="55">
        <v>2.7535372839485345E-2</v>
      </c>
      <c r="AS29" s="55">
        <v>-7.8878094814427813E-2</v>
      </c>
      <c r="AT29" s="55">
        <v>-9.7838976470475958E-2</v>
      </c>
      <c r="AU29" s="55">
        <v>-0.10516809579099401</v>
      </c>
      <c r="AV29" s="55">
        <v>-0.14581978682274163</v>
      </c>
      <c r="AW29" s="55">
        <v>-0.17129872863230877</v>
      </c>
      <c r="AX29" s="55">
        <v>-0.200763332665435</v>
      </c>
      <c r="AY29" s="55">
        <v>-0.19376450146598184</v>
      </c>
      <c r="AZ29" s="55">
        <v>-0.15938879672702314</v>
      </c>
      <c r="BA29" s="55">
        <v>-0.15265001165738878</v>
      </c>
      <c r="BB29" s="55">
        <v>-0.15362729840865708</v>
      </c>
      <c r="BC29" s="55">
        <v>-0.16502651447345482</v>
      </c>
      <c r="BD29" s="55">
        <v>-0.15832773179762838</v>
      </c>
      <c r="BE29" s="55">
        <v>-0.11208634204364777</v>
      </c>
      <c r="BF29" s="55">
        <v>-0.10761073634629893</v>
      </c>
      <c r="BG29" s="55">
        <v>-8.2396619804039423E-2</v>
      </c>
      <c r="BH29" s="55">
        <v>-4.5816637382785838E-2</v>
      </c>
      <c r="BI29" s="55">
        <v>-3.3062268218108461E-2</v>
      </c>
      <c r="BJ29" s="55">
        <v>-4.3405866534443012E-2</v>
      </c>
      <c r="BK29" s="55">
        <v>-4.0143600242853295E-2</v>
      </c>
      <c r="BL29" s="55">
        <v>-4.5239746494546686E-2</v>
      </c>
      <c r="BM29" s="55">
        <v>-4.760589331533216E-2</v>
      </c>
      <c r="BN29" s="55">
        <v>-3.6574064552877809E-2</v>
      </c>
      <c r="BO29" s="55">
        <v>-4.8575612793454029E-2</v>
      </c>
      <c r="BP29" s="55">
        <v>-2.0756524770915566E-2</v>
      </c>
      <c r="BQ29" s="55">
        <v>2.4959151938290854E-2</v>
      </c>
      <c r="BR29" s="55">
        <v>3.0270377083991898E-2</v>
      </c>
      <c r="BS29" s="55">
        <v>3.8825823753603035E-3</v>
      </c>
      <c r="BT29" s="55">
        <v>-5.0592796706093639E-3</v>
      </c>
      <c r="BU29" s="55">
        <v>-2.8204001765057964E-2</v>
      </c>
      <c r="BV29" s="55">
        <v>-2.2776748510482173E-2</v>
      </c>
      <c r="BW29" s="55">
        <v>-2.0273881575347222E-2</v>
      </c>
      <c r="BX29" s="55">
        <v>-2.5347021338561038E-2</v>
      </c>
      <c r="BY29" s="55">
        <v>-3.2246106342161046E-2</v>
      </c>
      <c r="BZ29" s="55">
        <v>-3.5335284896355339E-2</v>
      </c>
      <c r="CA29" s="55">
        <v>-3.9498583821804677E-2</v>
      </c>
      <c r="CB29" s="55">
        <v>-5.4557481050940188E-2</v>
      </c>
      <c r="CC29" s="55">
        <v>-5.5120253364064502E-2</v>
      </c>
      <c r="CD29" s="55">
        <v>-3.9963545443335823E-2</v>
      </c>
      <c r="CE29" s="55">
        <v>-2.7890623468438194E-2</v>
      </c>
      <c r="CF29" s="55">
        <v>-4.1852230071741742E-2</v>
      </c>
      <c r="CG29" s="55">
        <v>-3.149091574276159E-2</v>
      </c>
      <c r="CH29" s="55">
        <v>-3.351490067244841E-2</v>
      </c>
      <c r="CI29" s="55">
        <v>-2.3006953279639867E-2</v>
      </c>
      <c r="CJ29" s="55">
        <v>9.7384531952369807E-4</v>
      </c>
      <c r="CK29" s="55">
        <v>3.5678039229211358E-3</v>
      </c>
      <c r="CL29" s="55">
        <v>-1.4290228611826541E-2</v>
      </c>
      <c r="CM29" s="55">
        <v>-5.1797917435291031E-2</v>
      </c>
      <c r="CN29" s="55">
        <v>-3.1332839497084389E-2</v>
      </c>
      <c r="CO29" s="55">
        <v>-6.4057438948452936E-2</v>
      </c>
      <c r="CP29" s="537">
        <v>-7.2814874870198165E-2</v>
      </c>
      <c r="CQ29" s="537">
        <v>-7.2395534492629268E-2</v>
      </c>
      <c r="CR29" s="537">
        <v>-6.6739006151668764E-2</v>
      </c>
      <c r="CS29" s="537">
        <v>-6.9200368248381147E-2</v>
      </c>
      <c r="CT29" s="537">
        <v>-2.7529915836949772E-2</v>
      </c>
      <c r="CU29" s="537">
        <v>-3.8297430642492886E-2</v>
      </c>
      <c r="CV29" s="537">
        <v>-5.011729697392444E-2</v>
      </c>
      <c r="DB29" s="368"/>
      <c r="DC29" s="368"/>
      <c r="DD29" s="368"/>
      <c r="DE29" s="368"/>
      <c r="AEZ29" s="528"/>
      <c r="AFA29" s="528"/>
      <c r="AFB29" s="528"/>
      <c r="AFC29" s="528"/>
      <c r="BGD29" s="533"/>
      <c r="BGE29" s="532"/>
      <c r="BGF29" s="535"/>
    </row>
    <row r="30" spans="1:1731">
      <c r="A30" s="26" t="s">
        <v>262</v>
      </c>
      <c r="B30" s="27"/>
      <c r="C30" s="27"/>
      <c r="D30" s="27"/>
      <c r="E30" s="27"/>
      <c r="F30" s="27"/>
      <c r="G30" s="27"/>
      <c r="H30" s="27"/>
      <c r="I30" s="27"/>
      <c r="J30" s="27"/>
      <c r="K30" s="27"/>
      <c r="L30" s="27"/>
      <c r="M30" s="27"/>
      <c r="N30" s="55">
        <v>8.8565713787044809E-2</v>
      </c>
      <c r="O30" s="55">
        <v>9.084905100252838E-2</v>
      </c>
      <c r="P30" s="55">
        <v>8.3257574865490902E-2</v>
      </c>
      <c r="Q30" s="55">
        <v>8.435049779831405E-2</v>
      </c>
      <c r="R30" s="55">
        <v>9.6506717205266712E-2</v>
      </c>
      <c r="S30" s="55">
        <v>0.10620774229819818</v>
      </c>
      <c r="T30" s="55">
        <v>0.11302350131175798</v>
      </c>
      <c r="U30" s="55">
        <v>9.3966471049979461E-2</v>
      </c>
      <c r="V30" s="55">
        <v>9.266938012691317E-2</v>
      </c>
      <c r="W30" s="55">
        <v>8.7746901854888204E-2</v>
      </c>
      <c r="X30" s="55">
        <v>8.0564765371229807E-2</v>
      </c>
      <c r="Y30" s="55">
        <v>6.403583137246649E-2</v>
      </c>
      <c r="Z30" s="55">
        <v>6.2839288247382719E-2</v>
      </c>
      <c r="AA30" s="55">
        <v>4.8682839713871662E-2</v>
      </c>
      <c r="AB30" s="55">
        <v>5.1752891837045123E-2</v>
      </c>
      <c r="AC30" s="55">
        <v>5.2074558959922301E-2</v>
      </c>
      <c r="AD30" s="55">
        <v>4.1423083514356751E-2</v>
      </c>
      <c r="AE30" s="55">
        <v>3.767609480485179E-2</v>
      </c>
      <c r="AF30" s="55">
        <v>3.0454858703181653E-2</v>
      </c>
      <c r="AG30" s="55">
        <v>1.2117480284977056E-2</v>
      </c>
      <c r="AH30" s="55">
        <v>6.5634869056572231E-3</v>
      </c>
      <c r="AI30" s="55">
        <v>-1.0790516552729001E-2</v>
      </c>
      <c r="AJ30" s="55">
        <v>-1.0992176024602895E-2</v>
      </c>
      <c r="AK30" s="55">
        <v>-1.6293856071710633E-2</v>
      </c>
      <c r="AL30" s="55">
        <v>-2.9659342120746834E-2</v>
      </c>
      <c r="AM30" s="55">
        <v>-2.6562451430824141E-2</v>
      </c>
      <c r="AN30" s="55">
        <v>-2.8325167251240346E-2</v>
      </c>
      <c r="AO30" s="55">
        <v>-2.2555695645947615E-2</v>
      </c>
      <c r="AP30" s="55">
        <v>-2.1140250353555157E-2</v>
      </c>
      <c r="AQ30" s="55">
        <v>-2.4066528002689602E-2</v>
      </c>
      <c r="AR30" s="55">
        <v>-2.2415612830443243E-2</v>
      </c>
      <c r="AS30" s="55">
        <v>-1.5930108317792735E-2</v>
      </c>
      <c r="AT30" s="55">
        <v>-2.9629817469313369E-2</v>
      </c>
      <c r="AU30" s="55">
        <v>-3.0839018997141698E-2</v>
      </c>
      <c r="AV30" s="55">
        <v>-3.2442033604143772E-2</v>
      </c>
      <c r="AW30" s="55">
        <v>-2.2254337449078121E-2</v>
      </c>
      <c r="AX30" s="55">
        <v>-6.1755780912589042E-3</v>
      </c>
      <c r="AY30" s="55">
        <v>4.807155689074305E-3</v>
      </c>
      <c r="AZ30" s="55">
        <v>1.6506903181012555E-2</v>
      </c>
      <c r="BA30" s="55">
        <v>1.7818142988923258E-2</v>
      </c>
      <c r="BB30" s="55">
        <v>2.1670579896970299E-2</v>
      </c>
      <c r="BC30" s="55">
        <v>1.8741149341615637E-2</v>
      </c>
      <c r="BD30" s="55">
        <v>1.8712066711100039E-2</v>
      </c>
      <c r="BE30" s="55">
        <v>3.502707126501714E-2</v>
      </c>
      <c r="BF30" s="55">
        <v>5.06333938910557E-2</v>
      </c>
      <c r="BG30" s="55">
        <v>6.6594558484082578E-2</v>
      </c>
      <c r="BH30" s="55">
        <v>6.1183291186494904E-2</v>
      </c>
      <c r="BI30" s="55">
        <v>5.6211195684042981E-2</v>
      </c>
      <c r="BJ30" s="55">
        <v>5.559069402627137E-2</v>
      </c>
      <c r="BK30" s="55">
        <v>4.8523539436944763E-2</v>
      </c>
      <c r="BL30" s="55">
        <v>4.8717965964020005E-2</v>
      </c>
      <c r="BM30" s="55">
        <v>4.0411225250689853E-2</v>
      </c>
      <c r="BN30" s="55">
        <v>4.0164451784237443E-2</v>
      </c>
      <c r="BO30" s="55">
        <v>5.2751875473036058E-2</v>
      </c>
      <c r="BP30" s="55">
        <v>5.8646880120035938E-2</v>
      </c>
      <c r="BQ30" s="55">
        <v>3.3514548820706702E-2</v>
      </c>
      <c r="BR30" s="55">
        <v>2.7451791545721305E-2</v>
      </c>
      <c r="BS30" s="55">
        <v>3.4631185087979466E-2</v>
      </c>
      <c r="BT30" s="55">
        <v>6.0953578695732036E-2</v>
      </c>
      <c r="BU30" s="55">
        <v>6.7045790654083559E-2</v>
      </c>
      <c r="BV30" s="55">
        <v>6.6316574291696018E-2</v>
      </c>
      <c r="BW30" s="55">
        <v>6.4609746735575291E-2</v>
      </c>
      <c r="BX30" s="55">
        <v>5.5962765284664151E-2</v>
      </c>
      <c r="BY30" s="55">
        <v>5.6906264334339429E-2</v>
      </c>
      <c r="BZ30" s="55">
        <v>6.6098026644111352E-2</v>
      </c>
      <c r="CA30" s="55">
        <v>7.4823713527164548E-2</v>
      </c>
      <c r="CB30" s="55">
        <v>6.5749739610447833E-2</v>
      </c>
      <c r="CC30" s="55">
        <v>8.0862761360172897E-2</v>
      </c>
      <c r="CD30" s="55">
        <v>8.0741205580477926E-2</v>
      </c>
      <c r="CE30" s="55">
        <v>5.730270291129691E-2</v>
      </c>
      <c r="CF30" s="55">
        <v>1.96592027216691E-2</v>
      </c>
      <c r="CG30" s="55">
        <v>1.8877699986755037E-2</v>
      </c>
      <c r="CH30" s="55">
        <v>8.3647439128597956E-3</v>
      </c>
      <c r="CI30" s="55">
        <v>1.8457972594422722E-2</v>
      </c>
      <c r="CJ30" s="55">
        <v>2.3193167820805494E-2</v>
      </c>
      <c r="CK30" s="55">
        <v>1.6024731528264669E-2</v>
      </c>
      <c r="CL30" s="55">
        <v>6.0835676067860778E-3</v>
      </c>
      <c r="CM30" s="55">
        <v>-4.4026903556506625E-3</v>
      </c>
      <c r="CN30" s="55">
        <v>6.9726687284110689E-3</v>
      </c>
      <c r="CO30" s="55">
        <v>-1.0630004812667071E-2</v>
      </c>
      <c r="CP30" s="55">
        <v>-1.1585389980059757E-2</v>
      </c>
      <c r="CQ30" s="55">
        <v>6.929465258606049E-3</v>
      </c>
      <c r="CR30" s="55">
        <v>2.9784361845467178E-2</v>
      </c>
      <c r="CS30" s="55">
        <v>1.1515516920042046E-3</v>
      </c>
      <c r="CT30" s="55">
        <v>-6.8793581555479655E-3</v>
      </c>
      <c r="CU30" s="55">
        <v>-1.8774464069093444E-4</v>
      </c>
      <c r="CV30" s="55">
        <v>-1.4034111906016555E-2</v>
      </c>
      <c r="AEZ30" s="528"/>
      <c r="AFA30" s="528"/>
      <c r="AFB30" s="528"/>
      <c r="AFC30" s="528"/>
      <c r="BGD30" s="533"/>
      <c r="BGE30" s="532"/>
      <c r="BGF30" s="535"/>
    </row>
    <row r="31" spans="1:1731">
      <c r="B31" s="27"/>
      <c r="C31" s="27"/>
      <c r="D31" s="27"/>
      <c r="E31" s="27"/>
      <c r="F31" s="27"/>
      <c r="G31" s="27"/>
      <c r="H31" s="27"/>
      <c r="I31" s="27"/>
      <c r="J31" s="27"/>
      <c r="K31" s="27"/>
      <c r="L31" s="27"/>
      <c r="M31" s="27"/>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P31" s="537"/>
      <c r="CQ31" s="537"/>
      <c r="CR31" s="537"/>
      <c r="AEZ31" s="528"/>
      <c r="AFA31" s="528"/>
      <c r="AFB31" s="528"/>
      <c r="AFC31" s="528"/>
      <c r="BGD31" s="533"/>
      <c r="BGE31" s="532"/>
      <c r="BGF31" s="535"/>
    </row>
    <row r="32" spans="1:1731">
      <c r="A32" s="19" t="s">
        <v>263</v>
      </c>
      <c r="B32" s="248">
        <v>2013</v>
      </c>
      <c r="C32" s="248"/>
      <c r="D32" s="248"/>
      <c r="E32" s="248"/>
      <c r="F32" s="248"/>
      <c r="G32" s="248"/>
      <c r="H32" s="248"/>
      <c r="I32" s="248"/>
      <c r="J32" s="248"/>
      <c r="K32" s="248"/>
      <c r="L32" s="248"/>
      <c r="M32" s="248"/>
      <c r="N32" s="248">
        <v>2014</v>
      </c>
      <c r="O32" s="248"/>
      <c r="P32" s="248"/>
      <c r="Q32" s="248"/>
      <c r="R32" s="248"/>
      <c r="S32" s="248"/>
      <c r="T32" s="248"/>
      <c r="U32" s="248"/>
      <c r="V32" s="248"/>
      <c r="W32" s="248"/>
      <c r="X32" s="248"/>
      <c r="Y32" s="248"/>
      <c r="Z32" s="248">
        <v>2015</v>
      </c>
      <c r="AA32" s="248"/>
      <c r="AB32" s="248"/>
      <c r="AC32" s="248"/>
      <c r="AD32" s="248"/>
      <c r="AE32" s="248"/>
      <c r="AF32" s="248"/>
      <c r="AG32" s="248"/>
      <c r="AH32" s="248"/>
      <c r="AI32" s="248"/>
      <c r="AJ32" s="248"/>
      <c r="AK32" s="248"/>
      <c r="AL32" s="261">
        <v>2016</v>
      </c>
      <c r="AM32" s="261"/>
      <c r="AN32" s="261"/>
      <c r="AO32" s="90"/>
      <c r="AP32" s="90"/>
      <c r="AQ32" s="90"/>
      <c r="AR32" s="90"/>
      <c r="AS32" s="90"/>
      <c r="AT32" s="90"/>
      <c r="AU32" s="90"/>
      <c r="AV32" s="90"/>
      <c r="AW32" s="90"/>
      <c r="AX32" s="90">
        <v>2017</v>
      </c>
      <c r="AY32" s="90"/>
      <c r="AZ32" s="90"/>
      <c r="BA32" s="90"/>
      <c r="BB32" s="90"/>
      <c r="BC32" s="90"/>
      <c r="BD32" s="90"/>
      <c r="BE32" s="90"/>
      <c r="BF32" s="90"/>
      <c r="BG32" s="90"/>
      <c r="BH32" s="90"/>
      <c r="BI32" s="262"/>
      <c r="BJ32" s="90">
        <v>2018</v>
      </c>
      <c r="BK32" s="90"/>
      <c r="BL32" s="90"/>
      <c r="BM32" s="90"/>
      <c r="BN32" s="90"/>
      <c r="BO32" s="90"/>
      <c r="BP32" s="90"/>
      <c r="BQ32" s="90"/>
      <c r="BR32" s="90"/>
      <c r="BS32" s="77"/>
      <c r="BT32" s="77"/>
      <c r="BU32" s="78"/>
      <c r="BV32" s="153">
        <v>2019</v>
      </c>
      <c r="BW32" s="78"/>
      <c r="BX32" s="78"/>
      <c r="BY32" s="78"/>
      <c r="BZ32" s="78"/>
      <c r="CA32" s="78"/>
      <c r="CB32" s="78"/>
      <c r="CC32" s="78"/>
      <c r="CD32" s="78"/>
      <c r="CE32" s="78"/>
      <c r="CF32" s="78"/>
      <c r="CG32" s="78"/>
      <c r="CH32" s="201">
        <v>2020</v>
      </c>
      <c r="CI32" s="78"/>
      <c r="CT32" s="26">
        <v>2021</v>
      </c>
      <c r="SD32" s="73"/>
      <c r="AEZ32" s="528"/>
      <c r="AFA32" s="528"/>
      <c r="AFB32" s="528"/>
      <c r="AFC32" s="528"/>
      <c r="BGD32" s="533"/>
      <c r="BGE32" s="532"/>
      <c r="BGF32" s="535"/>
    </row>
    <row r="33" spans="1:835 1538:1540" ht="15" customHeight="1">
      <c r="B33" s="264" t="s">
        <v>25</v>
      </c>
      <c r="C33" s="264"/>
      <c r="D33" s="264"/>
      <c r="E33" s="264" t="s">
        <v>26</v>
      </c>
      <c r="F33" s="264"/>
      <c r="G33" s="264"/>
      <c r="H33" s="264" t="s">
        <v>27</v>
      </c>
      <c r="I33" s="264"/>
      <c r="J33" s="264"/>
      <c r="K33" s="264" t="s">
        <v>28</v>
      </c>
      <c r="L33" s="264"/>
      <c r="M33" s="264"/>
      <c r="N33" s="264" t="s">
        <v>25</v>
      </c>
      <c r="O33" s="264"/>
      <c r="P33" s="264"/>
      <c r="Q33" s="264" t="s">
        <v>26</v>
      </c>
      <c r="R33" s="264"/>
      <c r="S33" s="264"/>
      <c r="T33" s="264" t="s">
        <v>27</v>
      </c>
      <c r="U33" s="264"/>
      <c r="V33" s="264"/>
      <c r="W33" s="264" t="s">
        <v>28</v>
      </c>
      <c r="X33" s="264"/>
      <c r="Y33" s="264"/>
      <c r="Z33" s="251">
        <v>1</v>
      </c>
      <c r="AA33" s="251"/>
      <c r="AB33" s="264" t="s">
        <v>252</v>
      </c>
      <c r="AC33" s="251"/>
      <c r="AD33" s="251"/>
      <c r="AE33" s="264" t="s">
        <v>253</v>
      </c>
      <c r="AF33" s="251"/>
      <c r="AG33" s="251"/>
      <c r="AH33" s="264" t="s">
        <v>254</v>
      </c>
      <c r="AI33" s="251"/>
      <c r="AJ33" s="251"/>
      <c r="AK33" s="264" t="s">
        <v>255</v>
      </c>
      <c r="AL33" s="251">
        <v>1</v>
      </c>
      <c r="AM33" s="251"/>
      <c r="AN33" s="264" t="s">
        <v>252</v>
      </c>
      <c r="AO33" s="90"/>
      <c r="AP33" s="251"/>
      <c r="AQ33" s="90">
        <v>6</v>
      </c>
      <c r="AR33" s="90"/>
      <c r="AS33" s="90"/>
      <c r="AT33" s="90">
        <v>9</v>
      </c>
      <c r="AU33" s="90"/>
      <c r="AV33" s="90"/>
      <c r="AW33" s="90">
        <v>12</v>
      </c>
      <c r="AX33" s="90">
        <v>1</v>
      </c>
      <c r="AY33" s="90"/>
      <c r="AZ33" s="90">
        <v>3</v>
      </c>
      <c r="BA33" s="90"/>
      <c r="BB33" s="90"/>
      <c r="BC33" s="90">
        <v>6</v>
      </c>
      <c r="BD33" s="90"/>
      <c r="BE33" s="90"/>
      <c r="BF33" s="90">
        <v>9</v>
      </c>
      <c r="BG33" s="90"/>
      <c r="BH33" s="90"/>
      <c r="BI33" s="262">
        <v>12</v>
      </c>
      <c r="BJ33" s="90"/>
      <c r="BK33" s="90"/>
      <c r="BL33" s="90">
        <v>3</v>
      </c>
      <c r="BM33" s="90"/>
      <c r="BN33" s="90"/>
      <c r="BO33" s="90">
        <v>6</v>
      </c>
      <c r="BP33" s="90"/>
      <c r="BQ33" s="90"/>
      <c r="BR33" s="90">
        <v>9</v>
      </c>
      <c r="BU33" s="123">
        <v>12</v>
      </c>
      <c r="BX33" s="26">
        <v>3</v>
      </c>
      <c r="CA33" s="26">
        <v>6</v>
      </c>
      <c r="CD33" s="26">
        <v>9</v>
      </c>
      <c r="CG33" s="26">
        <v>12</v>
      </c>
      <c r="CI33" s="26" t="s">
        <v>256</v>
      </c>
      <c r="CJ33" s="26">
        <v>3</v>
      </c>
      <c r="CL33" s="25"/>
      <c r="CM33" s="26">
        <v>6</v>
      </c>
      <c r="CP33" s="26">
        <v>9</v>
      </c>
      <c r="CS33" s="26">
        <v>12</v>
      </c>
      <c r="CT33" s="26">
        <v>1</v>
      </c>
      <c r="CV33" s="26">
        <v>3</v>
      </c>
      <c r="CX33" s="25"/>
      <c r="CY33" s="26">
        <v>6</v>
      </c>
      <c r="DB33" s="26">
        <v>9</v>
      </c>
      <c r="DE33" s="26">
        <v>12</v>
      </c>
      <c r="SD33" s="73"/>
      <c r="AEZ33" s="528"/>
      <c r="AFA33" s="528"/>
      <c r="AFB33" s="528"/>
      <c r="AFC33" s="528"/>
      <c r="BGD33" s="533"/>
      <c r="BGE33" s="532"/>
      <c r="BGF33" s="535"/>
    </row>
    <row r="34" spans="1:835 1538:1540" s="368" customFormat="1" ht="17.25" customHeight="1">
      <c r="A34" s="362" t="s">
        <v>264</v>
      </c>
      <c r="B34" s="363">
        <v>6.9782477733284975E-3</v>
      </c>
      <c r="C34" s="363">
        <v>3.2660938868978862E-3</v>
      </c>
      <c r="D34" s="363">
        <v>-3.117315743944713E-3</v>
      </c>
      <c r="E34" s="363">
        <v>-4.1831869561947937E-3</v>
      </c>
      <c r="F34" s="363">
        <v>-9.0503171277188325E-3</v>
      </c>
      <c r="G34" s="363">
        <v>5.7573537421114441E-3</v>
      </c>
      <c r="H34" s="363">
        <v>-1.9990301019627364E-2</v>
      </c>
      <c r="I34" s="364">
        <v>-5.9786696583834849E-2</v>
      </c>
      <c r="J34" s="364">
        <v>-5.3012083208632862E-2</v>
      </c>
      <c r="K34" s="364">
        <v>-9.3903049715779053E-3</v>
      </c>
      <c r="L34" s="364">
        <v>-2.1418438392529309E-2</v>
      </c>
      <c r="M34" s="364">
        <v>3.9555654746452784E-2</v>
      </c>
      <c r="N34" s="364">
        <v>-1.8120142123385655E-2</v>
      </c>
      <c r="O34" s="364">
        <v>-1.6452790125185249E-2</v>
      </c>
      <c r="P34" s="364">
        <v>-5.9864221337963099E-3</v>
      </c>
      <c r="Q34" s="364">
        <v>-9.1249147537996627E-4</v>
      </c>
      <c r="R34" s="364">
        <v>-1.0723410630610776E-2</v>
      </c>
      <c r="S34" s="364">
        <v>-8.3819232421764088E-4</v>
      </c>
      <c r="T34" s="364">
        <v>-5.0246010813005436E-3</v>
      </c>
      <c r="U34" s="364">
        <v>-4.2635317422428905E-3</v>
      </c>
      <c r="V34" s="364">
        <v>1.9811068652460451E-2</v>
      </c>
      <c r="W34" s="364">
        <v>-1.8699459773500833E-3</v>
      </c>
      <c r="X34" s="364">
        <v>-1.0317177000476076E-2</v>
      </c>
      <c r="Y34" s="364">
        <v>3.8977093950984519E-3</v>
      </c>
      <c r="Z34" s="364">
        <v>-2.0729888361787244E-2</v>
      </c>
      <c r="AA34" s="364">
        <v>-9.3385806784359662E-3</v>
      </c>
      <c r="AB34" s="364">
        <v>-6.7569316426512116E-3</v>
      </c>
      <c r="AC34" s="364">
        <v>1.0981041878543152E-2</v>
      </c>
      <c r="AD34" s="364">
        <v>2.399855503762981E-2</v>
      </c>
      <c r="AE34" s="364">
        <v>2.4039969760720391E-2</v>
      </c>
      <c r="AF34" s="364">
        <v>-3.3937669297359599E-2</v>
      </c>
      <c r="AG34" s="364">
        <v>-5.9471839724677849E-4</v>
      </c>
      <c r="AH34" s="364">
        <v>3.8414766008993662E-3</v>
      </c>
      <c r="AI34" s="364">
        <v>5.7157881124831082E-3</v>
      </c>
      <c r="AJ34" s="364">
        <v>5.630673361832015E-3</v>
      </c>
      <c r="AK34" s="364">
        <v>4.1080962416580376E-3</v>
      </c>
      <c r="AL34" s="364">
        <v>1.9603696253432355E-3</v>
      </c>
      <c r="AM34" s="364">
        <v>-4.7828717183209394E-3</v>
      </c>
      <c r="AN34" s="364">
        <v>-5.332996073607924E-3</v>
      </c>
      <c r="AO34" s="364">
        <v>2.2540273593139065E-2</v>
      </c>
      <c r="AP34" s="364">
        <v>8.6462309910879543E-3</v>
      </c>
      <c r="AQ34" s="364">
        <v>2.6287878787878659E-2</v>
      </c>
      <c r="AR34" s="364">
        <v>-2.833316534592345E-2</v>
      </c>
      <c r="AS34" s="364">
        <v>-7.1758071263349626E-2</v>
      </c>
      <c r="AT34" s="364">
        <v>-1.9509743572173516E-2</v>
      </c>
      <c r="AU34" s="364">
        <v>-2.2528402789695309E-2</v>
      </c>
      <c r="AV34" s="364">
        <v>-4.8797106327851704E-2</v>
      </c>
      <c r="AW34" s="364">
        <v>-1.3927332937726793E-2</v>
      </c>
      <c r="AX34" s="364">
        <v>3.8478567175292714E-3</v>
      </c>
      <c r="AY34" s="364">
        <v>1.0116677608722605E-2</v>
      </c>
      <c r="AZ34" s="364">
        <v>1.3252137962112427E-2</v>
      </c>
      <c r="BA34" s="364">
        <v>2.1225543303074437E-2</v>
      </c>
      <c r="BB34" s="364">
        <v>9.4875182035692712E-3</v>
      </c>
      <c r="BC34" s="364">
        <v>2.4807420908298319E-2</v>
      </c>
      <c r="BD34" s="364">
        <v>-1.1450695199347036E-2</v>
      </c>
      <c r="BE34" s="364">
        <v>-8.2671517046559156E-3</v>
      </c>
      <c r="BF34" s="364">
        <v>1.852445741226127E-3</v>
      </c>
      <c r="BG34" s="364">
        <v>4.7718371858875711E-3</v>
      </c>
      <c r="BH34" s="364">
        <v>1.0160019492581747E-2</v>
      </c>
      <c r="BI34" s="364">
        <v>1.2509909676478866E-2</v>
      </c>
      <c r="BJ34" s="364">
        <v>8.8234416664021847E-3</v>
      </c>
      <c r="BK34" s="364">
        <v>1.5866542563486533E-2</v>
      </c>
      <c r="BL34" s="364">
        <v>9.3936004000474988E-3</v>
      </c>
      <c r="BM34" s="364">
        <v>6.5406769995929826E-3</v>
      </c>
      <c r="BN34" s="364">
        <v>1.7226527828069504E-3</v>
      </c>
      <c r="BO34" s="364">
        <v>-5.3930901113947846E-3</v>
      </c>
      <c r="BP34" s="364">
        <v>2.0111905765097769E-2</v>
      </c>
      <c r="BQ34" s="364">
        <v>-2.1749543672962127E-2</v>
      </c>
      <c r="BR34" s="364">
        <v>-1.0153327957037304E-2</v>
      </c>
      <c r="BS34" s="364">
        <v>-1.856811827486541E-2</v>
      </c>
      <c r="BT34" s="364">
        <v>-1.1673281017647529E-3</v>
      </c>
      <c r="BU34" s="364">
        <v>-1.5902104638460098E-2</v>
      </c>
      <c r="BV34" s="364">
        <v>1.3262947495799998E-3</v>
      </c>
      <c r="BW34" s="364">
        <v>1.1764588638764152E-2</v>
      </c>
      <c r="BX34" s="364">
        <v>6.2745383219461751E-3</v>
      </c>
      <c r="BY34" s="364">
        <v>4.8137638176370514E-3</v>
      </c>
      <c r="BZ34" s="365">
        <v>1.6750031951438267E-3</v>
      </c>
      <c r="CA34" s="365">
        <v>1.9279081346441601E-3</v>
      </c>
      <c r="CB34" s="365">
        <v>2.7206162335891089E-3</v>
      </c>
      <c r="CC34" s="365">
        <v>1.9767024082261138E-3</v>
      </c>
      <c r="CD34" s="365">
        <v>5.6765075491722987E-3</v>
      </c>
      <c r="CE34" s="365">
        <v>2.4374927671065765E-3</v>
      </c>
      <c r="CF34" s="365">
        <v>-4.6055367090655792E-3</v>
      </c>
      <c r="CG34" s="365">
        <v>-2.7140090470074247E-3</v>
      </c>
      <c r="CH34" s="365">
        <v>-6.7673054183012727E-4</v>
      </c>
      <c r="CI34" s="365">
        <v>1.0963700213015265E-3</v>
      </c>
      <c r="CJ34" s="365">
        <v>1.0788440008021138E-3</v>
      </c>
      <c r="CK34" s="365">
        <v>5.2524865594815004E-4</v>
      </c>
      <c r="CL34" s="365">
        <v>5.3760717664785905E-4</v>
      </c>
      <c r="CM34" s="365">
        <v>-1.2564575936795796E-3</v>
      </c>
      <c r="CN34" s="365">
        <v>-1.5980634887444339E-3</v>
      </c>
      <c r="CO34" s="365">
        <v>1.1110001757492383E-3</v>
      </c>
      <c r="CP34" s="365">
        <v>4.0486146735881226E-3</v>
      </c>
      <c r="CQ34" s="365">
        <v>5.8830411292951192E-3</v>
      </c>
      <c r="CR34" s="365">
        <v>6.9938295102851822E-3</v>
      </c>
      <c r="CS34" s="365">
        <v>5.5506250290701855E-3</v>
      </c>
      <c r="CT34" s="365">
        <v>5.0719148637505037E-3</v>
      </c>
      <c r="CU34" s="365">
        <v>4.6723848649310902E-3</v>
      </c>
      <c r="CV34" s="365">
        <v>4.2034723921982493E-3</v>
      </c>
      <c r="CW34" s="365">
        <v>4.3722339629278508E-3</v>
      </c>
      <c r="CX34" s="366"/>
      <c r="CY34" s="366"/>
      <c r="CZ34" s="366"/>
      <c r="DA34" s="366"/>
      <c r="DB34" s="26"/>
      <c r="DC34" s="26"/>
      <c r="DD34" s="26"/>
      <c r="DE34" s="26"/>
      <c r="DF34" s="366"/>
      <c r="DG34" s="366"/>
      <c r="DH34" s="366"/>
      <c r="DI34" s="366"/>
      <c r="DJ34" s="366"/>
      <c r="DK34" s="366"/>
      <c r="DL34" s="366"/>
      <c r="DM34" s="366"/>
      <c r="DN34" s="366"/>
      <c r="DO34" s="366"/>
      <c r="DP34" s="366"/>
      <c r="DQ34" s="366"/>
      <c r="DR34" s="366"/>
      <c r="DS34" s="366"/>
      <c r="DT34" s="366"/>
      <c r="DU34" s="366"/>
      <c r="DV34" s="366"/>
      <c r="DW34" s="366"/>
      <c r="DX34" s="366"/>
      <c r="DY34" s="366"/>
      <c r="DZ34" s="366"/>
      <c r="EA34" s="366"/>
      <c r="EB34" s="366"/>
      <c r="EC34" s="366"/>
      <c r="ED34" s="366"/>
      <c r="EE34" s="366"/>
      <c r="EF34" s="366"/>
      <c r="EG34" s="366"/>
      <c r="EH34" s="366"/>
      <c r="EI34" s="366"/>
      <c r="EJ34" s="366"/>
      <c r="EK34" s="366"/>
      <c r="EL34" s="366"/>
      <c r="EM34" s="366"/>
      <c r="EN34" s="366"/>
      <c r="EO34" s="366"/>
      <c r="EP34" s="366"/>
      <c r="EQ34" s="366"/>
      <c r="ER34" s="366"/>
      <c r="ES34" s="366"/>
      <c r="ET34" s="366"/>
      <c r="EU34" s="366"/>
      <c r="EV34" s="366"/>
      <c r="EW34" s="366"/>
      <c r="EX34" s="366"/>
      <c r="EY34" s="366"/>
      <c r="EZ34" s="366"/>
      <c r="FA34" s="366"/>
      <c r="FB34" s="366"/>
      <c r="FC34" s="366"/>
      <c r="FD34" s="366"/>
      <c r="FE34" s="366"/>
      <c r="FF34" s="366"/>
      <c r="FG34" s="366"/>
      <c r="FH34" s="366"/>
      <c r="FI34" s="366"/>
      <c r="FJ34" s="366"/>
      <c r="FK34" s="366"/>
      <c r="FL34" s="366"/>
      <c r="FM34" s="366"/>
      <c r="FN34" s="366"/>
      <c r="FO34" s="366"/>
      <c r="FP34" s="366"/>
      <c r="FQ34" s="366"/>
      <c r="FR34" s="366"/>
      <c r="FS34" s="366"/>
      <c r="FT34" s="366"/>
      <c r="FU34" s="366"/>
      <c r="FV34" s="366"/>
      <c r="FW34" s="366"/>
      <c r="FX34" s="366"/>
      <c r="FY34" s="366"/>
      <c r="FZ34" s="366"/>
      <c r="GA34" s="366"/>
      <c r="GB34" s="366"/>
      <c r="GC34" s="366"/>
      <c r="GD34" s="366"/>
      <c r="GE34" s="366"/>
      <c r="GF34" s="366"/>
      <c r="GG34" s="366"/>
      <c r="GH34" s="366"/>
      <c r="GI34" s="366"/>
      <c r="GJ34" s="366"/>
      <c r="GK34" s="366"/>
      <c r="GL34" s="366"/>
      <c r="GM34" s="366"/>
      <c r="GN34" s="366"/>
      <c r="GO34" s="366"/>
      <c r="GP34" s="366"/>
      <c r="GQ34" s="366"/>
      <c r="GR34" s="366"/>
      <c r="GS34" s="366"/>
      <c r="GT34" s="366"/>
      <c r="GU34" s="366"/>
      <c r="GV34" s="366"/>
      <c r="GW34" s="366"/>
      <c r="GX34" s="366"/>
      <c r="GY34" s="366"/>
      <c r="GZ34" s="366"/>
      <c r="HA34" s="366"/>
      <c r="HB34" s="366"/>
      <c r="HC34" s="366"/>
      <c r="HD34" s="366"/>
      <c r="HE34" s="366"/>
      <c r="HF34" s="366"/>
      <c r="HG34" s="366"/>
      <c r="HH34" s="366"/>
      <c r="HI34" s="366"/>
      <c r="HJ34" s="366"/>
      <c r="HK34" s="366"/>
      <c r="HL34" s="366"/>
      <c r="HM34" s="366"/>
      <c r="HN34" s="366"/>
      <c r="HO34" s="366"/>
      <c r="HP34" s="366"/>
      <c r="HQ34" s="366"/>
      <c r="HR34" s="366"/>
      <c r="HS34" s="366"/>
      <c r="HT34" s="366"/>
      <c r="HU34" s="366"/>
      <c r="HV34" s="366"/>
      <c r="HW34" s="366"/>
      <c r="HX34" s="366"/>
      <c r="HY34" s="366"/>
      <c r="HZ34" s="366"/>
      <c r="IA34" s="366"/>
      <c r="IB34" s="366"/>
      <c r="IC34" s="366"/>
      <c r="ID34" s="366"/>
      <c r="IE34" s="366"/>
      <c r="IF34" s="366"/>
      <c r="IG34" s="366"/>
      <c r="IH34" s="366"/>
      <c r="II34" s="366"/>
      <c r="IJ34" s="366"/>
      <c r="IK34" s="366"/>
      <c r="IL34" s="366"/>
      <c r="IM34" s="366"/>
      <c r="IN34" s="366"/>
      <c r="IO34" s="366"/>
      <c r="IP34" s="366"/>
      <c r="IQ34" s="366"/>
      <c r="IR34" s="366"/>
      <c r="IS34" s="366"/>
      <c r="IT34" s="366"/>
      <c r="IU34" s="366"/>
      <c r="IV34" s="366"/>
      <c r="IW34" s="366"/>
      <c r="IX34" s="366"/>
      <c r="IY34" s="366"/>
      <c r="IZ34" s="366"/>
      <c r="JA34" s="366"/>
      <c r="JB34" s="366"/>
      <c r="JC34" s="366"/>
      <c r="JD34" s="366"/>
      <c r="JE34" s="366"/>
      <c r="JF34" s="366"/>
      <c r="JG34" s="366"/>
      <c r="JH34" s="366"/>
      <c r="JI34" s="366"/>
      <c r="JJ34" s="366"/>
      <c r="JK34" s="366"/>
      <c r="JL34" s="366"/>
      <c r="JM34" s="366"/>
      <c r="JN34" s="366"/>
      <c r="JO34" s="366"/>
      <c r="JP34" s="366"/>
      <c r="JQ34" s="366"/>
      <c r="JR34" s="366"/>
      <c r="JS34" s="366"/>
      <c r="JT34" s="366"/>
      <c r="JU34" s="366"/>
      <c r="JV34" s="366"/>
      <c r="JW34" s="366"/>
      <c r="JX34" s="366"/>
      <c r="JY34" s="366"/>
      <c r="JZ34" s="366"/>
      <c r="KA34" s="366"/>
      <c r="KB34" s="366"/>
      <c r="KC34" s="366"/>
      <c r="KD34" s="366"/>
      <c r="KE34" s="366"/>
      <c r="KF34" s="366"/>
      <c r="KG34" s="366"/>
      <c r="KH34" s="366"/>
      <c r="KI34" s="366"/>
      <c r="KJ34" s="366"/>
      <c r="KK34" s="366"/>
      <c r="KL34" s="366"/>
      <c r="KM34" s="366"/>
      <c r="KN34" s="366"/>
      <c r="KO34" s="366"/>
      <c r="KP34" s="366"/>
      <c r="KQ34" s="366"/>
      <c r="KR34" s="366"/>
      <c r="KS34" s="366"/>
      <c r="KT34" s="366"/>
      <c r="KU34" s="366"/>
      <c r="KV34" s="366"/>
      <c r="KW34" s="366"/>
      <c r="KX34" s="366"/>
      <c r="KY34" s="366"/>
      <c r="KZ34" s="366"/>
      <c r="LA34" s="366"/>
      <c r="LB34" s="366"/>
      <c r="LC34" s="366"/>
      <c r="LD34" s="366"/>
      <c r="LE34" s="366"/>
      <c r="LF34" s="366"/>
      <c r="LG34" s="366"/>
      <c r="LH34" s="366"/>
      <c r="LI34" s="366"/>
      <c r="LJ34" s="366"/>
      <c r="LK34" s="366"/>
      <c r="LL34" s="366"/>
      <c r="LM34" s="366"/>
      <c r="LN34" s="366"/>
      <c r="LO34" s="366"/>
      <c r="LP34" s="366"/>
      <c r="LQ34" s="366"/>
      <c r="LR34" s="366"/>
      <c r="LS34" s="366"/>
      <c r="LT34" s="366"/>
      <c r="LU34" s="366"/>
      <c r="LV34" s="366"/>
      <c r="LW34" s="366"/>
      <c r="LX34" s="366"/>
      <c r="LY34" s="366"/>
      <c r="LZ34" s="366"/>
      <c r="MA34" s="366"/>
      <c r="MB34" s="366"/>
      <c r="MC34" s="366"/>
      <c r="MD34" s="366"/>
      <c r="ME34" s="366"/>
      <c r="MF34" s="366"/>
      <c r="MG34" s="366"/>
      <c r="MH34" s="366"/>
      <c r="MI34" s="366"/>
      <c r="MJ34" s="366"/>
      <c r="MK34" s="366"/>
      <c r="ML34" s="366"/>
      <c r="MM34" s="366"/>
      <c r="MN34" s="366"/>
      <c r="MO34" s="366"/>
      <c r="MP34" s="366"/>
      <c r="MQ34" s="366"/>
      <c r="MR34" s="366"/>
      <c r="MS34" s="366"/>
      <c r="MT34" s="366"/>
      <c r="MU34" s="366"/>
      <c r="MV34" s="366"/>
      <c r="MW34" s="366"/>
      <c r="MX34" s="366"/>
      <c r="MY34" s="366"/>
      <c r="MZ34" s="366"/>
      <c r="NA34" s="366"/>
      <c r="NB34" s="366"/>
      <c r="NC34" s="366"/>
      <c r="ND34" s="366"/>
      <c r="NE34" s="366"/>
      <c r="NF34" s="366"/>
      <c r="NG34" s="366"/>
      <c r="NH34" s="366"/>
      <c r="NI34" s="366"/>
      <c r="NJ34" s="366"/>
      <c r="NK34" s="366"/>
      <c r="NL34" s="366"/>
      <c r="NM34" s="366"/>
      <c r="NN34" s="366"/>
      <c r="NO34" s="366"/>
      <c r="NP34" s="366"/>
      <c r="NQ34" s="366"/>
      <c r="NR34" s="366"/>
      <c r="NS34" s="366"/>
      <c r="NT34" s="366"/>
      <c r="NU34" s="366"/>
      <c r="NV34" s="366"/>
      <c r="NW34" s="366"/>
      <c r="NX34" s="366"/>
      <c r="NY34" s="366"/>
      <c r="NZ34" s="366"/>
      <c r="OA34" s="366"/>
      <c r="OB34" s="366"/>
      <c r="OC34" s="366"/>
      <c r="OD34" s="366"/>
      <c r="OE34" s="366"/>
      <c r="OF34" s="366"/>
      <c r="OG34" s="366"/>
      <c r="OH34" s="366"/>
      <c r="OI34" s="366"/>
      <c r="OJ34" s="366"/>
      <c r="OK34" s="366"/>
      <c r="OL34" s="366"/>
      <c r="OM34" s="366"/>
      <c r="ON34" s="366"/>
      <c r="OO34" s="366"/>
      <c r="OP34" s="366"/>
      <c r="OQ34" s="366"/>
      <c r="OR34" s="366"/>
      <c r="OS34" s="366"/>
      <c r="OT34" s="366"/>
      <c r="OU34" s="366"/>
      <c r="OV34" s="366"/>
      <c r="OW34" s="366"/>
      <c r="OX34" s="366"/>
      <c r="OY34" s="366"/>
      <c r="OZ34" s="366"/>
      <c r="PA34" s="366"/>
      <c r="PB34" s="366"/>
      <c r="PC34" s="366"/>
      <c r="PD34" s="366"/>
      <c r="PE34" s="366"/>
      <c r="PF34" s="366"/>
      <c r="PG34" s="366"/>
      <c r="PH34" s="366"/>
      <c r="PI34" s="366"/>
      <c r="PJ34" s="366"/>
      <c r="PK34" s="366"/>
      <c r="PL34" s="366"/>
      <c r="PM34" s="366"/>
      <c r="PN34" s="366"/>
      <c r="PO34" s="366"/>
      <c r="PP34" s="366"/>
      <c r="PQ34" s="366"/>
      <c r="PR34" s="366"/>
      <c r="PS34" s="366"/>
      <c r="PT34" s="366"/>
      <c r="PU34" s="366"/>
      <c r="PV34" s="366"/>
      <c r="PW34" s="366"/>
      <c r="PX34" s="366"/>
      <c r="PY34" s="366"/>
      <c r="PZ34" s="366"/>
      <c r="QA34" s="366"/>
      <c r="QB34" s="366"/>
      <c r="QC34" s="366"/>
      <c r="QD34" s="366"/>
      <c r="QE34" s="366"/>
      <c r="QF34" s="366"/>
      <c r="QG34" s="366"/>
      <c r="QH34" s="366"/>
      <c r="QI34" s="366"/>
      <c r="QJ34" s="366"/>
      <c r="QK34" s="366"/>
      <c r="QL34" s="366"/>
      <c r="QM34" s="366"/>
      <c r="QN34" s="366"/>
      <c r="QO34" s="366"/>
      <c r="QP34" s="366"/>
      <c r="QQ34" s="366"/>
      <c r="QR34" s="366"/>
      <c r="QS34" s="366"/>
      <c r="QT34" s="366"/>
      <c r="QU34" s="366"/>
      <c r="QV34" s="366"/>
      <c r="QW34" s="366"/>
      <c r="QX34" s="366"/>
      <c r="QY34" s="366"/>
      <c r="QZ34" s="366"/>
      <c r="RA34" s="366"/>
      <c r="RB34" s="366"/>
      <c r="RC34" s="366"/>
      <c r="RD34" s="366"/>
      <c r="RE34" s="366"/>
      <c r="RF34" s="366"/>
      <c r="RG34" s="366"/>
      <c r="RH34" s="366"/>
      <c r="RI34" s="366"/>
      <c r="RJ34" s="366"/>
      <c r="RK34" s="366"/>
      <c r="RL34" s="366"/>
      <c r="RM34" s="366"/>
      <c r="RN34" s="366"/>
      <c r="RO34" s="366"/>
      <c r="RP34" s="366"/>
      <c r="RQ34" s="366"/>
      <c r="RR34" s="366"/>
      <c r="RS34" s="366"/>
      <c r="RT34" s="366"/>
      <c r="RU34" s="366"/>
      <c r="RV34" s="366"/>
      <c r="RW34" s="366"/>
      <c r="RX34" s="366"/>
      <c r="RY34" s="366"/>
      <c r="RZ34" s="366"/>
      <c r="SA34" s="366"/>
      <c r="SB34" s="366"/>
      <c r="SC34" s="366"/>
      <c r="SD34" s="367" t="e">
        <f>#REF!</f>
        <v>#REF!</v>
      </c>
      <c r="SE34" s="367" t="e">
        <f>#REF!</f>
        <v>#REF!</v>
      </c>
      <c r="SF34" s="367" t="e">
        <f>#REF!</f>
        <v>#REF!</v>
      </c>
      <c r="SG34" s="367" t="e">
        <f>#REF!</f>
        <v>#REF!</v>
      </c>
      <c r="SH34" s="367" t="e">
        <f>#REF!</f>
        <v>#REF!</v>
      </c>
      <c r="SI34" s="367" t="e">
        <f>#REF!</f>
        <v>#REF!</v>
      </c>
      <c r="SJ34" s="367" t="e">
        <f>#REF!</f>
        <v>#REF!</v>
      </c>
      <c r="SK34" s="367" t="e">
        <f>#REF!</f>
        <v>#REF!</v>
      </c>
      <c r="SL34" s="367" t="e">
        <f>#REF!</f>
        <v>#REF!</v>
      </c>
      <c r="SM34" s="367" t="e">
        <f>#REF!</f>
        <v>#REF!</v>
      </c>
      <c r="SN34" s="367" t="e">
        <f>#REF!</f>
        <v>#REF!</v>
      </c>
      <c r="SO34" s="367" t="e">
        <f>#REF!</f>
        <v>#REF!</v>
      </c>
      <c r="SP34" s="367" t="e">
        <f>#REF!</f>
        <v>#REF!</v>
      </c>
      <c r="SQ34" s="367" t="e">
        <f>#REF!</f>
        <v>#REF!</v>
      </c>
      <c r="SR34" s="367" t="e">
        <f>#REF!</f>
        <v>#REF!</v>
      </c>
      <c r="SS34" s="367" t="e">
        <f>#REF!</f>
        <v>#REF!</v>
      </c>
      <c r="ST34" s="367" t="e">
        <f>#REF!</f>
        <v>#REF!</v>
      </c>
      <c r="SU34" s="367" t="e">
        <f>#REF!</f>
        <v>#REF!</v>
      </c>
      <c r="SV34" s="367" t="e">
        <f>#REF!</f>
        <v>#REF!</v>
      </c>
      <c r="SW34" s="367" t="e">
        <f>#REF!</f>
        <v>#REF!</v>
      </c>
      <c r="SX34" s="367" t="e">
        <f>#REF!</f>
        <v>#REF!</v>
      </c>
      <c r="SY34" s="367" t="e">
        <f>#REF!</f>
        <v>#REF!</v>
      </c>
      <c r="SZ34" s="367" t="e">
        <f>#REF!</f>
        <v>#REF!</v>
      </c>
      <c r="TA34" s="367" t="e">
        <f>#REF!</f>
        <v>#REF!</v>
      </c>
      <c r="TB34" s="367" t="e">
        <f>#REF!</f>
        <v>#REF!</v>
      </c>
      <c r="TC34" s="367" t="e">
        <f>#REF!</f>
        <v>#REF!</v>
      </c>
      <c r="TD34" s="367" t="e">
        <f>#REF!</f>
        <v>#REF!</v>
      </c>
      <c r="TE34" s="367" t="e">
        <f>#REF!</f>
        <v>#REF!</v>
      </c>
      <c r="TF34" s="367" t="e">
        <f>#REF!</f>
        <v>#REF!</v>
      </c>
      <c r="TG34" s="367" t="e">
        <f>#REF!</f>
        <v>#REF!</v>
      </c>
      <c r="TH34" s="367" t="e">
        <f>#REF!</f>
        <v>#REF!</v>
      </c>
      <c r="TI34" s="367" t="e">
        <f>#REF!</f>
        <v>#REF!</v>
      </c>
      <c r="TJ34" s="367" t="e">
        <f>#REF!</f>
        <v>#REF!</v>
      </c>
      <c r="TK34" s="367" t="e">
        <f>#REF!</f>
        <v>#REF!</v>
      </c>
      <c r="TL34" s="367" t="e">
        <f>#REF!</f>
        <v>#REF!</v>
      </c>
      <c r="TM34" s="367" t="e">
        <f>#REF!</f>
        <v>#REF!</v>
      </c>
      <c r="TN34" s="367" t="e">
        <f>#REF!</f>
        <v>#REF!</v>
      </c>
      <c r="TO34" s="367" t="e">
        <f>#REF!</f>
        <v>#REF!</v>
      </c>
      <c r="TP34" s="367" t="e">
        <f>#REF!</f>
        <v>#REF!</v>
      </c>
      <c r="TQ34" s="367" t="e">
        <f>#REF!</f>
        <v>#REF!</v>
      </c>
      <c r="TR34" s="367" t="e">
        <f>#REF!</f>
        <v>#REF!</v>
      </c>
      <c r="TS34" s="367" t="e">
        <f>#REF!</f>
        <v>#REF!</v>
      </c>
      <c r="TT34" s="367" t="e">
        <f>#REF!</f>
        <v>#REF!</v>
      </c>
      <c r="TU34" s="367" t="e">
        <f>#REF!</f>
        <v>#REF!</v>
      </c>
      <c r="TV34" s="367" t="e">
        <f>#REF!</f>
        <v>#REF!</v>
      </c>
      <c r="TW34" s="367" t="e">
        <f>#REF!</f>
        <v>#REF!</v>
      </c>
      <c r="TX34" s="367" t="e">
        <f>#REF!</f>
        <v>#REF!</v>
      </c>
      <c r="TY34" s="367" t="e">
        <f>#REF!</f>
        <v>#REF!</v>
      </c>
      <c r="TZ34" s="367" t="e">
        <f>#REF!</f>
        <v>#REF!</v>
      </c>
      <c r="UA34" s="367" t="e">
        <f>#REF!</f>
        <v>#REF!</v>
      </c>
      <c r="UB34" s="367" t="e">
        <f>#REF!</f>
        <v>#REF!</v>
      </c>
      <c r="UC34" s="367" t="e">
        <f>#REF!</f>
        <v>#REF!</v>
      </c>
      <c r="UD34" s="367" t="e">
        <f>#REF!</f>
        <v>#REF!</v>
      </c>
      <c r="UE34" s="367" t="e">
        <f>#REF!</f>
        <v>#REF!</v>
      </c>
      <c r="UF34" s="367" t="e">
        <f>#REF!</f>
        <v>#REF!</v>
      </c>
      <c r="UG34" s="367" t="e">
        <f>#REF!</f>
        <v>#REF!</v>
      </c>
      <c r="UH34" s="367" t="e">
        <f>#REF!</f>
        <v>#REF!</v>
      </c>
      <c r="UI34" s="367" t="e">
        <f>#REF!</f>
        <v>#REF!</v>
      </c>
      <c r="UJ34" s="367" t="e">
        <f>#REF!</f>
        <v>#REF!</v>
      </c>
      <c r="UK34" s="367" t="e">
        <f>#REF!</f>
        <v>#REF!</v>
      </c>
      <c r="UL34" s="367" t="e">
        <f>#REF!</f>
        <v>#REF!</v>
      </c>
      <c r="UM34" s="367" t="e">
        <f>#REF!</f>
        <v>#REF!</v>
      </c>
      <c r="UN34" s="367" t="e">
        <f>#REF!</f>
        <v>#REF!</v>
      </c>
      <c r="UO34" s="367" t="e">
        <f>#REF!</f>
        <v>#REF!</v>
      </c>
      <c r="UP34" s="367" t="e">
        <f>#REF!</f>
        <v>#REF!</v>
      </c>
      <c r="UQ34" s="367" t="e">
        <f>#REF!</f>
        <v>#REF!</v>
      </c>
      <c r="UR34" s="367" t="e">
        <f>#REF!</f>
        <v>#REF!</v>
      </c>
      <c r="US34" s="367" t="e">
        <f>#REF!</f>
        <v>#REF!</v>
      </c>
      <c r="UT34" s="367" t="e">
        <f>#REF!</f>
        <v>#REF!</v>
      </c>
      <c r="UU34" s="367" t="e">
        <f>#REF!</f>
        <v>#REF!</v>
      </c>
      <c r="UV34" s="367" t="e">
        <f>#REF!</f>
        <v>#REF!</v>
      </c>
      <c r="UW34" s="367" t="e">
        <f>#REF!</f>
        <v>#REF!</v>
      </c>
      <c r="UX34" s="367" t="e">
        <f>#REF!</f>
        <v>#REF!</v>
      </c>
      <c r="UY34" s="367" t="e">
        <f>#REF!</f>
        <v>#REF!</v>
      </c>
      <c r="UZ34" s="367" t="e">
        <f>#REF!</f>
        <v>#REF!</v>
      </c>
      <c r="VA34" s="367" t="e">
        <f>#REF!</f>
        <v>#REF!</v>
      </c>
      <c r="VB34" s="367" t="e">
        <f>#REF!</f>
        <v>#REF!</v>
      </c>
      <c r="VC34" s="367" t="e">
        <f>#REF!</f>
        <v>#REF!</v>
      </c>
      <c r="VD34" s="367" t="e">
        <f>#REF!</f>
        <v>#REF!</v>
      </c>
      <c r="VE34" s="367" t="e">
        <f>#REF!</f>
        <v>#REF!</v>
      </c>
      <c r="VF34" s="367" t="e">
        <f>#REF!</f>
        <v>#REF!</v>
      </c>
      <c r="VG34" s="367" t="e">
        <f>#REF!</f>
        <v>#REF!</v>
      </c>
      <c r="VH34" s="367" t="e">
        <f>#REF!</f>
        <v>#REF!</v>
      </c>
      <c r="VI34" s="367" t="e">
        <f>#REF!</f>
        <v>#REF!</v>
      </c>
      <c r="VJ34" s="367" t="e">
        <f>#REF!</f>
        <v>#REF!</v>
      </c>
      <c r="VK34" s="367" t="e">
        <f>#REF!</f>
        <v>#REF!</v>
      </c>
      <c r="VL34" s="367" t="e">
        <f>#REF!</f>
        <v>#REF!</v>
      </c>
      <c r="VM34" s="367" t="e">
        <f>#REF!</f>
        <v>#REF!</v>
      </c>
      <c r="VN34" s="367" t="e">
        <f>#REF!</f>
        <v>#REF!</v>
      </c>
      <c r="VO34" s="367" t="e">
        <f>#REF!</f>
        <v>#REF!</v>
      </c>
      <c r="VP34" s="367" t="e">
        <f>#REF!</f>
        <v>#REF!</v>
      </c>
      <c r="VQ34" s="367" t="e">
        <f>#REF!</f>
        <v>#REF!</v>
      </c>
      <c r="VR34" s="367" t="e">
        <f>#REF!</f>
        <v>#REF!</v>
      </c>
      <c r="VS34" s="367" t="e">
        <f>#REF!</f>
        <v>#REF!</v>
      </c>
      <c r="VT34" s="367" t="e">
        <f>#REF!</f>
        <v>#REF!</v>
      </c>
      <c r="VU34" s="367" t="e">
        <f>#REF!</f>
        <v>#REF!</v>
      </c>
      <c r="VV34" s="367" t="e">
        <f>#REF!</f>
        <v>#REF!</v>
      </c>
      <c r="VW34" s="367" t="e">
        <f>#REF!</f>
        <v>#REF!</v>
      </c>
      <c r="VX34" s="367" t="e">
        <f>#REF!</f>
        <v>#REF!</v>
      </c>
      <c r="VY34" s="367" t="e">
        <f>#REF!</f>
        <v>#REF!</v>
      </c>
      <c r="VZ34" s="367" t="e">
        <f>#REF!</f>
        <v>#REF!</v>
      </c>
      <c r="WA34" s="367" t="e">
        <f>#REF!</f>
        <v>#REF!</v>
      </c>
      <c r="WB34" s="367" t="e">
        <f>#REF!</f>
        <v>#REF!</v>
      </c>
      <c r="WC34" s="367" t="e">
        <f>#REF!</f>
        <v>#REF!</v>
      </c>
      <c r="WD34" s="367" t="e">
        <f>#REF!</f>
        <v>#REF!</v>
      </c>
      <c r="WE34" s="367" t="e">
        <f>#REF!</f>
        <v>#REF!</v>
      </c>
      <c r="WF34" s="367" t="e">
        <f>#REF!</f>
        <v>#REF!</v>
      </c>
      <c r="WG34" s="367" t="e">
        <f>#REF!</f>
        <v>#REF!</v>
      </c>
      <c r="WH34" s="367" t="e">
        <f>#REF!</f>
        <v>#REF!</v>
      </c>
      <c r="WI34" s="367" t="e">
        <f>#REF!</f>
        <v>#REF!</v>
      </c>
      <c r="WJ34" s="367" t="e">
        <f>#REF!</f>
        <v>#REF!</v>
      </c>
      <c r="WK34" s="367" t="e">
        <f>#REF!</f>
        <v>#REF!</v>
      </c>
      <c r="WL34" s="367" t="e">
        <f>#REF!</f>
        <v>#REF!</v>
      </c>
      <c r="WM34" s="367" t="e">
        <f>#REF!</f>
        <v>#REF!</v>
      </c>
      <c r="WN34" s="367" t="e">
        <f>#REF!</f>
        <v>#REF!</v>
      </c>
      <c r="WO34" s="367" t="e">
        <f>#REF!</f>
        <v>#REF!</v>
      </c>
      <c r="WP34" s="367" t="e">
        <f>#REF!</f>
        <v>#REF!</v>
      </c>
      <c r="WQ34" s="367" t="e">
        <f>#REF!</f>
        <v>#REF!</v>
      </c>
      <c r="WR34" s="367" t="e">
        <f>#REF!</f>
        <v>#REF!</v>
      </c>
      <c r="WS34" s="367" t="e">
        <f>#REF!</f>
        <v>#REF!</v>
      </c>
      <c r="WT34" s="367" t="e">
        <f>#REF!</f>
        <v>#REF!</v>
      </c>
      <c r="WU34" s="367" t="e">
        <f>#REF!</f>
        <v>#REF!</v>
      </c>
      <c r="WV34" s="367" t="e">
        <f>#REF!</f>
        <v>#REF!</v>
      </c>
      <c r="WW34" s="367" t="e">
        <f>#REF!</f>
        <v>#REF!</v>
      </c>
      <c r="WX34" s="367" t="e">
        <f>#REF!</f>
        <v>#REF!</v>
      </c>
      <c r="WY34" s="367" t="e">
        <f>#REF!</f>
        <v>#REF!</v>
      </c>
      <c r="WZ34" s="367" t="e">
        <f>#REF!</f>
        <v>#REF!</v>
      </c>
      <c r="XA34" s="367" t="e">
        <f>#REF!</f>
        <v>#REF!</v>
      </c>
      <c r="XB34" s="367" t="e">
        <f>#REF!</f>
        <v>#REF!</v>
      </c>
      <c r="XC34" s="367" t="e">
        <f>#REF!</f>
        <v>#REF!</v>
      </c>
      <c r="XD34" s="367" t="e">
        <f>#REF!</f>
        <v>#REF!</v>
      </c>
      <c r="XE34" s="367" t="e">
        <f>#REF!</f>
        <v>#REF!</v>
      </c>
      <c r="XF34" s="367" t="e">
        <f>#REF!</f>
        <v>#REF!</v>
      </c>
      <c r="XG34" s="367" t="e">
        <f>#REF!</f>
        <v>#REF!</v>
      </c>
      <c r="XH34" s="367" t="e">
        <f>#REF!</f>
        <v>#REF!</v>
      </c>
      <c r="XI34" s="367" t="e">
        <f>#REF!</f>
        <v>#REF!</v>
      </c>
      <c r="XJ34" s="367" t="e">
        <f>#REF!</f>
        <v>#REF!</v>
      </c>
      <c r="XK34" s="367" t="e">
        <f>#REF!</f>
        <v>#REF!</v>
      </c>
      <c r="XL34" s="367" t="e">
        <f>#REF!</f>
        <v>#REF!</v>
      </c>
      <c r="XM34" s="367" t="e">
        <f>#REF!</f>
        <v>#REF!</v>
      </c>
      <c r="XN34" s="367" t="e">
        <f>#REF!</f>
        <v>#REF!</v>
      </c>
      <c r="XO34" s="367" t="e">
        <f>#REF!</f>
        <v>#REF!</v>
      </c>
      <c r="XP34" s="367" t="e">
        <f>#REF!</f>
        <v>#REF!</v>
      </c>
      <c r="XQ34" s="367" t="e">
        <f>#REF!</f>
        <v>#REF!</v>
      </c>
      <c r="XR34" s="367" t="e">
        <f>#REF!</f>
        <v>#REF!</v>
      </c>
      <c r="XS34" s="367" t="e">
        <f>#REF!</f>
        <v>#REF!</v>
      </c>
      <c r="XT34" s="367" t="e">
        <f>#REF!</f>
        <v>#REF!</v>
      </c>
      <c r="XU34" s="367" t="e">
        <f>#REF!</f>
        <v>#REF!</v>
      </c>
      <c r="XV34" s="367" t="e">
        <f>#REF!</f>
        <v>#REF!</v>
      </c>
      <c r="XW34" s="367" t="e">
        <f>#REF!</f>
        <v>#REF!</v>
      </c>
      <c r="XX34" s="367" t="e">
        <f>#REF!</f>
        <v>#REF!</v>
      </c>
      <c r="XY34" s="367" t="e">
        <f>#REF!</f>
        <v>#REF!</v>
      </c>
      <c r="XZ34" s="367" t="e">
        <f>#REF!</f>
        <v>#REF!</v>
      </c>
      <c r="YA34" s="367" t="e">
        <f>#REF!</f>
        <v>#REF!</v>
      </c>
      <c r="YB34" s="367" t="e">
        <f>#REF!</f>
        <v>#REF!</v>
      </c>
      <c r="YC34" s="367" t="e">
        <f>#REF!</f>
        <v>#REF!</v>
      </c>
      <c r="YD34" s="367" t="e">
        <f>#REF!</f>
        <v>#REF!</v>
      </c>
      <c r="YE34" s="367" t="e">
        <f>#REF!</f>
        <v>#REF!</v>
      </c>
      <c r="YF34" s="367" t="e">
        <f>#REF!</f>
        <v>#REF!</v>
      </c>
      <c r="YG34" s="367" t="e">
        <f>#REF!</f>
        <v>#REF!</v>
      </c>
      <c r="YH34" s="367" t="e">
        <f>#REF!</f>
        <v>#REF!</v>
      </c>
      <c r="YI34" s="367" t="e">
        <f>#REF!</f>
        <v>#REF!</v>
      </c>
      <c r="YJ34" s="367" t="e">
        <f>#REF!</f>
        <v>#REF!</v>
      </c>
      <c r="YK34" s="367" t="e">
        <f>#REF!</f>
        <v>#REF!</v>
      </c>
      <c r="YL34" s="367" t="e">
        <f>#REF!</f>
        <v>#REF!</v>
      </c>
      <c r="YM34" s="367" t="e">
        <f>#REF!</f>
        <v>#REF!</v>
      </c>
      <c r="YN34" s="367" t="e">
        <f>#REF!</f>
        <v>#REF!</v>
      </c>
      <c r="YO34" s="367" t="e">
        <f>#REF!</f>
        <v>#REF!</v>
      </c>
      <c r="YP34" s="367" t="e">
        <f>#REF!</f>
        <v>#REF!</v>
      </c>
      <c r="YQ34" s="367" t="e">
        <f>#REF!</f>
        <v>#REF!</v>
      </c>
      <c r="YR34" s="367" t="e">
        <f>#REF!</f>
        <v>#REF!</v>
      </c>
      <c r="YS34" s="367" t="e">
        <f>#REF!</f>
        <v>#REF!</v>
      </c>
      <c r="YT34" s="367" t="e">
        <f>#REF!</f>
        <v>#REF!</v>
      </c>
      <c r="YU34" s="367" t="e">
        <f>#REF!</f>
        <v>#REF!</v>
      </c>
      <c r="YV34" s="367" t="e">
        <f>#REF!</f>
        <v>#REF!</v>
      </c>
      <c r="YW34" s="367" t="e">
        <f>#REF!</f>
        <v>#REF!</v>
      </c>
      <c r="YX34" s="367" t="e">
        <f>#REF!</f>
        <v>#REF!</v>
      </c>
      <c r="YY34" s="367" t="e">
        <f>#REF!</f>
        <v>#REF!</v>
      </c>
      <c r="YZ34" s="367" t="e">
        <f>#REF!</f>
        <v>#REF!</v>
      </c>
      <c r="ZA34" s="367" t="e">
        <f>#REF!</f>
        <v>#REF!</v>
      </c>
      <c r="ZB34" s="367" t="e">
        <f>#REF!</f>
        <v>#REF!</v>
      </c>
      <c r="ZC34" s="367" t="e">
        <f>#REF!</f>
        <v>#REF!</v>
      </c>
      <c r="ZD34" s="367" t="e">
        <f>#REF!</f>
        <v>#REF!</v>
      </c>
      <c r="ZE34" s="367" t="e">
        <f>#REF!</f>
        <v>#REF!</v>
      </c>
      <c r="ZF34" s="367" t="e">
        <f>#REF!</f>
        <v>#REF!</v>
      </c>
      <c r="ZG34" s="367" t="e">
        <f>#REF!</f>
        <v>#REF!</v>
      </c>
      <c r="ZH34" s="367" t="e">
        <f>#REF!</f>
        <v>#REF!</v>
      </c>
      <c r="ZI34" s="367" t="e">
        <f>#REF!</f>
        <v>#REF!</v>
      </c>
      <c r="ZJ34" s="367" t="e">
        <f>#REF!</f>
        <v>#REF!</v>
      </c>
      <c r="ZK34" s="367" t="e">
        <f>#REF!</f>
        <v>#REF!</v>
      </c>
      <c r="ZL34" s="367" t="e">
        <f>#REF!</f>
        <v>#REF!</v>
      </c>
      <c r="ZM34" s="367" t="e">
        <f>#REF!</f>
        <v>#REF!</v>
      </c>
      <c r="ZN34" s="367" t="e">
        <f>#REF!</f>
        <v>#REF!</v>
      </c>
      <c r="ZO34" s="367" t="e">
        <f>#REF!</f>
        <v>#REF!</v>
      </c>
      <c r="ZP34" s="367" t="e">
        <f>#REF!</f>
        <v>#REF!</v>
      </c>
      <c r="ZQ34" s="367" t="e">
        <f>#REF!</f>
        <v>#REF!</v>
      </c>
      <c r="ZR34" s="367" t="e">
        <f>#REF!</f>
        <v>#REF!</v>
      </c>
      <c r="ZS34" s="367" t="e">
        <f>#REF!</f>
        <v>#REF!</v>
      </c>
      <c r="ZT34" s="367" t="e">
        <f>#REF!</f>
        <v>#REF!</v>
      </c>
      <c r="ZU34" s="367" t="e">
        <f>#REF!</f>
        <v>#REF!</v>
      </c>
      <c r="ZV34" s="367" t="e">
        <f>#REF!</f>
        <v>#REF!</v>
      </c>
      <c r="ZW34" s="367" t="e">
        <f>#REF!</f>
        <v>#REF!</v>
      </c>
      <c r="ZX34" s="367" t="e">
        <f>#REF!</f>
        <v>#REF!</v>
      </c>
      <c r="ZY34" s="367" t="e">
        <f>#REF!</f>
        <v>#REF!</v>
      </c>
      <c r="ZZ34" s="367" t="e">
        <f>#REF!</f>
        <v>#REF!</v>
      </c>
      <c r="AAA34" s="367" t="e">
        <f>#REF!</f>
        <v>#REF!</v>
      </c>
      <c r="AAB34" s="367" t="e">
        <f>#REF!</f>
        <v>#REF!</v>
      </c>
      <c r="AAC34" s="367" t="e">
        <f>#REF!</f>
        <v>#REF!</v>
      </c>
      <c r="AAD34" s="367" t="e">
        <f>#REF!</f>
        <v>#REF!</v>
      </c>
      <c r="AAE34" s="367" t="e">
        <f>#REF!</f>
        <v>#REF!</v>
      </c>
      <c r="AAF34" s="367" t="e">
        <f>#REF!</f>
        <v>#REF!</v>
      </c>
      <c r="AAG34" s="367" t="e">
        <f>#REF!</f>
        <v>#REF!</v>
      </c>
      <c r="AAH34" s="367" t="e">
        <f>#REF!</f>
        <v>#REF!</v>
      </c>
      <c r="AAI34" s="367" t="e">
        <f>#REF!</f>
        <v>#REF!</v>
      </c>
      <c r="AAJ34" s="367" t="e">
        <f>#REF!</f>
        <v>#REF!</v>
      </c>
      <c r="AAK34" s="367" t="e">
        <f>#REF!</f>
        <v>#REF!</v>
      </c>
      <c r="AAL34" s="367" t="e">
        <f>#REF!</f>
        <v>#REF!</v>
      </c>
      <c r="AAM34" s="367" t="e">
        <f>#REF!</f>
        <v>#REF!</v>
      </c>
      <c r="AAN34" s="367" t="e">
        <f>#REF!</f>
        <v>#REF!</v>
      </c>
      <c r="AAO34" s="367" t="e">
        <f>#REF!</f>
        <v>#REF!</v>
      </c>
      <c r="AEZ34" s="528"/>
      <c r="AFA34" s="528"/>
      <c r="AFB34" s="528"/>
      <c r="AFC34" s="528"/>
      <c r="BGD34" s="533"/>
      <c r="BGE34" s="532"/>
      <c r="BGF34" s="535"/>
    </row>
    <row r="35" spans="1:835 1538:1540" s="368" customFormat="1" ht="41.25" customHeight="1">
      <c r="A35" s="362" t="s">
        <v>265</v>
      </c>
      <c r="B35" s="369">
        <v>-2.3995243927770107E-3</v>
      </c>
      <c r="C35" s="369">
        <v>8.1851862488875322E-4</v>
      </c>
      <c r="D35" s="369">
        <v>7.5256474639499513E-3</v>
      </c>
      <c r="E35" s="369">
        <v>9.2709290154444086E-3</v>
      </c>
      <c r="F35" s="369">
        <v>1.4716983794385498E-2</v>
      </c>
      <c r="G35" s="369">
        <v>-3.4068707544477662E-4</v>
      </c>
      <c r="H35" s="369">
        <v>2.5240301019627365E-2</v>
      </c>
      <c r="I35" s="369">
        <v>6.5370029917168185E-2</v>
      </c>
      <c r="J35" s="369">
        <v>5.8595416541966185E-2</v>
      </c>
      <c r="K35" s="369">
        <v>1.5140304971577905E-2</v>
      </c>
      <c r="L35" s="369">
        <v>2.7168438392529311E-2</v>
      </c>
      <c r="M35" s="369">
        <v>-3.3972321413119462E-2</v>
      </c>
      <c r="N35" s="369">
        <v>2.3695493795459158E-2</v>
      </c>
      <c r="O35" s="369">
        <v>2.2119456791851917E-2</v>
      </c>
      <c r="P35" s="369">
        <v>1.148642213379631E-2</v>
      </c>
      <c r="Q35" s="369">
        <v>6.6624914753799658E-3</v>
      </c>
      <c r="R35" s="369">
        <v>1.6237508433017495E-2</v>
      </c>
      <c r="S35" s="369">
        <v>6.3720028273107233E-3</v>
      </c>
      <c r="T35" s="369">
        <v>1.0649121259461509E-2</v>
      </c>
      <c r="U35" s="369">
        <v>9.8174360353698378E-3</v>
      </c>
      <c r="V35" s="369">
        <v>-1.4190433741280088E-2</v>
      </c>
      <c r="W35" s="369">
        <v>7.7325554475156369E-3</v>
      </c>
      <c r="X35" s="369">
        <v>1.6124847292344525E-2</v>
      </c>
      <c r="Y35" s="369">
        <v>1.7182953233640318E-3</v>
      </c>
      <c r="Z35" s="369">
        <v>2.6394052044609709E-2</v>
      </c>
      <c r="AA35" s="369">
        <v>1.5030785947120649E-2</v>
      </c>
      <c r="AB35" s="369">
        <v>1.2473556773289261E-2</v>
      </c>
      <c r="AC35" s="369">
        <v>-5.2310418785431519E-3</v>
      </c>
      <c r="AD35" s="369">
        <v>-1.8498555037629812E-2</v>
      </c>
      <c r="AE35" s="369">
        <v>-1.8558434058001012E-2</v>
      </c>
      <c r="AF35" s="369">
        <v>3.9400196501846951E-2</v>
      </c>
      <c r="AG35" s="369">
        <v>6.1669733303676821E-3</v>
      </c>
      <c r="AH35" s="369">
        <v>1.6629154776737209E-3</v>
      </c>
      <c r="AI35" s="369">
        <v>-2.2068522763191823E-4</v>
      </c>
      <c r="AJ35" s="369">
        <v>-2.2575062081415354E-4</v>
      </c>
      <c r="AK35" s="369">
        <v>1.4752370916752966E-3</v>
      </c>
      <c r="AL35" s="369">
        <v>3.6976911976911706E-3</v>
      </c>
      <c r="AM35" s="369">
        <v>1.0497820730845717E-2</v>
      </c>
      <c r="AN35" s="369">
        <v>1.0916329406941259E-2</v>
      </c>
      <c r="AO35" s="369">
        <v>-1.6790273593139064E-2</v>
      </c>
      <c r="AP35" s="369">
        <v>-2.9960889193941399E-3</v>
      </c>
      <c r="AQ35" s="369">
        <v>-2.0454545454545326E-2</v>
      </c>
      <c r="AR35" s="369">
        <v>3.4083165345923448E-2</v>
      </c>
      <c r="AS35" s="369">
        <v>7.7341404596682969E-2</v>
      </c>
      <c r="AT35" s="369">
        <v>2.5093076905506849E-2</v>
      </c>
      <c r="AU35" s="369">
        <v>2.8440538685728E-2</v>
      </c>
      <c r="AV35" s="369">
        <v>5.4821949578860656E-2</v>
      </c>
      <c r="AW35" s="369">
        <v>1.9822555177278645E-2</v>
      </c>
      <c r="AX35" s="369">
        <v>2.3377311061496186E-3</v>
      </c>
      <c r="AY35" s="369">
        <v>-4.0532807759207402E-3</v>
      </c>
      <c r="AZ35" s="369">
        <v>-7.5601283450245664E-3</v>
      </c>
      <c r="BA35" s="369">
        <v>-1.5330955304900869E-2</v>
      </c>
      <c r="BB35" s="369">
        <v>-3.6292735638950545E-3</v>
      </c>
      <c r="BC35" s="369">
        <v>-1.8701156804349351E-2</v>
      </c>
      <c r="BD35" s="369">
        <v>1.7517673664339668E-2</v>
      </c>
      <c r="BE35" s="369">
        <v>1.4160699659649082E-2</v>
      </c>
      <c r="BF35" s="369">
        <v>4.4024749251576623E-3</v>
      </c>
      <c r="BG35" s="369">
        <v>1.7950566332085316E-3</v>
      </c>
      <c r="BH35" s="369">
        <v>-3.9991688118075786E-3</v>
      </c>
      <c r="BI35" s="369">
        <v>-6.276594007007503E-3</v>
      </c>
      <c r="BJ35" s="369">
        <v>-3.1721936749671896E-3</v>
      </c>
      <c r="BK35" s="369">
        <v>-9.4272833173101849E-3</v>
      </c>
      <c r="BL35" s="369">
        <v>-3.1333776052061067E-3</v>
      </c>
      <c r="BM35" s="369">
        <v>-3.035615100702671E-4</v>
      </c>
      <c r="BN35" s="369">
        <v>4.4040203053110358E-3</v>
      </c>
      <c r="BO35" s="369">
        <v>1.1270078851180613E-2</v>
      </c>
      <c r="BP35" s="369">
        <v>-1.4246922829669727E-2</v>
      </c>
      <c r="BQ35" s="369">
        <v>2.772411319888363E-2</v>
      </c>
      <c r="BR35" s="369">
        <v>1.5903327957037305E-2</v>
      </c>
      <c r="BS35" s="369">
        <v>2.4303057801323292E-2</v>
      </c>
      <c r="BT35" s="369">
        <v>6.9173281017647524E-3</v>
      </c>
      <c r="BU35" s="369">
        <v>2.148543797179343E-2</v>
      </c>
      <c r="BV35" s="369">
        <v>4.6737052504199992E-3</v>
      </c>
      <c r="BW35" s="369">
        <v>-6.1537357736175125E-3</v>
      </c>
      <c r="BX35" s="369">
        <v>-3.2946995310879858E-4</v>
      </c>
      <c r="BY35" s="369">
        <v>9.1956951569628132E-4</v>
      </c>
      <c r="BZ35" s="369">
        <v>3.8833301381895071E-3</v>
      </c>
      <c r="CA35" s="369">
        <v>3.5205569089524148E-3</v>
      </c>
      <c r="CB35" s="369">
        <v>2.6655018399139863E-3</v>
      </c>
      <c r="CC35" s="369">
        <v>3.3786734972794364E-3</v>
      </c>
      <c r="CD35" s="369">
        <v>-3.2078406115104485E-4</v>
      </c>
      <c r="CE35" s="369">
        <v>3.1173430708686567E-3</v>
      </c>
      <c r="CF35" s="369">
        <v>1.0176909629811064E-2</v>
      </c>
      <c r="CG35" s="369">
        <v>8.1627454639439639E-3</v>
      </c>
      <c r="CH35" s="369">
        <v>6.2480083837878906E-3</v>
      </c>
      <c r="CI35" s="364">
        <f>'III.2.2 Хүү'!FO22/'III.2.2 Хүү'!FN22-1</f>
        <v>4.4223251704937905E-3</v>
      </c>
      <c r="CJ35" s="364">
        <f>'III.2.2 Хүү'!FP22/'III.2.2 Хүү'!FO22-1</f>
        <v>4.5392543668290042E-3</v>
      </c>
      <c r="CK35" s="364">
        <f>'III.2.2 Хүү'!FQ22/'III.2.2 Хүү'!FP22-1</f>
        <v>5.1007334530666082E-3</v>
      </c>
      <c r="CL35" s="364">
        <f>'III.2.2 Хүү'!FR22/'III.2.2 Хүү'!FQ22-1</f>
        <v>5.0645588346251991E-3</v>
      </c>
      <c r="CM35" s="364">
        <f>'III.2.2 Хүү'!FS22/'III.2.2 Хүү'!FR22-1</f>
        <v>6.7961975790862272E-3</v>
      </c>
      <c r="CN35" s="364">
        <f>'III.2.2 Хүү'!FT22/'III.2.2 Хүү'!FS22-1</f>
        <v>7.1541369605880867E-3</v>
      </c>
      <c r="CO35" s="364">
        <f>'III.2.2 Хүү'!FU22/'III.2.2 Хүү'!FT22-1</f>
        <v>4.4759891317660561E-3</v>
      </c>
      <c r="CP35" s="364">
        <f>'III.2.2 Хүү'!FV22/'III.2.2 Хүү'!FU22-1</f>
        <v>1.7770293828558437E-3</v>
      </c>
      <c r="CQ35" s="364">
        <f>'III.2.2 Хүү'!FW22/'III.2.2 Хүү'!FV22-1</f>
        <v>-1.9823669446161762E-4</v>
      </c>
      <c r="CR35" s="364">
        <f>'III.2.2 Хүү'!FX22/'III.2.2 Хүү'!FW22-1</f>
        <v>-1.2470892110296727E-3</v>
      </c>
      <c r="CS35" s="364">
        <f>'III.2.2 Хүү'!FY22/'III.2.2 Хүү'!FX22-1</f>
        <v>-1.7369833649638622E-4</v>
      </c>
      <c r="CT35" s="364">
        <f>'III.2.2 Хүү'!FZ22/'III.2.2 Хүү'!FY22-1</f>
        <v>9.3475729090908288E-5</v>
      </c>
      <c r="CU35" s="364">
        <f>'III.2.2 Хүү'!GA22/'III.2.2 Хүү'!FZ22-1</f>
        <v>-3.0195865900140006E-5</v>
      </c>
      <c r="CV35" s="364">
        <f>'III.2.2 Хүү'!GB22/'III.2.2 Хүү'!GA22-1</f>
        <v>-3.1850590675674972E-5</v>
      </c>
      <c r="CW35" s="364">
        <f>'III.2.2 Хүү'!GC22/'III.2.2 Хүү'!GB22-1</f>
        <v>8.7889945836971961E-5</v>
      </c>
      <c r="CX35" s="364"/>
      <c r="CY35" s="364"/>
      <c r="CZ35" s="364"/>
      <c r="DB35" s="26"/>
      <c r="DC35" s="26"/>
      <c r="DD35" s="26"/>
      <c r="DE35" s="26"/>
      <c r="SD35" s="370"/>
      <c r="AEZ35" s="528"/>
      <c r="AFA35" s="528"/>
      <c r="AFB35" s="528"/>
      <c r="AFC35" s="528"/>
      <c r="BGD35" s="533"/>
      <c r="BGE35" s="532"/>
      <c r="BGF35" s="535"/>
    </row>
    <row r="36" spans="1:835 1538:1540">
      <c r="SD36" s="73"/>
      <c r="AEZ36" s="528"/>
      <c r="AFA36" s="528"/>
      <c r="AFB36" s="528"/>
      <c r="AFC36" s="528"/>
      <c r="BGD36" s="533"/>
      <c r="BGE36" s="532"/>
      <c r="BGF36" s="535"/>
    </row>
    <row r="37" spans="1:835 1538:1540">
      <c r="SD37" s="73"/>
      <c r="AEZ37" s="528"/>
      <c r="AFA37" s="528"/>
      <c r="AFB37" s="528"/>
      <c r="AFC37" s="528"/>
      <c r="BGD37" s="533"/>
      <c r="BGE37" s="532"/>
      <c r="BGF37" s="535"/>
    </row>
    <row r="38" spans="1:835 1538:1540">
      <c r="SD38" s="73"/>
      <c r="AEZ38" s="528"/>
      <c r="AFA38" s="528"/>
      <c r="AFB38" s="528"/>
      <c r="AFC38" s="528"/>
      <c r="BGD38" s="533"/>
      <c r="BGE38" s="532"/>
      <c r="BGF38" s="535"/>
    </row>
    <row r="39" spans="1:835 1538:1540">
      <c r="SD39" s="73"/>
      <c r="AEZ39" s="528"/>
      <c r="AFA39" s="528"/>
      <c r="AFB39" s="528"/>
      <c r="AFC39" s="528"/>
      <c r="BGD39" s="533"/>
      <c r="BGE39" s="532"/>
      <c r="BGF39" s="535"/>
    </row>
    <row r="40" spans="1:835 1538:1540">
      <c r="SD40" s="73"/>
      <c r="AEZ40" s="528"/>
      <c r="AFA40" s="528"/>
      <c r="AFB40" s="528"/>
      <c r="AFC40" s="528"/>
      <c r="BGD40" s="533"/>
      <c r="BGE40" s="532"/>
      <c r="BGF40" s="535"/>
    </row>
    <row r="41" spans="1:835 1538:1540">
      <c r="SD41" s="73"/>
      <c r="AEZ41" s="528"/>
      <c r="AFA41" s="528"/>
      <c r="AFB41" s="528"/>
      <c r="AFC41" s="528"/>
      <c r="BGD41" s="533"/>
      <c r="BGE41" s="532"/>
      <c r="BGF41" s="535"/>
    </row>
    <row r="42" spans="1:835 1538:1540">
      <c r="SD42" s="73"/>
      <c r="AEZ42" s="528"/>
      <c r="AFA42" s="528"/>
      <c r="AFB42" s="528"/>
      <c r="AFC42" s="528"/>
      <c r="BGD42" s="533"/>
      <c r="BGE42" s="532"/>
      <c r="BGF42" s="535"/>
    </row>
    <row r="43" spans="1:835 1538:1540">
      <c r="SD43" s="73"/>
      <c r="AEZ43" s="528"/>
      <c r="AFA43" s="528"/>
      <c r="AFB43" s="528"/>
      <c r="AFC43" s="528"/>
      <c r="BGD43" s="533"/>
      <c r="BGE43" s="532"/>
      <c r="BGF43" s="535"/>
    </row>
    <row r="44" spans="1:835 1538:1540">
      <c r="SD44" s="73"/>
      <c r="AEZ44" s="528"/>
      <c r="AFA44" s="528"/>
      <c r="AFB44" s="528"/>
      <c r="AFC44" s="528"/>
      <c r="BGD44" s="533"/>
      <c r="BGE44" s="532"/>
      <c r="BGF44" s="535"/>
    </row>
    <row r="45" spans="1:835 1538:1540">
      <c r="SD45" s="73"/>
      <c r="AEZ45" s="528"/>
      <c r="AFA45" s="528"/>
      <c r="AFB45" s="528"/>
      <c r="AFC45" s="528"/>
      <c r="BGD45" s="533"/>
      <c r="BGE45" s="532"/>
      <c r="BGF45" s="535"/>
    </row>
    <row r="46" spans="1:835 1538:1540">
      <c r="SD46" s="73"/>
      <c r="AEZ46" s="528"/>
      <c r="AFA46" s="528"/>
      <c r="AFB46" s="528"/>
      <c r="AFC46" s="528"/>
      <c r="BGD46" s="533"/>
      <c r="BGE46" s="532"/>
      <c r="BGF46" s="535"/>
    </row>
    <row r="47" spans="1:835 1538:1540">
      <c r="SD47" s="73"/>
      <c r="AEZ47" s="528"/>
      <c r="AFA47" s="528"/>
      <c r="AFB47" s="528"/>
      <c r="AFC47" s="528"/>
      <c r="BGD47" s="533"/>
      <c r="BGE47" s="532"/>
      <c r="BGF47" s="535"/>
    </row>
    <row r="48" spans="1:835 1538:1540">
      <c r="SD48" s="73"/>
      <c r="AEZ48" s="528"/>
      <c r="AFA48" s="528"/>
      <c r="AFB48" s="528"/>
      <c r="AFC48" s="528"/>
      <c r="BGD48" s="533"/>
      <c r="BGE48" s="532"/>
      <c r="BGF48" s="535"/>
    </row>
    <row r="49" spans="498:835 1538:1540">
      <c r="SD49" s="73"/>
      <c r="AEZ49" s="528"/>
      <c r="AFA49" s="528"/>
      <c r="AFB49" s="528"/>
      <c r="AFC49" s="528"/>
      <c r="BGD49" s="533"/>
      <c r="BGE49" s="532"/>
      <c r="BGF49" s="535"/>
    </row>
    <row r="50" spans="498:835 1538:1540">
      <c r="SD50" s="73"/>
      <c r="AEZ50" s="528"/>
      <c r="AFA50" s="528"/>
      <c r="AFB50" s="528"/>
      <c r="AFC50" s="528"/>
      <c r="BGD50" s="533"/>
      <c r="BGE50" s="532"/>
      <c r="BGF50" s="535"/>
    </row>
    <row r="51" spans="498:835 1538:1540">
      <c r="SD51" s="73"/>
      <c r="AEZ51" s="528"/>
      <c r="AFA51" s="528"/>
      <c r="AFB51" s="528"/>
      <c r="AFC51" s="528"/>
      <c r="BGD51" s="533"/>
      <c r="BGE51" s="532"/>
      <c r="BGF51" s="535"/>
    </row>
    <row r="52" spans="498:835 1538:1540">
      <c r="SD52" s="73"/>
      <c r="AEZ52" s="528"/>
      <c r="AFA52" s="528"/>
      <c r="AFB52" s="528"/>
      <c r="AFC52" s="528"/>
      <c r="BGD52" s="533"/>
      <c r="BGE52" s="532"/>
      <c r="BGF52" s="535"/>
    </row>
    <row r="53" spans="498:835 1538:1540">
      <c r="SD53" s="73"/>
      <c r="AEZ53" s="528"/>
      <c r="AFA53" s="528"/>
      <c r="AFB53" s="528"/>
      <c r="AFC53" s="528"/>
      <c r="BGD53" s="533"/>
      <c r="BGE53" s="532"/>
      <c r="BGF53" s="535"/>
    </row>
    <row r="54" spans="498:835 1538:1540">
      <c r="SD54" s="73"/>
      <c r="AEZ54" s="528"/>
      <c r="AFA54" s="528"/>
      <c r="AFB54" s="528"/>
      <c r="AFC54" s="528"/>
      <c r="BGD54" s="533"/>
      <c r="BGE54" s="532"/>
      <c r="BGF54" s="535"/>
    </row>
    <row r="55" spans="498:835 1538:1540">
      <c r="SD55" s="73"/>
      <c r="AEZ55" s="528"/>
      <c r="AFA55" s="528"/>
      <c r="AFB55" s="528"/>
      <c r="AFC55" s="528"/>
      <c r="BGD55" s="533"/>
      <c r="BGE55" s="532"/>
      <c r="BGF55" s="535"/>
    </row>
    <row r="56" spans="498:835 1538:1540">
      <c r="SD56" s="73"/>
      <c r="AEZ56" s="528"/>
      <c r="AFA56" s="528"/>
      <c r="AFB56" s="528"/>
      <c r="AFC56" s="528"/>
      <c r="BGD56" s="533"/>
      <c r="BGE56" s="532"/>
      <c r="BGF56" s="535"/>
    </row>
    <row r="57" spans="498:835 1538:1540">
      <c r="SD57" s="73"/>
      <c r="AEZ57" s="528"/>
      <c r="AFA57" s="528"/>
      <c r="AFB57" s="528"/>
      <c r="AFC57" s="528"/>
      <c r="BGD57" s="533"/>
      <c r="BGE57" s="532"/>
      <c r="BGF57" s="535"/>
    </row>
    <row r="58" spans="498:835 1538:1540">
      <c r="SD58" s="73"/>
      <c r="AEZ58" s="528"/>
      <c r="AFA58" s="528"/>
      <c r="AFB58" s="528"/>
      <c r="AFC58" s="528"/>
      <c r="BGD58" s="533"/>
      <c r="BGE58" s="532"/>
      <c r="BGF58" s="535"/>
    </row>
    <row r="59" spans="498:835 1538:1540">
      <c r="SD59" s="73"/>
      <c r="AEZ59" s="528"/>
      <c r="AFA59" s="528"/>
      <c r="AFB59" s="528"/>
      <c r="AFC59" s="528"/>
      <c r="BGD59" s="533"/>
      <c r="BGE59" s="532"/>
      <c r="BGF59" s="535"/>
    </row>
    <row r="60" spans="498:835 1538:1540">
      <c r="SD60" s="73"/>
      <c r="AEZ60" s="528"/>
      <c r="AFA60" s="528"/>
      <c r="AFB60" s="528"/>
      <c r="AFC60" s="528"/>
      <c r="BGD60" s="533"/>
      <c r="BGE60" s="532"/>
      <c r="BGF60" s="535"/>
    </row>
    <row r="61" spans="498:835 1538:1540">
      <c r="SD61" s="73"/>
      <c r="AEZ61" s="528"/>
      <c r="AFA61" s="528"/>
      <c r="AFB61" s="528"/>
      <c r="AFC61" s="528"/>
      <c r="BGD61" s="533"/>
      <c r="BGE61" s="532"/>
      <c r="BGF61" s="535"/>
    </row>
    <row r="62" spans="498:835 1538:1540">
      <c r="SD62" s="73"/>
      <c r="AEZ62" s="528"/>
      <c r="AFA62" s="528"/>
      <c r="AFB62" s="528"/>
      <c r="AFC62" s="528"/>
      <c r="BGD62" s="533"/>
      <c r="BGE62" s="532"/>
      <c r="BGF62" s="535"/>
    </row>
    <row r="63" spans="498:835 1538:1540">
      <c r="SD63" s="73"/>
      <c r="AEZ63" s="528"/>
      <c r="AFA63" s="528"/>
      <c r="AFB63" s="528"/>
      <c r="AFC63" s="528"/>
      <c r="BGD63" s="533"/>
      <c r="BGE63" s="532"/>
      <c r="BGF63" s="535"/>
    </row>
    <row r="64" spans="498:835 1538:1540">
      <c r="SD64" s="73"/>
      <c r="AEZ64" s="528"/>
      <c r="AFA64" s="528"/>
      <c r="AFB64" s="528"/>
      <c r="AFC64" s="528"/>
      <c r="BGD64" s="533"/>
      <c r="BGE64" s="532"/>
      <c r="BGF64" s="535"/>
    </row>
    <row r="65" spans="498:835 1538:1540">
      <c r="SD65" s="73"/>
      <c r="AEZ65" s="528"/>
      <c r="AFA65" s="528"/>
      <c r="AFB65" s="528"/>
      <c r="AFC65" s="528"/>
      <c r="BGD65" s="533"/>
      <c r="BGE65" s="532"/>
      <c r="BGF65" s="535"/>
    </row>
    <row r="66" spans="498:835 1538:1540">
      <c r="SD66" s="73"/>
      <c r="AEZ66" s="528"/>
      <c r="AFA66" s="528"/>
      <c r="AFB66" s="528"/>
      <c r="AFC66" s="528"/>
      <c r="BGD66" s="533"/>
      <c r="BGE66" s="532"/>
      <c r="BGF66" s="535"/>
    </row>
    <row r="67" spans="498:835 1538:1540">
      <c r="SD67" s="73"/>
      <c r="AEZ67" s="528"/>
      <c r="AFA67" s="528"/>
      <c r="AFB67" s="528"/>
      <c r="AFC67" s="528"/>
      <c r="BGD67" s="533"/>
      <c r="BGE67" s="532"/>
      <c r="BGF67" s="535"/>
    </row>
    <row r="68" spans="498:835 1538:1540">
      <c r="SD68" s="73"/>
      <c r="AEZ68" s="528"/>
      <c r="AFA68" s="528"/>
      <c r="AFB68" s="528"/>
      <c r="AFC68" s="528"/>
      <c r="BGD68" s="533"/>
      <c r="BGE68" s="532"/>
      <c r="BGF68" s="535"/>
    </row>
    <row r="69" spans="498:835 1538:1540">
      <c r="SD69" s="73"/>
      <c r="AEZ69" s="528"/>
      <c r="AFA69" s="528"/>
      <c r="AFB69" s="528"/>
      <c r="AFC69" s="528"/>
      <c r="BGD69" s="533"/>
      <c r="BGE69" s="532"/>
      <c r="BGF69" s="535"/>
    </row>
    <row r="70" spans="498:835 1538:1540">
      <c r="SD70" s="73"/>
      <c r="AEZ70" s="528"/>
      <c r="AFA70" s="528"/>
      <c r="AFB70" s="528"/>
      <c r="AFC70" s="528"/>
      <c r="BGD70" s="533"/>
      <c r="BGE70" s="532"/>
      <c r="BGF70" s="535"/>
    </row>
    <row r="71" spans="498:835 1538:1540">
      <c r="SD71" s="73"/>
      <c r="AEZ71" s="528"/>
      <c r="AFA71" s="528"/>
      <c r="AFB71" s="528"/>
      <c r="AFC71" s="528"/>
      <c r="BGD71" s="533"/>
      <c r="BGE71" s="532"/>
      <c r="BGF71" s="535"/>
    </row>
    <row r="72" spans="498:835 1538:1540">
      <c r="SD72" s="73"/>
      <c r="AEZ72" s="528"/>
      <c r="AFA72" s="528"/>
      <c r="AFB72" s="528"/>
      <c r="AFC72" s="528"/>
      <c r="BGF72" s="531"/>
    </row>
    <row r="73" spans="498:835 1538:1540">
      <c r="SD73" s="74"/>
      <c r="AEZ73" s="528"/>
      <c r="AFA73" s="528"/>
      <c r="AFB73" s="528"/>
      <c r="AFC73" s="528"/>
      <c r="BGF73" s="531"/>
    </row>
    <row r="74" spans="498:835 1538:1540">
      <c r="AEZ74" s="528"/>
      <c r="AFA74" s="528"/>
      <c r="AFB74" s="528"/>
      <c r="AFC74" s="528"/>
      <c r="BGF74" s="531"/>
    </row>
    <row r="75" spans="498:835 1538:1540">
      <c r="AEZ75" s="528"/>
      <c r="AFA75" s="528"/>
      <c r="AFB75" s="528"/>
      <c r="AFC75" s="528"/>
      <c r="BGF75" s="531"/>
    </row>
    <row r="76" spans="498:835 1538:1540">
      <c r="AEZ76" s="528"/>
      <c r="AFA76" s="528"/>
      <c r="AFB76" s="528"/>
      <c r="AFC76" s="528"/>
      <c r="BGF76" s="531"/>
    </row>
    <row r="77" spans="498:835 1538:1540">
      <c r="AEZ77" s="528"/>
      <c r="AFA77" s="528"/>
      <c r="AFB77" s="528"/>
      <c r="AFC77" s="528"/>
      <c r="BGF77" s="531"/>
    </row>
    <row r="78" spans="498:835 1538:1540">
      <c r="AEZ78" s="528"/>
      <c r="AFA78" s="528"/>
      <c r="AFB78" s="528"/>
      <c r="AFC78" s="528"/>
      <c r="BGF78" s="531"/>
    </row>
    <row r="79" spans="498:835 1538:1540">
      <c r="AEZ79" s="528"/>
      <c r="AFA79" s="528"/>
      <c r="AFB79" s="528"/>
      <c r="AFC79" s="528"/>
      <c r="BGF79" s="531"/>
    </row>
    <row r="80" spans="498:835 1538:1540">
      <c r="AEZ80" s="528"/>
      <c r="AFA80" s="528"/>
      <c r="AFB80" s="528"/>
      <c r="AFC80" s="528"/>
    </row>
    <row r="81" spans="832:835">
      <c r="AEZ81" s="528"/>
      <c r="AFA81" s="528"/>
      <c r="AFB81" s="528"/>
      <c r="AFC81" s="528"/>
    </row>
  </sheetData>
  <customSheetViews>
    <customSheetView guid="{8D4EA38E-ED42-44A9-9431-B3D4F6087B53}" scale="85" showGridLines="0">
      <selection activeCell="I34" sqref="I34"/>
      <pageMargins left="0" right="0" top="0" bottom="0" header="0" footer="0"/>
    </customSheetView>
    <customSheetView guid="{B6000075-C6E9-470D-8855-6E4C41B43187}" scale="85" showGridLines="0">
      <selection activeCell="J22" sqref="J22"/>
      <pageMargins left="0" right="0" top="0" bottom="0" header="0" footer="0"/>
    </customSheetView>
    <customSheetView guid="{A510ACF3-DF9A-47BB-87AF-862EA6359570}" scale="85" showGridLines="0">
      <selection activeCell="J22" sqref="J22"/>
      <pageMargins left="0" right="0" top="0" bottom="0" header="0" footer="0"/>
    </customSheetView>
    <customSheetView guid="{83D4AEBA-9C92-42A7-8C70-A480F50C01E3}" showGridLines="0">
      <selection activeCell="AR53" sqref="AR53"/>
      <pageMargins left="0" right="0" top="0" bottom="0" header="0" footer="0"/>
    </customSheetView>
    <customSheetView guid="{254DF0CF-5342-436C-8392-04866B911B72}" showGridLines="0">
      <pane xSplit="1" topLeftCell="BE1" activePane="topRight" state="frozen"/>
      <selection pane="topRight" activeCell="BK17" sqref="BK17"/>
      <pageMargins left="0" right="0" top="0" bottom="0" header="0" footer="0"/>
    </customSheetView>
    <customSheetView guid="{DC707E39-0569-4FAA-B5FD-B85110680DF5}" scale="85" showGridLines="0" topLeftCell="IQ1">
      <selection activeCell="A9" sqref="A9"/>
      <pageMargins left="0" right="0" top="0" bottom="0" header="0" footer="0"/>
    </customSheetView>
    <customSheetView guid="{5B55F06F-38A3-4953-A2E1-A01BECB01CAC}" scale="85" showGridLines="0">
      <selection activeCell="J22" sqref="J22"/>
      <pageMargins left="0" right="0" top="0" bottom="0" header="0" footer="0"/>
    </customSheetView>
    <customSheetView guid="{54FD4859-4825-49C8-AF88-E7B792413D64}" scale="85" showGridLines="0">
      <selection activeCell="J22" sqref="J22"/>
      <pageMargins left="0" right="0" top="0" bottom="0" header="0" footer="0"/>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theme="4" tint="0.59999389629810485"/>
  </sheetPr>
  <dimension ref="A1:Z90"/>
  <sheetViews>
    <sheetView showGridLines="0" zoomScaleNormal="100" workbookViewId="0">
      <selection activeCell="X78" sqref="X78"/>
    </sheetView>
  </sheetViews>
  <sheetFormatPr defaultColWidth="9.28515625" defaultRowHeight="15"/>
  <cols>
    <col min="1" max="1" width="9.42578125" style="96" customWidth="1"/>
    <col min="2" max="2" width="3.28515625" style="96" customWidth="1"/>
    <col min="3" max="7" width="13.28515625" style="96" customWidth="1"/>
    <col min="8" max="8" width="5.28515625" style="96" customWidth="1"/>
    <col min="9" max="12" width="9.42578125" style="96" customWidth="1"/>
    <col min="13" max="13" width="2.42578125" style="96" customWidth="1"/>
    <col min="14" max="14" width="7.42578125" style="165" customWidth="1"/>
    <col min="15" max="15" width="9.42578125" style="165" bestFit="1" customWidth="1"/>
    <col min="16" max="16" width="11.42578125" style="164" bestFit="1" customWidth="1"/>
    <col min="17" max="17" width="10.42578125" style="164" bestFit="1" customWidth="1"/>
    <col min="18" max="18" width="4.42578125" style="164" customWidth="1"/>
    <col min="20" max="20" width="15.28515625" customWidth="1"/>
    <col min="22" max="22" width="9.28515625" style="164"/>
    <col min="23" max="23" width="22.5703125" style="164" customWidth="1"/>
    <col min="24" max="24" width="6.5703125" style="164" customWidth="1"/>
    <col min="25" max="26" width="8.28515625" style="164" customWidth="1"/>
    <col min="27" max="16384" width="9.28515625" style="96"/>
  </cols>
  <sheetData>
    <row r="1" spans="1:26">
      <c r="C1" s="125" t="s">
        <v>266</v>
      </c>
      <c r="I1" s="125" t="s">
        <v>267</v>
      </c>
      <c r="P1" s="166" t="s">
        <v>268</v>
      </c>
      <c r="S1" s="217" t="s">
        <v>269</v>
      </c>
      <c r="W1" s="166"/>
    </row>
    <row r="2" spans="1:26" ht="63.75">
      <c r="A2" s="169"/>
      <c r="B2" s="169"/>
      <c r="C2" s="170" t="s">
        <v>270</v>
      </c>
      <c r="D2" s="170" t="s">
        <v>271</v>
      </c>
      <c r="E2" s="170" t="s">
        <v>272</v>
      </c>
      <c r="F2" s="170" t="s">
        <v>273</v>
      </c>
      <c r="G2" s="170" t="s">
        <v>274</v>
      </c>
      <c r="H2" s="169"/>
      <c r="I2" s="170" t="s">
        <v>275</v>
      </c>
      <c r="J2" s="170" t="s">
        <v>276</v>
      </c>
      <c r="K2" s="170" t="s">
        <v>277</v>
      </c>
      <c r="L2" s="170" t="s">
        <v>278</v>
      </c>
      <c r="M2" s="169"/>
      <c r="N2" s="172"/>
      <c r="O2" s="172"/>
      <c r="P2" s="171" t="s">
        <v>279</v>
      </c>
      <c r="Q2" s="171" t="s">
        <v>280</v>
      </c>
      <c r="R2" s="171"/>
      <c r="S2" s="330" t="s">
        <v>281</v>
      </c>
      <c r="T2" s="330" t="s">
        <v>282</v>
      </c>
      <c r="U2" s="331" t="s">
        <v>283</v>
      </c>
      <c r="V2" s="171"/>
      <c r="W2" s="171"/>
      <c r="X2" s="171"/>
      <c r="Y2" s="171"/>
      <c r="Z2" s="171"/>
    </row>
    <row r="3" spans="1:26" ht="12.75">
      <c r="A3" s="327">
        <v>2014</v>
      </c>
      <c r="B3" s="126" t="s">
        <v>25</v>
      </c>
      <c r="C3" s="99">
        <v>0.13487950436423057</v>
      </c>
      <c r="D3" s="99">
        <v>1.0880028698721178E-2</v>
      </c>
      <c r="E3" s="99">
        <v>0.21250057029176972</v>
      </c>
      <c r="F3" s="99">
        <v>0.34738007465600029</v>
      </c>
      <c r="G3" s="99">
        <v>0.2233805989904909</v>
      </c>
      <c r="I3" s="126">
        <v>0.92815657415309982</v>
      </c>
      <c r="J3" s="126">
        <v>1.0691343930174257</v>
      </c>
      <c r="K3" s="126">
        <v>0.97487694717418361</v>
      </c>
      <c r="L3" s="126">
        <v>1.1229511293768286</v>
      </c>
      <c r="N3" s="165">
        <v>2014</v>
      </c>
      <c r="O3" s="165" t="s">
        <v>284</v>
      </c>
      <c r="P3" s="167">
        <v>1623.9637516399998</v>
      </c>
      <c r="Q3" s="167">
        <v>15766.38</v>
      </c>
      <c r="S3" s="203">
        <v>0.91779999999999995</v>
      </c>
      <c r="T3" s="203">
        <v>1623963.8</v>
      </c>
      <c r="U3" s="204">
        <v>6.781924572456602E-3</v>
      </c>
      <c r="W3" s="167"/>
      <c r="X3" s="168"/>
      <c r="Y3" s="167"/>
      <c r="Z3" s="168"/>
    </row>
    <row r="4" spans="1:26" ht="12.75">
      <c r="A4" s="327"/>
      <c r="B4" s="126" t="s">
        <v>26</v>
      </c>
      <c r="C4" s="99">
        <v>0.12184862632243099</v>
      </c>
      <c r="D4" s="99">
        <v>1.5329752206048486E-2</v>
      </c>
      <c r="E4" s="99">
        <v>0.1927962667335692</v>
      </c>
      <c r="F4" s="99">
        <v>0.31464489305600019</v>
      </c>
      <c r="G4" s="99">
        <v>0.20812601893961769</v>
      </c>
      <c r="I4" s="126">
        <v>0.96331838306231043</v>
      </c>
      <c r="J4" s="126">
        <v>1.0382197327913107</v>
      </c>
      <c r="K4" s="126">
        <v>1.0162425314122252</v>
      </c>
      <c r="L4" s="126">
        <v>1.0952589174722722</v>
      </c>
      <c r="O4" s="165" t="s">
        <v>285</v>
      </c>
      <c r="P4" s="167">
        <v>1661.2769316346798</v>
      </c>
      <c r="Q4" s="167">
        <v>16767.54</v>
      </c>
      <c r="S4" s="203">
        <v>7.4471000000000007</v>
      </c>
      <c r="T4" s="203">
        <v>1661276.9</v>
      </c>
      <c r="U4" s="204">
        <v>5.3793079287384311E-2</v>
      </c>
    </row>
    <row r="5" spans="1:26" ht="13.15" customHeight="1">
      <c r="B5" s="126" t="s">
        <v>27</v>
      </c>
      <c r="C5" s="99">
        <v>8.1023574537064658E-2</v>
      </c>
      <c r="D5" s="99">
        <v>0.10703477750727197</v>
      </c>
      <c r="E5" s="99">
        <v>2.0019049462933536E-2</v>
      </c>
      <c r="F5" s="99">
        <v>0.10104262399999819</v>
      </c>
      <c r="G5" s="99">
        <v>0.12705382697020551</v>
      </c>
      <c r="I5" s="126">
        <v>1.013734746189829</v>
      </c>
      <c r="J5" s="126">
        <v>0.98103290153052158</v>
      </c>
      <c r="K5" s="126">
        <v>1.067660378923649</v>
      </c>
      <c r="L5" s="126">
        <v>1.0332189592212209</v>
      </c>
      <c r="O5" s="165" t="s">
        <v>252</v>
      </c>
      <c r="P5" s="167">
        <v>1640.3317872486298</v>
      </c>
      <c r="Q5" s="167">
        <v>16520.900000000001</v>
      </c>
      <c r="S5" s="203">
        <v>11.071899999999999</v>
      </c>
      <c r="T5" s="203">
        <v>1640331.8</v>
      </c>
      <c r="U5" s="204">
        <v>8.0997515258803124E-2</v>
      </c>
    </row>
    <row r="6" spans="1:26" ht="13.15" customHeight="1">
      <c r="A6" s="327"/>
      <c r="B6" s="126" t="s">
        <v>28</v>
      </c>
      <c r="C6" s="99">
        <v>8.4683516812367077E-2</v>
      </c>
      <c r="D6" s="99">
        <v>6.72474325007274E-2</v>
      </c>
      <c r="E6" s="99">
        <v>-5.7591516812368737E-2</v>
      </c>
      <c r="F6" s="99">
        <v>2.709199999999834E-2</v>
      </c>
      <c r="G6" s="99">
        <v>9.6559156883586628E-3</v>
      </c>
      <c r="I6" s="126">
        <v>1.004348325573394</v>
      </c>
      <c r="J6" s="126">
        <v>0.97703122016205246</v>
      </c>
      <c r="K6" s="126">
        <v>1.0220141303915911</v>
      </c>
      <c r="L6" s="126">
        <v>0.99421653565188894</v>
      </c>
      <c r="O6" s="165" t="s">
        <v>286</v>
      </c>
      <c r="P6" s="167">
        <v>1599.5734002261499</v>
      </c>
      <c r="Q6" s="167">
        <v>15775.84</v>
      </c>
      <c r="S6" s="203">
        <v>39.802199999999999</v>
      </c>
      <c r="T6" s="203">
        <v>1599573.4</v>
      </c>
      <c r="U6" s="204">
        <v>0.2985961131886789</v>
      </c>
    </row>
    <row r="7" spans="1:26" ht="13.15" customHeight="1">
      <c r="A7" s="327">
        <v>2015</v>
      </c>
      <c r="B7" s="126" t="s">
        <v>25</v>
      </c>
      <c r="C7" s="99">
        <v>7.3153326787700146E-2</v>
      </c>
      <c r="D7" s="99">
        <v>2.5181597755448593E-2</v>
      </c>
      <c r="E7" s="99">
        <v>-7.2165326787700157E-2</v>
      </c>
      <c r="F7" s="99">
        <v>9.8799999999998889E-4</v>
      </c>
      <c r="G7" s="99">
        <v>-4.6983729032251564E-2</v>
      </c>
      <c r="I7" s="126">
        <v>1.0013352805966755</v>
      </c>
      <c r="J7" s="126">
        <v>1</v>
      </c>
      <c r="K7" s="126">
        <v>1.0013352805966755</v>
      </c>
      <c r="L7" s="126">
        <v>1</v>
      </c>
      <c r="O7" s="165" t="s">
        <v>287</v>
      </c>
      <c r="P7" s="167">
        <v>1516.8785070199999</v>
      </c>
      <c r="Q7" s="167">
        <v>15407.67</v>
      </c>
      <c r="S7" s="203">
        <v>46.603300000000004</v>
      </c>
      <c r="T7" s="203">
        <v>1516878.5</v>
      </c>
      <c r="U7" s="204">
        <v>0.36867791322772392</v>
      </c>
    </row>
    <row r="8" spans="1:26" ht="13.15" customHeight="1">
      <c r="A8" s="327"/>
      <c r="B8" s="126" t="s">
        <v>26</v>
      </c>
      <c r="C8" s="99">
        <v>8.9393033954986434E-3</v>
      </c>
      <c r="D8" s="99">
        <v>-2.7922944468135702E-2</v>
      </c>
      <c r="E8" s="99">
        <v>-4.0852303395498613E-2</v>
      </c>
      <c r="F8" s="99">
        <v>-3.1912999999999969E-2</v>
      </c>
      <c r="G8" s="99">
        <v>-6.8775247863634315E-2</v>
      </c>
      <c r="I8" s="126">
        <v>0.97229655745937194</v>
      </c>
      <c r="J8" s="126">
        <v>0.95420159490200629</v>
      </c>
      <c r="K8" s="126">
        <v>0.98665742802174894</v>
      </c>
      <c r="L8" s="126">
        <v>0.96829520192927787</v>
      </c>
      <c r="O8" s="165" t="s">
        <v>253</v>
      </c>
      <c r="P8" s="167">
        <v>1572.31419834741</v>
      </c>
      <c r="Q8" s="167">
        <v>15256.46</v>
      </c>
      <c r="S8" s="203">
        <v>28.021599999999999</v>
      </c>
      <c r="T8" s="203">
        <v>1572314.2</v>
      </c>
      <c r="U8" s="204">
        <v>0.21386259820079218</v>
      </c>
    </row>
    <row r="9" spans="1:26" ht="13.15" customHeight="1">
      <c r="A9" s="327"/>
      <c r="B9" s="126" t="s">
        <v>27</v>
      </c>
      <c r="C9" s="99">
        <v>-9.4629489657823473E-2</v>
      </c>
      <c r="D9" s="99">
        <v>-0.12103388584975838</v>
      </c>
      <c r="E9" s="99">
        <v>1.6248313657825086E-2</v>
      </c>
      <c r="F9" s="99">
        <v>-7.8381175999998387E-2</v>
      </c>
      <c r="G9" s="99">
        <v>-0.1047855721919333</v>
      </c>
      <c r="I9" s="126">
        <v>0.91933931114594192</v>
      </c>
      <c r="J9" s="126">
        <v>0.92331346041262807</v>
      </c>
      <c r="K9" s="126">
        <v>0.94050338127625621</v>
      </c>
      <c r="L9" s="126">
        <v>0.94456901925964221</v>
      </c>
      <c r="O9" s="165" t="s">
        <v>288</v>
      </c>
      <c r="P9" s="167">
        <v>1602.3779216491798</v>
      </c>
      <c r="Q9" s="167">
        <v>16143.81</v>
      </c>
      <c r="S9" s="203">
        <v>0.83120000000000005</v>
      </c>
      <c r="T9" s="203">
        <v>1602377.9</v>
      </c>
      <c r="U9" s="204">
        <v>6.2247488560594859E-3</v>
      </c>
    </row>
    <row r="10" spans="1:26" ht="13.15" customHeight="1">
      <c r="A10" s="327"/>
      <c r="B10" s="126" t="s">
        <v>28</v>
      </c>
      <c r="C10" s="99">
        <v>-0.11743510761092091</v>
      </c>
      <c r="D10" s="99">
        <v>-0.11104639421285467</v>
      </c>
      <c r="E10" s="99">
        <v>-1.4972966450762515E-3</v>
      </c>
      <c r="F10" s="99">
        <v>-0.11893240425599716</v>
      </c>
      <c r="G10" s="99">
        <v>-0.11254369085793092</v>
      </c>
      <c r="I10" s="126">
        <v>0.88622570728075722</v>
      </c>
      <c r="J10" s="126">
        <v>0.99078645863392634</v>
      </c>
      <c r="K10" s="126">
        <v>0.90835296189074688</v>
      </c>
      <c r="L10" s="126">
        <v>1.015524382679925</v>
      </c>
      <c r="O10" s="165" t="s">
        <v>289</v>
      </c>
      <c r="P10" s="167">
        <v>1625.5307547341599</v>
      </c>
      <c r="Q10" s="167">
        <v>15910.8</v>
      </c>
      <c r="S10" s="203">
        <v>0.90270000000000006</v>
      </c>
      <c r="T10" s="203">
        <v>1625530.8</v>
      </c>
      <c r="U10" s="204">
        <v>6.663915565303347E-3</v>
      </c>
    </row>
    <row r="11" spans="1:26" ht="13.15" customHeight="1">
      <c r="A11" s="327">
        <v>2016</v>
      </c>
      <c r="B11" s="126" t="s">
        <v>25</v>
      </c>
      <c r="C11" s="99">
        <v>-0.1113755061933005</v>
      </c>
      <c r="D11" s="99">
        <v>-9.9597261319971597E-2</v>
      </c>
      <c r="E11" s="99">
        <v>-4.9057418066994485E-3</v>
      </c>
      <c r="F11" s="99">
        <v>-0.11628124799999995</v>
      </c>
      <c r="G11" s="99">
        <v>-0.10450300312667105</v>
      </c>
      <c r="I11" s="126">
        <v>0.88926125059659344</v>
      </c>
      <c r="J11" s="126">
        <v>0.99132440868975502</v>
      </c>
      <c r="K11" s="126">
        <v>0.90111336615053539</v>
      </c>
      <c r="L11" s="126">
        <v>1.0045368267900059</v>
      </c>
      <c r="O11" s="165" t="s">
        <v>254</v>
      </c>
      <c r="P11" s="167">
        <v>1585.243789997</v>
      </c>
      <c r="Q11" s="167">
        <v>15878.44</v>
      </c>
      <c r="S11" s="203">
        <v>2.2688000000000001</v>
      </c>
      <c r="T11" s="203">
        <v>1585243.8</v>
      </c>
      <c r="U11" s="204">
        <v>1.7174392986113556E-2</v>
      </c>
    </row>
    <row r="12" spans="1:26" ht="13.15" customHeight="1">
      <c r="A12" s="327"/>
      <c r="B12" s="126" t="s">
        <v>26</v>
      </c>
      <c r="C12" s="99">
        <v>-9.8633938193300574E-2</v>
      </c>
      <c r="D12" s="99">
        <v>-0.1048123398876587</v>
      </c>
      <c r="E12" s="99">
        <v>-4.9057418066994485E-3</v>
      </c>
      <c r="F12" s="99">
        <v>-0.10353968000000002</v>
      </c>
      <c r="G12" s="99">
        <v>-0.10971808169435815</v>
      </c>
      <c r="I12" s="126">
        <v>0.87592233183764456</v>
      </c>
      <c r="J12" s="126">
        <v>0.94147421586225999</v>
      </c>
      <c r="K12" s="126">
        <v>0.88273373150051926</v>
      </c>
      <c r="L12" s="126">
        <v>0.94879536400912334</v>
      </c>
      <c r="O12" s="165" t="s">
        <v>290</v>
      </c>
      <c r="P12" s="167">
        <v>1557.3980823483998</v>
      </c>
      <c r="Q12" s="167">
        <v>15621.1</v>
      </c>
      <c r="S12" s="203">
        <v>1.1544000000000001</v>
      </c>
      <c r="T12" s="203">
        <v>1557398.1</v>
      </c>
      <c r="U12" s="204">
        <v>8.8948355593858764E-3</v>
      </c>
    </row>
    <row r="13" spans="1:26" ht="12.75">
      <c r="A13" s="327"/>
      <c r="B13" s="126" t="s">
        <v>27</v>
      </c>
      <c r="C13" s="99">
        <v>-7.9503405371438851E-2</v>
      </c>
      <c r="D13" s="99">
        <v>-8.3945328287227339E-2</v>
      </c>
      <c r="E13" s="99">
        <v>-3.3197546285612667E-3</v>
      </c>
      <c r="F13" s="99">
        <v>-8.2823160000000118E-2</v>
      </c>
      <c r="G13" s="99">
        <v>-8.7265082915788605E-2</v>
      </c>
      <c r="I13" s="126">
        <v>0.84600525414283967</v>
      </c>
      <c r="J13" s="126">
        <v>0.94961736856529011</v>
      </c>
      <c r="K13" s="126">
        <v>0.86128954568241489</v>
      </c>
      <c r="L13" s="126">
        <v>0.96677356072972509</v>
      </c>
      <c r="O13" s="165" t="s">
        <v>291</v>
      </c>
      <c r="P13" s="167">
        <v>1466.1119092310298</v>
      </c>
      <c r="Q13" s="167">
        <v>15161.2</v>
      </c>
      <c r="S13" s="203">
        <v>29.2455</v>
      </c>
      <c r="T13" s="203">
        <v>1466111.9</v>
      </c>
      <c r="U13" s="204">
        <v>0.2393719060598308</v>
      </c>
      <c r="W13" s="167"/>
      <c r="X13" s="168"/>
      <c r="Y13" s="167"/>
      <c r="Z13" s="168"/>
    </row>
    <row r="14" spans="1:26" ht="12.75">
      <c r="A14" s="327"/>
      <c r="B14" s="126" t="s">
        <v>28</v>
      </c>
      <c r="C14" s="99">
        <v>-5.3508343298934946E-2</v>
      </c>
      <c r="D14" s="99">
        <v>-5.8481885990618654E-2</v>
      </c>
      <c r="E14" s="99">
        <v>7.1420032989319981E-3</v>
      </c>
      <c r="F14" s="99">
        <v>-4.6366340000002948E-2</v>
      </c>
      <c r="G14" s="99">
        <v>-5.1339882691686656E-2</v>
      </c>
      <c r="I14" s="126">
        <v>0.83914151336352127</v>
      </c>
      <c r="J14" s="126">
        <v>0.96677533418057948</v>
      </c>
      <c r="K14" s="126">
        <v>0.85560747596867071</v>
      </c>
      <c r="L14" s="126">
        <v>0.98574577748088854</v>
      </c>
      <c r="O14" s="165" t="s">
        <v>255</v>
      </c>
      <c r="P14" s="167">
        <v>1442.6554144378999</v>
      </c>
      <c r="Q14" s="167">
        <v>14832.98</v>
      </c>
      <c r="S14" s="203">
        <v>28.0136</v>
      </c>
      <c r="T14" s="203">
        <v>1442655.4</v>
      </c>
      <c r="U14" s="204">
        <v>0.23301697688859033</v>
      </c>
      <c r="W14" s="167"/>
      <c r="X14" s="168"/>
      <c r="Y14" s="167"/>
      <c r="Z14" s="168"/>
    </row>
    <row r="15" spans="1:26" ht="12.75">
      <c r="A15" s="327">
        <v>2017</v>
      </c>
      <c r="B15" s="126" t="s">
        <v>25</v>
      </c>
      <c r="C15" s="99">
        <v>-5.886532230196817E-2</v>
      </c>
      <c r="D15" s="99">
        <v>-6.0282213209401081E-2</v>
      </c>
      <c r="E15" s="99">
        <v>1.0591714981968314E-2</v>
      </c>
      <c r="F15" s="99">
        <v>-4.8273607319999856E-2</v>
      </c>
      <c r="G15" s="99">
        <v>-4.9690498227432767E-2</v>
      </c>
      <c r="I15" s="126">
        <v>0.83746323033679582</v>
      </c>
      <c r="J15" s="126">
        <v>0.90367737456832564</v>
      </c>
      <c r="K15" s="126">
        <v>0.84736158166742503</v>
      </c>
      <c r="L15" s="126">
        <v>0.91435834039344077</v>
      </c>
      <c r="N15" s="165">
        <v>2015</v>
      </c>
      <c r="O15" s="165" t="s">
        <v>284</v>
      </c>
      <c r="P15" s="167">
        <v>1378.3630607739999</v>
      </c>
      <c r="Q15" s="167">
        <v>14517.23</v>
      </c>
      <c r="S15" s="203">
        <v>65.1751</v>
      </c>
      <c r="T15" s="203">
        <v>1378363.1</v>
      </c>
      <c r="U15" s="204">
        <v>0.5674130423253495</v>
      </c>
      <c r="W15" s="167"/>
      <c r="X15" s="168"/>
      <c r="Y15" s="167"/>
      <c r="Z15" s="168"/>
    </row>
    <row r="16" spans="1:26" ht="12.75">
      <c r="A16" s="327"/>
      <c r="B16" s="126" t="s">
        <v>26</v>
      </c>
      <c r="C16" s="99">
        <v>1.7245821048903376E-2</v>
      </c>
      <c r="D16" s="99">
        <v>2.485924924540972E-2</v>
      </c>
      <c r="E16" s="99">
        <v>-5.1992352736903169E-2</v>
      </c>
      <c r="F16" s="99">
        <v>-3.4746531687999793E-2</v>
      </c>
      <c r="G16" s="99">
        <v>-2.7133103491493449E-2</v>
      </c>
      <c r="I16" s="126">
        <v>0.89185680223060104</v>
      </c>
      <c r="J16" s="126">
        <v>0.85441406939130127</v>
      </c>
      <c r="K16" s="126">
        <v>0.9058813273158639</v>
      </c>
      <c r="L16" s="126">
        <v>0.86784980427543301</v>
      </c>
      <c r="O16" s="165" t="s">
        <v>285</v>
      </c>
      <c r="P16" s="167">
        <v>1365.4323883045899</v>
      </c>
      <c r="Q16" s="167">
        <v>14003.45</v>
      </c>
      <c r="S16" s="203">
        <v>46.467199999999998</v>
      </c>
      <c r="T16" s="203">
        <v>1365432.4</v>
      </c>
      <c r="U16" s="204">
        <v>0.40837349399355105</v>
      </c>
      <c r="W16" s="167"/>
      <c r="X16" s="168"/>
      <c r="Y16" s="167"/>
      <c r="Z16" s="168"/>
    </row>
    <row r="17" spans="1:26" ht="12.75">
      <c r="A17" s="327"/>
      <c r="B17" s="126" t="s">
        <v>27</v>
      </c>
      <c r="C17" s="99">
        <v>6.6101186945274115E-2</v>
      </c>
      <c r="D17" s="99">
        <v>7.1480227989542011E-2</v>
      </c>
      <c r="E17" s="99">
        <v>-7.8054258909273977E-2</v>
      </c>
      <c r="F17" s="99">
        <v>-1.1953071963999862E-2</v>
      </c>
      <c r="G17" s="99">
        <v>-6.5740309197319657E-3</v>
      </c>
      <c r="I17" s="126">
        <v>0.90666169949353925</v>
      </c>
      <c r="J17" s="126">
        <v>0.8631822095890308</v>
      </c>
      <c r="K17" s="126">
        <v>0.92806698208290439</v>
      </c>
      <c r="L17" s="126">
        <v>0.88356098938383942</v>
      </c>
      <c r="O17" s="165" t="s">
        <v>252</v>
      </c>
      <c r="P17" s="167">
        <v>1311.05312309906</v>
      </c>
      <c r="Q17" s="167">
        <v>13516.22</v>
      </c>
      <c r="S17" s="203">
        <v>51.224599999999995</v>
      </c>
      <c r="T17" s="203">
        <v>1311053.1000000001</v>
      </c>
      <c r="U17" s="204">
        <v>0.4688560669281816</v>
      </c>
      <c r="W17" s="167"/>
      <c r="X17" s="168"/>
      <c r="Y17" s="167"/>
      <c r="Z17" s="168"/>
    </row>
    <row r="18" spans="1:26" ht="12.75">
      <c r="A18" s="327"/>
      <c r="B18" s="126" t="s">
        <v>28</v>
      </c>
      <c r="C18" s="99">
        <v>5.3567816560748494E-2</v>
      </c>
      <c r="D18" s="99">
        <v>6.0699000776234802E-2</v>
      </c>
      <c r="E18" s="99">
        <v>-5.9556822560746681E-2</v>
      </c>
      <c r="F18" s="99">
        <v>-5.9890059999981871E-3</v>
      </c>
      <c r="G18" s="99">
        <v>1.142178215488121E-3</v>
      </c>
      <c r="I18" s="126">
        <v>0.88693916848476284</v>
      </c>
      <c r="J18" s="126">
        <v>0.84451287215740578</v>
      </c>
      <c r="K18" s="126">
        <v>0.91083092815999589</v>
      </c>
      <c r="L18" s="126">
        <v>0.86726178132858989</v>
      </c>
      <c r="O18" s="165" t="s">
        <v>286</v>
      </c>
      <c r="P18" s="167">
        <v>1281.492495061</v>
      </c>
      <c r="Q18" s="167">
        <v>13113.66</v>
      </c>
      <c r="S18" s="203">
        <v>275.65120000000002</v>
      </c>
      <c r="T18" s="203">
        <v>1281492.5</v>
      </c>
      <c r="U18" s="204">
        <v>2.5812202568489475</v>
      </c>
      <c r="W18" s="167"/>
      <c r="X18" s="168"/>
      <c r="Y18" s="167"/>
      <c r="Z18" s="168"/>
    </row>
    <row r="19" spans="1:26" ht="12.75">
      <c r="A19" s="328">
        <v>2018</v>
      </c>
      <c r="B19" s="126" t="s">
        <v>25</v>
      </c>
      <c r="C19" s="99">
        <v>6.2323486152945362E-2</v>
      </c>
      <c r="D19" s="99">
        <v>8.584547124189279E-2</v>
      </c>
      <c r="E19" s="99">
        <v>-6.632048615294539E-2</v>
      </c>
      <c r="F19" s="99">
        <v>-3.9970000000000283E-3</v>
      </c>
      <c r="G19" s="99">
        <v>1.95249850889474E-2</v>
      </c>
      <c r="I19" s="126">
        <v>0.89336424055007757</v>
      </c>
      <c r="J19" s="126">
        <v>0.776505606001482</v>
      </c>
      <c r="K19" s="126">
        <v>0.92527070702757663</v>
      </c>
      <c r="L19" s="126">
        <v>0.80423847123483994</v>
      </c>
      <c r="O19" s="165" t="s">
        <v>287</v>
      </c>
      <c r="P19" s="167">
        <v>1253.8987</v>
      </c>
      <c r="Q19" s="167">
        <v>12805.2</v>
      </c>
      <c r="S19" s="203">
        <v>43.368199999999995</v>
      </c>
      <c r="T19" s="203">
        <v>1253898.7</v>
      </c>
      <c r="U19" s="204">
        <v>0.41504022613628999</v>
      </c>
      <c r="W19" s="167"/>
      <c r="X19" s="168"/>
      <c r="Y19" s="167"/>
      <c r="Z19" s="168"/>
    </row>
    <row r="20" spans="1:26" ht="12.75">
      <c r="A20" s="328"/>
      <c r="B20" s="126" t="s">
        <v>26</v>
      </c>
      <c r="C20" s="99">
        <v>1.3026978056446259E-2</v>
      </c>
      <c r="D20" s="99">
        <v>4.9249884645175324E-2</v>
      </c>
      <c r="E20" s="99">
        <v>-1.6026978056446262E-2</v>
      </c>
      <c r="F20" s="99">
        <v>-3.0000000000000027E-3</v>
      </c>
      <c r="G20" s="99">
        <v>3.3222906588729062E-2</v>
      </c>
      <c r="I20" s="126">
        <v>0.90366423874873036</v>
      </c>
      <c r="J20" s="126">
        <v>0.7663644296021519</v>
      </c>
      <c r="K20" s="126">
        <v>0.95122256114806947</v>
      </c>
      <c r="L20" s="126">
        <v>0.80669689497543207</v>
      </c>
      <c r="O20" s="165" t="s">
        <v>253</v>
      </c>
      <c r="P20" s="167">
        <v>1408.5025000000001</v>
      </c>
      <c r="Q20" s="167">
        <v>14591.2</v>
      </c>
      <c r="S20" s="203">
        <v>105.5384</v>
      </c>
      <c r="T20" s="203">
        <v>1408502.5</v>
      </c>
      <c r="U20" s="204">
        <v>0.89915410160791343</v>
      </c>
      <c r="W20" s="167"/>
      <c r="X20" s="168"/>
      <c r="Y20" s="167"/>
      <c r="Z20" s="168"/>
    </row>
    <row r="21" spans="1:26" ht="12.75">
      <c r="A21" s="328"/>
      <c r="B21" s="126" t="s">
        <v>27</v>
      </c>
      <c r="C21" s="99">
        <v>-7.050308769791247E-2</v>
      </c>
      <c r="D21" s="99">
        <v>-2.2978978234100111E-2</v>
      </c>
      <c r="E21" s="99">
        <v>7.050308769791247E-2</v>
      </c>
      <c r="F21" s="99">
        <v>0</v>
      </c>
      <c r="G21" s="99">
        <v>4.7524109463812358E-2</v>
      </c>
      <c r="I21" s="126">
        <v>0.84694916802462528</v>
      </c>
      <c r="J21" s="126">
        <v>0.75240169798142631</v>
      </c>
      <c r="K21" s="126">
        <v>0.90814547860837358</v>
      </c>
      <c r="L21" s="126">
        <v>0.80676648129044326</v>
      </c>
      <c r="O21" s="165" t="s">
        <v>288</v>
      </c>
      <c r="P21" s="167">
        <v>1327.0968</v>
      </c>
      <c r="Q21" s="167">
        <v>14219</v>
      </c>
      <c r="S21" s="203">
        <v>47.536300000000004</v>
      </c>
      <c r="T21" s="203">
        <v>1327096.8</v>
      </c>
      <c r="U21" s="204">
        <v>0.42983722061570795</v>
      </c>
      <c r="W21" s="167"/>
      <c r="X21" s="168"/>
      <c r="Y21" s="167"/>
      <c r="Z21" s="168"/>
    </row>
    <row r="22" spans="1:26" ht="12.75">
      <c r="A22" s="329"/>
      <c r="B22" s="126" t="s">
        <v>28</v>
      </c>
      <c r="C22" s="99">
        <v>-8.6274058105101803E-2</v>
      </c>
      <c r="D22" s="99">
        <v>-3.6913197693855704E-2</v>
      </c>
      <c r="E22" s="99">
        <v>8.6274058105101803E-2</v>
      </c>
      <c r="F22" s="99">
        <v>0</v>
      </c>
      <c r="G22" s="99">
        <v>4.9360860411246099E-2</v>
      </c>
      <c r="I22" s="126">
        <v>0.8164966859578151</v>
      </c>
      <c r="J22" s="126">
        <v>0.73152516136854928</v>
      </c>
      <c r="K22" s="126">
        <v>0.87987954727596929</v>
      </c>
      <c r="L22" s="126">
        <v>0.78831186810131693</v>
      </c>
      <c r="O22" s="165" t="s">
        <v>289</v>
      </c>
      <c r="P22" s="167">
        <v>1262.9948060971799</v>
      </c>
      <c r="Q22" s="167">
        <v>13268.52</v>
      </c>
      <c r="S22" s="203">
        <v>56.854599999999998</v>
      </c>
      <c r="T22" s="203">
        <v>1262994.8</v>
      </c>
      <c r="U22" s="204">
        <v>0.54018844733169136</v>
      </c>
      <c r="W22" s="167"/>
      <c r="X22" s="168"/>
      <c r="Y22" s="167"/>
      <c r="Z22" s="168"/>
    </row>
    <row r="23" spans="1:26" ht="12.75">
      <c r="A23" s="328">
        <v>2019</v>
      </c>
      <c r="B23" s="126" t="s">
        <v>25</v>
      </c>
      <c r="C23" s="99">
        <v>-9.314313115317896E-2</v>
      </c>
      <c r="D23" s="99">
        <v>-5.3607127746489125E-2</v>
      </c>
      <c r="E23" s="99">
        <v>9.414313115317885E-2</v>
      </c>
      <c r="F23" s="99">
        <v>9.9999999999988987E-4</v>
      </c>
      <c r="G23" s="99">
        <v>4.0536003406689725E-2</v>
      </c>
      <c r="I23" s="126">
        <v>0.81731318264377295</v>
      </c>
      <c r="J23" s="126">
        <v>0.69838732993847463</v>
      </c>
      <c r="K23" s="126">
        <v>0.87993741965462191</v>
      </c>
      <c r="L23" s="126">
        <v>0.75189922061172632</v>
      </c>
      <c r="O23" s="165" t="s">
        <v>254</v>
      </c>
      <c r="P23" s="167">
        <v>1289.8049632513403</v>
      </c>
      <c r="Q23" s="167">
        <v>13210.2</v>
      </c>
      <c r="S23" s="203">
        <v>66.295699999999997</v>
      </c>
      <c r="T23" s="203">
        <v>1289805</v>
      </c>
      <c r="U23" s="204">
        <v>0.61679742286624717</v>
      </c>
      <c r="W23" s="167"/>
      <c r="X23" s="168"/>
      <c r="Y23" s="167"/>
      <c r="Z23" s="168"/>
    </row>
    <row r="24" spans="1:26" ht="12.75">
      <c r="A24" s="328"/>
      <c r="B24" s="126" t="s">
        <v>26</v>
      </c>
      <c r="C24" s="99">
        <v>-0.11686180650170763</v>
      </c>
      <c r="D24" s="99">
        <v>-0.10019813601870142</v>
      </c>
      <c r="E24" s="99">
        <v>0.11385780650170751</v>
      </c>
      <c r="F24" s="99">
        <v>-3.0040000000001177E-3</v>
      </c>
      <c r="G24" s="99">
        <v>1.3659670483006092E-2</v>
      </c>
      <c r="I24" s="126">
        <v>0.80885515737878699</v>
      </c>
      <c r="J24" s="126">
        <v>0.64609367025102671</v>
      </c>
      <c r="K24" s="126">
        <v>0.86565443296363431</v>
      </c>
      <c r="L24" s="126">
        <v>0.69146353912735015</v>
      </c>
      <c r="O24" s="165" t="s">
        <v>290</v>
      </c>
      <c r="P24" s="167">
        <v>1315.9543779773601</v>
      </c>
      <c r="Q24" s="167">
        <v>13125.76</v>
      </c>
      <c r="S24" s="203">
        <v>38.669199999999996</v>
      </c>
      <c r="T24" s="203">
        <v>1315954.3999999999</v>
      </c>
      <c r="U24" s="204">
        <v>0.3526189053359296</v>
      </c>
      <c r="W24" s="167"/>
      <c r="X24" s="168"/>
      <c r="Y24" s="167"/>
      <c r="Z24" s="168"/>
    </row>
    <row r="25" spans="1:26" ht="12.75">
      <c r="A25" s="328"/>
      <c r="B25" s="126" t="s">
        <v>27</v>
      </c>
      <c r="C25" s="99">
        <v>-8.061228612192417E-2</v>
      </c>
      <c r="D25" s="99">
        <v>-5.265006072707723E-2</v>
      </c>
      <c r="E25" s="99">
        <v>6.9632318121924053E-2</v>
      </c>
      <c r="F25" s="99">
        <v>-1.0979968000000118E-2</v>
      </c>
      <c r="G25" s="99">
        <v>1.6982257394846823E-2</v>
      </c>
      <c r="I25" s="126">
        <v>0.78311928227154326</v>
      </c>
      <c r="J25" s="126">
        <v>0.62540497008665519</v>
      </c>
      <c r="K25" s="126">
        <v>0.86344421651327885</v>
      </c>
      <c r="L25" s="126">
        <v>0.68955306889345513</v>
      </c>
      <c r="O25" s="165" t="s">
        <v>291</v>
      </c>
      <c r="P25" s="167">
        <v>1255.5557328334601</v>
      </c>
      <c r="Q25" s="167">
        <v>12738.71</v>
      </c>
      <c r="S25" s="203">
        <v>42.647100000000002</v>
      </c>
      <c r="T25" s="203">
        <v>1255555.7</v>
      </c>
      <c r="U25" s="204">
        <v>0.40760055487781227</v>
      </c>
    </row>
    <row r="26" spans="1:26" ht="12.75">
      <c r="A26" s="329"/>
      <c r="B26" s="126" t="s">
        <v>28</v>
      </c>
      <c r="C26" s="99">
        <v>-5.405137752864797E-2</v>
      </c>
      <c r="D26" s="99">
        <v>-6.5249685018329284E-3</v>
      </c>
      <c r="E26" s="99">
        <v>3.713728933664795E-2</v>
      </c>
      <c r="F26" s="99">
        <v>-1.6914088192000021E-2</v>
      </c>
      <c r="G26" s="99">
        <v>3.0612320834815021E-2</v>
      </c>
      <c r="I26" s="126">
        <v>0.77394419934167669</v>
      </c>
      <c r="J26" s="126">
        <v>0.62857033935502638</v>
      </c>
      <c r="K26" s="126">
        <v>0.87434393845116776</v>
      </c>
      <c r="L26" s="126">
        <v>0.71011148681357616</v>
      </c>
      <c r="O26" s="165" t="s">
        <v>255</v>
      </c>
      <c r="P26" s="167">
        <v>1262.4975026348</v>
      </c>
      <c r="Q26" s="167">
        <v>12278.99</v>
      </c>
      <c r="S26" s="203">
        <v>58.793199999999999</v>
      </c>
      <c r="T26" s="203">
        <v>1262497.5</v>
      </c>
      <c r="U26" s="204">
        <v>0.55882756203477624</v>
      </c>
    </row>
    <row r="27" spans="1:26">
      <c r="A27" s="328">
        <v>2020</v>
      </c>
      <c r="B27" s="126" t="s">
        <v>25</v>
      </c>
      <c r="C27" s="99">
        <v>-6.1180976839387835E-2</v>
      </c>
      <c r="D27" s="99">
        <v>3.6710640297142438E-2</v>
      </c>
      <c r="E27" s="99">
        <v>4.4266888647387814E-2</v>
      </c>
      <c r="F27" s="99">
        <v>-1.6914088192000021E-2</v>
      </c>
      <c r="G27" s="99">
        <v>8.0977528944530253E-2</v>
      </c>
      <c r="H27"/>
      <c r="I27" s="126">
        <v>0.76942885399037297</v>
      </c>
      <c r="J27" s="126">
        <v>0.57348182330780528</v>
      </c>
      <c r="K27" s="126">
        <v>0.9108711459348624</v>
      </c>
      <c r="L27" s="126">
        <v>0.67890363463771364</v>
      </c>
      <c r="N27" s="165">
        <v>2016</v>
      </c>
      <c r="O27" s="165">
        <v>1</v>
      </c>
      <c r="P27" s="167">
        <v>1462.2284294576</v>
      </c>
      <c r="Q27" s="167">
        <v>12157.996500000001</v>
      </c>
      <c r="S27" s="203">
        <v>32.097000000000001</v>
      </c>
      <c r="T27" s="203">
        <v>1462228.4</v>
      </c>
      <c r="U27" s="204">
        <v>0.26340891751247619</v>
      </c>
    </row>
    <row r="28" spans="1:26" ht="12.75">
      <c r="A28" s="328"/>
      <c r="B28" s="126" t="s">
        <v>26</v>
      </c>
      <c r="C28" s="99">
        <v>-6.8900063974480674E-2</v>
      </c>
      <c r="D28" s="99">
        <v>7.7135482531818234E-2</v>
      </c>
      <c r="E28" s="99">
        <v>5.5934111974480727E-2</v>
      </c>
      <c r="F28" s="99">
        <v>-1.2965951999999947E-2</v>
      </c>
      <c r="G28" s="99">
        <v>0.13306959450629896</v>
      </c>
      <c r="I28" s="126">
        <v>0.75607708016971009</v>
      </c>
      <c r="J28" s="126">
        <v>0.58270395793544572</v>
      </c>
      <c r="K28" s="126">
        <v>0.92889007582737315</v>
      </c>
      <c r="L28" s="126">
        <v>0.71588987137405724</v>
      </c>
      <c r="O28" s="165" t="s">
        <v>285</v>
      </c>
      <c r="P28" s="167">
        <v>1446.0811912036099</v>
      </c>
      <c r="Q28" s="167">
        <v>11794.16</v>
      </c>
      <c r="S28" s="203">
        <v>19.447299999999998</v>
      </c>
      <c r="T28" s="203">
        <v>1446081.2</v>
      </c>
      <c r="U28" s="204">
        <v>0.16137931950156051</v>
      </c>
    </row>
    <row r="29" spans="1:26" ht="12.75">
      <c r="B29" s="126" t="s">
        <v>27</v>
      </c>
      <c r="C29" s="99">
        <v>-6.0810337016915517E-2</v>
      </c>
      <c r="D29" s="99">
        <v>4.1647873952028514E-2</v>
      </c>
      <c r="E29" s="99">
        <v>5.6799331016915477E-2</v>
      </c>
      <c r="F29" s="99">
        <v>-4.0110060000000392E-3</v>
      </c>
      <c r="G29" s="99">
        <v>9.8447204968943991E-2</v>
      </c>
      <c r="I29" s="126">
        <v>0.73805704000691863</v>
      </c>
      <c r="J29" s="126">
        <v>0.57253315659229953</v>
      </c>
      <c r="K29" s="126">
        <v>0.8974720729269936</v>
      </c>
      <c r="L29" s="126">
        <v>0.69619621657088915</v>
      </c>
      <c r="O29" s="165" t="s">
        <v>252</v>
      </c>
      <c r="P29" s="167">
        <v>1297.2955799779197</v>
      </c>
      <c r="Q29" s="167">
        <v>11191.21</v>
      </c>
      <c r="S29" s="203">
        <v>15.7422</v>
      </c>
      <c r="T29" s="203">
        <v>1297295.6000000001</v>
      </c>
      <c r="U29" s="204">
        <v>0.14561554051366549</v>
      </c>
    </row>
    <row r="30" spans="1:26" ht="12.75">
      <c r="B30" s="126" t="s">
        <v>28</v>
      </c>
      <c r="C30" s="99">
        <v>-6.9660527790475935E-2</v>
      </c>
      <c r="D30" s="99">
        <v>-3.8612867233571713E-3</v>
      </c>
      <c r="E30" s="99">
        <v>6.8655524790475875E-2</v>
      </c>
      <c r="F30" s="99">
        <v>-1.0050030000000598E-3</v>
      </c>
      <c r="G30" s="99">
        <v>6.4794238067118703E-2</v>
      </c>
      <c r="I30" s="126">
        <v>0.72349448925657811</v>
      </c>
      <c r="J30" s="126">
        <v>0.60611193015331655</v>
      </c>
      <c r="K30" s="126">
        <v>0.87118474209380936</v>
      </c>
      <c r="L30" s="126">
        <v>0.72984034210568405</v>
      </c>
      <c r="O30" s="165" t="s">
        <v>286</v>
      </c>
      <c r="P30" s="167">
        <v>1267.3375266324701</v>
      </c>
      <c r="Q30" s="167">
        <v>11019.84</v>
      </c>
      <c r="S30" s="203">
        <v>46.612400000000001</v>
      </c>
      <c r="T30" s="203">
        <v>1267337.5</v>
      </c>
      <c r="U30" s="204">
        <v>0.44135741268604456</v>
      </c>
    </row>
    <row r="31" spans="1:26" ht="12.75">
      <c r="A31" s="328">
        <v>2021</v>
      </c>
      <c r="B31" s="126" t="s">
        <v>25</v>
      </c>
      <c r="C31" s="99">
        <v>-6.5156325284986605E-2</v>
      </c>
      <c r="D31" s="99">
        <v>-3.1998950053376385E-2</v>
      </c>
      <c r="E31" s="99">
        <v>6.1359415169655485E-2</v>
      </c>
      <c r="F31" s="99">
        <v>-3.7969101153311202E-3</v>
      </c>
      <c r="G31" s="99">
        <v>2.93604651162791E-2</v>
      </c>
      <c r="I31" s="126">
        <v>0.7221940002945233</v>
      </c>
      <c r="J31" s="126">
        <v>0.59439663361818218</v>
      </c>
      <c r="K31" s="126">
        <v>0.88340927026179228</v>
      </c>
      <c r="L31" s="126">
        <v>0.72708371453731424</v>
      </c>
      <c r="O31" s="165" t="s">
        <v>287</v>
      </c>
      <c r="P31" s="167">
        <v>1319.247550196</v>
      </c>
      <c r="Q31" s="167">
        <v>10882.3</v>
      </c>
      <c r="S31" s="203">
        <v>37.5137</v>
      </c>
      <c r="T31" s="203">
        <v>1319247.6000000001</v>
      </c>
      <c r="U31" s="204">
        <v>0.34122813640138511</v>
      </c>
    </row>
    <row r="32" spans="1:26" ht="12.75">
      <c r="O32" s="165" t="s">
        <v>253</v>
      </c>
      <c r="P32" s="167">
        <v>1423.0786420659999</v>
      </c>
      <c r="Q32" s="167">
        <v>11451.95</v>
      </c>
      <c r="S32" s="203">
        <v>5.5241999999999996</v>
      </c>
      <c r="T32" s="203">
        <v>1423078.6</v>
      </c>
      <c r="U32" s="204">
        <v>4.6582388351563989E-2</v>
      </c>
    </row>
    <row r="33" spans="14:21" ht="12.75">
      <c r="O33" s="165" t="s">
        <v>288</v>
      </c>
      <c r="P33" s="167">
        <v>1488.8564716660001</v>
      </c>
      <c r="Q33" s="167">
        <v>12689.31</v>
      </c>
      <c r="S33" s="203">
        <v>3.2246999999999999</v>
      </c>
      <c r="T33" s="203">
        <v>1488856.5</v>
      </c>
      <c r="U33" s="204">
        <v>2.5990684797359585E-2</v>
      </c>
    </row>
    <row r="34" spans="14:21" ht="12.75">
      <c r="O34" s="165" t="s">
        <v>289</v>
      </c>
      <c r="P34" s="167">
        <v>1418.4591</v>
      </c>
      <c r="Q34" s="167">
        <v>12458.7</v>
      </c>
      <c r="S34" s="203">
        <v>1.0445</v>
      </c>
      <c r="T34" s="203">
        <v>1418459.1</v>
      </c>
      <c r="U34" s="204">
        <v>8.8363492468693672E-3</v>
      </c>
    </row>
    <row r="35" spans="14:21" ht="12.75">
      <c r="O35" s="165" t="s">
        <v>254</v>
      </c>
      <c r="P35" s="167">
        <v>1387.6873000000001</v>
      </c>
      <c r="Q35" s="167">
        <v>11539.1</v>
      </c>
      <c r="S35" s="203">
        <v>53.6325</v>
      </c>
      <c r="T35" s="203">
        <v>1387687.3</v>
      </c>
      <c r="U35" s="204">
        <v>0.46378604171127025</v>
      </c>
    </row>
    <row r="36" spans="14:21" ht="12.75">
      <c r="O36" s="165" t="s">
        <v>290</v>
      </c>
      <c r="P36" s="167">
        <v>1330.3517743319999</v>
      </c>
      <c r="Q36" s="167">
        <v>11226.05</v>
      </c>
      <c r="S36" s="203">
        <v>51.704099999999997</v>
      </c>
      <c r="T36" s="203">
        <v>1330351.8</v>
      </c>
      <c r="U36" s="204">
        <v>0.46637979517898948</v>
      </c>
    </row>
    <row r="37" spans="14:21" ht="12.75">
      <c r="O37" s="165" t="s">
        <v>291</v>
      </c>
      <c r="P37" s="167">
        <v>1363.9423644911103</v>
      </c>
      <c r="Q37" s="167">
        <v>10849.85</v>
      </c>
      <c r="S37" s="203">
        <v>46.186800000000005</v>
      </c>
      <c r="T37" s="203">
        <v>1363942.3999999999</v>
      </c>
      <c r="U37" s="204">
        <v>0.40635264363069878</v>
      </c>
    </row>
    <row r="38" spans="14:21" ht="12.75">
      <c r="O38" s="165" t="s">
        <v>255</v>
      </c>
      <c r="P38" s="167">
        <v>1474.1732965282199</v>
      </c>
      <c r="Q38" s="167">
        <v>11605.67</v>
      </c>
      <c r="S38" s="203">
        <v>150.16170000000002</v>
      </c>
      <c r="T38" s="203">
        <v>1474173.3</v>
      </c>
      <c r="U38" s="204">
        <v>1.2223395987432415</v>
      </c>
    </row>
    <row r="39" spans="14:21" ht="12.75">
      <c r="N39" s="165">
        <v>2017</v>
      </c>
      <c r="O39" s="165" t="s">
        <v>284</v>
      </c>
      <c r="P39" s="167">
        <v>1441.9140881210001</v>
      </c>
      <c r="Q39" s="167">
        <v>12237.68</v>
      </c>
      <c r="S39" s="203">
        <v>37.744099999999996</v>
      </c>
      <c r="T39" s="203">
        <v>1441914.1</v>
      </c>
      <c r="U39" s="204">
        <v>0.31411663149698027</v>
      </c>
    </row>
    <row r="40" spans="14:21" ht="12.75">
      <c r="O40" s="165" t="s">
        <v>285</v>
      </c>
      <c r="P40" s="167">
        <v>1525.35403934022</v>
      </c>
      <c r="Q40" s="167">
        <v>12122.22</v>
      </c>
      <c r="S40" s="203">
        <v>54.3474</v>
      </c>
      <c r="T40" s="203">
        <v>1525354</v>
      </c>
      <c r="U40" s="204">
        <v>0.42755242389635462</v>
      </c>
    </row>
    <row r="41" spans="14:21" ht="12.75">
      <c r="O41" s="165" t="s">
        <v>252</v>
      </c>
      <c r="P41" s="167">
        <v>1429.2404041719999</v>
      </c>
      <c r="Q41" s="167">
        <v>12679.09</v>
      </c>
      <c r="S41" s="203">
        <v>132.23939999999999</v>
      </c>
      <c r="T41" s="203">
        <v>1429240.4</v>
      </c>
      <c r="U41" s="204">
        <v>1.1102910329151066</v>
      </c>
    </row>
    <row r="42" spans="14:21" ht="12.75">
      <c r="O42" s="165" t="s">
        <v>286</v>
      </c>
      <c r="P42" s="167">
        <v>1487.7455090000001</v>
      </c>
      <c r="Q42" s="167">
        <v>12999.58</v>
      </c>
      <c r="S42" s="203">
        <v>178.4042</v>
      </c>
      <c r="T42" s="203">
        <v>1487745.5</v>
      </c>
      <c r="U42" s="204">
        <v>1.4389896659072403</v>
      </c>
    </row>
    <row r="43" spans="14:21" ht="12.75">
      <c r="O43" s="165" t="s">
        <v>287</v>
      </c>
      <c r="P43" s="167">
        <v>1497.979333</v>
      </c>
      <c r="Q43" s="167">
        <v>12788.19</v>
      </c>
      <c r="S43" s="203">
        <v>130.92410000000001</v>
      </c>
      <c r="T43" s="203">
        <v>1497979.3</v>
      </c>
      <c r="U43" s="204">
        <v>1.0488056810931901</v>
      </c>
    </row>
    <row r="44" spans="14:21" ht="12.75">
      <c r="O44" s="165" t="s">
        <v>253</v>
      </c>
      <c r="P44" s="167">
        <v>1497.6666029999999</v>
      </c>
      <c r="Q44" s="167">
        <v>12583.85</v>
      </c>
      <c r="S44" s="203">
        <v>258.8569</v>
      </c>
      <c r="T44" s="203">
        <v>1497666.6</v>
      </c>
      <c r="U44" s="204">
        <v>2.0740816414013636</v>
      </c>
    </row>
    <row r="45" spans="14:21" ht="12.75">
      <c r="O45" s="165" t="s">
        <v>288</v>
      </c>
      <c r="P45" s="167">
        <v>1594.00541</v>
      </c>
      <c r="Q45" s="167">
        <v>13610.19</v>
      </c>
      <c r="S45" s="203">
        <v>131.24770000000001</v>
      </c>
      <c r="T45" s="203">
        <v>1594005.4</v>
      </c>
      <c r="U45" s="204">
        <v>0.98805963894476156</v>
      </c>
    </row>
    <row r="46" spans="14:21" ht="12.75">
      <c r="O46" s="165" t="s">
        <v>289</v>
      </c>
      <c r="P46" s="167">
        <v>1805.979686244</v>
      </c>
      <c r="Q46" s="167">
        <v>14790.77</v>
      </c>
      <c r="S46" s="203">
        <v>117.2204</v>
      </c>
      <c r="T46" s="203">
        <v>1805979.7</v>
      </c>
      <c r="U46" s="204">
        <v>0.77888184457444343</v>
      </c>
    </row>
    <row r="47" spans="14:21" ht="12.75">
      <c r="O47" s="165" t="s">
        <v>254</v>
      </c>
      <c r="P47" s="167">
        <v>2083.1021408000001</v>
      </c>
      <c r="Q47" s="167">
        <v>17244.82</v>
      </c>
      <c r="S47" s="203">
        <v>213.40729999999999</v>
      </c>
      <c r="T47" s="203">
        <v>2083102.1</v>
      </c>
      <c r="U47" s="204">
        <v>1.2293624974023114</v>
      </c>
    </row>
    <row r="48" spans="14:21" ht="12.75">
      <c r="O48" s="165" t="s">
        <v>290</v>
      </c>
      <c r="P48" s="167">
        <v>2181.2836209999996</v>
      </c>
      <c r="Q48" s="167">
        <v>20164.599999999999</v>
      </c>
      <c r="S48" s="203">
        <v>120.4141</v>
      </c>
      <c r="T48" s="203">
        <v>2181283.6</v>
      </c>
      <c r="U48" s="204">
        <v>0.66243985880607181</v>
      </c>
    </row>
    <row r="49" spans="14:21" ht="12.75">
      <c r="O49" s="165" t="s">
        <v>291</v>
      </c>
      <c r="P49" s="167">
        <v>2381.5590575770002</v>
      </c>
      <c r="Q49" s="167">
        <v>22038.74</v>
      </c>
      <c r="S49" s="203">
        <v>19.432500000000001</v>
      </c>
      <c r="T49" s="203">
        <v>2381559.1</v>
      </c>
      <c r="U49" s="204">
        <v>9.7914849142311855E-2</v>
      </c>
    </row>
    <row r="50" spans="14:21" ht="12.75">
      <c r="O50" s="165" t="s">
        <v>255</v>
      </c>
      <c r="P50" s="167">
        <v>2436.3244516119998</v>
      </c>
      <c r="Q50" s="167">
        <v>22108.55</v>
      </c>
      <c r="S50" s="203">
        <v>64.484999999999999</v>
      </c>
      <c r="T50" s="203">
        <v>2436324.5</v>
      </c>
      <c r="U50" s="204">
        <v>0.31761778859917877</v>
      </c>
    </row>
    <row r="51" spans="14:21" ht="12.75">
      <c r="N51" s="165">
        <v>2018</v>
      </c>
      <c r="O51" s="165">
        <v>1</v>
      </c>
      <c r="P51" s="167">
        <v>2512.426210139</v>
      </c>
      <c r="Q51" s="167">
        <v>21147.16</v>
      </c>
      <c r="S51" s="203">
        <v>234.90360000000001</v>
      </c>
      <c r="T51" s="203">
        <v>2512426.2000000002</v>
      </c>
      <c r="U51" s="204">
        <v>1.1219605972903801</v>
      </c>
    </row>
    <row r="52" spans="14:21" ht="12.75">
      <c r="O52" s="165">
        <v>2</v>
      </c>
      <c r="P52" s="167">
        <v>2475.2573164280002</v>
      </c>
      <c r="Q52" s="167">
        <v>21115.99</v>
      </c>
      <c r="S52" s="203">
        <v>3.6065</v>
      </c>
      <c r="T52" s="203">
        <v>2475257.2999999998</v>
      </c>
      <c r="U52" s="204">
        <v>1.7484242951227739E-2</v>
      </c>
    </row>
    <row r="53" spans="14:21" ht="12.75">
      <c r="O53" s="165">
        <v>3</v>
      </c>
      <c r="P53" s="167">
        <v>2587.3733849</v>
      </c>
      <c r="Q53" s="167">
        <v>20910.03</v>
      </c>
      <c r="S53" s="203">
        <v>16.475999999999999</v>
      </c>
      <c r="T53" s="203">
        <v>2587373.4</v>
      </c>
      <c r="U53" s="204">
        <v>7.6414173539853206E-2</v>
      </c>
    </row>
    <row r="54" spans="14:21" ht="12.75">
      <c r="O54" s="165">
        <v>4</v>
      </c>
      <c r="P54" s="167">
        <v>2471.3952866879999</v>
      </c>
      <c r="Q54" s="167">
        <v>19949.16</v>
      </c>
      <c r="S54" s="203">
        <v>10.532200000000001</v>
      </c>
      <c r="T54" s="203">
        <v>2471395.2999999998</v>
      </c>
      <c r="U54" s="204">
        <v>5.1139694244785538E-2</v>
      </c>
    </row>
    <row r="55" spans="14:21" ht="12.75">
      <c r="O55" s="165">
        <v>5</v>
      </c>
      <c r="P55" s="167">
        <v>2487.8308658579999</v>
      </c>
      <c r="Q55" s="167">
        <v>19553.509999999998</v>
      </c>
      <c r="S55" s="203">
        <v>11.9323</v>
      </c>
      <c r="T55" s="203">
        <v>2487830.9</v>
      </c>
      <c r="U55" s="204">
        <v>5.7555197983914425E-2</v>
      </c>
    </row>
    <row r="56" spans="14:21" ht="12.75">
      <c r="O56" s="165">
        <v>6</v>
      </c>
      <c r="P56" s="167">
        <v>2481.8794411469999</v>
      </c>
      <c r="Q56" s="167">
        <v>19737.490000000002</v>
      </c>
      <c r="S56" s="203">
        <v>13.231</v>
      </c>
      <c r="T56" s="203">
        <v>2481879.4</v>
      </c>
      <c r="U56" s="204">
        <v>6.3972487946029929E-2</v>
      </c>
    </row>
    <row r="57" spans="14:21" ht="12.75">
      <c r="O57" s="165">
        <v>7</v>
      </c>
      <c r="P57" s="167">
        <v>2385.440764381</v>
      </c>
      <c r="Q57" s="167">
        <v>19537.009999999998</v>
      </c>
      <c r="S57" s="203">
        <v>118.53100000000001</v>
      </c>
      <c r="T57" s="203">
        <v>2385440.7999999998</v>
      </c>
      <c r="U57" s="204">
        <v>0.59627218583668062</v>
      </c>
    </row>
    <row r="58" spans="14:21" ht="12.75">
      <c r="O58" s="165">
        <v>8</v>
      </c>
      <c r="P58" s="167">
        <v>2302.3902816130003</v>
      </c>
      <c r="Q58" s="167">
        <v>19365</v>
      </c>
      <c r="S58" s="203">
        <v>3.2768999999999999</v>
      </c>
      <c r="T58" s="203">
        <v>2302390.2999999998</v>
      </c>
      <c r="U58" s="204">
        <v>1.7079119904214332E-2</v>
      </c>
    </row>
    <row r="59" spans="14:21" ht="12.75">
      <c r="O59" s="165">
        <v>9</v>
      </c>
      <c r="P59" s="167">
        <v>2347.480970177</v>
      </c>
      <c r="Q59" s="167">
        <v>20034.66</v>
      </c>
      <c r="S59" s="203">
        <v>20.6814</v>
      </c>
      <c r="T59" s="203">
        <v>2347481</v>
      </c>
      <c r="U59" s="204">
        <v>0.10572047228497272</v>
      </c>
    </row>
    <row r="60" spans="14:21" ht="12.75">
      <c r="O60" s="165">
        <v>10</v>
      </c>
      <c r="P60" s="167">
        <v>2428.2360973689997</v>
      </c>
      <c r="Q60" s="167">
        <v>20463.61</v>
      </c>
      <c r="S60" s="203">
        <v>9.8367000000000004</v>
      </c>
      <c r="T60" s="203">
        <v>2428236.1</v>
      </c>
      <c r="U60" s="204">
        <v>4.8611582704004772E-2</v>
      </c>
    </row>
    <row r="61" spans="14:21" ht="12.75">
      <c r="O61" s="165">
        <v>11</v>
      </c>
      <c r="P61" s="167">
        <v>2302.9794999999999</v>
      </c>
      <c r="Q61" s="167">
        <v>20051.900000000001</v>
      </c>
      <c r="S61" s="203">
        <v>5.4173999999999998</v>
      </c>
      <c r="T61" s="203">
        <v>2302979.5</v>
      </c>
      <c r="U61" s="204">
        <v>2.8228127953375176E-2</v>
      </c>
    </row>
    <row r="62" spans="14:21" ht="12.75">
      <c r="O62" s="165">
        <v>12</v>
      </c>
      <c r="P62" s="167">
        <v>2508.0409</v>
      </c>
      <c r="Q62" s="167">
        <v>20076.5</v>
      </c>
      <c r="S62" s="203">
        <v>123.629</v>
      </c>
      <c r="T62" s="203">
        <v>2508040.9</v>
      </c>
      <c r="U62" s="204">
        <v>0.59151666944506365</v>
      </c>
    </row>
    <row r="63" spans="14:21" ht="12.75">
      <c r="N63" s="165">
        <v>2019</v>
      </c>
      <c r="O63" s="165">
        <v>1</v>
      </c>
      <c r="P63" s="167">
        <v>2444.4315999999999</v>
      </c>
      <c r="Q63" s="167">
        <v>21584.400000000001</v>
      </c>
      <c r="S63" s="203">
        <v>21.988499999999998</v>
      </c>
      <c r="T63" s="203">
        <v>2444431.6</v>
      </c>
      <c r="U63" s="204">
        <v>0.10794411265179193</v>
      </c>
    </row>
    <row r="64" spans="14:21" ht="12.75">
      <c r="O64" s="165">
        <v>2</v>
      </c>
      <c r="P64" s="167">
        <v>2479.2525000000001</v>
      </c>
      <c r="Q64" s="167">
        <v>21457.8</v>
      </c>
      <c r="S64" s="203">
        <v>13.3521</v>
      </c>
      <c r="T64" s="203">
        <v>2479252.5</v>
      </c>
      <c r="U64" s="204">
        <v>6.4626414614888966E-2</v>
      </c>
    </row>
    <row r="65" spans="14:26" ht="12.75">
      <c r="O65" s="165">
        <v>3</v>
      </c>
      <c r="P65" s="167">
        <v>2452.7547999999997</v>
      </c>
      <c r="Q65" s="167">
        <v>20901.009999999998</v>
      </c>
      <c r="S65" s="203">
        <v>32.176099999999998</v>
      </c>
      <c r="T65" s="203">
        <v>2452754.7999999998</v>
      </c>
      <c r="U65" s="204">
        <v>0.1574202199094667</v>
      </c>
    </row>
    <row r="66" spans="14:26" ht="12.75">
      <c r="O66" s="165">
        <v>4</v>
      </c>
      <c r="P66" s="167">
        <v>2410.917538706</v>
      </c>
      <c r="Q66" s="167">
        <v>20118.48</v>
      </c>
      <c r="S66" s="203">
        <v>2.9993000000000003</v>
      </c>
      <c r="T66" s="203">
        <v>2410917.538706</v>
      </c>
      <c r="U66" s="204">
        <v>1.4928590224333262E-2</v>
      </c>
    </row>
    <row r="67" spans="14:26" ht="12.75">
      <c r="O67" s="165">
        <v>5</v>
      </c>
      <c r="P67" s="167">
        <v>2382.7542000000003</v>
      </c>
      <c r="Q67" s="167">
        <v>20175.5</v>
      </c>
      <c r="S67" s="203">
        <v>16.009799999999998</v>
      </c>
      <c r="T67" s="203">
        <v>2382754.2000000002</v>
      </c>
      <c r="U67" s="204">
        <v>8.0628375348158018E-2</v>
      </c>
    </row>
    <row r="68" spans="14:26" ht="12.75">
      <c r="O68" s="165">
        <v>6</v>
      </c>
      <c r="P68" s="167">
        <v>2601.6607000000004</v>
      </c>
      <c r="Q68" s="167">
        <v>19813.8</v>
      </c>
      <c r="S68" s="203">
        <v>21.941700000000001</v>
      </c>
      <c r="T68" s="203">
        <v>2601660.7000000002</v>
      </c>
      <c r="U68" s="204">
        <v>0.10120474203265628</v>
      </c>
    </row>
    <row r="69" spans="14:26" ht="12.75">
      <c r="O69" s="165">
        <v>7</v>
      </c>
      <c r="P69" s="167">
        <v>2515.1516000000001</v>
      </c>
      <c r="Q69" s="167">
        <v>20526.2</v>
      </c>
      <c r="S69" s="203">
        <v>16.247799999999998</v>
      </c>
      <c r="T69" s="203">
        <v>2515151.6</v>
      </c>
      <c r="U69" s="204">
        <v>7.7519621481265774E-2</v>
      </c>
    </row>
    <row r="70" spans="14:26" ht="12.75">
      <c r="O70" s="165">
        <v>8</v>
      </c>
      <c r="P70" s="167">
        <v>2493.4724000000001</v>
      </c>
      <c r="Q70" s="167">
        <v>19961.3</v>
      </c>
      <c r="S70" s="203">
        <v>1.8515999999999999</v>
      </c>
      <c r="T70" s="203">
        <v>2493472.4</v>
      </c>
      <c r="U70" s="204">
        <v>8.9109468386335457E-3</v>
      </c>
    </row>
    <row r="71" spans="14:26" ht="12.75">
      <c r="O71" s="165">
        <v>9</v>
      </c>
      <c r="P71" s="167">
        <v>2477.1877000000004</v>
      </c>
      <c r="Q71" s="167">
        <v>19317.5</v>
      </c>
      <c r="S71" s="203">
        <v>3.1926999999999999</v>
      </c>
      <c r="T71" s="203">
        <v>2477187.7000000002</v>
      </c>
      <c r="U71" s="204">
        <v>1.5466086804806916E-2</v>
      </c>
    </row>
    <row r="72" spans="14:26" ht="12.75">
      <c r="O72" s="165">
        <v>10</v>
      </c>
      <c r="P72" s="167">
        <v>2402.5257999999999</v>
      </c>
      <c r="Q72" s="167">
        <v>18613.5</v>
      </c>
      <c r="S72" s="203">
        <v>6.9756</v>
      </c>
      <c r="T72" s="203">
        <v>2402525.7999999998</v>
      </c>
      <c r="U72" s="204">
        <v>3.4841332401092225E-2</v>
      </c>
    </row>
    <row r="73" spans="14:26" ht="12.75">
      <c r="O73" s="165">
        <v>11</v>
      </c>
      <c r="P73" s="203">
        <v>2530.5140000000001</v>
      </c>
      <c r="Q73" s="203">
        <v>18605.3</v>
      </c>
      <c r="S73" s="203">
        <v>19.973599999999998</v>
      </c>
      <c r="T73" s="203">
        <v>2530514</v>
      </c>
      <c r="U73" s="204">
        <v>9.4717199746770814E-2</v>
      </c>
    </row>
    <row r="74" spans="14:26" ht="12.75">
      <c r="O74" s="165">
        <v>12</v>
      </c>
      <c r="P74" s="203">
        <v>2690.3206</v>
      </c>
      <c r="Q74" s="203">
        <v>18954.900000000001</v>
      </c>
      <c r="S74" s="203">
        <v>4.7332000000000001</v>
      </c>
      <c r="T74" s="203">
        <v>2690320.6</v>
      </c>
      <c r="U74" s="204">
        <v>2.1112130650897145E-2</v>
      </c>
    </row>
    <row r="75" spans="14:26" ht="16.5" thickBot="1">
      <c r="N75" s="165">
        <v>2020</v>
      </c>
      <c r="O75" s="165">
        <v>1</v>
      </c>
      <c r="P75" s="203">
        <v>2665.2132000000001</v>
      </c>
      <c r="Q75" s="203">
        <v>19132.900000000001</v>
      </c>
      <c r="S75" s="203">
        <v>4.2308999999999992</v>
      </c>
      <c r="T75" s="203">
        <v>2665213.2000000002</v>
      </c>
      <c r="U75" s="204">
        <v>1.9049432893398544E-2</v>
      </c>
      <c r="W75" s="218" t="s">
        <v>292</v>
      </c>
      <c r="X75" s="218"/>
      <c r="Y75"/>
      <c r="Z75"/>
    </row>
    <row r="76" spans="14:26" ht="14.65" customHeight="1" thickBot="1">
      <c r="N76"/>
      <c r="O76" s="165">
        <v>2</v>
      </c>
      <c r="P76" s="167">
        <v>2747.1419235800004</v>
      </c>
      <c r="Q76" s="167">
        <v>18965.419999999998</v>
      </c>
      <c r="S76" s="203">
        <v>1.9430000000000001</v>
      </c>
      <c r="T76" s="203">
        <v>2747141.9235800002</v>
      </c>
      <c r="U76" s="204">
        <v>8.4873663788055144E-3</v>
      </c>
      <c r="W76" s="219"/>
      <c r="X76" s="220"/>
      <c r="Y76" s="220" t="s">
        <v>293</v>
      </c>
      <c r="Z76" s="219" t="s">
        <v>294</v>
      </c>
    </row>
    <row r="77" spans="14:26" ht="14.65" customHeight="1" thickBot="1">
      <c r="N77"/>
      <c r="O77" s="165">
        <v>3</v>
      </c>
      <c r="P77" s="167">
        <v>2486.9223999999999</v>
      </c>
      <c r="Q77" s="167">
        <v>18208.2</v>
      </c>
      <c r="S77" s="203">
        <v>3.3804000000000003</v>
      </c>
      <c r="T77" s="203">
        <v>2486922.4</v>
      </c>
      <c r="U77" s="204">
        <v>1.6311244773861866E-2</v>
      </c>
      <c r="W77" s="221" t="s">
        <v>295</v>
      </c>
      <c r="X77" s="222"/>
      <c r="Y77" s="483"/>
      <c r="Z77" s="397"/>
    </row>
    <row r="78" spans="14:26" ht="14.65" customHeight="1">
      <c r="N78"/>
      <c r="O78" s="165">
        <v>4</v>
      </c>
      <c r="P78" s="167">
        <v>2427.9272000000001</v>
      </c>
      <c r="Q78" s="167">
        <v>16631.2</v>
      </c>
      <c r="S78" s="203">
        <v>2.2810999999999999</v>
      </c>
      <c r="T78" s="203">
        <v>2427927.2000000002</v>
      </c>
      <c r="U78" s="204">
        <v>1.1274308389477246E-2</v>
      </c>
      <c r="W78" s="223" t="s">
        <v>296</v>
      </c>
      <c r="X78" s="224" t="s">
        <v>297</v>
      </c>
      <c r="Y78" s="227">
        <v>-0.3</v>
      </c>
      <c r="Z78" s="485">
        <v>-0.2</v>
      </c>
    </row>
    <row r="79" spans="14:26" ht="14.25" customHeight="1" thickBot="1">
      <c r="N79"/>
      <c r="O79" s="165">
        <v>5</v>
      </c>
      <c r="P79" s="167">
        <v>2415.7648917070001</v>
      </c>
      <c r="Q79" s="167">
        <v>16288.39</v>
      </c>
      <c r="S79" s="203">
        <v>4.4899210529999998</v>
      </c>
      <c r="T79" s="203">
        <v>2415764.8917069999</v>
      </c>
      <c r="U79" s="204">
        <v>2.2303102765074381E-2</v>
      </c>
      <c r="W79" s="225"/>
      <c r="X79" s="224" t="s">
        <v>298</v>
      </c>
      <c r="Y79" s="228">
        <v>-0.1</v>
      </c>
      <c r="Z79" s="486">
        <v>-0.4</v>
      </c>
    </row>
    <row r="80" spans="14:26" ht="14.25" customHeight="1">
      <c r="O80" s="165">
        <v>6</v>
      </c>
      <c r="P80" s="381">
        <v>2500.5747999999999</v>
      </c>
      <c r="Q80" s="167">
        <v>16120.3</v>
      </c>
      <c r="S80" s="116">
        <v>12.786757286</v>
      </c>
      <c r="T80" s="383">
        <v>2500574.7999999998</v>
      </c>
      <c r="U80" s="382">
        <v>6.136232654668039E-2</v>
      </c>
      <c r="W80" s="226" t="s">
        <v>299</v>
      </c>
      <c r="X80" s="227" t="s">
        <v>297</v>
      </c>
      <c r="Y80" s="224">
        <v>-1.3</v>
      </c>
      <c r="Z80" s="484">
        <v>1.4</v>
      </c>
    </row>
    <row r="81" spans="14:26" ht="14.25" customHeight="1" thickBot="1">
      <c r="O81" s="165">
        <v>7</v>
      </c>
      <c r="P81" s="381">
        <v>2538.9555111870004</v>
      </c>
      <c r="Q81" s="167">
        <v>16450.52</v>
      </c>
      <c r="S81" s="116">
        <v>4.7047664210000004</v>
      </c>
      <c r="T81" s="383">
        <v>2538955.5111870002</v>
      </c>
      <c r="U81" s="382">
        <v>2.2236386893445568E-2</v>
      </c>
      <c r="W81" s="225"/>
      <c r="X81" s="228" t="s">
        <v>298</v>
      </c>
      <c r="Y81" s="228">
        <v>6.5</v>
      </c>
      <c r="Z81" s="486">
        <v>2.9</v>
      </c>
    </row>
    <row r="82" spans="14:26" ht="14.25" customHeight="1">
      <c r="O82" s="165">
        <v>8</v>
      </c>
      <c r="P82" s="167">
        <v>2587.3609000000001</v>
      </c>
      <c r="Q82" s="167">
        <v>16718.8</v>
      </c>
      <c r="S82" s="116">
        <v>5.1351279559999998</v>
      </c>
      <c r="T82" s="395">
        <v>2587360.9</v>
      </c>
      <c r="U82" s="396">
        <v>2.3816366503799299E-2</v>
      </c>
      <c r="W82" s="229" t="s">
        <v>300</v>
      </c>
      <c r="X82" s="224" t="s">
        <v>297</v>
      </c>
      <c r="Y82" s="224">
        <v>1.7</v>
      </c>
      <c r="Z82" s="484">
        <v>0</v>
      </c>
    </row>
    <row r="83" spans="14:26" ht="14.25" customHeight="1" thickBot="1">
      <c r="O83" s="165">
        <v>9</v>
      </c>
      <c r="P83" s="167">
        <v>2598.0394000000001</v>
      </c>
      <c r="Q83" s="167">
        <v>17176.2</v>
      </c>
      <c r="S83" s="116">
        <v>1.83860248</v>
      </c>
      <c r="T83" s="395">
        <v>2598039.4</v>
      </c>
      <c r="U83" s="396">
        <v>8.492261418360323E-3</v>
      </c>
      <c r="W83" s="379"/>
      <c r="X83" s="380" t="s">
        <v>298</v>
      </c>
      <c r="Y83" s="228">
        <v>6.9</v>
      </c>
      <c r="Z83" s="486">
        <v>6.1</v>
      </c>
    </row>
    <row r="84" spans="14:26" ht="14.25" customHeight="1">
      <c r="O84" s="165">
        <v>10</v>
      </c>
      <c r="P84" s="167">
        <v>2560.3143112265502</v>
      </c>
      <c r="Q84" s="167">
        <v>17458.060000000001</v>
      </c>
      <c r="S84" s="116">
        <v>7.9238848816400003</v>
      </c>
      <c r="T84" s="395">
        <v>2560314.31122655</v>
      </c>
      <c r="U84" s="396">
        <v>3.7138650580024919E-2</v>
      </c>
    </row>
    <row r="85" spans="14:26" ht="14.25" customHeight="1">
      <c r="O85" s="165">
        <v>11</v>
      </c>
      <c r="P85" s="167">
        <v>2596.9060535530602</v>
      </c>
      <c r="Q85" s="167">
        <v>17541.28</v>
      </c>
      <c r="S85" s="116">
        <v>1.9392129675000001</v>
      </c>
      <c r="T85" s="395">
        <v>2596906.0535530602</v>
      </c>
      <c r="U85" s="396">
        <v>8.960876955160341E-3</v>
      </c>
    </row>
    <row r="86" spans="14:26" ht="14.25" customHeight="1">
      <c r="O86" s="165">
        <v>12</v>
      </c>
      <c r="P86" s="167">
        <v>3026.5893560806203</v>
      </c>
      <c r="Q86" s="167">
        <v>18126.12</v>
      </c>
      <c r="S86" s="116">
        <v>14.673215398649999</v>
      </c>
      <c r="T86" s="395">
        <v>3026589.3560806201</v>
      </c>
      <c r="U86" s="396">
        <v>5.8177229900728475E-2</v>
      </c>
    </row>
    <row r="87" spans="14:26" ht="14.25" customHeight="1">
      <c r="N87" s="165">
        <v>2021</v>
      </c>
      <c r="O87" s="165">
        <v>1</v>
      </c>
      <c r="P87" s="167">
        <v>3004.3648227543199</v>
      </c>
      <c r="Q87" s="167">
        <v>20030.05</v>
      </c>
      <c r="S87" s="116">
        <v>14.909253953569999</v>
      </c>
      <c r="T87" s="395">
        <v>3004364.8227543198</v>
      </c>
      <c r="U87" s="396">
        <v>5.9550373539129384E-2</v>
      </c>
    </row>
    <row r="88" spans="14:26" ht="14.25" customHeight="1">
      <c r="O88" s="165">
        <v>2</v>
      </c>
      <c r="P88" s="167">
        <v>3550.0830454030001</v>
      </c>
      <c r="Q88" s="167">
        <v>25876.89</v>
      </c>
      <c r="S88" s="116">
        <v>32.019162684999998</v>
      </c>
      <c r="T88" s="395">
        <v>3550083.045403</v>
      </c>
      <c r="U88" s="396">
        <v>0.10823125749622647</v>
      </c>
    </row>
    <row r="89" spans="14:26" ht="14.25" customHeight="1">
      <c r="O89" s="165">
        <v>3</v>
      </c>
      <c r="P89" s="167">
        <v>3691.9368365640003</v>
      </c>
      <c r="Q89" s="167">
        <v>33952.239999999998</v>
      </c>
      <c r="S89" s="116">
        <v>24.910131655000001</v>
      </c>
      <c r="T89" s="395">
        <v>3691936.8365640002</v>
      </c>
      <c r="U89" s="396">
        <v>8.0966060117702174E-2</v>
      </c>
    </row>
    <row r="90" spans="14:26" ht="12.75">
      <c r="O90" s="165">
        <v>4</v>
      </c>
      <c r="P90" s="167">
        <v>3719.067887445</v>
      </c>
      <c r="Q90" s="167">
        <v>35351.47</v>
      </c>
      <c r="S90" s="116">
        <v>35.887140222000042</v>
      </c>
      <c r="T90" s="395">
        <v>3719067.887445</v>
      </c>
      <c r="U90" s="396">
        <v>0.11579398271211827</v>
      </c>
    </row>
  </sheetData>
  <customSheetViews>
    <customSheetView guid="{8D4EA38E-ED42-44A9-9431-B3D4F6087B53}" showPageBreaks="1" showGridLines="0" view="pageBreakPreview">
      <pane xSplit="1" ySplit="3" topLeftCell="AP4" activePane="bottomRight" state="frozen"/>
      <selection pane="bottomRight" activeCell="AV27" sqref="AV27"/>
      <pageMargins left="0" right="0" top="0" bottom="0" header="0" footer="0"/>
    </customSheetView>
    <customSheetView guid="{B6000075-C6E9-470D-8855-6E4C41B43187}" scale="60" showPageBreaks="1" showGridLines="0" view="pageBreakPreview">
      <selection activeCell="O25" sqref="O25"/>
      <pageMargins left="0" right="0" top="0" bottom="0" header="0" footer="0"/>
    </customSheetView>
    <customSheetView guid="{A510ACF3-DF9A-47BB-87AF-862EA6359570}" scale="60" showPageBreaks="1" showGridLines="0" view="pageBreakPreview">
      <selection activeCell="O25" sqref="O25"/>
      <pageMargins left="0" right="0" top="0" bottom="0" header="0" footer="0"/>
    </customSheetView>
    <customSheetView guid="{83D4AEBA-9C92-42A7-8C70-A480F50C01E3}" showGridLines="0" topLeftCell="AG1">
      <selection activeCell="AT23" sqref="AT23"/>
      <pageMargins left="0" right="0" top="0" bottom="0" header="0" footer="0"/>
    </customSheetView>
    <customSheetView guid="{254DF0CF-5342-436C-8392-04866B911B72}" showGridLines="0">
      <selection activeCell="AR53" sqref="AR53"/>
      <pageMargins left="0" right="0" top="0" bottom="0" header="0" footer="0"/>
    </customSheetView>
    <customSheetView guid="{DC707E39-0569-4FAA-B5FD-B85110680DF5}" showGridLines="0" topLeftCell="AG1">
      <selection activeCell="AR2" sqref="AR2"/>
      <pageMargins left="0" right="0" top="0" bottom="0" header="0" footer="0"/>
    </customSheetView>
    <customSheetView guid="{5B55F06F-38A3-4953-A2E1-A01BECB01CAC}" scale="60" showPageBreaks="1" showGridLines="0" view="pageBreakPreview">
      <selection activeCell="O25" sqref="O25"/>
      <pageMargins left="0" right="0" top="0" bottom="0" header="0" footer="0"/>
    </customSheetView>
    <customSheetView guid="{54FD4859-4825-49C8-AF88-E7B792413D64}" scale="60" showPageBreaks="1" showGridLines="0" view="pageBreakPreview">
      <selection activeCell="O25" sqref="O25"/>
      <pageMargins left="0" right="0" top="0" bottom="0" header="0" footer="0"/>
    </customSheetView>
  </customSheetViews>
  <phoneticPr fontId="31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59999389629810485"/>
    <pageSetUpPr autoPageBreaks="0"/>
  </sheetPr>
  <dimension ref="B1:H22"/>
  <sheetViews>
    <sheetView zoomScale="80" zoomScaleNormal="80" zoomScaleSheetLayoutView="80" workbookViewId="0">
      <selection activeCell="H22" sqref="B3:H22"/>
    </sheetView>
  </sheetViews>
  <sheetFormatPr defaultColWidth="9.28515625" defaultRowHeight="15"/>
  <cols>
    <col min="1" max="1" width="1.28515625" style="40" customWidth="1"/>
    <col min="2" max="2" width="40.28515625" style="40" customWidth="1"/>
    <col min="3" max="4" width="12.5703125" style="40" customWidth="1"/>
    <col min="5" max="5" width="11.5703125" style="40" customWidth="1"/>
    <col min="6" max="6" width="10.5703125" style="40" customWidth="1"/>
    <col min="7" max="7" width="9.5703125" style="40" customWidth="1"/>
    <col min="8" max="8" width="11" style="40" customWidth="1"/>
    <col min="9" max="16384" width="9.28515625" style="40"/>
  </cols>
  <sheetData>
    <row r="1" spans="2:8" ht="18.75">
      <c r="B1" s="75" t="s">
        <v>301</v>
      </c>
      <c r="C1" s="75"/>
    </row>
    <row r="2" spans="2:8" ht="15.75" customHeight="1"/>
    <row r="3" spans="2:8" ht="24" customHeight="1">
      <c r="B3" s="584" t="s">
        <v>302</v>
      </c>
      <c r="C3" s="587">
        <v>2020</v>
      </c>
      <c r="D3" s="588"/>
      <c r="E3" s="471">
        <v>2021</v>
      </c>
      <c r="F3" s="585" t="s">
        <v>303</v>
      </c>
      <c r="G3" s="586"/>
      <c r="H3" s="589" t="s">
        <v>304</v>
      </c>
    </row>
    <row r="4" spans="2:8" ht="25.5" customHeight="1">
      <c r="B4" s="584"/>
      <c r="C4" s="405" t="s">
        <v>305</v>
      </c>
      <c r="D4" s="405" t="s">
        <v>306</v>
      </c>
      <c r="E4" s="404" t="s">
        <v>307</v>
      </c>
      <c r="F4" s="402" t="s">
        <v>308</v>
      </c>
      <c r="G4" s="403" t="s">
        <v>309</v>
      </c>
      <c r="H4" s="589"/>
    </row>
    <row r="5" spans="2:8" ht="15.75" customHeight="1">
      <c r="B5" s="398" t="s">
        <v>310</v>
      </c>
      <c r="C5" s="140">
        <v>10729.282835</v>
      </c>
      <c r="D5" s="140">
        <v>10401.975578182612</v>
      </c>
      <c r="E5" s="140">
        <v>13134.000035199881</v>
      </c>
      <c r="F5" s="406">
        <v>4851.146599858349</v>
      </c>
      <c r="G5" s="407">
        <v>107.02274055455085</v>
      </c>
      <c r="H5" s="565">
        <v>1.6920860223989249</v>
      </c>
    </row>
    <row r="6" spans="2:8" ht="15.75" customHeight="1">
      <c r="B6" s="399" t="s">
        <v>311</v>
      </c>
      <c r="C6" s="137">
        <v>943.20500000000004</v>
      </c>
      <c r="D6" s="137">
        <v>914.08552137178003</v>
      </c>
      <c r="E6" s="137">
        <v>1180.1430637505086</v>
      </c>
      <c r="F6" s="146">
        <v>255.20900823424</v>
      </c>
      <c r="G6" s="408">
        <v>88.923873828082051</v>
      </c>
      <c r="H6" s="566">
        <v>1.3920119544892848</v>
      </c>
    </row>
    <row r="7" spans="2:8" ht="15.75" customHeight="1">
      <c r="B7" s="399" t="s">
        <v>312</v>
      </c>
      <c r="C7" s="137">
        <v>55.1512204142809</v>
      </c>
      <c r="D7" s="137">
        <v>66.242884084140002</v>
      </c>
      <c r="E7" s="137">
        <v>156.01693624937141</v>
      </c>
      <c r="F7" s="146">
        <v>151.02786494269</v>
      </c>
      <c r="G7" s="408">
        <v>333.80077426292098</v>
      </c>
      <c r="H7" s="566">
        <v>22.012591203200561</v>
      </c>
    </row>
    <row r="8" spans="2:8" s="92" customFormat="1" ht="15.75" customHeight="1">
      <c r="B8" s="400" t="s">
        <v>313</v>
      </c>
      <c r="C8" s="136">
        <v>9730.92661458572</v>
      </c>
      <c r="D8" s="136">
        <v>9421.6471727266908</v>
      </c>
      <c r="E8" s="136">
        <v>11797.840035200001</v>
      </c>
      <c r="F8" s="147">
        <v>4444.9097266814188</v>
      </c>
      <c r="G8" s="409">
        <v>105.81666122572497</v>
      </c>
      <c r="H8" s="567">
        <v>1.6605541102210211</v>
      </c>
    </row>
    <row r="9" spans="2:8" ht="15.75" customHeight="1">
      <c r="B9" s="401" t="s">
        <v>314</v>
      </c>
      <c r="C9" s="137">
        <v>8847.1301798857203</v>
      </c>
      <c r="D9" s="137">
        <v>8501.7952377201</v>
      </c>
      <c r="E9" s="137">
        <v>10754.412589374671</v>
      </c>
      <c r="F9" s="148">
        <v>3785.70669786605</v>
      </c>
      <c r="G9" s="408">
        <v>97.830663695066704</v>
      </c>
      <c r="H9" s="566">
        <v>1.5431765572905214</v>
      </c>
    </row>
    <row r="10" spans="2:8" ht="15.75" customHeight="1">
      <c r="B10" s="410" t="s">
        <v>315</v>
      </c>
      <c r="C10" s="137">
        <v>883.79643469999996</v>
      </c>
      <c r="D10" s="137">
        <v>919.85193500659079</v>
      </c>
      <c r="E10" s="137">
        <v>1043.4274458253283</v>
      </c>
      <c r="F10" s="141">
        <v>659.20302881536873</v>
      </c>
      <c r="G10" s="408">
        <v>199.20076008140936</v>
      </c>
      <c r="H10" s="568">
        <v>2.9485037802564147</v>
      </c>
    </row>
    <row r="11" spans="2:8" ht="15.75" customHeight="1">
      <c r="B11" s="411" t="s">
        <v>316</v>
      </c>
      <c r="C11" s="140">
        <v>14577.486915400001</v>
      </c>
      <c r="D11" s="140">
        <v>13960.787468494751</v>
      </c>
      <c r="E11" s="140">
        <v>13951.577164</v>
      </c>
      <c r="F11" s="142">
        <v>4935.3935780874099</v>
      </c>
      <c r="G11" s="407">
        <v>84.145817557566019</v>
      </c>
      <c r="H11" s="565">
        <v>1.4864522090993209</v>
      </c>
    </row>
    <row r="12" spans="2:8" ht="15.75" customHeight="1">
      <c r="B12" s="410" t="s">
        <v>317</v>
      </c>
      <c r="C12" s="137">
        <v>13604.910520400001</v>
      </c>
      <c r="D12" s="137">
        <v>13001.373876469432</v>
      </c>
      <c r="E12" s="137">
        <v>12991.7956572</v>
      </c>
      <c r="F12" s="141">
        <v>4694.9867026762795</v>
      </c>
      <c r="G12" s="408">
        <v>84.237629105311214</v>
      </c>
      <c r="H12" s="566">
        <v>1.5383160701782779</v>
      </c>
    </row>
    <row r="13" spans="2:8" ht="15.75" customHeight="1">
      <c r="B13" s="410" t="s">
        <v>318</v>
      </c>
      <c r="C13" s="137">
        <v>10178.280297400001</v>
      </c>
      <c r="D13" s="137">
        <v>9912.1608478172511</v>
      </c>
      <c r="E13" s="137">
        <v>10052.2278788</v>
      </c>
      <c r="F13" s="141">
        <v>4120.929819489369</v>
      </c>
      <c r="G13" s="408">
        <v>82.739397229533139</v>
      </c>
      <c r="H13" s="566">
        <v>1.5411552545931466</v>
      </c>
    </row>
    <row r="14" spans="2:8" ht="15.75" customHeight="1">
      <c r="B14" s="410" t="s">
        <v>319</v>
      </c>
      <c r="C14" s="137">
        <v>3408.0151731999999</v>
      </c>
      <c r="D14" s="137">
        <v>3051.6549662457101</v>
      </c>
      <c r="E14" s="137">
        <v>3498.4764502999992</v>
      </c>
      <c r="F14" s="141">
        <v>551.35418372251002</v>
      </c>
      <c r="G14" s="408">
        <v>60.799565690070999</v>
      </c>
      <c r="H14" s="566">
        <v>1.4437457469977777</v>
      </c>
    </row>
    <row r="15" spans="2:8" ht="15.75" customHeight="1">
      <c r="B15" s="410" t="s">
        <v>320</v>
      </c>
      <c r="C15" s="137">
        <v>18.615049800000001</v>
      </c>
      <c r="D15" s="137">
        <v>37.558062406469972</v>
      </c>
      <c r="E15" s="137">
        <v>-558.90867189999994</v>
      </c>
      <c r="F15" s="141">
        <v>22.702699464400006</v>
      </c>
      <c r="G15" s="408">
        <v>-7.2313129799861482</v>
      </c>
      <c r="H15" s="566" t="s">
        <v>321</v>
      </c>
    </row>
    <row r="16" spans="2:8" ht="15.75" customHeight="1">
      <c r="B16" s="412" t="s">
        <v>322</v>
      </c>
      <c r="C16" s="139">
        <v>972.57639500000005</v>
      </c>
      <c r="D16" s="139">
        <v>959.4135920253201</v>
      </c>
      <c r="E16" s="139">
        <v>1137.5459599999999</v>
      </c>
      <c r="F16" s="143">
        <v>240.40687541113002</v>
      </c>
      <c r="G16" s="413">
        <v>82.39208189633105</v>
      </c>
      <c r="H16" s="568">
        <v>0.89630318713856039</v>
      </c>
    </row>
    <row r="17" spans="2:8" ht="15.75" customHeight="1">
      <c r="B17" s="414" t="s">
        <v>323</v>
      </c>
      <c r="C17" s="136">
        <v>-3848.2040804000007</v>
      </c>
      <c r="D17" s="136">
        <v>-3558.8118903121394</v>
      </c>
      <c r="E17" s="136">
        <v>-817.57712880011968</v>
      </c>
      <c r="F17" s="145">
        <v>-84.246978229060915</v>
      </c>
      <c r="G17" s="415"/>
      <c r="H17" s="569"/>
    </row>
    <row r="18" spans="2:8" ht="15.75" customHeight="1">
      <c r="B18" s="416" t="s">
        <v>324</v>
      </c>
      <c r="C18" s="138">
        <v>-9.9467000006044734E-2</v>
      </c>
      <c r="D18" s="138">
        <v>-9.5334990532801159E-2</v>
      </c>
      <c r="E18" s="138">
        <v>-1.9950637598831616E-2</v>
      </c>
      <c r="F18" s="144">
        <v>-2.0558071798209105E-3</v>
      </c>
      <c r="G18" s="417"/>
      <c r="H18" s="570"/>
    </row>
    <row r="19" spans="2:8" ht="15.75" customHeight="1">
      <c r="B19" s="410" t="s">
        <v>325</v>
      </c>
      <c r="C19" s="137">
        <v>-4846.5603008142807</v>
      </c>
      <c r="D19" s="137">
        <v>-4539.1402957680602</v>
      </c>
      <c r="E19" s="137">
        <v>-2153.7371287999995</v>
      </c>
      <c r="F19" s="141">
        <v>-490.48385140599112</v>
      </c>
      <c r="G19" s="417"/>
      <c r="H19" s="570"/>
    </row>
    <row r="20" spans="2:8" ht="15.75" customHeight="1">
      <c r="B20" s="416" t="s">
        <v>324</v>
      </c>
      <c r="C20" s="138">
        <v>-0.125</v>
      </c>
      <c r="D20" s="138">
        <v>-0.12159645141742774</v>
      </c>
      <c r="E20" s="138">
        <v>-5.2555810854075145E-2</v>
      </c>
      <c r="F20" s="144">
        <v>-1.1968859233918768E-2</v>
      </c>
      <c r="G20" s="418"/>
      <c r="H20" s="137"/>
    </row>
    <row r="21" spans="2:8" ht="15.75" customHeight="1">
      <c r="B21" s="410" t="s">
        <v>326</v>
      </c>
      <c r="C21" s="137">
        <v>-3873.9839058142807</v>
      </c>
      <c r="D21" s="137">
        <v>-3579.72670374274</v>
      </c>
      <c r="E21" s="137">
        <v>-1016.1911687999996</v>
      </c>
      <c r="F21" s="141">
        <v>-250.0769759948611</v>
      </c>
      <c r="G21" s="417"/>
      <c r="H21" s="570"/>
    </row>
    <row r="22" spans="2:8" ht="15.75" customHeight="1">
      <c r="B22" s="419" t="s">
        <v>324</v>
      </c>
      <c r="C22" s="420">
        <v>-9.9915807948458946E-2</v>
      </c>
      <c r="D22" s="420">
        <v>-9.5895265591404141E-2</v>
      </c>
      <c r="E22" s="420">
        <v>-2.4797246676427513E-2</v>
      </c>
      <c r="F22" s="421">
        <v>-6.1024152268145705E-3</v>
      </c>
      <c r="G22" s="422"/>
      <c r="H22" s="139"/>
    </row>
  </sheetData>
  <customSheetViews>
    <customSheetView guid="{8D4EA38E-ED42-44A9-9431-B3D4F6087B53}" scale="60" showPageBreaks="1" view="pageBreakPreview">
      <selection activeCell="L10" sqref="L10"/>
      <pageMargins left="0" right="0" top="0" bottom="0" header="0" footer="0"/>
      <pageSetup paperSize="9" scale="82"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mergeCells count="4">
    <mergeCell ref="B3:B4"/>
    <mergeCell ref="F3:G3"/>
    <mergeCell ref="C3:D3"/>
    <mergeCell ref="H3:H4"/>
  </mergeCells>
  <pageMargins left="0.7" right="0.7" top="0.75" bottom="0.75" header="0.3" footer="0.3"/>
  <pageSetup paperSize="9" scale="78" orientation="portrait" r:id="rId6"/>
  <colBreaks count="1" manualBreakCount="1">
    <brk id="8" max="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autoPageBreaks="0"/>
  </sheetPr>
  <dimension ref="A1:AD16"/>
  <sheetViews>
    <sheetView tabSelected="1" topLeftCell="N1" zoomScale="85" zoomScaleNormal="85" zoomScaleSheetLayoutView="50" workbookViewId="0">
      <selection activeCell="AD14" sqref="AD14"/>
    </sheetView>
  </sheetViews>
  <sheetFormatPr defaultColWidth="9.28515625" defaultRowHeight="15"/>
  <cols>
    <col min="1" max="1" width="15.42578125" style="189" customWidth="1"/>
    <col min="2" max="13" width="7.28515625" style="189" hidden="1" customWidth="1"/>
    <col min="14" max="17" width="7.28515625" style="189" customWidth="1"/>
    <col min="18" max="27" width="9.28515625" style="189"/>
    <col min="28" max="28" width="10.28515625" style="189" bestFit="1" customWidth="1"/>
    <col min="29" max="16384" width="9.28515625" style="189"/>
  </cols>
  <sheetData>
    <row r="1" spans="1:30" s="230" customFormat="1">
      <c r="A1" s="230" t="s">
        <v>21</v>
      </c>
    </row>
    <row r="2" spans="1:30" s="230" customFormat="1">
      <c r="B2" s="230">
        <v>2017</v>
      </c>
      <c r="F2" s="230">
        <v>2018</v>
      </c>
      <c r="J2" s="230">
        <v>2019</v>
      </c>
      <c r="N2" s="230">
        <v>2020</v>
      </c>
      <c r="R2" s="230" t="s">
        <v>22</v>
      </c>
      <c r="V2" s="230" t="s">
        <v>23</v>
      </c>
      <c r="Z2" s="230" t="s">
        <v>24</v>
      </c>
      <c r="AD2" s="230" t="s">
        <v>497</v>
      </c>
    </row>
    <row r="3" spans="1:30" s="230" customFormat="1">
      <c r="B3" s="230" t="s">
        <v>25</v>
      </c>
      <c r="C3" s="230" t="s">
        <v>26</v>
      </c>
      <c r="D3" s="230" t="s">
        <v>27</v>
      </c>
      <c r="E3" s="230" t="s">
        <v>28</v>
      </c>
      <c r="F3" s="230" t="s">
        <v>25</v>
      </c>
      <c r="G3" s="230" t="s">
        <v>26</v>
      </c>
      <c r="H3" s="230" t="s">
        <v>27</v>
      </c>
      <c r="I3" s="230" t="s">
        <v>28</v>
      </c>
      <c r="J3" s="230" t="s">
        <v>25</v>
      </c>
      <c r="K3" s="230" t="s">
        <v>26</v>
      </c>
      <c r="L3" s="230" t="s">
        <v>27</v>
      </c>
      <c r="M3" s="230" t="s">
        <v>28</v>
      </c>
      <c r="N3" s="230" t="s">
        <v>25</v>
      </c>
      <c r="O3" s="230" t="s">
        <v>26</v>
      </c>
      <c r="P3" s="230" t="s">
        <v>27</v>
      </c>
      <c r="Q3" s="230" t="s">
        <v>28</v>
      </c>
      <c r="R3" s="230" t="s">
        <v>25</v>
      </c>
      <c r="S3" s="230" t="s">
        <v>26</v>
      </c>
      <c r="T3" s="230" t="s">
        <v>27</v>
      </c>
      <c r="U3" s="230" t="s">
        <v>28</v>
      </c>
      <c r="V3" s="230" t="s">
        <v>25</v>
      </c>
      <c r="W3" s="230" t="s">
        <v>26</v>
      </c>
      <c r="X3" s="230" t="s">
        <v>27</v>
      </c>
      <c r="Y3" s="230" t="s">
        <v>28</v>
      </c>
      <c r="Z3" s="230" t="s">
        <v>25</v>
      </c>
      <c r="AA3" s="230" t="s">
        <v>26</v>
      </c>
      <c r="AB3" s="230" t="s">
        <v>27</v>
      </c>
      <c r="AC3" s="230" t="s">
        <v>28</v>
      </c>
      <c r="AD3" s="230" t="s">
        <v>25</v>
      </c>
    </row>
    <row r="4" spans="1:30" s="230" customFormat="1">
      <c r="A4" s="230" t="s">
        <v>29</v>
      </c>
    </row>
    <row r="5" spans="1:30" s="230" customFormat="1">
      <c r="A5" s="230" t="s">
        <v>30</v>
      </c>
      <c r="B5" s="442">
        <v>2.1800000000000002</v>
      </c>
      <c r="C5" s="442">
        <v>3.53451951</v>
      </c>
      <c r="D5" s="442">
        <v>5.1349728300000006</v>
      </c>
      <c r="E5" s="442">
        <v>7.6754413100000001</v>
      </c>
      <c r="F5" s="442">
        <v>7.9495731800000007</v>
      </c>
      <c r="G5" s="442">
        <v>7.0722933000000001</v>
      </c>
      <c r="H5" s="442">
        <v>7.0386595000000005</v>
      </c>
      <c r="I5" s="442">
        <v>8.5923030199999992</v>
      </c>
      <c r="J5" s="443">
        <v>7.8075734999999993</v>
      </c>
      <c r="K5" s="443">
        <v>8.8636544000000015</v>
      </c>
      <c r="L5" s="443">
        <v>9.9935703099999991</v>
      </c>
      <c r="M5" s="443">
        <v>6.1475071899999998</v>
      </c>
      <c r="N5" s="443">
        <v>6.5724832400000004</v>
      </c>
      <c r="O5" s="443">
        <v>3.7307474200000001</v>
      </c>
      <c r="P5" s="443">
        <v>2.0832603399999998</v>
      </c>
      <c r="Q5" s="443">
        <v>2.9293650499999999</v>
      </c>
      <c r="R5" s="443">
        <v>1.76819711</v>
      </c>
      <c r="S5" s="443">
        <v>4.4284317599999996</v>
      </c>
      <c r="T5" s="443">
        <v>3.4667332599999998</v>
      </c>
      <c r="U5" s="443">
        <v>2.1858975599999999</v>
      </c>
      <c r="V5" s="443">
        <v>1.4058982000000002</v>
      </c>
      <c r="W5" s="443">
        <v>-1.01127126</v>
      </c>
      <c r="X5" s="443">
        <v>-0.6166340589999999</v>
      </c>
      <c r="Y5" s="443">
        <v>0.12336745700000007</v>
      </c>
      <c r="Z5" s="443">
        <v>0.42005075000000014</v>
      </c>
      <c r="AA5" s="443">
        <v>0.47093145000000014</v>
      </c>
      <c r="AB5" s="443">
        <v>0.45498131999999991</v>
      </c>
      <c r="AC5" s="443">
        <v>0.41477082199999993</v>
      </c>
      <c r="AD5" s="443">
        <v>0.43387306199999998</v>
      </c>
    </row>
    <row r="6" spans="1:30" s="230" customFormat="1">
      <c r="A6" s="230" t="s">
        <v>31</v>
      </c>
      <c r="B6" s="442">
        <v>0</v>
      </c>
      <c r="C6" s="442">
        <v>0</v>
      </c>
      <c r="D6" s="442">
        <v>-2.9999999817675871E-8</v>
      </c>
      <c r="E6" s="442">
        <v>0</v>
      </c>
      <c r="F6" s="442">
        <v>-2.6000000019621439E-7</v>
      </c>
      <c r="G6" s="442">
        <v>-3.9999999756901161E-8</v>
      </c>
      <c r="H6" s="442">
        <v>-6.9999999574577032E-8</v>
      </c>
      <c r="I6" s="442">
        <v>-9.9999999392252903E-8</v>
      </c>
      <c r="J6" s="443">
        <v>-3.9999999756901161E-8</v>
      </c>
      <c r="K6" s="443">
        <v>-1.2000000104706032E-7</v>
      </c>
      <c r="L6" s="443">
        <v>-1.6000000080396148E-7</v>
      </c>
      <c r="M6" s="443">
        <v>-7.0000000462755452E-8</v>
      </c>
      <c r="N6" s="443">
        <v>-8.0000000401980742E-8</v>
      </c>
      <c r="O6" s="443">
        <v>1.9999999878450581E-8</v>
      </c>
      <c r="P6" s="443">
        <v>6.0000000079440952E-8</v>
      </c>
      <c r="Q6" s="443">
        <v>-4.9999999696126451E-8</v>
      </c>
      <c r="R6" s="443">
        <v>-1.0999999999761201E-7</v>
      </c>
      <c r="S6" s="443">
        <v>0.93900700000000015</v>
      </c>
      <c r="T6" s="443">
        <v>1.7821830200000006</v>
      </c>
      <c r="U6" s="443">
        <v>2.6470761700000001</v>
      </c>
      <c r="V6" s="443">
        <v>3.50801607</v>
      </c>
      <c r="W6" s="443">
        <v>3.3436505200000002</v>
      </c>
      <c r="X6" s="443">
        <v>3.3180674990000001</v>
      </c>
      <c r="Y6" s="443">
        <v>3.214121853</v>
      </c>
      <c r="Z6" s="443">
        <v>3.0470567200000001</v>
      </c>
      <c r="AA6" s="443">
        <v>2.8470497699999999</v>
      </c>
      <c r="AB6" s="443">
        <v>2.6386526400000001</v>
      </c>
      <c r="AC6" s="443">
        <v>2.4364879580000003</v>
      </c>
      <c r="AD6" s="443">
        <v>2.2510795880000001</v>
      </c>
    </row>
    <row r="7" spans="1:30" s="230" customFormat="1">
      <c r="A7" s="230" t="s">
        <v>32</v>
      </c>
      <c r="B7" s="442">
        <v>0</v>
      </c>
      <c r="C7" s="442">
        <v>0</v>
      </c>
      <c r="D7" s="442">
        <v>-2.0000000766629E-8</v>
      </c>
      <c r="E7" s="442">
        <v>0</v>
      </c>
      <c r="F7" s="442">
        <v>-1.4999999997655777E-7</v>
      </c>
      <c r="G7" s="442">
        <v>-2.0000000766629E-8</v>
      </c>
      <c r="H7" s="442">
        <v>-3.0000000705854291E-8</v>
      </c>
      <c r="I7" s="442">
        <v>-5.0000000584304871E-8</v>
      </c>
      <c r="J7" s="443">
        <v>-1.9999999878450581E-8</v>
      </c>
      <c r="K7" s="443">
        <v>-7.0000000462755452E-8</v>
      </c>
      <c r="L7" s="443">
        <v>-8.9999998564849193E-8</v>
      </c>
      <c r="M7" s="443">
        <v>-3.9999999756901161E-8</v>
      </c>
      <c r="N7" s="443">
        <v>-4.9999999696126451E-8</v>
      </c>
      <c r="O7" s="443">
        <v>1.9999999878450581E-8</v>
      </c>
      <c r="P7" s="443">
        <v>3.0000000261765081E-8</v>
      </c>
      <c r="Q7" s="443">
        <v>-3.0000000261765081E-8</v>
      </c>
      <c r="R7" s="443">
        <v>-7.0000000018666242E-8</v>
      </c>
      <c r="S7" s="443">
        <v>0.53718753000000063</v>
      </c>
      <c r="T7" s="443">
        <v>1.0260625899999996</v>
      </c>
      <c r="U7" s="443">
        <v>1.5341813399999999</v>
      </c>
      <c r="V7" s="443">
        <v>2.0466216299999997</v>
      </c>
      <c r="W7" s="443">
        <v>1.9495255899999999</v>
      </c>
      <c r="X7" s="443">
        <v>1.93403619</v>
      </c>
      <c r="Y7" s="443">
        <v>1.8716259000000002</v>
      </c>
      <c r="Z7" s="443">
        <v>1.7719761900000002</v>
      </c>
      <c r="AA7" s="443">
        <v>1.6531420800000003</v>
      </c>
      <c r="AB7" s="443">
        <v>1.5297221399999996</v>
      </c>
      <c r="AC7" s="443">
        <v>1.4103621500000001</v>
      </c>
      <c r="AD7" s="443">
        <v>1.3011951900000001</v>
      </c>
    </row>
    <row r="8" spans="1:30" s="230" customFormat="1">
      <c r="A8" s="230" t="s">
        <v>33</v>
      </c>
      <c r="B8" s="442">
        <v>0</v>
      </c>
      <c r="C8" s="442">
        <v>0</v>
      </c>
      <c r="D8" s="442">
        <v>-1.9999999878450581E-8</v>
      </c>
      <c r="E8" s="442">
        <v>0</v>
      </c>
      <c r="F8" s="442">
        <v>-1.200000001588819E-7</v>
      </c>
      <c r="G8" s="442">
        <v>-1.9999999878450581E-8</v>
      </c>
      <c r="H8" s="442">
        <v>-2.9999999817675871E-8</v>
      </c>
      <c r="I8" s="442">
        <v>-4.9999998807948032E-8</v>
      </c>
      <c r="J8" s="443">
        <v>-1.9999999878450581E-8</v>
      </c>
      <c r="K8" s="443">
        <v>-5.9999999635351742E-8</v>
      </c>
      <c r="L8" s="443">
        <v>-7.0000000462755452E-8</v>
      </c>
      <c r="M8" s="443">
        <v>-2.9999999817675871E-8</v>
      </c>
      <c r="N8" s="443">
        <v>-4.0000000645079581E-8</v>
      </c>
      <c r="O8" s="443">
        <v>9.9999999392252903E-9</v>
      </c>
      <c r="P8" s="443">
        <v>2.9999999817675871E-8</v>
      </c>
      <c r="Q8" s="443">
        <v>-2.9999999817675871E-8</v>
      </c>
      <c r="R8" s="443">
        <v>-4.9999999918171056E-8</v>
      </c>
      <c r="S8" s="443">
        <v>0.45575705999999983</v>
      </c>
      <c r="T8" s="443">
        <v>0.87423850999999964</v>
      </c>
      <c r="U8" s="443">
        <v>1.3130019400000004</v>
      </c>
      <c r="V8" s="443">
        <v>1.7593181599999994</v>
      </c>
      <c r="W8" s="443">
        <v>1.6751603900000003</v>
      </c>
      <c r="X8" s="443">
        <v>1.6615212399999999</v>
      </c>
      <c r="Y8" s="443">
        <v>1.6068576299999995</v>
      </c>
      <c r="Z8" s="443">
        <v>1.5199469099999998</v>
      </c>
      <c r="AA8" s="443">
        <v>1.4165682099999994</v>
      </c>
      <c r="AB8" s="443">
        <v>1.3094278400000006</v>
      </c>
      <c r="AC8" s="443">
        <v>1.2060223999999993</v>
      </c>
      <c r="AD8" s="443">
        <v>1.1116187100000001</v>
      </c>
    </row>
    <row r="9" spans="1:30" s="230" customFormat="1">
      <c r="A9" s="230">
        <v>0.3</v>
      </c>
      <c r="B9" s="442">
        <v>0</v>
      </c>
      <c r="C9" s="442">
        <v>0</v>
      </c>
      <c r="D9" s="442">
        <v>-9.9999999392252903E-9</v>
      </c>
      <c r="E9" s="442">
        <v>0</v>
      </c>
      <c r="F9" s="442">
        <v>-1.3000000009810719E-7</v>
      </c>
      <c r="G9" s="442">
        <v>-1.9999999878450581E-8</v>
      </c>
      <c r="H9" s="442">
        <v>-3.9999999756901161E-8</v>
      </c>
      <c r="I9" s="442">
        <v>-5.0000000584304871E-8</v>
      </c>
      <c r="J9" s="443">
        <v>-1.9999999878450581E-8</v>
      </c>
      <c r="K9" s="443">
        <v>-5.9999999635351742E-8</v>
      </c>
      <c r="L9" s="443">
        <v>-7.0000000462755452E-8</v>
      </c>
      <c r="M9" s="443">
        <v>-2.9999999817675871E-8</v>
      </c>
      <c r="N9" s="443">
        <v>-3.9999999756901161E-8</v>
      </c>
      <c r="O9" s="443">
        <v>9.9999999392252903E-9</v>
      </c>
      <c r="P9" s="443">
        <v>2.9999999817675871E-8</v>
      </c>
      <c r="Q9" s="443">
        <v>-3.0000000261765081E-8</v>
      </c>
      <c r="R9" s="443">
        <v>-6.0000000079440952E-8</v>
      </c>
      <c r="S9" s="443">
        <v>0.45771839000000014</v>
      </c>
      <c r="T9" s="443">
        <v>0.88143014999999991</v>
      </c>
      <c r="U9" s="443">
        <v>1.3292096999999998</v>
      </c>
      <c r="V9" s="443">
        <v>1.7882559400000009</v>
      </c>
      <c r="W9" s="443">
        <v>1.7020697799999995</v>
      </c>
      <c r="X9" s="443">
        <v>1.6879047800000002</v>
      </c>
      <c r="Y9" s="443">
        <v>1.6313991500000009</v>
      </c>
      <c r="Z9" s="443">
        <v>1.5418992100000004</v>
      </c>
      <c r="AA9" s="443">
        <v>1.4356845500000004</v>
      </c>
      <c r="AB9" s="443">
        <v>1.3258161699999995</v>
      </c>
      <c r="AC9" s="443">
        <v>1.2199727900000008</v>
      </c>
      <c r="AD9" s="443">
        <v>1.1235019799999995</v>
      </c>
    </row>
    <row r="10" spans="1:30" s="230" customFormat="1">
      <c r="A10" s="230">
        <v>0.6</v>
      </c>
      <c r="B10" s="442">
        <v>0</v>
      </c>
      <c r="C10" s="442">
        <v>0</v>
      </c>
      <c r="D10" s="442">
        <v>-1.9999999878450581E-8</v>
      </c>
      <c r="E10" s="442">
        <v>0</v>
      </c>
      <c r="F10" s="442">
        <v>-1.4000000003733248E-7</v>
      </c>
      <c r="G10" s="442">
        <v>-2.9999999817675871E-8</v>
      </c>
      <c r="H10" s="442">
        <v>-2.9999999817675871E-8</v>
      </c>
      <c r="I10" s="442">
        <v>-5.0000000584304871E-8</v>
      </c>
      <c r="J10" s="443">
        <v>-1.9999999878450581E-8</v>
      </c>
      <c r="K10" s="443">
        <v>-7.0000000462755452E-8</v>
      </c>
      <c r="L10" s="443">
        <v>-9.0000000341206032E-8</v>
      </c>
      <c r="M10" s="443">
        <v>-4.0000000645079581E-8</v>
      </c>
      <c r="N10" s="443">
        <v>-4.9999999696126451E-8</v>
      </c>
      <c r="O10" s="443">
        <v>1.00000003833145E-8</v>
      </c>
      <c r="P10" s="443">
        <v>3.0000000261765081E-8</v>
      </c>
      <c r="Q10" s="443">
        <v>-2.9999999817675871E-8</v>
      </c>
      <c r="R10" s="443">
        <v>-7.0000000018666242E-8</v>
      </c>
      <c r="S10" s="443">
        <v>0.54458333999999997</v>
      </c>
      <c r="T10" s="443">
        <v>1.0531814600000011</v>
      </c>
      <c r="U10" s="443">
        <v>1.5953008900000007</v>
      </c>
      <c r="V10" s="443">
        <v>2.1557510999999998</v>
      </c>
      <c r="W10" s="443">
        <v>2.0510051700000007</v>
      </c>
      <c r="X10" s="443">
        <v>2.0335324499999992</v>
      </c>
      <c r="Y10" s="443">
        <v>1.9641750099999999</v>
      </c>
      <c r="Z10" s="443">
        <v>1.8547601199999999</v>
      </c>
      <c r="AA10" s="443">
        <v>1.7252307799999995</v>
      </c>
      <c r="AB10" s="443">
        <v>1.5915226699999998</v>
      </c>
      <c r="AC10" s="443">
        <v>1.46296874</v>
      </c>
      <c r="AD10" s="443">
        <v>1.3460064100000002</v>
      </c>
    </row>
    <row r="11" spans="1:30" s="230" customFormat="1" ht="15.75" customHeight="1">
      <c r="A11" s="230">
        <v>0.9</v>
      </c>
      <c r="B11" s="442">
        <v>0</v>
      </c>
      <c r="C11" s="442">
        <v>0</v>
      </c>
      <c r="D11" s="442">
        <v>-2.9999999817675871E-8</v>
      </c>
      <c r="E11" s="442">
        <v>0</v>
      </c>
      <c r="F11" s="442">
        <v>-2.5999999930803597E-7</v>
      </c>
      <c r="G11" s="442">
        <v>-3.9999999756901161E-8</v>
      </c>
      <c r="H11" s="442">
        <v>-7.0000000462755452E-8</v>
      </c>
      <c r="I11" s="442">
        <v>-9.9999999392252903E-8</v>
      </c>
      <c r="J11" s="443">
        <v>-4.0000000645079581E-8</v>
      </c>
      <c r="K11" s="443">
        <v>-1.3000000009810719E-7</v>
      </c>
      <c r="L11" s="443">
        <v>-1.5999999902760464E-7</v>
      </c>
      <c r="M11" s="443">
        <v>-6.9999999574577032E-8</v>
      </c>
      <c r="N11" s="443">
        <v>-8.0000000401980742E-8</v>
      </c>
      <c r="O11" s="443">
        <v>2.9999999817675871E-8</v>
      </c>
      <c r="P11" s="443">
        <v>6.0000000079440952E-8</v>
      </c>
      <c r="Q11" s="443">
        <v>-6.0000000079440952E-8</v>
      </c>
      <c r="R11" s="443">
        <v>-1.0999999999761201E-7</v>
      </c>
      <c r="S11" s="443">
        <v>0.96539143999999943</v>
      </c>
      <c r="T11" s="443">
        <v>1.8789358099999998</v>
      </c>
      <c r="U11" s="443">
        <v>2.8651602999999994</v>
      </c>
      <c r="V11" s="443">
        <v>3.8974719000000011</v>
      </c>
      <c r="W11" s="443">
        <v>3.7057993099999997</v>
      </c>
      <c r="X11" s="443">
        <v>3.6731355000000008</v>
      </c>
      <c r="Y11" s="443">
        <v>3.5443889999999989</v>
      </c>
      <c r="Z11" s="443">
        <v>3.3424662999999999</v>
      </c>
      <c r="AA11" s="443">
        <v>3.10428426</v>
      </c>
      <c r="AB11" s="443">
        <v>2.8591679200000009</v>
      </c>
      <c r="AC11" s="443">
        <v>2.6241916399999994</v>
      </c>
      <c r="AD11" s="443">
        <v>2.4109644399999999</v>
      </c>
    </row>
    <row r="12" spans="1:30" s="230" customFormat="1">
      <c r="A12" s="230" t="s">
        <v>34</v>
      </c>
      <c r="B12" s="442">
        <v>2.1799506100000001</v>
      </c>
      <c r="C12" s="442">
        <v>3.53451951</v>
      </c>
      <c r="D12" s="442">
        <v>5.1349727600000001</v>
      </c>
      <c r="E12" s="442">
        <v>7.6754413100000001</v>
      </c>
      <c r="F12" s="442">
        <v>7.9495726500000004</v>
      </c>
      <c r="G12" s="442">
        <v>7.0722932199999997</v>
      </c>
      <c r="H12" s="442">
        <v>7.0386593700000004</v>
      </c>
      <c r="I12" s="442">
        <v>8.5923028200000005</v>
      </c>
      <c r="J12" s="443">
        <v>7.8075734199999998</v>
      </c>
      <c r="K12" s="443">
        <v>8.8636541500000003</v>
      </c>
      <c r="L12" s="443">
        <v>9.9935699899999992</v>
      </c>
      <c r="M12" s="443">
        <v>6.1475070499999998</v>
      </c>
      <c r="N12" s="443">
        <v>6.5724830699999996</v>
      </c>
      <c r="O12" s="443">
        <v>3.7307474699999998</v>
      </c>
      <c r="P12" s="443">
        <v>2.08326046</v>
      </c>
      <c r="Q12" s="443">
        <v>2.9293649400000001</v>
      </c>
      <c r="R12" s="443">
        <v>1.7681968800000001</v>
      </c>
      <c r="S12" s="443">
        <v>6.3603833500000002</v>
      </c>
      <c r="T12" s="443">
        <v>7.1492173799999996</v>
      </c>
      <c r="U12" s="443">
        <v>7.6801570100000003</v>
      </c>
      <c r="V12" s="443">
        <v>8.7198540599999994</v>
      </c>
      <c r="W12" s="443">
        <v>5.9570652400000004</v>
      </c>
      <c r="X12" s="443">
        <v>6.2969908700000001</v>
      </c>
      <c r="Y12" s="443">
        <v>6.8159728399999997</v>
      </c>
      <c r="Z12" s="443">
        <v>6.7590305700000002</v>
      </c>
      <c r="AA12" s="443">
        <v>6.3876915099999998</v>
      </c>
      <c r="AB12" s="443">
        <v>5.9327839400000002</v>
      </c>
      <c r="AC12" s="443">
        <v>5.4676433299999996</v>
      </c>
      <c r="AD12" s="443">
        <v>5.0977665500000002</v>
      </c>
    </row>
    <row r="13" spans="1:30" s="230" customFormat="1">
      <c r="A13" s="230" t="s">
        <v>6</v>
      </c>
      <c r="B13" s="442">
        <v>8</v>
      </c>
      <c r="C13" s="442">
        <v>8</v>
      </c>
      <c r="D13" s="442">
        <v>8</v>
      </c>
      <c r="E13" s="442">
        <v>8</v>
      </c>
      <c r="F13" s="442">
        <v>8</v>
      </c>
      <c r="G13" s="442">
        <v>8</v>
      </c>
      <c r="H13" s="442">
        <v>8</v>
      </c>
      <c r="I13" s="442">
        <v>8</v>
      </c>
      <c r="J13" s="443">
        <v>8</v>
      </c>
      <c r="K13" s="443">
        <v>8</v>
      </c>
      <c r="L13" s="443">
        <v>8</v>
      </c>
      <c r="M13" s="443">
        <v>8</v>
      </c>
      <c r="N13" s="443">
        <v>8</v>
      </c>
      <c r="O13" s="443">
        <v>8</v>
      </c>
      <c r="P13" s="443">
        <v>8</v>
      </c>
      <c r="Q13" s="443">
        <v>8</v>
      </c>
      <c r="R13" s="443">
        <v>6</v>
      </c>
      <c r="S13" s="443">
        <v>6</v>
      </c>
      <c r="T13" s="443">
        <v>6</v>
      </c>
      <c r="U13" s="443">
        <v>6</v>
      </c>
      <c r="V13" s="443">
        <v>6</v>
      </c>
      <c r="W13" s="443">
        <v>6</v>
      </c>
      <c r="X13" s="443">
        <v>6</v>
      </c>
      <c r="Y13" s="443">
        <v>6</v>
      </c>
      <c r="Z13" s="443">
        <v>6</v>
      </c>
      <c r="AA13" s="443">
        <v>6</v>
      </c>
      <c r="AB13" s="443">
        <v>6</v>
      </c>
      <c r="AC13" s="443">
        <v>6</v>
      </c>
      <c r="AD13" s="443">
        <v>6</v>
      </c>
    </row>
    <row r="14" spans="1:30" s="230" customFormat="1">
      <c r="A14" s="230" t="s">
        <v>35</v>
      </c>
      <c r="B14" s="230">
        <v>2.1799506100000001</v>
      </c>
      <c r="C14" s="230">
        <v>3.53451951</v>
      </c>
      <c r="D14" s="230">
        <v>5.1349727600000001</v>
      </c>
      <c r="E14" s="230">
        <v>7.6754413100000001</v>
      </c>
      <c r="F14" s="230">
        <v>7.9495726500000004</v>
      </c>
      <c r="G14" s="230">
        <v>7.0722932199999997</v>
      </c>
      <c r="H14" s="230">
        <v>7.0386593700000004</v>
      </c>
      <c r="I14" s="230">
        <v>8.5923028200000005</v>
      </c>
      <c r="J14" s="443">
        <v>7.8075734199999998</v>
      </c>
      <c r="K14" s="443">
        <v>8.8636541500000003</v>
      </c>
      <c r="L14" s="443">
        <v>9.9935699899999992</v>
      </c>
      <c r="M14" s="443">
        <v>6.1475070499999998</v>
      </c>
      <c r="N14" s="443">
        <v>6.5724830699999996</v>
      </c>
      <c r="O14" s="443">
        <v>3.7307474699999998</v>
      </c>
      <c r="P14" s="443">
        <v>2.08326046</v>
      </c>
      <c r="Q14" s="443">
        <v>2.9293649400000001</v>
      </c>
      <c r="R14" s="443">
        <v>1.70260166</v>
      </c>
      <c r="S14" s="443">
        <v>5.4596701999999997</v>
      </c>
      <c r="T14" s="443">
        <v>6.1335549699999996</v>
      </c>
      <c r="U14" s="443">
        <v>7.2445147199999997</v>
      </c>
      <c r="V14" s="443">
        <v>8.2409105700000005</v>
      </c>
      <c r="W14" s="443">
        <v>6.0934186199999996</v>
      </c>
      <c r="X14" s="443">
        <v>6.0471864899999996</v>
      </c>
      <c r="Y14" s="443">
        <v>5.82580995</v>
      </c>
      <c r="Z14" s="443">
        <v>5.53465089</v>
      </c>
      <c r="AA14" s="443">
        <v>5.0438568100000003</v>
      </c>
      <c r="AB14" s="443">
        <v>4.7668621900000003</v>
      </c>
      <c r="AC14" s="443">
        <v>4.5776710200000004</v>
      </c>
      <c r="AD14" s="442"/>
    </row>
    <row r="16" spans="1:30">
      <c r="J16" s="392"/>
      <c r="K16" s="392"/>
      <c r="L16" s="392"/>
      <c r="M16" s="392"/>
      <c r="N16" s="392"/>
      <c r="O16" s="392"/>
      <c r="P16" s="392"/>
      <c r="Q16" s="392"/>
      <c r="R16" s="392"/>
      <c r="S16" s="392"/>
      <c r="T16" s="392"/>
      <c r="U16" s="392"/>
      <c r="V16" s="392"/>
      <c r="W16" s="392"/>
      <c r="X16" s="392"/>
      <c r="Y16" s="392"/>
      <c r="Z16" s="392"/>
      <c r="AA16" s="392"/>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59999389629810485"/>
    <pageSetUpPr autoPageBreaks="0"/>
  </sheetPr>
  <dimension ref="A2:S62"/>
  <sheetViews>
    <sheetView zoomScale="70" zoomScaleNormal="70" workbookViewId="0">
      <selection activeCell="F24" sqref="F24"/>
    </sheetView>
  </sheetViews>
  <sheetFormatPr defaultColWidth="9.28515625" defaultRowHeight="15"/>
  <cols>
    <col min="1" max="1" width="1.42578125" style="41" customWidth="1"/>
    <col min="2" max="2" width="26.42578125" style="41" customWidth="1"/>
    <col min="3" max="3" width="10" style="41" bestFit="1" customWidth="1"/>
    <col min="4" max="6" width="9.28515625" style="41"/>
    <col min="7" max="7" width="3.42578125" style="41" customWidth="1"/>
    <col min="8" max="12" width="6" style="41" bestFit="1" customWidth="1"/>
    <col min="13" max="15" width="9.28515625" style="41"/>
    <col min="16" max="16" width="10.28515625" style="41" customWidth="1"/>
    <col min="17" max="16384" width="9.28515625" style="41"/>
  </cols>
  <sheetData>
    <row r="2" spans="1:19" s="435" customFormat="1" ht="18.75">
      <c r="E2" s="436"/>
      <c r="H2" s="75" t="s">
        <v>327</v>
      </c>
      <c r="I2" s="75"/>
      <c r="J2" s="75"/>
      <c r="K2" s="75"/>
      <c r="L2" s="75"/>
      <c r="M2" s="75"/>
      <c r="N2" s="75"/>
      <c r="O2" s="75"/>
      <c r="P2" s="75"/>
      <c r="Q2" s="75"/>
      <c r="R2" s="75" t="s">
        <v>328</v>
      </c>
      <c r="S2" s="75"/>
    </row>
    <row r="3" spans="1:19" ht="15.75" thickBot="1"/>
    <row r="4" spans="1:19">
      <c r="A4" s="487"/>
      <c r="B4" s="433"/>
      <c r="C4" s="433"/>
      <c r="D4" s="433"/>
      <c r="E4" s="433"/>
      <c r="F4" s="488"/>
    </row>
    <row r="5" spans="1:19">
      <c r="A5" s="43"/>
      <c r="C5" s="208" t="s">
        <v>329</v>
      </c>
      <c r="D5" s="208" t="s">
        <v>330</v>
      </c>
      <c r="E5" s="208" t="s">
        <v>331</v>
      </c>
      <c r="F5" s="44"/>
    </row>
    <row r="6" spans="1:19">
      <c r="A6" s="43"/>
      <c r="B6" s="41" t="s">
        <v>332</v>
      </c>
      <c r="C6" s="205" t="s">
        <v>308</v>
      </c>
      <c r="D6" s="205" t="s">
        <v>308</v>
      </c>
      <c r="E6" s="206" t="s">
        <v>308</v>
      </c>
      <c r="F6" s="44"/>
    </row>
    <row r="7" spans="1:19">
      <c r="A7" s="43"/>
      <c r="B7" s="41" t="s">
        <v>333</v>
      </c>
      <c r="C7" s="207">
        <v>3132.0123694111503</v>
      </c>
      <c r="D7" s="207">
        <v>2676.7629548005507</v>
      </c>
      <c r="E7" s="207">
        <v>4444.9097266814197</v>
      </c>
      <c r="F7" s="44"/>
    </row>
    <row r="8" spans="1:19">
      <c r="A8" s="43"/>
      <c r="B8" s="41" t="s">
        <v>334</v>
      </c>
      <c r="C8" s="207">
        <v>2857.7115409479302</v>
      </c>
      <c r="D8" s="207">
        <v>2453.1909067572401</v>
      </c>
      <c r="E8" s="207">
        <v>3785.70669786605</v>
      </c>
      <c r="F8" s="44"/>
    </row>
    <row r="9" spans="1:19">
      <c r="A9" s="43"/>
      <c r="B9" s="41" t="s">
        <v>335</v>
      </c>
      <c r="C9" s="207">
        <v>808.58784657155013</v>
      </c>
      <c r="D9" s="207">
        <v>681.35300301047994</v>
      </c>
      <c r="E9" s="207">
        <v>1476.0600858797898</v>
      </c>
      <c r="F9" s="44"/>
    </row>
    <row r="10" spans="1:19">
      <c r="A10" s="43"/>
      <c r="B10" s="41" t="s">
        <v>336</v>
      </c>
      <c r="C10" s="207">
        <v>608.14507143398998</v>
      </c>
      <c r="D10" s="207">
        <v>565.93342364213004</v>
      </c>
      <c r="E10" s="207">
        <v>614.67693472703002</v>
      </c>
      <c r="F10" s="44"/>
    </row>
    <row r="11" spans="1:19">
      <c r="A11" s="43"/>
      <c r="B11" s="45" t="s">
        <v>337</v>
      </c>
      <c r="C11" s="207">
        <v>599.62419125130998</v>
      </c>
      <c r="D11" s="207">
        <v>539.76143771149998</v>
      </c>
      <c r="E11" s="207">
        <v>781.25886385345996</v>
      </c>
      <c r="F11" s="44"/>
    </row>
    <row r="12" spans="1:19">
      <c r="A12" s="43"/>
      <c r="B12" s="41" t="s">
        <v>338</v>
      </c>
      <c r="C12" s="207">
        <v>841.35443169108021</v>
      </c>
      <c r="D12" s="207">
        <v>666.14304239313014</v>
      </c>
      <c r="E12" s="207">
        <v>913.7108134057703</v>
      </c>
      <c r="F12" s="44"/>
    </row>
    <row r="13" spans="1:19">
      <c r="A13" s="43"/>
      <c r="B13" s="41" t="s">
        <v>339</v>
      </c>
      <c r="C13" s="207">
        <v>274.30082846322011</v>
      </c>
      <c r="D13" s="207">
        <v>223.57204804331059</v>
      </c>
      <c r="E13" s="207">
        <v>659.20302881536963</v>
      </c>
      <c r="F13" s="44"/>
    </row>
    <row r="14" spans="1:19">
      <c r="A14" s="43"/>
      <c r="F14" s="44"/>
    </row>
    <row r="15" spans="1:19">
      <c r="A15" s="43"/>
      <c r="C15" s="211" t="str">
        <f>+C5</f>
        <v>2019M04</v>
      </c>
      <c r="D15" s="211" t="str">
        <f>+D5</f>
        <v>2020M04</v>
      </c>
      <c r="E15" s="211" t="str">
        <f>+E5</f>
        <v>2021M04</v>
      </c>
      <c r="F15" s="44"/>
    </row>
    <row r="16" spans="1:19">
      <c r="A16" s="43"/>
      <c r="B16" s="41" t="s">
        <v>332</v>
      </c>
      <c r="C16" s="209" t="s">
        <v>308</v>
      </c>
      <c r="D16" s="209" t="s">
        <v>308</v>
      </c>
      <c r="E16" s="209" t="s">
        <v>308</v>
      </c>
      <c r="F16" s="44"/>
    </row>
    <row r="17" spans="1:6">
      <c r="A17" s="43"/>
      <c r="B17" s="41" t="s">
        <v>316</v>
      </c>
      <c r="C17" s="210">
        <v>2845.4877810223002</v>
      </c>
      <c r="D17" s="210">
        <v>3320.2504243832295</v>
      </c>
      <c r="E17" s="210">
        <v>4935.3935780874099</v>
      </c>
      <c r="F17" s="44"/>
    </row>
    <row r="18" spans="1:6">
      <c r="A18" s="43"/>
      <c r="B18" s="41" t="s">
        <v>340</v>
      </c>
      <c r="C18" s="210">
        <v>1153.6837710407001</v>
      </c>
      <c r="D18" s="210">
        <v>1367.8480464657798</v>
      </c>
      <c r="E18" s="210">
        <v>1232.5919589498499</v>
      </c>
      <c r="F18" s="44"/>
    </row>
    <row r="19" spans="1:6">
      <c r="A19" s="43"/>
      <c r="B19" s="41" t="s">
        <v>341</v>
      </c>
      <c r="C19" s="210">
        <v>1074.5244769641304</v>
      </c>
      <c r="D19" s="210">
        <v>1306.07452376694</v>
      </c>
      <c r="E19" s="210">
        <v>2888.3378605395196</v>
      </c>
      <c r="F19" s="44"/>
    </row>
    <row r="20" spans="1:6">
      <c r="A20" s="43"/>
      <c r="B20" s="41" t="s">
        <v>342</v>
      </c>
      <c r="C20" s="210">
        <v>313.20272269296999</v>
      </c>
      <c r="D20" s="210">
        <v>381.89146868070998</v>
      </c>
      <c r="E20" s="210">
        <v>551.35418372251002</v>
      </c>
      <c r="F20" s="44"/>
    </row>
    <row r="21" spans="1:6">
      <c r="A21" s="43"/>
      <c r="B21" s="41" t="s">
        <v>343</v>
      </c>
      <c r="C21" s="210">
        <v>54.314728581360001</v>
      </c>
      <c r="D21" s="210">
        <v>-3.7840993626000006</v>
      </c>
      <c r="E21" s="210">
        <v>22.702699464400006</v>
      </c>
      <c r="F21" s="44"/>
    </row>
    <row r="22" spans="1:6">
      <c r="A22" s="43"/>
      <c r="B22" s="41" t="s">
        <v>344</v>
      </c>
      <c r="C22" s="210">
        <v>249.76208174314002</v>
      </c>
      <c r="D22" s="210">
        <v>268.22048483239996</v>
      </c>
      <c r="E22" s="210">
        <v>240.40687541113002</v>
      </c>
      <c r="F22" s="44"/>
    </row>
    <row r="23" spans="1:6">
      <c r="A23" s="43"/>
      <c r="F23" s="44"/>
    </row>
    <row r="24" spans="1:6">
      <c r="A24" s="43"/>
      <c r="F24" s="44"/>
    </row>
    <row r="25" spans="1:6" ht="15.75" thickBot="1">
      <c r="A25" s="46"/>
      <c r="B25" s="482"/>
      <c r="C25" s="482"/>
      <c r="D25" s="482"/>
      <c r="E25" s="482"/>
      <c r="F25" s="47"/>
    </row>
    <row r="28" spans="1:6">
      <c r="B28" s="48"/>
    </row>
    <row r="29" spans="1:6">
      <c r="B29" s="48"/>
    </row>
    <row r="30" spans="1:6">
      <c r="B30" s="48"/>
      <c r="C30" s="49"/>
    </row>
    <row r="31" spans="1:6">
      <c r="B31" s="48"/>
      <c r="C31" s="49"/>
    </row>
    <row r="32" spans="1:6">
      <c r="B32" s="48"/>
    </row>
    <row r="33" spans="2:2">
      <c r="B33" s="48"/>
    </row>
    <row r="34" spans="2:2">
      <c r="B34" s="48"/>
    </row>
    <row r="35" spans="2:2">
      <c r="B35" s="48"/>
    </row>
    <row r="40" spans="2:2" ht="18.75" customHeight="1"/>
    <row r="41" spans="2:2" ht="18" customHeight="1"/>
    <row r="48" spans="2:2" hidden="1"/>
    <row r="49" hidden="1"/>
    <row r="50" hidden="1"/>
    <row r="52" hidden="1"/>
    <row r="53" hidden="1"/>
    <row r="54" hidden="1"/>
    <row r="55" hidden="1"/>
    <row r="60" hidden="1"/>
    <row r="61" hidden="1"/>
    <row r="62" hidden="1"/>
  </sheetData>
  <customSheetViews>
    <customSheetView guid="{8D4EA38E-ED42-44A9-9431-B3D4F6087B53}" scale="60" showPageBreaks="1" hiddenRows="1" view="pageBreakPreview">
      <selection activeCell="AB21" sqref="AB21"/>
      <pageMargins left="0" right="0" top="0" bottom="0" header="0" footer="0"/>
      <pageSetup paperSize="9"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pageMargins left="0.7" right="0.7" top="0.75" bottom="0.75" header="0.3" footer="0.3"/>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pageSetUpPr autoPageBreaks="0"/>
  </sheetPr>
  <dimension ref="A1:F11"/>
  <sheetViews>
    <sheetView zoomScale="115" zoomScaleNormal="115" workbookViewId="0">
      <selection activeCell="A18" sqref="A18"/>
    </sheetView>
  </sheetViews>
  <sheetFormatPr defaultColWidth="9.28515625" defaultRowHeight="15"/>
  <cols>
    <col min="1" max="1" width="36" style="40" customWidth="1"/>
    <col min="2" max="5" width="9.28515625" style="40"/>
    <col min="6" max="6" width="8.28515625" style="40" customWidth="1"/>
    <col min="7" max="16384" width="9.28515625" style="40"/>
  </cols>
  <sheetData>
    <row r="1" spans="1:6" ht="15.75">
      <c r="A1" s="434" t="s">
        <v>345</v>
      </c>
      <c r="F1" s="571"/>
    </row>
    <row r="2" spans="1:6" ht="12.75" customHeight="1">
      <c r="A2" s="39"/>
      <c r="F2" s="571"/>
    </row>
    <row r="3" spans="1:6">
      <c r="A3" s="192"/>
      <c r="B3" s="193">
        <v>2018</v>
      </c>
      <c r="C3" s="193">
        <v>2019</v>
      </c>
      <c r="D3" s="193">
        <v>2020</v>
      </c>
      <c r="E3" s="193" t="s">
        <v>22</v>
      </c>
      <c r="F3" s="193" t="s">
        <v>23</v>
      </c>
    </row>
    <row r="4" spans="1:6">
      <c r="A4" s="194" t="s">
        <v>302</v>
      </c>
      <c r="B4" s="173" t="s">
        <v>308</v>
      </c>
      <c r="C4" s="173" t="s">
        <v>308</v>
      </c>
      <c r="D4" s="173" t="s">
        <v>308</v>
      </c>
      <c r="E4" s="173" t="s">
        <v>307</v>
      </c>
      <c r="F4" s="173" t="s">
        <v>346</v>
      </c>
    </row>
    <row r="5" spans="1:6">
      <c r="A5" s="45" t="s">
        <v>347</v>
      </c>
      <c r="B5" s="384">
        <v>18955.900000000001</v>
      </c>
      <c r="C5" s="384">
        <v>20525.599999999999</v>
      </c>
      <c r="D5" s="384">
        <v>23024.3</v>
      </c>
      <c r="E5" s="384">
        <v>26141</v>
      </c>
      <c r="F5" s="384">
        <v>27073.7</v>
      </c>
    </row>
    <row r="6" spans="1:6">
      <c r="A6" s="195" t="s">
        <v>348</v>
      </c>
      <c r="B6" s="196">
        <v>58.9</v>
      </c>
      <c r="C6" s="196">
        <v>55.6284897590822</v>
      </c>
      <c r="D6" s="196">
        <v>62.3</v>
      </c>
      <c r="E6" s="196">
        <v>61.9</v>
      </c>
      <c r="F6" s="196">
        <v>55.5</v>
      </c>
    </row>
    <row r="7" spans="1:6">
      <c r="A7" s="385" t="s">
        <v>349</v>
      </c>
      <c r="B7" s="386">
        <v>80</v>
      </c>
      <c r="C7" s="386">
        <v>75</v>
      </c>
      <c r="D7" s="386">
        <v>70</v>
      </c>
      <c r="E7" s="386">
        <v>70</v>
      </c>
      <c r="F7" s="386">
        <v>60</v>
      </c>
    </row>
    <row r="8" spans="1:6">
      <c r="A8" s="198" t="s">
        <v>350</v>
      </c>
      <c r="B8" s="199">
        <v>1046</v>
      </c>
      <c r="C8" s="199">
        <v>860.98213969587005</v>
      </c>
      <c r="D8" s="199">
        <v>959.4</v>
      </c>
      <c r="E8" s="199">
        <v>1137.5459599999999</v>
      </c>
      <c r="F8" s="199"/>
    </row>
    <row r="9" spans="1:6">
      <c r="A9" s="200" t="s">
        <v>351</v>
      </c>
      <c r="B9" s="197">
        <v>11.3</v>
      </c>
      <c r="C9" s="197">
        <v>7.9708604008172506</v>
      </c>
      <c r="D9" s="197">
        <v>10.182932797326806</v>
      </c>
      <c r="E9" s="197">
        <v>9.6419849447527781</v>
      </c>
      <c r="F9" s="197"/>
    </row>
    <row r="10" spans="1:6">
      <c r="A10" s="198" t="s">
        <v>352</v>
      </c>
      <c r="B10" s="199">
        <v>12</v>
      </c>
      <c r="C10" s="199">
        <v>-627.77073751009198</v>
      </c>
      <c r="D10" s="199">
        <v>-4539.1000000000004</v>
      </c>
      <c r="E10" s="199">
        <v>-2153.7371287999999</v>
      </c>
      <c r="F10" s="199">
        <v>-1645.6</v>
      </c>
    </row>
    <row r="11" spans="1:6">
      <c r="A11" s="200" t="s">
        <v>324</v>
      </c>
      <c r="B11" s="197">
        <v>0</v>
      </c>
      <c r="C11" s="197">
        <v>-1.7013845170241861</v>
      </c>
      <c r="D11" s="197">
        <v>-12.159537195698283</v>
      </c>
      <c r="E11" s="197">
        <v>-5.1000000015180937</v>
      </c>
      <c r="F11" s="197">
        <v>-3.6</v>
      </c>
    </row>
  </sheetData>
  <customSheetViews>
    <customSheetView guid="{8D4EA38E-ED42-44A9-9431-B3D4F6087B53}" scale="60" showPageBreaks="1" view="pageBreakPreview">
      <selection activeCell="X44" sqref="X44"/>
      <pageMargins left="0" right="0" top="0" bottom="0" header="0" footer="0"/>
    </customSheetView>
    <customSheetView guid="{B6000075-C6E9-470D-8855-6E4C41B43187}" scale="145">
      <selection activeCell="D5" sqref="D5"/>
      <pageMargins left="0" right="0" top="0" bottom="0" header="0" footer="0"/>
    </customSheetView>
    <customSheetView guid="{A510ACF3-DF9A-47BB-87AF-862EA6359570}" scale="145">
      <selection activeCell="D5" sqref="D5"/>
      <pageMargins left="0" right="0" top="0" bottom="0" header="0" footer="0"/>
    </customSheetView>
    <customSheetView guid="{5B55F06F-38A3-4953-A2E1-A01BECB01CAC}" scale="145">
      <selection activeCell="D5" sqref="D5"/>
      <pageMargins left="0" right="0" top="0" bottom="0" header="0" footer="0"/>
    </customSheetView>
    <customSheetView guid="{54FD4859-4825-49C8-AF88-E7B792413D64}" scale="145">
      <selection activeCell="D5" sqref="D5"/>
      <pageMargins left="0" right="0" top="0" bottom="0" header="0" footer="0"/>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59999389629810485"/>
    <pageSetUpPr autoPageBreaks="0"/>
  </sheetPr>
  <dimension ref="A2:K62"/>
  <sheetViews>
    <sheetView zoomScaleNormal="100" workbookViewId="0">
      <selection activeCell="H28" sqref="H28"/>
    </sheetView>
  </sheetViews>
  <sheetFormatPr defaultColWidth="9.28515625" defaultRowHeight="15"/>
  <cols>
    <col min="1" max="4" width="6" style="41" bestFit="1" customWidth="1"/>
    <col min="5" max="7" width="9.28515625" style="41"/>
    <col min="8" max="8" width="10.28515625" style="41" customWidth="1"/>
    <col min="9" max="16384" width="9.28515625" style="41"/>
  </cols>
  <sheetData>
    <row r="2" spans="1:11" ht="27">
      <c r="A2" s="42"/>
      <c r="B2" s="42"/>
      <c r="C2" s="39" t="s">
        <v>328</v>
      </c>
      <c r="D2" s="42"/>
      <c r="E2" s="42"/>
      <c r="F2" s="42"/>
      <c r="G2" s="42"/>
      <c r="H2" s="42"/>
      <c r="I2" s="42"/>
      <c r="J2" s="39"/>
      <c r="K2" s="42"/>
    </row>
    <row r="40" ht="18.75" customHeight="1"/>
    <row r="41" ht="18" customHeight="1"/>
    <row r="48" hidden="1"/>
    <row r="49" hidden="1"/>
    <row r="50" hidden="1"/>
    <row r="52" hidden="1"/>
    <row r="53" hidden="1"/>
    <row r="54" hidden="1"/>
    <row r="55" hidden="1"/>
    <row r="60" hidden="1"/>
    <row r="61" hidden="1"/>
    <row r="62" hidden="1"/>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7">
    <tabColor rgb="FF009999"/>
    <pageSetUpPr fitToPage="1"/>
  </sheetPr>
  <dimension ref="A1:AIL42"/>
  <sheetViews>
    <sheetView view="pageBreakPreview" zoomScaleNormal="90" zoomScaleSheetLayoutView="100" zoomScalePageLayoutView="90" workbookViewId="0">
      <pane xSplit="4" ySplit="2" topLeftCell="E3" activePane="bottomRight" state="frozen"/>
      <selection pane="topRight" activeCell="E1" sqref="E1"/>
      <selection pane="bottomLeft" activeCell="A3" sqref="A3"/>
      <selection pane="bottomRight" activeCell="R35" sqref="R35"/>
    </sheetView>
  </sheetViews>
  <sheetFormatPr defaultColWidth="8.42578125" defaultRowHeight="15"/>
  <cols>
    <col min="1" max="4" width="8.42578125" style="274"/>
    <col min="5" max="5" width="11.42578125" style="274" customWidth="1"/>
    <col min="6" max="6" width="11.42578125" style="275" customWidth="1"/>
    <col min="7" max="7" width="13.42578125" style="274" customWidth="1"/>
    <col min="8" max="8" width="11.42578125" style="274" customWidth="1"/>
    <col min="9" max="9" width="12.28515625" style="275" customWidth="1"/>
    <col min="10" max="10" width="8.42578125" style="274"/>
    <col min="11" max="11" width="10.42578125" style="274" customWidth="1"/>
    <col min="12" max="12" width="12" style="275" customWidth="1"/>
    <col min="13" max="13" width="8.42578125" style="274"/>
    <col min="14" max="14" width="9.42578125" style="274" customWidth="1"/>
    <col min="15" max="15" width="11.28515625" style="275" customWidth="1"/>
    <col min="16" max="16" width="8.42578125" style="274"/>
    <col min="17" max="18" width="11.28515625" style="283" bestFit="1" customWidth="1"/>
    <col min="19" max="16384" width="8.42578125" style="274"/>
  </cols>
  <sheetData>
    <row r="1" spans="1:922" s="265" customFormat="1">
      <c r="E1" s="590" t="s">
        <v>353</v>
      </c>
      <c r="F1" s="590"/>
      <c r="G1" s="590"/>
      <c r="H1" s="590" t="s">
        <v>354</v>
      </c>
      <c r="I1" s="590"/>
      <c r="J1" s="590"/>
      <c r="K1" s="590" t="s">
        <v>355</v>
      </c>
      <c r="L1" s="590"/>
      <c r="M1" s="590"/>
      <c r="N1" s="590" t="s">
        <v>356</v>
      </c>
      <c r="O1" s="590"/>
      <c r="P1" s="590"/>
      <c r="Q1" s="590" t="s">
        <v>357</v>
      </c>
      <c r="R1" s="590"/>
      <c r="S1" s="590"/>
    </row>
    <row r="2" spans="1:922" s="265" customFormat="1" ht="33" customHeight="1">
      <c r="E2" s="266" t="s">
        <v>105</v>
      </c>
      <c r="F2" s="267" t="s">
        <v>34</v>
      </c>
      <c r="H2" s="266" t="s">
        <v>105</v>
      </c>
      <c r="I2" s="267" t="s">
        <v>34</v>
      </c>
      <c r="K2" s="266" t="s">
        <v>105</v>
      </c>
      <c r="L2" s="267" t="s">
        <v>34</v>
      </c>
      <c r="N2" s="266" t="s">
        <v>105</v>
      </c>
      <c r="O2" s="267" t="s">
        <v>34</v>
      </c>
      <c r="Q2" s="268" t="s">
        <v>105</v>
      </c>
      <c r="R2" s="268" t="s">
        <v>34</v>
      </c>
    </row>
    <row r="3" spans="1:922" s="265" customFormat="1" ht="15.75" customHeight="1">
      <c r="A3" s="591">
        <v>2013</v>
      </c>
      <c r="B3" s="577">
        <v>2013</v>
      </c>
      <c r="C3" s="265" t="s">
        <v>25</v>
      </c>
      <c r="D3" s="265" t="s">
        <v>25</v>
      </c>
      <c r="E3" s="265">
        <v>7.7</v>
      </c>
      <c r="F3" s="265">
        <v>7.7</v>
      </c>
      <c r="G3" s="269"/>
      <c r="H3" s="265">
        <v>2.7</v>
      </c>
      <c r="I3" s="265">
        <v>2.7</v>
      </c>
      <c r="J3" s="269"/>
      <c r="K3" s="270">
        <v>1.3</v>
      </c>
      <c r="L3" s="270">
        <v>1.3</v>
      </c>
      <c r="M3" s="269"/>
      <c r="N3" s="270">
        <v>-1.2</v>
      </c>
      <c r="O3" s="270">
        <v>-1.2</v>
      </c>
      <c r="P3" s="269"/>
      <c r="Q3" s="271">
        <v>0.25</v>
      </c>
      <c r="R3" s="492">
        <v>0.25</v>
      </c>
    </row>
    <row r="4" spans="1:922" s="265" customFormat="1">
      <c r="A4" s="591"/>
      <c r="B4" s="577"/>
      <c r="C4" s="265" t="s">
        <v>26</v>
      </c>
      <c r="D4" s="265" t="s">
        <v>26</v>
      </c>
      <c r="E4" s="265">
        <v>7.5</v>
      </c>
      <c r="F4" s="265">
        <v>7.5</v>
      </c>
      <c r="G4" s="269"/>
      <c r="H4" s="265">
        <v>0.9</v>
      </c>
      <c r="I4" s="265">
        <v>0.9</v>
      </c>
      <c r="J4" s="269"/>
      <c r="K4" s="270">
        <v>1</v>
      </c>
      <c r="L4" s="270">
        <v>1</v>
      </c>
      <c r="M4" s="269"/>
      <c r="N4" s="270">
        <v>-0.4</v>
      </c>
      <c r="O4" s="270">
        <v>-0.4</v>
      </c>
      <c r="P4" s="269"/>
      <c r="Q4" s="271">
        <v>0.25</v>
      </c>
      <c r="R4" s="492">
        <v>0.25</v>
      </c>
    </row>
    <row r="5" spans="1:922" s="265" customFormat="1">
      <c r="A5" s="591"/>
      <c r="B5" s="577"/>
      <c r="C5" s="265" t="s">
        <v>27</v>
      </c>
      <c r="D5" s="265" t="s">
        <v>27</v>
      </c>
      <c r="E5" s="265">
        <v>7.7</v>
      </c>
      <c r="F5" s="265">
        <v>7.7</v>
      </c>
      <c r="G5" s="269"/>
      <c r="H5" s="265">
        <v>1.5</v>
      </c>
      <c r="I5" s="265">
        <v>1.5</v>
      </c>
      <c r="J5" s="269"/>
      <c r="K5" s="270">
        <v>1</v>
      </c>
      <c r="L5" s="270">
        <v>1</v>
      </c>
      <c r="M5" s="269"/>
      <c r="N5" s="270">
        <v>0</v>
      </c>
      <c r="O5" s="270">
        <v>0</v>
      </c>
      <c r="P5" s="269"/>
      <c r="Q5" s="271">
        <v>0.25</v>
      </c>
      <c r="R5" s="492">
        <v>0.25</v>
      </c>
    </row>
    <row r="6" spans="1:922" s="265" customFormat="1">
      <c r="A6" s="591"/>
      <c r="B6" s="577"/>
      <c r="C6" s="265" t="s">
        <v>28</v>
      </c>
      <c r="D6" s="265" t="s">
        <v>28</v>
      </c>
      <c r="E6" s="265">
        <v>7.6</v>
      </c>
      <c r="F6" s="265">
        <v>7.6</v>
      </c>
      <c r="G6" s="269"/>
      <c r="H6" s="265">
        <v>2.5</v>
      </c>
      <c r="I6" s="265">
        <v>2.5</v>
      </c>
      <c r="J6" s="269"/>
      <c r="K6" s="270">
        <v>1.7</v>
      </c>
      <c r="L6" s="270">
        <v>1.7</v>
      </c>
      <c r="M6" s="269"/>
      <c r="N6" s="270">
        <v>0.6</v>
      </c>
      <c r="O6" s="270">
        <v>0.6</v>
      </c>
      <c r="P6" s="269"/>
      <c r="Q6" s="271">
        <v>0.25</v>
      </c>
      <c r="R6" s="492">
        <v>0.25</v>
      </c>
    </row>
    <row r="7" spans="1:922" s="265" customFormat="1">
      <c r="A7" s="591">
        <v>2014</v>
      </c>
      <c r="B7" s="577">
        <v>2014</v>
      </c>
      <c r="C7" s="265" t="s">
        <v>25</v>
      </c>
      <c r="D7" s="265" t="s">
        <v>25</v>
      </c>
      <c r="E7" s="265">
        <v>7.4</v>
      </c>
      <c r="F7" s="265">
        <v>7.4</v>
      </c>
      <c r="G7" s="269"/>
      <c r="H7" s="265">
        <v>1.7</v>
      </c>
      <c r="I7" s="265">
        <v>1.7</v>
      </c>
      <c r="J7" s="269"/>
      <c r="K7" s="270">
        <v>1</v>
      </c>
      <c r="L7" s="270">
        <v>1</v>
      </c>
      <c r="M7" s="269"/>
      <c r="N7" s="270">
        <v>1.1000000000000001</v>
      </c>
      <c r="O7" s="270">
        <v>1.1000000000000001</v>
      </c>
      <c r="P7" s="269"/>
      <c r="Q7" s="271">
        <v>0.25</v>
      </c>
      <c r="R7" s="492">
        <v>0.25</v>
      </c>
    </row>
    <row r="8" spans="1:922" s="265" customFormat="1">
      <c r="A8" s="591"/>
      <c r="B8" s="577"/>
      <c r="C8" s="265" t="s">
        <v>26</v>
      </c>
      <c r="D8" s="265" t="s">
        <v>26</v>
      </c>
      <c r="E8" s="265">
        <v>7.5</v>
      </c>
      <c r="F8" s="265">
        <v>7.5</v>
      </c>
      <c r="G8" s="269"/>
      <c r="H8" s="270">
        <v>2.6</v>
      </c>
      <c r="I8" s="270">
        <v>2.6</v>
      </c>
      <c r="J8" s="269"/>
      <c r="K8" s="270">
        <v>1</v>
      </c>
      <c r="L8" s="270">
        <v>1</v>
      </c>
      <c r="M8" s="269"/>
      <c r="N8" s="270">
        <v>0.8</v>
      </c>
      <c r="O8" s="270">
        <v>0.8</v>
      </c>
      <c r="P8" s="269"/>
      <c r="Q8" s="271">
        <v>0.25</v>
      </c>
      <c r="R8" s="492">
        <v>0.25</v>
      </c>
    </row>
    <row r="9" spans="1:922" s="265" customFormat="1">
      <c r="A9" s="591"/>
      <c r="B9" s="577"/>
      <c r="C9" s="265" t="s">
        <v>27</v>
      </c>
      <c r="D9" s="265" t="s">
        <v>27</v>
      </c>
      <c r="E9" s="265">
        <v>7.3</v>
      </c>
      <c r="F9" s="265">
        <v>7.3</v>
      </c>
      <c r="G9" s="269"/>
      <c r="H9" s="265">
        <v>2.9</v>
      </c>
      <c r="I9" s="265">
        <v>2.9</v>
      </c>
      <c r="J9" s="269"/>
      <c r="K9" s="270">
        <v>0.6</v>
      </c>
      <c r="L9" s="270">
        <v>0.6</v>
      </c>
      <c r="M9" s="269"/>
      <c r="N9" s="270">
        <v>0.8</v>
      </c>
      <c r="O9" s="270">
        <v>0.8</v>
      </c>
      <c r="P9" s="269"/>
      <c r="Q9" s="271">
        <v>0.25</v>
      </c>
      <c r="R9" s="492">
        <v>0.25</v>
      </c>
    </row>
    <row r="10" spans="1:922" s="265" customFormat="1">
      <c r="A10" s="591"/>
      <c r="B10" s="577"/>
      <c r="C10" s="265" t="s">
        <v>28</v>
      </c>
      <c r="D10" s="265" t="s">
        <v>28</v>
      </c>
      <c r="E10" s="265">
        <v>7.3</v>
      </c>
      <c r="F10" s="265">
        <v>7.3</v>
      </c>
      <c r="G10" s="269"/>
      <c r="H10" s="265">
        <v>2.5</v>
      </c>
      <c r="I10" s="265">
        <v>2.5</v>
      </c>
      <c r="J10" s="269"/>
      <c r="K10" s="270">
        <v>0.1</v>
      </c>
      <c r="L10" s="270">
        <v>0.1</v>
      </c>
      <c r="M10" s="269"/>
      <c r="N10" s="270">
        <v>1</v>
      </c>
      <c r="O10" s="270">
        <v>1</v>
      </c>
      <c r="P10" s="269"/>
      <c r="Q10" s="271">
        <v>0.25</v>
      </c>
      <c r="R10" s="492">
        <v>0.25</v>
      </c>
    </row>
    <row r="11" spans="1:922" s="265" customFormat="1">
      <c r="A11" s="591">
        <v>2015</v>
      </c>
      <c r="B11" s="577">
        <v>2015</v>
      </c>
      <c r="C11" s="265" t="s">
        <v>25</v>
      </c>
      <c r="D11" s="265" t="s">
        <v>25</v>
      </c>
      <c r="E11" s="265">
        <v>7</v>
      </c>
      <c r="F11" s="265">
        <v>7</v>
      </c>
      <c r="G11" s="269"/>
      <c r="H11" s="272">
        <v>2.9</v>
      </c>
      <c r="I11" s="272">
        <v>2.9</v>
      </c>
      <c r="J11" s="269"/>
      <c r="K11" s="272">
        <v>-2.8</v>
      </c>
      <c r="L11" s="272">
        <v>-2.8</v>
      </c>
      <c r="M11" s="269"/>
      <c r="N11" s="272">
        <v>1.3</v>
      </c>
      <c r="O11" s="272">
        <v>1.3</v>
      </c>
      <c r="P11" s="269"/>
      <c r="Q11" s="271">
        <v>0.25</v>
      </c>
      <c r="R11" s="492">
        <v>0.25</v>
      </c>
    </row>
    <row r="12" spans="1:922" s="265" customFormat="1">
      <c r="A12" s="591"/>
      <c r="B12" s="577"/>
      <c r="C12" s="265" t="s">
        <v>26</v>
      </c>
      <c r="D12" s="265" t="s">
        <v>26</v>
      </c>
      <c r="E12" s="265">
        <v>7</v>
      </c>
      <c r="F12" s="265">
        <v>7</v>
      </c>
      <c r="G12" s="269"/>
      <c r="H12" s="272">
        <v>2.7</v>
      </c>
      <c r="I12" s="272">
        <v>2.7</v>
      </c>
      <c r="J12" s="269"/>
      <c r="K12" s="272">
        <v>-4.5</v>
      </c>
      <c r="L12" s="272">
        <v>-4.5</v>
      </c>
      <c r="M12" s="269"/>
      <c r="N12" s="272">
        <v>1.6</v>
      </c>
      <c r="O12" s="272">
        <v>1.6</v>
      </c>
      <c r="P12" s="269"/>
      <c r="Q12" s="271">
        <v>0.25</v>
      </c>
      <c r="R12" s="492">
        <v>0.25</v>
      </c>
    </row>
    <row r="13" spans="1:922" s="265" customFormat="1">
      <c r="A13" s="591"/>
      <c r="B13" s="577"/>
      <c r="C13" s="265" t="s">
        <v>27</v>
      </c>
      <c r="D13" s="265" t="s">
        <v>27</v>
      </c>
      <c r="E13" s="265">
        <v>6.9</v>
      </c>
      <c r="F13" s="265">
        <v>6.9</v>
      </c>
      <c r="G13" s="269"/>
      <c r="H13" s="272">
        <v>2.1</v>
      </c>
      <c r="I13" s="272">
        <v>2.1</v>
      </c>
      <c r="J13" s="269"/>
      <c r="K13" s="272">
        <v>-3.7</v>
      </c>
      <c r="L13" s="272">
        <v>-3.7</v>
      </c>
      <c r="M13" s="269"/>
      <c r="N13" s="272">
        <v>1.6</v>
      </c>
      <c r="O13" s="272">
        <v>1.6</v>
      </c>
      <c r="P13" s="269"/>
      <c r="Q13" s="271">
        <v>0.25</v>
      </c>
      <c r="R13" s="492">
        <v>0.25</v>
      </c>
    </row>
    <row r="14" spans="1:922" s="265" customFormat="1">
      <c r="A14" s="591"/>
      <c r="B14" s="577"/>
      <c r="C14" s="265" t="s">
        <v>28</v>
      </c>
      <c r="D14" s="265" t="s">
        <v>28</v>
      </c>
      <c r="E14" s="265">
        <v>6.8</v>
      </c>
      <c r="F14" s="265">
        <v>6.8</v>
      </c>
      <c r="G14" s="269"/>
      <c r="H14" s="272">
        <v>2</v>
      </c>
      <c r="I14" s="272">
        <v>2</v>
      </c>
      <c r="J14" s="269"/>
      <c r="K14" s="272">
        <v>-3.8</v>
      </c>
      <c r="L14" s="272">
        <v>-3.8</v>
      </c>
      <c r="M14" s="269"/>
      <c r="N14" s="265">
        <v>1.5</v>
      </c>
      <c r="O14" s="265">
        <v>1.5</v>
      </c>
      <c r="P14" s="269"/>
      <c r="Q14" s="271">
        <v>0.5</v>
      </c>
      <c r="R14" s="492">
        <v>0.5</v>
      </c>
    </row>
    <row r="15" spans="1:922" s="265" customFormat="1">
      <c r="A15" s="591">
        <v>2016</v>
      </c>
      <c r="B15" s="577">
        <v>2016</v>
      </c>
      <c r="C15" s="265" t="s">
        <v>25</v>
      </c>
      <c r="D15" s="265" t="s">
        <v>25</v>
      </c>
      <c r="E15" s="265">
        <v>6.7</v>
      </c>
      <c r="F15" s="265">
        <v>6.7</v>
      </c>
      <c r="G15" s="269"/>
      <c r="H15" s="272">
        <v>2.1</v>
      </c>
      <c r="I15" s="272">
        <v>2.1</v>
      </c>
      <c r="J15" s="269"/>
      <c r="K15" s="272">
        <v>-1.2</v>
      </c>
      <c r="L15" s="272">
        <v>-1.2</v>
      </c>
      <c r="M15" s="269"/>
      <c r="N15" s="272">
        <v>1.5</v>
      </c>
      <c r="O15" s="272">
        <v>1.5</v>
      </c>
      <c r="P15" s="269"/>
      <c r="Q15" s="271">
        <v>0.5</v>
      </c>
      <c r="R15" s="492">
        <v>0.5</v>
      </c>
    </row>
    <row r="16" spans="1:922" s="273" customFormat="1">
      <c r="A16" s="591"/>
      <c r="B16" s="577"/>
      <c r="C16" s="265" t="s">
        <v>26</v>
      </c>
      <c r="D16" s="265" t="s">
        <v>26</v>
      </c>
      <c r="E16" s="265">
        <v>6.7</v>
      </c>
      <c r="F16" s="265">
        <v>6.7</v>
      </c>
      <c r="G16" s="269"/>
      <c r="H16" s="272">
        <v>1.2</v>
      </c>
      <c r="I16" s="272">
        <v>1.2</v>
      </c>
      <c r="J16" s="269"/>
      <c r="K16" s="272">
        <v>-0.6</v>
      </c>
      <c r="L16" s="272">
        <v>-0.6</v>
      </c>
      <c r="M16" s="269"/>
      <c r="N16" s="272">
        <v>1.6</v>
      </c>
      <c r="O16" s="272">
        <v>1.6</v>
      </c>
      <c r="P16" s="269"/>
      <c r="Q16" s="271">
        <v>0.5</v>
      </c>
      <c r="R16" s="492">
        <v>0.5</v>
      </c>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c r="GW16" s="265"/>
      <c r="GX16" s="265"/>
      <c r="GY16" s="265"/>
      <c r="GZ16" s="265"/>
      <c r="HA16" s="265"/>
      <c r="HB16" s="265"/>
      <c r="HC16" s="265"/>
      <c r="HD16" s="265"/>
      <c r="HE16" s="265"/>
      <c r="HF16" s="265"/>
      <c r="HG16" s="265"/>
      <c r="HH16" s="265"/>
      <c r="HI16" s="265"/>
      <c r="HJ16" s="265"/>
      <c r="HK16" s="265"/>
      <c r="HL16" s="265"/>
      <c r="HM16" s="265"/>
      <c r="HN16" s="265"/>
      <c r="HO16" s="265"/>
      <c r="HP16" s="265"/>
      <c r="HQ16" s="265"/>
      <c r="HR16" s="265"/>
      <c r="HS16" s="265"/>
      <c r="HT16" s="265"/>
      <c r="HU16" s="265"/>
      <c r="HV16" s="265"/>
      <c r="HW16" s="265"/>
      <c r="HX16" s="265"/>
      <c r="HY16" s="265"/>
      <c r="HZ16" s="265"/>
      <c r="IA16" s="265"/>
      <c r="IB16" s="265"/>
      <c r="IC16" s="265"/>
      <c r="ID16" s="265"/>
      <c r="IE16" s="265"/>
      <c r="IF16" s="265"/>
      <c r="IG16" s="265"/>
      <c r="IH16" s="265"/>
      <c r="II16" s="265"/>
      <c r="IJ16" s="265"/>
      <c r="IK16" s="265"/>
      <c r="IL16" s="265"/>
      <c r="IM16" s="265"/>
      <c r="IN16" s="265"/>
      <c r="IO16" s="265"/>
      <c r="IP16" s="265"/>
      <c r="IQ16" s="265"/>
      <c r="IR16" s="265"/>
      <c r="IS16" s="265"/>
      <c r="IT16" s="265"/>
      <c r="IU16" s="265"/>
      <c r="IV16" s="265"/>
      <c r="IW16" s="265"/>
      <c r="IX16" s="265"/>
      <c r="IY16" s="265"/>
      <c r="IZ16" s="265"/>
      <c r="JA16" s="265"/>
      <c r="JB16" s="265"/>
      <c r="JC16" s="265"/>
      <c r="JD16" s="265"/>
      <c r="JE16" s="265"/>
      <c r="JF16" s="265"/>
      <c r="JG16" s="265"/>
      <c r="JH16" s="265"/>
      <c r="JI16" s="265"/>
      <c r="JJ16" s="265"/>
      <c r="JK16" s="265"/>
      <c r="JL16" s="265"/>
      <c r="JM16" s="265"/>
      <c r="JN16" s="265"/>
      <c r="JO16" s="265"/>
      <c r="JP16" s="265"/>
      <c r="JQ16" s="265"/>
      <c r="JR16" s="265"/>
      <c r="JS16" s="265"/>
      <c r="JT16" s="265"/>
      <c r="JU16" s="265"/>
      <c r="JV16" s="265"/>
      <c r="JW16" s="265"/>
      <c r="JX16" s="265"/>
      <c r="JY16" s="265"/>
      <c r="JZ16" s="265"/>
      <c r="KA16" s="265"/>
      <c r="KB16" s="265"/>
      <c r="KC16" s="265"/>
      <c r="KD16" s="265"/>
      <c r="KE16" s="265"/>
      <c r="KF16" s="265"/>
      <c r="KG16" s="265"/>
      <c r="KH16" s="265"/>
      <c r="KI16" s="265"/>
      <c r="KJ16" s="265"/>
      <c r="KK16" s="265"/>
      <c r="KL16" s="265"/>
      <c r="KM16" s="265"/>
      <c r="KN16" s="265"/>
      <c r="KO16" s="265"/>
      <c r="KP16" s="265"/>
      <c r="KQ16" s="265"/>
      <c r="KR16" s="265"/>
      <c r="KS16" s="265"/>
      <c r="KT16" s="265"/>
      <c r="KU16" s="265"/>
      <c r="KV16" s="265"/>
      <c r="KW16" s="265"/>
      <c r="KX16" s="265"/>
      <c r="KY16" s="265"/>
      <c r="KZ16" s="265"/>
      <c r="LA16" s="265"/>
      <c r="LB16" s="265"/>
      <c r="LC16" s="265"/>
      <c r="LD16" s="265"/>
      <c r="LE16" s="265"/>
      <c r="LF16" s="265"/>
      <c r="LG16" s="265"/>
      <c r="LH16" s="265"/>
      <c r="LI16" s="265"/>
      <c r="LJ16" s="265"/>
      <c r="LK16" s="265"/>
      <c r="LL16" s="265"/>
      <c r="LM16" s="265"/>
      <c r="LN16" s="265"/>
      <c r="LO16" s="265"/>
      <c r="LP16" s="265"/>
      <c r="LQ16" s="265"/>
      <c r="LR16" s="265"/>
      <c r="LS16" s="265"/>
      <c r="LT16" s="265"/>
      <c r="LU16" s="265"/>
      <c r="LV16" s="265"/>
      <c r="LW16" s="265"/>
      <c r="LX16" s="265"/>
      <c r="LY16" s="265"/>
      <c r="LZ16" s="265"/>
      <c r="MA16" s="265"/>
      <c r="MB16" s="265"/>
      <c r="MC16" s="265"/>
      <c r="MD16" s="265"/>
      <c r="ME16" s="265"/>
      <c r="MF16" s="265"/>
      <c r="MG16" s="265"/>
      <c r="MH16" s="265"/>
      <c r="MI16" s="265"/>
      <c r="MJ16" s="265"/>
      <c r="MK16" s="265"/>
      <c r="ML16" s="265"/>
      <c r="MM16" s="265"/>
      <c r="MN16" s="265"/>
      <c r="MO16" s="265"/>
      <c r="MP16" s="265"/>
      <c r="MQ16" s="265"/>
      <c r="MR16" s="265"/>
      <c r="MS16" s="265"/>
      <c r="MT16" s="265"/>
      <c r="MU16" s="265"/>
      <c r="MV16" s="265"/>
      <c r="MW16" s="265"/>
      <c r="MX16" s="265"/>
      <c r="MY16" s="265"/>
      <c r="MZ16" s="265"/>
      <c r="NA16" s="265"/>
      <c r="NB16" s="265"/>
      <c r="NC16" s="265"/>
      <c r="ND16" s="265"/>
      <c r="NE16" s="265"/>
      <c r="NF16" s="265"/>
      <c r="NG16" s="265"/>
      <c r="NH16" s="265"/>
      <c r="NI16" s="265"/>
      <c r="NJ16" s="265"/>
      <c r="NK16" s="265"/>
      <c r="NL16" s="265"/>
      <c r="NM16" s="265"/>
      <c r="NN16" s="265"/>
      <c r="NO16" s="265"/>
      <c r="NP16" s="265"/>
      <c r="NQ16" s="265"/>
      <c r="NR16" s="265"/>
      <c r="NS16" s="265"/>
      <c r="NT16" s="265"/>
      <c r="NU16" s="265"/>
      <c r="NV16" s="265"/>
      <c r="NW16" s="265"/>
      <c r="NX16" s="265"/>
      <c r="NY16" s="265"/>
      <c r="NZ16" s="265"/>
      <c r="OA16" s="265"/>
      <c r="OB16" s="265"/>
      <c r="OC16" s="265"/>
      <c r="OD16" s="265"/>
      <c r="OE16" s="265"/>
      <c r="OF16" s="265"/>
      <c r="OG16" s="265"/>
      <c r="OH16" s="265"/>
      <c r="OI16" s="265"/>
      <c r="OJ16" s="265"/>
      <c r="OK16" s="265"/>
      <c r="OL16" s="265"/>
      <c r="OM16" s="265"/>
      <c r="ON16" s="265"/>
      <c r="OO16" s="265"/>
      <c r="OP16" s="265"/>
      <c r="OQ16" s="265"/>
      <c r="OR16" s="265"/>
      <c r="OS16" s="265"/>
      <c r="OT16" s="265"/>
      <c r="OU16" s="265"/>
      <c r="OV16" s="265"/>
      <c r="OW16" s="265"/>
      <c r="OX16" s="265"/>
      <c r="OY16" s="265"/>
      <c r="OZ16" s="265"/>
      <c r="PA16" s="265"/>
      <c r="PB16" s="265"/>
      <c r="PC16" s="265"/>
      <c r="PD16" s="265"/>
      <c r="PE16" s="265"/>
      <c r="PF16" s="265"/>
      <c r="PG16" s="265"/>
      <c r="PH16" s="265"/>
      <c r="PI16" s="265"/>
      <c r="PJ16" s="265"/>
      <c r="PK16" s="265"/>
      <c r="PL16" s="265"/>
      <c r="PM16" s="265"/>
      <c r="PN16" s="265"/>
      <c r="PO16" s="265"/>
      <c r="PP16" s="265"/>
      <c r="PQ16" s="265"/>
      <c r="PR16" s="265"/>
      <c r="PS16" s="265"/>
      <c r="PT16" s="265"/>
      <c r="PU16" s="265"/>
      <c r="PV16" s="265"/>
      <c r="PW16" s="265"/>
      <c r="PX16" s="265"/>
      <c r="PY16" s="265"/>
      <c r="PZ16" s="265"/>
      <c r="QA16" s="265"/>
      <c r="QB16" s="265"/>
      <c r="QC16" s="265"/>
      <c r="QD16" s="265"/>
      <c r="QE16" s="265"/>
      <c r="QF16" s="265"/>
      <c r="QG16" s="265"/>
      <c r="QH16" s="265"/>
      <c r="QI16" s="265"/>
      <c r="QJ16" s="265"/>
      <c r="QK16" s="265"/>
      <c r="QL16" s="265"/>
      <c r="QM16" s="265"/>
      <c r="QN16" s="265"/>
      <c r="QO16" s="265"/>
      <c r="QP16" s="265"/>
      <c r="QQ16" s="265"/>
      <c r="QR16" s="265"/>
      <c r="QS16" s="265"/>
      <c r="QT16" s="265"/>
      <c r="QU16" s="265"/>
      <c r="QV16" s="265"/>
      <c r="QW16" s="265"/>
      <c r="QX16" s="265"/>
      <c r="QY16" s="265"/>
      <c r="QZ16" s="265"/>
      <c r="RA16" s="265"/>
      <c r="RB16" s="265"/>
      <c r="RC16" s="265"/>
      <c r="RD16" s="265"/>
      <c r="RE16" s="265"/>
      <c r="RF16" s="265"/>
      <c r="RG16" s="265"/>
      <c r="RH16" s="265"/>
      <c r="RI16" s="265"/>
      <c r="RJ16" s="265"/>
      <c r="RK16" s="265"/>
      <c r="RL16" s="265"/>
      <c r="RM16" s="265"/>
      <c r="RN16" s="265"/>
      <c r="RO16" s="265"/>
      <c r="RP16" s="265"/>
      <c r="RQ16" s="265"/>
      <c r="RR16" s="265"/>
      <c r="RS16" s="265"/>
      <c r="RT16" s="265"/>
      <c r="RU16" s="265"/>
      <c r="RV16" s="265"/>
      <c r="RW16" s="265"/>
      <c r="RX16" s="265"/>
      <c r="RY16" s="265"/>
      <c r="RZ16" s="265"/>
      <c r="SA16" s="265"/>
      <c r="SB16" s="265"/>
      <c r="SC16" s="265"/>
      <c r="SD16" s="265"/>
      <c r="SE16" s="265"/>
      <c r="SF16" s="265"/>
      <c r="SG16" s="265"/>
      <c r="SH16" s="265"/>
      <c r="SI16" s="265"/>
      <c r="SJ16" s="265"/>
      <c r="SK16" s="265"/>
      <c r="SL16" s="265"/>
      <c r="SM16" s="265"/>
      <c r="SN16" s="265"/>
      <c r="SO16" s="265"/>
      <c r="SP16" s="265"/>
      <c r="SQ16" s="265"/>
      <c r="SR16" s="265"/>
      <c r="SS16" s="265"/>
      <c r="ST16" s="265"/>
      <c r="SU16" s="265"/>
      <c r="SV16" s="265"/>
      <c r="SW16" s="265"/>
      <c r="SX16" s="265"/>
      <c r="SY16" s="265"/>
      <c r="SZ16" s="265"/>
      <c r="TA16" s="265"/>
      <c r="TB16" s="265"/>
      <c r="TC16" s="265"/>
      <c r="TD16" s="265"/>
      <c r="TE16" s="265"/>
      <c r="TF16" s="265"/>
      <c r="TG16" s="265"/>
      <c r="TH16" s="265"/>
      <c r="TI16" s="265"/>
      <c r="TJ16" s="265"/>
      <c r="TK16" s="265"/>
      <c r="TL16" s="265"/>
      <c r="TM16" s="265"/>
      <c r="TN16" s="265"/>
      <c r="TO16" s="265"/>
      <c r="TP16" s="265"/>
      <c r="TQ16" s="265"/>
      <c r="TR16" s="265"/>
      <c r="TS16" s="265"/>
      <c r="TT16" s="265"/>
      <c r="TU16" s="265"/>
      <c r="TV16" s="265"/>
      <c r="TW16" s="265"/>
      <c r="TX16" s="265"/>
      <c r="TY16" s="265"/>
      <c r="TZ16" s="265"/>
      <c r="UA16" s="265"/>
      <c r="UB16" s="265"/>
      <c r="UC16" s="265"/>
      <c r="UD16" s="265"/>
      <c r="UE16" s="265"/>
      <c r="UF16" s="265"/>
      <c r="UG16" s="265"/>
      <c r="UH16" s="265"/>
      <c r="UI16" s="265"/>
      <c r="UJ16" s="265"/>
      <c r="UK16" s="265"/>
      <c r="UL16" s="265"/>
      <c r="UM16" s="265"/>
      <c r="UN16" s="265"/>
      <c r="UO16" s="265"/>
      <c r="UP16" s="265"/>
      <c r="UQ16" s="265"/>
      <c r="UR16" s="265"/>
      <c r="US16" s="265"/>
      <c r="UT16" s="265"/>
      <c r="UU16" s="265"/>
      <c r="UV16" s="265"/>
      <c r="UW16" s="265"/>
      <c r="UX16" s="265"/>
      <c r="UY16" s="265"/>
      <c r="UZ16" s="265"/>
      <c r="VA16" s="265"/>
      <c r="VB16" s="265"/>
      <c r="VC16" s="265"/>
      <c r="VD16" s="265"/>
      <c r="VE16" s="265"/>
      <c r="VF16" s="265"/>
      <c r="VG16" s="265"/>
      <c r="VH16" s="265"/>
      <c r="VI16" s="265"/>
      <c r="VJ16" s="265"/>
      <c r="VK16" s="265"/>
      <c r="VL16" s="265"/>
      <c r="VM16" s="265"/>
      <c r="VN16" s="265"/>
      <c r="VO16" s="265"/>
      <c r="VP16" s="265"/>
      <c r="VQ16" s="265"/>
      <c r="VR16" s="265"/>
      <c r="VS16" s="265"/>
      <c r="VT16" s="265"/>
      <c r="VU16" s="265"/>
      <c r="VV16" s="265"/>
      <c r="VW16" s="265"/>
      <c r="VX16" s="265"/>
      <c r="VY16" s="265"/>
      <c r="VZ16" s="265"/>
      <c r="WA16" s="265"/>
      <c r="WB16" s="265"/>
      <c r="WC16" s="265"/>
      <c r="WD16" s="265"/>
      <c r="WE16" s="265"/>
      <c r="WF16" s="265"/>
      <c r="WG16" s="265"/>
      <c r="WH16" s="265"/>
      <c r="WI16" s="265"/>
      <c r="WJ16" s="265"/>
      <c r="WK16" s="265"/>
      <c r="WL16" s="265"/>
      <c r="WM16" s="265"/>
      <c r="WN16" s="265"/>
      <c r="WO16" s="265"/>
      <c r="WP16" s="265"/>
      <c r="WQ16" s="265"/>
      <c r="WR16" s="265"/>
      <c r="WS16" s="265"/>
      <c r="WT16" s="265"/>
      <c r="WU16" s="265"/>
      <c r="WV16" s="265"/>
      <c r="WW16" s="265"/>
      <c r="WX16" s="265"/>
      <c r="WY16" s="265"/>
      <c r="WZ16" s="265"/>
      <c r="XA16" s="265"/>
      <c r="XB16" s="265"/>
      <c r="XC16" s="265"/>
      <c r="XD16" s="265"/>
      <c r="XE16" s="265"/>
      <c r="XF16" s="265"/>
      <c r="XG16" s="265"/>
      <c r="XH16" s="265"/>
      <c r="XI16" s="265"/>
      <c r="XJ16" s="265"/>
      <c r="XK16" s="265"/>
      <c r="XL16" s="265"/>
      <c r="XM16" s="265"/>
      <c r="XN16" s="265"/>
      <c r="XO16" s="265"/>
      <c r="XP16" s="265"/>
      <c r="XQ16" s="265"/>
      <c r="XR16" s="265"/>
      <c r="XS16" s="265"/>
      <c r="XT16" s="265"/>
      <c r="XU16" s="265"/>
      <c r="XV16" s="265"/>
      <c r="XW16" s="265"/>
      <c r="XX16" s="265"/>
      <c r="XY16" s="265"/>
      <c r="XZ16" s="265"/>
      <c r="YA16" s="265"/>
      <c r="YB16" s="265"/>
      <c r="YC16" s="265"/>
      <c r="YD16" s="265"/>
      <c r="YE16" s="265"/>
      <c r="YF16" s="265"/>
      <c r="YG16" s="265"/>
      <c r="YH16" s="265"/>
      <c r="YI16" s="265"/>
      <c r="YJ16" s="265"/>
      <c r="YK16" s="265"/>
      <c r="YL16" s="265"/>
      <c r="YM16" s="265"/>
      <c r="YN16" s="265"/>
      <c r="YO16" s="265"/>
      <c r="YP16" s="265"/>
      <c r="YQ16" s="265"/>
      <c r="YR16" s="265"/>
      <c r="YS16" s="265"/>
      <c r="YT16" s="265"/>
      <c r="YU16" s="265"/>
      <c r="YV16" s="265"/>
      <c r="YW16" s="265"/>
      <c r="YX16" s="265"/>
      <c r="YY16" s="265"/>
      <c r="YZ16" s="265"/>
      <c r="ZA16" s="265"/>
      <c r="ZB16" s="265"/>
      <c r="ZC16" s="265"/>
      <c r="ZD16" s="265"/>
      <c r="ZE16" s="265"/>
      <c r="ZF16" s="265"/>
      <c r="ZG16" s="265"/>
      <c r="ZH16" s="265"/>
      <c r="ZI16" s="265"/>
      <c r="ZJ16" s="265"/>
      <c r="ZK16" s="265"/>
      <c r="ZL16" s="265"/>
      <c r="ZM16" s="265"/>
      <c r="ZN16" s="265"/>
      <c r="ZO16" s="265"/>
      <c r="ZP16" s="265"/>
      <c r="ZQ16" s="265"/>
      <c r="ZR16" s="265"/>
      <c r="ZS16" s="265"/>
      <c r="ZT16" s="265"/>
      <c r="ZU16" s="265"/>
      <c r="ZV16" s="265"/>
      <c r="ZW16" s="265"/>
      <c r="ZX16" s="265"/>
      <c r="ZY16" s="265"/>
      <c r="ZZ16" s="265"/>
      <c r="AAA16" s="265"/>
      <c r="AAB16" s="265"/>
      <c r="AAC16" s="265"/>
      <c r="AAD16" s="265"/>
      <c r="AAE16" s="265"/>
      <c r="AAF16" s="265"/>
      <c r="AAG16" s="265"/>
      <c r="AAH16" s="265"/>
      <c r="AAI16" s="265"/>
      <c r="AAJ16" s="265"/>
      <c r="AAK16" s="265"/>
      <c r="AAL16" s="265"/>
      <c r="AAM16" s="265"/>
      <c r="AAN16" s="265"/>
      <c r="AAO16" s="265"/>
      <c r="AAP16" s="265"/>
      <c r="AAQ16" s="265"/>
      <c r="AAR16" s="265"/>
      <c r="AAS16" s="265"/>
      <c r="AAT16" s="265"/>
      <c r="AAU16" s="265"/>
      <c r="AAV16" s="265"/>
      <c r="AAW16" s="265"/>
      <c r="AAX16" s="265"/>
      <c r="AAY16" s="265"/>
      <c r="AAZ16" s="265"/>
      <c r="ABA16" s="265"/>
      <c r="ABB16" s="265"/>
      <c r="ABC16" s="265"/>
      <c r="ABD16" s="265"/>
      <c r="ABE16" s="265"/>
      <c r="ABF16" s="265"/>
      <c r="ABG16" s="265"/>
      <c r="ABH16" s="265"/>
      <c r="ABI16" s="265"/>
      <c r="ABJ16" s="265"/>
      <c r="ABK16" s="265"/>
      <c r="ABL16" s="265"/>
      <c r="ABM16" s="265"/>
      <c r="ABN16" s="265"/>
      <c r="ABO16" s="265"/>
      <c r="ABP16" s="265"/>
      <c r="ABQ16" s="265"/>
      <c r="ABR16" s="265"/>
      <c r="ABS16" s="265"/>
      <c r="ABT16" s="265"/>
      <c r="ABU16" s="265"/>
      <c r="ABV16" s="265"/>
      <c r="ABW16" s="265"/>
      <c r="ABX16" s="265"/>
      <c r="ABY16" s="265"/>
      <c r="ABZ16" s="265"/>
      <c r="ACA16" s="265"/>
      <c r="ACB16" s="265"/>
      <c r="ACC16" s="265"/>
      <c r="ACD16" s="265"/>
      <c r="ACE16" s="265"/>
      <c r="ACF16" s="265"/>
      <c r="ACG16" s="265"/>
      <c r="ACH16" s="265"/>
      <c r="ACI16" s="265"/>
      <c r="ACJ16" s="265"/>
      <c r="ACK16" s="265"/>
      <c r="ACL16" s="265"/>
      <c r="ACM16" s="265"/>
      <c r="ACN16" s="265"/>
      <c r="ACO16" s="265"/>
      <c r="ACP16" s="265"/>
      <c r="ACQ16" s="265"/>
      <c r="ACR16" s="265"/>
      <c r="ACS16" s="265"/>
      <c r="ACT16" s="265"/>
      <c r="ACU16" s="265"/>
      <c r="ACV16" s="265"/>
      <c r="ACW16" s="265"/>
      <c r="ACX16" s="265"/>
      <c r="ACY16" s="265"/>
      <c r="ACZ16" s="265"/>
      <c r="ADA16" s="265"/>
      <c r="ADB16" s="265"/>
      <c r="ADC16" s="265"/>
      <c r="ADD16" s="265"/>
      <c r="ADE16" s="265"/>
      <c r="ADF16" s="265"/>
      <c r="ADG16" s="265"/>
      <c r="ADH16" s="265"/>
      <c r="ADI16" s="265"/>
      <c r="ADJ16" s="265"/>
      <c r="ADK16" s="265"/>
      <c r="ADL16" s="265"/>
      <c r="ADM16" s="265"/>
      <c r="ADN16" s="265"/>
      <c r="ADO16" s="265"/>
      <c r="ADP16" s="265"/>
      <c r="ADQ16" s="265"/>
      <c r="ADR16" s="265"/>
      <c r="ADS16" s="265"/>
      <c r="ADT16" s="265"/>
      <c r="ADU16" s="265"/>
      <c r="ADV16" s="265"/>
      <c r="ADW16" s="265"/>
      <c r="ADX16" s="265"/>
      <c r="ADY16" s="265"/>
      <c r="ADZ16" s="265"/>
      <c r="AEA16" s="265"/>
      <c r="AEB16" s="265"/>
      <c r="AEC16" s="265"/>
      <c r="AED16" s="265"/>
      <c r="AEE16" s="265"/>
      <c r="AEF16" s="265"/>
      <c r="AEG16" s="265"/>
      <c r="AEH16" s="265"/>
      <c r="AEI16" s="265"/>
      <c r="AEJ16" s="265"/>
      <c r="AEK16" s="265"/>
      <c r="AEL16" s="265"/>
      <c r="AEM16" s="265"/>
      <c r="AEN16" s="265"/>
      <c r="AEO16" s="265"/>
      <c r="AEP16" s="265"/>
      <c r="AEQ16" s="265"/>
      <c r="AER16" s="265"/>
      <c r="AES16" s="265"/>
      <c r="AET16" s="265"/>
      <c r="AEU16" s="265"/>
      <c r="AEV16" s="265"/>
      <c r="AEW16" s="265"/>
      <c r="AEX16" s="265"/>
      <c r="AEY16" s="265"/>
      <c r="AEZ16" s="265"/>
      <c r="AFA16" s="265"/>
      <c r="AFB16" s="265"/>
      <c r="AFC16" s="265"/>
      <c r="AFD16" s="265"/>
      <c r="AFE16" s="265"/>
      <c r="AFF16" s="265"/>
      <c r="AFG16" s="265"/>
      <c r="AFH16" s="265"/>
      <c r="AFI16" s="265"/>
      <c r="AFJ16" s="265"/>
      <c r="AFK16" s="265"/>
      <c r="AFL16" s="265"/>
      <c r="AFM16" s="265"/>
      <c r="AFN16" s="265"/>
      <c r="AFO16" s="265"/>
      <c r="AFP16" s="265"/>
      <c r="AFQ16" s="265"/>
      <c r="AFR16" s="265"/>
      <c r="AFS16" s="265"/>
      <c r="AFT16" s="265"/>
      <c r="AFU16" s="265"/>
      <c r="AFV16" s="265"/>
      <c r="AFW16" s="265"/>
      <c r="AFX16" s="265"/>
      <c r="AFY16" s="265"/>
      <c r="AFZ16" s="265"/>
      <c r="AGA16" s="265"/>
      <c r="AGB16" s="265"/>
      <c r="AGC16" s="265"/>
      <c r="AGD16" s="265"/>
      <c r="AGE16" s="265"/>
      <c r="AGF16" s="265"/>
      <c r="AGG16" s="265"/>
      <c r="AGH16" s="265"/>
      <c r="AGI16" s="265"/>
      <c r="AGJ16" s="265"/>
      <c r="AGK16" s="265"/>
      <c r="AGL16" s="265"/>
      <c r="AGM16" s="265"/>
      <c r="AGN16" s="265"/>
      <c r="AGO16" s="265"/>
      <c r="AGP16" s="265"/>
      <c r="AGQ16" s="265"/>
      <c r="AGR16" s="265"/>
      <c r="AGS16" s="265"/>
      <c r="AGT16" s="265"/>
      <c r="AGU16" s="265"/>
      <c r="AGV16" s="265"/>
      <c r="AGW16" s="265"/>
      <c r="AGX16" s="265"/>
      <c r="AGY16" s="265"/>
      <c r="AGZ16" s="265"/>
      <c r="AHA16" s="265"/>
      <c r="AHB16" s="265"/>
      <c r="AHC16" s="265"/>
      <c r="AHD16" s="265"/>
      <c r="AHE16" s="265"/>
      <c r="AHF16" s="265"/>
      <c r="AHG16" s="265"/>
      <c r="AHH16" s="265"/>
      <c r="AHI16" s="265"/>
      <c r="AHJ16" s="265"/>
      <c r="AHK16" s="265"/>
      <c r="AHL16" s="265"/>
      <c r="AHM16" s="265"/>
      <c r="AHN16" s="265"/>
      <c r="AHO16" s="265"/>
      <c r="AHP16" s="265"/>
      <c r="AHQ16" s="265"/>
      <c r="AHR16" s="265"/>
      <c r="AHS16" s="265"/>
      <c r="AHT16" s="265"/>
      <c r="AHU16" s="265"/>
      <c r="AHV16" s="265"/>
      <c r="AHW16" s="265"/>
      <c r="AHX16" s="265"/>
      <c r="AHY16" s="265"/>
      <c r="AHZ16" s="265"/>
      <c r="AIA16" s="265"/>
      <c r="AIB16" s="265"/>
      <c r="AIC16" s="265"/>
      <c r="AID16" s="265"/>
      <c r="AIE16" s="265"/>
      <c r="AIF16" s="265"/>
      <c r="AIG16" s="265"/>
      <c r="AIH16" s="265"/>
      <c r="AII16" s="265"/>
      <c r="AIJ16" s="265"/>
      <c r="AIK16" s="265"/>
      <c r="AIL16" s="265"/>
    </row>
    <row r="17" spans="1:19" s="265" customFormat="1">
      <c r="A17" s="591"/>
      <c r="B17" s="577"/>
      <c r="C17" s="265" t="s">
        <v>27</v>
      </c>
      <c r="D17" s="265" t="s">
        <v>27</v>
      </c>
      <c r="E17" s="265">
        <v>6.7</v>
      </c>
      <c r="F17" s="265">
        <v>6.7</v>
      </c>
      <c r="G17" s="269"/>
      <c r="H17" s="272">
        <v>1.5</v>
      </c>
      <c r="I17" s="272">
        <v>1.5</v>
      </c>
      <c r="J17" s="269"/>
      <c r="K17" s="272">
        <v>-0.4</v>
      </c>
      <c r="L17" s="272">
        <v>-0.4</v>
      </c>
      <c r="M17" s="269"/>
      <c r="N17" s="272">
        <v>1.6</v>
      </c>
      <c r="O17" s="272">
        <v>1.6</v>
      </c>
      <c r="P17" s="269"/>
      <c r="Q17" s="271">
        <v>0.5</v>
      </c>
      <c r="R17" s="492">
        <v>0.5</v>
      </c>
    </row>
    <row r="18" spans="1:19" s="265" customFormat="1">
      <c r="A18" s="591"/>
      <c r="B18" s="577"/>
      <c r="C18" s="265" t="s">
        <v>28</v>
      </c>
      <c r="D18" s="265" t="s">
        <v>28</v>
      </c>
      <c r="E18" s="265">
        <v>6.8</v>
      </c>
      <c r="F18" s="265">
        <v>6.8</v>
      </c>
      <c r="G18" s="269"/>
      <c r="H18" s="272">
        <v>1.9</v>
      </c>
      <c r="I18" s="272">
        <v>1.9</v>
      </c>
      <c r="J18" s="269"/>
      <c r="K18" s="272">
        <v>-0.2</v>
      </c>
      <c r="L18" s="272">
        <v>-0.2</v>
      </c>
      <c r="N18" s="272">
        <v>1.8</v>
      </c>
      <c r="O18" s="272">
        <v>1.8</v>
      </c>
      <c r="P18" s="269"/>
      <c r="Q18" s="271">
        <v>0.75</v>
      </c>
      <c r="R18" s="492">
        <v>0.75</v>
      </c>
    </row>
    <row r="19" spans="1:19" s="265" customFormat="1">
      <c r="A19" s="591">
        <v>2017</v>
      </c>
      <c r="B19" s="265">
        <v>2017</v>
      </c>
      <c r="C19" s="265" t="s">
        <v>25</v>
      </c>
      <c r="D19" s="265" t="s">
        <v>25</v>
      </c>
      <c r="E19" s="265">
        <v>6.9</v>
      </c>
      <c r="F19" s="265">
        <v>6.9</v>
      </c>
      <c r="G19" s="269"/>
      <c r="H19" s="272">
        <v>1.4</v>
      </c>
      <c r="I19" s="272">
        <v>1.4</v>
      </c>
      <c r="J19" s="269"/>
      <c r="K19" s="272">
        <v>0.5</v>
      </c>
      <c r="L19" s="272">
        <v>0.5</v>
      </c>
      <c r="N19" s="272">
        <v>1.7</v>
      </c>
      <c r="O19" s="272">
        <v>1.7</v>
      </c>
      <c r="Q19" s="271">
        <v>0.75</v>
      </c>
      <c r="R19" s="492">
        <v>0.75</v>
      </c>
    </row>
    <row r="20" spans="1:19" s="265" customFormat="1">
      <c r="A20" s="591"/>
      <c r="C20" s="265" t="s">
        <v>26</v>
      </c>
      <c r="D20" s="265" t="s">
        <v>26</v>
      </c>
      <c r="E20" s="265">
        <v>6.9</v>
      </c>
      <c r="F20" s="265">
        <v>6.9</v>
      </c>
      <c r="H20" s="272">
        <v>2.6</v>
      </c>
      <c r="I20" s="272">
        <v>2.6</v>
      </c>
      <c r="J20" s="269"/>
      <c r="K20" s="272">
        <v>2.5</v>
      </c>
      <c r="L20" s="272">
        <v>2.5</v>
      </c>
      <c r="N20" s="272">
        <v>2.2999999999999998</v>
      </c>
      <c r="O20" s="272">
        <v>2.2999999999999998</v>
      </c>
      <c r="Q20" s="271">
        <v>1.25</v>
      </c>
      <c r="R20" s="492">
        <v>1.25</v>
      </c>
    </row>
    <row r="21" spans="1:19" s="265" customFormat="1">
      <c r="A21" s="591"/>
      <c r="C21" s="265" t="s">
        <v>27</v>
      </c>
      <c r="D21" s="265" t="s">
        <v>27</v>
      </c>
      <c r="E21" s="265">
        <v>6.8</v>
      </c>
      <c r="F21" s="265">
        <v>6.8</v>
      </c>
      <c r="H21" s="272">
        <v>2.2999999999999998</v>
      </c>
      <c r="I21" s="272">
        <v>2.2999999999999998</v>
      </c>
      <c r="J21" s="269"/>
      <c r="K21" s="272">
        <v>1.8</v>
      </c>
      <c r="L21" s="272">
        <v>1.8</v>
      </c>
      <c r="N21" s="272">
        <v>2.5</v>
      </c>
      <c r="O21" s="272">
        <v>2.5</v>
      </c>
      <c r="Q21" s="271">
        <v>1.25</v>
      </c>
      <c r="R21" s="492">
        <v>1.25</v>
      </c>
    </row>
    <row r="22" spans="1:19" s="265" customFormat="1" ht="15.75" customHeight="1">
      <c r="A22" s="591"/>
      <c r="C22" s="265" t="s">
        <v>28</v>
      </c>
      <c r="D22" s="265" t="s">
        <v>28</v>
      </c>
      <c r="E22" s="265">
        <v>6.8</v>
      </c>
      <c r="F22" s="265">
        <v>6.8</v>
      </c>
      <c r="H22" s="272">
        <v>2.5</v>
      </c>
      <c r="I22" s="272">
        <v>2.5</v>
      </c>
      <c r="J22" s="269"/>
      <c r="K22" s="272">
        <v>1.9</v>
      </c>
      <c r="L22" s="272">
        <v>1.9</v>
      </c>
      <c r="N22" s="272">
        <v>2.7</v>
      </c>
      <c r="O22" s="272">
        <v>2.7</v>
      </c>
      <c r="Q22" s="271">
        <v>1.5</v>
      </c>
      <c r="R22" s="492">
        <v>1.5</v>
      </c>
    </row>
    <row r="23" spans="1:19">
      <c r="A23" s="591">
        <v>2018</v>
      </c>
      <c r="B23" s="265">
        <v>2018</v>
      </c>
      <c r="C23" s="265" t="s">
        <v>25</v>
      </c>
      <c r="D23" s="265" t="s">
        <v>25</v>
      </c>
      <c r="E23" s="265">
        <v>6.8</v>
      </c>
      <c r="F23" s="265">
        <v>6.8</v>
      </c>
      <c r="G23" s="265"/>
      <c r="H23" s="272">
        <v>2.9</v>
      </c>
      <c r="I23" s="272">
        <v>2.9</v>
      </c>
      <c r="J23" s="269"/>
      <c r="K23" s="272">
        <v>1.6</v>
      </c>
      <c r="L23" s="272">
        <v>1.6</v>
      </c>
      <c r="M23" s="265"/>
      <c r="N23" s="272">
        <v>2.5</v>
      </c>
      <c r="O23" s="272">
        <v>2.5</v>
      </c>
      <c r="P23" s="265"/>
      <c r="Q23" s="271">
        <v>1.75</v>
      </c>
      <c r="R23" s="492">
        <v>1.75</v>
      </c>
      <c r="S23" s="265"/>
    </row>
    <row r="24" spans="1:19">
      <c r="A24" s="591"/>
      <c r="C24" s="274" t="s">
        <v>26</v>
      </c>
      <c r="D24" s="274" t="s">
        <v>26</v>
      </c>
      <c r="E24" s="265">
        <v>6.7</v>
      </c>
      <c r="F24" s="265">
        <v>6.7</v>
      </c>
      <c r="H24" s="265">
        <v>2.8</v>
      </c>
      <c r="I24" s="491">
        <v>2.8</v>
      </c>
      <c r="K24" s="265">
        <v>1.8</v>
      </c>
      <c r="L24" s="265">
        <v>1.8</v>
      </c>
      <c r="N24" s="265">
        <v>2.1</v>
      </c>
      <c r="O24" s="265">
        <v>2.1</v>
      </c>
      <c r="Q24" s="271">
        <v>2</v>
      </c>
      <c r="R24" s="271">
        <v>2</v>
      </c>
    </row>
    <row r="25" spans="1:19">
      <c r="A25" s="591"/>
      <c r="C25" s="274" t="s">
        <v>27</v>
      </c>
      <c r="D25" s="274" t="s">
        <v>27</v>
      </c>
      <c r="E25" s="265">
        <v>6.5</v>
      </c>
      <c r="F25" s="265">
        <v>6.5</v>
      </c>
      <c r="H25" s="270">
        <v>3</v>
      </c>
      <c r="I25" s="265">
        <v>3</v>
      </c>
      <c r="K25" s="265">
        <v>1.8</v>
      </c>
      <c r="L25" s="265">
        <v>1.8</v>
      </c>
      <c r="N25" s="265">
        <v>1.7</v>
      </c>
      <c r="O25" s="265">
        <v>1.7</v>
      </c>
      <c r="Q25" s="271">
        <v>2.25</v>
      </c>
      <c r="R25" s="271">
        <v>2.25</v>
      </c>
    </row>
    <row r="26" spans="1:19" s="275" customFormat="1">
      <c r="A26" s="591"/>
      <c r="C26" s="274" t="s">
        <v>28</v>
      </c>
      <c r="D26" s="274" t="s">
        <v>28</v>
      </c>
      <c r="E26" s="265">
        <v>6.4</v>
      </c>
      <c r="F26" s="265">
        <v>6.4</v>
      </c>
      <c r="H26" s="270">
        <v>3.1</v>
      </c>
      <c r="I26" s="265">
        <v>3.1</v>
      </c>
      <c r="K26" s="265">
        <v>1.9</v>
      </c>
      <c r="L26" s="265">
        <v>1.9</v>
      </c>
      <c r="N26" s="265">
        <v>1.2</v>
      </c>
      <c r="O26" s="265">
        <v>1.2</v>
      </c>
      <c r="Q26" s="271">
        <v>2.5</v>
      </c>
      <c r="R26" s="271">
        <v>2.5</v>
      </c>
    </row>
    <row r="27" spans="1:19">
      <c r="A27" s="592">
        <v>2019</v>
      </c>
      <c r="B27" s="278">
        <v>2019</v>
      </c>
      <c r="C27" s="278" t="s">
        <v>25</v>
      </c>
      <c r="D27" s="278" t="s">
        <v>25</v>
      </c>
      <c r="E27" s="265">
        <v>6.4</v>
      </c>
      <c r="F27" s="265">
        <v>6.4</v>
      </c>
      <c r="H27" s="270">
        <v>2.7</v>
      </c>
      <c r="I27" s="270">
        <v>2.7</v>
      </c>
      <c r="K27" s="265">
        <v>0.5</v>
      </c>
      <c r="L27" s="270">
        <v>0.5</v>
      </c>
      <c r="N27" s="265">
        <v>1.2</v>
      </c>
      <c r="O27" s="265">
        <v>1.2</v>
      </c>
      <c r="Q27" s="271">
        <v>2.5</v>
      </c>
      <c r="R27" s="271">
        <v>2.5</v>
      </c>
    </row>
    <row r="28" spans="1:19">
      <c r="A28" s="592"/>
      <c r="B28" s="231"/>
      <c r="C28" s="278" t="s">
        <v>26</v>
      </c>
      <c r="D28" s="278" t="s">
        <v>26</v>
      </c>
      <c r="E28" s="265">
        <v>6.2</v>
      </c>
      <c r="F28" s="265">
        <v>6.2</v>
      </c>
      <c r="H28" s="265">
        <v>2.2999999999999998</v>
      </c>
      <c r="I28" s="265">
        <v>2.2999999999999998</v>
      </c>
      <c r="K28" s="265">
        <v>0.9</v>
      </c>
      <c r="L28" s="270">
        <v>0.9</v>
      </c>
      <c r="N28" s="265">
        <v>1.2</v>
      </c>
      <c r="O28" s="265">
        <v>1.2</v>
      </c>
      <c r="Q28" s="271">
        <v>2.25</v>
      </c>
      <c r="R28" s="271">
        <v>2.25</v>
      </c>
    </row>
    <row r="29" spans="1:19">
      <c r="A29" s="592"/>
      <c r="B29" s="231"/>
      <c r="C29" s="278" t="s">
        <v>27</v>
      </c>
      <c r="D29" s="278" t="s">
        <v>27</v>
      </c>
      <c r="E29" s="265">
        <v>6</v>
      </c>
      <c r="F29" s="270">
        <v>6</v>
      </c>
      <c r="H29" s="265">
        <v>2</v>
      </c>
      <c r="I29" s="270">
        <v>2</v>
      </c>
      <c r="K29" s="265">
        <v>1.7</v>
      </c>
      <c r="L29" s="270">
        <v>1.7</v>
      </c>
      <c r="N29" s="265">
        <v>1.2</v>
      </c>
      <c r="O29" s="265">
        <v>1.2</v>
      </c>
      <c r="Q29" s="271">
        <v>2</v>
      </c>
      <c r="R29" s="271">
        <v>2</v>
      </c>
    </row>
    <row r="30" spans="1:19" s="275" customFormat="1">
      <c r="A30" s="592"/>
      <c r="B30" s="279"/>
      <c r="C30" s="278" t="s">
        <v>28</v>
      </c>
      <c r="D30" s="278" t="s">
        <v>28</v>
      </c>
      <c r="E30" s="265">
        <v>6</v>
      </c>
      <c r="F30" s="270">
        <v>6</v>
      </c>
      <c r="H30" s="265">
        <v>2.2999999999999998</v>
      </c>
      <c r="I30" s="265">
        <v>2.2999999999999998</v>
      </c>
      <c r="K30" s="265">
        <v>1.5</v>
      </c>
      <c r="L30" s="270">
        <v>1.5</v>
      </c>
      <c r="N30" s="270">
        <v>1</v>
      </c>
      <c r="O30" s="270">
        <v>1</v>
      </c>
      <c r="Q30" s="283">
        <v>2</v>
      </c>
      <c r="R30" s="271">
        <v>2</v>
      </c>
    </row>
    <row r="31" spans="1:19">
      <c r="A31" s="592">
        <v>2020</v>
      </c>
      <c r="B31" s="231">
        <v>2020</v>
      </c>
      <c r="C31" s="278" t="s">
        <v>25</v>
      </c>
      <c r="D31" s="278" t="s">
        <v>25</v>
      </c>
      <c r="E31" s="270">
        <v>-6.8</v>
      </c>
      <c r="F31" s="270">
        <v>-6.8</v>
      </c>
      <c r="H31" s="265">
        <v>0.3</v>
      </c>
      <c r="I31" s="265">
        <v>0.3</v>
      </c>
      <c r="K31" s="265">
        <v>1.6</v>
      </c>
      <c r="L31" s="270">
        <v>1.6</v>
      </c>
      <c r="N31" s="265">
        <v>-3.1</v>
      </c>
      <c r="O31" s="265">
        <v>-3.1</v>
      </c>
      <c r="Q31" s="271">
        <v>0.25</v>
      </c>
      <c r="R31" s="271">
        <v>0.25</v>
      </c>
    </row>
    <row r="32" spans="1:19">
      <c r="A32" s="592"/>
      <c r="B32" s="231"/>
      <c r="C32" s="278" t="s">
        <v>26</v>
      </c>
      <c r="D32" s="278" t="s">
        <v>26</v>
      </c>
      <c r="E32" s="429">
        <v>3.2</v>
      </c>
      <c r="F32" s="429">
        <v>3.2</v>
      </c>
      <c r="H32" s="274">
        <v>-9</v>
      </c>
      <c r="I32" s="274">
        <v>-9</v>
      </c>
      <c r="K32" s="429">
        <v>-8</v>
      </c>
      <c r="L32" s="429">
        <v>-8</v>
      </c>
      <c r="N32" s="274">
        <v>-14.8</v>
      </c>
      <c r="O32" s="274">
        <v>-14.8</v>
      </c>
      <c r="Q32" s="283">
        <v>0.25</v>
      </c>
      <c r="R32" s="283">
        <v>0.25</v>
      </c>
    </row>
    <row r="33" spans="1:18" s="275" customFormat="1">
      <c r="A33" s="592"/>
      <c r="B33" s="279"/>
      <c r="C33" s="278" t="s">
        <v>27</v>
      </c>
      <c r="D33" s="278" t="s">
        <v>27</v>
      </c>
      <c r="E33" s="489">
        <v>4.9000000000000004</v>
      </c>
      <c r="F33" s="429">
        <v>4.8499999999999996</v>
      </c>
      <c r="H33" s="490">
        <v>-2.9</v>
      </c>
      <c r="I33" s="274">
        <v>-2.9</v>
      </c>
      <c r="K33" s="489">
        <v>-3.5</v>
      </c>
      <c r="L33" s="429">
        <v>-3.5</v>
      </c>
      <c r="N33" s="490">
        <v>-4.0999999999999996</v>
      </c>
      <c r="O33" s="490">
        <v>-4.0999999999999996</v>
      </c>
      <c r="Q33" s="493">
        <v>0.25</v>
      </c>
      <c r="R33" s="493">
        <v>0.25</v>
      </c>
    </row>
    <row r="34" spans="1:18">
      <c r="A34" s="592"/>
      <c r="B34" s="231"/>
      <c r="C34" s="278" t="s">
        <v>28</v>
      </c>
      <c r="D34" s="278" t="s">
        <v>28</v>
      </c>
      <c r="E34" s="270">
        <v>6.5</v>
      </c>
      <c r="F34" s="489">
        <v>6.5</v>
      </c>
      <c r="H34" s="265">
        <v>-2.4</v>
      </c>
      <c r="I34" s="265">
        <v>-2.4</v>
      </c>
      <c r="K34" s="270">
        <v>-1.8</v>
      </c>
      <c r="L34" s="270">
        <v>-1.8</v>
      </c>
      <c r="M34" s="282"/>
      <c r="N34" s="265">
        <v>-4.9000000000000004</v>
      </c>
      <c r="O34" s="265">
        <v>-4.9000000000000004</v>
      </c>
      <c r="Q34" s="271">
        <v>0.25</v>
      </c>
      <c r="R34" s="271">
        <v>0.25</v>
      </c>
    </row>
    <row r="35" spans="1:18">
      <c r="A35" s="592">
        <v>2021</v>
      </c>
      <c r="B35" s="231" t="s">
        <v>22</v>
      </c>
      <c r="C35" s="278" t="str">
        <f>C31</f>
        <v>I</v>
      </c>
      <c r="D35" s="278" t="str">
        <f>D31</f>
        <v>I</v>
      </c>
      <c r="E35" s="280">
        <v>15.1</v>
      </c>
      <c r="F35" s="541">
        <v>18.3</v>
      </c>
      <c r="H35" s="277">
        <v>-0.75</v>
      </c>
      <c r="I35" s="542">
        <v>0.4</v>
      </c>
      <c r="K35" s="276">
        <v>-1.5</v>
      </c>
      <c r="L35" s="541">
        <v>-1</v>
      </c>
      <c r="N35" s="277">
        <v>-2.2999999999999998</v>
      </c>
      <c r="O35" s="542">
        <v>-1.8</v>
      </c>
      <c r="Q35" s="281">
        <v>0.25</v>
      </c>
      <c r="R35" s="543">
        <v>0.25</v>
      </c>
    </row>
    <row r="36" spans="1:18">
      <c r="A36" s="592"/>
      <c r="B36" s="231"/>
      <c r="C36" s="278" t="str">
        <f t="shared" ref="C36:D36" si="0">C32</f>
        <v>II</v>
      </c>
      <c r="D36" s="278" t="str">
        <f t="shared" si="0"/>
        <v>II</v>
      </c>
      <c r="E36" s="280">
        <v>7.2</v>
      </c>
      <c r="F36" s="280">
        <v>6.58</v>
      </c>
      <c r="H36" s="277">
        <v>10.18</v>
      </c>
      <c r="I36" s="277">
        <v>11.73</v>
      </c>
      <c r="K36" s="276">
        <v>6.5</v>
      </c>
      <c r="L36" s="276">
        <v>6.7</v>
      </c>
      <c r="N36" s="277">
        <v>13</v>
      </c>
      <c r="O36" s="277">
        <v>12.3</v>
      </c>
      <c r="Q36" s="281">
        <v>0.25</v>
      </c>
      <c r="R36" s="281">
        <v>0.25</v>
      </c>
    </row>
    <row r="37" spans="1:18">
      <c r="A37" s="592"/>
      <c r="B37" s="279"/>
      <c r="C37" s="278" t="str">
        <f t="shared" ref="C37:D38" si="1">C33</f>
        <v>III</v>
      </c>
      <c r="D37" s="278" t="str">
        <f t="shared" si="1"/>
        <v>III</v>
      </c>
      <c r="E37" s="280">
        <v>6</v>
      </c>
      <c r="F37" s="280">
        <v>4.95</v>
      </c>
      <c r="H37" s="277">
        <v>4.08</v>
      </c>
      <c r="I37" s="277">
        <v>6.3</v>
      </c>
      <c r="K37" s="276">
        <v>2.9</v>
      </c>
      <c r="L37" s="276">
        <v>3</v>
      </c>
      <c r="N37" s="277">
        <v>2.7</v>
      </c>
      <c r="O37" s="277">
        <v>2.5</v>
      </c>
      <c r="Q37" s="281">
        <v>0.25</v>
      </c>
      <c r="R37" s="281">
        <v>0.25</v>
      </c>
    </row>
    <row r="38" spans="1:18">
      <c r="A38" s="592"/>
      <c r="B38" s="231"/>
      <c r="C38" s="278" t="str">
        <f t="shared" si="1"/>
        <v>IV</v>
      </c>
      <c r="D38" s="278" t="str">
        <f t="shared" si="1"/>
        <v>IV</v>
      </c>
      <c r="E38" s="280">
        <v>4.8</v>
      </c>
      <c r="F38" s="280">
        <v>4.45</v>
      </c>
      <c r="H38" s="277">
        <v>5.33</v>
      </c>
      <c r="I38" s="277">
        <v>6.23</v>
      </c>
      <c r="K38" s="276">
        <v>3.7</v>
      </c>
      <c r="L38" s="276">
        <v>3.6</v>
      </c>
      <c r="N38" s="277">
        <v>4.3</v>
      </c>
      <c r="O38" s="277">
        <v>4.4000000000000004</v>
      </c>
      <c r="Q38" s="281">
        <v>0.25</v>
      </c>
      <c r="R38" s="281">
        <v>0.25</v>
      </c>
    </row>
    <row r="39" spans="1:18">
      <c r="A39" s="592">
        <v>2022</v>
      </c>
      <c r="B39" s="231" t="s">
        <v>23</v>
      </c>
      <c r="C39" s="278" t="str">
        <f t="shared" ref="C39:D42" si="2">C35</f>
        <v>I</v>
      </c>
      <c r="D39" s="278" t="str">
        <f t="shared" si="2"/>
        <v>I</v>
      </c>
      <c r="E39" s="280">
        <v>5.25</v>
      </c>
      <c r="F39" s="280">
        <v>5.53</v>
      </c>
      <c r="H39" s="277">
        <v>5.08</v>
      </c>
      <c r="I39" s="277">
        <v>5.6</v>
      </c>
      <c r="K39" s="276">
        <v>2.2999999999999998</v>
      </c>
      <c r="L39" s="276">
        <v>2.4</v>
      </c>
      <c r="N39" s="277">
        <v>5.88</v>
      </c>
      <c r="O39" s="277">
        <v>5.83</v>
      </c>
      <c r="Q39" s="281">
        <v>0.25</v>
      </c>
      <c r="R39" s="281">
        <v>0.25</v>
      </c>
    </row>
    <row r="40" spans="1:18">
      <c r="A40" s="592"/>
      <c r="B40" s="231"/>
      <c r="C40" s="278" t="str">
        <f t="shared" si="2"/>
        <v>II</v>
      </c>
      <c r="D40" s="278" t="str">
        <f t="shared" si="2"/>
        <v>II</v>
      </c>
      <c r="E40" s="280">
        <v>5.35</v>
      </c>
      <c r="F40" s="280">
        <v>5.53</v>
      </c>
      <c r="H40" s="277">
        <v>4.38</v>
      </c>
      <c r="I40" s="277">
        <v>4.55</v>
      </c>
      <c r="K40" s="276">
        <v>2.1</v>
      </c>
      <c r="L40" s="276">
        <v>2.1</v>
      </c>
      <c r="N40" s="277">
        <v>3.88</v>
      </c>
      <c r="O40" s="277">
        <v>4.33</v>
      </c>
      <c r="Q40" s="281">
        <v>0.25</v>
      </c>
      <c r="R40" s="281">
        <v>0.3</v>
      </c>
    </row>
    <row r="41" spans="1:18">
      <c r="A41" s="592"/>
      <c r="B41" s="279"/>
      <c r="C41" s="278" t="str">
        <f t="shared" si="2"/>
        <v>III</v>
      </c>
      <c r="D41" s="278" t="str">
        <f t="shared" si="2"/>
        <v>III</v>
      </c>
      <c r="E41" s="280">
        <v>5.43</v>
      </c>
      <c r="F41" s="280">
        <v>5.5</v>
      </c>
      <c r="H41" s="277">
        <v>3.78</v>
      </c>
      <c r="I41" s="277">
        <v>3.28</v>
      </c>
      <c r="K41" s="276">
        <v>2.6</v>
      </c>
      <c r="L41" s="276">
        <v>2.7</v>
      </c>
      <c r="N41" s="277">
        <v>3.18</v>
      </c>
      <c r="O41" s="277">
        <v>3.23</v>
      </c>
      <c r="Q41" s="281">
        <v>0.25</v>
      </c>
      <c r="R41" s="281">
        <v>0.3</v>
      </c>
    </row>
    <row r="42" spans="1:18">
      <c r="A42" s="592"/>
      <c r="B42" s="231"/>
      <c r="C42" s="278" t="str">
        <f t="shared" si="2"/>
        <v>IV</v>
      </c>
      <c r="D42" s="278" t="str">
        <f t="shared" si="2"/>
        <v>IV</v>
      </c>
      <c r="E42" s="280">
        <v>5.53</v>
      </c>
      <c r="F42" s="280">
        <v>5.35</v>
      </c>
      <c r="H42" s="277">
        <v>3.4</v>
      </c>
      <c r="I42" s="277">
        <v>2.5</v>
      </c>
      <c r="K42" s="276">
        <v>2.1</v>
      </c>
      <c r="L42" s="276">
        <v>2.2000000000000002</v>
      </c>
      <c r="N42" s="277">
        <v>3.18</v>
      </c>
      <c r="O42" s="277">
        <v>3</v>
      </c>
      <c r="Q42" s="281">
        <v>0.25</v>
      </c>
      <c r="R42" s="281">
        <v>0.3</v>
      </c>
    </row>
  </sheetData>
  <customSheetViews>
    <customSheetView guid="{8D4EA38E-ED42-44A9-9431-B3D4F6087B53}" scale="90" showPageBreaks="1" fitToPage="1" view="pageBreakPreview">
      <pane xSplit="4" ySplit="2" topLeftCell="E3" activePane="bottomRight" state="frozen"/>
      <selection pane="bottomRight" activeCell="F29" sqref="F29"/>
      <pageMargins left="0" right="0" top="0" bottom="0" header="0" footer="0"/>
      <pageSetup scale="62" fitToHeight="0" orientation="landscape" r:id="rId1"/>
    </customSheetView>
    <customSheetView guid="{B6000075-C6E9-470D-8855-6E4C41B43187}"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2"/>
    </customSheetView>
    <customSheetView guid="{A510ACF3-DF9A-47BB-87AF-862EA6359570}"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3"/>
    </customSheetView>
    <customSheetView guid="{83D4AEBA-9C92-42A7-8C70-A480F50C01E3}"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254DF0CF-5342-436C-8392-04866B911B72}"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DC707E39-0569-4FAA-B5FD-B85110680DF5}"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5B55F06F-38A3-4953-A2E1-A01BECB01CAC}"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4"/>
    </customSheetView>
    <customSheetView guid="{54FD4859-4825-49C8-AF88-E7B792413D64}"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5"/>
    </customSheetView>
  </customSheetViews>
  <mergeCells count="15">
    <mergeCell ref="A39:A42"/>
    <mergeCell ref="A35:A38"/>
    <mergeCell ref="A27:A30"/>
    <mergeCell ref="A31:A34"/>
    <mergeCell ref="A23:A26"/>
    <mergeCell ref="Q1:S1"/>
    <mergeCell ref="A7:A10"/>
    <mergeCell ref="A11:A14"/>
    <mergeCell ref="A15:A18"/>
    <mergeCell ref="A19:A22"/>
    <mergeCell ref="A3:A6"/>
    <mergeCell ref="E1:G1"/>
    <mergeCell ref="H1:J1"/>
    <mergeCell ref="K1:M1"/>
    <mergeCell ref="N1:P1"/>
  </mergeCells>
  <pageMargins left="0.7" right="0.7" top="0.75" bottom="0.75" header="0.3" footer="0.3"/>
  <pageSetup scale="63" fitToHeight="0" orientation="landscape"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
    <tabColor rgb="FF009999"/>
    <pageSetUpPr autoPageBreaks="0"/>
  </sheetPr>
  <dimension ref="A1:P46"/>
  <sheetViews>
    <sheetView zoomScaleNormal="100" workbookViewId="0">
      <pane ySplit="2" topLeftCell="A23" activePane="bottomLeft" state="frozen"/>
      <selection activeCell="G1" sqref="G1"/>
      <selection pane="bottomLeft" activeCell="U50" sqref="U50"/>
    </sheetView>
  </sheetViews>
  <sheetFormatPr defaultColWidth="8.5703125" defaultRowHeight="15"/>
  <cols>
    <col min="1" max="1" width="4.42578125" style="231" customWidth="1"/>
    <col min="2" max="2" width="7.28515625" style="231" customWidth="1"/>
    <col min="3" max="3" width="8.5703125" style="231"/>
    <col min="4" max="4" width="10.28515625" style="231" hidden="1" customWidth="1"/>
    <col min="5" max="7" width="7.42578125" style="231" hidden="1" customWidth="1"/>
    <col min="8" max="8" width="16.5703125" style="231" customWidth="1"/>
    <col min="9" max="9" width="10.28515625" style="231" customWidth="1"/>
    <col min="10" max="10" width="10.28515625" style="301" customWidth="1"/>
    <col min="11" max="11" width="13" style="301" customWidth="1"/>
    <col min="12" max="18" width="8.5703125" style="301"/>
    <col min="19" max="19" width="13.28515625" style="301" customWidth="1"/>
    <col min="20" max="16384" width="8.5703125" style="301"/>
  </cols>
  <sheetData>
    <row r="1" spans="1:16" ht="31.5" customHeight="1">
      <c r="D1" s="284" t="s">
        <v>358</v>
      </c>
      <c r="E1" s="1" t="s">
        <v>359</v>
      </c>
      <c r="F1" s="284" t="s">
        <v>360</v>
      </c>
      <c r="G1" s="1" t="s">
        <v>361</v>
      </c>
      <c r="H1" s="285" t="s">
        <v>362</v>
      </c>
      <c r="I1" s="285"/>
      <c r="J1" s="302"/>
    </row>
    <row r="2" spans="1:16">
      <c r="H2" s="437" t="s">
        <v>105</v>
      </c>
      <c r="I2" s="438" t="s">
        <v>34</v>
      </c>
      <c r="J2" s="303"/>
    </row>
    <row r="3" spans="1:16" hidden="1">
      <c r="E3" s="286">
        <v>0.02</v>
      </c>
      <c r="F3" s="286">
        <v>0.08</v>
      </c>
      <c r="G3" s="286">
        <v>0.9</v>
      </c>
    </row>
    <row r="4" spans="1:16" hidden="1">
      <c r="B4" s="231">
        <v>2013</v>
      </c>
      <c r="C4" s="231" t="s">
        <v>25</v>
      </c>
      <c r="D4" s="286">
        <v>10850.74</v>
      </c>
      <c r="E4" s="286">
        <v>1.3049238304280619</v>
      </c>
      <c r="F4" s="286">
        <v>-1.2</v>
      </c>
      <c r="G4" s="286">
        <v>7.7</v>
      </c>
      <c r="H4" s="287">
        <v>6.8600984766085622</v>
      </c>
      <c r="I4" s="287"/>
      <c r="J4" s="304"/>
      <c r="N4" s="305"/>
      <c r="O4" s="304"/>
      <c r="P4" s="306"/>
    </row>
    <row r="5" spans="1:16" hidden="1">
      <c r="C5" s="288" t="s">
        <v>26</v>
      </c>
      <c r="D5" s="286">
        <v>10875.95</v>
      </c>
      <c r="E5" s="286">
        <v>0.99678602902324442</v>
      </c>
      <c r="F5" s="286">
        <v>-0.6</v>
      </c>
      <c r="G5" s="286">
        <v>7.5</v>
      </c>
      <c r="H5" s="287">
        <v>6.7219357205804648</v>
      </c>
      <c r="I5" s="287"/>
      <c r="J5" s="304"/>
      <c r="N5" s="305"/>
      <c r="O5" s="304"/>
      <c r="P5" s="306"/>
    </row>
    <row r="6" spans="1:16" hidden="1">
      <c r="C6" s="288" t="s">
        <v>27</v>
      </c>
      <c r="D6" s="286">
        <v>10915.27</v>
      </c>
      <c r="E6" s="286">
        <v>0.98101344869154783</v>
      </c>
      <c r="F6" s="286">
        <v>-0.3</v>
      </c>
      <c r="G6" s="286">
        <v>7.8</v>
      </c>
      <c r="H6" s="287">
        <v>7.015620268973831</v>
      </c>
      <c r="I6" s="287"/>
      <c r="J6" s="304"/>
      <c r="N6" s="305"/>
      <c r="O6" s="304"/>
      <c r="P6" s="306"/>
    </row>
    <row r="7" spans="1:16" hidden="1">
      <c r="C7" s="288" t="s">
        <v>28</v>
      </c>
      <c r="D7" s="286">
        <v>10972.95</v>
      </c>
      <c r="E7" s="286">
        <v>1.7195908208149202</v>
      </c>
      <c r="F7" s="286">
        <v>0.4</v>
      </c>
      <c r="G7" s="286">
        <v>7.7</v>
      </c>
      <c r="H7" s="287">
        <v>6.996391816416299</v>
      </c>
      <c r="I7" s="287"/>
      <c r="J7" s="304"/>
      <c r="N7" s="305"/>
      <c r="O7" s="304"/>
      <c r="P7" s="306"/>
    </row>
    <row r="8" spans="1:16" hidden="1">
      <c r="B8" s="231">
        <v>2014</v>
      </c>
      <c r="C8" s="231" t="str">
        <f>C4</f>
        <v>I</v>
      </c>
      <c r="D8" s="286">
        <v>10955</v>
      </c>
      <c r="E8" s="286">
        <f t="shared" ref="E8:E14" si="0">(D8/D4-1)*100</f>
        <v>0.96085612594163372</v>
      </c>
      <c r="F8" s="286">
        <v>1.1000000000000001</v>
      </c>
      <c r="G8" s="286">
        <v>7.4</v>
      </c>
      <c r="H8" s="287">
        <v>6.7672171225188329</v>
      </c>
      <c r="I8" s="287">
        <v>6.7672171225188329</v>
      </c>
      <c r="J8" s="304"/>
      <c r="N8" s="305"/>
      <c r="O8" s="304"/>
      <c r="P8" s="306"/>
    </row>
    <row r="9" spans="1:16" hidden="1">
      <c r="C9" s="231" t="str">
        <f>C5</f>
        <v>II</v>
      </c>
      <c r="D9" s="286">
        <v>10981.83</v>
      </c>
      <c r="E9" s="286">
        <f>(D9/D5-1)*100</f>
        <v>0.97352415191316322</v>
      </c>
      <c r="F9" s="286">
        <v>0.8</v>
      </c>
      <c r="G9" s="286">
        <v>7.5</v>
      </c>
      <c r="H9" s="287">
        <v>6.8334704830382629</v>
      </c>
      <c r="I9" s="287">
        <v>6.8334704830382629</v>
      </c>
      <c r="J9" s="304"/>
      <c r="N9" s="305"/>
      <c r="O9" s="304"/>
      <c r="P9" s="306"/>
    </row>
    <row r="10" spans="1:16" hidden="1">
      <c r="C10" s="231" t="str">
        <f t="shared" ref="C10:C15" si="1">C6</f>
        <v>III</v>
      </c>
      <c r="D10" s="286">
        <v>10981.87</v>
      </c>
      <c r="E10" s="286">
        <f t="shared" si="0"/>
        <v>0.61015439837952545</v>
      </c>
      <c r="F10" s="286">
        <v>0.8</v>
      </c>
      <c r="G10" s="286">
        <v>7.3</v>
      </c>
      <c r="H10" s="287">
        <v>6.6462030879675904</v>
      </c>
      <c r="I10" s="287">
        <v>6.6462030879675904</v>
      </c>
      <c r="J10" s="304"/>
      <c r="N10" s="305"/>
      <c r="O10" s="304"/>
      <c r="P10" s="306"/>
    </row>
    <row r="11" spans="1:16" hidden="1">
      <c r="C11" s="231" t="str">
        <f t="shared" si="1"/>
        <v>IV</v>
      </c>
      <c r="D11" s="286">
        <v>10979.86</v>
      </c>
      <c r="E11" s="286">
        <f t="shared" si="0"/>
        <v>6.2973038244051871E-2</v>
      </c>
      <c r="F11" s="286">
        <v>0.9</v>
      </c>
      <c r="G11" s="286">
        <v>7.3</v>
      </c>
      <c r="H11" s="287">
        <v>6.6432594607648809</v>
      </c>
      <c r="I11" s="287">
        <v>6.6432594607648809</v>
      </c>
      <c r="J11" s="304"/>
      <c r="N11" s="305"/>
      <c r="O11" s="304"/>
      <c r="P11" s="306"/>
    </row>
    <row r="12" spans="1:16" hidden="1">
      <c r="B12" s="231">
        <v>2015</v>
      </c>
      <c r="C12" s="231" t="str">
        <f>C8</f>
        <v>I</v>
      </c>
      <c r="D12" s="286">
        <v>10713.99</v>
      </c>
      <c r="E12" s="286">
        <f>(D12/D8-1)*100</f>
        <v>-2.200000000000002</v>
      </c>
      <c r="F12" s="286">
        <v>1.2</v>
      </c>
      <c r="G12" s="286">
        <v>7</v>
      </c>
      <c r="H12" s="287">
        <v>6.3519999999999994</v>
      </c>
      <c r="I12" s="287">
        <v>6.3519999999999994</v>
      </c>
      <c r="J12" s="304"/>
      <c r="N12" s="305"/>
      <c r="O12" s="304"/>
      <c r="P12" s="306"/>
    </row>
    <row r="13" spans="1:16" hidden="1">
      <c r="C13" s="231" t="str">
        <f>C9</f>
        <v>II</v>
      </c>
      <c r="D13" s="286">
        <v>10476.66582</v>
      </c>
      <c r="E13" s="286">
        <f t="shared" si="0"/>
        <v>-4.5999999999999925</v>
      </c>
      <c r="F13" s="286">
        <v>1.5</v>
      </c>
      <c r="G13" s="286">
        <v>7</v>
      </c>
      <c r="H13" s="287">
        <v>6.3280000000000003</v>
      </c>
      <c r="I13" s="287">
        <v>6.3280000000000003</v>
      </c>
      <c r="J13" s="304"/>
    </row>
    <row r="14" spans="1:16" hidden="1">
      <c r="C14" s="231" t="str">
        <f t="shared" si="1"/>
        <v>III</v>
      </c>
      <c r="D14" s="286">
        <v>10531.61333</v>
      </c>
      <c r="E14" s="286">
        <f t="shared" si="0"/>
        <v>-4.1000000000000032</v>
      </c>
      <c r="F14" s="286">
        <v>1.6</v>
      </c>
      <c r="G14" s="286">
        <v>6.9</v>
      </c>
      <c r="H14" s="287">
        <v>6.2560000000000011</v>
      </c>
      <c r="I14" s="287">
        <v>6.2560000000000011</v>
      </c>
      <c r="J14" s="304"/>
    </row>
    <row r="15" spans="1:16" hidden="1">
      <c r="C15" s="231" t="str">
        <f t="shared" si="1"/>
        <v>IV</v>
      </c>
      <c r="D15" s="286">
        <v>10617.52462</v>
      </c>
      <c r="E15" s="286">
        <v>-3.8</v>
      </c>
      <c r="F15" s="286">
        <v>1.5</v>
      </c>
      <c r="G15" s="286">
        <v>6.8</v>
      </c>
      <c r="H15" s="287">
        <v>6.16</v>
      </c>
      <c r="I15" s="287">
        <v>6.16</v>
      </c>
      <c r="J15" s="304"/>
    </row>
    <row r="16" spans="1:16" s="292" customFormat="1" hidden="1">
      <c r="A16" s="288"/>
      <c r="B16" s="288">
        <v>2016</v>
      </c>
      <c r="C16" s="231" t="str">
        <f>C12</f>
        <v>I</v>
      </c>
      <c r="D16" s="289">
        <v>10478.282219999999</v>
      </c>
      <c r="E16" s="289">
        <v>-1.2</v>
      </c>
      <c r="F16" s="289">
        <v>1.5</v>
      </c>
      <c r="G16" s="289">
        <v>6.7</v>
      </c>
      <c r="H16" s="240">
        <v>6.1</v>
      </c>
      <c r="I16" s="240">
        <v>6.1</v>
      </c>
      <c r="J16" s="295"/>
    </row>
    <row r="17" spans="1:10" s="292" customFormat="1" hidden="1">
      <c r="A17" s="288"/>
      <c r="B17" s="288"/>
      <c r="C17" s="288" t="s">
        <v>26</v>
      </c>
      <c r="D17" s="289">
        <v>10497.61915</v>
      </c>
      <c r="E17" s="289">
        <v>-0.6</v>
      </c>
      <c r="F17" s="289">
        <v>1.6</v>
      </c>
      <c r="G17" s="289">
        <v>6.7</v>
      </c>
      <c r="H17" s="240">
        <v>6</v>
      </c>
      <c r="I17" s="240">
        <v>6</v>
      </c>
      <c r="J17" s="295"/>
    </row>
    <row r="18" spans="1:10" s="307" customFormat="1" hidden="1">
      <c r="A18" s="288"/>
      <c r="B18" s="288"/>
      <c r="C18" s="288" t="s">
        <v>27</v>
      </c>
      <c r="D18" s="289">
        <v>10478.955260000001</v>
      </c>
      <c r="E18" s="289">
        <v>-0.5</v>
      </c>
      <c r="F18" s="289">
        <v>1.6</v>
      </c>
      <c r="G18" s="289">
        <v>6.8</v>
      </c>
      <c r="H18" s="240">
        <v>6.2</v>
      </c>
      <c r="I18" s="240">
        <v>6.2</v>
      </c>
      <c r="J18" s="295"/>
    </row>
    <row r="19" spans="1:10" s="307" customFormat="1" hidden="1">
      <c r="A19" s="290"/>
      <c r="B19" s="288"/>
      <c r="C19" s="288" t="s">
        <v>28</v>
      </c>
      <c r="D19" s="289">
        <v>10541.500069360001</v>
      </c>
      <c r="E19" s="289">
        <v>-0.2</v>
      </c>
      <c r="F19" s="289">
        <v>1.8</v>
      </c>
      <c r="G19" s="289">
        <v>6.6</v>
      </c>
      <c r="H19" s="240">
        <v>6.1</v>
      </c>
      <c r="I19" s="240">
        <v>6.1</v>
      </c>
      <c r="J19" s="295"/>
    </row>
    <row r="20" spans="1:10" s="292" customFormat="1">
      <c r="A20" s="288"/>
      <c r="B20" s="288">
        <v>2017</v>
      </c>
      <c r="C20" s="231" t="str">
        <f>C16</f>
        <v>I</v>
      </c>
      <c r="D20" s="289">
        <v>10388.163103499999</v>
      </c>
      <c r="E20" s="289">
        <v>0.5</v>
      </c>
      <c r="F20" s="289">
        <v>2</v>
      </c>
      <c r="G20" s="289">
        <v>6.9</v>
      </c>
      <c r="H20" s="240">
        <v>6.4</v>
      </c>
      <c r="I20" s="240">
        <v>6.4</v>
      </c>
      <c r="J20" s="308"/>
    </row>
    <row r="21" spans="1:10" s="309" customFormat="1">
      <c r="A21" s="291"/>
      <c r="B21" s="288"/>
      <c r="C21" s="288" t="str">
        <f>C17</f>
        <v>II</v>
      </c>
      <c r="D21" s="289">
        <v>10753.170728472</v>
      </c>
      <c r="E21" s="289">
        <v>2.5</v>
      </c>
      <c r="F21" s="289">
        <v>2.2999999999999998</v>
      </c>
      <c r="G21" s="289">
        <v>6.9</v>
      </c>
      <c r="H21" s="240">
        <v>6.4</v>
      </c>
      <c r="I21" s="240">
        <v>6.4</v>
      </c>
      <c r="J21" s="308"/>
    </row>
    <row r="22" spans="1:10" s="309" customFormat="1">
      <c r="A22" s="291"/>
      <c r="B22" s="288"/>
      <c r="C22" s="288" t="str">
        <f>C18</f>
        <v>III</v>
      </c>
      <c r="D22" s="289">
        <v>10667.576458090301</v>
      </c>
      <c r="E22" s="289">
        <v>1.8</v>
      </c>
      <c r="F22" s="289">
        <v>2.5</v>
      </c>
      <c r="G22" s="289">
        <v>6.8</v>
      </c>
      <c r="H22" s="240">
        <v>6.4</v>
      </c>
      <c r="I22" s="240">
        <v>6.4</v>
      </c>
      <c r="J22" s="308"/>
    </row>
    <row r="23" spans="1:10" s="292" customFormat="1">
      <c r="A23" s="288"/>
      <c r="B23" s="288"/>
      <c r="C23" s="288" t="s">
        <v>28</v>
      </c>
      <c r="D23" s="289">
        <v>10741.78857067784</v>
      </c>
      <c r="E23" s="289">
        <v>1.9</v>
      </c>
      <c r="F23" s="289">
        <v>2.7</v>
      </c>
      <c r="G23" s="289">
        <v>6.8</v>
      </c>
      <c r="H23" s="240">
        <v>6.4</v>
      </c>
      <c r="I23" s="240">
        <v>6.4</v>
      </c>
      <c r="J23" s="308"/>
    </row>
    <row r="24" spans="1:10" s="292" customFormat="1">
      <c r="A24" s="288"/>
      <c r="B24" s="288">
        <v>2018</v>
      </c>
      <c r="C24" s="231" t="str">
        <f>C20</f>
        <v>I</v>
      </c>
      <c r="D24" s="289">
        <v>10523.209223845499</v>
      </c>
      <c r="E24" s="289">
        <v>1.3</v>
      </c>
      <c r="F24" s="289">
        <v>2.4</v>
      </c>
      <c r="G24" s="289">
        <v>6.8</v>
      </c>
      <c r="H24" s="240">
        <v>6.3</v>
      </c>
      <c r="I24" s="240">
        <v>6.3</v>
      </c>
      <c r="J24" s="308"/>
    </row>
    <row r="25" spans="1:10" ht="15" customHeight="1">
      <c r="C25" s="288" t="s">
        <v>26</v>
      </c>
      <c r="D25" s="34">
        <v>10989.740484498383</v>
      </c>
      <c r="E25" s="289">
        <v>2.2000000000000002</v>
      </c>
      <c r="F25" s="289">
        <v>2.2000000000000002</v>
      </c>
      <c r="G25" s="289">
        <v>6.7</v>
      </c>
      <c r="H25" s="240">
        <v>6.3</v>
      </c>
      <c r="I25" s="240">
        <v>6.3</v>
      </c>
      <c r="J25" s="295"/>
    </row>
    <row r="26" spans="1:10">
      <c r="B26" s="288"/>
      <c r="C26" s="288" t="s">
        <v>27</v>
      </c>
      <c r="D26" s="34">
        <v>10902.263140168288</v>
      </c>
      <c r="E26" s="289">
        <v>2.2000000000000002</v>
      </c>
      <c r="F26" s="289">
        <v>1.6</v>
      </c>
      <c r="G26" s="289">
        <v>6.5</v>
      </c>
      <c r="H26" s="240">
        <v>6</v>
      </c>
      <c r="I26" s="240">
        <v>6</v>
      </c>
      <c r="J26" s="295"/>
    </row>
    <row r="27" spans="1:10" s="292" customFormat="1">
      <c r="C27" s="292" t="s">
        <v>28</v>
      </c>
      <c r="D27" s="293">
        <v>10945.882553520718</v>
      </c>
      <c r="E27" s="294">
        <v>2.7</v>
      </c>
      <c r="F27" s="294">
        <v>1.2</v>
      </c>
      <c r="G27" s="294">
        <v>6.4</v>
      </c>
      <c r="H27" s="295">
        <v>5.894000000000001</v>
      </c>
      <c r="I27" s="295">
        <v>5.894000000000001</v>
      </c>
      <c r="J27" s="295"/>
    </row>
    <row r="28" spans="1:10" s="292" customFormat="1">
      <c r="B28" s="292">
        <v>2019</v>
      </c>
      <c r="C28" s="231" t="str">
        <f>C24</f>
        <v>I</v>
      </c>
      <c r="D28" s="296">
        <v>10607.145581721777</v>
      </c>
      <c r="E28" s="296">
        <v>0.5</v>
      </c>
      <c r="F28" s="294">
        <v>1.2</v>
      </c>
      <c r="G28" s="294">
        <v>6.4</v>
      </c>
      <c r="H28" s="295">
        <v>5.7939999999999996</v>
      </c>
      <c r="I28" s="295">
        <v>5.7939999999999996</v>
      </c>
      <c r="J28" s="295"/>
    </row>
    <row r="29" spans="1:10" s="292" customFormat="1">
      <c r="C29" s="292" t="s">
        <v>26</v>
      </c>
      <c r="D29" s="296">
        <v>11045.248351798755</v>
      </c>
      <c r="E29" s="296">
        <v>0.9</v>
      </c>
      <c r="F29" s="294">
        <v>1.2</v>
      </c>
      <c r="G29" s="294">
        <v>6.2</v>
      </c>
      <c r="H29" s="295">
        <v>5.6959999999999997</v>
      </c>
      <c r="I29" s="295">
        <v>5.7</v>
      </c>
      <c r="J29" s="295"/>
    </row>
    <row r="30" spans="1:10" s="292" customFormat="1">
      <c r="C30" s="292" t="s">
        <v>27</v>
      </c>
      <c r="D30" s="296">
        <v>11011.627134016629</v>
      </c>
      <c r="E30" s="296">
        <v>1.7</v>
      </c>
      <c r="F30" s="294">
        <v>1.2</v>
      </c>
      <c r="G30" s="294">
        <v>6</v>
      </c>
      <c r="H30" s="295">
        <v>5.734</v>
      </c>
      <c r="I30" s="295">
        <v>5.7</v>
      </c>
      <c r="J30" s="295"/>
    </row>
    <row r="31" spans="1:10" s="292" customFormat="1">
      <c r="C31" s="292" t="s">
        <v>28</v>
      </c>
      <c r="D31" s="296">
        <v>11175.746087144653</v>
      </c>
      <c r="E31" s="296">
        <v>1.5</v>
      </c>
      <c r="F31" s="294">
        <v>1</v>
      </c>
      <c r="G31" s="294">
        <v>6</v>
      </c>
      <c r="H31" s="295">
        <v>5.5</v>
      </c>
      <c r="I31" s="295">
        <v>5.5</v>
      </c>
      <c r="J31" s="295"/>
    </row>
    <row r="32" spans="1:10" s="311" customFormat="1">
      <c r="B32" s="292">
        <v>2020</v>
      </c>
      <c r="C32" s="301" t="str">
        <f>C28</f>
        <v>I</v>
      </c>
      <c r="D32" s="387">
        <v>10766.252765447603</v>
      </c>
      <c r="E32" s="388">
        <v>1.5</v>
      </c>
      <c r="F32" s="389">
        <v>-3.2</v>
      </c>
      <c r="G32" s="389">
        <v>-6.8</v>
      </c>
      <c r="H32" s="295">
        <v>-6.3</v>
      </c>
      <c r="I32" s="295">
        <v>-6.3</v>
      </c>
      <c r="J32" s="310"/>
    </row>
    <row r="33" spans="1:11">
      <c r="A33" s="301"/>
      <c r="B33" s="301"/>
      <c r="C33" s="301" t="str">
        <f t="shared" ref="C33:C39" si="2">C29</f>
        <v>II</v>
      </c>
      <c r="D33" s="430">
        <v>9686.6828045275088</v>
      </c>
      <c r="E33" s="431">
        <v>-12.3</v>
      </c>
      <c r="F33" s="302">
        <v>-13</v>
      </c>
      <c r="G33" s="302">
        <v>2.5</v>
      </c>
      <c r="H33" s="504">
        <v>1.5</v>
      </c>
      <c r="I33" s="504">
        <v>1.5</v>
      </c>
      <c r="J33" s="304"/>
      <c r="K33" s="301" t="s">
        <v>363</v>
      </c>
    </row>
    <row r="34" spans="1:11">
      <c r="A34" s="494"/>
      <c r="B34" s="494"/>
      <c r="C34" s="301" t="str">
        <f t="shared" si="2"/>
        <v>III</v>
      </c>
      <c r="D34" s="495">
        <v>10536.172440543733</v>
      </c>
      <c r="E34" s="496">
        <v>-4.5999999999999996</v>
      </c>
      <c r="F34" s="497">
        <v>-2</v>
      </c>
      <c r="G34" s="497">
        <v>5.2</v>
      </c>
      <c r="H34" s="504">
        <v>4</v>
      </c>
      <c r="I34" s="504">
        <v>4</v>
      </c>
      <c r="J34" s="312"/>
    </row>
    <row r="35" spans="1:11" s="499" customFormat="1">
      <c r="A35" s="498"/>
      <c r="B35" s="498"/>
      <c r="C35" s="499" t="str">
        <f t="shared" si="2"/>
        <v>IV</v>
      </c>
      <c r="D35" s="500">
        <v>10751.067735833156</v>
      </c>
      <c r="E35" s="501">
        <v>-3.8</v>
      </c>
      <c r="F35" s="502">
        <v>-3.5</v>
      </c>
      <c r="G35" s="502">
        <v>5.6</v>
      </c>
      <c r="H35" s="544">
        <v>5.4</v>
      </c>
      <c r="I35" s="544">
        <v>5.4</v>
      </c>
      <c r="J35" s="503"/>
    </row>
    <row r="36" spans="1:11">
      <c r="B36" s="231" t="s">
        <v>22</v>
      </c>
      <c r="C36" s="231" t="str">
        <f t="shared" si="2"/>
        <v>I</v>
      </c>
      <c r="D36" s="299">
        <v>10658.590237793127</v>
      </c>
      <c r="E36" s="297">
        <v>-1</v>
      </c>
      <c r="F36" s="297">
        <v>2.4</v>
      </c>
      <c r="G36" s="297">
        <v>10.65</v>
      </c>
      <c r="H36" s="297">
        <v>13.4</v>
      </c>
      <c r="I36" s="323">
        <v>16.3</v>
      </c>
    </row>
    <row r="37" spans="1:11">
      <c r="C37" s="231" t="str">
        <f t="shared" si="2"/>
        <v>II</v>
      </c>
      <c r="D37" s="299">
        <v>10161.330261949355</v>
      </c>
      <c r="E37" s="297">
        <v>4.9000000000000004</v>
      </c>
      <c r="F37" s="297">
        <v>5.6</v>
      </c>
      <c r="G37" s="297">
        <v>8.23</v>
      </c>
      <c r="H37" s="297">
        <v>7.7</v>
      </c>
      <c r="I37" s="297">
        <v>7.1</v>
      </c>
    </row>
    <row r="38" spans="1:11">
      <c r="C38" s="231" t="str">
        <f t="shared" si="2"/>
        <v>III</v>
      </c>
      <c r="D38" s="300">
        <v>10936.546993284395</v>
      </c>
      <c r="E38" s="297">
        <v>3.8</v>
      </c>
      <c r="F38" s="297">
        <v>3.7</v>
      </c>
      <c r="G38" s="297">
        <v>6.7</v>
      </c>
      <c r="H38" s="297">
        <v>5.7</v>
      </c>
      <c r="I38" s="297">
        <v>4.8</v>
      </c>
    </row>
    <row r="39" spans="1:11" s="499" customFormat="1">
      <c r="C39" s="499" t="str">
        <f t="shared" si="2"/>
        <v>IV</v>
      </c>
      <c r="D39" s="509">
        <v>10987.591226021486</v>
      </c>
      <c r="E39" s="498">
        <v>2.2000000000000002</v>
      </c>
      <c r="F39" s="498">
        <v>2.6</v>
      </c>
      <c r="G39" s="510">
        <v>6.45</v>
      </c>
      <c r="H39" s="498">
        <v>4.7</v>
      </c>
      <c r="I39" s="498">
        <v>4.5</v>
      </c>
    </row>
    <row r="40" spans="1:11">
      <c r="B40" s="231" t="s">
        <v>23</v>
      </c>
      <c r="C40" s="231" t="s">
        <v>25</v>
      </c>
      <c r="G40" s="276"/>
      <c r="H40" s="494">
        <v>5.3</v>
      </c>
      <c r="I40" s="494">
        <v>5.5</v>
      </c>
    </row>
    <row r="41" spans="1:11">
      <c r="B41" s="231" t="s">
        <v>363</v>
      </c>
      <c r="C41" s="231" t="s">
        <v>26</v>
      </c>
      <c r="G41" s="276"/>
      <c r="H41" s="494">
        <v>5.2</v>
      </c>
      <c r="I41" s="494">
        <v>5.3</v>
      </c>
    </row>
    <row r="42" spans="1:11">
      <c r="C42" s="231" t="s">
        <v>27</v>
      </c>
      <c r="G42" s="276"/>
      <c r="H42" s="494">
        <v>5.2</v>
      </c>
      <c r="I42" s="494">
        <v>5.3</v>
      </c>
    </row>
    <row r="43" spans="1:11">
      <c r="C43" s="231" t="s">
        <v>28</v>
      </c>
      <c r="G43" s="276"/>
      <c r="H43" s="494">
        <v>5.2</v>
      </c>
      <c r="I43" s="494">
        <v>5.0999999999999996</v>
      </c>
    </row>
    <row r="44" spans="1:11">
      <c r="G44" s="276"/>
      <c r="H44" s="494"/>
      <c r="I44" s="494"/>
    </row>
    <row r="45" spans="1:11">
      <c r="G45" s="276"/>
      <c r="I45" s="494"/>
    </row>
    <row r="46" spans="1:11">
      <c r="I46" s="301"/>
    </row>
  </sheetData>
  <customSheetViews>
    <customSheetView guid="{8D4EA38E-ED42-44A9-9431-B3D4F6087B53}" scale="60" showPageBreaks="1" view="pageBreakPreview" topLeftCell="F1">
      <selection activeCell="AC24" sqref="AC24"/>
      <pageMargins left="0" right="0" top="0" bottom="0" header="0" footer="0"/>
      <pageSetup orientation="portrait" r:id="rId1"/>
    </customSheetView>
    <customSheetView guid="{B6000075-C6E9-470D-8855-6E4C41B43187}" topLeftCell="G1">
      <pane ySplit="3" topLeftCell="A24" activePane="bottomLeft" state="frozen"/>
      <selection pane="bottomLeft" activeCell="W32" sqref="W32"/>
      <pageMargins left="0" right="0" top="0" bottom="0" header="0" footer="0"/>
      <pageSetup orientation="portrait" r:id="rId2"/>
    </customSheetView>
    <customSheetView guid="{A510ACF3-DF9A-47BB-87AF-862EA6359570}" topLeftCell="G1">
      <pane ySplit="3" topLeftCell="A24" activePane="bottomLeft" state="frozen"/>
      <selection pane="bottomLeft" activeCell="W32" sqref="W32"/>
      <pageMargins left="0" right="0" top="0" bottom="0" header="0" footer="0"/>
      <pageSetup orientation="portrait" r:id="rId3"/>
    </customSheetView>
    <customSheetView guid="{83D4AEBA-9C92-42A7-8C70-A480F50C01E3}">
      <pane ySplit="3" topLeftCell="A25" activePane="bottomLeft" state="frozen"/>
      <selection pane="bottomLeft" activeCell="D39" sqref="D39"/>
      <pageMargins left="0" right="0" top="0" bottom="0" header="0" footer="0"/>
      <pageSetup orientation="portrait" r:id="rId4"/>
    </customSheetView>
    <customSheetView guid="{254DF0CF-5342-436C-8392-04866B911B72}">
      <pane ySplit="3" topLeftCell="A25" activePane="bottomLeft" state="frozen"/>
      <selection pane="bottomLeft" activeCell="D39" sqref="D39"/>
      <pageMargins left="0" right="0" top="0" bottom="0" header="0" footer="0"/>
      <pageSetup orientation="portrait" r:id="rId5"/>
    </customSheetView>
    <customSheetView guid="{DC707E39-0569-4FAA-B5FD-B85110680DF5}">
      <pane ySplit="3" topLeftCell="A37" activePane="bottomLeft" state="frozen"/>
      <selection pane="bottomLeft" activeCell="D39" sqref="D39"/>
      <pageMargins left="0" right="0" top="0" bottom="0" header="0" footer="0"/>
      <pageSetup orientation="portrait" r:id="rId6"/>
    </customSheetView>
    <customSheetView guid="{5B55F06F-38A3-4953-A2E1-A01BECB01CAC}" topLeftCell="G1">
      <pane ySplit="3" topLeftCell="A24" activePane="bottomLeft" state="frozen"/>
      <selection pane="bottomLeft" activeCell="W32" sqref="W32"/>
      <pageMargins left="0" right="0" top="0" bottom="0" header="0" footer="0"/>
      <pageSetup orientation="portrait" r:id="rId7"/>
    </customSheetView>
    <customSheetView guid="{54FD4859-4825-49C8-AF88-E7B792413D64}" topLeftCell="G1">
      <pane ySplit="3" topLeftCell="A24" activePane="bottomLeft" state="frozen"/>
      <selection pane="bottomLeft" activeCell="W32" sqref="W32"/>
      <pageMargins left="0" right="0" top="0" bottom="0" header="0" footer="0"/>
      <pageSetup orientation="portrait" r:id="rId8"/>
    </customSheetView>
  </customSheetViews>
  <pageMargins left="0.7" right="0.7" top="0.75" bottom="0.75" header="0.3" footer="0.3"/>
  <pageSetup orientation="portrait" r:id="rId9"/>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tabColor rgb="FF009999"/>
    <pageSetUpPr autoPageBreaks="0"/>
  </sheetPr>
  <dimension ref="A1:GK44"/>
  <sheetViews>
    <sheetView view="pageBreakPreview" topLeftCell="G1" zoomScale="70" zoomScaleNormal="70" zoomScaleSheetLayoutView="70" workbookViewId="0">
      <selection activeCell="S62" sqref="S62"/>
    </sheetView>
  </sheetViews>
  <sheetFormatPr defaultColWidth="8.5703125" defaultRowHeight="15"/>
  <cols>
    <col min="1" max="1" width="13" style="231" customWidth="1"/>
    <col min="2" max="2" width="8.28515625" style="231" customWidth="1"/>
    <col min="3" max="3" width="10" style="241" customWidth="1"/>
    <col min="4" max="4" width="10" style="231" hidden="1" customWidth="1"/>
    <col min="5" max="6" width="13.42578125" style="231" customWidth="1"/>
    <col min="7" max="7" width="8.5703125" style="231"/>
    <col min="8" max="9" width="9" style="231" customWidth="1"/>
    <col min="10" max="11" width="9" style="241" customWidth="1"/>
    <col min="12" max="13" width="12.42578125" style="231" customWidth="1"/>
    <col min="14" max="14" width="8.28515625" style="231" customWidth="1"/>
    <col min="15" max="24" width="8.5703125" style="231"/>
    <col min="25" max="26" width="8.42578125" style="231" hidden="1" customWidth="1"/>
    <col min="27" max="16384" width="8.5703125" style="231"/>
  </cols>
  <sheetData>
    <row r="1" spans="1:26">
      <c r="A1" s="231" t="s">
        <v>364</v>
      </c>
      <c r="Y1" s="231" t="s">
        <v>365</v>
      </c>
      <c r="Z1" s="231" t="s">
        <v>366</v>
      </c>
    </row>
    <row r="2" spans="1:26">
      <c r="C2" s="241" t="s">
        <v>367</v>
      </c>
      <c r="H2" s="231" t="s">
        <v>368</v>
      </c>
      <c r="I2" s="231" t="s">
        <v>369</v>
      </c>
      <c r="Y2" s="231" t="s">
        <v>370</v>
      </c>
      <c r="Z2" s="231" t="s">
        <v>367</v>
      </c>
    </row>
    <row r="3" spans="1:26" ht="78.75">
      <c r="C3" s="241" t="s">
        <v>366</v>
      </c>
      <c r="D3" s="231" t="s">
        <v>371</v>
      </c>
      <c r="E3" s="313" t="s">
        <v>372</v>
      </c>
      <c r="F3" s="313" t="s">
        <v>373</v>
      </c>
      <c r="H3" s="314"/>
      <c r="I3" s="314"/>
      <c r="L3" s="315" t="s">
        <v>374</v>
      </c>
      <c r="M3" s="315" t="s">
        <v>375</v>
      </c>
      <c r="Y3" s="231" t="s">
        <v>376</v>
      </c>
      <c r="Z3" s="231" t="s">
        <v>377</v>
      </c>
    </row>
    <row r="4" spans="1:26" ht="15.75">
      <c r="D4" s="241"/>
      <c r="E4" s="55"/>
      <c r="F4" s="55"/>
      <c r="G4" s="55"/>
      <c r="H4" s="231" t="s">
        <v>378</v>
      </c>
      <c r="I4" s="231" t="s">
        <v>379</v>
      </c>
      <c r="J4" s="241" t="s">
        <v>380</v>
      </c>
      <c r="K4" s="241" t="s">
        <v>381</v>
      </c>
      <c r="L4" s="316" t="s">
        <v>380</v>
      </c>
      <c r="N4" s="316" t="s">
        <v>381</v>
      </c>
      <c r="Y4" s="231" t="s">
        <v>382</v>
      </c>
      <c r="Z4" s="231">
        <v>-0.35199999999999998</v>
      </c>
    </row>
    <row r="5" spans="1:26" hidden="1">
      <c r="A5" s="231">
        <v>2013</v>
      </c>
      <c r="B5" s="231" t="s">
        <v>25</v>
      </c>
      <c r="C5" s="241">
        <v>49.191541999999998</v>
      </c>
      <c r="D5" s="241">
        <v>9.1140428900000003</v>
      </c>
      <c r="E5" s="55">
        <f>F5</f>
        <v>-9.719840099999999E-2</v>
      </c>
      <c r="F5" s="55">
        <v>-9.719840099999999E-2</v>
      </c>
      <c r="G5" s="55"/>
      <c r="H5" s="241">
        <v>122.158906</v>
      </c>
      <c r="I5" s="241">
        <v>69.752504400000007</v>
      </c>
      <c r="J5" s="241">
        <f>EXP(H5/100)</f>
        <v>3.3925744569410963</v>
      </c>
      <c r="K5" s="241">
        <f t="shared" ref="J5:K19" si="0">EXP(I5/100)</f>
        <v>2.0087749205673018</v>
      </c>
      <c r="L5" s="55"/>
      <c r="M5" s="55"/>
      <c r="N5" s="235"/>
      <c r="Y5" s="231" t="s">
        <v>383</v>
      </c>
      <c r="Z5" s="231">
        <v>38.700000000000003</v>
      </c>
    </row>
    <row r="6" spans="1:26" hidden="1">
      <c r="B6" s="231" t="s">
        <v>26</v>
      </c>
      <c r="C6" s="241">
        <v>45.1609196</v>
      </c>
      <c r="D6" s="241">
        <v>-26.1795276</v>
      </c>
      <c r="E6" s="55">
        <f t="shared" ref="E6:E8" si="1">F6</f>
        <v>-0.11581024300000003</v>
      </c>
      <c r="F6" s="55">
        <v>-0.11581024300000003</v>
      </c>
      <c r="G6" s="55"/>
      <c r="H6" s="241">
        <v>116.501755</v>
      </c>
      <c r="I6" s="241">
        <v>68.125976100000003</v>
      </c>
      <c r="J6" s="241">
        <f>EXP(H6/100)</f>
        <v>3.2059791476431339</v>
      </c>
      <c r="K6" s="241">
        <f t="shared" si="0"/>
        <v>1.9763659133439826</v>
      </c>
      <c r="L6" s="55"/>
      <c r="M6" s="55"/>
      <c r="N6" s="235"/>
      <c r="Y6" s="231" t="s">
        <v>384</v>
      </c>
      <c r="Z6" s="231">
        <v>33.6</v>
      </c>
    </row>
    <row r="7" spans="1:26" hidden="1">
      <c r="B7" s="231" t="s">
        <v>27</v>
      </c>
      <c r="C7" s="241">
        <v>42.8389509</v>
      </c>
      <c r="D7" s="241">
        <v>-15.5954324</v>
      </c>
      <c r="E7" s="55">
        <f t="shared" si="1"/>
        <v>-8.6124542999999998E-2</v>
      </c>
      <c r="F7" s="55">
        <v>-8.6124542999999998E-2</v>
      </c>
      <c r="G7" s="55"/>
      <c r="H7" s="241">
        <v>116.038218</v>
      </c>
      <c r="I7" s="241">
        <v>69.9844078</v>
      </c>
      <c r="J7" s="241">
        <f t="shared" si="0"/>
        <v>3.191152637808635</v>
      </c>
      <c r="K7" s="241">
        <f t="shared" si="0"/>
        <v>2.013438743598396</v>
      </c>
      <c r="L7" s="55"/>
      <c r="M7" s="55"/>
      <c r="N7" s="235"/>
      <c r="Y7" s="231" t="s">
        <v>385</v>
      </c>
      <c r="Z7" s="231">
        <v>26.7</v>
      </c>
    </row>
    <row r="8" spans="1:26" hidden="1">
      <c r="B8" s="231" t="s">
        <v>28</v>
      </c>
      <c r="C8" s="241">
        <v>36.840441200000001</v>
      </c>
      <c r="D8" s="241">
        <v>12.7326946</v>
      </c>
      <c r="E8" s="55">
        <f t="shared" si="1"/>
        <v>-4.9790850000000011E-2</v>
      </c>
      <c r="F8" s="55">
        <v>-4.9790850000000011E-2</v>
      </c>
      <c r="G8" s="55"/>
      <c r="H8" s="241">
        <v>110.62524500000001</v>
      </c>
      <c r="I8" s="241">
        <v>70.569944300000003</v>
      </c>
      <c r="J8" s="241">
        <f t="shared" si="0"/>
        <v>3.0230082655059989</v>
      </c>
      <c r="K8" s="241">
        <f t="shared" si="0"/>
        <v>2.0252627454882846</v>
      </c>
      <c r="L8" s="55"/>
      <c r="M8" s="55"/>
      <c r="N8" s="235"/>
      <c r="Y8" s="231" t="s">
        <v>386</v>
      </c>
      <c r="Z8" s="231">
        <v>26.6</v>
      </c>
    </row>
    <row r="9" spans="1:26" hidden="1">
      <c r="A9" s="231">
        <f>A5+1</f>
        <v>2014</v>
      </c>
      <c r="B9" s="231" t="s">
        <v>25</v>
      </c>
      <c r="C9" s="241">
        <v>37.303930299999998</v>
      </c>
      <c r="D9" s="241">
        <v>-12.873461600000001</v>
      </c>
      <c r="E9" s="55">
        <f>(C9-C5)/100</f>
        <v>-0.118876117</v>
      </c>
      <c r="F9" s="55">
        <v>-0.118886988</v>
      </c>
      <c r="G9" s="55"/>
      <c r="H9" s="241">
        <v>110.975632</v>
      </c>
      <c r="I9" s="241">
        <v>70.456842100000003</v>
      </c>
      <c r="J9" s="241">
        <f t="shared" si="0"/>
        <v>3.0336190720648157</v>
      </c>
      <c r="K9" s="241">
        <f t="shared" si="0"/>
        <v>2.0229734236480841</v>
      </c>
      <c r="L9" s="55">
        <f>(H9-H5)/100</f>
        <v>-0.11183273999999997</v>
      </c>
      <c r="M9" s="55">
        <f>(I9-I5)/100</f>
        <v>7.0433769999999644E-3</v>
      </c>
      <c r="N9" s="235">
        <f t="shared" ref="N9:N44" si="2">-M9</f>
        <v>-7.0433769999999644E-3</v>
      </c>
      <c r="Y9" s="231" t="s">
        <v>387</v>
      </c>
      <c r="Z9" s="231">
        <v>28.4</v>
      </c>
    </row>
    <row r="10" spans="1:26" hidden="1">
      <c r="B10" s="231" t="s">
        <v>26</v>
      </c>
      <c r="C10" s="241">
        <v>30.047303899999999</v>
      </c>
      <c r="D10" s="241">
        <v>-2.3309417400000001</v>
      </c>
      <c r="E10" s="55">
        <f>(C10-C6)/100</f>
        <v>-0.15113615699999999</v>
      </c>
      <c r="F10" s="55">
        <v>-0.15113279999999998</v>
      </c>
      <c r="G10" s="55"/>
      <c r="H10" s="241">
        <v>103.924441</v>
      </c>
      <c r="I10" s="241">
        <v>70.662277200000005</v>
      </c>
      <c r="J10" s="241">
        <f t="shared" si="0"/>
        <v>2.8270800936872948</v>
      </c>
      <c r="K10" s="241">
        <f t="shared" si="0"/>
        <v>2.0271335928847276</v>
      </c>
      <c r="L10" s="55">
        <f t="shared" ref="L10:L35" si="3">(H10-H6)/100</f>
        <v>-0.12577314000000001</v>
      </c>
      <c r="M10" s="55">
        <f t="shared" ref="M10:M40" si="4">(I10-I6)/100</f>
        <v>2.5363011000000029E-2</v>
      </c>
      <c r="N10" s="235">
        <f t="shared" si="2"/>
        <v>-2.5363011000000029E-2</v>
      </c>
      <c r="Y10" s="231" t="s">
        <v>388</v>
      </c>
      <c r="Z10" s="231">
        <v>21.9</v>
      </c>
    </row>
    <row r="11" spans="1:26" hidden="1">
      <c r="B11" s="231" t="s">
        <v>27</v>
      </c>
      <c r="C11" s="241">
        <v>32.122482599999998</v>
      </c>
      <c r="D11" s="241">
        <v>-5.6768254699999998</v>
      </c>
      <c r="E11" s="55">
        <f>(C11-C7)/100</f>
        <v>-0.10716468300000002</v>
      </c>
      <c r="F11" s="55">
        <v>-0.10714799399999997</v>
      </c>
      <c r="G11" s="55"/>
      <c r="H11" s="241">
        <v>104.020194</v>
      </c>
      <c r="I11" s="241">
        <v>68.682851499999998</v>
      </c>
      <c r="J11" s="241">
        <f t="shared" si="0"/>
        <v>2.8297884041267216</v>
      </c>
      <c r="K11" s="241">
        <f t="shared" si="0"/>
        <v>1.9874025104552042</v>
      </c>
      <c r="L11" s="55">
        <f t="shared" si="3"/>
        <v>-0.12018023999999997</v>
      </c>
      <c r="M11" s="55">
        <f t="shared" si="4"/>
        <v>-1.3015563000000015E-2</v>
      </c>
      <c r="N11" s="235">
        <f>-M11</f>
        <v>1.3015563000000015E-2</v>
      </c>
      <c r="Y11" s="231" t="s">
        <v>389</v>
      </c>
      <c r="Z11" s="231">
        <v>17.899999999999999</v>
      </c>
    </row>
    <row r="12" spans="1:26" hidden="1">
      <c r="B12" s="231" t="s">
        <v>28</v>
      </c>
      <c r="C12" s="241">
        <v>30.4901871</v>
      </c>
      <c r="D12" s="241">
        <v>-8.7746145799999997</v>
      </c>
      <c r="E12" s="55">
        <f>(C12-C8)/100</f>
        <v>-6.350254100000001E-2</v>
      </c>
      <c r="F12" s="55">
        <v>-6.351332400000001E-2</v>
      </c>
      <c r="G12" s="55"/>
      <c r="H12" s="241">
        <v>93.428573700000001</v>
      </c>
      <c r="I12" s="241">
        <v>59.723526900000003</v>
      </c>
      <c r="J12" s="241">
        <f t="shared" si="0"/>
        <v>2.5453947270163959</v>
      </c>
      <c r="K12" s="241">
        <f t="shared" si="0"/>
        <v>1.8170880895429551</v>
      </c>
      <c r="L12" s="55">
        <f t="shared" si="3"/>
        <v>-0.17196671300000005</v>
      </c>
      <c r="M12" s="55">
        <f t="shared" si="4"/>
        <v>-0.108464174</v>
      </c>
      <c r="N12" s="235">
        <f t="shared" si="2"/>
        <v>0.108464174</v>
      </c>
      <c r="Y12" s="231" t="s">
        <v>390</v>
      </c>
      <c r="Z12" s="231">
        <v>21.1</v>
      </c>
    </row>
    <row r="13" spans="1:26" hidden="1">
      <c r="A13" s="231">
        <f>A9+1</f>
        <v>2015</v>
      </c>
      <c r="B13" s="231" t="s">
        <v>25</v>
      </c>
      <c r="C13" s="241">
        <v>29.870901</v>
      </c>
      <c r="D13" s="241">
        <v>-7.5643388800000002</v>
      </c>
      <c r="E13" s="55">
        <f>(C13-C9)/100</f>
        <v>-7.4330292999999978E-2</v>
      </c>
      <c r="F13" s="55">
        <v>-7.434596000000003E-2</v>
      </c>
      <c r="G13" s="55"/>
      <c r="H13" s="241">
        <v>86.233133199999997</v>
      </c>
      <c r="I13" s="241">
        <v>53.147372400000002</v>
      </c>
      <c r="J13" s="241">
        <f t="shared" si="0"/>
        <v>2.3686764328635546</v>
      </c>
      <c r="K13" s="241">
        <f t="shared" si="0"/>
        <v>1.7014379117663987</v>
      </c>
      <c r="L13" s="55">
        <f t="shared" si="3"/>
        <v>-0.24742498800000007</v>
      </c>
      <c r="M13" s="55">
        <f t="shared" si="4"/>
        <v>-0.17309469700000002</v>
      </c>
      <c r="N13" s="235">
        <f t="shared" si="2"/>
        <v>0.17309469700000002</v>
      </c>
      <c r="Y13" s="231" t="s">
        <v>391</v>
      </c>
      <c r="Z13" s="231">
        <v>17.7</v>
      </c>
    </row>
    <row r="14" spans="1:26" hidden="1">
      <c r="B14" s="231" t="str">
        <f>B10</f>
        <v>II</v>
      </c>
      <c r="C14" s="241">
        <v>30.567156300000001</v>
      </c>
      <c r="D14" s="241">
        <v>-2.26844899</v>
      </c>
      <c r="E14" s="55">
        <f t="shared" ref="E14:E24" si="5">(C14-C10)/100</f>
        <v>5.1985240000000134E-3</v>
      </c>
      <c r="F14" s="55">
        <v>5.2088819999999815E-3</v>
      </c>
      <c r="G14" s="55"/>
      <c r="H14" s="241">
        <v>89.987125899999995</v>
      </c>
      <c r="I14" s="241">
        <v>56.205109899999997</v>
      </c>
      <c r="J14" s="241">
        <f t="shared" si="0"/>
        <v>2.4592864797749741</v>
      </c>
      <c r="K14" s="241">
        <f t="shared" si="0"/>
        <v>1.7542669879756587</v>
      </c>
      <c r="L14" s="55">
        <f t="shared" si="3"/>
        <v>-0.13937315100000006</v>
      </c>
      <c r="M14" s="55">
        <f t="shared" si="4"/>
        <v>-0.14457167300000009</v>
      </c>
      <c r="N14" s="235">
        <f t="shared" si="2"/>
        <v>0.14457167300000009</v>
      </c>
      <c r="Y14" s="231" t="s">
        <v>392</v>
      </c>
      <c r="Z14" s="231">
        <v>18.3</v>
      </c>
    </row>
    <row r="15" spans="1:26" hidden="1">
      <c r="B15" s="231" t="str">
        <f t="shared" ref="B15:B20" si="6">B11</f>
        <v>III</v>
      </c>
      <c r="C15" s="241">
        <v>22.743896800000002</v>
      </c>
      <c r="D15" s="241">
        <v>-25.041847099999998</v>
      </c>
      <c r="E15" s="55">
        <f t="shared" si="5"/>
        <v>-9.3785857999999958E-2</v>
      </c>
      <c r="F15" s="55">
        <v>-9.3750102000000016E-2</v>
      </c>
      <c r="G15" s="55"/>
      <c r="H15" s="241">
        <v>76.694613899999993</v>
      </c>
      <c r="I15" s="241">
        <v>50.7358574</v>
      </c>
      <c r="J15" s="241">
        <f t="shared" si="0"/>
        <v>2.1531806886717137</v>
      </c>
      <c r="K15" s="241">
        <f t="shared" si="0"/>
        <v>1.6608982558519305</v>
      </c>
      <c r="L15" s="55">
        <f t="shared" si="3"/>
        <v>-0.27325580100000013</v>
      </c>
      <c r="M15" s="55">
        <f t="shared" si="4"/>
        <v>-0.17946994099999997</v>
      </c>
      <c r="N15" s="235">
        <f t="shared" si="2"/>
        <v>0.17946994099999997</v>
      </c>
      <c r="Y15" s="231" t="s">
        <v>393</v>
      </c>
      <c r="Z15" s="231">
        <v>15.4</v>
      </c>
    </row>
    <row r="16" spans="1:26" hidden="1">
      <c r="B16" s="231" t="str">
        <f t="shared" si="6"/>
        <v>IV</v>
      </c>
      <c r="C16" s="241">
        <v>18.909098700000001</v>
      </c>
      <c r="D16" s="241">
        <v>-17.685081700000001</v>
      </c>
      <c r="E16" s="55">
        <f t="shared" si="5"/>
        <v>-0.11581088399999999</v>
      </c>
      <c r="F16" s="55">
        <v>-0.11584785</v>
      </c>
      <c r="G16" s="55"/>
      <c r="H16" s="241">
        <v>69.210206900000003</v>
      </c>
      <c r="I16" s="241">
        <v>47.086248500000004</v>
      </c>
      <c r="J16" s="241">
        <f t="shared" si="0"/>
        <v>1.9979108687578711</v>
      </c>
      <c r="K16" s="241">
        <f t="shared" si="0"/>
        <v>1.6013747594823635</v>
      </c>
      <c r="L16" s="55">
        <f t="shared" si="3"/>
        <v>-0.24218366799999999</v>
      </c>
      <c r="M16" s="55">
        <f t="shared" si="4"/>
        <v>-0.12637278399999999</v>
      </c>
      <c r="N16" s="235">
        <f t="shared" si="2"/>
        <v>0.12637278399999999</v>
      </c>
      <c r="Y16" s="231" t="s">
        <v>394</v>
      </c>
      <c r="Z16" s="231">
        <v>11.7</v>
      </c>
    </row>
    <row r="17" spans="1:193" s="288" customFormat="1" hidden="1">
      <c r="A17" s="288">
        <f>A13+1</f>
        <v>2016</v>
      </c>
      <c r="B17" s="231" t="s">
        <v>25</v>
      </c>
      <c r="C17" s="241">
        <v>20.514464400000001</v>
      </c>
      <c r="D17" s="241">
        <v>7.6980133000000004</v>
      </c>
      <c r="E17" s="55">
        <f t="shared" si="5"/>
        <v>-9.3564365999999982E-2</v>
      </c>
      <c r="F17" s="55">
        <v>-9.3601443999999992E-2</v>
      </c>
      <c r="G17" s="317"/>
      <c r="H17" s="241">
        <v>66.794361100000003</v>
      </c>
      <c r="I17" s="241">
        <v>43.065036999999997</v>
      </c>
      <c r="J17" s="241">
        <f t="shared" si="0"/>
        <v>1.9502227776521135</v>
      </c>
      <c r="K17" s="241">
        <f t="shared" si="0"/>
        <v>1.5382576349098322</v>
      </c>
      <c r="L17" s="55">
        <f t="shared" si="3"/>
        <v>-0.19438772099999993</v>
      </c>
      <c r="M17" s="55">
        <f t="shared" si="4"/>
        <v>-0.10082335400000005</v>
      </c>
      <c r="N17" s="318">
        <f t="shared" si="2"/>
        <v>0.10082335400000005</v>
      </c>
      <c r="Y17" s="288" t="s">
        <v>395</v>
      </c>
      <c r="Z17" s="288">
        <v>9.2799999999999994</v>
      </c>
    </row>
    <row r="18" spans="1:193" s="320" customFormat="1" hidden="1">
      <c r="A18" s="319"/>
      <c r="B18" s="231" t="str">
        <f>B14</f>
        <v>II</v>
      </c>
      <c r="C18" s="241">
        <v>18.798975899999999</v>
      </c>
      <c r="D18" s="241">
        <v>5.6776803999999998</v>
      </c>
      <c r="E18" s="55">
        <f t="shared" si="5"/>
        <v>-0.11768180400000001</v>
      </c>
      <c r="F18" s="55">
        <v>-0.11765975399999999</v>
      </c>
      <c r="G18" s="317"/>
      <c r="H18" s="241">
        <v>70.956302300000004</v>
      </c>
      <c r="I18" s="241">
        <v>48.942466699999997</v>
      </c>
      <c r="J18" s="241">
        <f t="shared" si="0"/>
        <v>2.0331026454144334</v>
      </c>
      <c r="K18" s="241">
        <f t="shared" si="0"/>
        <v>1.6313773646707146</v>
      </c>
      <c r="L18" s="55">
        <f t="shared" si="3"/>
        <v>-0.19030823599999991</v>
      </c>
      <c r="M18" s="55">
        <f t="shared" si="4"/>
        <v>-7.2626431999999991E-2</v>
      </c>
      <c r="N18" s="318">
        <f t="shared" si="2"/>
        <v>7.2626431999999991E-2</v>
      </c>
      <c r="O18" s="319"/>
      <c r="P18" s="319"/>
      <c r="Q18" s="319"/>
      <c r="R18" s="319"/>
      <c r="S18" s="319"/>
      <c r="T18" s="319"/>
      <c r="U18" s="319"/>
      <c r="V18" s="319"/>
      <c r="W18" s="319"/>
      <c r="X18" s="319"/>
      <c r="Y18" s="319" t="s">
        <v>396</v>
      </c>
      <c r="Z18" s="319">
        <v>7.84</v>
      </c>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319"/>
      <c r="BV18" s="319"/>
      <c r="BW18" s="319"/>
      <c r="BX18" s="319"/>
      <c r="BY18" s="319"/>
      <c r="BZ18" s="319"/>
      <c r="CA18" s="319"/>
      <c r="CB18" s="319"/>
      <c r="CC18" s="319"/>
      <c r="CD18" s="319"/>
      <c r="CE18" s="319"/>
      <c r="CF18" s="319"/>
      <c r="CG18" s="319"/>
      <c r="CH18" s="319"/>
      <c r="CI18" s="319"/>
      <c r="CJ18" s="319"/>
      <c r="CK18" s="319"/>
      <c r="CL18" s="319"/>
      <c r="CM18" s="319"/>
      <c r="CN18" s="319"/>
      <c r="CO18" s="319"/>
      <c r="CP18" s="319"/>
      <c r="CQ18" s="319"/>
      <c r="CR18" s="319"/>
      <c r="CS18" s="319"/>
      <c r="CT18" s="319"/>
      <c r="CU18" s="319"/>
      <c r="CV18" s="319"/>
      <c r="CW18" s="319"/>
      <c r="CX18" s="319"/>
      <c r="CY18" s="319"/>
      <c r="CZ18" s="319"/>
      <c r="DA18" s="319"/>
      <c r="DB18" s="319"/>
      <c r="DC18" s="319"/>
      <c r="DD18" s="319"/>
      <c r="DE18" s="319"/>
      <c r="DF18" s="319"/>
      <c r="DG18" s="319"/>
      <c r="DH18" s="319"/>
      <c r="DI18" s="319"/>
      <c r="DJ18" s="319"/>
      <c r="DK18" s="319"/>
      <c r="DL18" s="319"/>
      <c r="DM18" s="319"/>
      <c r="DN18" s="319"/>
      <c r="DO18" s="319"/>
      <c r="DP18" s="319"/>
      <c r="DQ18" s="319"/>
      <c r="DR18" s="319"/>
      <c r="DS18" s="319"/>
      <c r="DT18" s="319"/>
      <c r="DU18" s="319"/>
      <c r="DV18" s="319"/>
      <c r="DW18" s="319"/>
      <c r="DX18" s="319"/>
      <c r="DY18" s="319"/>
      <c r="DZ18" s="319"/>
      <c r="EA18" s="319"/>
      <c r="EB18" s="319"/>
      <c r="EC18" s="319"/>
      <c r="ED18" s="319"/>
      <c r="EE18" s="319"/>
      <c r="EF18" s="319"/>
      <c r="EG18" s="319"/>
      <c r="EH18" s="319"/>
      <c r="EI18" s="319"/>
      <c r="EJ18" s="319"/>
      <c r="EK18" s="319"/>
      <c r="EL18" s="319"/>
      <c r="EM18" s="319"/>
      <c r="EN18" s="319"/>
      <c r="EO18" s="319"/>
      <c r="EP18" s="319"/>
      <c r="EQ18" s="319"/>
      <c r="ER18" s="319"/>
      <c r="ES18" s="319"/>
      <c r="ET18" s="319"/>
      <c r="EU18" s="319"/>
      <c r="EV18" s="319"/>
      <c r="EW18" s="319"/>
      <c r="EX18" s="319"/>
      <c r="EY18" s="319"/>
      <c r="EZ18" s="319"/>
      <c r="FA18" s="319"/>
      <c r="FB18" s="319"/>
      <c r="FC18" s="319"/>
      <c r="FD18" s="319"/>
      <c r="FE18" s="319"/>
      <c r="FF18" s="319"/>
      <c r="FG18" s="319"/>
      <c r="FH18" s="319"/>
      <c r="FI18" s="319"/>
      <c r="FJ18" s="319"/>
      <c r="FK18" s="319"/>
      <c r="FL18" s="319"/>
      <c r="FM18" s="319"/>
      <c r="FN18" s="319"/>
      <c r="FO18" s="319"/>
      <c r="FP18" s="319"/>
      <c r="FQ18" s="319"/>
      <c r="FR18" s="319"/>
      <c r="FS18" s="319"/>
      <c r="FT18" s="319"/>
      <c r="FU18" s="319"/>
      <c r="FV18" s="319"/>
      <c r="FW18" s="319"/>
      <c r="FX18" s="319"/>
      <c r="FY18" s="319"/>
      <c r="FZ18" s="319"/>
      <c r="GA18" s="319"/>
      <c r="GB18" s="319"/>
      <c r="GC18" s="319"/>
      <c r="GD18" s="319"/>
      <c r="GE18" s="319"/>
      <c r="GF18" s="319"/>
      <c r="GG18" s="319"/>
      <c r="GH18" s="319"/>
      <c r="GI18" s="319"/>
      <c r="GJ18" s="319"/>
      <c r="GK18" s="319"/>
    </row>
    <row r="19" spans="1:193" s="319" customFormat="1" hidden="1">
      <c r="B19" s="231" t="str">
        <f t="shared" si="6"/>
        <v>III</v>
      </c>
      <c r="C19" s="241">
        <v>21.349626600000001</v>
      </c>
      <c r="D19" s="241">
        <v>9.1111518500000006</v>
      </c>
      <c r="E19" s="55">
        <f t="shared" si="5"/>
        <v>-1.3942702000000012E-2</v>
      </c>
      <c r="F19" s="55">
        <v>-1.3865266999999975E-2</v>
      </c>
      <c r="G19" s="317"/>
      <c r="H19" s="241">
        <v>72.780105599999999</v>
      </c>
      <c r="I19" s="241">
        <v>48.2156193</v>
      </c>
      <c r="J19" s="241">
        <f t="shared" si="0"/>
        <v>2.0705226348225061</v>
      </c>
      <c r="K19" s="241">
        <f t="shared" si="0"/>
        <v>1.6195627299087971</v>
      </c>
      <c r="L19" s="55">
        <f t="shared" si="3"/>
        <v>-3.9145082999999942E-2</v>
      </c>
      <c r="M19" s="55">
        <f t="shared" si="4"/>
        <v>-2.5202381000000003E-2</v>
      </c>
      <c r="N19" s="318">
        <f t="shared" si="2"/>
        <v>2.5202381000000003E-2</v>
      </c>
      <c r="Y19" s="319" t="s">
        <v>397</v>
      </c>
      <c r="Z19" s="319">
        <v>-8.3900000000000002E-2</v>
      </c>
    </row>
    <row r="20" spans="1:193" s="288" customFormat="1" hidden="1">
      <c r="B20" s="231" t="str">
        <f t="shared" si="6"/>
        <v>IV</v>
      </c>
      <c r="C20" s="241">
        <v>32.406066199999998</v>
      </c>
      <c r="D20" s="241">
        <v>17.6338276</v>
      </c>
      <c r="E20" s="55">
        <f t="shared" si="5"/>
        <v>0.13496967499999996</v>
      </c>
      <c r="F20" s="55">
        <v>0.13487193900000002</v>
      </c>
      <c r="G20" s="317"/>
      <c r="H20" s="241">
        <v>85.9339856</v>
      </c>
      <c r="I20" s="241">
        <v>50.313059699999997</v>
      </c>
      <c r="J20" s="241">
        <f t="shared" ref="J20:K37" si="7">EXP(H20/100)</f>
        <v>2.3616011821605389</v>
      </c>
      <c r="K20" s="241">
        <f t="shared" si="7"/>
        <v>1.653890840261409</v>
      </c>
      <c r="L20" s="55">
        <f t="shared" si="3"/>
        <v>0.16723778699999997</v>
      </c>
      <c r="M20" s="55">
        <f t="shared" si="4"/>
        <v>3.2268111999999932E-2</v>
      </c>
      <c r="N20" s="318">
        <f t="shared" si="2"/>
        <v>-3.2268111999999932E-2</v>
      </c>
      <c r="Y20" s="288" t="s">
        <v>398</v>
      </c>
      <c r="Z20" s="288">
        <v>5.94</v>
      </c>
    </row>
    <row r="21" spans="1:193" s="288" customFormat="1" hidden="1">
      <c r="A21" s="288">
        <v>2017</v>
      </c>
      <c r="B21" s="231" t="s">
        <v>25</v>
      </c>
      <c r="C21" s="241">
        <v>46.2400083</v>
      </c>
      <c r="D21" s="241">
        <v>30.431203400000001</v>
      </c>
      <c r="E21" s="55">
        <f>(C21-C17)/100</f>
        <v>0.25725543899999997</v>
      </c>
      <c r="F21" s="55">
        <v>0.25723030800000002</v>
      </c>
      <c r="G21" s="317"/>
      <c r="H21" s="241">
        <v>101.163307</v>
      </c>
      <c r="I21" s="241">
        <v>51.708438800000003</v>
      </c>
      <c r="J21" s="241">
        <f t="shared" si="7"/>
        <v>2.7500884368061622</v>
      </c>
      <c r="K21" s="241">
        <f t="shared" si="7"/>
        <v>1.6771306520406906</v>
      </c>
      <c r="L21" s="55">
        <f t="shared" si="3"/>
        <v>0.34368945899999997</v>
      </c>
      <c r="M21" s="55">
        <f t="shared" si="4"/>
        <v>8.6434018000000071E-2</v>
      </c>
      <c r="N21" s="318">
        <f t="shared" si="2"/>
        <v>-8.6434018000000071E-2</v>
      </c>
      <c r="Y21" s="288" t="s">
        <v>399</v>
      </c>
      <c r="Z21" s="288">
        <v>4.68</v>
      </c>
    </row>
    <row r="22" spans="1:193" s="291" customFormat="1" hidden="1">
      <c r="B22" s="231" t="str">
        <f>B18</f>
        <v>II</v>
      </c>
      <c r="C22" s="241">
        <v>45.965760500000002</v>
      </c>
      <c r="D22" s="241">
        <v>-14.139081600000001</v>
      </c>
      <c r="E22" s="55">
        <f t="shared" si="5"/>
        <v>0.27166784600000005</v>
      </c>
      <c r="F22" s="55">
        <v>0.27173613999999996</v>
      </c>
      <c r="G22" s="321"/>
      <c r="H22" s="241">
        <v>99.308744099999998</v>
      </c>
      <c r="I22" s="241">
        <v>50.128123899999999</v>
      </c>
      <c r="J22" s="241">
        <f t="shared" si="7"/>
        <v>2.6995563400270011</v>
      </c>
      <c r="K22" s="241">
        <f t="shared" si="7"/>
        <v>1.6508350305188793</v>
      </c>
      <c r="L22" s="55">
        <f t="shared" si="3"/>
        <v>0.28352441799999994</v>
      </c>
      <c r="M22" s="55">
        <f t="shared" si="4"/>
        <v>1.1856572000000015E-2</v>
      </c>
      <c r="N22" s="318">
        <f t="shared" si="2"/>
        <v>-1.1856572000000015E-2</v>
      </c>
      <c r="Y22" s="291" t="s">
        <v>400</v>
      </c>
      <c r="Z22" s="291">
        <v>6.1</v>
      </c>
    </row>
    <row r="23" spans="1:193" s="291" customFormat="1" hidden="1">
      <c r="B23" s="231" t="str">
        <f>B19</f>
        <v>III</v>
      </c>
      <c r="C23" s="241">
        <v>46.6153312</v>
      </c>
      <c r="D23" s="241">
        <v>3.1137059900000001</v>
      </c>
      <c r="E23" s="55">
        <f t="shared" si="5"/>
        <v>0.252657046</v>
      </c>
      <c r="F23" s="55">
        <v>0.25278574399999998</v>
      </c>
      <c r="G23" s="321"/>
      <c r="H23" s="241">
        <v>103.14391000000001</v>
      </c>
      <c r="I23" s="241">
        <v>53.313719300000002</v>
      </c>
      <c r="J23" s="241">
        <f t="shared" si="7"/>
        <v>2.8050997504496835</v>
      </c>
      <c r="K23" s="241">
        <f t="shared" si="7"/>
        <v>1.7042705563430764</v>
      </c>
      <c r="L23" s="55">
        <f t="shared" si="3"/>
        <v>0.30363804400000005</v>
      </c>
      <c r="M23" s="55">
        <f t="shared" si="4"/>
        <v>5.0981000000000026E-2</v>
      </c>
      <c r="N23" s="318">
        <f t="shared" si="2"/>
        <v>-5.0981000000000026E-2</v>
      </c>
      <c r="Y23" s="291" t="s">
        <v>401</v>
      </c>
      <c r="Z23" s="291">
        <v>6</v>
      </c>
    </row>
    <row r="24" spans="1:193" s="291" customFormat="1" hidden="1">
      <c r="A24" s="297"/>
      <c r="B24" s="231" t="str">
        <f>B20</f>
        <v>IV</v>
      </c>
      <c r="C24" s="241">
        <v>47.454776600000002</v>
      </c>
      <c r="D24" s="241">
        <v>24.570414</v>
      </c>
      <c r="E24" s="55">
        <f t="shared" si="5"/>
        <v>0.15048710400000004</v>
      </c>
      <c r="F24" s="55">
        <v>0.15028213799999995</v>
      </c>
      <c r="G24" s="321"/>
      <c r="H24" s="241">
        <v>107.580591</v>
      </c>
      <c r="I24" s="241">
        <v>56.910954400000001</v>
      </c>
      <c r="J24" s="241">
        <f t="shared" si="7"/>
        <v>2.9323551628697344</v>
      </c>
      <c r="K24" s="241">
        <f t="shared" si="7"/>
        <v>1.7666931882601313</v>
      </c>
      <c r="L24" s="55">
        <f t="shared" si="3"/>
        <v>0.21646605399999999</v>
      </c>
      <c r="M24" s="55">
        <f t="shared" si="4"/>
        <v>6.5978947000000052E-2</v>
      </c>
      <c r="N24" s="318">
        <f t="shared" si="2"/>
        <v>-6.5978947000000052E-2</v>
      </c>
      <c r="Y24" s="291" t="s">
        <v>402</v>
      </c>
      <c r="Z24" s="291">
        <v>6</v>
      </c>
    </row>
    <row r="25" spans="1:193" s="288" customFormat="1">
      <c r="B25" s="288" t="s">
        <v>25</v>
      </c>
      <c r="C25" s="241">
        <v>49.7256906</v>
      </c>
      <c r="D25" s="241">
        <v>20.884978400000001</v>
      </c>
      <c r="E25" s="55">
        <v>8.1000000000000003E-2</v>
      </c>
      <c r="F25" s="55">
        <v>8.1012975000000015E-2</v>
      </c>
      <c r="G25" s="317"/>
      <c r="H25" s="390">
        <v>113.190428</v>
      </c>
      <c r="I25" s="390">
        <v>59.625516699999999</v>
      </c>
      <c r="J25" s="34">
        <f>EXP(H25/100)</f>
        <v>3.1015571133115007</v>
      </c>
      <c r="K25" s="34">
        <f t="shared" si="7"/>
        <v>1.8153080303345068</v>
      </c>
      <c r="L25" s="55">
        <f t="shared" si="3"/>
        <v>0.12027120999999993</v>
      </c>
      <c r="M25" s="55">
        <f t="shared" si="4"/>
        <v>7.9170778999999955E-2</v>
      </c>
      <c r="N25" s="318">
        <f t="shared" si="2"/>
        <v>-7.9170778999999955E-2</v>
      </c>
      <c r="Y25" s="288" t="s">
        <v>403</v>
      </c>
      <c r="Z25" s="288">
        <v>8.39</v>
      </c>
    </row>
    <row r="26" spans="1:193" s="322" customFormat="1">
      <c r="A26" s="288">
        <v>2018</v>
      </c>
      <c r="B26" s="288" t="s">
        <v>26</v>
      </c>
      <c r="C26" s="241">
        <v>48.117726300000001</v>
      </c>
      <c r="D26" s="241">
        <v>-20.542382</v>
      </c>
      <c r="E26" s="55">
        <v>7.0000000000000007E-2</v>
      </c>
      <c r="F26" s="55">
        <v>7.0000000000000007E-2</v>
      </c>
      <c r="H26" s="390">
        <v>114.210382</v>
      </c>
      <c r="I26" s="390">
        <v>62.218145700000001</v>
      </c>
      <c r="J26" s="34">
        <f t="shared" si="7"/>
        <v>3.1333534474933016</v>
      </c>
      <c r="K26" s="34">
        <f t="shared" si="7"/>
        <v>1.862987639744965</v>
      </c>
      <c r="L26" s="317">
        <f t="shared" si="3"/>
        <v>0.14901637899999998</v>
      </c>
      <c r="M26" s="317">
        <f t="shared" si="4"/>
        <v>0.12090021800000002</v>
      </c>
      <c r="N26" s="318">
        <f t="shared" si="2"/>
        <v>-0.12090021800000002</v>
      </c>
      <c r="Y26" s="322" t="s">
        <v>404</v>
      </c>
      <c r="Z26" s="322">
        <v>7.92</v>
      </c>
    </row>
    <row r="27" spans="1:193" s="322" customFormat="1">
      <c r="A27" s="288"/>
      <c r="B27" s="288" t="s">
        <v>27</v>
      </c>
      <c r="C27" s="241">
        <v>46.182427500000003</v>
      </c>
      <c r="D27" s="241">
        <v>-15.3595866</v>
      </c>
      <c r="E27" s="55">
        <v>3.6999999999999998E-2</v>
      </c>
      <c r="F27" s="55">
        <v>3.6999999999999998E-2</v>
      </c>
      <c r="H27" s="390">
        <v>110.155311</v>
      </c>
      <c r="I27" s="390">
        <v>60.200868999999997</v>
      </c>
      <c r="J27" s="34">
        <f t="shared" si="7"/>
        <v>3.0088354493669289</v>
      </c>
      <c r="K27" s="34">
        <f t="shared" si="7"/>
        <v>1.825782550641025</v>
      </c>
      <c r="L27" s="317">
        <f>(H27-H23)/100</f>
        <v>7.0114009999999921E-2</v>
      </c>
      <c r="M27" s="317">
        <f t="shared" si="4"/>
        <v>6.8871496999999948E-2</v>
      </c>
      <c r="N27" s="318">
        <f>-M27</f>
        <v>-6.8871496999999948E-2</v>
      </c>
      <c r="Y27" s="322" t="s">
        <v>405</v>
      </c>
      <c r="Z27" s="322">
        <v>8</v>
      </c>
    </row>
    <row r="28" spans="1:193" s="322" customFormat="1">
      <c r="A28" s="288"/>
      <c r="B28" s="288" t="s">
        <v>28</v>
      </c>
      <c r="C28" s="241">
        <v>48.630355899999998</v>
      </c>
      <c r="D28" s="241">
        <v>6.5619902999999997</v>
      </c>
      <c r="E28" s="317">
        <v>7.8E-2</v>
      </c>
      <c r="F28" s="55">
        <v>7.7591261000000009E-2</v>
      </c>
      <c r="H28" s="390">
        <v>107.199586</v>
      </c>
      <c r="I28" s="390">
        <v>54.849661900000001</v>
      </c>
      <c r="J28" s="34">
        <f>EXP(H28/100)</f>
        <v>2.9212039998154742</v>
      </c>
      <c r="K28" s="34">
        <f t="shared" si="7"/>
        <v>1.7306492359406915</v>
      </c>
      <c r="L28" s="317">
        <f>(H28-H24)/100</f>
        <v>-3.8100500000000179E-3</v>
      </c>
      <c r="M28" s="317">
        <f t="shared" si="4"/>
        <v>-2.0612925000000004E-2</v>
      </c>
      <c r="N28" s="318">
        <f t="shared" si="2"/>
        <v>2.0612925000000004E-2</v>
      </c>
      <c r="Y28" s="322" t="s">
        <v>406</v>
      </c>
      <c r="Z28" s="322">
        <v>7.7</v>
      </c>
    </row>
    <row r="29" spans="1:193">
      <c r="A29" s="323"/>
      <c r="B29" s="288" t="s">
        <v>25</v>
      </c>
      <c r="C29" s="390">
        <v>53.176523699999997</v>
      </c>
      <c r="D29" s="241">
        <v>-5.3244244399999996</v>
      </c>
      <c r="E29" s="317">
        <v>3.5000000000000003E-2</v>
      </c>
      <c r="F29" s="55">
        <v>3.5000000000000003E-2</v>
      </c>
      <c r="G29" s="279"/>
      <c r="H29" s="390">
        <v>113.08591699999999</v>
      </c>
      <c r="I29" s="390">
        <v>57.0987753</v>
      </c>
      <c r="J29" s="34">
        <f t="shared" si="7"/>
        <v>3.0983173382123734</v>
      </c>
      <c r="K29" s="34">
        <f t="shared" si="7"/>
        <v>1.770014525412845</v>
      </c>
      <c r="L29" s="317">
        <f t="shared" si="3"/>
        <v>-1.0451100000000225E-3</v>
      </c>
      <c r="M29" s="317">
        <f t="shared" si="4"/>
        <v>-2.5267413999999988E-2</v>
      </c>
      <c r="N29" s="318">
        <f t="shared" si="2"/>
        <v>2.5267413999999988E-2</v>
      </c>
      <c r="Y29" s="231" t="s">
        <v>407</v>
      </c>
      <c r="Z29" s="231">
        <v>11</v>
      </c>
    </row>
    <row r="30" spans="1:193">
      <c r="A30" s="288">
        <v>2019</v>
      </c>
      <c r="B30" s="288" t="s">
        <v>26</v>
      </c>
      <c r="C30" s="390">
        <v>54.958114000000002</v>
      </c>
      <c r="D30" s="241">
        <v>3.1073574700000002</v>
      </c>
      <c r="E30" s="317">
        <v>6.8000000000000005E-2</v>
      </c>
      <c r="F30" s="317">
        <v>6.8000000000000005E-2</v>
      </c>
      <c r="H30" s="390">
        <v>116.197767</v>
      </c>
      <c r="I30" s="390">
        <v>58.429034399999999</v>
      </c>
      <c r="J30" s="34">
        <f t="shared" si="7"/>
        <v>3.1962481537721903</v>
      </c>
      <c r="K30" s="34">
        <f t="shared" si="7"/>
        <v>1.7937176113992703</v>
      </c>
      <c r="L30" s="317">
        <f t="shared" si="3"/>
        <v>1.9873850000000033E-2</v>
      </c>
      <c r="M30" s="317">
        <f t="shared" si="4"/>
        <v>-3.7891113000000018E-2</v>
      </c>
      <c r="N30" s="318">
        <f t="shared" si="2"/>
        <v>3.7891113000000018E-2</v>
      </c>
      <c r="Y30" s="231" t="s">
        <v>408</v>
      </c>
      <c r="Z30" s="231">
        <v>10.7</v>
      </c>
    </row>
    <row r="31" spans="1:193" s="288" customFormat="1">
      <c r="B31" s="288" t="s">
        <v>27</v>
      </c>
      <c r="C31" s="390">
        <v>55.334173200000002</v>
      </c>
      <c r="D31" s="34">
        <v>-3.0141139899999998</v>
      </c>
      <c r="E31" s="317">
        <v>9.1999999999999998E-2</v>
      </c>
      <c r="F31" s="317">
        <v>9.1999999999999998E-2</v>
      </c>
      <c r="H31" s="390">
        <v>114.19075100000001</v>
      </c>
      <c r="I31" s="390">
        <v>56.045959099999997</v>
      </c>
      <c r="J31" s="34">
        <f t="shared" si="7"/>
        <v>3.1327383992500599</v>
      </c>
      <c r="K31" s="34">
        <f t="shared" si="7"/>
        <v>1.7514772785414383</v>
      </c>
      <c r="L31" s="317">
        <f>(H31-H27)/100</f>
        <v>4.0354400000000082E-2</v>
      </c>
      <c r="M31" s="317">
        <f t="shared" si="4"/>
        <v>-4.1549098999999999E-2</v>
      </c>
      <c r="N31" s="318">
        <f t="shared" si="2"/>
        <v>4.1549098999999999E-2</v>
      </c>
      <c r="Y31" s="288" t="s">
        <v>409</v>
      </c>
      <c r="Z31" s="288">
        <v>10.3</v>
      </c>
    </row>
    <row r="32" spans="1:193" s="288" customFormat="1">
      <c r="B32" s="288" t="s">
        <v>28</v>
      </c>
      <c r="C32" s="390">
        <v>50.158735900000003</v>
      </c>
      <c r="D32" s="34">
        <v>-2.6020427100000001</v>
      </c>
      <c r="E32" s="317">
        <v>1.4999999999999999E-2</v>
      </c>
      <c r="F32" s="317">
        <v>1.4999999999999999E-2</v>
      </c>
      <c r="H32" s="390">
        <v>110.23930300000001</v>
      </c>
      <c r="I32" s="390">
        <v>57.269949099999998</v>
      </c>
      <c r="J32" s="34">
        <f t="shared" si="7"/>
        <v>3.0113636920497258</v>
      </c>
      <c r="K32" s="34">
        <f>EXP(I32/100)</f>
        <v>1.7730469211296138</v>
      </c>
      <c r="L32" s="317">
        <f>(H32-H28)/100</f>
        <v>3.0397170000000102E-2</v>
      </c>
      <c r="M32" s="317">
        <f t="shared" si="4"/>
        <v>2.4202871999999973E-2</v>
      </c>
      <c r="N32" s="318">
        <f t="shared" si="2"/>
        <v>-2.4202871999999973E-2</v>
      </c>
      <c r="Y32" s="288" t="s">
        <v>410</v>
      </c>
      <c r="Z32" s="288" t="s">
        <v>377</v>
      </c>
    </row>
    <row r="33" spans="1:26" s="323" customFormat="1">
      <c r="A33" s="572"/>
      <c r="B33" s="288" t="s">
        <v>25</v>
      </c>
      <c r="C33" s="391">
        <v>46.82</v>
      </c>
      <c r="D33" s="34">
        <v>-18.367455100000001</v>
      </c>
      <c r="E33" s="317">
        <v>-5.2999999999999999E-2</v>
      </c>
      <c r="F33" s="317">
        <v>-5.2999999999999999E-2</v>
      </c>
      <c r="G33" s="288"/>
      <c r="H33" s="508">
        <v>99.77</v>
      </c>
      <c r="I33" s="508">
        <v>50.14</v>
      </c>
      <c r="J33" s="34">
        <f t="shared" si="7"/>
        <v>2.7120369645999709</v>
      </c>
      <c r="K33" s="34">
        <f t="shared" si="7"/>
        <v>1.6510310969802326</v>
      </c>
      <c r="L33" s="317">
        <f t="shared" si="3"/>
        <v>-0.13315916999999999</v>
      </c>
      <c r="M33" s="317">
        <f t="shared" si="4"/>
        <v>-6.9587752999999988E-2</v>
      </c>
      <c r="N33" s="318">
        <f t="shared" si="2"/>
        <v>6.9587752999999988E-2</v>
      </c>
      <c r="Y33" s="323" t="s">
        <v>411</v>
      </c>
      <c r="Z33" s="323" t="s">
        <v>377</v>
      </c>
    </row>
    <row r="34" spans="1:26">
      <c r="A34" s="574" t="s">
        <v>412</v>
      </c>
      <c r="B34" s="288" t="s">
        <v>26</v>
      </c>
      <c r="C34" s="432">
        <v>59.169145800000003</v>
      </c>
      <c r="D34" s="34">
        <v>0.70080261300000002</v>
      </c>
      <c r="E34" s="317">
        <f>(C34-C30)/100</f>
        <v>4.2110318000000008E-2</v>
      </c>
      <c r="F34" s="317">
        <v>0.04</v>
      </c>
      <c r="G34" s="288"/>
      <c r="H34" s="508">
        <v>106.255572</v>
      </c>
      <c r="I34" s="557">
        <v>44.275868699999997</v>
      </c>
      <c r="J34" s="34">
        <f>EXP(H34/100)</f>
        <v>2.8937571798297537</v>
      </c>
      <c r="K34" s="34">
        <f t="shared" si="7"/>
        <v>1.55699656549244</v>
      </c>
      <c r="L34" s="317">
        <f t="shared" si="3"/>
        <v>-9.9421949999999981E-2</v>
      </c>
      <c r="M34" s="317">
        <f t="shared" si="4"/>
        <v>-0.14153165700000003</v>
      </c>
      <c r="N34" s="318">
        <f t="shared" si="2"/>
        <v>0.14153165700000003</v>
      </c>
      <c r="Y34" s="231" t="s">
        <v>413</v>
      </c>
      <c r="Z34" s="231" t="s">
        <v>377</v>
      </c>
    </row>
    <row r="35" spans="1:26">
      <c r="A35" s="574"/>
      <c r="B35" s="231" t="s">
        <v>27</v>
      </c>
      <c r="C35" s="391">
        <v>60.736558199999997</v>
      </c>
      <c r="D35" s="241">
        <v>-1.3451136100000001</v>
      </c>
      <c r="E35" s="55">
        <f>(C35-C31)/100</f>
        <v>5.4023849999999957E-2</v>
      </c>
      <c r="F35" s="55">
        <v>5.2999999999999999E-2</v>
      </c>
      <c r="H35" s="508">
        <v>114.01115</v>
      </c>
      <c r="I35" s="557">
        <v>50.464033899999997</v>
      </c>
      <c r="J35" s="241">
        <f t="shared" si="7"/>
        <v>3.1271170192959792</v>
      </c>
      <c r="K35" s="241">
        <f t="shared" si="7"/>
        <v>1.6563896745492674</v>
      </c>
      <c r="L35" s="55">
        <f t="shared" si="3"/>
        <v>-1.7960100000000523E-3</v>
      </c>
      <c r="M35" s="55">
        <f t="shared" si="4"/>
        <v>-5.5819252000000007E-2</v>
      </c>
      <c r="N35" s="235">
        <f t="shared" si="2"/>
        <v>5.5819252000000007E-2</v>
      </c>
      <c r="Y35" s="231" t="s">
        <v>414</v>
      </c>
      <c r="Z35" s="231" t="s">
        <v>377</v>
      </c>
    </row>
    <row r="36" spans="1:26">
      <c r="A36" s="574"/>
      <c r="B36" s="288" t="s">
        <v>28</v>
      </c>
      <c r="C36" s="390">
        <v>60.910938899999998</v>
      </c>
      <c r="D36" s="241">
        <v>-0.92574125500000004</v>
      </c>
      <c r="E36" s="506">
        <f>(C36-C32)/100</f>
        <v>0.10752202999999995</v>
      </c>
      <c r="F36" s="317">
        <v>0.108</v>
      </c>
      <c r="H36" s="508">
        <v>117.714763</v>
      </c>
      <c r="I36" s="557">
        <v>53.993265999999998</v>
      </c>
      <c r="J36" s="505">
        <f>EXP(H36/100)</f>
        <v>3.2451047497842516</v>
      </c>
      <c r="K36" s="505">
        <f t="shared" si="7"/>
        <v>1.7158913101734388</v>
      </c>
      <c r="L36" s="506">
        <f>(H36-H32)/100</f>
        <v>7.4754599999999977E-2</v>
      </c>
      <c r="M36" s="506">
        <f>(I36-I32)/100</f>
        <v>-3.2766830999999996E-2</v>
      </c>
      <c r="N36" s="507">
        <f t="shared" si="2"/>
        <v>3.2766830999999996E-2</v>
      </c>
      <c r="Y36" s="231" t="s">
        <v>415</v>
      </c>
      <c r="Z36" s="231" t="s">
        <v>377</v>
      </c>
    </row>
    <row r="37" spans="1:26">
      <c r="A37" s="574"/>
      <c r="B37" s="288" t="s">
        <v>25</v>
      </c>
      <c r="C37" s="390">
        <v>70.994407699999996</v>
      </c>
      <c r="D37" s="241">
        <v>3.6269899699999999</v>
      </c>
      <c r="E37" s="556">
        <f>(C37-C33)/100</f>
        <v>0.24174407699999997</v>
      </c>
      <c r="F37" s="325">
        <v>0.13100000000000001</v>
      </c>
      <c r="H37" s="508">
        <v>135.37656000000001</v>
      </c>
      <c r="I37" s="557">
        <v>61.571594900000001</v>
      </c>
      <c r="J37" s="34">
        <f>EXP(H37/100)</f>
        <v>3.8719784352877635</v>
      </c>
      <c r="K37" s="34">
        <f t="shared" si="7"/>
        <v>1.8509813335155139</v>
      </c>
      <c r="L37" s="317">
        <f>(H37-H33)/100</f>
        <v>0.35606560000000015</v>
      </c>
      <c r="M37" s="317">
        <f t="shared" si="4"/>
        <v>0.114315949</v>
      </c>
      <c r="N37" s="318">
        <f t="shared" si="2"/>
        <v>-0.114315949</v>
      </c>
      <c r="Y37" s="231" t="s">
        <v>416</v>
      </c>
      <c r="Z37" s="231" t="s">
        <v>377</v>
      </c>
    </row>
    <row r="38" spans="1:26">
      <c r="A38" s="574" t="s">
        <v>22</v>
      </c>
      <c r="B38" s="297" t="s">
        <v>26</v>
      </c>
      <c r="C38" s="390">
        <v>70.780809300000001</v>
      </c>
      <c r="D38" s="241">
        <v>2.7659967600000002</v>
      </c>
      <c r="E38" s="325">
        <f t="shared" ref="E38:E41" si="8">(C38-C34)/100</f>
        <v>0.11611663499999998</v>
      </c>
      <c r="F38" s="325">
        <v>-5.6000000000000001E-2</v>
      </c>
      <c r="H38" s="559">
        <v>137.04608899999999</v>
      </c>
      <c r="I38" s="560">
        <v>63.454721999999997</v>
      </c>
      <c r="J38" s="298">
        <f t="shared" ref="J38:K41" si="9">EXP(H38/100)</f>
        <v>3.9371648772895234</v>
      </c>
      <c r="K38" s="298">
        <f t="shared" si="9"/>
        <v>1.886167928973286</v>
      </c>
      <c r="L38" s="325">
        <f>(H38-H34)/100</f>
        <v>0.30790516999999995</v>
      </c>
      <c r="M38" s="325">
        <f t="shared" si="4"/>
        <v>0.19178853300000001</v>
      </c>
      <c r="N38" s="324">
        <f t="shared" si="2"/>
        <v>-0.19178853300000001</v>
      </c>
      <c r="Y38" s="231" t="s">
        <v>417</v>
      </c>
      <c r="Z38" s="231" t="s">
        <v>377</v>
      </c>
    </row>
    <row r="39" spans="1:26">
      <c r="A39" s="574"/>
      <c r="B39" s="297" t="s">
        <v>27</v>
      </c>
      <c r="C39" s="390">
        <v>65.677867899999995</v>
      </c>
      <c r="D39" s="241">
        <v>2.1017526000000002</v>
      </c>
      <c r="E39" s="325">
        <f t="shared" si="8"/>
        <v>4.9413096999999982E-2</v>
      </c>
      <c r="F39" s="325">
        <v>-7.9000000000000001E-2</v>
      </c>
      <c r="H39" s="559">
        <v>132.32849100000001</v>
      </c>
      <c r="I39" s="560">
        <v>63.840065799999998</v>
      </c>
      <c r="J39" s="298">
        <f t="shared" si="9"/>
        <v>3.7557383986549113</v>
      </c>
      <c r="K39" s="298">
        <f t="shared" si="9"/>
        <v>1.8934501819892522</v>
      </c>
      <c r="L39" s="325">
        <f t="shared" ref="L39:L44" si="10">(H39-H35)/100</f>
        <v>0.18317341000000012</v>
      </c>
      <c r="M39" s="325">
        <f t="shared" si="4"/>
        <v>0.13376031900000002</v>
      </c>
      <c r="N39" s="324">
        <f t="shared" si="2"/>
        <v>-0.13376031900000002</v>
      </c>
      <c r="Y39" s="231" t="s">
        <v>418</v>
      </c>
      <c r="Z39" s="231" t="s">
        <v>377</v>
      </c>
    </row>
    <row r="40" spans="1:26" ht="16.5" customHeight="1">
      <c r="A40" s="574"/>
      <c r="B40" s="297" t="s">
        <v>28</v>
      </c>
      <c r="C40" s="390">
        <v>65.067943799999995</v>
      </c>
      <c r="D40" s="241">
        <v>1.6075803399999999</v>
      </c>
      <c r="E40" s="325">
        <f t="shared" si="8"/>
        <v>4.157004899999997E-2</v>
      </c>
      <c r="F40" s="325">
        <v>-7.6999999999999999E-2</v>
      </c>
      <c r="H40" s="559">
        <v>132.076493</v>
      </c>
      <c r="I40" s="560">
        <v>64.197991900000005</v>
      </c>
      <c r="J40" s="298">
        <f t="shared" si="9"/>
        <v>3.7462859280257037</v>
      </c>
      <c r="K40" s="298">
        <f t="shared" si="9"/>
        <v>1.9002394774631439</v>
      </c>
      <c r="L40" s="325">
        <f t="shared" si="10"/>
        <v>0.14361729999999995</v>
      </c>
      <c r="M40" s="325">
        <f t="shared" si="4"/>
        <v>0.10204725900000007</v>
      </c>
      <c r="N40" s="324">
        <f t="shared" si="2"/>
        <v>-0.10204725900000007</v>
      </c>
      <c r="Y40" s="231" t="s">
        <v>419</v>
      </c>
      <c r="Z40" s="231" t="s">
        <v>377</v>
      </c>
    </row>
    <row r="41" spans="1:26">
      <c r="A41" s="574"/>
      <c r="B41" s="297" t="s">
        <v>25</v>
      </c>
      <c r="C41" s="298">
        <v>61.459934799999999</v>
      </c>
      <c r="E41" s="325">
        <f t="shared" si="8"/>
        <v>-9.5344728999999975E-2</v>
      </c>
      <c r="F41" s="325">
        <v>-9.4E-2</v>
      </c>
      <c r="H41" s="298">
        <v>129.587673</v>
      </c>
      <c r="I41" s="298">
        <v>65.3171806</v>
      </c>
      <c r="J41" s="298">
        <f t="shared" si="9"/>
        <v>3.6541983154308952</v>
      </c>
      <c r="K41" s="298">
        <f t="shared" si="9"/>
        <v>1.9216261986127638</v>
      </c>
      <c r="L41" s="325">
        <f t="shared" si="10"/>
        <v>-5.7888870000000169E-2</v>
      </c>
      <c r="M41" s="325">
        <f>(I41-I37)/100</f>
        <v>3.7455856999999995E-2</v>
      </c>
      <c r="N41" s="324">
        <f t="shared" si="2"/>
        <v>-3.7455856999999995E-2</v>
      </c>
      <c r="Y41" s="231" t="s">
        <v>420</v>
      </c>
      <c r="Z41" s="231" t="s">
        <v>377</v>
      </c>
    </row>
    <row r="42" spans="1:26">
      <c r="A42" s="573" t="s">
        <v>23</v>
      </c>
      <c r="B42" s="297" t="s">
        <v>26</v>
      </c>
      <c r="C42" s="298">
        <v>58.799999800000002</v>
      </c>
      <c r="E42" s="325">
        <f t="shared" ref="E42:E44" si="11">(C42-C38)/100</f>
        <v>-0.11980809499999999</v>
      </c>
      <c r="F42" s="325">
        <v>-3.1E-2</v>
      </c>
      <c r="H42" s="298">
        <v>127.33199500000001</v>
      </c>
      <c r="I42" s="298">
        <v>65.721437100000003</v>
      </c>
      <c r="J42" s="298">
        <f t="shared" ref="J42:J43" si="12">EXP(H42/100)</f>
        <v>3.5726940605343711</v>
      </c>
      <c r="K42" s="298">
        <f t="shared" ref="K42:K43" si="13">EXP(I42/100)</f>
        <v>1.9294102205328927</v>
      </c>
      <c r="L42" s="325">
        <f t="shared" si="10"/>
        <v>-9.7140939999999884E-2</v>
      </c>
      <c r="M42" s="325">
        <f t="shared" ref="M42:M44" si="14">(I42-I38)/100</f>
        <v>2.2667151000000062E-2</v>
      </c>
      <c r="N42" s="324">
        <f t="shared" si="2"/>
        <v>-2.2667151000000062E-2</v>
      </c>
      <c r="Y42" s="231" t="s">
        <v>421</v>
      </c>
      <c r="Z42" s="231" t="s">
        <v>377</v>
      </c>
    </row>
    <row r="43" spans="1:26">
      <c r="A43" s="573"/>
      <c r="B43" s="297" t="s">
        <v>27</v>
      </c>
      <c r="C43" s="298">
        <v>57.951108099999999</v>
      </c>
      <c r="E43" s="325">
        <f t="shared" si="11"/>
        <v>-7.7267597999999965E-2</v>
      </c>
      <c r="F43" s="325">
        <v>-2.7E-2</v>
      </c>
      <c r="H43" s="298">
        <v>127.63355799999999</v>
      </c>
      <c r="I43" s="298">
        <v>66.871892700000004</v>
      </c>
      <c r="J43" s="298">
        <f t="shared" si="12"/>
        <v>3.5834842453494749</v>
      </c>
      <c r="K43" s="298">
        <f t="shared" si="13"/>
        <v>1.9517354028806908</v>
      </c>
      <c r="L43" s="325">
        <f t="shared" si="10"/>
        <v>-4.6949330000000206E-2</v>
      </c>
      <c r="M43" s="325">
        <f t="shared" si="14"/>
        <v>3.0318269000000057E-2</v>
      </c>
      <c r="N43" s="324">
        <f t="shared" si="2"/>
        <v>-3.0318269000000057E-2</v>
      </c>
      <c r="Y43" s="231" t="s">
        <v>422</v>
      </c>
      <c r="Z43" s="231" t="s">
        <v>377</v>
      </c>
    </row>
    <row r="44" spans="1:26">
      <c r="B44" s="297" t="s">
        <v>28</v>
      </c>
      <c r="C44" s="298">
        <v>57.614639199999999</v>
      </c>
      <c r="E44" s="325">
        <f t="shared" si="11"/>
        <v>-7.453304599999995E-2</v>
      </c>
      <c r="F44" s="325">
        <v>-3.1E-2</v>
      </c>
      <c r="H44" s="298">
        <v>127.751257</v>
      </c>
      <c r="I44" s="298">
        <v>67.326060499999997</v>
      </c>
      <c r="J44" s="298">
        <f>EXP(H44/100)</f>
        <v>3.5877044535556468</v>
      </c>
      <c r="K44" s="298">
        <f>EXP(I44/100)</f>
        <v>1.9606197161956691</v>
      </c>
      <c r="L44" s="325">
        <f t="shared" si="10"/>
        <v>-4.3252360000000038E-2</v>
      </c>
      <c r="M44" s="325">
        <f t="shared" si="14"/>
        <v>3.1280685999999919E-2</v>
      </c>
      <c r="N44" s="324">
        <f t="shared" si="2"/>
        <v>-3.1280685999999919E-2</v>
      </c>
    </row>
  </sheetData>
  <customSheetViews>
    <customSheetView guid="{8D4EA38E-ED42-44A9-9431-B3D4F6087B53}" scale="60" showPageBreaks="1" hiddenRows="1" hiddenColumns="1" view="pageBreakPreview">
      <selection activeCell="R47" sqref="R47"/>
      <pageMargins left="0" right="0" top="0" bottom="0" header="0" footer="0"/>
      <pageSetup orientation="portrait" r:id="rId1"/>
    </customSheetView>
    <customSheetView guid="{B6000075-C6E9-470D-8855-6E4C41B43187}" scale="70" hiddenRows="1" hiddenColumns="1" topLeftCell="A19">
      <selection activeCell="E31" sqref="E31"/>
      <pageMargins left="0" right="0" top="0" bottom="0" header="0" footer="0"/>
      <pageSetup orientation="portrait" r:id="rId2"/>
    </customSheetView>
    <customSheetView guid="{A510ACF3-DF9A-47BB-87AF-862EA6359570}" scale="70" hiddenRows="1" hiddenColumns="1" topLeftCell="A19">
      <selection activeCell="E31" sqref="E31"/>
      <pageMargins left="0" right="0" top="0" bottom="0" header="0" footer="0"/>
      <pageSetup orientation="portrait" r:id="rId3"/>
    </customSheetView>
    <customSheetView guid="{83D4AEBA-9C92-42A7-8C70-A480F50C01E3}" scale="70" hiddenColumns="1" topLeftCell="D6">
      <selection activeCell="S32" sqref="S32"/>
      <pageMargins left="0" right="0" top="0" bottom="0" header="0" footer="0"/>
      <pageSetup orientation="portrait" r:id="rId4"/>
    </customSheetView>
    <customSheetView guid="{254DF0CF-5342-436C-8392-04866B911B72}" scale="70" hiddenColumns="1" topLeftCell="D6">
      <selection activeCell="S32" sqref="S32"/>
      <pageMargins left="0" right="0" top="0" bottom="0" header="0" footer="0"/>
      <pageSetup orientation="portrait" r:id="rId5"/>
    </customSheetView>
    <customSheetView guid="{DC707E39-0569-4FAA-B5FD-B85110680DF5}" scale="70" hiddenColumns="1" topLeftCell="M31">
      <selection activeCell="S32" sqref="S32"/>
      <pageMargins left="0" right="0" top="0" bottom="0" header="0" footer="0"/>
      <pageSetup orientation="portrait" r:id="rId6"/>
    </customSheetView>
    <customSheetView guid="{5B55F06F-38A3-4953-A2E1-A01BECB01CAC}" scale="70" hiddenRows="1" hiddenColumns="1" topLeftCell="A19">
      <selection activeCell="E31" sqref="E31"/>
      <pageMargins left="0" right="0" top="0" bottom="0" header="0" footer="0"/>
      <pageSetup orientation="portrait" r:id="rId7"/>
    </customSheetView>
    <customSheetView guid="{54FD4859-4825-49C8-AF88-E7B792413D64}" scale="70" hiddenRows="1" hiddenColumns="1" topLeftCell="A19">
      <selection activeCell="E31" sqref="E31"/>
      <pageMargins left="0" right="0" top="0" bottom="0" header="0" footer="0"/>
      <pageSetup orientation="portrait" r:id="rId8"/>
    </customSheetView>
  </customSheetViews>
  <pageMargins left="0.7" right="0.7" top="0.75" bottom="0.75" header="0.3" footer="0.3"/>
  <pageSetup orientation="portrait" r:id="rId9"/>
  <drawing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6666"/>
  </sheetPr>
  <dimension ref="A1:AN42"/>
  <sheetViews>
    <sheetView view="pageBreakPreview" zoomScale="85" zoomScaleNormal="49" zoomScaleSheetLayoutView="85" workbookViewId="0">
      <pane xSplit="6" ySplit="2" topLeftCell="W3" activePane="bottomRight" state="frozen"/>
      <selection pane="topRight" activeCell="G1" sqref="G1"/>
      <selection pane="bottomLeft" activeCell="A3" sqref="A3"/>
      <selection pane="bottomRight" activeCell="AM7" sqref="AM7"/>
    </sheetView>
  </sheetViews>
  <sheetFormatPr defaultColWidth="9.28515625" defaultRowHeight="12.75"/>
  <cols>
    <col min="1" max="1" width="34.28515625" style="56" customWidth="1"/>
    <col min="2" max="2" width="17.42578125" style="56" hidden="1" customWidth="1"/>
    <col min="3" max="10" width="10.42578125" style="56" hidden="1" customWidth="1"/>
    <col min="11" max="18" width="9.42578125" style="56" hidden="1" customWidth="1"/>
    <col min="19" max="19" width="9.42578125" style="56" bestFit="1" customWidth="1"/>
    <col min="20" max="20" width="10.42578125" style="56" bestFit="1" customWidth="1"/>
    <col min="21" max="23" width="9.42578125" style="56" bestFit="1" customWidth="1"/>
    <col min="24" max="28" width="9.28515625" style="56"/>
    <col min="29" max="35" width="8.42578125" style="56" customWidth="1"/>
    <col min="36" max="16384" width="9.28515625" style="56"/>
  </cols>
  <sheetData>
    <row r="1" spans="1:40">
      <c r="C1" s="593">
        <v>2012</v>
      </c>
      <c r="D1" s="593"/>
      <c r="E1" s="593"/>
      <c r="F1" s="593"/>
      <c r="G1" s="594">
        <v>2013</v>
      </c>
      <c r="H1" s="594"/>
      <c r="I1" s="594"/>
      <c r="J1" s="594"/>
      <c r="K1" s="594">
        <v>2014</v>
      </c>
      <c r="L1" s="594"/>
      <c r="M1" s="594"/>
      <c r="N1" s="594"/>
      <c r="O1" s="593">
        <v>2015</v>
      </c>
      <c r="P1" s="593"/>
      <c r="Q1" s="593"/>
      <c r="R1" s="593"/>
      <c r="S1" s="593">
        <v>2016</v>
      </c>
      <c r="T1" s="593"/>
      <c r="U1" s="593"/>
      <c r="V1" s="593"/>
      <c r="W1" s="593">
        <v>2017</v>
      </c>
      <c r="X1" s="593"/>
      <c r="Y1" s="593"/>
      <c r="Z1" s="593"/>
      <c r="AA1" s="64">
        <v>2018</v>
      </c>
      <c r="AB1" s="64"/>
      <c r="AE1" s="64">
        <v>2019</v>
      </c>
      <c r="AF1" s="64"/>
      <c r="AG1" s="64"/>
      <c r="AI1" s="120">
        <v>2020</v>
      </c>
      <c r="AM1" s="95">
        <v>2021</v>
      </c>
    </row>
    <row r="2" spans="1:40">
      <c r="A2" s="63" t="s">
        <v>423</v>
      </c>
      <c r="C2" s="57" t="s">
        <v>25</v>
      </c>
      <c r="D2" s="57" t="s">
        <v>26</v>
      </c>
      <c r="E2" s="57" t="s">
        <v>27</v>
      </c>
      <c r="F2" s="57" t="s">
        <v>28</v>
      </c>
      <c r="G2" s="57" t="s">
        <v>25</v>
      </c>
      <c r="H2" s="57" t="s">
        <v>26</v>
      </c>
      <c r="I2" s="57" t="s">
        <v>27</v>
      </c>
      <c r="J2" s="57" t="s">
        <v>28</v>
      </c>
      <c r="K2" s="57" t="s">
        <v>25</v>
      </c>
      <c r="L2" s="57" t="s">
        <v>26</v>
      </c>
      <c r="M2" s="57" t="s">
        <v>27</v>
      </c>
      <c r="N2" s="57" t="s">
        <v>28</v>
      </c>
      <c r="O2" s="57" t="s">
        <v>25</v>
      </c>
      <c r="P2" s="57" t="s">
        <v>26</v>
      </c>
      <c r="Q2" s="57" t="s">
        <v>27</v>
      </c>
      <c r="R2" s="57" t="s">
        <v>28</v>
      </c>
      <c r="S2" s="57" t="s">
        <v>25</v>
      </c>
      <c r="T2" s="57" t="s">
        <v>26</v>
      </c>
      <c r="U2" s="57" t="s">
        <v>27</v>
      </c>
      <c r="V2" s="57" t="s">
        <v>28</v>
      </c>
      <c r="W2" s="57" t="s">
        <v>25</v>
      </c>
      <c r="X2" s="57" t="s">
        <v>26</v>
      </c>
      <c r="Y2" s="57" t="s">
        <v>27</v>
      </c>
      <c r="Z2" s="57" t="s">
        <v>28</v>
      </c>
      <c r="AA2" s="57" t="s">
        <v>25</v>
      </c>
      <c r="AB2" s="57" t="s">
        <v>26</v>
      </c>
      <c r="AC2" s="57" t="s">
        <v>27</v>
      </c>
      <c r="AD2" s="111" t="s">
        <v>28</v>
      </c>
      <c r="AE2" s="111" t="s">
        <v>25</v>
      </c>
      <c r="AF2" s="111" t="s">
        <v>26</v>
      </c>
      <c r="AG2" s="111" t="s">
        <v>27</v>
      </c>
      <c r="AH2" s="56" t="s">
        <v>28</v>
      </c>
      <c r="AI2" s="56" t="s">
        <v>25</v>
      </c>
      <c r="AJ2" s="56" t="s">
        <v>26</v>
      </c>
      <c r="AK2" s="56" t="s">
        <v>27</v>
      </c>
      <c r="AL2" s="56" t="str">
        <f>AH2</f>
        <v>IV</v>
      </c>
      <c r="AM2" s="56" t="s">
        <v>25</v>
      </c>
    </row>
    <row r="3" spans="1:40">
      <c r="A3" s="56" t="s">
        <v>424</v>
      </c>
      <c r="C3" s="95">
        <v>-1330.8099006956631</v>
      </c>
      <c r="D3" s="95">
        <v>-1273.0621677690547</v>
      </c>
      <c r="E3" s="95">
        <v>-1693.3851715913711</v>
      </c>
      <c r="F3" s="95">
        <v>-1083.4402416740347</v>
      </c>
      <c r="G3" s="95">
        <v>-1132.8777634260825</v>
      </c>
      <c r="H3" s="95">
        <v>-1319.1475348323891</v>
      </c>
      <c r="I3" s="95">
        <v>-1229.3689762201991</v>
      </c>
      <c r="J3" s="95">
        <v>-1050.4483234858135</v>
      </c>
      <c r="K3" s="95">
        <v>-671.48754684229743</v>
      </c>
      <c r="L3" s="95">
        <v>-719.35958344435198</v>
      </c>
      <c r="M3" s="95">
        <v>-462.20152997089963</v>
      </c>
      <c r="N3" s="95">
        <v>-81.293329934826488</v>
      </c>
      <c r="O3" s="95">
        <v>-60.163450894699736</v>
      </c>
      <c r="P3" s="95">
        <v>-458.33959234721556</v>
      </c>
      <c r="Q3" s="95">
        <v>-173.49272380361367</v>
      </c>
      <c r="R3" s="95">
        <v>-256.45963590906581</v>
      </c>
      <c r="S3" s="95">
        <v>-165.23963423229623</v>
      </c>
      <c r="T3" s="95">
        <v>-347.70595510417343</v>
      </c>
      <c r="U3" s="95">
        <v>-203.3516312988703</v>
      </c>
      <c r="V3" s="95">
        <v>16.626209415310541</v>
      </c>
      <c r="W3" s="95">
        <v>-148.14166088777955</v>
      </c>
      <c r="X3" s="95">
        <v>-120.38758516863106</v>
      </c>
      <c r="Y3" s="95">
        <v>-297.05288542739447</v>
      </c>
      <c r="Z3" s="95">
        <v>-589.86160009056096</v>
      </c>
      <c r="AA3" s="95">
        <v>-440.92452787979221</v>
      </c>
      <c r="AB3" s="95">
        <v>-378.91015214943411</v>
      </c>
      <c r="AC3" s="95">
        <v>-566.58799231602234</v>
      </c>
      <c r="AD3" s="120">
        <v>-820.34524294000209</v>
      </c>
      <c r="AE3" s="120">
        <v>-398.08977519534744</v>
      </c>
      <c r="AF3" s="120">
        <v>-345.33588448579644</v>
      </c>
      <c r="AG3" s="120">
        <v>-451.31850572178689</v>
      </c>
      <c r="AH3" s="120">
        <v>-966.942649986682</v>
      </c>
      <c r="AI3" s="120">
        <v>-723.2438259458811</v>
      </c>
      <c r="AJ3" s="120">
        <v>-159.43968697194816</v>
      </c>
      <c r="AK3" s="119">
        <v>149.89480820242466</v>
      </c>
      <c r="AL3" s="119">
        <v>58.176761874485464</v>
      </c>
      <c r="AM3" s="119">
        <v>-207.36981372803177</v>
      </c>
    </row>
    <row r="4" spans="1:40">
      <c r="A4" s="56" t="s">
        <v>425</v>
      </c>
      <c r="C4" s="95">
        <v>1589.9847324953842</v>
      </c>
      <c r="D4" s="95">
        <v>1172.0487730723485</v>
      </c>
      <c r="E4" s="95">
        <v>1768.7314415905064</v>
      </c>
      <c r="F4" s="95">
        <v>2300.7952849693688</v>
      </c>
      <c r="G4" s="66">
        <v>648.83471915553264</v>
      </c>
      <c r="H4" s="66">
        <v>815.28572975920349</v>
      </c>
      <c r="I4" s="66">
        <v>683.65715098165197</v>
      </c>
      <c r="J4" s="66">
        <v>800.86594238275416</v>
      </c>
      <c r="K4" s="66">
        <v>554.86786593610032</v>
      </c>
      <c r="L4" s="66">
        <v>-132.46029744867045</v>
      </c>
      <c r="M4" s="66">
        <v>871.08460155152716</v>
      </c>
      <c r="N4" s="66">
        <v>345.8880341802265</v>
      </c>
      <c r="O4" s="66">
        <v>-7.3823913546282967</v>
      </c>
      <c r="P4" s="66">
        <v>541.13741977438724</v>
      </c>
      <c r="Q4" s="66">
        <v>91.021737903674193</v>
      </c>
      <c r="R4" s="66">
        <v>278.91035207808682</v>
      </c>
      <c r="S4" s="66">
        <v>298.12000173188159</v>
      </c>
      <c r="T4" s="66">
        <v>328.95545395503325</v>
      </c>
      <c r="U4" s="66">
        <v>101.78973883113866</v>
      </c>
      <c r="V4" s="66">
        <v>173.82613000043614</v>
      </c>
      <c r="W4" s="66">
        <v>138.81850394596336</v>
      </c>
      <c r="X4" s="66">
        <v>379.04939768162052</v>
      </c>
      <c r="Y4" s="66">
        <v>455.54615378835814</v>
      </c>
      <c r="Z4" s="66">
        <v>1697.5831884240245</v>
      </c>
      <c r="AA4" s="66">
        <v>312.55662255478501</v>
      </c>
      <c r="AB4" s="66">
        <v>381.58527854399915</v>
      </c>
      <c r="AC4" s="95">
        <v>435.77431048373188</v>
      </c>
      <c r="AD4" s="120">
        <v>1052.9812531809901</v>
      </c>
      <c r="AE4" s="120">
        <v>582</v>
      </c>
      <c r="AF4" s="120">
        <v>573</v>
      </c>
      <c r="AG4" s="120">
        <v>384</v>
      </c>
      <c r="AH4" s="120">
        <v>1298</v>
      </c>
      <c r="AI4" s="120">
        <v>330.97611670108881</v>
      </c>
      <c r="AJ4" s="120">
        <v>139.38923633641929</v>
      </c>
      <c r="AK4" s="120">
        <v>136.81971190802741</v>
      </c>
      <c r="AL4" s="120">
        <v>999.89195033536464</v>
      </c>
      <c r="AM4" s="119">
        <v>439.36424120100713</v>
      </c>
    </row>
    <row r="5" spans="1:40">
      <c r="A5" s="56" t="s">
        <v>426</v>
      </c>
      <c r="C5" s="95">
        <v>481.57622243688627</v>
      </c>
      <c r="D5" s="95">
        <v>-13.360752120049645</v>
      </c>
      <c r="E5" s="95">
        <v>-77.189847425096005</v>
      </c>
      <c r="F5" s="95">
        <v>1248.0728602747167</v>
      </c>
      <c r="G5" s="95">
        <v>-397.76181933906599</v>
      </c>
      <c r="H5" s="95">
        <v>-585.42943931296065</v>
      </c>
      <c r="I5" s="95">
        <v>-435.82712423366365</v>
      </c>
      <c r="J5" s="95">
        <v>-448.29335648550648</v>
      </c>
      <c r="K5" s="95">
        <v>-307.82942121928176</v>
      </c>
      <c r="L5" s="95">
        <v>-607.31863373384954</v>
      </c>
      <c r="M5" s="95">
        <v>172.04148235309015</v>
      </c>
      <c r="N5" s="95">
        <v>272.02874556367226</v>
      </c>
      <c r="O5" s="95">
        <v>-271.0961896320963</v>
      </c>
      <c r="P5" s="95">
        <v>354.31299661512008</v>
      </c>
      <c r="Q5" s="95">
        <v>-255.65289875272694</v>
      </c>
      <c r="R5" s="95">
        <v>-95.644276826510094</v>
      </c>
      <c r="S5" s="95">
        <v>-37.756636975437104</v>
      </c>
      <c r="T5" s="95">
        <v>-8.21147557144117</v>
      </c>
      <c r="U5" s="95">
        <v>-186.15850627809607</v>
      </c>
      <c r="V5" s="95">
        <v>213.93656811179079</v>
      </c>
      <c r="W5" s="95">
        <v>-163.68310325214424</v>
      </c>
      <c r="X5" s="95">
        <v>89.7</v>
      </c>
      <c r="Y5" s="95">
        <v>276</v>
      </c>
      <c r="Z5" s="95">
        <v>1258</v>
      </c>
      <c r="AA5" s="95">
        <v>-42.211188356847344</v>
      </c>
      <c r="AB5" s="95">
        <v>-129.7696763240522</v>
      </c>
      <c r="AC5" s="95">
        <v>-303.30510188154318</v>
      </c>
      <c r="AD5" s="120">
        <v>333.59124452100116</v>
      </c>
      <c r="AE5" s="120">
        <v>219.56143886081296</v>
      </c>
      <c r="AF5" s="120">
        <v>236.39987629177801</v>
      </c>
      <c r="AG5" s="120">
        <v>-191.70675207501245</v>
      </c>
      <c r="AH5" s="120">
        <v>188.60478564840639</v>
      </c>
      <c r="AI5" s="120">
        <v>-350.19340135843618</v>
      </c>
      <c r="AJ5" s="120">
        <v>-329.01343752282082</v>
      </c>
      <c r="AK5" s="120">
        <v>206.69728167471422</v>
      </c>
      <c r="AL5" s="120">
        <v>1259.4008007670691</v>
      </c>
      <c r="AM5" s="119">
        <v>170.41121434815898</v>
      </c>
      <c r="AN5" s="62"/>
    </row>
    <row r="6" spans="1:40">
      <c r="C6" s="58"/>
      <c r="D6" s="58"/>
      <c r="E6" s="58"/>
      <c r="F6" s="58"/>
      <c r="G6" s="58"/>
      <c r="H6" s="58"/>
      <c r="I6" s="58"/>
      <c r="J6" s="58"/>
      <c r="K6" s="58"/>
      <c r="L6" s="58"/>
      <c r="M6" s="58"/>
      <c r="N6" s="58"/>
      <c r="O6" s="58"/>
      <c r="P6" s="58"/>
      <c r="Q6" s="58"/>
      <c r="R6" s="58"/>
      <c r="S6" s="58"/>
      <c r="T6" s="58"/>
      <c r="U6" s="58"/>
      <c r="V6" s="58"/>
      <c r="W6" s="58"/>
      <c r="X6" s="58"/>
      <c r="Y6" s="58"/>
      <c r="Z6" s="58"/>
      <c r="AA6" s="58"/>
      <c r="AB6" s="58"/>
      <c r="AC6" s="31"/>
      <c r="AD6" s="120"/>
      <c r="AE6" s="120"/>
      <c r="AF6" s="120"/>
      <c r="AG6" s="120"/>
      <c r="AH6" s="120"/>
      <c r="AI6" s="120"/>
      <c r="AJ6" s="120"/>
      <c r="AK6" s="120"/>
      <c r="AL6" s="120"/>
      <c r="AM6" s="191"/>
    </row>
    <row r="7" spans="1:40">
      <c r="C7" s="59">
        <v>3192.027873</v>
      </c>
      <c r="D7" s="59">
        <v>4543.6446459999997</v>
      </c>
      <c r="E7" s="59">
        <v>4364.3364579999998</v>
      </c>
      <c r="F7" s="59">
        <v>4588.4105769999996</v>
      </c>
      <c r="G7" s="59">
        <v>3508.1023769999997</v>
      </c>
      <c r="H7" s="59">
        <v>5077.5434359999999</v>
      </c>
      <c r="I7" s="59">
        <v>5281.732438</v>
      </c>
      <c r="J7" s="59">
        <v>5306.8643469999997</v>
      </c>
      <c r="K7" s="59">
        <v>4222.086464</v>
      </c>
      <c r="L7" s="59">
        <v>5970.3252990000001</v>
      </c>
      <c r="M7" s="59">
        <v>6366.8322750000007</v>
      </c>
      <c r="N7" s="59">
        <v>5667.8102280000003</v>
      </c>
      <c r="O7" s="59">
        <v>4643.4535910643372</v>
      </c>
      <c r="P7" s="59">
        <v>6041.8066043195113</v>
      </c>
      <c r="Q7" s="59">
        <v>6463.642592254505</v>
      </c>
      <c r="R7" s="59">
        <v>6001.4828015904723</v>
      </c>
      <c r="S7" s="59">
        <v>4738.1002264942272</v>
      </c>
      <c r="T7" s="59">
        <v>6221.9582430021237</v>
      </c>
      <c r="U7" s="59">
        <v>6290.160797197972</v>
      </c>
      <c r="V7" s="59">
        <v>6692.6471585870941</v>
      </c>
      <c r="W7" s="59">
        <v>5836.170832763386</v>
      </c>
      <c r="X7" s="59">
        <v>7229.5347775259224</v>
      </c>
      <c r="Y7" s="59">
        <v>7304.6677194145068</v>
      </c>
      <c r="Z7" s="59">
        <v>7505.9238940620171</v>
      </c>
      <c r="AA7" s="59">
        <v>6788.2514824216687</v>
      </c>
      <c r="AB7" s="59">
        <v>8653.0761091610821</v>
      </c>
      <c r="AC7" s="60">
        <v>8341.1402328335989</v>
      </c>
      <c r="AD7" s="120">
        <v>8524.8616587494635</v>
      </c>
      <c r="AE7" s="120">
        <v>7965.5793940000003</v>
      </c>
      <c r="AF7" s="120">
        <v>9779.186909</v>
      </c>
      <c r="AG7" s="120">
        <v>9654.9398880000008</v>
      </c>
      <c r="AH7" s="120">
        <v>9881.1352100000004</v>
      </c>
      <c r="AI7" s="357">
        <v>7525.5268799999994</v>
      </c>
      <c r="AJ7" s="357">
        <v>9299.3730329999999</v>
      </c>
      <c r="AK7" s="357">
        <v>9621.3247850000007</v>
      </c>
      <c r="AL7" s="357">
        <v>10512.3254</v>
      </c>
      <c r="AM7" s="357">
        <v>9219.2603003622298</v>
      </c>
    </row>
    <row r="8" spans="1:40">
      <c r="C8" s="59">
        <v>1356.376667</v>
      </c>
      <c r="D8" s="59">
        <v>1319.7233329999999</v>
      </c>
      <c r="E8" s="59">
        <v>1367.6966669999999</v>
      </c>
      <c r="F8" s="59">
        <v>1393.163333</v>
      </c>
      <c r="G8" s="59">
        <v>1397.0166670000001</v>
      </c>
      <c r="H8" s="59">
        <v>1431.153333</v>
      </c>
      <c r="I8" s="59">
        <v>1568.9833329999999</v>
      </c>
      <c r="J8" s="59">
        <v>1698.5566670000001</v>
      </c>
      <c r="K8" s="59">
        <v>1746.247754</v>
      </c>
      <c r="L8" s="59">
        <v>1807.276746</v>
      </c>
      <c r="M8" s="59">
        <v>1847.327</v>
      </c>
      <c r="N8" s="59">
        <v>1870.9</v>
      </c>
      <c r="O8" s="59">
        <v>1960.2233329999999</v>
      </c>
      <c r="P8" s="59">
        <v>1939.4666669999999</v>
      </c>
      <c r="Q8" s="59">
        <v>1987.5166670000001</v>
      </c>
      <c r="R8" s="59">
        <v>1994.03</v>
      </c>
      <c r="S8" s="59">
        <v>2024.61</v>
      </c>
      <c r="T8" s="59">
        <v>1994.292365</v>
      </c>
      <c r="U8" s="59">
        <v>2154.9756699999998</v>
      </c>
      <c r="V8" s="59">
        <v>2408.2301980000002</v>
      </c>
      <c r="W8" s="59">
        <v>2475.41</v>
      </c>
      <c r="X8" s="60">
        <v>2475.41</v>
      </c>
      <c r="Y8" s="60">
        <v>2400.9444859999999</v>
      </c>
      <c r="Z8" s="60">
        <v>2447.0100000000002</v>
      </c>
      <c r="AA8" s="60">
        <v>2408.0100000000002</v>
      </c>
      <c r="AB8" s="60">
        <v>2410.71</v>
      </c>
      <c r="AC8" s="66">
        <v>2476.36</v>
      </c>
      <c r="AD8" s="120">
        <v>2594.46</v>
      </c>
      <c r="AE8" s="120">
        <v>2638.5200543672022</v>
      </c>
      <c r="AF8" s="120">
        <v>2644.852945981555</v>
      </c>
      <c r="AG8" s="120">
        <v>2667.2569444444443</v>
      </c>
      <c r="AH8" s="120">
        <v>2703.54</v>
      </c>
      <c r="AI8" s="120">
        <v>2756.6441532976828</v>
      </c>
      <c r="AJ8" s="120">
        <v>2798.8892999999998</v>
      </c>
      <c r="AK8" s="120">
        <v>2846.5609733044735</v>
      </c>
      <c r="AL8" s="120">
        <v>2851.0649005088485</v>
      </c>
      <c r="AM8" s="120">
        <v>2849.7273763955345</v>
      </c>
    </row>
    <row r="9" spans="1:40" s="61" customFormat="1">
      <c r="A9" s="61" t="s">
        <v>427</v>
      </c>
      <c r="C9" s="65"/>
      <c r="D9" s="65"/>
      <c r="E9" s="65"/>
      <c r="F9" s="65">
        <f t="shared" ref="F9:V9" si="0">SUM(F8/F7+E7/E8+D7/D8+C7/C8)*1000</f>
        <v>9290.8643455304627</v>
      </c>
      <c r="G9" s="65">
        <f>SUM(G8/G7+F7/F8+E7/E8+D7/D8)*1000</f>
        <v>10325.633856263554</v>
      </c>
      <c r="H9" s="65">
        <f t="shared" si="0"/>
        <v>9277.5293925046644</v>
      </c>
      <c r="I9" s="65">
        <f t="shared" si="0"/>
        <v>9649.5846998282741</v>
      </c>
      <c r="J9" s="65">
        <f t="shared" si="0"/>
        <v>9745.4152960705469</v>
      </c>
      <c r="K9" s="65">
        <f t="shared" si="0"/>
        <v>10452.144743035344</v>
      </c>
      <c r="L9" s="65">
        <f t="shared" si="0"/>
        <v>9211.1931036406731</v>
      </c>
      <c r="M9" s="65">
        <f>SUM(M8/M7+L7/L8+K7/K8+J7/J8)*1000</f>
        <v>9135.7835776417287</v>
      </c>
      <c r="N9" s="65">
        <f t="shared" si="0"/>
        <v>9497.9004293775797</v>
      </c>
      <c r="O9" s="65">
        <f t="shared" si="0"/>
        <v>10201.607520162865</v>
      </c>
      <c r="P9" s="65">
        <f t="shared" si="0"/>
        <v>9165.8140288551349</v>
      </c>
      <c r="Q9" s="65">
        <f t="shared" si="0"/>
        <v>8820.9770338665785</v>
      </c>
      <c r="R9" s="65">
        <f t="shared" si="0"/>
        <v>9068.4049327971879</v>
      </c>
      <c r="S9" s="65">
        <f t="shared" si="0"/>
        <v>9804.3392588850729</v>
      </c>
      <c r="T9" s="65">
        <f t="shared" si="0"/>
        <v>8922.6235431674486</v>
      </c>
      <c r="U9" s="65">
        <f t="shared" si="0"/>
        <v>8812.4561120627295</v>
      </c>
      <c r="V9" s="65">
        <f t="shared" si="0"/>
        <v>8738.8693045068139</v>
      </c>
      <c r="W9" s="65">
        <f>SUM(W8/W7+V7/V8+U7/U8+T7/T8)*1000</f>
        <v>9242.00630216012</v>
      </c>
      <c r="X9" s="65">
        <f t="shared" ref="X9:AM9" si="1">SUM(U7/U8+W7/W8+V7/V8+X7/X8)*1000</f>
        <v>10976.172528902061</v>
      </c>
      <c r="Y9" s="65">
        <f t="shared" si="1"/>
        <v>11099.685705820348</v>
      </c>
      <c r="Z9" s="65">
        <f t="shared" si="1"/>
        <v>11387.998724822341</v>
      </c>
      <c r="AA9" s="65">
        <f t="shared" si="1"/>
        <v>11849.370071438556</v>
      </c>
      <c r="AB9" s="65">
        <f t="shared" si="1"/>
        <v>12518.260270596396</v>
      </c>
      <c r="AC9" s="65">
        <f t="shared" si="1"/>
        <v>12844.152822123426</v>
      </c>
      <c r="AD9" s="65">
        <f t="shared" si="1"/>
        <v>13062.561168514618</v>
      </c>
      <c r="AE9" s="65">
        <f t="shared" si="1"/>
        <v>13262.488867710757</v>
      </c>
      <c r="AF9" s="65">
        <f t="shared" si="1"/>
        <v>13370.499015521862</v>
      </c>
      <c r="AG9" s="65">
        <f t="shared" si="1"/>
        <v>13621.993413188186</v>
      </c>
      <c r="AH9" s="65">
        <f t="shared" si="1"/>
        <v>13991.08694178067</v>
      </c>
      <c r="AI9" s="65">
        <f t="shared" si="1"/>
        <v>13702.089130991086</v>
      </c>
      <c r="AJ9" s="65">
        <f t="shared" si="1"/>
        <v>13327.171066342511</v>
      </c>
      <c r="AK9" s="65">
        <f t="shared" si="1"/>
        <v>13087.351842998814</v>
      </c>
      <c r="AL9" s="65">
        <f t="shared" si="1"/>
        <v>13119.621623759018</v>
      </c>
      <c r="AM9" s="65">
        <f t="shared" si="1"/>
        <v>13624.79976942545</v>
      </c>
    </row>
    <row r="10" spans="1:40">
      <c r="A10" s="56" t="str">
        <f>A3</f>
        <v>Урсгал дансны тэнцэл</v>
      </c>
      <c r="C10" s="14"/>
      <c r="D10" s="14"/>
      <c r="E10" s="14"/>
      <c r="F10" s="14">
        <f t="shared" ref="F10:W12" si="2">F3/F$9</f>
        <v>-0.11661350347831126</v>
      </c>
      <c r="G10" s="14">
        <f t="shared" si="2"/>
        <v>-0.10971508182414159</v>
      </c>
      <c r="H10" s="14">
        <f t="shared" si="2"/>
        <v>-0.14218737327829228</v>
      </c>
      <c r="I10" s="14">
        <f t="shared" si="2"/>
        <v>-0.12740123170710935</v>
      </c>
      <c r="J10" s="14">
        <f t="shared" si="2"/>
        <v>-0.10778897477148719</v>
      </c>
      <c r="K10" s="14">
        <f t="shared" si="2"/>
        <v>-6.4243996170234324E-2</v>
      </c>
      <c r="L10" s="14">
        <f t="shared" si="2"/>
        <v>-7.8096243923062372E-2</v>
      </c>
      <c r="M10" s="14">
        <f t="shared" si="2"/>
        <v>-5.0592434249653088E-2</v>
      </c>
      <c r="N10" s="14">
        <f t="shared" si="2"/>
        <v>-8.559084245964646E-3</v>
      </c>
      <c r="O10" s="14">
        <f t="shared" si="2"/>
        <v>-5.8974481007812041E-3</v>
      </c>
      <c r="P10" s="14">
        <f t="shared" si="2"/>
        <v>-5.0005334049360473E-2</v>
      </c>
      <c r="Q10" s="14">
        <f t="shared" si="2"/>
        <v>-1.9668198107479374E-2</v>
      </c>
      <c r="R10" s="14">
        <f t="shared" si="2"/>
        <v>-2.8280567289352368E-2</v>
      </c>
      <c r="S10" s="14">
        <f t="shared" si="2"/>
        <v>-1.6853724648761993E-2</v>
      </c>
      <c r="T10" s="14">
        <f t="shared" si="2"/>
        <v>-3.8969026701841672E-2</v>
      </c>
      <c r="U10" s="14">
        <f t="shared" si="2"/>
        <v>-2.307547733718833E-2</v>
      </c>
      <c r="V10" s="14">
        <f t="shared" si="2"/>
        <v>1.9025584244332461E-3</v>
      </c>
      <c r="W10" s="14">
        <f t="shared" si="2"/>
        <v>-1.602916683287206E-2</v>
      </c>
      <c r="X10" s="31">
        <f t="shared" ref="X10:AJ12" si="3">X3/X$9</f>
        <v>-1.0968084261761631E-2</v>
      </c>
      <c r="Y10" s="31">
        <f t="shared" si="3"/>
        <v>-2.6762278978010045E-2</v>
      </c>
      <c r="Z10" s="31">
        <f t="shared" si="3"/>
        <v>-5.1796774336200425E-2</v>
      </c>
      <c r="AA10" s="31">
        <f t="shared" si="3"/>
        <v>-3.7210798989440491E-2</v>
      </c>
      <c r="AB10" s="31">
        <f t="shared" si="3"/>
        <v>-3.0268595152909538E-2</v>
      </c>
      <c r="AC10" s="31">
        <f t="shared" si="3"/>
        <v>-4.41125234309033E-2</v>
      </c>
      <c r="AD10" s="31">
        <f t="shared" si="3"/>
        <v>-6.2801255615730522E-2</v>
      </c>
      <c r="AE10" s="31">
        <f t="shared" si="3"/>
        <v>-3.0016219366226834E-2</v>
      </c>
      <c r="AF10" s="31">
        <f t="shared" si="3"/>
        <v>-2.582819714394315E-2</v>
      </c>
      <c r="AG10" s="31">
        <f t="shared" si="3"/>
        <v>-3.3131605047234947E-2</v>
      </c>
      <c r="AH10" s="31">
        <f t="shared" si="3"/>
        <v>-6.9111331664959086E-2</v>
      </c>
      <c r="AI10" s="31">
        <f t="shared" si="3"/>
        <v>-5.278347112120764E-2</v>
      </c>
      <c r="AJ10" s="31">
        <f t="shared" si="3"/>
        <v>-1.196350569661477E-2</v>
      </c>
      <c r="AK10" s="31">
        <f t="shared" ref="AK10:AL10" si="4">AK3/AK$9</f>
        <v>1.1453410132211897E-2</v>
      </c>
      <c r="AL10" s="31">
        <f t="shared" si="4"/>
        <v>4.4343322957675919E-3</v>
      </c>
      <c r="AM10" s="31">
        <f t="shared" ref="AM10" si="5">AM3/AM$9</f>
        <v>-1.5220026513224601E-2</v>
      </c>
    </row>
    <row r="11" spans="1:40">
      <c r="A11" s="56" t="str">
        <f>A4</f>
        <v>Хөрөнгө, санхүүгийн дансны тэнцэл</v>
      </c>
      <c r="C11" s="14"/>
      <c r="D11" s="14"/>
      <c r="E11" s="14"/>
      <c r="F11" s="14">
        <f>F4/F$9</f>
        <v>0.24764060688026382</v>
      </c>
      <c r="G11" s="14">
        <f>G4/G$9</f>
        <v>6.2837277419240264E-2</v>
      </c>
      <c r="H11" s="14">
        <f t="shared" si="2"/>
        <v>8.7877461257937328E-2</v>
      </c>
      <c r="I11" s="14">
        <f t="shared" si="2"/>
        <v>7.0848349669786148E-2</v>
      </c>
      <c r="J11" s="14">
        <f t="shared" si="2"/>
        <v>8.2178739238098111E-2</v>
      </c>
      <c r="K11" s="14">
        <f t="shared" si="2"/>
        <v>5.3086508039972329E-2</v>
      </c>
      <c r="L11" s="14">
        <f t="shared" si="2"/>
        <v>-1.4380362669447918E-2</v>
      </c>
      <c r="M11" s="14">
        <f t="shared" si="2"/>
        <v>9.534864679624834E-2</v>
      </c>
      <c r="N11" s="14">
        <f t="shared" si="2"/>
        <v>3.6417315253208377E-2</v>
      </c>
      <c r="O11" s="14">
        <f t="shared" si="2"/>
        <v>-7.2364981107511184E-4</v>
      </c>
      <c r="P11" s="14">
        <f t="shared" si="2"/>
        <v>5.9038664549686322E-2</v>
      </c>
      <c r="Q11" s="14">
        <f t="shared" si="2"/>
        <v>1.0318781871238566E-2</v>
      </c>
      <c r="R11" s="14">
        <f t="shared" si="2"/>
        <v>3.075627457584823E-2</v>
      </c>
      <c r="S11" s="14">
        <f t="shared" si="2"/>
        <v>3.0406944706825978E-2</v>
      </c>
      <c r="T11" s="14">
        <f t="shared" si="2"/>
        <v>3.6867570660529862E-2</v>
      </c>
      <c r="U11" s="14">
        <f t="shared" si="2"/>
        <v>1.155066618621863E-2</v>
      </c>
      <c r="V11" s="14">
        <f t="shared" si="2"/>
        <v>1.989114654807693E-2</v>
      </c>
      <c r="W11" s="14">
        <f t="shared" si="2"/>
        <v>1.5020386202670899E-2</v>
      </c>
      <c r="X11" s="31">
        <f t="shared" ref="X11:Z12" si="6">X4/X$9</f>
        <v>3.4533841071058363E-2</v>
      </c>
      <c r="Y11" s="31">
        <f t="shared" si="6"/>
        <v>4.1041356112406245E-2</v>
      </c>
      <c r="Z11" s="31">
        <f t="shared" si="6"/>
        <v>0.14906773608288296</v>
      </c>
      <c r="AA11" s="31">
        <f t="shared" si="3"/>
        <v>2.6377488480013311E-2</v>
      </c>
      <c r="AB11" s="31">
        <f t="shared" si="3"/>
        <v>3.0482293089902308E-2</v>
      </c>
      <c r="AC11" s="31">
        <f t="shared" si="3"/>
        <v>3.3927835998115184E-2</v>
      </c>
      <c r="AD11" s="31">
        <f t="shared" si="3"/>
        <v>8.0610627548221278E-2</v>
      </c>
      <c r="AE11" s="31">
        <f t="shared" si="3"/>
        <v>4.3883165958159949E-2</v>
      </c>
      <c r="AF11" s="31">
        <f t="shared" si="3"/>
        <v>4.2855543337223405E-2</v>
      </c>
      <c r="AG11" s="31">
        <f t="shared" si="3"/>
        <v>2.8189706774357188E-2</v>
      </c>
      <c r="AH11" s="31">
        <f t="shared" si="3"/>
        <v>9.2773349590435844E-2</v>
      </c>
      <c r="AI11" s="31">
        <f t="shared" si="3"/>
        <v>2.4155157183476078E-2</v>
      </c>
      <c r="AJ11" s="31">
        <f t="shared" si="3"/>
        <v>1.0459026573797334E-2</v>
      </c>
      <c r="AK11" s="31">
        <f t="shared" ref="AK11:AL11" si="7">AK4/AK$9</f>
        <v>1.0454346574415681E-2</v>
      </c>
      <c r="AL11" s="31">
        <f t="shared" si="7"/>
        <v>7.6213474672517031E-2</v>
      </c>
      <c r="AM11" s="31">
        <f t="shared" ref="AM11" si="8">AM4/AM$9</f>
        <v>3.2247390687308052E-2</v>
      </c>
    </row>
    <row r="12" spans="1:40">
      <c r="A12" s="56" t="s">
        <v>428</v>
      </c>
      <c r="C12" s="14"/>
      <c r="D12" s="14"/>
      <c r="E12" s="14"/>
      <c r="F12" s="14">
        <f t="shared" si="2"/>
        <v>0.13433334228748314</v>
      </c>
      <c r="G12" s="14">
        <f>G5/G$9</f>
        <v>-3.8521782282429348E-2</v>
      </c>
      <c r="H12" s="14">
        <f>H5/H$9</f>
        <v>-6.3101868454971469E-2</v>
      </c>
      <c r="I12" s="14">
        <f t="shared" si="2"/>
        <v>-4.5165376313181613E-2</v>
      </c>
      <c r="J12" s="14">
        <f t="shared" si="2"/>
        <v>-4.6000436396616474E-2</v>
      </c>
      <c r="K12" s="14">
        <f t="shared" si="2"/>
        <v>-2.9451316336238077E-2</v>
      </c>
      <c r="L12" s="14">
        <f t="shared" si="2"/>
        <v>-6.5932678524979596E-2</v>
      </c>
      <c r="M12" s="14">
        <f>M5/M$9</f>
        <v>1.8831606603962502E-2</v>
      </c>
      <c r="N12" s="14">
        <f t="shared" si="2"/>
        <v>2.8640934655649885E-2</v>
      </c>
      <c r="O12" s="14">
        <f t="shared" si="2"/>
        <v>-2.6573869764769029E-2</v>
      </c>
      <c r="P12" s="14">
        <f t="shared" si="2"/>
        <v>3.8655922485411359E-2</v>
      </c>
      <c r="Q12" s="14">
        <f t="shared" si="2"/>
        <v>-2.8982378910090451E-2</v>
      </c>
      <c r="R12" s="14">
        <f t="shared" si="2"/>
        <v>-1.0546979048167428E-2</v>
      </c>
      <c r="S12" s="14">
        <f t="shared" si="2"/>
        <v>-3.8510129013763546E-3</v>
      </c>
      <c r="T12" s="14">
        <f t="shared" si="2"/>
        <v>-9.2029833285179404E-4</v>
      </c>
      <c r="U12" s="14">
        <f t="shared" si="2"/>
        <v>-2.1124474710662929E-2</v>
      </c>
      <c r="V12" s="14">
        <f>V5/V$9</f>
        <v>2.4481035321292574E-2</v>
      </c>
      <c r="W12" s="14">
        <f t="shared" si="2"/>
        <v>-1.7710775983120337E-2</v>
      </c>
      <c r="X12" s="31">
        <f>X5/X$9</f>
        <v>8.1722476358498559E-3</v>
      </c>
      <c r="Y12" s="31">
        <f t="shared" si="6"/>
        <v>2.4865568928251161E-2</v>
      </c>
      <c r="Z12" s="31">
        <f t="shared" si="6"/>
        <v>0.11046717078198703</v>
      </c>
      <c r="AA12" s="31">
        <f t="shared" si="3"/>
        <v>-3.5623149671552756E-3</v>
      </c>
      <c r="AB12" s="31">
        <f t="shared" si="3"/>
        <v>-1.0366430599694641E-2</v>
      </c>
      <c r="AC12" s="31">
        <f t="shared" si="3"/>
        <v>-2.3614255146444142E-2</v>
      </c>
      <c r="AD12" s="31">
        <f t="shared" si="3"/>
        <v>2.5537966116864874E-2</v>
      </c>
      <c r="AE12" s="31">
        <f t="shared" si="3"/>
        <v>1.6555070549040284E-2</v>
      </c>
      <c r="AF12" s="31">
        <f t="shared" si="3"/>
        <v>1.7680707056433757E-2</v>
      </c>
      <c r="AG12" s="31">
        <f t="shared" si="3"/>
        <v>-1.4073325853278626E-2</v>
      </c>
      <c r="AH12" s="31">
        <f t="shared" si="3"/>
        <v>1.3480352629729448E-2</v>
      </c>
      <c r="AI12" s="31">
        <f t="shared" si="3"/>
        <v>-2.5557664821080194E-2</v>
      </c>
      <c r="AJ12" s="31">
        <f t="shared" si="3"/>
        <v>-2.4687417598603302E-2</v>
      </c>
      <c r="AK12" s="31">
        <f t="shared" ref="AK12:AL12" si="9">AK5/AK$9</f>
        <v>1.5793667363293868E-2</v>
      </c>
      <c r="AL12" s="31">
        <f t="shared" si="9"/>
        <v>9.5993683117076595E-2</v>
      </c>
      <c r="AM12" s="31">
        <f t="shared" ref="AM12" si="10">AM5/AM$9</f>
        <v>1.2507428896721696E-2</v>
      </c>
    </row>
    <row r="13" spans="1:40">
      <c r="C13" s="14"/>
      <c r="D13" s="14"/>
      <c r="E13" s="14"/>
      <c r="F13" s="14"/>
      <c r="G13" s="14"/>
      <c r="H13" s="14"/>
      <c r="I13" s="14"/>
      <c r="J13" s="14"/>
      <c r="K13" s="14"/>
      <c r="L13" s="14"/>
      <c r="M13" s="14"/>
      <c r="N13" s="14"/>
      <c r="O13" s="14"/>
      <c r="P13" s="14"/>
      <c r="Q13" s="14"/>
      <c r="R13" s="14"/>
      <c r="S13" s="14"/>
      <c r="T13" s="14"/>
      <c r="U13" s="14"/>
      <c r="V13" s="14"/>
      <c r="W13" s="14"/>
      <c r="X13" s="31"/>
      <c r="Y13" s="58"/>
      <c r="Z13" s="58"/>
      <c r="AA13" s="58"/>
      <c r="AB13" s="31"/>
      <c r="AC13" s="31"/>
      <c r="AD13" s="31"/>
      <c r="AE13" s="31"/>
      <c r="AF13" s="31"/>
      <c r="AG13" s="31"/>
      <c r="AH13" s="31"/>
      <c r="AI13" s="31"/>
      <c r="AJ13" s="31"/>
      <c r="AK13" s="31"/>
      <c r="AL13" s="31"/>
      <c r="AM13" s="31"/>
    </row>
    <row r="14" spans="1:40">
      <c r="A14" s="63" t="s">
        <v>429</v>
      </c>
      <c r="C14" s="14"/>
      <c r="D14" s="14"/>
      <c r="E14" s="14"/>
      <c r="F14" s="14"/>
      <c r="G14" s="14"/>
      <c r="H14" s="14"/>
      <c r="I14" s="14"/>
      <c r="J14" s="14"/>
      <c r="K14" s="14"/>
      <c r="L14" s="14"/>
      <c r="M14" s="14"/>
      <c r="N14" s="14"/>
      <c r="O14" s="14"/>
      <c r="P14" s="14"/>
      <c r="Q14" s="14"/>
      <c r="R14" s="14"/>
      <c r="S14" s="14"/>
      <c r="T14" s="14"/>
      <c r="U14" s="14"/>
      <c r="V14" s="14"/>
      <c r="W14" s="14"/>
      <c r="AC14" s="31"/>
      <c r="AD14" s="112"/>
      <c r="AE14" s="112"/>
      <c r="AF14" s="112"/>
      <c r="AG14" s="112"/>
      <c r="AH14" s="112"/>
      <c r="AI14" s="112"/>
      <c r="AJ14" s="112"/>
      <c r="AK14" s="112"/>
      <c r="AL14" s="112"/>
      <c r="AM14" s="112"/>
    </row>
    <row r="15" spans="1:40">
      <c r="A15" s="28" t="s">
        <v>430</v>
      </c>
      <c r="B15" s="28" t="s">
        <v>431</v>
      </c>
      <c r="C15" s="29">
        <v>-779.80288139936567</v>
      </c>
      <c r="D15" s="29">
        <v>-719.72381581974309</v>
      </c>
      <c r="E15" s="29">
        <v>-1071.4813429643405</v>
      </c>
      <c r="F15" s="29">
        <v>-458.79959428671168</v>
      </c>
      <c r="G15" s="29">
        <v>-494.82698156045319</v>
      </c>
      <c r="H15" s="29">
        <v>-839.61234478411097</v>
      </c>
      <c r="I15" s="29">
        <v>-827.42507669120528</v>
      </c>
      <c r="J15" s="29">
        <v>-446.23782332918677</v>
      </c>
      <c r="K15" s="29">
        <v>-98.057548050905552</v>
      </c>
      <c r="L15" s="29">
        <v>-193.12102922183249</v>
      </c>
      <c r="M15" s="29">
        <v>10.384996002221669</v>
      </c>
      <c r="N15" s="29">
        <v>458.50482673630108</v>
      </c>
      <c r="O15" s="30">
        <v>384.24361752687139</v>
      </c>
      <c r="P15" s="30">
        <v>15.067327513798546</v>
      </c>
      <c r="Q15" s="30">
        <v>97.778564108202318</v>
      </c>
      <c r="R15" s="30">
        <v>65.514137305078407</v>
      </c>
      <c r="S15" s="30">
        <v>373.43694712552792</v>
      </c>
      <c r="T15" s="30">
        <v>248.32206094855428</v>
      </c>
      <c r="U15" s="30">
        <v>110.20192347202999</v>
      </c>
      <c r="V15" s="30">
        <v>605.82261976337384</v>
      </c>
      <c r="W15" s="37">
        <v>425.33204846579883</v>
      </c>
      <c r="X15" s="37">
        <v>526.64648825505299</v>
      </c>
      <c r="Y15" s="37">
        <v>216.25380696785641</v>
      </c>
      <c r="Z15" s="38">
        <v>321.50002036594753</v>
      </c>
      <c r="AA15" s="38">
        <v>238.54847487198646</v>
      </c>
      <c r="AB15" s="38">
        <v>355.44298135828404</v>
      </c>
      <c r="AC15" s="38">
        <v>-15.790510794384716</v>
      </c>
      <c r="AD15" s="119">
        <v>97.308585239034699</v>
      </c>
      <c r="AE15" s="119">
        <v>464.1816612045323</v>
      </c>
      <c r="AF15" s="119">
        <v>490.86772059315251</v>
      </c>
      <c r="AG15" s="119">
        <v>175.37368228570108</v>
      </c>
      <c r="AH15" s="119">
        <v>27.689237476908318</v>
      </c>
      <c r="AI15" s="119">
        <v>-296.82001272466226</v>
      </c>
      <c r="AJ15" s="119">
        <v>441.89627189161945</v>
      </c>
      <c r="AK15" s="119">
        <v>722.7297658954144</v>
      </c>
      <c r="AL15" s="119">
        <v>887.75260918415029</v>
      </c>
      <c r="AM15" s="119">
        <v>369.50455275190734</v>
      </c>
    </row>
    <row r="16" spans="1:40">
      <c r="A16" s="28" t="s">
        <v>432</v>
      </c>
      <c r="B16" s="28" t="s">
        <v>433</v>
      </c>
      <c r="C16" s="29">
        <v>-420.71280841857254</v>
      </c>
      <c r="D16" s="29">
        <v>-375.98705093400167</v>
      </c>
      <c r="E16" s="29">
        <v>-364.32502673151055</v>
      </c>
      <c r="F16" s="29">
        <v>-264.91511919684513</v>
      </c>
      <c r="G16" s="29">
        <v>-422.56819124679282</v>
      </c>
      <c r="H16" s="29">
        <v>-319.40398749234987</v>
      </c>
      <c r="I16" s="29">
        <v>-246.5118007078751</v>
      </c>
      <c r="J16" s="29">
        <v>-321.33799460335013</v>
      </c>
      <c r="K16" s="29">
        <v>-437.82544443243285</v>
      </c>
      <c r="L16" s="29">
        <v>-323.77338121444978</v>
      </c>
      <c r="M16" s="29">
        <v>-247.78254980163837</v>
      </c>
      <c r="N16" s="29">
        <v>-279.8273591787634</v>
      </c>
      <c r="O16" s="30">
        <v>-236.8838993382314</v>
      </c>
      <c r="P16" s="30">
        <v>-219.99147141505847</v>
      </c>
      <c r="Q16" s="30">
        <v>-63.421616632642724</v>
      </c>
      <c r="R16" s="30">
        <v>-195.17068008095845</v>
      </c>
      <c r="S16" s="30">
        <v>-328.08863366186392</v>
      </c>
      <c r="T16" s="30">
        <v>-437.4173006253227</v>
      </c>
      <c r="U16" s="30">
        <v>-210.66918766546621</v>
      </c>
      <c r="V16" s="30">
        <v>-362.1055650920058</v>
      </c>
      <c r="W16" s="37">
        <v>-333.54208185087737</v>
      </c>
      <c r="X16" s="37">
        <v>-256.59501435275354</v>
      </c>
      <c r="Y16" s="37">
        <v>-182.04958450075617</v>
      </c>
      <c r="Z16" s="38">
        <v>-439.94165672674103</v>
      </c>
      <c r="AA16" s="38">
        <v>-546.5237049696558</v>
      </c>
      <c r="AB16" s="38">
        <v>-435.45898192892724</v>
      </c>
      <c r="AC16" s="38">
        <v>-361.69695337090445</v>
      </c>
      <c r="AD16" s="119">
        <v>-634.61468801488581</v>
      </c>
      <c r="AE16" s="119">
        <v>-646.86320877787125</v>
      </c>
      <c r="AF16" s="119">
        <v>-457.52901116635883</v>
      </c>
      <c r="AG16" s="119">
        <v>-297.94852867549639</v>
      </c>
      <c r="AH16" s="119">
        <v>-589.37600155228517</v>
      </c>
      <c r="AI16" s="119">
        <v>-372.44669098402244</v>
      </c>
      <c r="AJ16" s="119">
        <v>-337.85321005258561</v>
      </c>
      <c r="AK16" s="119">
        <v>-344.32334634794688</v>
      </c>
      <c r="AL16" s="119">
        <v>-395.61223336511745</v>
      </c>
      <c r="AM16" s="119">
        <v>-246.48070308189051</v>
      </c>
    </row>
    <row r="17" spans="1:39">
      <c r="A17" s="28" t="s">
        <v>434</v>
      </c>
      <c r="B17" s="28" t="s">
        <v>435</v>
      </c>
      <c r="C17" s="29">
        <v>-130.29421087772511</v>
      </c>
      <c r="D17" s="29">
        <v>-177.35130101531001</v>
      </c>
      <c r="E17" s="29">
        <v>-257.57880189552043</v>
      </c>
      <c r="F17" s="29">
        <v>-359.72552819047803</v>
      </c>
      <c r="G17" s="29">
        <v>-215.48259061883658</v>
      </c>
      <c r="H17" s="29">
        <v>-160.13120255592787</v>
      </c>
      <c r="I17" s="29">
        <v>-155.43209882111898</v>
      </c>
      <c r="J17" s="29">
        <v>-282.87250555327654</v>
      </c>
      <c r="K17" s="29">
        <v>-135.60455435895904</v>
      </c>
      <c r="L17" s="29">
        <v>-202.46517300806943</v>
      </c>
      <c r="M17" s="29">
        <v>-224.8039761714829</v>
      </c>
      <c r="N17" s="29">
        <v>-259.97079749236411</v>
      </c>
      <c r="O17" s="30">
        <v>-207.52316908333975</v>
      </c>
      <c r="P17" s="30">
        <v>-253.4154484459558</v>
      </c>
      <c r="Q17" s="30">
        <v>-207.84967127917309</v>
      </c>
      <c r="R17" s="30">
        <v>-126.80309313318575</v>
      </c>
      <c r="S17" s="30">
        <v>-210.5879476959602</v>
      </c>
      <c r="T17" s="30">
        <v>-158.61071542740515</v>
      </c>
      <c r="U17" s="30">
        <v>-102.88436710543385</v>
      </c>
      <c r="V17" s="30">
        <v>-227.09084525605749</v>
      </c>
      <c r="W17" s="37">
        <v>-239.93162750270088</v>
      </c>
      <c r="X17" s="37">
        <v>-390.43905907093051</v>
      </c>
      <c r="Y17" s="37">
        <v>-331.25710789449465</v>
      </c>
      <c r="Z17" s="38">
        <v>-471.41996372976746</v>
      </c>
      <c r="AA17" s="38">
        <v>-132.94929778212295</v>
      </c>
      <c r="AB17" s="38">
        <v>-298.89415157879085</v>
      </c>
      <c r="AC17" s="38">
        <v>-189.10052815073323</v>
      </c>
      <c r="AD17" s="119">
        <v>-283.03914016415087</v>
      </c>
      <c r="AE17" s="119">
        <v>-215.40822762200855</v>
      </c>
      <c r="AF17" s="119">
        <v>-378.67459391259007</v>
      </c>
      <c r="AG17" s="119">
        <v>-328.74365933199158</v>
      </c>
      <c r="AH17" s="119">
        <v>-405.2558859113052</v>
      </c>
      <c r="AI17" s="119">
        <v>-53.977122237196269</v>
      </c>
      <c r="AJ17" s="119">
        <v>-263.48274881098189</v>
      </c>
      <c r="AK17" s="119">
        <v>-228.51161134504298</v>
      </c>
      <c r="AL17" s="119">
        <v>-433.96361394454738</v>
      </c>
      <c r="AM17" s="119">
        <v>-330.39366339804855</v>
      </c>
    </row>
    <row r="18" spans="1:39">
      <c r="A18" s="28" t="s">
        <v>436</v>
      </c>
      <c r="B18" s="28" t="s">
        <v>437</v>
      </c>
      <c r="C18" s="29">
        <v>-1330.8099006956631</v>
      </c>
      <c r="D18" s="29">
        <v>-1273.0621677690547</v>
      </c>
      <c r="E18" s="29">
        <v>-1693.3851715913711</v>
      </c>
      <c r="F18" s="29">
        <v>-1083.4402416740347</v>
      </c>
      <c r="G18" s="29">
        <v>-1132.8777634260825</v>
      </c>
      <c r="H18" s="29">
        <v>-1319.1475348323891</v>
      </c>
      <c r="I18" s="29">
        <v>-1229.3689762201991</v>
      </c>
      <c r="J18" s="29">
        <v>-1050.4483234858135</v>
      </c>
      <c r="K18" s="29">
        <v>-671.48754684229743</v>
      </c>
      <c r="L18" s="29">
        <v>-719.35958344435198</v>
      </c>
      <c r="M18" s="29">
        <v>-462.20152997089963</v>
      </c>
      <c r="N18" s="29">
        <v>-81.293329934826488</v>
      </c>
      <c r="O18" s="30">
        <v>-60.163450894699736</v>
      </c>
      <c r="P18" s="30">
        <v>-458.33959234721556</v>
      </c>
      <c r="Q18" s="30">
        <v>-173.49272380361367</v>
      </c>
      <c r="R18" s="30">
        <v>-256.45963590906581</v>
      </c>
      <c r="S18" s="30">
        <v>-165.23963423229623</v>
      </c>
      <c r="T18" s="30">
        <v>-347.70595510417343</v>
      </c>
      <c r="U18" s="30">
        <v>-203.3516312988703</v>
      </c>
      <c r="V18" s="30">
        <v>16.626209415310541</v>
      </c>
      <c r="W18" s="37">
        <v>-148.14166088777955</v>
      </c>
      <c r="X18" s="37">
        <v>-120.38758516863106</v>
      </c>
      <c r="Y18" s="37">
        <v>-297.05288542739447</v>
      </c>
      <c r="Z18" s="37">
        <v>-589.86160009056096</v>
      </c>
      <c r="AA18" s="37">
        <v>-440.92452787979221</v>
      </c>
      <c r="AB18" s="37">
        <v>-378.91015214943411</v>
      </c>
      <c r="AC18" s="37">
        <v>-566.58799231602234</v>
      </c>
      <c r="AD18" s="119">
        <v>-820.34524294000209</v>
      </c>
      <c r="AE18" s="119">
        <f t="shared" ref="AE18:AH18" si="11">AE3</f>
        <v>-398.08977519534744</v>
      </c>
      <c r="AF18" s="119">
        <f t="shared" si="11"/>
        <v>-345.33588448579644</v>
      </c>
      <c r="AG18" s="119">
        <f t="shared" si="11"/>
        <v>-451.31850572178689</v>
      </c>
      <c r="AH18" s="119">
        <f t="shared" si="11"/>
        <v>-966.942649986682</v>
      </c>
      <c r="AI18" s="119">
        <v>-723.2438259458811</v>
      </c>
      <c r="AJ18" s="119">
        <v>-159.43968697194816</v>
      </c>
      <c r="AK18" s="119">
        <v>149.89480820242466</v>
      </c>
      <c r="AL18" s="119">
        <v>58.176761874485464</v>
      </c>
      <c r="AM18" s="119">
        <v>-207.36981372803177</v>
      </c>
    </row>
    <row r="19" spans="1:39">
      <c r="C19" s="14"/>
      <c r="D19" s="14"/>
      <c r="E19" s="14"/>
      <c r="F19" s="14"/>
      <c r="G19" s="14"/>
      <c r="H19" s="14"/>
      <c r="I19" s="14"/>
      <c r="J19" s="14"/>
      <c r="K19" s="14"/>
      <c r="L19" s="14"/>
      <c r="M19" s="14"/>
      <c r="N19" s="14"/>
      <c r="O19" s="14"/>
      <c r="P19" s="14"/>
      <c r="Q19" s="14"/>
      <c r="R19" s="14"/>
      <c r="S19" s="14"/>
      <c r="T19" s="14"/>
      <c r="U19" s="14"/>
      <c r="V19" s="14"/>
      <c r="W19" s="14"/>
      <c r="X19" s="14"/>
      <c r="Y19" s="58"/>
      <c r="Z19" s="58"/>
      <c r="AA19" s="58"/>
      <c r="AB19" s="58"/>
      <c r="AC19" s="98"/>
      <c r="AD19" s="112"/>
      <c r="AE19" s="112"/>
      <c r="AF19" s="112"/>
      <c r="AG19" s="112"/>
      <c r="AH19" s="112"/>
      <c r="AI19" s="112"/>
      <c r="AJ19" s="112"/>
      <c r="AK19" s="112"/>
      <c r="AL19" s="112"/>
      <c r="AM19" s="112"/>
    </row>
    <row r="20" spans="1:39">
      <c r="A20" s="63" t="s">
        <v>438</v>
      </c>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31"/>
      <c r="AD20" s="112"/>
      <c r="AE20" s="112"/>
      <c r="AF20" s="112"/>
      <c r="AG20" s="112"/>
      <c r="AH20" s="112"/>
      <c r="AI20" s="112"/>
      <c r="AJ20" s="112"/>
      <c r="AK20" s="112"/>
      <c r="AL20" s="112"/>
      <c r="AM20" s="112"/>
    </row>
    <row r="21" spans="1:39">
      <c r="A21" s="56" t="s">
        <v>432</v>
      </c>
      <c r="C21" s="59">
        <f t="shared" ref="C21:Z21" si="12">C16</f>
        <v>-420.71280841857254</v>
      </c>
      <c r="D21" s="59">
        <f t="shared" si="12"/>
        <v>-375.98705093400167</v>
      </c>
      <c r="E21" s="59">
        <f t="shared" si="12"/>
        <v>-364.32502673151055</v>
      </c>
      <c r="F21" s="59">
        <f t="shared" si="12"/>
        <v>-264.91511919684513</v>
      </c>
      <c r="G21" s="59">
        <f t="shared" si="12"/>
        <v>-422.56819124679282</v>
      </c>
      <c r="H21" s="59">
        <f t="shared" si="12"/>
        <v>-319.40398749234987</v>
      </c>
      <c r="I21" s="59">
        <f t="shared" si="12"/>
        <v>-246.5118007078751</v>
      </c>
      <c r="J21" s="59">
        <f t="shared" si="12"/>
        <v>-321.33799460335013</v>
      </c>
      <c r="K21" s="59">
        <f t="shared" si="12"/>
        <v>-437.82544443243285</v>
      </c>
      <c r="L21" s="59">
        <f t="shared" si="12"/>
        <v>-323.77338121444978</v>
      </c>
      <c r="M21" s="59">
        <f t="shared" si="12"/>
        <v>-247.78254980163837</v>
      </c>
      <c r="N21" s="59">
        <f t="shared" si="12"/>
        <v>-279.8273591787634</v>
      </c>
      <c r="O21" s="59">
        <f t="shared" si="12"/>
        <v>-236.8838993382314</v>
      </c>
      <c r="P21" s="59">
        <f t="shared" si="12"/>
        <v>-219.99147141505847</v>
      </c>
      <c r="Q21" s="59">
        <f t="shared" si="12"/>
        <v>-63.421616632642724</v>
      </c>
      <c r="R21" s="59">
        <f t="shared" si="12"/>
        <v>-195.17068008095845</v>
      </c>
      <c r="S21" s="59">
        <f t="shared" si="12"/>
        <v>-328.08863366186392</v>
      </c>
      <c r="T21" s="59">
        <f t="shared" si="12"/>
        <v>-437.4173006253227</v>
      </c>
      <c r="U21" s="59">
        <f t="shared" si="12"/>
        <v>-210.66918766546621</v>
      </c>
      <c r="V21" s="59">
        <f t="shared" si="12"/>
        <v>-362.1055650920058</v>
      </c>
      <c r="W21" s="59">
        <f t="shared" si="12"/>
        <v>-333.54208185087737</v>
      </c>
      <c r="X21" s="59">
        <f t="shared" si="12"/>
        <v>-256.59501435275354</v>
      </c>
      <c r="Y21" s="59">
        <f t="shared" si="12"/>
        <v>-182.04958450075617</v>
      </c>
      <c r="Z21" s="59">
        <f t="shared" si="12"/>
        <v>-439.94165672674103</v>
      </c>
      <c r="AA21" s="59">
        <v>-546.5237049696558</v>
      </c>
      <c r="AB21" s="59">
        <v>-435.45898192892724</v>
      </c>
      <c r="AC21" s="59">
        <v>-361.69695337090445</v>
      </c>
      <c r="AD21" s="59">
        <v>-634.61468801488581</v>
      </c>
      <c r="AE21" s="59">
        <f t="shared" ref="AE21:AJ21" si="13">AE16</f>
        <v>-646.86320877787125</v>
      </c>
      <c r="AF21" s="59">
        <f t="shared" si="13"/>
        <v>-457.52901116635883</v>
      </c>
      <c r="AG21" s="59">
        <f t="shared" si="13"/>
        <v>-297.94852867549639</v>
      </c>
      <c r="AH21" s="59">
        <f t="shared" si="13"/>
        <v>-589.37600155228517</v>
      </c>
      <c r="AI21" s="59">
        <f t="shared" si="13"/>
        <v>-372.44669098402244</v>
      </c>
      <c r="AJ21" s="59">
        <f t="shared" si="13"/>
        <v>-337.85321005258561</v>
      </c>
      <c r="AK21" s="59">
        <v>-347.83874061198674</v>
      </c>
      <c r="AL21" s="59">
        <f>AL16</f>
        <v>-395.61223336511745</v>
      </c>
      <c r="AM21" s="59">
        <f>AM16</f>
        <v>-246.48070308189051</v>
      </c>
    </row>
    <row r="22" spans="1:39">
      <c r="A22" s="121" t="s">
        <v>439</v>
      </c>
      <c r="C22" s="59">
        <v>-90.21652739969538</v>
      </c>
      <c r="D22" s="59">
        <v>-71.706105646664895</v>
      </c>
      <c r="E22" s="59">
        <v>-71.155298569925748</v>
      </c>
      <c r="F22" s="59">
        <v>-78.932488555999399</v>
      </c>
      <c r="G22" s="59">
        <v>-61.295647144022169</v>
      </c>
      <c r="H22" s="59">
        <v>-67.799414282187996</v>
      </c>
      <c r="I22" s="59">
        <v>-57.185852667719374</v>
      </c>
      <c r="J22" s="59">
        <v>-61.217637169326991</v>
      </c>
      <c r="K22" s="59">
        <v>-45.730127050280018</v>
      </c>
      <c r="L22" s="59">
        <v>-62.329704614107854</v>
      </c>
      <c r="M22" s="59">
        <v>-33.748268826567866</v>
      </c>
      <c r="N22" s="59">
        <v>-47.966690055010751</v>
      </c>
      <c r="O22" s="59">
        <v>-35.718759226970988</v>
      </c>
      <c r="P22" s="59">
        <v>-30.107568674743472</v>
      </c>
      <c r="Q22" s="59">
        <v>-15.244496834201239</v>
      </c>
      <c r="R22" s="59">
        <v>-24.90818218771199</v>
      </c>
      <c r="S22" s="59">
        <v>-48.054040414694825</v>
      </c>
      <c r="T22" s="59">
        <v>-49.489401616557103</v>
      </c>
      <c r="U22" s="59">
        <v>-32.576796820012369</v>
      </c>
      <c r="V22" s="59">
        <v>-45.736447728854742</v>
      </c>
      <c r="W22" s="59">
        <v>-63.675698814230806</v>
      </c>
      <c r="X22" s="59">
        <v>-88.557836375702919</v>
      </c>
      <c r="Y22" s="59">
        <v>-51.908309639193305</v>
      </c>
      <c r="Z22" s="59">
        <v>-79.422240455090247</v>
      </c>
      <c r="AA22" s="59">
        <v>-108.96694488801131</v>
      </c>
      <c r="AB22" s="59">
        <v>-158.29736497551511</v>
      </c>
      <c r="AC22" s="60">
        <v>-132.73475988954834</v>
      </c>
      <c r="AD22" s="122">
        <v>-160.5665333870696</v>
      </c>
      <c r="AE22" s="122">
        <v>-135.30391801616037</v>
      </c>
      <c r="AF22" s="122">
        <v>-168.14255004861963</v>
      </c>
      <c r="AG22" s="122">
        <v>-155.93683706992769</v>
      </c>
      <c r="AH22" s="122">
        <v>-134.97588766482573</v>
      </c>
      <c r="AI22" s="538">
        <v>-41.372203023374624</v>
      </c>
      <c r="AJ22" s="538">
        <v>-37.952800157511845</v>
      </c>
      <c r="AK22" s="538">
        <v>-66.141343063592956</v>
      </c>
      <c r="AL22" s="538">
        <v>-66.672143505791865</v>
      </c>
      <c r="AM22" s="538">
        <v>-15.072165440550187</v>
      </c>
    </row>
    <row r="23" spans="1:39">
      <c r="A23" s="121" t="s">
        <v>440</v>
      </c>
      <c r="C23" s="59">
        <v>-72.538402831515498</v>
      </c>
      <c r="D23" s="59">
        <v>-52.032077072050839</v>
      </c>
      <c r="E23" s="59">
        <v>-21.094331674685264</v>
      </c>
      <c r="F23" s="59">
        <v>-70.373652471066322</v>
      </c>
      <c r="G23" s="59">
        <v>-93.613386023677293</v>
      </c>
      <c r="H23" s="59">
        <v>-71.235961239076417</v>
      </c>
      <c r="I23" s="59">
        <v>-21.447108850232972</v>
      </c>
      <c r="J23" s="59">
        <v>-92.340456617584536</v>
      </c>
      <c r="K23" s="59">
        <v>-75.762015720177914</v>
      </c>
      <c r="L23" s="59">
        <v>-43.613695374250426</v>
      </c>
      <c r="M23" s="59">
        <v>15.952597199222527</v>
      </c>
      <c r="N23" s="59">
        <v>-64.49546640149552</v>
      </c>
      <c r="O23" s="59">
        <v>-66.247782150123157</v>
      </c>
      <c r="P23" s="59">
        <v>-56.764396569729655</v>
      </c>
      <c r="Q23" s="59">
        <v>50.014487728198503</v>
      </c>
      <c r="R23" s="59">
        <v>-27.056278929173462</v>
      </c>
      <c r="S23" s="59">
        <v>-70.089187267067857</v>
      </c>
      <c r="T23" s="59">
        <v>-32.963511347427598</v>
      </c>
      <c r="U23" s="59">
        <v>66.694915824766213</v>
      </c>
      <c r="V23" s="59">
        <v>-61.170577249773118</v>
      </c>
      <c r="W23" s="59">
        <v>-80.403062553482457</v>
      </c>
      <c r="X23" s="59">
        <v>-6.9413288505000281</v>
      </c>
      <c r="Y23" s="59">
        <v>100.72911760687424</v>
      </c>
      <c r="Z23" s="59">
        <v>-71.052108349548291</v>
      </c>
      <c r="AA23" s="59">
        <v>-84.049475636242022</v>
      </c>
      <c r="AB23" s="59">
        <v>4.4314745496290442</v>
      </c>
      <c r="AC23" s="60">
        <v>120.029268693391</v>
      </c>
      <c r="AD23" s="122">
        <v>-76.392580981515977</v>
      </c>
      <c r="AE23" s="122">
        <v>-76.897877753731635</v>
      </c>
      <c r="AF23" s="122">
        <v>9.6530290846378648</v>
      </c>
      <c r="AG23" s="122">
        <v>140.0041923992637</v>
      </c>
      <c r="AH23" s="122">
        <v>-94.820052060687885</v>
      </c>
      <c r="AI23" s="122">
        <v>-100.29998660615929</v>
      </c>
      <c r="AJ23" s="122">
        <v>-22.508891155176414</v>
      </c>
      <c r="AK23" s="122">
        <v>-17.718097515116384</v>
      </c>
      <c r="AL23" s="122">
        <v>-22.370882487005375</v>
      </c>
      <c r="AM23" s="122">
        <v>-35.90823006109207</v>
      </c>
    </row>
    <row r="24" spans="1:39">
      <c r="A24" s="121" t="s">
        <v>441</v>
      </c>
      <c r="C24" s="59">
        <v>-20.969888175417559</v>
      </c>
      <c r="D24" s="59">
        <v>-18.758202336922974</v>
      </c>
      <c r="E24" s="59">
        <v>-29.812935977723527</v>
      </c>
      <c r="F24" s="59">
        <v>-19.393084704242234</v>
      </c>
      <c r="G24" s="59">
        <v>-23.055394026260508</v>
      </c>
      <c r="H24" s="59">
        <v>-17.447108193977158</v>
      </c>
      <c r="I24" s="59">
        <v>-30.413432625770554</v>
      </c>
      <c r="J24" s="59">
        <v>-18.678172113125651</v>
      </c>
      <c r="K24" s="59">
        <v>-23.479611793959087</v>
      </c>
      <c r="L24" s="59">
        <v>-18.922725683116237</v>
      </c>
      <c r="M24" s="59">
        <v>-29.901061508010944</v>
      </c>
      <c r="N24" s="59">
        <v>-15.82225615460602</v>
      </c>
      <c r="O24" s="59">
        <v>-19.470422526635002</v>
      </c>
      <c r="P24" s="59">
        <v>-14.00038555797445</v>
      </c>
      <c r="Q24" s="59">
        <v>-19.947708432454125</v>
      </c>
      <c r="R24" s="59">
        <v>-17.733028073850537</v>
      </c>
      <c r="S24" s="59">
        <v>-19.598020011838855</v>
      </c>
      <c r="T24" s="59">
        <v>-17.636190459015879</v>
      </c>
      <c r="U24" s="59">
        <v>-29.508455000123092</v>
      </c>
      <c r="V24" s="59">
        <v>-16.779355813671287</v>
      </c>
      <c r="W24" s="59">
        <v>-21.090980284487042</v>
      </c>
      <c r="X24" s="59">
        <v>-17.73294694250561</v>
      </c>
      <c r="Y24" s="59">
        <v>-34.181445517050918</v>
      </c>
      <c r="Z24" s="59">
        <v>-17.338484511346625</v>
      </c>
      <c r="AA24" s="59">
        <v>-114.62057091473568</v>
      </c>
      <c r="AB24" s="59">
        <v>-74.354084129129262</v>
      </c>
      <c r="AC24" s="60">
        <v>-115.38245954936849</v>
      </c>
      <c r="AD24" s="122">
        <v>-74.659997969637317</v>
      </c>
      <c r="AE24" s="122">
        <v>-114.88195732953695</v>
      </c>
      <c r="AF24" s="122">
        <v>-77.188724079829598</v>
      </c>
      <c r="AG24" s="122">
        <v>-119.59119648511052</v>
      </c>
      <c r="AH24" s="122">
        <v>-78.048016305054205</v>
      </c>
      <c r="AI24" s="216">
        <v>-112.30912454738605</v>
      </c>
      <c r="AJ24" s="216">
        <v>-69.094963948177352</v>
      </c>
      <c r="AK24" s="216">
        <v>-107.04895100631342</v>
      </c>
      <c r="AL24" s="216">
        <v>-69.202272475398033</v>
      </c>
      <c r="AM24" s="216">
        <v>-107.86970500908015</v>
      </c>
    </row>
    <row r="25" spans="1:39">
      <c r="A25" s="121" t="s">
        <v>442</v>
      </c>
      <c r="C25" s="59">
        <v>-82.102601054476196</v>
      </c>
      <c r="D25" s="59">
        <v>-90.82387359115279</v>
      </c>
      <c r="E25" s="59">
        <v>-56.429731539369556</v>
      </c>
      <c r="F25" s="59">
        <v>5.5544109651270723</v>
      </c>
      <c r="G25" s="59">
        <v>-79.856192500812739</v>
      </c>
      <c r="H25" s="59">
        <v>-22.956352871642416</v>
      </c>
      <c r="I25" s="59">
        <v>-27.860168362654555</v>
      </c>
      <c r="J25" s="59">
        <v>-40.232597460498006</v>
      </c>
      <c r="K25" s="59">
        <v>-142.74996403981868</v>
      </c>
      <c r="L25" s="59">
        <v>-119.81143221978857</v>
      </c>
      <c r="M25" s="59">
        <v>-129.51827564412966</v>
      </c>
      <c r="N25" s="59">
        <v>-79.808115790476208</v>
      </c>
      <c r="O25" s="59">
        <v>-45.809047632477899</v>
      </c>
      <c r="P25" s="59">
        <v>-48.535412408817706</v>
      </c>
      <c r="Q25" s="59">
        <v>-34.503835962731117</v>
      </c>
      <c r="R25" s="59">
        <v>-45.546410087152367</v>
      </c>
      <c r="S25" s="59">
        <v>-102.27431365150902</v>
      </c>
      <c r="T25" s="59">
        <v>-130.42304350130618</v>
      </c>
      <c r="U25" s="59">
        <v>-137.03534986389212</v>
      </c>
      <c r="V25" s="59">
        <v>-159.4655562578227</v>
      </c>
      <c r="W25" s="59">
        <v>-108.00002762371511</v>
      </c>
      <c r="X25" s="59">
        <v>-67.511870151792806</v>
      </c>
      <c r="Y25" s="59">
        <v>-99.291714767679807</v>
      </c>
      <c r="Z25" s="59">
        <v>-160.45998423097024</v>
      </c>
      <c r="AA25" s="59">
        <v>-139.47469018103465</v>
      </c>
      <c r="AB25" s="59">
        <v>-129.73802978070182</v>
      </c>
      <c r="AC25" s="60">
        <v>-140.41876936528047</v>
      </c>
      <c r="AD25" s="122">
        <v>-180.6996094631113</v>
      </c>
      <c r="AE25" s="122">
        <v>-177.98185540374726</v>
      </c>
      <c r="AF25" s="122">
        <v>-146.27066273086976</v>
      </c>
      <c r="AG25" s="122">
        <v>-101.32446353662894</v>
      </c>
      <c r="AH25" s="122">
        <v>-120.22298051464566</v>
      </c>
      <c r="AI25" s="122">
        <v>-43.140129165688322</v>
      </c>
      <c r="AJ25" s="122">
        <v>-124.97933299034781</v>
      </c>
      <c r="AK25" s="122">
        <v>-93.49550007264304</v>
      </c>
      <c r="AL25" s="122">
        <v>-81.786161321366066</v>
      </c>
      <c r="AM25" s="122">
        <v>-27.25056467844923</v>
      </c>
    </row>
    <row r="26" spans="1:39">
      <c r="A26" s="121" t="s">
        <v>80</v>
      </c>
      <c r="C26" s="59">
        <f>C21-SUM(C22:C25)</f>
        <v>-154.88538895746785</v>
      </c>
      <c r="D26" s="59">
        <f t="shared" ref="D26:AJ26" si="14">D21-SUM(D22:D25)</f>
        <v>-142.66679228721017</v>
      </c>
      <c r="E26" s="59">
        <f t="shared" si="14"/>
        <v>-185.83272896980645</v>
      </c>
      <c r="F26" s="59">
        <f t="shared" si="14"/>
        <v>-101.77030443066423</v>
      </c>
      <c r="G26" s="59">
        <f t="shared" si="14"/>
        <v>-164.74757155202008</v>
      </c>
      <c r="H26" s="59">
        <f t="shared" si="14"/>
        <v>-139.96515090546586</v>
      </c>
      <c r="I26" s="59">
        <f t="shared" si="14"/>
        <v>-109.60523820149766</v>
      </c>
      <c r="J26" s="59">
        <f t="shared" si="14"/>
        <v>-108.86913124281497</v>
      </c>
      <c r="K26" s="59">
        <f t="shared" si="14"/>
        <v>-150.10372582819718</v>
      </c>
      <c r="L26" s="59">
        <f t="shared" si="14"/>
        <v>-79.095823323186693</v>
      </c>
      <c r="M26" s="59">
        <f t="shared" si="14"/>
        <v>-70.567541022152426</v>
      </c>
      <c r="N26" s="59">
        <f t="shared" si="14"/>
        <v>-71.734830777174921</v>
      </c>
      <c r="O26" s="59">
        <f t="shared" si="14"/>
        <v>-69.637887802024352</v>
      </c>
      <c r="P26" s="59">
        <f t="shared" si="14"/>
        <v>-70.583708203793179</v>
      </c>
      <c r="Q26" s="59">
        <f t="shared" si="14"/>
        <v>-43.740063131454747</v>
      </c>
      <c r="R26" s="59">
        <f t="shared" si="14"/>
        <v>-79.926780803070088</v>
      </c>
      <c r="S26" s="59">
        <f t="shared" si="14"/>
        <v>-88.073072316753382</v>
      </c>
      <c r="T26" s="59">
        <f t="shared" si="14"/>
        <v>-206.90515370101593</v>
      </c>
      <c r="U26" s="59">
        <f t="shared" si="14"/>
        <v>-78.243501806204847</v>
      </c>
      <c r="V26" s="59">
        <f t="shared" si="14"/>
        <v>-78.953628041883974</v>
      </c>
      <c r="W26" s="59">
        <f t="shared" si="14"/>
        <v>-60.372312574961938</v>
      </c>
      <c r="X26" s="59">
        <f t="shared" si="14"/>
        <v>-75.851032032252192</v>
      </c>
      <c r="Y26" s="59">
        <f t="shared" si="14"/>
        <v>-97.397232183706379</v>
      </c>
      <c r="Z26" s="59">
        <f t="shared" si="14"/>
        <v>-111.66883917978566</v>
      </c>
      <c r="AA26" s="59">
        <f t="shared" si="14"/>
        <v>-99.412023349632136</v>
      </c>
      <c r="AB26" s="59">
        <f t="shared" si="14"/>
        <v>-77.500977593210109</v>
      </c>
      <c r="AC26" s="59">
        <f t="shared" si="14"/>
        <v>-93.190233260098125</v>
      </c>
      <c r="AD26" s="59">
        <f t="shared" si="14"/>
        <v>-142.29596621355165</v>
      </c>
      <c r="AE26" s="59">
        <f t="shared" si="14"/>
        <v>-141.79760027469507</v>
      </c>
      <c r="AF26" s="59">
        <f t="shared" si="14"/>
        <v>-75.58010339167771</v>
      </c>
      <c r="AG26" s="59">
        <f t="shared" si="14"/>
        <v>-61.100223983092945</v>
      </c>
      <c r="AH26" s="59">
        <f t="shared" si="14"/>
        <v>-161.30906500707169</v>
      </c>
      <c r="AI26" s="59">
        <f t="shared" si="14"/>
        <v>-75.325247641414137</v>
      </c>
      <c r="AJ26" s="59">
        <f t="shared" si="14"/>
        <v>-83.31722180137217</v>
      </c>
      <c r="AK26" s="59">
        <v>-44.300169213563436</v>
      </c>
      <c r="AL26" s="59">
        <f>AL21-SUM(AL22:AL25)</f>
        <v>-155.58077357555612</v>
      </c>
      <c r="AM26" s="59">
        <f>AM21-SUM(AM22:AM25)</f>
        <v>-60.380037892718889</v>
      </c>
    </row>
    <row r="27" spans="1:39" ht="15">
      <c r="C27" s="62"/>
      <c r="D27" s="62"/>
      <c r="E27" s="62"/>
      <c r="F27" s="62"/>
      <c r="G27" s="62"/>
      <c r="H27" s="62"/>
      <c r="I27" s="62"/>
      <c r="J27" s="62"/>
      <c r="K27" s="62"/>
      <c r="L27" s="62"/>
      <c r="M27" s="62"/>
      <c r="N27" s="62"/>
      <c r="O27" s="62"/>
      <c r="P27" s="62"/>
      <c r="Q27" s="62"/>
      <c r="R27" s="62"/>
      <c r="S27" s="62"/>
      <c r="T27" s="62"/>
      <c r="U27" s="62"/>
      <c r="V27" s="62"/>
      <c r="W27" s="62"/>
      <c r="X27" s="62"/>
      <c r="AD27" s="112"/>
      <c r="AE27" s="231"/>
      <c r="AF27" s="231"/>
      <c r="AG27" s="231"/>
      <c r="AH27" s="231"/>
      <c r="AI27" s="231"/>
      <c r="AJ27" s="231"/>
      <c r="AK27" s="231"/>
      <c r="AL27" s="231"/>
      <c r="AM27" s="231"/>
    </row>
    <row r="28" spans="1:39" ht="15">
      <c r="A28" s="63" t="s">
        <v>443</v>
      </c>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231"/>
    </row>
    <row r="29" spans="1:39">
      <c r="A29" s="114" t="s">
        <v>444</v>
      </c>
      <c r="B29" s="96"/>
      <c r="C29" s="115">
        <v>-45.764156782528588</v>
      </c>
      <c r="D29" s="115">
        <v>-54.913977700934907</v>
      </c>
      <c r="E29" s="115">
        <v>-60.832319307870691</v>
      </c>
      <c r="F29" s="115">
        <v>-79.786318198368065</v>
      </c>
      <c r="G29" s="115">
        <v>-51.630629446807575</v>
      </c>
      <c r="H29" s="115">
        <v>-69.05225140652469</v>
      </c>
      <c r="I29" s="115">
        <v>-37.68600604301264</v>
      </c>
      <c r="J29" s="115">
        <v>-42.521513015058943</v>
      </c>
      <c r="K29" s="115">
        <v>-20.183718946477327</v>
      </c>
      <c r="L29" s="115">
        <v>-21.422634334120737</v>
      </c>
      <c r="M29" s="115">
        <v>-26.010700529008702</v>
      </c>
      <c r="N29" s="115">
        <v>-44.961169996139098</v>
      </c>
      <c r="O29" s="116">
        <v>-9.8716325632351598</v>
      </c>
      <c r="P29" s="116">
        <v>-11.490689507976887</v>
      </c>
      <c r="Q29" s="116">
        <v>-12.539404415836307</v>
      </c>
      <c r="R29" s="116">
        <v>-8.530709751614701</v>
      </c>
      <c r="S29" s="116">
        <v>-15.92</v>
      </c>
      <c r="T29" s="116">
        <v>-3.33</v>
      </c>
      <c r="U29" s="116">
        <v>0.28000000000000003</v>
      </c>
      <c r="V29" s="116">
        <v>-9.08</v>
      </c>
      <c r="W29" s="116">
        <v>-13.46</v>
      </c>
      <c r="X29" s="116">
        <v>-9.4499999999999993</v>
      </c>
      <c r="Y29" s="116">
        <v>-10.28</v>
      </c>
      <c r="Z29" s="116">
        <v>-10.75</v>
      </c>
      <c r="AA29" s="116">
        <v>45.27</v>
      </c>
      <c r="AB29" s="116">
        <v>46.64</v>
      </c>
      <c r="AC29" s="116">
        <v>46.8</v>
      </c>
      <c r="AD29" s="116">
        <v>46.01</v>
      </c>
      <c r="AE29" s="215">
        <v>57.98</v>
      </c>
      <c r="AF29" s="215">
        <v>44.83</v>
      </c>
      <c r="AG29" s="215">
        <v>49.28</v>
      </c>
      <c r="AH29" s="215">
        <v>44.15</v>
      </c>
      <c r="AI29" s="215">
        <v>56.36</v>
      </c>
      <c r="AJ29" s="215">
        <v>64.010000000000005</v>
      </c>
      <c r="AK29" s="441">
        <v>72.849999999999994</v>
      </c>
      <c r="AL29" s="37">
        <v>63.28</v>
      </c>
      <c r="AM29" s="37">
        <v>64.419705820554412</v>
      </c>
    </row>
    <row r="30" spans="1:39">
      <c r="A30" s="114" t="s">
        <v>445</v>
      </c>
      <c r="B30" s="114"/>
      <c r="C30" s="96">
        <v>-138.4</v>
      </c>
      <c r="D30" s="96">
        <v>-161.19999999999999</v>
      </c>
      <c r="E30" s="96">
        <v>-185.7</v>
      </c>
      <c r="F30" s="113">
        <v>-253</v>
      </c>
      <c r="G30" s="117">
        <v>-126.21046016085612</v>
      </c>
      <c r="H30" s="117">
        <v>-35.74901455424277</v>
      </c>
      <c r="I30" s="117">
        <v>-96.376247202172621</v>
      </c>
      <c r="J30" s="117">
        <v>-170.51500761707524</v>
      </c>
      <c r="K30" s="117">
        <v>-72.114530653171514</v>
      </c>
      <c r="L30" s="117">
        <v>-135.98673237569281</v>
      </c>
      <c r="M30" s="117">
        <v>-126.52579669597472</v>
      </c>
      <c r="N30" s="117">
        <v>-124.90634822403518</v>
      </c>
      <c r="O30" s="117">
        <v>-128.4878834135703</v>
      </c>
      <c r="P30" s="117">
        <v>-188.01810708851883</v>
      </c>
      <c r="Q30" s="117">
        <v>-82.971765698430261</v>
      </c>
      <c r="R30" s="117">
        <v>-59.280454635073561</v>
      </c>
      <c r="S30" s="117">
        <v>-113.8928345540981</v>
      </c>
      <c r="T30" s="117">
        <v>-102.36682940400374</v>
      </c>
      <c r="U30" s="117">
        <v>7.7412830288217265</v>
      </c>
      <c r="V30" s="117">
        <v>1.8194495649674138</v>
      </c>
      <c r="W30" s="117">
        <v>-140</v>
      </c>
      <c r="X30" s="117">
        <v>-159</v>
      </c>
      <c r="Y30" s="117">
        <v>-207</v>
      </c>
      <c r="Z30" s="117">
        <v>-259</v>
      </c>
      <c r="AA30" s="117">
        <v>-131.53023800638385</v>
      </c>
      <c r="AB30" s="117">
        <v>-191.97591080340791</v>
      </c>
      <c r="AC30" s="117">
        <v>-130.96503247220568</v>
      </c>
      <c r="AD30" s="117">
        <v>-149.19041400583367</v>
      </c>
      <c r="AE30" s="216">
        <v>-228.26550864348945</v>
      </c>
      <c r="AF30" s="216">
        <v>-221.0291764416678</v>
      </c>
      <c r="AG30" s="216">
        <v>-235.76921062754792</v>
      </c>
      <c r="AH30" s="216">
        <v>-261.07246934002916</v>
      </c>
      <c r="AI30" s="216">
        <v>-75.613149879999995</v>
      </c>
      <c r="AJ30" s="216">
        <v>-162.05884501050826</v>
      </c>
      <c r="AK30" s="441">
        <v>-197</v>
      </c>
      <c r="AL30" s="37">
        <v>-344.09</v>
      </c>
      <c r="AM30" s="37">
        <v>-328.39756405527544</v>
      </c>
    </row>
    <row r="31" spans="1:39">
      <c r="A31" s="114" t="s">
        <v>446</v>
      </c>
      <c r="B31" s="114"/>
      <c r="C31" s="96">
        <v>-5.7</v>
      </c>
      <c r="D31" s="96">
        <v>-12.8</v>
      </c>
      <c r="E31" s="96">
        <v>-13.9</v>
      </c>
      <c r="F31" s="113">
        <v>-20.6</v>
      </c>
      <c r="G31" s="117">
        <v>-36.548124683920534</v>
      </c>
      <c r="H31" s="117">
        <v>-37.250681227034683</v>
      </c>
      <c r="I31" s="117">
        <v>-37.756746070340881</v>
      </c>
      <c r="J31" s="117">
        <v>-35.306377032359116</v>
      </c>
      <c r="K31" s="117">
        <v>-37.309043791270952</v>
      </c>
      <c r="L31" s="117">
        <v>-38.306850648304646</v>
      </c>
      <c r="M31" s="117">
        <v>-38.917213641756184</v>
      </c>
      <c r="N31" s="117">
        <v>-38.208517496892746</v>
      </c>
      <c r="O31" s="117">
        <v>-37.101056727015369</v>
      </c>
      <c r="P31" s="117">
        <v>-43.506649196522183</v>
      </c>
      <c r="Q31" s="117">
        <v>-51.891122798325277</v>
      </c>
      <c r="R31" s="117">
        <v>-45.764080861962469</v>
      </c>
      <c r="S31" s="117">
        <v>-44.686344167357611</v>
      </c>
      <c r="T31" s="117">
        <v>-57.449279393995702</v>
      </c>
      <c r="U31" s="117">
        <v>-58.814234700216431</v>
      </c>
      <c r="V31" s="117">
        <v>-58.947843644141358</v>
      </c>
      <c r="W31" s="117">
        <v>-58</v>
      </c>
      <c r="X31" s="117">
        <v>-65</v>
      </c>
      <c r="Y31" s="117">
        <v>-69</v>
      </c>
      <c r="Z31" s="117">
        <v>-73</v>
      </c>
      <c r="AA31" s="117">
        <v>-72.130678314762989</v>
      </c>
      <c r="AB31" s="117">
        <v>-55.618690288052029</v>
      </c>
      <c r="AC31" s="117">
        <v>-73.174053172441575</v>
      </c>
      <c r="AD31" s="117">
        <v>-80.733018133994491</v>
      </c>
      <c r="AE31" s="216">
        <v>-85.10889684171859</v>
      </c>
      <c r="AF31" s="216">
        <v>-97.483791863147758</v>
      </c>
      <c r="AG31" s="216">
        <v>-99.105879457151275</v>
      </c>
      <c r="AH31" s="216">
        <v>-98.387472139011834</v>
      </c>
      <c r="AI31" s="216">
        <v>-98.978997969999995</v>
      </c>
      <c r="AJ31" s="216">
        <v>-89.116970836764551</v>
      </c>
      <c r="AK31" s="441">
        <v>-81</v>
      </c>
      <c r="AL31" s="37">
        <v>-75.75</v>
      </c>
      <c r="AM31" s="37">
        <v>-74.607985073663983</v>
      </c>
    </row>
    <row r="32" spans="1:39">
      <c r="A32" s="114" t="s">
        <v>447</v>
      </c>
      <c r="B32" s="114"/>
      <c r="C32" s="96">
        <v>-23.4</v>
      </c>
      <c r="D32" s="96">
        <v>-31.8</v>
      </c>
      <c r="E32" s="96">
        <v>-43.1</v>
      </c>
      <c r="F32" s="113">
        <v>-35.700000000000003</v>
      </c>
      <c r="G32" s="117">
        <v>-30.19458925840506</v>
      </c>
      <c r="H32" s="117">
        <v>-51.109963784739705</v>
      </c>
      <c r="I32" s="117">
        <v>-33.464940990948378</v>
      </c>
      <c r="J32" s="117">
        <v>-71.471040681270523</v>
      </c>
      <c r="K32" s="117">
        <v>-46.656648909156871</v>
      </c>
      <c r="L32" s="117">
        <v>-58.216097586814385</v>
      </c>
      <c r="M32" s="117">
        <v>-72.101169157198299</v>
      </c>
      <c r="N32" s="117">
        <v>-70.698564475556182</v>
      </c>
      <c r="O32" s="117">
        <v>-46.819436258176196</v>
      </c>
      <c r="P32" s="117">
        <v>-72.493531805794888</v>
      </c>
      <c r="Q32" s="117">
        <v>-102.9446626918901</v>
      </c>
      <c r="R32" s="117">
        <v>-67.942724115296301</v>
      </c>
      <c r="S32" s="117">
        <v>-80.887418545550844</v>
      </c>
      <c r="T32" s="117">
        <v>-58.810258102658992</v>
      </c>
      <c r="U32" s="117">
        <v>-121.42360769877928</v>
      </c>
      <c r="V32" s="117">
        <v>-197.07338516355918</v>
      </c>
      <c r="W32" s="117">
        <v>-70</v>
      </c>
      <c r="X32" s="117">
        <v>-198</v>
      </c>
      <c r="Y32" s="117">
        <v>-95</v>
      </c>
      <c r="Z32" s="117">
        <v>-178</v>
      </c>
      <c r="AA32" s="117">
        <v>-60.388675834715706</v>
      </c>
      <c r="AB32" s="117">
        <v>-175.13144884479414</v>
      </c>
      <c r="AC32" s="117">
        <v>-145.2073099247061</v>
      </c>
      <c r="AD32" s="117">
        <v>-175.88993493825521</v>
      </c>
      <c r="AE32" s="216">
        <v>-46.415478864653821</v>
      </c>
      <c r="AF32" s="216">
        <v>-163.33832148409888</v>
      </c>
      <c r="AG32" s="216">
        <v>-138.16909061003091</v>
      </c>
      <c r="AH32" s="216">
        <v>-154.10890550923924</v>
      </c>
      <c r="AI32" s="216">
        <v>-54.36348804</v>
      </c>
      <c r="AJ32" s="216">
        <v>-148.2149515217898</v>
      </c>
      <c r="AK32" s="441">
        <v>-138</v>
      </c>
      <c r="AL32" s="37">
        <v>-124.97</v>
      </c>
      <c r="AM32" s="37">
        <v>-47.210648364112657</v>
      </c>
    </row>
    <row r="33" spans="1:39">
      <c r="A33" s="114" t="s">
        <v>448</v>
      </c>
      <c r="B33" s="114"/>
      <c r="C33" s="96"/>
      <c r="D33" s="96"/>
      <c r="E33" s="96"/>
      <c r="F33" s="113"/>
      <c r="G33" s="117">
        <v>0</v>
      </c>
      <c r="H33" s="117">
        <v>0</v>
      </c>
      <c r="I33" s="117">
        <v>0</v>
      </c>
      <c r="J33" s="117">
        <v>0</v>
      </c>
      <c r="K33" s="117">
        <v>0</v>
      </c>
      <c r="L33" s="117">
        <v>0</v>
      </c>
      <c r="M33" s="117">
        <v>0</v>
      </c>
      <c r="N33" s="117">
        <v>0</v>
      </c>
      <c r="O33" s="117">
        <v>0</v>
      </c>
      <c r="P33" s="117">
        <v>0</v>
      </c>
      <c r="Q33" s="117">
        <v>0</v>
      </c>
      <c r="R33" s="117">
        <v>0</v>
      </c>
      <c r="S33" s="117">
        <v>0.4015812455704717</v>
      </c>
      <c r="T33" s="117">
        <v>0.4321270022795225</v>
      </c>
      <c r="U33" s="117">
        <v>0.36741287324287897</v>
      </c>
      <c r="V33" s="117">
        <v>0.4032769183669187</v>
      </c>
      <c r="W33" s="117">
        <v>0</v>
      </c>
      <c r="X33" s="117">
        <v>0</v>
      </c>
      <c r="Y33" s="117">
        <v>1</v>
      </c>
      <c r="Z33" s="117">
        <v>-5</v>
      </c>
      <c r="AA33" s="117">
        <v>3.7368816526223068</v>
      </c>
      <c r="AB33" s="117">
        <v>3.8237807881061006</v>
      </c>
      <c r="AC33" s="117">
        <v>5.0022039876300033</v>
      </c>
      <c r="AD33" s="117">
        <v>3.9266056520337758</v>
      </c>
      <c r="AE33" s="216">
        <v>10.410487340604204</v>
      </c>
      <c r="AF33" s="216">
        <v>9.928701998302639</v>
      </c>
      <c r="AG33" s="216">
        <v>7.2165963988868196</v>
      </c>
      <c r="AH33" s="216">
        <v>8.3269434986310706</v>
      </c>
      <c r="AI33" s="216">
        <v>6.1469783500000004</v>
      </c>
      <c r="AJ33" s="216">
        <v>1.6017823499999999</v>
      </c>
      <c r="AK33" s="441">
        <v>1</v>
      </c>
      <c r="AL33" s="37">
        <v>1.1100000000000001</v>
      </c>
      <c r="AM33" s="37">
        <v>1.0619683</v>
      </c>
    </row>
    <row r="34" spans="1:39">
      <c r="A34" s="96" t="s">
        <v>449</v>
      </c>
      <c r="B34" s="96"/>
      <c r="C34" s="96">
        <v>0</v>
      </c>
      <c r="D34" s="96">
        <v>0</v>
      </c>
      <c r="E34" s="96">
        <v>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116">
        <v>1.392500857829964</v>
      </c>
      <c r="Y34" s="117">
        <v>1</v>
      </c>
      <c r="Z34" s="117">
        <v>3</v>
      </c>
      <c r="AA34" s="117">
        <v>2.1204412480025017</v>
      </c>
      <c r="AB34" s="117">
        <v>5.7260313118671764</v>
      </c>
      <c r="AC34" s="117">
        <v>2.9557192568273107</v>
      </c>
      <c r="AD34" s="117">
        <v>2.407586588052927</v>
      </c>
      <c r="AE34" s="216">
        <v>2.7571544615643653</v>
      </c>
      <c r="AF34" s="216">
        <v>2.0684401399227106</v>
      </c>
      <c r="AG34" s="216">
        <v>11.806930121407806</v>
      </c>
      <c r="AH34" s="216">
        <v>10.700291188227018</v>
      </c>
      <c r="AI34" s="216">
        <v>3.1252244086502063</v>
      </c>
      <c r="AJ34" s="216">
        <v>2.9848168870394209</v>
      </c>
      <c r="AK34" s="441">
        <v>3</v>
      </c>
      <c r="AL34" s="37">
        <v>0.4</v>
      </c>
      <c r="AM34" s="37">
        <v>0.28149323628990786</v>
      </c>
    </row>
    <row r="35" spans="1:39">
      <c r="A35" s="96" t="s">
        <v>450</v>
      </c>
      <c r="B35" s="96"/>
      <c r="C35" s="118">
        <v>0.21683746481443261</v>
      </c>
      <c r="D35" s="118">
        <v>0.21683746481443261</v>
      </c>
      <c r="E35" s="118">
        <v>0.21683746481443261</v>
      </c>
      <c r="F35" s="118">
        <v>0.21683746481443261</v>
      </c>
      <c r="G35" s="118">
        <v>0.20348174590358514</v>
      </c>
      <c r="H35" s="118">
        <v>0.20348174590358514</v>
      </c>
      <c r="I35" s="118">
        <v>0.20348174590358514</v>
      </c>
      <c r="J35" s="118">
        <v>0.20348174590358514</v>
      </c>
      <c r="K35" s="97">
        <v>-0.50276825007807957</v>
      </c>
      <c r="L35" s="97">
        <v>-0.50276825007807957</v>
      </c>
      <c r="M35" s="97">
        <v>-0.50276825007807957</v>
      </c>
      <c r="N35" s="97">
        <v>-0.50276825007807957</v>
      </c>
      <c r="O35" s="97">
        <v>-1.0223505591392144</v>
      </c>
      <c r="P35" s="97">
        <v>-1.0223505591392144</v>
      </c>
      <c r="Q35" s="97">
        <v>-1.0223505591392144</v>
      </c>
      <c r="R35" s="97">
        <v>-1.0223505591392144</v>
      </c>
      <c r="S35" s="455">
        <v>-254.98571111201605</v>
      </c>
      <c r="T35" s="455">
        <v>-221.53042158652465</v>
      </c>
      <c r="U35" s="455">
        <v>-171.84194945265554</v>
      </c>
      <c r="V35" s="455">
        <v>-262.88690042966499</v>
      </c>
      <c r="W35" s="455">
        <v>-280.06249628466156</v>
      </c>
      <c r="X35" s="455">
        <v>-430.12735363880716</v>
      </c>
      <c r="Y35" s="455">
        <v>-379.11393463819468</v>
      </c>
      <c r="Z35" s="455">
        <v>-523.28622454596336</v>
      </c>
      <c r="AA35" s="455">
        <v>-212.9211532356706</v>
      </c>
      <c r="AB35" s="455">
        <v>-366.52847076264163</v>
      </c>
      <c r="AC35" s="455">
        <v>-294.58836816334463</v>
      </c>
      <c r="AD35" s="455">
        <v>-353.46862465791355</v>
      </c>
      <c r="AE35" s="455">
        <v>-288.63293483359286</v>
      </c>
      <c r="AF35" s="455">
        <v>-425.02133860222443</v>
      </c>
      <c r="AG35" s="455">
        <v>-404.73753693158005</v>
      </c>
      <c r="AH35" s="455">
        <v>-450.38689815713576</v>
      </c>
      <c r="AI35" s="455">
        <v>-163.32132309289653</v>
      </c>
      <c r="AJ35" s="455">
        <v>-330.79279057435485</v>
      </c>
      <c r="AK35" s="455">
        <v>-339.69241634629731</v>
      </c>
      <c r="AL35" s="455">
        <v>-480.00859278480118</v>
      </c>
      <c r="AM35" s="455">
        <v>-384.45303013620776</v>
      </c>
    </row>
    <row r="36" spans="1:39" ht="15">
      <c r="S36" s="95"/>
      <c r="T36" s="95"/>
      <c r="U36" s="95"/>
      <c r="V36" s="95"/>
      <c r="W36" s="95"/>
      <c r="X36" s="95"/>
      <c r="Y36" s="95"/>
      <c r="Z36" s="95"/>
      <c r="AA36" s="95"/>
      <c r="AB36" s="95"/>
      <c r="AC36" s="95"/>
      <c r="AD36" s="120"/>
      <c r="AE36" s="456"/>
      <c r="AF36" s="456"/>
      <c r="AG36" s="456"/>
      <c r="AH36" s="456"/>
      <c r="AI36" s="456"/>
      <c r="AJ36" s="456"/>
      <c r="AK36" s="456"/>
      <c r="AL36" s="456"/>
      <c r="AM36" s="231"/>
    </row>
    <row r="37" spans="1:39" ht="15">
      <c r="A37" s="63" t="s">
        <v>451</v>
      </c>
      <c r="AD37" s="112"/>
      <c r="AE37" s="231"/>
      <c r="AF37" s="231"/>
      <c r="AG37" s="231"/>
      <c r="AH37" s="231"/>
      <c r="AI37" s="231"/>
      <c r="AJ37" s="231"/>
      <c r="AK37" s="231"/>
      <c r="AL37" s="231"/>
      <c r="AM37" s="231"/>
    </row>
    <row r="38" spans="1:39">
      <c r="A38" s="56" t="s">
        <v>452</v>
      </c>
      <c r="B38" s="56" t="s">
        <v>453</v>
      </c>
      <c r="C38" s="58">
        <v>-1066.8665243136104</v>
      </c>
      <c r="D38" s="58">
        <v>-1347.5445496283803</v>
      </c>
      <c r="E38" s="58">
        <v>-1458.3254934482572</v>
      </c>
      <c r="F38" s="58">
        <v>-335.08149744386799</v>
      </c>
      <c r="G38" s="58">
        <v>-839.87997104640647</v>
      </c>
      <c r="H38" s="58">
        <v>-391.54645652369436</v>
      </c>
      <c r="I38" s="58">
        <v>-367.13793082388383</v>
      </c>
      <c r="J38" s="58">
        <v>-420.15296525665718</v>
      </c>
      <c r="K38" s="58">
        <v>-272.39027922647375</v>
      </c>
      <c r="L38" s="58">
        <v>-51.28712490555187</v>
      </c>
      <c r="M38" s="58">
        <v>-152.18730414333399</v>
      </c>
      <c r="N38" s="58">
        <v>245.17783965906418</v>
      </c>
      <c r="O38" s="58">
        <v>113.46009780978655</v>
      </c>
      <c r="P38" s="58">
        <v>-56.90761826232842</v>
      </c>
      <c r="Q38" s="58">
        <v>28.344020318451832</v>
      </c>
      <c r="R38" s="58">
        <v>-167.80774180899942</v>
      </c>
      <c r="S38" s="95">
        <v>-213.56569225469281</v>
      </c>
      <c r="T38" s="95">
        <v>259.6164309927899</v>
      </c>
      <c r="U38" s="95">
        <v>-55.747233606180998</v>
      </c>
      <c r="V38" s="95">
        <v>-93.746431902245604</v>
      </c>
      <c r="W38" s="440">
        <v>-137.01583681360856</v>
      </c>
      <c r="X38" s="440">
        <v>-354.86685901162571</v>
      </c>
      <c r="Y38" s="440">
        <v>-439</v>
      </c>
      <c r="Z38" s="440">
        <v>-474</v>
      </c>
      <c r="AA38" s="440">
        <v>-478.08106166643222</v>
      </c>
      <c r="AB38" s="440">
        <v>-531.09752731793674</v>
      </c>
      <c r="AC38" s="440">
        <v>-467.82021250076741</v>
      </c>
      <c r="AD38" s="440">
        <v>-659.69577151699673</v>
      </c>
      <c r="AE38" s="440">
        <v>-481.81947134933449</v>
      </c>
      <c r="AF38" s="440">
        <v>-572.09614584350356</v>
      </c>
      <c r="AG38" s="440">
        <v>-492.12387768300425</v>
      </c>
      <c r="AH38" s="440">
        <v>-770.32994233978411</v>
      </c>
      <c r="AI38" s="440">
        <v>-366.98910251299998</v>
      </c>
      <c r="AJ38" s="440">
        <v>-544.30571293274488</v>
      </c>
      <c r="AK38" s="37">
        <v>-310.3</v>
      </c>
      <c r="AL38" s="37">
        <v>-427.14</v>
      </c>
      <c r="AM38" s="120">
        <v>-595.1</v>
      </c>
    </row>
    <row r="39" spans="1:39">
      <c r="A39" s="56" t="s">
        <v>454</v>
      </c>
      <c r="B39" s="56" t="s">
        <v>455</v>
      </c>
      <c r="C39" s="58">
        <v>-576.1598091150654</v>
      </c>
      <c r="D39" s="58">
        <v>-1.4985764711594243</v>
      </c>
      <c r="E39" s="58">
        <v>-253.7060179048716</v>
      </c>
      <c r="F39" s="58">
        <v>-1469.0259976495972</v>
      </c>
      <c r="G39" s="58">
        <v>-3.1980753881378812</v>
      </c>
      <c r="H39" s="58">
        <v>16.768056555315059</v>
      </c>
      <c r="I39" s="58">
        <v>13.259064267088359</v>
      </c>
      <c r="J39" s="58">
        <v>133.77438510568911</v>
      </c>
      <c r="K39" s="58">
        <v>-383.01323538068453</v>
      </c>
      <c r="L39" s="58">
        <v>-9.6139622179649962</v>
      </c>
      <c r="M39" s="58">
        <v>8.7636326393920125</v>
      </c>
      <c r="N39" s="58">
        <v>113.89937138972617</v>
      </c>
      <c r="O39" s="58">
        <v>14.78745482354638</v>
      </c>
      <c r="P39" s="58">
        <v>-631.2055669386549</v>
      </c>
      <c r="Q39" s="58">
        <v>315.55704684218529</v>
      </c>
      <c r="R39" s="58">
        <v>52.387206769861479</v>
      </c>
      <c r="S39" s="95">
        <v>-5.4492793986620924</v>
      </c>
      <c r="T39" s="95">
        <v>-504.00111223044843</v>
      </c>
      <c r="U39" s="95">
        <v>-1.1665074218153109</v>
      </c>
      <c r="V39" s="95">
        <v>23.55633177536879</v>
      </c>
      <c r="W39" s="440">
        <v>42.898514831183739</v>
      </c>
      <c r="X39" s="440">
        <v>-63.622375569443598</v>
      </c>
      <c r="Y39" s="440">
        <v>-84</v>
      </c>
      <c r="Z39" s="440">
        <v>-395</v>
      </c>
      <c r="AA39" s="440">
        <v>162.02158076489715</v>
      </c>
      <c r="AB39" s="440">
        <v>238.45078006122947</v>
      </c>
      <c r="AC39" s="440">
        <v>-12.106416826743018</v>
      </c>
      <c r="AD39" s="440">
        <v>-449.18693856483162</v>
      </c>
      <c r="AE39" s="440">
        <v>-341.48578551784442</v>
      </c>
      <c r="AF39" s="440">
        <v>-18.830315439400216</v>
      </c>
      <c r="AG39" s="440">
        <v>-42.038496499715663</v>
      </c>
      <c r="AH39" s="440">
        <v>30.082281805556491</v>
      </c>
      <c r="AI39" s="440">
        <v>-50.571644524</v>
      </c>
      <c r="AJ39" s="440">
        <v>575.69209521344192</v>
      </c>
      <c r="AK39" s="37">
        <v>-15.8</v>
      </c>
      <c r="AL39" s="37">
        <v>-50.38</v>
      </c>
      <c r="AM39" s="120">
        <v>-71.5</v>
      </c>
    </row>
    <row r="40" spans="1:39">
      <c r="A40" s="56" t="s">
        <v>456</v>
      </c>
      <c r="B40" s="56" t="s">
        <v>457</v>
      </c>
      <c r="C40" s="58">
        <v>0</v>
      </c>
      <c r="D40" s="58">
        <v>0</v>
      </c>
      <c r="E40" s="58">
        <v>0</v>
      </c>
      <c r="F40" s="58">
        <v>0</v>
      </c>
      <c r="G40" s="58">
        <v>0</v>
      </c>
      <c r="H40" s="58">
        <v>0</v>
      </c>
      <c r="I40" s="58">
        <v>0</v>
      </c>
      <c r="J40" s="58">
        <v>0</v>
      </c>
      <c r="K40" s="58">
        <v>-0.25302795892262964</v>
      </c>
      <c r="L40" s="58">
        <v>0.15451709049760609</v>
      </c>
      <c r="M40" s="58">
        <v>-1.0870734020006978</v>
      </c>
      <c r="N40" s="58">
        <v>7.1582855026797204E-2</v>
      </c>
      <c r="O40" s="58">
        <v>0.18130949500000071</v>
      </c>
      <c r="P40" s="58">
        <v>3.752079300000033E-2</v>
      </c>
      <c r="Q40" s="58">
        <v>0.39575918999999971</v>
      </c>
      <c r="R40" s="58">
        <v>-1.9802026170000002</v>
      </c>
      <c r="S40" s="95">
        <v>0.13740072066243592</v>
      </c>
      <c r="T40" s="95">
        <v>0.26846426243007276</v>
      </c>
      <c r="U40" s="95">
        <v>-1.5957102967538279</v>
      </c>
      <c r="V40" s="95">
        <v>39.273190953568161</v>
      </c>
      <c r="W40" s="440">
        <v>15.330701347343741</v>
      </c>
      <c r="X40" s="440">
        <v>0.3742367070284871</v>
      </c>
      <c r="Y40" s="440">
        <v>1</v>
      </c>
      <c r="Z40" s="440">
        <v>0</v>
      </c>
      <c r="AA40" s="440">
        <v>-0.49959661183097204</v>
      </c>
      <c r="AB40" s="440">
        <v>-40.593052748216188</v>
      </c>
      <c r="AC40" s="440">
        <v>27.981843118457004</v>
      </c>
      <c r="AD40" s="440">
        <v>0.36375712993951109</v>
      </c>
      <c r="AE40" s="440">
        <v>-0.47662853235038993</v>
      </c>
      <c r="AF40" s="440">
        <v>2.5346987157212215</v>
      </c>
      <c r="AG40" s="440">
        <v>-1.0260177420658065</v>
      </c>
      <c r="AH40" s="440">
        <v>4.8296296012968956</v>
      </c>
      <c r="AI40" s="440">
        <v>0.145290593</v>
      </c>
      <c r="AJ40" s="440">
        <v>-2.0431189637455427</v>
      </c>
      <c r="AK40" s="37">
        <v>-2.2999999999999998</v>
      </c>
      <c r="AL40" s="37">
        <v>-0.95</v>
      </c>
      <c r="AM40" s="120">
        <v>6.7</v>
      </c>
    </row>
    <row r="41" spans="1:39">
      <c r="A41" s="56" t="s">
        <v>458</v>
      </c>
      <c r="B41" s="56" t="s">
        <v>459</v>
      </c>
      <c r="C41" s="58">
        <v>105.78751248282643</v>
      </c>
      <c r="D41" s="58">
        <v>207.64922778639038</v>
      </c>
      <c r="E41" s="58">
        <v>-26.17716510550045</v>
      </c>
      <c r="F41" s="58">
        <v>-468.34950205586233</v>
      </c>
      <c r="G41" s="58">
        <v>223.09818526073173</v>
      </c>
      <c r="H41" s="58">
        <v>-407.99545348825609</v>
      </c>
      <c r="I41" s="58">
        <v>-293.25060940945133</v>
      </c>
      <c r="J41" s="58">
        <v>-471.66444672370153</v>
      </c>
      <c r="K41" s="58">
        <v>135.10908842636178</v>
      </c>
      <c r="L41" s="58">
        <v>225.96328931813446</v>
      </c>
      <c r="M41" s="58">
        <v>-678.96899417777581</v>
      </c>
      <c r="N41" s="58">
        <v>-684.13827348020868</v>
      </c>
      <c r="O41" s="58">
        <v>-99.395580932149059</v>
      </c>
      <c r="P41" s="58">
        <v>176.4447534237718</v>
      </c>
      <c r="Q41" s="58">
        <v>-400.31223164007747</v>
      </c>
      <c r="R41" s="58">
        <v>-132.0052472336061</v>
      </c>
      <c r="S41" s="95">
        <v>-64.833903310839162</v>
      </c>
      <c r="T41" s="95">
        <v>-11.291628363479504</v>
      </c>
      <c r="U41" s="95">
        <v>-10.021259193738842</v>
      </c>
      <c r="V41" s="95">
        <v>-122.35044950182146</v>
      </c>
      <c r="W41" s="440">
        <v>-27.150429703209056</v>
      </c>
      <c r="X41" s="440">
        <v>170.66886793971906</v>
      </c>
      <c r="Y41" s="440">
        <v>92</v>
      </c>
      <c r="Z41" s="440">
        <v>-807</v>
      </c>
      <c r="AA41" s="440">
        <v>19.032463318635479</v>
      </c>
      <c r="AB41" s="440">
        <v>-21.620331391643134</v>
      </c>
      <c r="AC41" s="440">
        <v>37.155482883337271</v>
      </c>
      <c r="AD41" s="440">
        <v>84.653586458680394</v>
      </c>
      <c r="AE41" s="440">
        <v>266.20684087247309</v>
      </c>
      <c r="AF41" s="440">
        <v>47.599419447540981</v>
      </c>
      <c r="AG41" s="440">
        <v>176.69581124128601</v>
      </c>
      <c r="AH41" s="440">
        <v>-485.3713998419459</v>
      </c>
      <c r="AI41" s="440">
        <v>97.170450967999997</v>
      </c>
      <c r="AJ41" s="440">
        <v>-138.2728333863592</v>
      </c>
      <c r="AK41" s="37">
        <v>438.5</v>
      </c>
      <c r="AL41" s="37">
        <v>-691.79</v>
      </c>
      <c r="AM41" s="120">
        <v>251.60000000000002</v>
      </c>
    </row>
    <row r="42" spans="1:39">
      <c r="A42" s="56" t="s">
        <v>460</v>
      </c>
      <c r="B42" s="56" t="s">
        <v>461</v>
      </c>
      <c r="C42" s="58">
        <v>-1537.2388209458493</v>
      </c>
      <c r="D42" s="58">
        <v>-1141.3938983131493</v>
      </c>
      <c r="E42" s="58">
        <v>-1738.2086764586293</v>
      </c>
      <c r="F42" s="58">
        <v>-2272.4569971493274</v>
      </c>
      <c r="G42" s="58">
        <v>-619.97986117381265</v>
      </c>
      <c r="H42" s="58">
        <v>-782.77385345663538</v>
      </c>
      <c r="I42" s="58">
        <v>-647.12947596624679</v>
      </c>
      <c r="J42" s="58">
        <v>-758.04302687466964</v>
      </c>
      <c r="K42" s="58">
        <v>-520.54745413971909</v>
      </c>
      <c r="L42" s="58">
        <v>165.2167192851152</v>
      </c>
      <c r="M42" s="58">
        <v>-823.47973908371853</v>
      </c>
      <c r="N42" s="58">
        <v>-324.98947957639155</v>
      </c>
      <c r="O42" s="58">
        <v>29.033281196183864</v>
      </c>
      <c r="P42" s="58">
        <v>-511.6309109842116</v>
      </c>
      <c r="Q42" s="58">
        <v>-56.015405289440366</v>
      </c>
      <c r="R42" s="58">
        <v>-249.40598488974405</v>
      </c>
      <c r="S42" s="95">
        <v>-283.7114742435316</v>
      </c>
      <c r="T42" s="95">
        <v>-306.41964533871612</v>
      </c>
      <c r="U42" s="95">
        <v>-68.530710518489286</v>
      </c>
      <c r="V42" s="95">
        <v>-153.2673586751298</v>
      </c>
      <c r="W42" s="440">
        <v>-105.93705033829013</v>
      </c>
      <c r="X42" s="440">
        <v>-247.44612993432168</v>
      </c>
      <c r="Y42" s="440">
        <v>-431</v>
      </c>
      <c r="Z42" s="440">
        <v>-1677</v>
      </c>
      <c r="AA42" s="440">
        <v>-297.52661419473054</v>
      </c>
      <c r="AB42" s="440">
        <v>-354.86013139656654</v>
      </c>
      <c r="AC42" s="440">
        <v>-414.78930332571622</v>
      </c>
      <c r="AD42" s="440">
        <v>-1023.8653664932085</v>
      </c>
      <c r="AE42" s="440">
        <v>-557.57504452705621</v>
      </c>
      <c r="AF42" s="440">
        <v>-540.79234311964149</v>
      </c>
      <c r="AG42" s="440">
        <v>-358.49258068349968</v>
      </c>
      <c r="AH42" s="440">
        <v>-1220.7894307748766</v>
      </c>
      <c r="AI42" s="440">
        <v>-320.24500547700001</v>
      </c>
      <c r="AJ42" s="440">
        <v>-108.92957006940776</v>
      </c>
      <c r="AK42" s="37">
        <v>110.1</v>
      </c>
      <c r="AL42" s="37">
        <v>-1069.5</v>
      </c>
      <c r="AM42" s="120">
        <v>-408.5</v>
      </c>
    </row>
  </sheetData>
  <customSheetViews>
    <customSheetView guid="{8D4EA38E-ED42-44A9-9431-B3D4F6087B53}" scale="49" showPageBreaks="1" printArea="1" hiddenColumns="1" view="pageBreakPreview">
      <pane xSplit="5" ySplit="2" topLeftCell="N3" activePane="bottomRight" state="frozen"/>
      <selection pane="bottomRight" activeCell="AE58" sqref="AE58"/>
      <pageMargins left="0" right="0" top="0" bottom="0" header="0" footer="0"/>
      <pageSetup orientation="portrait" r:id="rId1"/>
    </customSheetView>
    <customSheetView guid="{B6000075-C6E9-470D-8855-6E4C41B43187}"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2"/>
    </customSheetView>
    <customSheetView guid="{A510ACF3-DF9A-47BB-87AF-862EA6359570}"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3"/>
    </customSheetView>
    <customSheetView guid="{83D4AEBA-9C92-42A7-8C70-A480F50C01E3}" scale="85" hiddenColumns="1">
      <pane xSplit="1" ySplit="2" topLeftCell="P3" activePane="bottomRight" state="frozen"/>
      <selection pane="bottomRight" activeCell="AC29" sqref="AC29"/>
      <pageMargins left="0" right="0" top="0" bottom="0" header="0" footer="0"/>
      <pageSetup orientation="portrait" r:id="rId4"/>
    </customSheetView>
    <customSheetView guid="{DC707E39-0569-4FAA-B5FD-B85110680DF5}" scale="85" hiddenColumns="1">
      <pane xSplit="1" ySplit="2" topLeftCell="P3" activePane="bottomRight" state="frozen"/>
      <selection pane="bottomRight" activeCell="AC29" sqref="AC29"/>
      <pageMargins left="0" right="0" top="0" bottom="0" header="0" footer="0"/>
      <pageSetup orientation="portrait" r:id="rId5"/>
    </customSheetView>
    <customSheetView guid="{5B55F06F-38A3-4953-A2E1-A01BECB01CAC}"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6"/>
    </customSheetView>
    <customSheetView guid="{54FD4859-4825-49C8-AF88-E7B792413D64}"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7"/>
    </customSheetView>
  </customSheetViews>
  <mergeCells count="6">
    <mergeCell ref="W1:Z1"/>
    <mergeCell ref="S1:V1"/>
    <mergeCell ref="C1:F1"/>
    <mergeCell ref="G1:J1"/>
    <mergeCell ref="K1:N1"/>
    <mergeCell ref="O1:R1"/>
  </mergeCells>
  <pageMargins left="0.7" right="0.7" top="0.75" bottom="0.75" header="0.3" footer="0.3"/>
  <pageSetup scale="68" orientation="portrait" r:id="rId8"/>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286A6C"/>
  </sheetPr>
  <dimension ref="B1:F31"/>
  <sheetViews>
    <sheetView view="pageBreakPreview" zoomScaleNormal="100" zoomScaleSheetLayoutView="100" workbookViewId="0">
      <selection activeCell="R47" sqref="R47"/>
    </sheetView>
  </sheetViews>
  <sheetFormatPr defaultColWidth="8.5703125" defaultRowHeight="15"/>
  <cols>
    <col min="1" max="1" width="2.42578125" customWidth="1"/>
    <col min="2" max="2" width="24.42578125" bestFit="1" customWidth="1"/>
    <col min="3" max="3" width="5.5703125" customWidth="1"/>
    <col min="4" max="4" width="6.140625" customWidth="1"/>
    <col min="5" max="6" width="6.42578125" customWidth="1"/>
    <col min="7" max="7" width="3" customWidth="1"/>
  </cols>
  <sheetData>
    <row r="1" spans="2:6">
      <c r="B1" s="439" t="s">
        <v>462</v>
      </c>
    </row>
    <row r="2" spans="2:6" ht="4.9000000000000004" customHeight="1"/>
    <row r="3" spans="2:6" ht="18">
      <c r="B3" s="67"/>
      <c r="C3" s="457" t="s">
        <v>463</v>
      </c>
      <c r="D3" s="457" t="s">
        <v>464</v>
      </c>
      <c r="E3" s="457" t="s">
        <v>465</v>
      </c>
      <c r="F3" s="458" t="s">
        <v>466</v>
      </c>
    </row>
    <row r="4" spans="2:6">
      <c r="B4" s="68" t="s">
        <v>467</v>
      </c>
      <c r="C4" s="459">
        <v>1035.8026482810001</v>
      </c>
      <c r="D4" s="459">
        <v>2000.4035880699996</v>
      </c>
      <c r="E4" s="460">
        <f>D4/C4-1</f>
        <v>0.93125938748065029</v>
      </c>
      <c r="F4" s="460">
        <f>D4/C4-1</f>
        <v>0.93125938748065029</v>
      </c>
    </row>
    <row r="5" spans="2:6">
      <c r="B5" s="69" t="s">
        <v>468</v>
      </c>
      <c r="C5" s="461">
        <v>252.39929999999998</v>
      </c>
      <c r="D5" s="461">
        <v>688.66219999999998</v>
      </c>
      <c r="E5" s="462">
        <f t="shared" ref="E5:E14" si="0">D5/C5-1</f>
        <v>1.7284631930437211</v>
      </c>
      <c r="F5" s="462">
        <f>(D5-C5)/C$4</f>
        <v>0.42118341821582933</v>
      </c>
    </row>
    <row r="6" spans="2:6">
      <c r="B6" s="69" t="s">
        <v>469</v>
      </c>
      <c r="C6" s="461">
        <v>80.371399999999994</v>
      </c>
      <c r="D6" s="461">
        <v>25.6554</v>
      </c>
      <c r="E6" s="462">
        <f t="shared" si="0"/>
        <v>-0.68078943504779055</v>
      </c>
      <c r="F6" s="462">
        <f t="shared" ref="F6:F16" si="1">(D6-C6)/C$4</f>
        <v>-5.2824734606351613E-2</v>
      </c>
    </row>
    <row r="7" spans="2:6">
      <c r="B7" s="69" t="s">
        <v>470</v>
      </c>
      <c r="C7" s="461">
        <v>351.17740000000003</v>
      </c>
      <c r="D7" s="461">
        <v>621.08010000000002</v>
      </c>
      <c r="E7" s="462">
        <f t="shared" si="0"/>
        <v>0.76856511837037345</v>
      </c>
      <c r="F7" s="462">
        <f t="shared" si="1"/>
        <v>0.26057347936687147</v>
      </c>
    </row>
    <row r="8" spans="2:6">
      <c r="B8" s="69" t="s">
        <v>50</v>
      </c>
      <c r="C8" s="461">
        <v>141.06049999999999</v>
      </c>
      <c r="D8" s="461">
        <v>238.53749999999999</v>
      </c>
      <c r="E8" s="462">
        <f t="shared" si="0"/>
        <v>0.69102973546811475</v>
      </c>
      <c r="F8" s="462">
        <f t="shared" si="1"/>
        <v>9.4107695285169546E-2</v>
      </c>
    </row>
    <row r="9" spans="2:6">
      <c r="B9" s="69" t="s">
        <v>471</v>
      </c>
      <c r="C9" s="461">
        <v>17.41580811</v>
      </c>
      <c r="D9" s="461">
        <v>28.299922086999999</v>
      </c>
      <c r="E9" s="462">
        <f t="shared" si="0"/>
        <v>0.62495601170240489</v>
      </c>
      <c r="F9" s="462">
        <f t="shared" si="1"/>
        <v>1.0507903214056348E-2</v>
      </c>
    </row>
    <row r="10" spans="2:6">
      <c r="B10" s="69" t="s">
        <v>472</v>
      </c>
      <c r="C10" s="461">
        <v>17.707699999999999</v>
      </c>
      <c r="D10" s="461">
        <v>78.421300000000002</v>
      </c>
      <c r="E10" s="462">
        <f t="shared" si="0"/>
        <v>3.4286553307318286</v>
      </c>
      <c r="F10" s="462">
        <f t="shared" si="1"/>
        <v>5.8615026811100771E-2</v>
      </c>
    </row>
    <row r="11" spans="2:6">
      <c r="B11" s="69" t="s">
        <v>473</v>
      </c>
      <c r="C11" s="461">
        <v>48.323099999999997</v>
      </c>
      <c r="D11" s="461">
        <v>46.438199999999995</v>
      </c>
      <c r="E11" s="462">
        <f t="shared" si="0"/>
        <v>-3.900618958634694E-2</v>
      </c>
      <c r="F11" s="462">
        <f t="shared" si="1"/>
        <v>-1.8197481954001071E-3</v>
      </c>
    </row>
    <row r="12" spans="2:6">
      <c r="B12" s="69" t="s">
        <v>474</v>
      </c>
      <c r="C12" s="461">
        <v>35.2622</v>
      </c>
      <c r="D12" s="461">
        <v>42.604699999999994</v>
      </c>
      <c r="E12" s="462">
        <f t="shared" si="0"/>
        <v>0.20822580553680692</v>
      </c>
      <c r="F12" s="462">
        <f t="shared" si="1"/>
        <v>7.0887055677888817E-3</v>
      </c>
    </row>
    <row r="13" spans="2:6">
      <c r="B13" s="69" t="s">
        <v>475</v>
      </c>
      <c r="C13" s="463">
        <v>9.1447000000000003</v>
      </c>
      <c r="D13" s="461">
        <v>18.079999999999998</v>
      </c>
      <c r="E13" s="464" t="s">
        <v>321</v>
      </c>
      <c r="F13" s="462">
        <f t="shared" si="1"/>
        <v>8.6264502362770213E-3</v>
      </c>
    </row>
    <row r="14" spans="2:6">
      <c r="B14" s="69" t="s">
        <v>476</v>
      </c>
      <c r="C14" s="461">
        <v>4.8779663629999996</v>
      </c>
      <c r="D14" s="461">
        <v>39.265900000000002</v>
      </c>
      <c r="E14" s="462">
        <f t="shared" si="0"/>
        <v>7.049645503469824</v>
      </c>
      <c r="F14" s="462">
        <f t="shared" si="1"/>
        <v>3.3199310403453412E-2</v>
      </c>
    </row>
    <row r="15" spans="2:6">
      <c r="B15" s="69" t="s">
        <v>477</v>
      </c>
      <c r="C15" s="540">
        <v>0</v>
      </c>
      <c r="D15" s="461">
        <v>51.237000000000002</v>
      </c>
      <c r="E15" s="539" t="s">
        <v>321</v>
      </c>
      <c r="F15" s="462">
        <f t="shared" si="1"/>
        <v>4.946598667712622E-2</v>
      </c>
    </row>
    <row r="16" spans="2:6">
      <c r="B16" s="70" t="s">
        <v>4</v>
      </c>
      <c r="C16" s="465">
        <v>78.062573808000025</v>
      </c>
      <c r="D16" s="465">
        <v>122.12136598299958</v>
      </c>
      <c r="E16" s="466">
        <v>-0.36643759072204696</v>
      </c>
      <c r="F16" s="466">
        <f t="shared" si="1"/>
        <v>4.2535894504729013E-2</v>
      </c>
    </row>
    <row r="17" spans="2:6">
      <c r="B17" s="96" t="s">
        <v>478</v>
      </c>
      <c r="C17" s="71"/>
      <c r="D17" s="71"/>
      <c r="E17" s="71"/>
      <c r="F17" s="71"/>
    </row>
    <row r="18" spans="2:6" ht="18">
      <c r="B18" s="67"/>
      <c r="C18" s="457" t="s">
        <v>463</v>
      </c>
      <c r="D18" s="457" t="s">
        <v>464</v>
      </c>
      <c r="E18" s="457" t="s">
        <v>465</v>
      </c>
      <c r="F18" s="458" t="s">
        <v>466</v>
      </c>
    </row>
    <row r="19" spans="2:6">
      <c r="B19" s="468" t="s">
        <v>479</v>
      </c>
      <c r="C19" s="467">
        <v>1161.5641415989999</v>
      </c>
      <c r="D19" s="468">
        <v>1523.69499524</v>
      </c>
      <c r="E19" s="469">
        <f>D19/C19-1</f>
        <v>0.31176139196453989</v>
      </c>
      <c r="F19" s="548">
        <f>(D19-C19)/C$19</f>
        <v>0.31176139196453995</v>
      </c>
    </row>
    <row r="20" spans="2:6">
      <c r="B20" s="549" t="s">
        <v>480</v>
      </c>
      <c r="C20" s="550">
        <v>319.53636012400011</v>
      </c>
      <c r="D20" s="550">
        <v>445.90131780500002</v>
      </c>
      <c r="E20" s="547">
        <f t="shared" ref="E20:E31" si="2">D20/C20-1</f>
        <v>0.39546346973459423</v>
      </c>
      <c r="F20" s="547">
        <f>(D20-C20)/C$19</f>
        <v>0.10878861799835429</v>
      </c>
    </row>
    <row r="21" spans="2:6">
      <c r="B21" s="545" t="s">
        <v>481</v>
      </c>
      <c r="C21" s="551">
        <v>177.76652827600006</v>
      </c>
      <c r="D21" s="551">
        <v>251.882546959</v>
      </c>
      <c r="E21" s="546">
        <f t="shared" si="2"/>
        <v>0.41692898771093456</v>
      </c>
      <c r="F21" s="547">
        <f t="shared" ref="F21:F31" si="3">(D21-C21)/C$19</f>
        <v>6.3807082216718936E-2</v>
      </c>
    </row>
    <row r="22" spans="2:6">
      <c r="B22" s="555" t="s">
        <v>482</v>
      </c>
      <c r="C22" s="551">
        <v>141.76983184800005</v>
      </c>
      <c r="D22" s="551">
        <v>194.01877084600002</v>
      </c>
      <c r="E22" s="546">
        <f t="shared" si="2"/>
        <v>0.368547654440468</v>
      </c>
      <c r="F22" s="547">
        <f t="shared" si="3"/>
        <v>4.4981535781635357E-2</v>
      </c>
    </row>
    <row r="23" spans="2:6">
      <c r="B23" s="554" t="s">
        <v>483</v>
      </c>
      <c r="C23" s="551">
        <v>69.631200000000007</v>
      </c>
      <c r="D23" s="551">
        <v>91.710999999999999</v>
      </c>
      <c r="E23" s="546">
        <f t="shared" ref="E23" si="4">D23/C23-1</f>
        <v>0.31709635910339018</v>
      </c>
      <c r="F23" s="547">
        <f t="shared" si="3"/>
        <v>1.9008679081299044E-2</v>
      </c>
    </row>
    <row r="24" spans="2:6">
      <c r="B24" s="549" t="s">
        <v>484</v>
      </c>
      <c r="C24" s="553">
        <v>456.04951080699988</v>
      </c>
      <c r="D24" s="550">
        <v>633.78911294500006</v>
      </c>
      <c r="E24" s="547">
        <f t="shared" si="2"/>
        <v>0.38973751298073323</v>
      </c>
      <c r="F24" s="547">
        <f t="shared" si="3"/>
        <v>0.15301746651142767</v>
      </c>
    </row>
    <row r="25" spans="2:6">
      <c r="B25" s="552" t="s">
        <v>485</v>
      </c>
      <c r="C25" s="553">
        <v>13.071099999999999</v>
      </c>
      <c r="D25" s="550">
        <v>88.6357</v>
      </c>
      <c r="E25" s="547">
        <f t="shared" ref="E25" si="5">D25/C25-1</f>
        <v>5.781043676507716</v>
      </c>
      <c r="F25" s="547">
        <f t="shared" ref="F25" si="6">(D25-C25)/C$19</f>
        <v>6.5054177633254398E-2</v>
      </c>
    </row>
    <row r="26" spans="2:6">
      <c r="B26" s="552" t="s">
        <v>486</v>
      </c>
      <c r="C26" s="553">
        <v>8.7501999999999995</v>
      </c>
      <c r="D26" s="550">
        <v>81.886600000000001</v>
      </c>
      <c r="E26" s="547">
        <f t="shared" ref="E26" si="7">D26/C26-1</f>
        <v>8.3582546684647223</v>
      </c>
      <c r="F26" s="547">
        <f t="shared" ref="F26" si="8">(D26-C26)/C$19</f>
        <v>6.2963720539204168E-2</v>
      </c>
    </row>
    <row r="27" spans="2:6">
      <c r="B27" s="549" t="s">
        <v>487</v>
      </c>
      <c r="C27" s="550">
        <v>238.614</v>
      </c>
      <c r="D27" s="550">
        <v>229.92079999999999</v>
      </c>
      <c r="E27" s="547">
        <f>D27/C27-1</f>
        <v>-3.6432061823698625E-2</v>
      </c>
      <c r="F27" s="547">
        <f t="shared" si="3"/>
        <v>-7.4840464582808398E-3</v>
      </c>
    </row>
    <row r="28" spans="2:6">
      <c r="B28" s="545" t="s">
        <v>488</v>
      </c>
      <c r="C28" s="551">
        <v>125.26209999999999</v>
      </c>
      <c r="D28" s="551">
        <v>135.7773</v>
      </c>
      <c r="E28" s="546">
        <f t="shared" si="2"/>
        <v>8.3945582901771676E-2</v>
      </c>
      <c r="F28" s="547">
        <f t="shared" si="3"/>
        <v>9.0526210507194792E-3</v>
      </c>
    </row>
    <row r="29" spans="2:6">
      <c r="B29" s="545" t="s">
        <v>489</v>
      </c>
      <c r="C29" s="551">
        <v>113.35190000000001</v>
      </c>
      <c r="D29" s="551">
        <v>94.143499999999989</v>
      </c>
      <c r="E29" s="546">
        <f t="shared" si="2"/>
        <v>-0.16945812112545111</v>
      </c>
      <c r="F29" s="547">
        <f t="shared" si="3"/>
        <v>-1.6536667509000319E-2</v>
      </c>
    </row>
    <row r="30" spans="2:6">
      <c r="B30" s="549" t="s">
        <v>490</v>
      </c>
      <c r="C30" s="550">
        <v>145.935684724</v>
      </c>
      <c r="D30" s="550">
        <v>209.85191487800003</v>
      </c>
      <c r="E30" s="547">
        <f t="shared" si="2"/>
        <v>0.43797533327699267</v>
      </c>
      <c r="F30" s="547">
        <f t="shared" si="3"/>
        <v>5.5026001462143509E-2</v>
      </c>
    </row>
    <row r="31" spans="2:6">
      <c r="B31" s="517" t="s">
        <v>4</v>
      </c>
      <c r="C31" s="465">
        <v>1.4285859439998774</v>
      </c>
      <c r="D31" s="465">
        <v>4.2318496119999907</v>
      </c>
      <c r="E31" s="470">
        <f t="shared" si="2"/>
        <v>1.9622646294218011</v>
      </c>
      <c r="F31" s="466">
        <f t="shared" si="3"/>
        <v>2.4133524508953615E-3</v>
      </c>
    </row>
  </sheetData>
  <customSheetViews>
    <customSheetView guid="{8D4EA38E-ED42-44A9-9431-B3D4F6087B53}" scale="160" showPageBreaks="1" view="pageBreakPreview" topLeftCell="A4">
      <selection activeCell="I16" sqref="I16"/>
      <pageMargins left="0" right="0" top="0" bottom="0" header="0" footer="0"/>
    </customSheetView>
    <customSheetView guid="{B6000075-C6E9-470D-8855-6E4C41B43187}" scale="160" showPageBreaks="1" view="pageBreakPreview">
      <selection activeCell="F7" sqref="F7"/>
      <pageMargins left="0" right="0" top="0" bottom="0" header="0" footer="0"/>
    </customSheetView>
    <customSheetView guid="{A510ACF3-DF9A-47BB-87AF-862EA6359570}" scale="160" showPageBreaks="1" view="pageBreakPreview">
      <selection activeCell="F7" sqref="F7"/>
      <pageMargins left="0" right="0" top="0" bottom="0" header="0" footer="0"/>
    </customSheetView>
    <customSheetView guid="{5B55F06F-38A3-4953-A2E1-A01BECB01CAC}" scale="160" showPageBreaks="1" view="pageBreakPreview">
      <selection activeCell="F7" sqref="F7"/>
      <pageMargins left="0" right="0" top="0" bottom="0" header="0" footer="0"/>
    </customSheetView>
    <customSheetView guid="{54FD4859-4825-49C8-AF88-E7B792413D64}" scale="160" showPageBreaks="1" view="pageBreakPreview">
      <selection activeCell="F7" sqref="F7"/>
      <pageMargins left="0" right="0" top="0" bottom="0" header="0" footer="0"/>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
    <pageSetUpPr autoPageBreaks="0"/>
  </sheetPr>
  <dimension ref="A2:E52"/>
  <sheetViews>
    <sheetView view="pageBreakPreview" zoomScale="85" zoomScaleNormal="85" zoomScaleSheetLayoutView="85" workbookViewId="0">
      <selection activeCell="O58" sqref="O58"/>
    </sheetView>
  </sheetViews>
  <sheetFormatPr defaultColWidth="8.42578125" defaultRowHeight="12.75"/>
  <cols>
    <col min="1" max="1" width="7.42578125" style="28" customWidth="1"/>
    <col min="2" max="2" width="7.28515625" style="28" customWidth="1"/>
    <col min="3" max="3" width="15.28515625" style="32" customWidth="1"/>
    <col min="4" max="4" width="15.42578125" style="28" customWidth="1"/>
    <col min="5" max="5" width="11.28515625" style="373" customWidth="1"/>
    <col min="6" max="16384" width="8.42578125" style="28"/>
  </cols>
  <sheetData>
    <row r="2" spans="1:5" s="33" customFormat="1" ht="76.5">
      <c r="A2" s="326" t="s">
        <v>491</v>
      </c>
      <c r="B2" s="326" t="s">
        <v>492</v>
      </c>
      <c r="C2" s="372" t="s">
        <v>493</v>
      </c>
      <c r="D2" s="326" t="s">
        <v>494</v>
      </c>
      <c r="E2" s="374" t="s">
        <v>495</v>
      </c>
    </row>
    <row r="3" spans="1:5" hidden="1">
      <c r="A3" s="104">
        <v>2011</v>
      </c>
      <c r="B3" s="104" t="s">
        <v>25</v>
      </c>
      <c r="C3" s="105">
        <v>2343.5052999999998</v>
      </c>
      <c r="D3" s="105">
        <v>8.7532548329034068</v>
      </c>
      <c r="E3" s="375"/>
    </row>
    <row r="4" spans="1:5" hidden="1">
      <c r="A4" s="104"/>
      <c r="B4" s="104" t="s">
        <v>26</v>
      </c>
      <c r="C4" s="105">
        <v>2541.62284</v>
      </c>
      <c r="D4" s="105">
        <v>6.2636389829856629</v>
      </c>
      <c r="E4" s="375"/>
    </row>
    <row r="5" spans="1:5" hidden="1">
      <c r="A5" s="104"/>
      <c r="B5" s="104" t="s">
        <v>27</v>
      </c>
      <c r="C5" s="105">
        <v>2606.0138999999999</v>
      </c>
      <c r="D5" s="105">
        <v>5.3404672488153464</v>
      </c>
      <c r="E5" s="375"/>
    </row>
    <row r="6" spans="1:5" hidden="1">
      <c r="A6" s="104"/>
      <c r="B6" s="104" t="s">
        <v>28</v>
      </c>
      <c r="C6" s="105">
        <v>2790.8259500000004</v>
      </c>
      <c r="D6" s="105">
        <v>6.3062891864127684</v>
      </c>
      <c r="E6" s="375"/>
    </row>
    <row r="7" spans="1:5" hidden="1">
      <c r="A7" s="104">
        <v>2012</v>
      </c>
      <c r="B7" s="104" t="s">
        <v>25</v>
      </c>
      <c r="C7" s="105">
        <v>3228.0220299999996</v>
      </c>
      <c r="D7" s="105">
        <v>8.6578373617543445</v>
      </c>
      <c r="E7" s="375">
        <f t="shared" ref="E7:E22" si="0">C7/D7</f>
        <v>372.84392107660278</v>
      </c>
    </row>
    <row r="8" spans="1:5" hidden="1">
      <c r="A8" s="104"/>
      <c r="B8" s="104" t="s">
        <v>26</v>
      </c>
      <c r="C8" s="105">
        <v>2908.1638599999997</v>
      </c>
      <c r="D8" s="105">
        <v>5.9173936282043371</v>
      </c>
      <c r="E8" s="375">
        <f t="shared" si="0"/>
        <v>491.46026827397259</v>
      </c>
    </row>
    <row r="9" spans="1:5" hidden="1">
      <c r="A9" s="104"/>
      <c r="B9" s="104" t="s">
        <v>27</v>
      </c>
      <c r="C9" s="105">
        <v>2903.7584300000003</v>
      </c>
      <c r="D9" s="105">
        <v>5.4928439794888977</v>
      </c>
      <c r="E9" s="375">
        <f t="shared" si="0"/>
        <v>528.64389391780821</v>
      </c>
    </row>
    <row r="10" spans="1:5" hidden="1">
      <c r="A10" s="104"/>
      <c r="B10" s="104" t="s">
        <v>28</v>
      </c>
      <c r="C10" s="105">
        <v>4121.7722400000002</v>
      </c>
      <c r="D10" s="105">
        <v>9.8974425751611914</v>
      </c>
      <c r="E10" s="375">
        <f t="shared" si="0"/>
        <v>416.44820959548457</v>
      </c>
    </row>
    <row r="11" spans="1:5" hidden="1">
      <c r="A11" s="104">
        <v>2013</v>
      </c>
      <c r="B11" s="104" t="s">
        <v>25</v>
      </c>
      <c r="C11" s="105">
        <v>3796.5682700000002</v>
      </c>
      <c r="D11" s="105">
        <v>11.405912102515739</v>
      </c>
      <c r="E11" s="375">
        <f t="shared" si="0"/>
        <v>332.85968152977546</v>
      </c>
    </row>
    <row r="12" spans="1:5" hidden="1">
      <c r="A12" s="104"/>
      <c r="B12" s="104" t="s">
        <v>26</v>
      </c>
      <c r="C12" s="105">
        <v>3107.4729300000004</v>
      </c>
      <c r="D12" s="105">
        <v>5.801932869899959</v>
      </c>
      <c r="E12" s="375">
        <f t="shared" si="0"/>
        <v>535.5927067204384</v>
      </c>
    </row>
    <row r="13" spans="1:5" hidden="1">
      <c r="A13" s="104"/>
      <c r="B13" s="104" t="s">
        <v>27</v>
      </c>
      <c r="C13" s="105">
        <v>2679.6317100000001</v>
      </c>
      <c r="D13" s="105">
        <v>5.3528276877392518</v>
      </c>
      <c r="E13" s="375">
        <f t="shared" si="0"/>
        <v>500.60115257170423</v>
      </c>
    </row>
    <row r="14" spans="1:5" hidden="1">
      <c r="A14" s="104"/>
      <c r="B14" s="104" t="s">
        <v>28</v>
      </c>
      <c r="C14" s="105">
        <v>2248.0095899999997</v>
      </c>
      <c r="D14" s="105">
        <v>5.0520539834513292</v>
      </c>
      <c r="E14" s="375">
        <f t="shared" si="0"/>
        <v>444.96943171305224</v>
      </c>
    </row>
    <row r="15" spans="1:5" hidden="1">
      <c r="A15" s="104">
        <v>2014</v>
      </c>
      <c r="B15" s="104" t="s">
        <v>25</v>
      </c>
      <c r="C15" s="105">
        <v>1943.3104099999998</v>
      </c>
      <c r="D15" s="105">
        <v>6.7867514933760473</v>
      </c>
      <c r="E15" s="375">
        <f t="shared" si="0"/>
        <v>286.33881937429044</v>
      </c>
    </row>
    <row r="16" spans="1:5" hidden="1">
      <c r="A16" s="104"/>
      <c r="B16" s="104" t="s">
        <v>26</v>
      </c>
      <c r="C16" s="105">
        <v>1317.54408634418</v>
      </c>
      <c r="D16" s="105">
        <v>2.8550013046327978</v>
      </c>
      <c r="E16" s="375">
        <f t="shared" si="0"/>
        <v>461.48633424657532</v>
      </c>
    </row>
    <row r="17" spans="1:5" hidden="1">
      <c r="A17" s="104"/>
      <c r="B17" s="104" t="s">
        <v>27</v>
      </c>
      <c r="C17" s="105">
        <v>1510.2185919267702</v>
      </c>
      <c r="D17" s="105">
        <v>3.7555596471029311</v>
      </c>
      <c r="E17" s="375">
        <f t="shared" si="0"/>
        <v>402.12877276273986</v>
      </c>
    </row>
    <row r="18" spans="1:5" hidden="1">
      <c r="A18" s="104"/>
      <c r="B18" s="104" t="s">
        <v>28</v>
      </c>
      <c r="C18" s="105">
        <v>1649.9730013283099</v>
      </c>
      <c r="D18" s="105">
        <v>4.8565111961215219</v>
      </c>
      <c r="E18" s="375">
        <f t="shared" si="0"/>
        <v>339.74450684804384</v>
      </c>
    </row>
    <row r="19" spans="1:5" hidden="1">
      <c r="A19" s="104">
        <v>2015</v>
      </c>
      <c r="B19" s="104" t="s">
        <v>25</v>
      </c>
      <c r="C19" s="105">
        <v>1323.9784099999999</v>
      </c>
      <c r="D19" s="105">
        <v>6.5511616185542501</v>
      </c>
      <c r="E19" s="375">
        <f t="shared" si="0"/>
        <v>202.09826700813153</v>
      </c>
    </row>
    <row r="20" spans="1:5" hidden="1">
      <c r="A20" s="104"/>
      <c r="B20" s="104" t="s">
        <v>26</v>
      </c>
      <c r="C20" s="105">
        <v>1685.66237</v>
      </c>
      <c r="D20" s="105">
        <v>5.4</v>
      </c>
      <c r="E20" s="375">
        <f t="shared" si="0"/>
        <v>312.15969814814815</v>
      </c>
    </row>
    <row r="21" spans="1:5" hidden="1">
      <c r="A21" s="104"/>
      <c r="B21" s="104" t="s">
        <v>27</v>
      </c>
      <c r="C21" s="105">
        <v>1412.75965</v>
      </c>
      <c r="D21" s="105">
        <v>5.0172461003487161</v>
      </c>
      <c r="E21" s="375">
        <f t="shared" si="0"/>
        <v>281.58069621137543</v>
      </c>
    </row>
    <row r="22" spans="1:5" hidden="1">
      <c r="A22" s="104"/>
      <c r="B22" s="104" t="s">
        <v>28</v>
      </c>
      <c r="C22" s="105">
        <v>1323.1630600000001</v>
      </c>
      <c r="D22" s="105">
        <v>5.4154132687511956</v>
      </c>
      <c r="E22" s="375">
        <f t="shared" si="0"/>
        <v>244.33279499370948</v>
      </c>
    </row>
    <row r="23" spans="1:5">
      <c r="A23" s="104">
        <v>2016</v>
      </c>
      <c r="B23" s="104" t="s">
        <v>25</v>
      </c>
      <c r="C23" s="105">
        <v>1323.52973</v>
      </c>
      <c r="D23" s="105">
        <v>7.9136796996473731</v>
      </c>
      <c r="E23" s="375">
        <v>167.24580476247672</v>
      </c>
    </row>
    <row r="24" spans="1:5">
      <c r="A24" s="104"/>
      <c r="B24" s="104" t="s">
        <v>26</v>
      </c>
      <c r="C24" s="105">
        <v>1296.6500000000001</v>
      </c>
      <c r="D24" s="105">
        <v>5.1054013989375298</v>
      </c>
      <c r="E24" s="375">
        <v>253.9761124893808</v>
      </c>
    </row>
    <row r="25" spans="1:5">
      <c r="A25" s="104"/>
      <c r="B25" s="104" t="s">
        <v>27</v>
      </c>
      <c r="C25" s="105">
        <v>1092.4018899999999</v>
      </c>
      <c r="D25" s="105">
        <v>4.0829618034515534</v>
      </c>
      <c r="E25" s="375">
        <v>267.55133713877319</v>
      </c>
    </row>
    <row r="26" spans="1:5">
      <c r="A26" s="104"/>
      <c r="B26" s="104" t="s">
        <v>28</v>
      </c>
      <c r="C26" s="105">
        <v>1296.3568149538746</v>
      </c>
      <c r="D26" s="105">
        <v>5.3</v>
      </c>
      <c r="E26" s="375">
        <v>244.59562546299523</v>
      </c>
    </row>
    <row r="27" spans="1:5">
      <c r="A27" s="104">
        <v>2017</v>
      </c>
      <c r="B27" s="104" t="s">
        <v>25</v>
      </c>
      <c r="C27" s="107">
        <v>1109.1988799999999</v>
      </c>
      <c r="D27" s="107">
        <v>3.34</v>
      </c>
      <c r="E27" s="376">
        <v>332.09547305389219</v>
      </c>
    </row>
    <row r="28" spans="1:5">
      <c r="A28" s="104"/>
      <c r="B28" s="104" t="s">
        <v>26</v>
      </c>
      <c r="C28" s="107">
        <v>1319.3620800000001</v>
      </c>
      <c r="D28" s="107">
        <f>C28/E28</f>
        <v>3.6686789240591802</v>
      </c>
      <c r="E28" s="376">
        <v>359.62865852000004</v>
      </c>
    </row>
    <row r="29" spans="1:5">
      <c r="A29" s="104"/>
      <c r="B29" s="104" t="s">
        <v>27</v>
      </c>
      <c r="C29" s="107">
        <v>1627.0626499999998</v>
      </c>
      <c r="D29" s="107">
        <f>C29/E29</f>
        <v>4.3780729417526141</v>
      </c>
      <c r="E29" s="377">
        <v>371.63900000000001</v>
      </c>
    </row>
    <row r="30" spans="1:5">
      <c r="A30" s="104"/>
      <c r="B30" s="104" t="s">
        <v>28</v>
      </c>
      <c r="C30" s="107">
        <v>3008.1649600000001</v>
      </c>
      <c r="D30" s="107">
        <f>C30/E30</f>
        <v>7.9861231728231843</v>
      </c>
      <c r="E30" s="377">
        <v>376.67399999999998</v>
      </c>
    </row>
    <row r="31" spans="1:5">
      <c r="A31" s="108">
        <v>2018</v>
      </c>
      <c r="B31" s="109" t="s">
        <v>25</v>
      </c>
      <c r="C31" s="107">
        <v>2983.1</v>
      </c>
      <c r="D31" s="107">
        <f>C31/E31</f>
        <v>8.4140012410447333</v>
      </c>
      <c r="E31" s="378">
        <v>354.54</v>
      </c>
    </row>
    <row r="32" spans="1:5" ht="14.65" customHeight="1">
      <c r="A32" s="106"/>
      <c r="B32" s="110" t="s">
        <v>26</v>
      </c>
      <c r="C32" s="107">
        <v>2989.3933700000002</v>
      </c>
      <c r="D32" s="107">
        <f>C32/E32</f>
        <v>6.0958172946299642</v>
      </c>
      <c r="E32" s="375">
        <v>490.40074948333341</v>
      </c>
    </row>
    <row r="33" spans="1:5">
      <c r="A33" s="106"/>
      <c r="B33" s="110" t="s">
        <v>27</v>
      </c>
      <c r="C33" s="107">
        <v>2894.08122</v>
      </c>
      <c r="D33" s="105">
        <v>5.7520560122207804</v>
      </c>
      <c r="E33" s="375">
        <v>503.13856712299986</v>
      </c>
    </row>
    <row r="34" spans="1:5">
      <c r="A34" s="106"/>
      <c r="B34" s="110" t="s">
        <v>28</v>
      </c>
      <c r="C34" s="107">
        <v>3549.1</v>
      </c>
      <c r="D34" s="105">
        <f>C34/E34</f>
        <v>7.5592502908698149</v>
      </c>
      <c r="E34" s="375">
        <v>469.50423169433355</v>
      </c>
    </row>
    <row r="35" spans="1:5">
      <c r="A35" s="106">
        <v>2019</v>
      </c>
      <c r="B35" s="110" t="s">
        <v>25</v>
      </c>
      <c r="C35" s="107">
        <v>3660.4</v>
      </c>
      <c r="D35" s="105">
        <f>C35/E35</f>
        <v>8.9004323373626608</v>
      </c>
      <c r="E35" s="375">
        <v>411.26092095933336</v>
      </c>
    </row>
    <row r="36" spans="1:5">
      <c r="A36" s="106"/>
      <c r="B36" s="110" t="s">
        <v>26</v>
      </c>
      <c r="C36" s="105">
        <v>4101.3999999999996</v>
      </c>
      <c r="D36" s="105">
        <f>C36/E36</f>
        <v>7.9834266217939271</v>
      </c>
      <c r="E36" s="375">
        <v>513.73929946366673</v>
      </c>
    </row>
    <row r="37" spans="1:5">
      <c r="A37" s="106"/>
      <c r="B37" s="110" t="s">
        <v>27</v>
      </c>
      <c r="C37" s="105">
        <v>3985.6</v>
      </c>
      <c r="D37" s="105">
        <f>C37/E37</f>
        <v>7.2806038916544766</v>
      </c>
      <c r="E37" s="375">
        <v>547.42711721599983</v>
      </c>
    </row>
    <row r="38" spans="1:5">
      <c r="A38" s="106"/>
      <c r="B38" s="110" t="s">
        <v>28</v>
      </c>
      <c r="C38" s="105">
        <v>4348.6000000000004</v>
      </c>
      <c r="D38" s="105">
        <f t="shared" ref="D38" si="1">C38/E38</f>
        <v>9.1199518077214066</v>
      </c>
      <c r="E38" s="375">
        <v>476.82269508466686</v>
      </c>
    </row>
    <row r="39" spans="1:5">
      <c r="A39" s="106">
        <v>2020</v>
      </c>
      <c r="B39" s="110" t="s">
        <v>25</v>
      </c>
      <c r="C39" s="105">
        <v>4094.2</v>
      </c>
      <c r="D39" s="105">
        <f>C39/E39</f>
        <v>11.649497382541133</v>
      </c>
      <c r="E39" s="375">
        <v>351.44863898900007</v>
      </c>
    </row>
    <row r="40" spans="1:5">
      <c r="A40" s="106"/>
      <c r="B40" s="110" t="s">
        <v>26</v>
      </c>
      <c r="C40" s="105">
        <v>3555.9</v>
      </c>
      <c r="D40" s="105">
        <f>C40/E40</f>
        <v>8.4280774514456791</v>
      </c>
      <c r="E40" s="375">
        <v>421.91116781800002</v>
      </c>
    </row>
    <row r="41" spans="1:5">
      <c r="A41" s="106"/>
      <c r="B41" s="110" t="s">
        <v>27</v>
      </c>
      <c r="C41" s="105">
        <v>3697.8</v>
      </c>
      <c r="D41" s="105">
        <f>C41/E41</f>
        <v>7.8188624648090217</v>
      </c>
      <c r="E41" s="375">
        <v>472.93324529533339</v>
      </c>
    </row>
    <row r="42" spans="1:5">
      <c r="A42" s="106"/>
      <c r="B42" s="110" t="s">
        <v>28</v>
      </c>
      <c r="C42" s="105">
        <v>4534.2</v>
      </c>
      <c r="D42" s="105">
        <f>C42/E42</f>
        <v>10.66826764943875</v>
      </c>
      <c r="E42" s="375">
        <v>425.01745822233289</v>
      </c>
    </row>
    <row r="43" spans="1:5">
      <c r="A43" s="104">
        <v>2021</v>
      </c>
      <c r="B43" s="104" t="s">
        <v>25</v>
      </c>
      <c r="C43" s="105">
        <v>4775</v>
      </c>
      <c r="D43" s="105">
        <f>C43/E43</f>
        <v>9.7129239386181165</v>
      </c>
      <c r="E43" s="375">
        <v>491.61303333333336</v>
      </c>
    </row>
    <row r="44" spans="1:5">
      <c r="A44" s="106"/>
      <c r="B44" s="110"/>
      <c r="C44" s="105"/>
      <c r="D44" s="105"/>
      <c r="E44" s="375"/>
    </row>
    <row r="45" spans="1:5">
      <c r="D45" s="32"/>
    </row>
    <row r="46" spans="1:5">
      <c r="D46" s="32"/>
    </row>
    <row r="47" spans="1:5">
      <c r="D47" s="32"/>
    </row>
    <row r="48" spans="1:5">
      <c r="D48" s="32"/>
    </row>
    <row r="49" spans="4:4">
      <c r="D49" s="32"/>
    </row>
    <row r="50" spans="4:4">
      <c r="D50" s="32"/>
    </row>
    <row r="51" spans="4:4">
      <c r="D51" s="32"/>
    </row>
    <row r="52" spans="4:4">
      <c r="D52" s="32"/>
    </row>
  </sheetData>
  <customSheetViews>
    <customSheetView guid="{8D4EA38E-ED42-44A9-9431-B3D4F6087B53}" scale="60" showPageBreaks="1" printArea="1" hiddenRows="1" hiddenColumns="1" view="pageBreakPreview">
      <selection activeCell="I25" sqref="I25"/>
      <pageMargins left="0" right="0" top="0" bottom="0" header="0" footer="0"/>
      <pageSetup orientation="portrait" r:id="rId1"/>
    </customSheetView>
    <customSheetView guid="{B6000075-C6E9-470D-8855-6E4C41B43187}" scale="85" hiddenRows="1">
      <selection activeCell="C35" sqref="C35"/>
      <pageMargins left="0" right="0" top="0" bottom="0" header="0" footer="0"/>
      <pageSetup orientation="portrait" r:id="rId2"/>
    </customSheetView>
    <customSheetView guid="{A510ACF3-DF9A-47BB-87AF-862EA6359570}" scale="85" hiddenRows="1">
      <selection activeCell="E32" sqref="E32"/>
      <pageMargins left="0" right="0" top="0" bottom="0" header="0" footer="0"/>
      <pageSetup orientation="portrait" r:id="rId3"/>
    </customSheetView>
    <customSheetView guid="{83D4AEBA-9C92-42A7-8C70-A480F50C01E3}" scale="85" hiddenRows="1">
      <pane xSplit="2" ySplit="5" topLeftCell="C23" activePane="bottomRight" state="frozen"/>
      <selection pane="bottomRight" activeCell="K42" sqref="K42"/>
      <pageMargins left="0" right="0" top="0" bottom="0" header="0" footer="0"/>
      <pageSetup orientation="portrait" r:id="rId4"/>
    </customSheetView>
    <customSheetView guid="{DC707E39-0569-4FAA-B5FD-B85110680DF5}" scale="85" hiddenRows="1">
      <pane xSplit="2" ySplit="5" topLeftCell="C23" activePane="bottomRight" state="frozen"/>
      <selection pane="bottomRight" activeCell="K42" sqref="K42"/>
      <pageMargins left="0" right="0" top="0" bottom="0" header="0" footer="0"/>
      <pageSetup orientation="portrait" r:id="rId5"/>
    </customSheetView>
    <customSheetView guid="{5B55F06F-38A3-4953-A2E1-A01BECB01CAC}" scale="85" hiddenRows="1">
      <selection activeCell="E32" sqref="E32"/>
      <pageMargins left="0" right="0" top="0" bottom="0" header="0" footer="0"/>
      <pageSetup orientation="portrait" r:id="rId6"/>
    </customSheetView>
    <customSheetView guid="{54FD4859-4825-49C8-AF88-E7B792413D64}" scale="85" hiddenRows="1">
      <selection activeCell="C35" sqref="C35"/>
      <pageMargins left="0" right="0" top="0" bottom="0" header="0" footer="0"/>
      <pageSetup orientation="portrait" r:id="rId7"/>
    </customSheetView>
  </customSheetViews>
  <phoneticPr fontId="311" type="noConversion"/>
  <pageMargins left="0.7" right="0.7" top="0.75" bottom="0.75" header="0.3" footer="0.3"/>
  <pageSetup orientation="portrait"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EA6A7"/>
    <pageSetUpPr fitToPage="1"/>
  </sheetPr>
  <dimension ref="A1:AJ58"/>
  <sheetViews>
    <sheetView view="pageBreakPreview" zoomScale="85" zoomScaleNormal="100" zoomScaleSheetLayoutView="85" workbookViewId="0">
      <pane xSplit="1" ySplit="2" topLeftCell="AF33" activePane="bottomRight" state="frozen"/>
      <selection pane="topRight" activeCell="Z29" sqref="Z29"/>
      <selection pane="bottomLeft" activeCell="Z29" sqref="Z29"/>
      <selection pane="bottomRight" activeCell="T67" sqref="T67"/>
    </sheetView>
  </sheetViews>
  <sheetFormatPr defaultColWidth="9.28515625" defaultRowHeight="13.15" customHeight="1"/>
  <cols>
    <col min="1" max="1" width="20.42578125" style="2" customWidth="1"/>
    <col min="2" max="33" width="7.42578125" style="2" customWidth="1"/>
    <col min="34" max="16384" width="9.28515625" style="2"/>
  </cols>
  <sheetData>
    <row r="1" spans="1:36" ht="13.15" customHeight="1">
      <c r="B1" s="76">
        <v>2013</v>
      </c>
      <c r="C1" s="76"/>
      <c r="D1" s="76"/>
      <c r="F1" s="76">
        <v>2014</v>
      </c>
      <c r="J1" s="76">
        <v>2015</v>
      </c>
      <c r="N1" s="76">
        <v>2016</v>
      </c>
      <c r="O1" s="76"/>
      <c r="P1" s="76"/>
      <c r="Q1" s="76"/>
      <c r="R1" s="76">
        <v>2017</v>
      </c>
      <c r="S1" s="76"/>
      <c r="T1" s="76"/>
      <c r="U1" s="76"/>
      <c r="V1" s="76">
        <v>2018</v>
      </c>
      <c r="W1" s="76"/>
      <c r="X1" s="76"/>
      <c r="Y1" s="76"/>
      <c r="Z1" s="76">
        <v>2019</v>
      </c>
      <c r="AA1" s="76"/>
      <c r="AB1" s="76"/>
      <c r="AC1" s="76"/>
      <c r="AD1" s="76">
        <v>2020</v>
      </c>
      <c r="AE1" s="76"/>
      <c r="AF1" s="76"/>
      <c r="AG1" s="76"/>
      <c r="AH1" s="76">
        <v>2021</v>
      </c>
    </row>
    <row r="2" spans="1:36" ht="13.15" customHeight="1">
      <c r="B2" s="76" t="s">
        <v>25</v>
      </c>
      <c r="C2" s="76" t="s">
        <v>26</v>
      </c>
      <c r="D2" s="76" t="s">
        <v>27</v>
      </c>
      <c r="E2" s="76" t="s">
        <v>28</v>
      </c>
      <c r="F2" s="76" t="s">
        <v>25</v>
      </c>
      <c r="G2" s="76" t="s">
        <v>26</v>
      </c>
      <c r="H2" s="76" t="s">
        <v>27</v>
      </c>
      <c r="I2" s="76" t="s">
        <v>28</v>
      </c>
      <c r="J2" s="76" t="s">
        <v>25</v>
      </c>
      <c r="K2" s="76" t="s">
        <v>26</v>
      </c>
      <c r="L2" s="76" t="s">
        <v>27</v>
      </c>
      <c r="M2" s="76" t="s">
        <v>28</v>
      </c>
      <c r="N2" s="76" t="s">
        <v>25</v>
      </c>
      <c r="O2" s="76" t="s">
        <v>26</v>
      </c>
      <c r="P2" s="76" t="s">
        <v>27</v>
      </c>
      <c r="Q2" s="76" t="s">
        <v>28</v>
      </c>
      <c r="R2" s="76" t="s">
        <v>25</v>
      </c>
      <c r="S2" s="76" t="s">
        <v>26</v>
      </c>
      <c r="T2" s="76" t="s">
        <v>27</v>
      </c>
      <c r="U2" s="76" t="s">
        <v>28</v>
      </c>
      <c r="V2" s="76" t="s">
        <v>25</v>
      </c>
      <c r="W2" s="76" t="s">
        <v>26</v>
      </c>
      <c r="X2" s="76" t="s">
        <v>27</v>
      </c>
      <c r="Y2" s="76" t="s">
        <v>28</v>
      </c>
      <c r="Z2" s="76" t="s">
        <v>25</v>
      </c>
      <c r="AA2" s="76" t="s">
        <v>26</v>
      </c>
      <c r="AB2" s="76" t="s">
        <v>27</v>
      </c>
      <c r="AC2" s="76" t="s">
        <v>28</v>
      </c>
      <c r="AD2" s="76" t="s">
        <v>25</v>
      </c>
      <c r="AE2" s="76" t="s">
        <v>26</v>
      </c>
      <c r="AF2" s="76" t="s">
        <v>27</v>
      </c>
      <c r="AG2" s="76" t="s">
        <v>28</v>
      </c>
      <c r="AH2" s="76" t="s">
        <v>25</v>
      </c>
    </row>
    <row r="3" spans="1:36" ht="13.15" customHeight="1">
      <c r="A3" s="3" t="s">
        <v>36</v>
      </c>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row>
    <row r="4" spans="1:36" s="76" customFormat="1" ht="13.15" customHeight="1">
      <c r="A4" s="76" t="s">
        <v>37</v>
      </c>
      <c r="B4" s="561">
        <v>8.0197964811823605E-2</v>
      </c>
      <c r="C4" s="561">
        <v>9.2985567390088342E-2</v>
      </c>
      <c r="D4" s="561">
        <v>0.13167239716643464</v>
      </c>
      <c r="E4" s="561">
        <v>0.14601459412827111</v>
      </c>
      <c r="F4" s="561">
        <v>9.1259823509775226E-2</v>
      </c>
      <c r="G4" s="561">
        <v>5.6135073637846977E-2</v>
      </c>
      <c r="H4" s="561">
        <v>9.0925025902454326E-2</v>
      </c>
      <c r="I4" s="561">
        <v>8.7286331328199088E-2</v>
      </c>
      <c r="J4" s="561">
        <v>3.939455119170332E-2</v>
      </c>
      <c r="K4" s="561">
        <v>9.917190190194658E-3</v>
      </c>
      <c r="L4" s="561">
        <v>8.5438580961691546E-2</v>
      </c>
      <c r="M4" s="561">
        <v>-2.7589791887879689E-2</v>
      </c>
      <c r="N4" s="561">
        <v>4.8292749564005311E-2</v>
      </c>
      <c r="O4" s="561">
        <v>3.1580869871468131E-3</v>
      </c>
      <c r="P4" s="561">
        <v>-7.9524094754185093E-2</v>
      </c>
      <c r="Q4" s="561">
        <v>0.1007517296934326</v>
      </c>
      <c r="R4" s="561">
        <v>2.5817262367611171E-2</v>
      </c>
      <c r="S4" s="561">
        <v>6.2789631354419839E-2</v>
      </c>
      <c r="T4" s="561">
        <v>6.6350663804058518E-2</v>
      </c>
      <c r="U4" s="561">
        <v>5.4797700220515555E-2</v>
      </c>
      <c r="V4" s="561">
        <v>8.3863456816966497E-2</v>
      </c>
      <c r="W4" s="561">
        <v>4.7452412980257375E-2</v>
      </c>
      <c r="X4" s="561">
        <v>5.4236828813648996E-2</v>
      </c>
      <c r="Y4" s="561">
        <v>9.6331574173940351E-2</v>
      </c>
      <c r="Z4" s="561">
        <v>8.8410594554907629E-2</v>
      </c>
      <c r="AA4" s="561">
        <v>8.4102535037038795E-2</v>
      </c>
      <c r="AB4" s="561">
        <v>5.6728701760479394E-2</v>
      </c>
      <c r="AC4" s="561">
        <v>-6.7794061538893891E-3</v>
      </c>
      <c r="AD4" s="561">
        <v>-0.1092184958052429</v>
      </c>
      <c r="AE4" s="561">
        <v>-8.8063444816865122E-2</v>
      </c>
      <c r="AF4" s="561">
        <v>-2.7395465670707497E-2</v>
      </c>
      <c r="AG4" s="561">
        <v>-9.3994538951461815E-3</v>
      </c>
      <c r="AH4" s="561">
        <v>0.15527047788290349</v>
      </c>
    </row>
    <row r="5" spans="1:36" s="76" customFormat="1" ht="13.15" customHeight="1">
      <c r="A5" s="76" t="s">
        <v>38</v>
      </c>
      <c r="B5" s="561">
        <v>-3.1900686301610692E-2</v>
      </c>
      <c r="C5" s="561">
        <v>3.5965754748823908E-2</v>
      </c>
      <c r="D5" s="561">
        <v>8.4637094421507353E-2</v>
      </c>
      <c r="E5" s="561">
        <v>0.25431941867030106</v>
      </c>
      <c r="F5" s="561">
        <v>1.724559543504478E-3</v>
      </c>
      <c r="G5" s="561">
        <v>-7.7344541895734698E-2</v>
      </c>
      <c r="H5" s="561">
        <v>-6.4121939581362919E-2</v>
      </c>
      <c r="I5" s="561">
        <v>-0.1894329162211531</v>
      </c>
      <c r="J5" s="561">
        <v>-0.17287019805863013</v>
      </c>
      <c r="K5" s="561">
        <v>-2.1459292454878764E-2</v>
      </c>
      <c r="L5" s="561">
        <v>-2.5977241602865186E-2</v>
      </c>
      <c r="M5" s="561">
        <v>-1.7583910898880672E-2</v>
      </c>
      <c r="N5" s="561">
        <v>8.8022104274425347E-2</v>
      </c>
      <c r="O5" s="561">
        <v>-7.1477937663778635E-2</v>
      </c>
      <c r="P5" s="561">
        <v>-3.0648251382736413E-2</v>
      </c>
      <c r="Q5" s="561">
        <v>6.3571715125204875E-2</v>
      </c>
      <c r="R5" s="561">
        <v>0.16514712483892247</v>
      </c>
      <c r="S5" s="561">
        <v>0.10800137614534133</v>
      </c>
      <c r="T5" s="561">
        <v>1.948548199351019E-2</v>
      </c>
      <c r="U5" s="561">
        <v>0.20277232429274128</v>
      </c>
      <c r="V5" s="561">
        <v>0.18735459000453347</v>
      </c>
      <c r="W5" s="561">
        <v>0.15300992834601468</v>
      </c>
      <c r="X5" s="561">
        <v>0.11521810997637116</v>
      </c>
      <c r="Y5" s="561">
        <v>7.8014310629489936E-2</v>
      </c>
      <c r="Z5" s="561">
        <v>0.12348394034966192</v>
      </c>
      <c r="AA5" s="561">
        <v>0.14398432801787986</v>
      </c>
      <c r="AB5" s="561">
        <v>0.19822928618620117</v>
      </c>
      <c r="AC5" s="561">
        <v>0.21318189789302</v>
      </c>
      <c r="AD5" s="561">
        <v>2.7654950417772772E-2</v>
      </c>
      <c r="AE5" s="561">
        <v>-7.6942958324904609E-2</v>
      </c>
      <c r="AF5" s="561">
        <v>-0.15286491377113909</v>
      </c>
      <c r="AG5" s="561">
        <v>-0.25789669930054959</v>
      </c>
      <c r="AH5" s="561">
        <v>-2.772525522686764E-2</v>
      </c>
      <c r="AJ5" s="76">
        <v>100</v>
      </c>
    </row>
    <row r="6" spans="1:36" ht="13.15" customHeight="1">
      <c r="A6" s="2" t="s">
        <v>39</v>
      </c>
      <c r="B6" s="562">
        <v>2.5865297402395675E-2</v>
      </c>
      <c r="C6" s="562">
        <v>0.13549195164854183</v>
      </c>
      <c r="D6" s="562">
        <v>5.9983636460681812E-2</v>
      </c>
      <c r="E6" s="562">
        <v>9.7809619668444051E-2</v>
      </c>
      <c r="F6" s="562">
        <v>2.7284330263610376E-2</v>
      </c>
      <c r="G6" s="562">
        <v>5.5172268287022382E-2</v>
      </c>
      <c r="H6" s="562">
        <v>9.1205497041081607E-2</v>
      </c>
      <c r="I6" s="562">
        <v>-3.065820329044423E-2</v>
      </c>
      <c r="J6" s="562">
        <v>3.2074955078837737E-2</v>
      </c>
      <c r="K6" s="562">
        <v>3.2034277681725891E-2</v>
      </c>
      <c r="L6" s="562">
        <v>5.7428021033900982E-2</v>
      </c>
      <c r="M6" s="562">
        <v>5.3847087030364983E-2</v>
      </c>
      <c r="N6" s="562">
        <v>2.9105882356148981E-2</v>
      </c>
      <c r="O6" s="562">
        <v>-9.1110824451967679E-2</v>
      </c>
      <c r="P6" s="562">
        <v>-3.6256448373120066E-2</v>
      </c>
      <c r="Q6" s="562">
        <v>4.755081589897632E-2</v>
      </c>
      <c r="R6" s="562">
        <v>1.9186351153055753E-2</v>
      </c>
      <c r="S6" s="562">
        <v>3.0146148407686712E-2</v>
      </c>
      <c r="T6" s="562">
        <v>3.9110328751354805E-2</v>
      </c>
      <c r="U6" s="562">
        <v>2.9444285234228696E-2</v>
      </c>
      <c r="V6" s="562">
        <v>0.14209207743817553</v>
      </c>
      <c r="W6" s="562">
        <v>6.63172358009739E-2</v>
      </c>
      <c r="X6" s="562">
        <v>3.2009056848078227E-2</v>
      </c>
      <c r="Y6" s="562">
        <v>6.2054684768055195E-2</v>
      </c>
      <c r="Z6" s="562">
        <v>5.7712328877434549E-2</v>
      </c>
      <c r="AA6" s="562">
        <v>4.9715531932219677E-2</v>
      </c>
      <c r="AB6" s="562">
        <v>7.0136678298257676E-2</v>
      </c>
      <c r="AC6" s="562">
        <v>5.5653668321836956E-2</v>
      </c>
      <c r="AD6" s="562">
        <v>4.2079968770075346E-2</v>
      </c>
      <c r="AE6" s="562">
        <v>3.4896731829952912E-2</v>
      </c>
      <c r="AF6" s="562">
        <v>4.0093913684282528E-2</v>
      </c>
      <c r="AG6" s="562">
        <v>-3.9669544825010061E-2</v>
      </c>
      <c r="AH6" s="562">
        <v>-8.4613939545170908E-2</v>
      </c>
    </row>
    <row r="7" spans="1:36" ht="13.15" customHeight="1">
      <c r="A7" s="2" t="s">
        <v>40</v>
      </c>
      <c r="B7" s="562">
        <v>2.6508518091025553E-2</v>
      </c>
      <c r="C7" s="562">
        <v>1.7565101866528862E-2</v>
      </c>
      <c r="D7" s="562">
        <v>3.2105597915871489E-2</v>
      </c>
      <c r="E7" s="562">
        <v>9.7521838731026399E-3</v>
      </c>
      <c r="F7" s="562">
        <v>1.4341584917243522E-2</v>
      </c>
      <c r="G7" s="562">
        <v>3.4499529199393607E-2</v>
      </c>
      <c r="H7" s="562">
        <v>4.7841546900922348E-3</v>
      </c>
      <c r="I7" s="562">
        <v>1.3536074320320534E-2</v>
      </c>
      <c r="J7" s="562">
        <v>-1.4743982587087053E-3</v>
      </c>
      <c r="K7" s="562">
        <v>-8.2343680437324724E-4</v>
      </c>
      <c r="L7" s="562">
        <v>-2.9912585907439309E-3</v>
      </c>
      <c r="M7" s="562">
        <v>-1.8975309620452442E-2</v>
      </c>
      <c r="N7" s="562">
        <v>2.5965541424129303E-2</v>
      </c>
      <c r="O7" s="562">
        <v>4.1610579745092321E-3</v>
      </c>
      <c r="P7" s="562">
        <v>2.7921821707759989E-2</v>
      </c>
      <c r="Q7" s="562">
        <v>1.4078409222560031E-4</v>
      </c>
      <c r="R7" s="562">
        <v>-5.18729117563558E-3</v>
      </c>
      <c r="S7" s="562">
        <v>1.8376533387523932E-3</v>
      </c>
      <c r="T7" s="562">
        <v>-2.3585585337183527E-2</v>
      </c>
      <c r="U7" s="562">
        <v>1.4250104580415228E-2</v>
      </c>
      <c r="V7" s="562">
        <v>9.0163546107842052E-3</v>
      </c>
      <c r="W7" s="562">
        <v>2.8568696516174095E-3</v>
      </c>
      <c r="X7" s="562">
        <v>2.1479163942236599E-3</v>
      </c>
      <c r="Y7" s="562">
        <v>-7.6302938982426346E-3</v>
      </c>
      <c r="Z7" s="562">
        <v>1.4692544710366804E-2</v>
      </c>
      <c r="AA7" s="562">
        <v>1.9692877875819942E-2</v>
      </c>
      <c r="AB7" s="562">
        <v>1.1646102185348308E-2</v>
      </c>
      <c r="AC7" s="562">
        <v>2.1826601375370361E-2</v>
      </c>
      <c r="AD7" s="562">
        <v>9.5764441769024943E-3</v>
      </c>
      <c r="AE7" s="562">
        <v>1.4328018144585907E-2</v>
      </c>
      <c r="AF7" s="562">
        <v>2.1892054045069709E-2</v>
      </c>
      <c r="AG7" s="562">
        <v>3.7004399744371454E-2</v>
      </c>
      <c r="AH7" s="562">
        <v>-1.0787405782628431E-3</v>
      </c>
    </row>
    <row r="8" spans="1:36" ht="13.15" customHeight="1">
      <c r="A8" s="2" t="s">
        <v>41</v>
      </c>
      <c r="B8" s="562">
        <v>-6.791342265399633E-2</v>
      </c>
      <c r="C8" s="562">
        <v>-0.10126415989672255</v>
      </c>
      <c r="D8" s="562">
        <v>3.0903092139214071E-2</v>
      </c>
      <c r="E8" s="562">
        <v>-1.5152146970781252E-2</v>
      </c>
      <c r="F8" s="562">
        <v>-3.1855725919607301E-2</v>
      </c>
      <c r="G8" s="562">
        <v>-0.15440818959862471</v>
      </c>
      <c r="H8" s="562">
        <v>-0.15471806052593107</v>
      </c>
      <c r="I8" s="562">
        <v>-3.6526908504803859E-3</v>
      </c>
      <c r="J8" s="562">
        <v>-0.17251083125999217</v>
      </c>
      <c r="K8" s="562">
        <v>-4.871980648271295E-2</v>
      </c>
      <c r="L8" s="562">
        <v>-8.1065918581662705E-2</v>
      </c>
      <c r="M8" s="562">
        <v>-8.8507948200158962E-2</v>
      </c>
      <c r="N8" s="562">
        <v>-4.0319282252971721E-3</v>
      </c>
      <c r="O8" s="562">
        <v>6.0188174431185289E-3</v>
      </c>
      <c r="P8" s="562">
        <v>-5.7564755567118014E-2</v>
      </c>
      <c r="Q8" s="562">
        <v>6.2740718652023422E-2</v>
      </c>
      <c r="R8" s="562">
        <v>7.1109138208159353E-2</v>
      </c>
      <c r="S8" s="562">
        <v>4.8565924185760612E-2</v>
      </c>
      <c r="T8" s="562">
        <v>6.4654853777703358E-2</v>
      </c>
      <c r="U8" s="562">
        <v>9.8156617453025174E-2</v>
      </c>
      <c r="V8" s="562">
        <v>9.342166970240065E-2</v>
      </c>
      <c r="W8" s="562">
        <v>8.1107150173894846E-2</v>
      </c>
      <c r="X8" s="562">
        <v>5.8618300112948857E-2</v>
      </c>
      <c r="Y8" s="562">
        <v>6.0008299506503085E-3</v>
      </c>
      <c r="Z8" s="562">
        <v>0.11550304863931693</v>
      </c>
      <c r="AA8" s="562">
        <v>4.9533411583137815E-2</v>
      </c>
      <c r="AB8" s="562">
        <v>9.0029782704016764E-2</v>
      </c>
      <c r="AC8" s="562">
        <v>3.7479350033851951E-2</v>
      </c>
      <c r="AD8" s="562">
        <v>-1.1016703180362715E-2</v>
      </c>
      <c r="AE8" s="562">
        <v>-3.2787482987495335E-2</v>
      </c>
      <c r="AF8" s="562">
        <v>3.4540142617501607E-3</v>
      </c>
      <c r="AG8" s="562">
        <v>-0.10890196042357686</v>
      </c>
      <c r="AH8" s="562">
        <v>3.608123124405635E-2</v>
      </c>
    </row>
    <row r="9" spans="1:36" ht="13.15" customHeight="1">
      <c r="A9" s="2" t="s">
        <v>42</v>
      </c>
      <c r="B9" s="562">
        <v>-3.1177432529269199E-2</v>
      </c>
      <c r="C9" s="562">
        <v>-4.3986082141741281E-3</v>
      </c>
      <c r="D9" s="562">
        <v>-1.3929121158240479E-2</v>
      </c>
      <c r="E9" s="562">
        <v>0.19731207167749068</v>
      </c>
      <c r="F9" s="562">
        <v>-7.5067397245657738E-3</v>
      </c>
      <c r="G9" s="562">
        <v>-3.186810095475201E-2</v>
      </c>
      <c r="H9" s="562">
        <v>-2.0464782196909503E-2</v>
      </c>
      <c r="I9" s="562">
        <v>-0.21542246324175993</v>
      </c>
      <c r="J9" s="562">
        <v>-6.6362729745693474E-2</v>
      </c>
      <c r="K9" s="562">
        <v>-5.9065750576428279E-3</v>
      </c>
      <c r="L9" s="562">
        <v>-8.9406338278009696E-4</v>
      </c>
      <c r="M9" s="562">
        <v>3.7291331688885369E-2</v>
      </c>
      <c r="N9" s="562">
        <v>3.3351820161877002E-2</v>
      </c>
      <c r="O9" s="562">
        <v>5.360399288644649E-3</v>
      </c>
      <c r="P9" s="562">
        <v>3.6760332534774169E-2</v>
      </c>
      <c r="Q9" s="562">
        <v>-5.0732300471045016E-2</v>
      </c>
      <c r="R9" s="562">
        <v>7.9227594838823454E-2</v>
      </c>
      <c r="S9" s="562">
        <v>2.5140038628551024E-2</v>
      </c>
      <c r="T9" s="562">
        <v>-6.0669932320391425E-2</v>
      </c>
      <c r="U9" s="562">
        <v>4.213998729171195E-2</v>
      </c>
      <c r="V9" s="562">
        <v>-3.2773845690973677E-2</v>
      </c>
      <c r="W9" s="562">
        <v>5.8236126162882493E-3</v>
      </c>
      <c r="X9" s="562">
        <v>1.7515810622379842E-2</v>
      </c>
      <c r="Y9" s="562">
        <v>2.029390775328804E-2</v>
      </c>
      <c r="Z9" s="562">
        <v>-3.5014693057511238E-2</v>
      </c>
      <c r="AA9" s="562">
        <v>4.2758470742155857E-2</v>
      </c>
      <c r="AB9" s="562">
        <v>2.8915967152227929E-2</v>
      </c>
      <c r="AC9" s="562">
        <v>0.10192817751955568</v>
      </c>
      <c r="AD9" s="562">
        <v>-5.2949717504215624E-3</v>
      </c>
      <c r="AE9" s="562">
        <v>-0.1076203297923235</v>
      </c>
      <c r="AF9" s="562">
        <v>-0.24095954505184708</v>
      </c>
      <c r="AG9" s="562">
        <v>-0.20892016417448692</v>
      </c>
      <c r="AH9" s="562">
        <v>8.732138271240697E-3</v>
      </c>
    </row>
    <row r="10" spans="1:36" ht="13.15" customHeight="1">
      <c r="A10" s="2" t="s">
        <v>43</v>
      </c>
      <c r="B10" s="562">
        <v>6.1262859966377495E-2</v>
      </c>
      <c r="C10" s="562">
        <v>8.6468635134930999E-2</v>
      </c>
      <c r="D10" s="562">
        <v>9.6349235193716604E-2</v>
      </c>
      <c r="E10" s="562">
        <v>-8.9646159051184181E-3</v>
      </c>
      <c r="F10" s="562">
        <v>0.21406600409946319</v>
      </c>
      <c r="G10" s="562">
        <v>0.13238989928785264</v>
      </c>
      <c r="H10" s="562">
        <v>0.22061404525556655</v>
      </c>
      <c r="I10" s="562">
        <v>0.38554090949178738</v>
      </c>
      <c r="J10" s="562">
        <v>0.15227352159496615</v>
      </c>
      <c r="K10" s="562">
        <v>3.3482032631405263E-2</v>
      </c>
      <c r="L10" s="562">
        <v>-3.0974745946909486E-2</v>
      </c>
      <c r="M10" s="562">
        <v>-9.4104126782687661E-2</v>
      </c>
      <c r="N10" s="562">
        <v>8.8642521027362271E-3</v>
      </c>
      <c r="O10" s="562">
        <v>5.2608705162166924E-2</v>
      </c>
      <c r="P10" s="562">
        <v>5.962057155328717E-2</v>
      </c>
      <c r="Q10" s="562">
        <v>0.2025572013148354</v>
      </c>
      <c r="R10" s="562">
        <v>0.24165996956212088</v>
      </c>
      <c r="S10" s="562">
        <v>9.5195169765844287E-2</v>
      </c>
      <c r="T10" s="562">
        <v>0.13964712086263242</v>
      </c>
      <c r="U10" s="562">
        <v>-5.1759427186259784E-3</v>
      </c>
      <c r="V10" s="562">
        <v>0.24443097228603392</v>
      </c>
      <c r="W10" s="562">
        <v>0.13020764849629771</v>
      </c>
      <c r="X10" s="562">
        <v>0.1545940163940232</v>
      </c>
      <c r="Y10" s="562">
        <v>0.22511342349409791</v>
      </c>
      <c r="Z10" s="562">
        <v>9.2722900452335721E-2</v>
      </c>
      <c r="AA10" s="562">
        <v>0.16241658439612608</v>
      </c>
      <c r="AB10" s="562">
        <v>0.14841271832056399</v>
      </c>
      <c r="AC10" s="562">
        <v>-4.9659031493687153E-2</v>
      </c>
      <c r="AD10" s="562">
        <v>-0.37208371713270522</v>
      </c>
      <c r="AE10" s="562">
        <v>-2.5045767021664701E-2</v>
      </c>
      <c r="AF10" s="562">
        <v>8.8149681743402264E-2</v>
      </c>
      <c r="AG10" s="562">
        <v>0.19087798464283304</v>
      </c>
      <c r="AH10" s="562">
        <v>0.56336255962377391</v>
      </c>
    </row>
    <row r="11" spans="1:36" ht="13.15" customHeight="1">
      <c r="A11" s="2" t="s">
        <v>44</v>
      </c>
      <c r="B11" s="562">
        <v>6.5652215186197918E-2</v>
      </c>
      <c r="C11" s="562">
        <v>-4.0877367800022109E-2</v>
      </c>
      <c r="D11" s="562">
        <v>-7.3740066630305939E-2</v>
      </c>
      <c r="E11" s="562">
        <v>-0.13474252375155565</v>
      </c>
      <c r="F11" s="562">
        <v>-0.12506962213550904</v>
      </c>
      <c r="G11" s="562">
        <v>2.0349695215176145E-2</v>
      </c>
      <c r="H11" s="562">
        <v>-5.0495777875039026E-2</v>
      </c>
      <c r="I11" s="562">
        <v>-6.2057241505969231E-2</v>
      </c>
      <c r="J11" s="562">
        <v>9.5394021171952767E-2</v>
      </c>
      <c r="K11" s="562">
        <v>-1.4932538053496664E-4</v>
      </c>
      <c r="L11" s="562">
        <v>0.14393651680582151</v>
      </c>
      <c r="M11" s="562">
        <v>8.2859168591767618E-2</v>
      </c>
      <c r="N11" s="562">
        <v>-4.4962834825856966E-2</v>
      </c>
      <c r="O11" s="562">
        <v>2.6119955711384937E-2</v>
      </c>
      <c r="P11" s="562">
        <v>-0.11000561021762251</v>
      </c>
      <c r="Q11" s="562">
        <v>-0.16150547886335972</v>
      </c>
      <c r="R11" s="562">
        <v>-0.38017850446337603</v>
      </c>
      <c r="S11" s="562">
        <v>-0.13809533176309483</v>
      </c>
      <c r="T11" s="562">
        <v>-9.2806104881644924E-2</v>
      </c>
      <c r="U11" s="562">
        <v>-0.12401738493712179</v>
      </c>
      <c r="V11" s="562">
        <v>-0.37232376025247083</v>
      </c>
      <c r="W11" s="562">
        <v>-0.2388600946782066</v>
      </c>
      <c r="X11" s="562">
        <v>-0.21064828726493606</v>
      </c>
      <c r="Y11" s="562">
        <v>-0.20950097671037912</v>
      </c>
      <c r="Z11" s="562">
        <v>-0.15720553506703491</v>
      </c>
      <c r="AA11" s="562">
        <v>-0.24001434149242054</v>
      </c>
      <c r="AB11" s="562">
        <v>-0.29241254689993529</v>
      </c>
      <c r="AC11" s="562">
        <v>-0.17400817191081738</v>
      </c>
      <c r="AD11" s="562">
        <v>0.22752048362561506</v>
      </c>
      <c r="AE11" s="562">
        <v>2.8165385184115425E-2</v>
      </c>
      <c r="AF11" s="562">
        <v>5.9974415842997564E-2</v>
      </c>
      <c r="AG11" s="562">
        <v>0.12020983095778515</v>
      </c>
      <c r="AH11" s="562">
        <v>-0.36721277148562215</v>
      </c>
    </row>
    <row r="12" spans="1:36" ht="13.15" customHeight="1">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row>
    <row r="13" spans="1:36" ht="13.15" customHeight="1">
      <c r="A13" s="3" t="s">
        <v>45</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row>
    <row r="14" spans="1:36" ht="13.15" customHeight="1">
      <c r="A14" s="2" t="s">
        <v>46</v>
      </c>
      <c r="B14" s="4"/>
      <c r="C14" s="4"/>
      <c r="D14" s="4"/>
      <c r="E14" s="4"/>
      <c r="F14" s="4"/>
      <c r="G14" s="4"/>
      <c r="H14" s="4"/>
      <c r="I14" s="4"/>
      <c r="J14" s="4"/>
      <c r="K14" s="4"/>
      <c r="L14" s="4"/>
      <c r="M14" s="4"/>
      <c r="N14" s="4">
        <v>-27.837600196394003</v>
      </c>
      <c r="O14" s="4">
        <v>-26.68053104925599</v>
      </c>
      <c r="P14" s="4">
        <v>-17.983722384593992</v>
      </c>
      <c r="Q14" s="4">
        <v>-1.0912624720898758</v>
      </c>
      <c r="R14" s="4">
        <v>31.558282691282034</v>
      </c>
      <c r="S14" s="4">
        <v>26.404869174443419</v>
      </c>
      <c r="T14" s="4">
        <v>31.61868339699922</v>
      </c>
      <c r="U14" s="4">
        <v>25.714852735769693</v>
      </c>
      <c r="V14" s="4">
        <v>13.369888679031249</v>
      </c>
      <c r="W14" s="4">
        <v>16.162342799217239</v>
      </c>
      <c r="X14" s="4">
        <v>20.205055011266225</v>
      </c>
      <c r="Y14" s="4">
        <v>8.9151160452733649</v>
      </c>
      <c r="Z14" s="4">
        <v>1.2045471672451338</v>
      </c>
      <c r="AA14" s="4">
        <v>4.0811894768234209</v>
      </c>
      <c r="AB14" s="4">
        <v>-0.55528744908239958</v>
      </c>
      <c r="AC14" s="4">
        <v>-5.8801642900677109</v>
      </c>
      <c r="AD14" s="4">
        <v>-6.8253257484303917</v>
      </c>
      <c r="AE14" s="4">
        <v>-14.945393073325329</v>
      </c>
      <c r="AF14" s="4">
        <v>-1.440654810515942</v>
      </c>
      <c r="AG14" s="4">
        <v>16.898791520061838</v>
      </c>
      <c r="AH14" s="2">
        <v>34.546116330618979</v>
      </c>
    </row>
    <row r="15" spans="1:36" ht="13.15" customHeight="1">
      <c r="A15" s="76" t="s">
        <v>47</v>
      </c>
      <c r="B15" s="561">
        <v>6.7863638736092913E-2</v>
      </c>
      <c r="C15" s="561">
        <v>4.7335934127549217E-2</v>
      </c>
      <c r="D15" s="561">
        <v>0.26610545485725701</v>
      </c>
      <c r="E15" s="561">
        <v>0.31534066115706949</v>
      </c>
      <c r="F15" s="561">
        <v>0.19818699444660237</v>
      </c>
      <c r="G15" s="561">
        <v>5.4679849311231488E-2</v>
      </c>
      <c r="H15" s="561">
        <v>0.35773289500395911</v>
      </c>
      <c r="I15" s="561">
        <v>0.15584067306650629</v>
      </c>
      <c r="J15" s="561">
        <v>0.13434064646652155</v>
      </c>
      <c r="K15" s="561">
        <v>0.20219565269249506</v>
      </c>
      <c r="L15" s="561">
        <v>8.6005932412098071E-2</v>
      </c>
      <c r="M15" s="561">
        <v>0.15750334536591781</v>
      </c>
      <c r="N15" s="561">
        <v>0.1557210954797088</v>
      </c>
      <c r="O15" s="561">
        <v>2.6907345401746774E-2</v>
      </c>
      <c r="P15" s="561">
        <v>-0.1271338541582836</v>
      </c>
      <c r="Q15" s="561">
        <v>1.4710155158184524E-2</v>
      </c>
      <c r="R15" s="561">
        <v>-5.4066399442644568E-2</v>
      </c>
      <c r="S15" s="561">
        <v>-5.0065320326542755E-2</v>
      </c>
      <c r="T15" s="561">
        <v>7.0023298711935356E-2</v>
      </c>
      <c r="U15" s="561">
        <v>-0.15453687960084128</v>
      </c>
      <c r="V15" s="561">
        <v>3.0051098372412044E-2</v>
      </c>
      <c r="W15" s="561">
        <v>3.1766021643901965E-3</v>
      </c>
      <c r="X15" s="561">
        <v>-9.9286406129752702E-3</v>
      </c>
      <c r="Y15" s="561">
        <v>0.15999999269088527</v>
      </c>
      <c r="Z15" s="561">
        <v>0.14599999999999999</v>
      </c>
      <c r="AA15" s="561">
        <v>0.113</v>
      </c>
      <c r="AB15" s="561">
        <v>-1.9E-2</v>
      </c>
      <c r="AC15" s="561">
        <v>-0.16</v>
      </c>
      <c r="AD15" s="561">
        <v>-0.29699999999999999</v>
      </c>
      <c r="AE15" s="561">
        <v>-0.21600000000000003</v>
      </c>
      <c r="AF15" s="561">
        <v>-4.0000000000000001E-3</v>
      </c>
      <c r="AG15" s="561">
        <v>0.20499999999999999</v>
      </c>
      <c r="AH15" s="561">
        <v>0.42330463323755313</v>
      </c>
    </row>
    <row r="16" spans="1:36" ht="13.15" customHeight="1">
      <c r="A16" s="2" t="s">
        <v>48</v>
      </c>
      <c r="B16" s="103">
        <v>-2.1688202535338139E-2</v>
      </c>
      <c r="C16" s="103">
        <v>-5.8042044135184635E-2</v>
      </c>
      <c r="D16" s="103">
        <v>8.8728774865233645E-3</v>
      </c>
      <c r="E16" s="103">
        <v>1.8130084731068044E-2</v>
      </c>
      <c r="F16" s="103">
        <v>-8.3147117639232757E-2</v>
      </c>
      <c r="G16" s="103">
        <v>3.4117643271195765E-3</v>
      </c>
      <c r="H16" s="103">
        <v>-6.1526077562102426E-2</v>
      </c>
      <c r="I16" s="103">
        <v>-8.0161117794304668E-2</v>
      </c>
      <c r="J16" s="103">
        <v>4.3202841971881754E-2</v>
      </c>
      <c r="K16" s="103">
        <v>-2.0786316955124954E-2</v>
      </c>
      <c r="L16" s="103">
        <v>2.4501481605781122E-2</v>
      </c>
      <c r="M16" s="103">
        <v>-2.4684700040466811E-2</v>
      </c>
      <c r="N16" s="103">
        <v>-3.1075534124303719E-2</v>
      </c>
      <c r="O16" s="103">
        <v>2.6168329485678172E-2</v>
      </c>
      <c r="P16" s="103">
        <v>4.8026838076889192E-2</v>
      </c>
      <c r="Q16" s="103">
        <v>0.15587231428968046</v>
      </c>
      <c r="R16" s="562">
        <v>0.19062164226710501</v>
      </c>
      <c r="S16" s="562">
        <v>-9.0801999064161532E-2</v>
      </c>
      <c r="T16" s="562">
        <v>5.0212618383780591E-2</v>
      </c>
      <c r="U16" s="562">
        <v>-0.16011743467261436</v>
      </c>
      <c r="V16" s="562">
        <v>-2.3845581915394553E-2</v>
      </c>
      <c r="W16" s="562">
        <v>9.9925575114108781E-4</v>
      </c>
      <c r="X16" s="562">
        <v>-5.6292741909113901E-3</v>
      </c>
      <c r="Y16" s="103">
        <v>0.1190324370919365</v>
      </c>
      <c r="Z16" s="103">
        <v>5.800000000000001E-2</v>
      </c>
      <c r="AA16" s="103">
        <v>-6.0000000000000001E-3</v>
      </c>
      <c r="AB16" s="103">
        <v>7.2000000000000008E-2</v>
      </c>
      <c r="AC16" s="103">
        <v>-8.8000000000000009E-2</v>
      </c>
      <c r="AD16" s="103">
        <v>-0.151</v>
      </c>
      <c r="AE16" s="103">
        <v>-0.157</v>
      </c>
      <c r="AF16" s="103">
        <v>-3.9E-2</v>
      </c>
      <c r="AG16" s="103">
        <v>0.10099999999999999</v>
      </c>
      <c r="AH16" s="103">
        <v>0.19098454381369132</v>
      </c>
    </row>
    <row r="17" spans="1:34" ht="13.15" customHeight="1">
      <c r="A17" s="2" t="s">
        <v>49</v>
      </c>
      <c r="B17" s="103">
        <v>3.0865896875305811E-2</v>
      </c>
      <c r="C17" s="103">
        <v>3.1656553437540161E-2</v>
      </c>
      <c r="D17" s="103">
        <v>3.7247326837437929E-2</v>
      </c>
      <c r="E17" s="103">
        <v>4.3138483526068375E-2</v>
      </c>
      <c r="F17" s="103">
        <v>5.9504799817348533E-2</v>
      </c>
      <c r="G17" s="103">
        <v>2.7241788665069593E-2</v>
      </c>
      <c r="H17" s="103">
        <v>8.4448941591199755E-2</v>
      </c>
      <c r="I17" s="103">
        <v>6.2835063764071965E-3</v>
      </c>
      <c r="J17" s="103">
        <v>3.5543857563032313E-2</v>
      </c>
      <c r="K17" s="103">
        <v>1.3355372674270626E-2</v>
      </c>
      <c r="L17" s="103">
        <v>1.832470744261638E-2</v>
      </c>
      <c r="M17" s="103">
        <v>5.175698453555598E-2</v>
      </c>
      <c r="N17" s="103">
        <v>1.380336280565839E-2</v>
      </c>
      <c r="O17" s="103">
        <v>9.8894953049122464E-3</v>
      </c>
      <c r="P17" s="103">
        <v>-5.32925654741737E-2</v>
      </c>
      <c r="Q17" s="103">
        <v>-1.5750755719189005E-2</v>
      </c>
      <c r="R17" s="562">
        <v>-4.4583759121322043E-2</v>
      </c>
      <c r="S17" s="562">
        <v>6.1407855418836059E-3</v>
      </c>
      <c r="T17" s="562">
        <v>1.0786899060988085E-2</v>
      </c>
      <c r="U17" s="562">
        <v>-2.8613100282875115E-2</v>
      </c>
      <c r="V17" s="562">
        <v>-6.3964430270668894E-3</v>
      </c>
      <c r="W17" s="562">
        <v>1.3522060102961594E-3</v>
      </c>
      <c r="X17" s="562">
        <v>-4.5074053932796345E-3</v>
      </c>
      <c r="Y17" s="103">
        <v>-3.1915430739153608E-2</v>
      </c>
      <c r="Z17" s="103">
        <v>-2E-3</v>
      </c>
      <c r="AA17" s="103">
        <v>4.0000000000000001E-3</v>
      </c>
      <c r="AB17" s="103">
        <v>8.0000000000000002E-3</v>
      </c>
      <c r="AC17" s="103">
        <v>2.1000000000000001E-2</v>
      </c>
      <c r="AD17" s="103">
        <v>-0.08</v>
      </c>
      <c r="AE17" s="103">
        <v>-7.0999999999999994E-2</v>
      </c>
      <c r="AF17" s="103">
        <v>-2E-3</v>
      </c>
      <c r="AG17" s="103">
        <v>-6.0000000000000001E-3</v>
      </c>
      <c r="AH17" s="103">
        <v>9.470031958312114E-2</v>
      </c>
    </row>
    <row r="18" spans="1:34" ht="13.15" customHeight="1">
      <c r="A18" s="2" t="s">
        <v>50</v>
      </c>
      <c r="B18" s="103">
        <v>9.2114787366083251E-3</v>
      </c>
      <c r="C18" s="103">
        <v>-5.3947282934829179E-2</v>
      </c>
      <c r="D18" s="103">
        <v>-3.6115442480233559E-2</v>
      </c>
      <c r="E18" s="103">
        <v>-1.4729302198918765E-2</v>
      </c>
      <c r="F18" s="103">
        <v>-4.8776603089080404E-2</v>
      </c>
      <c r="G18" s="103">
        <v>-4.4247244657480846E-2</v>
      </c>
      <c r="H18" s="103">
        <v>2.5292220891201089E-2</v>
      </c>
      <c r="I18" s="103">
        <v>-1.8483174702115978E-2</v>
      </c>
      <c r="J18" s="103">
        <v>-2.7382035977944932E-2</v>
      </c>
      <c r="K18" s="103">
        <v>-4.4976000106260322E-2</v>
      </c>
      <c r="L18" s="103">
        <v>-4.3030987035443502E-2</v>
      </c>
      <c r="M18" s="103">
        <v>-2.4627312967769158E-2</v>
      </c>
      <c r="N18" s="103">
        <v>-1.9495116180136343E-2</v>
      </c>
      <c r="O18" s="103">
        <v>1.7452356421381553E-2</v>
      </c>
      <c r="P18" s="103">
        <v>-8.0243236075195311E-3</v>
      </c>
      <c r="Q18" s="103">
        <v>2.7817859542578486E-2</v>
      </c>
      <c r="R18" s="562">
        <v>3.8407166153017799E-2</v>
      </c>
      <c r="S18" s="562">
        <v>-3.0784635336978186E-2</v>
      </c>
      <c r="T18" s="562">
        <v>4.104046220377653E-2</v>
      </c>
      <c r="U18" s="562">
        <v>2.5998613409446689E-2</v>
      </c>
      <c r="V18" s="562">
        <v>3.8303034729587002E-2</v>
      </c>
      <c r="W18" s="562">
        <v>2.9257669238414163E-3</v>
      </c>
      <c r="X18" s="562">
        <v>-5.6468315227636611E-3</v>
      </c>
      <c r="Y18" s="103">
        <v>-8.52944188472461E-3</v>
      </c>
      <c r="Z18" s="103">
        <v>0</v>
      </c>
      <c r="AA18" s="103">
        <v>3.4000000000000002E-2</v>
      </c>
      <c r="AB18" s="103">
        <v>1.3999999999999999E-2</v>
      </c>
      <c r="AC18" s="103">
        <v>1.6E-2</v>
      </c>
      <c r="AD18" s="103">
        <v>-1.1000000000000001E-2</v>
      </c>
      <c r="AE18" s="103">
        <v>3.1E-2</v>
      </c>
      <c r="AF18" s="103">
        <v>-4.0000000000000001E-3</v>
      </c>
      <c r="AG18" s="103">
        <v>-1.9E-2</v>
      </c>
      <c r="AH18" s="103">
        <v>7.9294638733591605E-3</v>
      </c>
    </row>
    <row r="19" spans="1:34" ht="13.15" customHeight="1">
      <c r="A19" s="2" t="s">
        <v>51</v>
      </c>
      <c r="B19" s="103">
        <v>-6.0729417475898408E-3</v>
      </c>
      <c r="C19" s="103">
        <v>9.1952204860627884E-2</v>
      </c>
      <c r="D19" s="103">
        <v>0.21097975311651687</v>
      </c>
      <c r="E19" s="103">
        <v>0.27098594949925031</v>
      </c>
      <c r="F19" s="103">
        <v>0.30442048710927605</v>
      </c>
      <c r="G19" s="103">
        <v>0.10332458958507047</v>
      </c>
      <c r="H19" s="103">
        <v>0.22806572336758488</v>
      </c>
      <c r="I19" s="103">
        <v>0.20408878942435288</v>
      </c>
      <c r="J19" s="103">
        <v>8.8195208909819994E-2</v>
      </c>
      <c r="K19" s="103">
        <v>0.2276450333685201</v>
      </c>
      <c r="L19" s="103">
        <v>5.2328563325948624E-2</v>
      </c>
      <c r="M19" s="103">
        <v>0.10982897112037486</v>
      </c>
      <c r="N19" s="103">
        <v>0.16484627246835945</v>
      </c>
      <c r="O19" s="103">
        <v>-9.0065289745467944E-2</v>
      </c>
      <c r="P19" s="103">
        <v>-0.1253609789607516</v>
      </c>
      <c r="Q19" s="103">
        <v>-0.15353628817925871</v>
      </c>
      <c r="R19" s="562">
        <v>-0.24839967617146891</v>
      </c>
      <c r="S19" s="562">
        <v>6.3761823835556203E-2</v>
      </c>
      <c r="T19" s="562">
        <v>-4.8491332557771001E-2</v>
      </c>
      <c r="U19" s="562">
        <v>-3.3434756246574569E-2</v>
      </c>
      <c r="V19" s="562">
        <v>2.9722136265958779E-2</v>
      </c>
      <c r="W19" s="562">
        <v>-1.1504836281216451E-3</v>
      </c>
      <c r="X19" s="562">
        <v>8.8050390599899112E-3</v>
      </c>
      <c r="Y19" s="103">
        <v>4.8742896229075218E-2</v>
      </c>
      <c r="Z19" s="103">
        <v>0.105</v>
      </c>
      <c r="AA19" s="103">
        <v>1.7000000000000001E-2</v>
      </c>
      <c r="AB19" s="103">
        <v>-7.2000000000000008E-2</v>
      </c>
      <c r="AC19" s="103">
        <v>-0.11800000000000001</v>
      </c>
      <c r="AD19" s="103">
        <v>-5.9000000000000004E-2</v>
      </c>
      <c r="AE19" s="103">
        <v>-3.7000000000000005E-2</v>
      </c>
      <c r="AF19" s="103">
        <v>1.6E-2</v>
      </c>
      <c r="AG19" s="103">
        <v>0.126</v>
      </c>
      <c r="AH19" s="103">
        <v>0.11225382200967651</v>
      </c>
    </row>
    <row r="20" spans="1:34" ht="13.15" customHeight="1">
      <c r="A20" s="2" t="s">
        <v>52</v>
      </c>
      <c r="B20" s="103">
        <v>5.5547407407107036E-2</v>
      </c>
      <c r="C20" s="103">
        <v>3.5716502899395083E-2</v>
      </c>
      <c r="D20" s="103">
        <v>4.5120939897012227E-2</v>
      </c>
      <c r="E20" s="103">
        <v>-2.1845544003987129E-3</v>
      </c>
      <c r="F20" s="103">
        <v>-3.3814571751709002E-2</v>
      </c>
      <c r="G20" s="103">
        <v>-3.5051048608547415E-2</v>
      </c>
      <c r="H20" s="103">
        <v>8.1452086716076191E-2</v>
      </c>
      <c r="I20" s="103">
        <v>4.4112669762166906E-2</v>
      </c>
      <c r="J20" s="103">
        <v>-5.2192260002676284E-3</v>
      </c>
      <c r="K20" s="103">
        <v>2.6957563711089885E-2</v>
      </c>
      <c r="L20" s="103">
        <v>3.3882167073195447E-2</v>
      </c>
      <c r="M20" s="103">
        <v>4.5229402718223115E-2</v>
      </c>
      <c r="N20" s="103">
        <v>2.7642110510130814E-2</v>
      </c>
      <c r="O20" s="103">
        <v>6.3462453935242788E-2</v>
      </c>
      <c r="P20" s="103">
        <v>1.1517175807272012E-2</v>
      </c>
      <c r="Q20" s="103">
        <v>3.0702522437331555E-4</v>
      </c>
      <c r="R20" s="562">
        <v>9.8882274300236411E-3</v>
      </c>
      <c r="S20" s="562">
        <v>1.6187046971571672E-3</v>
      </c>
      <c r="T20" s="562">
        <v>1.6474651621161272E-2</v>
      </c>
      <c r="U20" s="562">
        <v>4.1629798191776216E-2</v>
      </c>
      <c r="V20" s="562">
        <v>-7.7320476806723949E-3</v>
      </c>
      <c r="W20" s="562">
        <v>-9.5014289276681735E-4</v>
      </c>
      <c r="X20" s="562">
        <v>-2.9501685660104893E-3</v>
      </c>
      <c r="Y20" s="103">
        <v>3.248689090104008E-2</v>
      </c>
      <c r="Z20" s="103">
        <v>-1.7999999999999999E-2</v>
      </c>
      <c r="AA20" s="103">
        <v>-2.4E-2</v>
      </c>
      <c r="AB20" s="103">
        <v>-5.7000000000000002E-2</v>
      </c>
      <c r="AC20" s="103">
        <v>-2.2000000000000002E-2</v>
      </c>
      <c r="AD20" s="103">
        <v>3.3000000000000002E-2</v>
      </c>
      <c r="AE20" s="103">
        <v>1.9E-2</v>
      </c>
      <c r="AF20" s="103">
        <v>2.5000000000000001E-2</v>
      </c>
      <c r="AG20" s="103">
        <v>4.0000000000000001E-3</v>
      </c>
      <c r="AH20" s="103">
        <v>1.7436483957705067E-2</v>
      </c>
    </row>
    <row r="21" spans="1:34" ht="13.15" customHeight="1">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row>
    <row r="22" spans="1:34" ht="13.15" customHeight="1">
      <c r="A22" s="3" t="s">
        <v>53</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row>
    <row r="23" spans="1:34" ht="13.15" customHeight="1">
      <c r="A23" s="2" t="s">
        <v>54</v>
      </c>
      <c r="B23" s="562">
        <v>-0.16849024907295054</v>
      </c>
      <c r="C23" s="562">
        <v>-0.15876320339844541</v>
      </c>
      <c r="D23" s="562">
        <v>2.4608667347333357E-2</v>
      </c>
      <c r="E23" s="562">
        <v>0.37374714536209708</v>
      </c>
      <c r="F23" s="562">
        <v>-8.6947969974444095E-2</v>
      </c>
      <c r="G23" s="562">
        <v>-0.36364844149294373</v>
      </c>
      <c r="H23" s="562">
        <v>-0.28051681119839678</v>
      </c>
      <c r="I23" s="562">
        <v>-0.37497433345011055</v>
      </c>
      <c r="J23" s="562">
        <v>-0.63063445677513386</v>
      </c>
      <c r="K23" s="562">
        <v>-0.17698998188737425</v>
      </c>
      <c r="L23" s="562">
        <v>-0.19899556190491607</v>
      </c>
      <c r="M23" s="562">
        <v>-0.15249841709159373</v>
      </c>
      <c r="N23" s="562">
        <v>0.2178191698796581</v>
      </c>
      <c r="O23" s="562">
        <v>4.5241658384141292E-2</v>
      </c>
      <c r="P23" s="562">
        <v>-6.8449068809997127E-2</v>
      </c>
      <c r="Q23" s="562">
        <v>4.1025061981937894E-2</v>
      </c>
      <c r="R23" s="562">
        <v>0.96138782440263393</v>
      </c>
      <c r="S23" s="562">
        <v>0.28124352366780592</v>
      </c>
      <c r="T23" s="562">
        <v>1.2955001111384146E-2</v>
      </c>
      <c r="U23" s="562">
        <v>0.50680263021271355</v>
      </c>
      <c r="V23" s="562">
        <v>0.20284077475947981</v>
      </c>
      <c r="W23" s="562">
        <v>0.27514959458120747</v>
      </c>
      <c r="X23" s="562">
        <v>0.26055946798471408</v>
      </c>
      <c r="Y23" s="562">
        <v>6.6492594883217571E-2</v>
      </c>
      <c r="Z23" s="562">
        <v>0.24257136061117415</v>
      </c>
      <c r="AA23" s="562">
        <v>0.23995624372645286</v>
      </c>
      <c r="AB23" s="562">
        <v>0.34044844354388104</v>
      </c>
      <c r="AC23" s="562">
        <v>0.36238877855057355</v>
      </c>
      <c r="AD23" s="562">
        <v>-4.3060240376059156E-2</v>
      </c>
      <c r="AE23" s="562">
        <v>-0.31917129467617222</v>
      </c>
      <c r="AF23" s="562">
        <v>-0.53590713675843193</v>
      </c>
      <c r="AG23" s="562">
        <v>-0.60230615422321043</v>
      </c>
      <c r="AH23" s="562">
        <v>0.11012149086520108</v>
      </c>
    </row>
    <row r="24" spans="1:34" ht="13.15" customHeight="1">
      <c r="A24" s="2" t="s">
        <v>55</v>
      </c>
      <c r="B24" s="100">
        <v>1032.3803954399928</v>
      </c>
      <c r="C24" s="100">
        <v>730.74406949062723</v>
      </c>
      <c r="D24" s="100">
        <v>787.44398143828482</v>
      </c>
      <c r="E24" s="100">
        <v>695.50416644109998</v>
      </c>
      <c r="F24" s="100">
        <v>565.98531825456007</v>
      </c>
      <c r="G24" s="100">
        <v>359.66799671297429</v>
      </c>
      <c r="H24" s="100">
        <v>473.85385361040085</v>
      </c>
      <c r="I24" s="100">
        <v>591.94310875455403</v>
      </c>
      <c r="J24" s="100">
        <v>310.79124706799757</v>
      </c>
      <c r="K24" s="100">
        <v>345.75097141112337</v>
      </c>
      <c r="L24" s="100">
        <v>369.11723573832001</v>
      </c>
      <c r="M24" s="100">
        <v>370.65558836776796</v>
      </c>
      <c r="N24" s="100">
        <v>386.34512315014246</v>
      </c>
      <c r="O24" s="100">
        <v>329.45963182102264</v>
      </c>
      <c r="P24" s="100">
        <v>323.11365032400818</v>
      </c>
      <c r="Q24" s="100">
        <v>447.49935182058596</v>
      </c>
      <c r="R24" s="100">
        <v>254.03633783035008</v>
      </c>
      <c r="S24" s="100">
        <v>536.2431323621862</v>
      </c>
      <c r="T24" s="100">
        <v>549.88057181947181</v>
      </c>
      <c r="U24" s="100">
        <v>746.09230848711434</v>
      </c>
      <c r="V24" s="100">
        <v>618.16106085479612</v>
      </c>
      <c r="W24" s="100">
        <v>618.94845035611377</v>
      </c>
      <c r="X24" s="100">
        <v>633.72723911063349</v>
      </c>
      <c r="Y24" s="100">
        <v>857.81657213443668</v>
      </c>
      <c r="Z24" s="100">
        <v>610.92550334220266</v>
      </c>
      <c r="AA24" s="100">
        <v>797.98842615996205</v>
      </c>
      <c r="AB24" s="100">
        <v>679.2667996812346</v>
      </c>
      <c r="AC24" s="100">
        <v>1042.6145611544471</v>
      </c>
      <c r="AD24" s="100">
        <v>609.6</v>
      </c>
      <c r="AE24" s="100">
        <v>745.9</v>
      </c>
      <c r="AF24" s="100">
        <v>430</v>
      </c>
      <c r="AG24" s="100">
        <v>774.8</v>
      </c>
      <c r="AH24" s="100">
        <v>717.5</v>
      </c>
    </row>
    <row r="25" spans="1:34" ht="13.15" customHeight="1">
      <c r="A25" s="2" t="s">
        <v>56</v>
      </c>
      <c r="B25" s="100">
        <v>37.218833530999994</v>
      </c>
      <c r="C25" s="100">
        <v>215.67134070300003</v>
      </c>
      <c r="D25" s="100">
        <v>545.18437235189981</v>
      </c>
      <c r="E25" s="100">
        <v>649.26560656380036</v>
      </c>
      <c r="F25" s="100">
        <v>136.49266223855997</v>
      </c>
      <c r="G25" s="100">
        <v>249.58928734257009</v>
      </c>
      <c r="H25" s="100">
        <v>463.36082720233992</v>
      </c>
      <c r="I25" s="100">
        <v>890.45298508129986</v>
      </c>
      <c r="J25" s="100">
        <v>135.75656093802979</v>
      </c>
      <c r="K25" s="100">
        <v>253.86608377498538</v>
      </c>
      <c r="L25" s="100">
        <v>471.23248901806284</v>
      </c>
      <c r="M25" s="100">
        <v>477.12387877358304</v>
      </c>
      <c r="N25" s="100">
        <v>270.09382310993999</v>
      </c>
      <c r="O25" s="100">
        <v>256.5752788051995</v>
      </c>
      <c r="P25" s="100">
        <v>406.18443198382931</v>
      </c>
      <c r="Q25" s="100">
        <v>1371.7108744015111</v>
      </c>
      <c r="R25" s="100">
        <v>171.92049975150999</v>
      </c>
      <c r="S25" s="100">
        <v>343.70111847687008</v>
      </c>
      <c r="T25" s="100">
        <v>290.61621560722</v>
      </c>
      <c r="U25" s="100">
        <v>839.76440201230037</v>
      </c>
      <c r="V25" s="100">
        <v>210.04379706782998</v>
      </c>
      <c r="W25" s="100">
        <v>185.14831099859003</v>
      </c>
      <c r="X25" s="100">
        <v>447.98744362883991</v>
      </c>
      <c r="Y25" s="100">
        <v>764.60527990113007</v>
      </c>
      <c r="Z25" s="100">
        <v>167.99146011282994</v>
      </c>
      <c r="AA25" s="100">
        <v>468.08745159962012</v>
      </c>
      <c r="AB25" s="100">
        <v>684.22856731227</v>
      </c>
      <c r="AC25" s="100">
        <v>1498.0763132899001</v>
      </c>
      <c r="AD25" s="100">
        <v>240.94993448449003</v>
      </c>
      <c r="AE25" s="100">
        <v>987.90600669666003</v>
      </c>
      <c r="AF25" s="100">
        <v>701.4511931350296</v>
      </c>
      <c r="AG25" s="100">
        <v>1121.34783192953</v>
      </c>
      <c r="AH25" s="100">
        <v>302.42306176698003</v>
      </c>
    </row>
    <row r="26" spans="1:34" ht="13.15" customHeight="1">
      <c r="A26" s="2" t="s">
        <v>57</v>
      </c>
      <c r="B26" s="562">
        <v>0.22602387625783257</v>
      </c>
      <c r="C26" s="562">
        <v>0.60577128267008051</v>
      </c>
      <c r="D26" s="562">
        <v>0.88198549623851763</v>
      </c>
      <c r="E26" s="562">
        <v>0.69739938988875028</v>
      </c>
      <c r="F26" s="562">
        <v>0.35552936779109134</v>
      </c>
      <c r="G26" s="562">
        <v>7.493050129721146E-2</v>
      </c>
      <c r="H26" s="562">
        <v>-0.14092397995444461</v>
      </c>
      <c r="I26" s="562">
        <v>-0.10774947357061126</v>
      </c>
      <c r="J26" s="562">
        <v>-0.11774380114631677</v>
      </c>
      <c r="K26" s="562">
        <v>-0.31510755847157068</v>
      </c>
      <c r="L26" s="562">
        <v>-9.386815834816653E-2</v>
      </c>
      <c r="M26" s="562">
        <v>-0.24966297364626133</v>
      </c>
      <c r="N26" s="562">
        <v>-5.549983900512534E-3</v>
      </c>
      <c r="O26" s="562">
        <v>0.35410878020967607</v>
      </c>
      <c r="P26" s="562">
        <v>-2.6965778071907365E-2</v>
      </c>
      <c r="Q26" s="562">
        <v>0.35439689399710717</v>
      </c>
      <c r="R26" s="562">
        <v>0.22348635592541388</v>
      </c>
      <c r="S26" s="562">
        <v>7.1855407566265406E-2</v>
      </c>
      <c r="T26" s="562">
        <v>0.40409097520517179</v>
      </c>
      <c r="U26" s="562">
        <v>0.34451293788301607</v>
      </c>
      <c r="V26" s="562">
        <v>0.38292837620040876</v>
      </c>
      <c r="W26" s="562">
        <v>0.58347741701787759</v>
      </c>
      <c r="X26" s="562">
        <v>0.38089884532282769</v>
      </c>
      <c r="Y26" s="562">
        <v>0.47400100732285422</v>
      </c>
      <c r="Z26" s="562">
        <v>0.22582767194807229</v>
      </c>
      <c r="AA26" s="562">
        <v>7.5981606082858644E-2</v>
      </c>
      <c r="AB26" s="562">
        <v>8.0551819531000893E-2</v>
      </c>
      <c r="AC26" s="562">
        <v>-6.2709314637545699E-3</v>
      </c>
      <c r="AD26" s="562">
        <v>-2.000284840813793E-2</v>
      </c>
      <c r="AE26" s="562">
        <v>-0.115012318670714</v>
      </c>
      <c r="AF26" s="562">
        <v>5.0814884388139997E-2</v>
      </c>
      <c r="AG26" s="562">
        <v>-8.6747387578925098E-2</v>
      </c>
      <c r="AH26" s="562">
        <v>0.33342757849795396</v>
      </c>
    </row>
    <row r="27" spans="1:34" ht="13.15" customHeight="1">
      <c r="A27" s="2" t="s">
        <v>58</v>
      </c>
      <c r="B27" s="562">
        <v>-0.31599084709615333</v>
      </c>
      <c r="C27" s="562">
        <v>-2.7951728399273179E-2</v>
      </c>
      <c r="D27" s="562">
        <v>-0.14617866457704509</v>
      </c>
      <c r="E27" s="562">
        <v>-0.10519940971532682</v>
      </c>
      <c r="F27" s="562">
        <v>-0.27779590887765515</v>
      </c>
      <c r="G27" s="562">
        <v>-0.26673233504581861</v>
      </c>
      <c r="H27" s="562">
        <v>-0.21471540243726595</v>
      </c>
      <c r="I27" s="562">
        <v>-0.28095370003679632</v>
      </c>
      <c r="J27" s="562">
        <v>-0.40761447284460672</v>
      </c>
      <c r="K27" s="562">
        <v>-0.33582007630899435</v>
      </c>
      <c r="L27" s="562">
        <v>-0.34304464484442543</v>
      </c>
      <c r="M27" s="562">
        <v>-0.15605269252541432</v>
      </c>
      <c r="N27" s="562">
        <v>-0.11723693065922781</v>
      </c>
      <c r="O27" s="562">
        <v>-0.33829168976445567</v>
      </c>
      <c r="P27" s="562">
        <v>-0.16902810069652108</v>
      </c>
      <c r="Q27" s="562">
        <v>-8.8846958486596184E-2</v>
      </c>
      <c r="R27" s="562">
        <v>0.45021704153054531</v>
      </c>
      <c r="S27" s="562">
        <v>0.43539189936803796</v>
      </c>
      <c r="T27" s="562">
        <v>0.3800818365262304</v>
      </c>
      <c r="U27" s="562">
        <v>0.67833287579273849</v>
      </c>
      <c r="V27" s="562">
        <v>0.51041054269184283</v>
      </c>
      <c r="W27" s="562">
        <v>0.56696459962772883</v>
      </c>
      <c r="X27" s="562">
        <v>0.45404391819070833</v>
      </c>
      <c r="Y27" s="562">
        <v>0.15114913183420708</v>
      </c>
      <c r="Z27" s="562">
        <v>0.16276210767439303</v>
      </c>
      <c r="AA27" s="562">
        <v>-3.8005411952353185E-2</v>
      </c>
      <c r="AB27" s="562">
        <v>0.10191802463054934</v>
      </c>
      <c r="AC27" s="562">
        <v>0.10166341349455287</v>
      </c>
      <c r="AD27" s="562">
        <v>-1.9310702539498403E-2</v>
      </c>
      <c r="AE27" s="562">
        <v>-0.20809538856166321</v>
      </c>
      <c r="AF27" s="562">
        <v>-2.8544220528883169E-2</v>
      </c>
      <c r="AG27" s="562">
        <v>-0.18935647155740276</v>
      </c>
      <c r="AH27" s="562">
        <v>0.38973751298073323</v>
      </c>
    </row>
    <row r="28" spans="1:34" ht="13.15" customHeight="1">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row>
    <row r="29" spans="1:34" ht="13.15" customHeight="1">
      <c r="A29" s="3" t="s">
        <v>59</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row>
    <row r="30" spans="1:34" ht="13.15" customHeight="1">
      <c r="A30" s="2" t="s">
        <v>39</v>
      </c>
      <c r="B30" s="562">
        <v>3.5401213500187323E-2</v>
      </c>
      <c r="C30" s="562">
        <v>0.25235906633273131</v>
      </c>
      <c r="D30" s="562">
        <v>0.11998468791189154</v>
      </c>
      <c r="E30" s="562">
        <v>0.20455746834523894</v>
      </c>
      <c r="F30" s="562">
        <v>3.8959100938801505E-2</v>
      </c>
      <c r="G30" s="562">
        <v>8.9683315323686674E-2</v>
      </c>
      <c r="H30" s="562">
        <v>0.18434121684894955</v>
      </c>
      <c r="I30" s="562">
        <v>-6.1001882191342283E-2</v>
      </c>
      <c r="J30" s="562">
        <v>4.8105098573777871E-2</v>
      </c>
      <c r="K30" s="562">
        <v>5.0469058228614028E-2</v>
      </c>
      <c r="L30" s="562">
        <v>0.10691617741614244</v>
      </c>
      <c r="M30" s="562">
        <v>0.12406172244733703</v>
      </c>
      <c r="N30" s="562">
        <v>4.3289398332511553E-2</v>
      </c>
      <c r="O30" s="562">
        <v>-0.13800110923335396</v>
      </c>
      <c r="P30" s="562">
        <v>-6.6190449907982618E-2</v>
      </c>
      <c r="Q30" s="562">
        <v>9.4774804809291555E-2</v>
      </c>
      <c r="R30" s="562">
        <v>2.8672856203421748E-2</v>
      </c>
      <c r="S30" s="562">
        <v>5.3138232552402354E-2</v>
      </c>
      <c r="T30" s="562">
        <v>7.0381035813832815E-2</v>
      </c>
      <c r="U30" s="562">
        <v>5.9006590933073033E-2</v>
      </c>
      <c r="V30" s="562">
        <v>0.21175864759681495</v>
      </c>
      <c r="W30" s="562">
        <v>0.11796783727376159</v>
      </c>
      <c r="X30" s="562">
        <v>5.7385041894136402E-2</v>
      </c>
      <c r="Y30" s="562">
        <v>0.12386385519533727</v>
      </c>
      <c r="Z30" s="562">
        <v>7.6930461360075419E-2</v>
      </c>
      <c r="AA30" s="562">
        <v>8.2857969074459317E-2</v>
      </c>
      <c r="AB30" s="562">
        <v>0.12536492359227513</v>
      </c>
      <c r="AC30" s="562">
        <v>0.10836574788297071</v>
      </c>
      <c r="AD30" s="562">
        <v>5.6690494368871525E-2</v>
      </c>
      <c r="AE30" s="562">
        <v>5.8227187329367602E-2</v>
      </c>
      <c r="AF30" s="562">
        <v>6.7294477681174358E-2</v>
      </c>
      <c r="AG30" s="562">
        <v>-6.9217845034910241E-2</v>
      </c>
      <c r="AH30" s="562">
        <v>-9.6094856469561951E-2</v>
      </c>
    </row>
    <row r="31" spans="1:34" ht="13.15" customHeight="1">
      <c r="A31" s="2" t="s">
        <v>60</v>
      </c>
      <c r="B31" s="562">
        <v>0.28135031913548336</v>
      </c>
      <c r="C31" s="562">
        <v>0.14406885841998252</v>
      </c>
      <c r="D31" s="562">
        <v>0.150327622657769</v>
      </c>
      <c r="E31" s="562">
        <v>0.14450476593770478</v>
      </c>
      <c r="F31" s="562">
        <v>6.1254974798394812E-2</v>
      </c>
      <c r="G31" s="562">
        <v>7.8098338763046282E-2</v>
      </c>
      <c r="H31" s="562">
        <v>0.12713411774394179</v>
      </c>
      <c r="I31" s="562">
        <v>0.10460453425707585</v>
      </c>
      <c r="J31" s="562">
        <v>7.0190187965094797E-2</v>
      </c>
      <c r="K31" s="562">
        <v>5.332796557798658E-2</v>
      </c>
      <c r="L31" s="562">
        <v>-2.0767672324618625E-2</v>
      </c>
      <c r="M31" s="562">
        <v>-0.13116439913611411</v>
      </c>
      <c r="N31" s="562">
        <v>-0.10854694462057812</v>
      </c>
      <c r="O31" s="562">
        <v>-9.1420824173149007E-2</v>
      </c>
      <c r="P31" s="562">
        <v>-0.10822848235163128</v>
      </c>
      <c r="Q31" s="562">
        <v>-2.2681606139298593E-2</v>
      </c>
      <c r="R31" s="562">
        <v>4.4033667334669291E-2</v>
      </c>
      <c r="S31" s="562">
        <v>6.3607546672052928E-2</v>
      </c>
      <c r="T31" s="562">
        <v>8.6985474674324603E-2</v>
      </c>
      <c r="U31" s="562">
        <v>0.1379167122089846</v>
      </c>
      <c r="V31" s="562">
        <v>0.15912283072487998</v>
      </c>
      <c r="W31" s="562">
        <v>0.11154797153797258</v>
      </c>
      <c r="X31" s="562">
        <v>0.14723586071750105</v>
      </c>
      <c r="Y31" s="562">
        <v>0.15445498904983299</v>
      </c>
      <c r="Z31" s="562">
        <v>0.1129670861525498</v>
      </c>
      <c r="AA31" s="562">
        <v>0.18258745757216002</v>
      </c>
      <c r="AB31" s="562">
        <v>0.18985359408214803</v>
      </c>
      <c r="AC31" s="562">
        <v>0.14410756481512299</v>
      </c>
      <c r="AD31" s="562">
        <v>0.19720402137177057</v>
      </c>
      <c r="AE31" s="562">
        <v>9.4408991135935802E-2</v>
      </c>
      <c r="AF31" s="562">
        <v>8.7965753296576063E-2</v>
      </c>
      <c r="AG31" s="562">
        <v>3.601099572388522E-2</v>
      </c>
      <c r="AH31" s="562">
        <v>-3.884993275565285E-2</v>
      </c>
    </row>
    <row r="32" spans="1:34" ht="13.15" customHeight="1">
      <c r="A32" s="2" t="s">
        <v>61</v>
      </c>
      <c r="B32" s="562">
        <v>0.20344726701909832</v>
      </c>
      <c r="C32" s="562">
        <v>0.20259462213171098</v>
      </c>
      <c r="D32" s="562">
        <v>0.25907336192830366</v>
      </c>
      <c r="E32" s="562">
        <v>0.21360812922433947</v>
      </c>
      <c r="F32" s="562">
        <v>0.14555950038452603</v>
      </c>
      <c r="G32" s="562">
        <v>0.15901737473909883</v>
      </c>
      <c r="H32" s="562">
        <v>0.16675220314898254</v>
      </c>
      <c r="I32" s="562">
        <v>0.11119068458105907</v>
      </c>
      <c r="J32" s="562">
        <v>9.6240902314416635E-2</v>
      </c>
      <c r="K32" s="562">
        <v>6.0790307858926251E-2</v>
      </c>
      <c r="L32" s="562">
        <v>-2.1580365277309999E-2</v>
      </c>
      <c r="M32" s="562">
        <v>-0.13528718598959855</v>
      </c>
      <c r="N32" s="562">
        <v>-1.8912396052105929E-2</v>
      </c>
      <c r="O32" s="562">
        <v>-2.4855334999588585E-2</v>
      </c>
      <c r="P32" s="562">
        <v>-3.7857756657832087E-2</v>
      </c>
      <c r="Q32" s="562">
        <v>2.6639573902140334E-2</v>
      </c>
      <c r="R32" s="562">
        <v>-2.6274279234024478E-2</v>
      </c>
      <c r="S32" s="562">
        <v>6.0119952799807752E-2</v>
      </c>
      <c r="T32" s="562">
        <v>9.7669338804350372E-2</v>
      </c>
      <c r="U32" s="562">
        <v>0.1532905495302157</v>
      </c>
      <c r="V32" s="562">
        <v>0.13348972678695481</v>
      </c>
      <c r="W32" s="562">
        <v>7.6427399792910133E-2</v>
      </c>
      <c r="X32" s="562">
        <v>9.7804643291745208E-2</v>
      </c>
      <c r="Y32" s="562">
        <v>0.104875966791137</v>
      </c>
      <c r="Z32" s="562">
        <v>0.15207411008592264</v>
      </c>
      <c r="AA32" s="562">
        <v>0.18333316560325802</v>
      </c>
      <c r="AB32" s="562">
        <v>0.191489658912563</v>
      </c>
      <c r="AC32" s="562">
        <v>0.16708946279973202</v>
      </c>
      <c r="AD32" s="562">
        <v>0.17073252851590121</v>
      </c>
      <c r="AE32" s="562">
        <v>9.2872628361364354E-2</v>
      </c>
      <c r="AF32" s="562">
        <v>5.6458792949943826E-2</v>
      </c>
      <c r="AG32" s="562">
        <v>8.8148554896885223E-3</v>
      </c>
      <c r="AH32" s="562">
        <v>-6.7190081324194351E-2</v>
      </c>
    </row>
    <row r="33" spans="1:34" ht="13.15" customHeight="1">
      <c r="A33" s="2" t="s">
        <v>62</v>
      </c>
      <c r="B33" s="562">
        <v>0.44224349968806531</v>
      </c>
      <c r="C33" s="562">
        <v>0.53439716314349739</v>
      </c>
      <c r="D33" s="562">
        <v>0.49514871432099983</v>
      </c>
      <c r="E33" s="562">
        <v>0.50776118685461569</v>
      </c>
      <c r="F33" s="562">
        <v>0.445333225367057</v>
      </c>
      <c r="G33" s="562">
        <v>0.33325632811961525</v>
      </c>
      <c r="H33" s="562">
        <v>0.2438322442175318</v>
      </c>
      <c r="I33" s="562">
        <v>0.24367646734021098</v>
      </c>
      <c r="J33" s="562">
        <v>0.21879816880024028</v>
      </c>
      <c r="K33" s="562">
        <v>0.1246661262327413</v>
      </c>
      <c r="L33" s="562">
        <v>6.5645332745108975E-2</v>
      </c>
      <c r="M33" s="562">
        <v>4.6973507729759501E-3</v>
      </c>
      <c r="N33" s="562">
        <v>2.7490515458620468E-2</v>
      </c>
      <c r="O33" s="562">
        <v>1.7279941880016469E-2</v>
      </c>
      <c r="P33" s="562">
        <v>4.8309467591426625E-2</v>
      </c>
      <c r="Q33" s="562">
        <v>0.11440619840497955</v>
      </c>
      <c r="R33" s="562">
        <v>0.24745622087268782</v>
      </c>
      <c r="S33" s="562">
        <v>0.35290307806248022</v>
      </c>
      <c r="T33" s="562">
        <v>0.44220930341147602</v>
      </c>
      <c r="U33" s="562">
        <v>0.51531595449078216</v>
      </c>
      <c r="V33" s="562">
        <v>0.41704000632569493</v>
      </c>
      <c r="W33" s="562">
        <v>0.42995600551021612</v>
      </c>
      <c r="X33" s="562">
        <v>0.44747399786940867</v>
      </c>
      <c r="Y33" s="562">
        <v>0.54901106103801478</v>
      </c>
      <c r="Z33" s="562">
        <v>0.37168661876541442</v>
      </c>
      <c r="AA33" s="562">
        <v>0.249</v>
      </c>
      <c r="AB33" s="562">
        <v>9.9462990293270395E-2</v>
      </c>
      <c r="AC33" s="562">
        <v>-7.7072965180869257E-2</v>
      </c>
      <c r="AD33" s="562">
        <v>-0.18149488661293245</v>
      </c>
      <c r="AE33" s="562">
        <v>-0.15816891824969193</v>
      </c>
      <c r="AF33" s="562">
        <v>-0.15381438296617278</v>
      </c>
      <c r="AG33" s="562">
        <v>-0.1840526265254504</v>
      </c>
      <c r="AH33" s="562">
        <v>-4.8369640670808171E-2</v>
      </c>
    </row>
    <row r="34" spans="1:34" ht="13.15" customHeight="1">
      <c r="A34" s="2" t="s">
        <v>63</v>
      </c>
      <c r="B34" s="562"/>
      <c r="C34" s="562"/>
      <c r="D34" s="562"/>
      <c r="E34" s="562"/>
      <c r="F34" s="562"/>
      <c r="G34" s="562"/>
      <c r="H34" s="562"/>
      <c r="I34" s="562"/>
      <c r="J34" s="562"/>
      <c r="K34" s="562"/>
      <c r="L34" s="562"/>
      <c r="M34" s="562"/>
      <c r="N34" s="562"/>
      <c r="O34" s="562"/>
      <c r="P34" s="562"/>
      <c r="Q34" s="562"/>
      <c r="R34" s="562">
        <v>0.26050586013861698</v>
      </c>
      <c r="S34" s="562">
        <v>0.27326563156523798</v>
      </c>
      <c r="T34" s="562">
        <v>0.27211745847707647</v>
      </c>
      <c r="U34" s="562">
        <v>0.33155970909004906</v>
      </c>
      <c r="V34" s="562">
        <v>0.33101648184343718</v>
      </c>
      <c r="W34" s="562">
        <v>0.32329050086124328</v>
      </c>
      <c r="X34" s="562">
        <v>0.29668072649908539</v>
      </c>
      <c r="Y34" s="562">
        <v>0.27444739186835321</v>
      </c>
      <c r="Z34" s="562">
        <v>0.21669607838827765</v>
      </c>
      <c r="AA34" s="562">
        <v>0.14842771504994334</v>
      </c>
      <c r="AB34" s="562">
        <v>0.12336886171360618</v>
      </c>
      <c r="AC34" s="562">
        <v>6.3497995157417053E-2</v>
      </c>
      <c r="AD34" s="562">
        <v>4.1943401362162236E-2</v>
      </c>
      <c r="AE34" s="562">
        <v>5.6106017679358411E-2</v>
      </c>
      <c r="AF34" s="562">
        <v>0.10701108343993425</v>
      </c>
      <c r="AG34" s="562">
        <v>0.22796677318246861</v>
      </c>
      <c r="AH34" s="562">
        <v>0.31750573997545062</v>
      </c>
    </row>
    <row r="35" spans="1:34" ht="13.15" customHeight="1">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row>
    <row r="36" spans="1:34" ht="13.15" customHeight="1">
      <c r="A36" s="3" t="s">
        <v>64</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row>
    <row r="37" spans="1:34" ht="13.15" customHeight="1">
      <c r="A37" s="2" t="s">
        <v>43</v>
      </c>
      <c r="B37" s="100">
        <v>993.84345940203082</v>
      </c>
      <c r="C37" s="100">
        <v>1939.2217844029722</v>
      </c>
      <c r="D37" s="100">
        <v>2079.462594684645</v>
      </c>
      <c r="E37" s="100">
        <v>1568.2365606414951</v>
      </c>
      <c r="F37" s="100">
        <v>1547.5713102291757</v>
      </c>
      <c r="G37" s="100">
        <v>2439.9575321153711</v>
      </c>
      <c r="H37" s="100">
        <v>2947.1431500259196</v>
      </c>
      <c r="I37" s="100">
        <v>3144.8555270408342</v>
      </c>
      <c r="J37" s="100">
        <v>1977.4057635614363</v>
      </c>
      <c r="K37" s="100">
        <v>2573.7048328791561</v>
      </c>
      <c r="L37" s="100">
        <v>2814.241808560103</v>
      </c>
      <c r="M37" s="100">
        <v>2726.4389553858937</v>
      </c>
      <c r="N37" s="100">
        <v>2003.4132999999999</v>
      </c>
      <c r="O37" s="100">
        <v>2785.9396000000002</v>
      </c>
      <c r="P37" s="100">
        <v>3091.9079999999999</v>
      </c>
      <c r="Q37" s="100">
        <v>3602.2237999999998</v>
      </c>
      <c r="R37" s="100">
        <v>2746.6797999999999</v>
      </c>
      <c r="S37" s="100">
        <v>3171.1902</v>
      </c>
      <c r="T37" s="100">
        <v>3690.5556000000001</v>
      </c>
      <c r="U37" s="100">
        <v>3577.5900999999999</v>
      </c>
      <c r="V37" s="100">
        <v>3517.8781641508531</v>
      </c>
      <c r="W37" s="100">
        <v>3731.2212950041467</v>
      </c>
      <c r="X37" s="100">
        <v>4397.2506342371926</v>
      </c>
      <c r="Y37" s="100">
        <v>4707.671347051838</v>
      </c>
      <c r="Z37" s="100">
        <v>3834.9600517315635</v>
      </c>
      <c r="AA37" s="100">
        <v>4462.9335641688594</v>
      </c>
      <c r="AB37" s="100">
        <v>5112.4854351186696</v>
      </c>
      <c r="AC37" s="100">
        <v>4434.3658072319176</v>
      </c>
      <c r="AD37" s="472">
        <v>2450.0618467605959</v>
      </c>
      <c r="AE37" s="472">
        <v>4340.608722731622</v>
      </c>
      <c r="AF37" s="472">
        <v>5561.3980099999999</v>
      </c>
      <c r="AG37" s="472">
        <v>5477.7680028529103</v>
      </c>
      <c r="AH37" s="472">
        <v>4317.8876</v>
      </c>
    </row>
    <row r="38" spans="1:34" ht="13.15" customHeight="1">
      <c r="A38" s="2" t="s">
        <v>44</v>
      </c>
      <c r="B38" s="101">
        <v>1802.1398183842314</v>
      </c>
      <c r="C38" s="101">
        <v>2881.0677151913092</v>
      </c>
      <c r="D38" s="101">
        <v>3003.8857971956422</v>
      </c>
      <c r="E38" s="101">
        <v>2577.7599504187583</v>
      </c>
      <c r="F38" s="101">
        <v>2125.6593485412955</v>
      </c>
      <c r="G38" s="101">
        <v>2804.0994577630358</v>
      </c>
      <c r="H38" s="101">
        <v>3202.4869539726178</v>
      </c>
      <c r="I38" s="101">
        <v>2831.5348976473338</v>
      </c>
      <c r="J38" s="101">
        <v>1856.3831374697584</v>
      </c>
      <c r="K38" s="101">
        <v>2804.6959528086604</v>
      </c>
      <c r="L38" s="101">
        <v>2584.9078396128648</v>
      </c>
      <c r="M38" s="101">
        <v>2463.1169500220622</v>
      </c>
      <c r="N38" s="101">
        <v>1988.3032000000001</v>
      </c>
      <c r="O38" s="101">
        <v>2699.3225000000002</v>
      </c>
      <c r="P38" s="101">
        <v>3097.2282999999998</v>
      </c>
      <c r="Q38" s="101">
        <v>3161.4087999999997</v>
      </c>
      <c r="R38" s="101">
        <v>3157.6072000000004</v>
      </c>
      <c r="S38" s="101">
        <v>3258.1880000000001</v>
      </c>
      <c r="T38" s="101">
        <v>3495.0751</v>
      </c>
      <c r="U38" s="101">
        <v>3751.6392999999998</v>
      </c>
      <c r="V38" s="101">
        <v>4332.3169911951463</v>
      </c>
      <c r="W38" s="101">
        <v>4285.5399980794773</v>
      </c>
      <c r="X38" s="101">
        <v>4458.0107210458555</v>
      </c>
      <c r="Y38" s="101">
        <v>4803.3452489242491</v>
      </c>
      <c r="Z38" s="101">
        <v>4869.9083257416196</v>
      </c>
      <c r="AA38" s="101">
        <v>5366.8423730706982</v>
      </c>
      <c r="AB38" s="101">
        <v>5867.2135988307709</v>
      </c>
      <c r="AC38" s="101">
        <v>5761.0239616717809</v>
      </c>
      <c r="AD38" s="472">
        <v>4023.0754903292</v>
      </c>
      <c r="AE38" s="472">
        <v>5229.2811532452097</v>
      </c>
      <c r="AF38" s="472">
        <v>5561.7868639999997</v>
      </c>
      <c r="AG38" s="472">
        <v>5103.9172666400127</v>
      </c>
      <c r="AH38" s="472">
        <v>5240.5675999999994</v>
      </c>
    </row>
    <row r="39" spans="1:34" ht="13.15" customHeight="1">
      <c r="A39" s="2" t="s">
        <v>65</v>
      </c>
      <c r="B39" s="101">
        <f>B37-B38</f>
        <v>-808.29635898220056</v>
      </c>
      <c r="C39" s="101">
        <f>C37-C38</f>
        <v>-941.845930788337</v>
      </c>
      <c r="D39" s="101">
        <f t="shared" ref="D39:U39" si="0">D37-D38</f>
        <v>-924.42320251099727</v>
      </c>
      <c r="E39" s="101">
        <f t="shared" si="0"/>
        <v>-1009.5233897772632</v>
      </c>
      <c r="F39" s="101">
        <f t="shared" si="0"/>
        <v>-578.08803831211981</v>
      </c>
      <c r="G39" s="101">
        <f t="shared" si="0"/>
        <v>-364.14192564766472</v>
      </c>
      <c r="H39" s="101">
        <f t="shared" si="0"/>
        <v>-255.34380394669824</v>
      </c>
      <c r="I39" s="101">
        <f t="shared" si="0"/>
        <v>313.32062939350044</v>
      </c>
      <c r="J39" s="101">
        <f t="shared" si="0"/>
        <v>121.02262609167792</v>
      </c>
      <c r="K39" s="101">
        <f t="shared" si="0"/>
        <v>-230.99111992950429</v>
      </c>
      <c r="L39" s="101">
        <f t="shared" si="0"/>
        <v>229.33396894723819</v>
      </c>
      <c r="M39" s="101">
        <f t="shared" si="0"/>
        <v>263.32200536383152</v>
      </c>
      <c r="N39" s="101">
        <f t="shared" si="0"/>
        <v>15.110099999999875</v>
      </c>
      <c r="O39" s="101">
        <f t="shared" si="0"/>
        <v>86.617099999999937</v>
      </c>
      <c r="P39" s="101">
        <f t="shared" si="0"/>
        <v>-5.320299999999861</v>
      </c>
      <c r="Q39" s="101">
        <f t="shared" si="0"/>
        <v>440.81500000000005</v>
      </c>
      <c r="R39" s="101">
        <f t="shared" si="0"/>
        <v>-410.92740000000049</v>
      </c>
      <c r="S39" s="101">
        <f t="shared" si="0"/>
        <v>-86.997800000000097</v>
      </c>
      <c r="T39" s="101">
        <f t="shared" si="0"/>
        <v>195.48050000000012</v>
      </c>
      <c r="U39" s="101">
        <f t="shared" si="0"/>
        <v>-174.04919999999993</v>
      </c>
      <c r="V39" s="101">
        <v>-814.43882704429325</v>
      </c>
      <c r="W39" s="101">
        <v>-554.31870307533063</v>
      </c>
      <c r="X39" s="101">
        <v>-60.760086808662891</v>
      </c>
      <c r="Y39" s="101">
        <v>-95.673901872411079</v>
      </c>
      <c r="Z39" s="101">
        <v>-1034.9482740100561</v>
      </c>
      <c r="AA39" s="101">
        <v>-903.90880890183871</v>
      </c>
      <c r="AB39" s="101">
        <v>-754.72816371210138</v>
      </c>
      <c r="AC39" s="101">
        <v>-1326.6581544398632</v>
      </c>
      <c r="AD39" s="101">
        <v>-1573.013643568604</v>
      </c>
      <c r="AE39" s="101">
        <v>-888.67243051358764</v>
      </c>
      <c r="AF39" s="101">
        <v>-0.38885399999981018</v>
      </c>
      <c r="AG39" s="101">
        <v>373.85073621289757</v>
      </c>
      <c r="AH39" s="101">
        <v>-922.68</v>
      </c>
    </row>
    <row r="40" spans="1:34" s="76" customFormat="1" ht="13.15" customHeight="1">
      <c r="A40" s="2" t="s">
        <v>66</v>
      </c>
      <c r="B40" s="102">
        <v>0.17317602804276255</v>
      </c>
      <c r="C40" s="103">
        <v>0.18245464897830299</v>
      </c>
      <c r="D40" s="103">
        <v>0.19193581040174412</v>
      </c>
      <c r="E40" s="103">
        <v>-1.9990178462935715E-2</v>
      </c>
      <c r="F40" s="102">
        <v>0.5571580167769159</v>
      </c>
      <c r="G40" s="102">
        <v>0.25821479097428779</v>
      </c>
      <c r="H40" s="102">
        <v>0.41726192024764952</v>
      </c>
      <c r="I40" s="102">
        <v>1.00534511563384</v>
      </c>
      <c r="J40" s="102">
        <v>0.27774775255339135</v>
      </c>
      <c r="K40" s="102">
        <v>5.4815421581469126E-2</v>
      </c>
      <c r="L40" s="102">
        <v>-4.5094973233535618E-2</v>
      </c>
      <c r="M40" s="102">
        <v>-0.13304794705423284</v>
      </c>
      <c r="N40" s="102">
        <v>1.3152356463726589E-2</v>
      </c>
      <c r="O40" s="102">
        <v>8.2462756886206412E-2</v>
      </c>
      <c r="P40" s="102">
        <v>9.8664652393943841E-2</v>
      </c>
      <c r="Q40" s="102">
        <v>0.32121929633579516</v>
      </c>
      <c r="R40" s="102">
        <v>0.36184057116587565</v>
      </c>
      <c r="S40" s="102">
        <v>0.12682441414947232</v>
      </c>
      <c r="T40" s="102">
        <v>0.17879687751835927</v>
      </c>
      <c r="U40" s="102">
        <v>-2.0302285375063955E-2</v>
      </c>
      <c r="V40" s="102">
        <v>0.28077476091346831</v>
      </c>
      <c r="W40" s="102">
        <v>0.17659965491951457</v>
      </c>
      <c r="X40" s="102">
        <v>0.19148743734878093</v>
      </c>
      <c r="Y40" s="102">
        <v>0.31587778797013044</v>
      </c>
      <c r="Z40" s="102">
        <v>9.0134414207959868E-2</v>
      </c>
      <c r="AA40" s="102">
        <v>0.19610529939471188</v>
      </c>
      <c r="AB40" s="102">
        <v>0.16265499976567788</v>
      </c>
      <c r="AC40" s="102">
        <v>-5.8055356814803338E-2</v>
      </c>
      <c r="AD40" s="102">
        <v>-0.36112454531192772</v>
      </c>
      <c r="AE40" s="102">
        <v>-2.7409066184479136E-2</v>
      </c>
      <c r="AF40" s="102">
        <v>8.7807110764103413E-2</v>
      </c>
      <c r="AG40" s="102">
        <v>0.23529908017947654</v>
      </c>
      <c r="AH40" s="102">
        <v>0.76235861380764391</v>
      </c>
    </row>
    <row r="41" spans="1:34" ht="13.15" customHeight="1">
      <c r="A41" s="2" t="s">
        <v>67</v>
      </c>
      <c r="B41" s="102">
        <v>-8.0238268532003776E-2</v>
      </c>
      <c r="C41" s="103">
        <v>5.1633702805881532E-2</v>
      </c>
      <c r="D41" s="103">
        <v>9.3272711039736222E-2</v>
      </c>
      <c r="E41" s="103">
        <v>0.22928842349890277</v>
      </c>
      <c r="F41" s="102">
        <v>0.17951966149170739</v>
      </c>
      <c r="G41" s="102">
        <v>-2.6715185145574583E-2</v>
      </c>
      <c r="H41" s="102">
        <v>6.6114749423025643E-2</v>
      </c>
      <c r="I41" s="102">
        <v>9.8447858648494257E-2</v>
      </c>
      <c r="J41" s="102">
        <v>-0.12667891083127891</v>
      </c>
      <c r="K41" s="102">
        <v>2.1272249954362721E-4</v>
      </c>
      <c r="L41" s="102">
        <v>-0.19284360037553283</v>
      </c>
      <c r="M41" s="102">
        <v>-0.1301124517064518</v>
      </c>
      <c r="N41" s="102">
        <v>7.1062967245243414E-2</v>
      </c>
      <c r="O41" s="102">
        <v>-3.7570383111477312E-2</v>
      </c>
      <c r="P41" s="102">
        <v>0.19819679919465805</v>
      </c>
      <c r="Q41" s="102">
        <v>0.28349926928436431</v>
      </c>
      <c r="R41" s="102">
        <v>0.58780136761671353</v>
      </c>
      <c r="S41" s="102">
        <v>0.20671923646005541</v>
      </c>
      <c r="T41" s="102">
        <v>0.12805403432509777</v>
      </c>
      <c r="U41" s="102">
        <v>0.18624662302069228</v>
      </c>
      <c r="V41" s="102">
        <v>0.37202530802284262</v>
      </c>
      <c r="W41" s="102">
        <v>0.31531391008728682</v>
      </c>
      <c r="X41" s="102">
        <v>0.27551214022435611</v>
      </c>
      <c r="Y41" s="102">
        <v>0.28033237335056427</v>
      </c>
      <c r="Z41" s="102">
        <v>0.12408864255294705</v>
      </c>
      <c r="AA41" s="102">
        <v>0.25231414838638666</v>
      </c>
      <c r="AB41" s="102">
        <v>0.31610576240478716</v>
      </c>
      <c r="AC41" s="102">
        <v>0.19937744699113868</v>
      </c>
      <c r="AD41" s="102">
        <v>-0.1738909192471213</v>
      </c>
      <c r="AE41" s="102">
        <v>-2.5631686243615448E-2</v>
      </c>
      <c r="AF41" s="102">
        <v>-5.2056522178029696E-2</v>
      </c>
      <c r="AG41" s="102">
        <v>-0.11406074673591249</v>
      </c>
      <c r="AH41" s="102">
        <v>0.30262720960554845</v>
      </c>
    </row>
    <row r="42" spans="1:34" ht="13.15" customHeight="1">
      <c r="B42" s="102"/>
      <c r="C42" s="103"/>
      <c r="D42" s="103"/>
      <c r="E42" s="103"/>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row>
    <row r="43" spans="1:34" ht="13.15" customHeight="1">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1:34" ht="13.15" customHeight="1">
      <c r="A44" s="3" t="s">
        <v>68</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1:34" ht="13.15" customHeight="1">
      <c r="A45" s="76" t="s">
        <v>69</v>
      </c>
      <c r="B45" s="563">
        <v>7.4938071849663501E-2</v>
      </c>
      <c r="C45" s="563">
        <v>9.5807890811848928E-2</v>
      </c>
      <c r="D45" s="563">
        <v>0.1959056393875569</v>
      </c>
      <c r="E45" s="563">
        <v>8.9755178317168186E-2</v>
      </c>
      <c r="F45" s="563">
        <v>7.5467247228514056E-2</v>
      </c>
      <c r="G45" s="563">
        <v>9.1594357073648394E-2</v>
      </c>
      <c r="H45" s="563">
        <v>9.9959638787035399E-2</v>
      </c>
      <c r="I45" s="563">
        <v>4.7675538240444348E-2</v>
      </c>
      <c r="J45" s="563">
        <v>4.1917678157130878E-2</v>
      </c>
      <c r="K45" s="563">
        <v>2.5020122033369674E-2</v>
      </c>
      <c r="L45" s="563">
        <v>8.3583375538867077E-3</v>
      </c>
      <c r="M45" s="563">
        <v>2.7099718047710164E-2</v>
      </c>
      <c r="N45" s="563">
        <v>2.8565412441018116E-2</v>
      </c>
      <c r="O45" s="563">
        <v>4.2263008933788402E-3</v>
      </c>
      <c r="P45" s="563">
        <v>-5.957389645558045E-2</v>
      </c>
      <c r="Q45" s="563">
        <v>8.1906261759239207E-2</v>
      </c>
      <c r="R45" s="563">
        <v>4.1739416882053321E-2</v>
      </c>
      <c r="S45" s="563">
        <v>6.1683960515949557E-2</v>
      </c>
      <c r="T45" s="563">
        <v>7.0200696868486095E-2</v>
      </c>
      <c r="U45" s="563">
        <v>3.7911781636665899E-2</v>
      </c>
      <c r="V45" s="563">
        <v>6.1903754618185307E-2</v>
      </c>
      <c r="W45" s="563">
        <v>6.7433756956631716E-2</v>
      </c>
      <c r="X45" s="563">
        <v>6.5426733625385411E-2</v>
      </c>
      <c r="Y45" s="563">
        <v>9.0437931966446741E-2</v>
      </c>
      <c r="Z45" s="563">
        <v>8.8000000000000009E-2</v>
      </c>
      <c r="AA45" s="563">
        <v>7.0999999999999994E-2</v>
      </c>
      <c r="AB45" s="563">
        <v>5.4000000000000006E-2</v>
      </c>
      <c r="AC45" s="563">
        <v>9.0000000000000011E-3</v>
      </c>
      <c r="AD45" s="563">
        <v>-0.107</v>
      </c>
      <c r="AE45" s="563">
        <v>-9.0999999999999998E-2</v>
      </c>
      <c r="AF45" s="563">
        <v>-3.0669257174077091E-2</v>
      </c>
      <c r="AG45" s="563">
        <v>-3.0000000000000001E-3</v>
      </c>
      <c r="AH45" s="563">
        <v>0.157</v>
      </c>
    </row>
    <row r="46" spans="1:34" ht="13.15" customHeight="1">
      <c r="A46" s="76" t="s">
        <v>70</v>
      </c>
      <c r="B46" s="563">
        <v>1.3897187960289624E-2</v>
      </c>
      <c r="C46" s="563">
        <v>8.6911507220367827E-3</v>
      </c>
      <c r="D46" s="563">
        <v>4.8103317356500537E-2</v>
      </c>
      <c r="E46" s="563">
        <v>6.2337383347051661E-2</v>
      </c>
      <c r="F46" s="563">
        <v>4.0317843507175627E-2</v>
      </c>
      <c r="G46" s="563">
        <v>9.5954471926803717E-3</v>
      </c>
      <c r="H46" s="563">
        <v>6.8462553566244561E-2</v>
      </c>
      <c r="I46" s="563">
        <v>3.7184223281146525E-2</v>
      </c>
      <c r="J46" s="563">
        <v>3.0447875119351479E-2</v>
      </c>
      <c r="K46" s="563">
        <v>3.4282232107267191E-2</v>
      </c>
      <c r="L46" s="563">
        <v>2.0317029703970629E-2</v>
      </c>
      <c r="M46" s="563">
        <v>4.1460911973322245E-2</v>
      </c>
      <c r="N46" s="563">
        <v>3.8424369937157012E-2</v>
      </c>
      <c r="O46" s="563">
        <v>5.3507128537067985E-3</v>
      </c>
      <c r="P46" s="563">
        <v>-3.2345256091647692E-2</v>
      </c>
      <c r="Q46" s="563">
        <v>4.363918150451139E-3</v>
      </c>
      <c r="R46" s="563">
        <v>-1.5033372714696423E-2</v>
      </c>
      <c r="S46" s="563">
        <v>-1.0224852443595889E-2</v>
      </c>
      <c r="T46" s="563">
        <v>1.6473700310406278E-2</v>
      </c>
      <c r="U46" s="563">
        <v>-4.3045662464744179E-2</v>
      </c>
      <c r="V46" s="563">
        <v>9.3435099000770266E-3</v>
      </c>
      <c r="W46" s="563">
        <v>2.3290654332231903E-3</v>
      </c>
      <c r="X46" s="563">
        <v>1.4909308410066444E-4</v>
      </c>
      <c r="Y46" s="563">
        <v>3.8660290358814124E-2</v>
      </c>
      <c r="Z46" s="563">
        <v>3.5776558841651235E-2</v>
      </c>
      <c r="AA46" s="563">
        <v>1.9561079226450395E-2</v>
      </c>
      <c r="AB46" s="563">
        <v>-4.2375870698644546E-3</v>
      </c>
      <c r="AC46" s="563">
        <v>-3.9014094189137864E-2</v>
      </c>
      <c r="AD46" s="563">
        <v>-7.6850254981772906E-2</v>
      </c>
      <c r="AE46" s="563">
        <v>-5.2392174924398557E-2</v>
      </c>
      <c r="AF46" s="563">
        <v>-1.0745483310712711E-2</v>
      </c>
      <c r="AG46" s="563">
        <v>4.2000000000000003E-2</v>
      </c>
      <c r="AH46" s="563">
        <v>7.0000000000000007E-2</v>
      </c>
    </row>
    <row r="47" spans="1:34" ht="13.15" customHeight="1">
      <c r="A47" s="76" t="s">
        <v>71</v>
      </c>
      <c r="B47" s="563">
        <v>6.1040883889373877E-2</v>
      </c>
      <c r="C47" s="563">
        <v>8.7116740089812142E-2</v>
      </c>
      <c r="D47" s="563">
        <v>0.14780232203105637</v>
      </c>
      <c r="E47" s="563">
        <v>2.7417794970116517E-2</v>
      </c>
      <c r="F47" s="563">
        <v>3.5149403721338429E-2</v>
      </c>
      <c r="G47" s="563">
        <v>8.1998909880968029E-2</v>
      </c>
      <c r="H47" s="563">
        <v>3.1497085220790838E-2</v>
      </c>
      <c r="I47" s="563">
        <v>1.0491314959297822E-2</v>
      </c>
      <c r="J47" s="563">
        <v>1.1469803037779398E-2</v>
      </c>
      <c r="K47" s="563">
        <v>-9.2621100738975188E-3</v>
      </c>
      <c r="L47" s="563">
        <v>-1.1958692150083921E-2</v>
      </c>
      <c r="M47" s="563">
        <v>-1.4361193925612081E-2</v>
      </c>
      <c r="N47" s="563">
        <v>-9.8589574961388208E-3</v>
      </c>
      <c r="O47" s="563">
        <v>-1.1244119603279581E-3</v>
      </c>
      <c r="P47" s="563">
        <v>-2.7228640363932709E-2</v>
      </c>
      <c r="Q47" s="563">
        <v>7.7542343608788061E-2</v>
      </c>
      <c r="R47" s="563">
        <v>5.6772789596749709E-2</v>
      </c>
      <c r="S47" s="563">
        <v>7.1908812959545501E-2</v>
      </c>
      <c r="T47" s="563">
        <v>5.3726996558079873E-2</v>
      </c>
      <c r="U47" s="563">
        <v>8.0957444101410078E-2</v>
      </c>
      <c r="V47" s="563">
        <v>5.2233102464683052E-2</v>
      </c>
      <c r="W47" s="563">
        <v>6.5104691523408503E-2</v>
      </c>
      <c r="X47" s="563">
        <v>6.5277640541284696E-2</v>
      </c>
      <c r="Y47" s="563">
        <v>5.1777641607632624E-2</v>
      </c>
      <c r="Z47" s="563">
        <v>5.2574608749229867E-2</v>
      </c>
      <c r="AA47" s="563">
        <v>5.1091765439800277E-2</v>
      </c>
      <c r="AB47" s="563">
        <v>5.8533864442127104E-2</v>
      </c>
      <c r="AC47" s="563">
        <v>4.8234337257880899E-2</v>
      </c>
      <c r="AD47" s="563">
        <v>-2.9942723542181516E-2</v>
      </c>
      <c r="AE47" s="563">
        <v>-3.8527032035909799E-2</v>
      </c>
      <c r="AF47" s="563">
        <v>-1.9923773863364382E-2</v>
      </c>
      <c r="AG47" s="563">
        <v>-4.4999999999999998E-2</v>
      </c>
      <c r="AH47" s="563">
        <v>8.8000000000000009E-2</v>
      </c>
    </row>
    <row r="48" spans="1:34" ht="13.15" customHeight="1">
      <c r="A48" s="2" t="s">
        <v>72</v>
      </c>
      <c r="B48" s="564">
        <v>1.0269327892270707E-2</v>
      </c>
      <c r="C48" s="564">
        <v>2.8187803540471054E-2</v>
      </c>
      <c r="D48" s="564">
        <v>2.1445476327721393E-2</v>
      </c>
      <c r="E48" s="564">
        <v>1.9396315154589543E-2</v>
      </c>
      <c r="F48" s="564">
        <v>5.0880762989172967E-3</v>
      </c>
      <c r="G48" s="564">
        <v>5.5936318808411739E-2</v>
      </c>
      <c r="H48" s="564">
        <v>2.0071538390046811E-2</v>
      </c>
      <c r="I48" s="564">
        <v>-1.9993844066680543E-2</v>
      </c>
      <c r="J48" s="564">
        <v>4.073229970765097E-3</v>
      </c>
      <c r="K48" s="564">
        <v>2.2953747099228403E-2</v>
      </c>
      <c r="L48" s="564">
        <v>1.1390860286269447E-2</v>
      </c>
      <c r="M48" s="564">
        <v>1.0574418814307218E-2</v>
      </c>
      <c r="N48" s="564">
        <v>1.751292858362958E-3</v>
      </c>
      <c r="O48" s="564">
        <v>1.0688338766701373E-2</v>
      </c>
      <c r="P48" s="564">
        <v>4.366793282225969E-3</v>
      </c>
      <c r="Q48" s="564">
        <v>1.373371023820656E-2</v>
      </c>
      <c r="R48" s="564">
        <v>1.6200806850482832E-3</v>
      </c>
      <c r="S48" s="564">
        <v>8.4724084211670256E-3</v>
      </c>
      <c r="T48" s="564">
        <v>6.8138812123822272E-3</v>
      </c>
      <c r="U48" s="564">
        <v>-6.3592576634248464E-3</v>
      </c>
      <c r="V48" s="564">
        <v>1.6572045131760117E-3</v>
      </c>
      <c r="W48" s="564">
        <v>2.2395022140649437E-3</v>
      </c>
      <c r="X48" s="564">
        <v>5.1582429777768555E-3</v>
      </c>
      <c r="Y48" s="564">
        <v>1.2867623154258828E-2</v>
      </c>
      <c r="Z48" s="564">
        <v>7.6597042513862725E-4</v>
      </c>
      <c r="AA48" s="564">
        <v>1.1028444583073432E-2</v>
      </c>
      <c r="AB48" s="564">
        <v>4.7957539103232489E-3</v>
      </c>
      <c r="AC48" s="564">
        <v>2.2481889479680973E-2</v>
      </c>
      <c r="AD48" s="564">
        <v>5.3136233855119895E-3</v>
      </c>
      <c r="AE48" s="564">
        <v>2.7675150731018176E-2</v>
      </c>
      <c r="AF48" s="564">
        <v>1.148810135407847E-2</v>
      </c>
      <c r="AG48" s="564">
        <v>-1.2E-2</v>
      </c>
      <c r="AH48" s="564">
        <v>-3.0000000000000001E-3</v>
      </c>
    </row>
    <row r="49" spans="1:34" ht="13.15" customHeight="1">
      <c r="A49" s="2" t="s">
        <v>73</v>
      </c>
      <c r="B49" s="564">
        <v>1.3897187960289624E-2</v>
      </c>
      <c r="C49" s="564">
        <v>8.6911507220367827E-3</v>
      </c>
      <c r="D49" s="564">
        <v>4.8103317356500537E-2</v>
      </c>
      <c r="E49" s="564">
        <v>6.2337383347051661E-2</v>
      </c>
      <c r="F49" s="564">
        <v>4.0317843507175627E-2</v>
      </c>
      <c r="G49" s="564">
        <v>9.5954471926803717E-3</v>
      </c>
      <c r="H49" s="564">
        <v>6.8462553566244561E-2</v>
      </c>
      <c r="I49" s="564">
        <v>3.7184223281146525E-2</v>
      </c>
      <c r="J49" s="564">
        <v>3.0447875119351479E-2</v>
      </c>
      <c r="K49" s="564">
        <v>3.4282232107267191E-2</v>
      </c>
      <c r="L49" s="564">
        <v>2.0317029703970629E-2</v>
      </c>
      <c r="M49" s="564">
        <v>4.1460911973322245E-2</v>
      </c>
      <c r="N49" s="564">
        <v>3.8424369937157012E-2</v>
      </c>
      <c r="O49" s="564">
        <v>5.3507128537067985E-3</v>
      </c>
      <c r="P49" s="564">
        <v>-3.2345256091647692E-2</v>
      </c>
      <c r="Q49" s="564">
        <v>4.363918150451139E-3</v>
      </c>
      <c r="R49" s="564">
        <v>-1.5033372714696423E-2</v>
      </c>
      <c r="S49" s="564">
        <v>-1.0224852443595889E-2</v>
      </c>
      <c r="T49" s="564">
        <v>1.6473700310406278E-2</v>
      </c>
      <c r="U49" s="564">
        <v>-4.3045662464744179E-2</v>
      </c>
      <c r="V49" s="564">
        <v>9.3435099000770266E-3</v>
      </c>
      <c r="W49" s="564">
        <v>2.3290654332231903E-3</v>
      </c>
      <c r="X49" s="564">
        <v>1.4909308410066444E-4</v>
      </c>
      <c r="Y49" s="564">
        <v>3.8660290358814124E-2</v>
      </c>
      <c r="Z49" s="564">
        <v>3.6000000000000004E-2</v>
      </c>
      <c r="AA49" s="564">
        <v>0.02</v>
      </c>
      <c r="AB49" s="564">
        <v>-4.0000000000000001E-3</v>
      </c>
      <c r="AC49" s="564">
        <v>-3.9E-2</v>
      </c>
      <c r="AD49" s="564">
        <v>-7.6999999999999999E-2</v>
      </c>
      <c r="AE49" s="564">
        <v>-5.2000000000000005E-2</v>
      </c>
      <c r="AF49" s="564">
        <v>-1.1000000000000001E-2</v>
      </c>
      <c r="AG49" s="564">
        <v>4.2000000000000003E-2</v>
      </c>
      <c r="AH49" s="564">
        <v>7.0000000000000007E-2</v>
      </c>
    </row>
    <row r="50" spans="1:34" ht="13.15" customHeight="1">
      <c r="A50" s="2" t="s">
        <v>74</v>
      </c>
      <c r="B50" s="564">
        <v>1.0078600297663413E-2</v>
      </c>
      <c r="C50" s="564">
        <v>1.084834491710999E-3</v>
      </c>
      <c r="D50" s="564">
        <v>1.7879957601475684E-2</v>
      </c>
      <c r="E50" s="564">
        <v>-2.1614177325406186E-3</v>
      </c>
      <c r="F50" s="564">
        <v>-7.8643754516823823E-3</v>
      </c>
      <c r="G50" s="564">
        <v>5.2833309788620905E-3</v>
      </c>
      <c r="H50" s="564">
        <v>6.4030549912494376E-3</v>
      </c>
      <c r="I50" s="564">
        <v>2.5595633645837694E-3</v>
      </c>
      <c r="J50" s="564">
        <v>6.2925464792848744E-3</v>
      </c>
      <c r="K50" s="564">
        <v>1.4782629792807341E-3</v>
      </c>
      <c r="L50" s="564">
        <v>8.2103323867240897E-4</v>
      </c>
      <c r="M50" s="564">
        <v>-7.7142775512998446E-4</v>
      </c>
      <c r="N50" s="564">
        <v>-7.1428954509956781E-3</v>
      </c>
      <c r="O50" s="564">
        <v>-5.7069947568225195E-3</v>
      </c>
      <c r="P50" s="564">
        <v>9.8926023027398309E-4</v>
      </c>
      <c r="Q50" s="564">
        <v>7.6108313715756958E-3</v>
      </c>
      <c r="R50" s="564">
        <v>1.0993531230277439E-2</v>
      </c>
      <c r="S50" s="564">
        <v>9.778187067861448E-3</v>
      </c>
      <c r="T50" s="564">
        <v>1.1201411390771217E-2</v>
      </c>
      <c r="U50" s="564">
        <v>1.2979494909619353E-2</v>
      </c>
      <c r="V50" s="564">
        <v>4.4894385722046527E-3</v>
      </c>
      <c r="W50" s="564">
        <v>9.4448687444919164E-3</v>
      </c>
      <c r="X50" s="564">
        <v>2.5869760947348484E-3</v>
      </c>
      <c r="Y50" s="564">
        <v>2.1490179308085035E-2</v>
      </c>
      <c r="Z50" s="564">
        <v>4.0000000000000001E-3</v>
      </c>
      <c r="AA50" s="564">
        <v>3.0000000000000001E-3</v>
      </c>
      <c r="AB50" s="564">
        <v>9.0000000000000011E-3</v>
      </c>
      <c r="AC50" s="564">
        <v>1.2E-2</v>
      </c>
      <c r="AD50" s="564">
        <v>2E-3</v>
      </c>
      <c r="AE50" s="564">
        <v>-6.9999999999999993E-3</v>
      </c>
      <c r="AF50" s="564">
        <v>-6.1147169397552633E-3</v>
      </c>
      <c r="AG50" s="564">
        <v>1.4151342488996915E-2</v>
      </c>
      <c r="AH50" s="564">
        <v>1.3999999999999999E-2</v>
      </c>
    </row>
    <row r="51" spans="1:34" ht="13.15" customHeight="1">
      <c r="A51" s="2" t="s">
        <v>75</v>
      </c>
      <c r="B51" s="564">
        <v>2.0553413351222976E-3</v>
      </c>
      <c r="C51" s="564">
        <v>1.3312249525738002E-3</v>
      </c>
      <c r="D51" s="564">
        <v>8.934822911692039E-4</v>
      </c>
      <c r="E51" s="564">
        <v>2.2878076343935287E-4</v>
      </c>
      <c r="F51" s="564">
        <v>1.0632186240399518E-3</v>
      </c>
      <c r="G51" s="564">
        <v>1.2773926621237051E-4</v>
      </c>
      <c r="H51" s="564">
        <v>1.0043764503185843E-3</v>
      </c>
      <c r="I51" s="564">
        <v>1.5905525416691332E-3</v>
      </c>
      <c r="J51" s="564">
        <v>1.6257266758726316E-3</v>
      </c>
      <c r="K51" s="564">
        <v>7.1303560042340199E-5</v>
      </c>
      <c r="L51" s="564">
        <v>-4.2418152872412062E-4</v>
      </c>
      <c r="M51" s="564">
        <v>1.3269457897813234E-3</v>
      </c>
      <c r="N51" s="564">
        <v>6.9338732273728303E-4</v>
      </c>
      <c r="O51" s="564">
        <v>4.2129063030658427E-4</v>
      </c>
      <c r="P51" s="564">
        <v>-1.0678205121410279E-4</v>
      </c>
      <c r="Q51" s="564">
        <v>2.427563899864656E-4</v>
      </c>
      <c r="R51" s="564">
        <v>8.9639829733739252E-4</v>
      </c>
      <c r="S51" s="564">
        <v>1.0088029653076004E-3</v>
      </c>
      <c r="T51" s="564">
        <v>7.991054774525039E-4</v>
      </c>
      <c r="U51" s="564">
        <v>8.7533364465477363E-4</v>
      </c>
      <c r="V51" s="564">
        <v>3.0173965744672931E-3</v>
      </c>
      <c r="W51" s="564">
        <v>9.947399421503726E-4</v>
      </c>
      <c r="X51" s="564">
        <v>1.3541029405755615E-3</v>
      </c>
      <c r="Y51" s="564">
        <v>1.1257021894320542E-3</v>
      </c>
      <c r="Z51" s="564">
        <v>1E-3</v>
      </c>
      <c r="AA51" s="564">
        <v>1E-3</v>
      </c>
      <c r="AB51" s="564">
        <v>1E-3</v>
      </c>
      <c r="AC51" s="564">
        <v>1E-3</v>
      </c>
      <c r="AD51" s="564">
        <v>2E-3</v>
      </c>
      <c r="AE51" s="564">
        <v>0</v>
      </c>
      <c r="AF51" s="564">
        <v>-2.8966649131411944E-4</v>
      </c>
      <c r="AG51" s="564">
        <v>5.9018425968328735E-4</v>
      </c>
      <c r="AH51" s="564">
        <v>3.0000000000000001E-3</v>
      </c>
    </row>
    <row r="52" spans="1:34" ht="13.15" customHeight="1">
      <c r="A52" s="2" t="s">
        <v>76</v>
      </c>
      <c r="B52" s="564">
        <v>-4.5763554829217861E-4</v>
      </c>
      <c r="C52" s="564">
        <v>2.3378952734580301E-2</v>
      </c>
      <c r="D52" s="564">
        <v>4.7793514351701552E-2</v>
      </c>
      <c r="E52" s="564">
        <v>-5.3226495893407687E-2</v>
      </c>
      <c r="F52" s="564">
        <v>1.7080465583614373E-3</v>
      </c>
      <c r="G52" s="564">
        <v>-1.980168497577422E-3</v>
      </c>
      <c r="H52" s="564">
        <v>-1.5440449443693232E-2</v>
      </c>
      <c r="I52" s="564">
        <v>9.7988638424647799E-3</v>
      </c>
      <c r="J52" s="564">
        <v>2.4684832993761112E-3</v>
      </c>
      <c r="K52" s="564">
        <v>-1.0559001691834078E-3</v>
      </c>
      <c r="L52" s="564">
        <v>-1.2727649056017021E-2</v>
      </c>
      <c r="M52" s="564">
        <v>1.264619535283232E-2</v>
      </c>
      <c r="N52" s="564">
        <v>3.8106332265694706E-3</v>
      </c>
      <c r="O52" s="564">
        <v>2.075143888309941E-3</v>
      </c>
      <c r="P52" s="564">
        <v>-1.3790091265221495E-2</v>
      </c>
      <c r="Q52" s="564">
        <v>3.0732865962175494E-3</v>
      </c>
      <c r="R52" s="564">
        <v>-3.4724485918831097E-3</v>
      </c>
      <c r="S52" s="564">
        <v>-8.3665510365622331E-4</v>
      </c>
      <c r="T52" s="564">
        <v>8.3731891302060019E-4</v>
      </c>
      <c r="U52" s="564">
        <v>1.5892459476058402E-2</v>
      </c>
      <c r="V52" s="564">
        <v>2.7150517038517265E-3</v>
      </c>
      <c r="W52" s="564">
        <v>-3.4817562719113669E-4</v>
      </c>
      <c r="X52" s="564">
        <v>5.8704013143658937E-5</v>
      </c>
      <c r="Y52" s="564">
        <v>4.5860307487759315E-3</v>
      </c>
      <c r="Z52" s="564">
        <v>1E-3</v>
      </c>
      <c r="AA52" s="564">
        <v>2E-3</v>
      </c>
      <c r="AB52" s="564">
        <v>2E-3</v>
      </c>
      <c r="AC52" s="564">
        <v>6.0000000000000001E-3</v>
      </c>
      <c r="AD52" s="564">
        <v>1E-3</v>
      </c>
      <c r="AE52" s="564">
        <v>-4.0000000000000001E-3</v>
      </c>
      <c r="AF52" s="564">
        <v>-1.7990123687444356E-3</v>
      </c>
      <c r="AG52" s="564">
        <v>-5.5231927466798773E-3</v>
      </c>
      <c r="AH52" s="564">
        <v>-1E-3</v>
      </c>
    </row>
    <row r="53" spans="1:34" ht="13.15" customHeight="1">
      <c r="A53" s="2" t="s">
        <v>77</v>
      </c>
      <c r="B53" s="564">
        <v>-2.694840206433818E-2</v>
      </c>
      <c r="C53" s="564">
        <v>-8.3745538872996069E-3</v>
      </c>
      <c r="D53" s="564">
        <v>7.2969708678436822E-3</v>
      </c>
      <c r="E53" s="564">
        <v>6.602180824882066E-2</v>
      </c>
      <c r="F53" s="564">
        <v>-3.9544903247111692E-3</v>
      </c>
      <c r="G53" s="564">
        <v>1.6616706156962209E-2</v>
      </c>
      <c r="H53" s="564">
        <v>1.5928109279855072E-2</v>
      </c>
      <c r="I53" s="564">
        <v>-1.6312283792409499E-2</v>
      </c>
      <c r="J53" s="564">
        <v>-1.3407480169438067E-2</v>
      </c>
      <c r="K53" s="564">
        <v>-1.3636212133967185E-2</v>
      </c>
      <c r="L53" s="564">
        <v>-1.4509109651096449E-2</v>
      </c>
      <c r="M53" s="564">
        <v>-4.6941039396808069E-3</v>
      </c>
      <c r="N53" s="564">
        <v>-4.0081930542297129E-3</v>
      </c>
      <c r="O53" s="564">
        <v>4.0440066722098817E-3</v>
      </c>
      <c r="P53" s="564">
        <v>-2.3768879541862738E-2</v>
      </c>
      <c r="Q53" s="564">
        <v>1.1197184993181297E-2</v>
      </c>
      <c r="R53" s="564">
        <v>1.59187632695694E-2</v>
      </c>
      <c r="S53" s="564">
        <v>7.5656923191960244E-3</v>
      </c>
      <c r="T53" s="564">
        <v>5.0192289437073897E-3</v>
      </c>
      <c r="U53" s="564">
        <v>7.1991721898712639E-3</v>
      </c>
      <c r="V53" s="564">
        <v>6.9451318975408908E-3</v>
      </c>
      <c r="W53" s="564">
        <v>9.0408909034311834E-3</v>
      </c>
      <c r="X53" s="564">
        <v>1.6204929532853552E-3</v>
      </c>
      <c r="Y53" s="564">
        <v>-4.8827019271140372E-3</v>
      </c>
      <c r="Z53" s="564">
        <v>1.7000000000000001E-2</v>
      </c>
      <c r="AA53" s="564">
        <v>1.3000000000000001E-2</v>
      </c>
      <c r="AB53" s="564">
        <v>9.0000000000000011E-3</v>
      </c>
      <c r="AC53" s="564">
        <v>2E-3</v>
      </c>
      <c r="AD53" s="564">
        <v>-1.2E-2</v>
      </c>
      <c r="AE53" s="564">
        <v>-1.8000000000000002E-2</v>
      </c>
      <c r="AF53" s="564">
        <v>-1.4630626875712619E-2</v>
      </c>
      <c r="AG53" s="564">
        <v>-9.347993052587017E-3</v>
      </c>
      <c r="AH53" s="564">
        <v>8.0000000000000002E-3</v>
      </c>
    </row>
    <row r="54" spans="1:34" ht="13.15" customHeight="1">
      <c r="A54" s="2" t="s">
        <v>78</v>
      </c>
      <c r="B54" s="564">
        <v>9.7649064515962381E-3</v>
      </c>
      <c r="C54" s="564">
        <v>-1.0546008063693809E-3</v>
      </c>
      <c r="D54" s="564">
        <v>3.0203971347430637E-3</v>
      </c>
      <c r="E54" s="564">
        <v>-1.1413436678687621E-2</v>
      </c>
      <c r="F54" s="564">
        <v>7.5258977048482919E-3</v>
      </c>
      <c r="G54" s="564">
        <v>1.7775683954744112E-3</v>
      </c>
      <c r="H54" s="564">
        <v>3.6613887214711144E-3</v>
      </c>
      <c r="I54" s="564">
        <v>2.0580723385712724E-2</v>
      </c>
      <c r="J54" s="564">
        <v>4.7837649195815415E-4</v>
      </c>
      <c r="K54" s="564">
        <v>-5.3061670930646503E-3</v>
      </c>
      <c r="L54" s="564">
        <v>-9.0314928853553553E-3</v>
      </c>
      <c r="M54" s="564">
        <v>2.6088772154749515E-2</v>
      </c>
      <c r="N54" s="564">
        <v>-3.0650867442228043E-3</v>
      </c>
      <c r="O54" s="564">
        <v>1.2356154583511617E-3</v>
      </c>
      <c r="P54" s="564">
        <v>4.1710970036553871E-3</v>
      </c>
      <c r="Q54" s="564">
        <v>2.3239622623565489E-2</v>
      </c>
      <c r="R54" s="564">
        <v>8.9469090446598464E-3</v>
      </c>
      <c r="S54" s="564">
        <v>7.8542785907610817E-3</v>
      </c>
      <c r="T54" s="564">
        <v>5.1345350725622548E-3</v>
      </c>
      <c r="U54" s="564">
        <v>1.6656635548277645E-2</v>
      </c>
      <c r="V54" s="564">
        <v>-6.0455888432974734E-5</v>
      </c>
      <c r="W54" s="564">
        <v>2.6308280018616697E-3</v>
      </c>
      <c r="X54" s="564">
        <v>1.329163733780544E-2</v>
      </c>
      <c r="Y54" s="564">
        <v>5.2326111594415666E-3</v>
      </c>
      <c r="Z54" s="564">
        <v>3.0000000000000001E-3</v>
      </c>
      <c r="AA54" s="564">
        <v>0</v>
      </c>
      <c r="AB54" s="564">
        <v>1.1000000000000001E-2</v>
      </c>
      <c r="AC54" s="564">
        <v>-6.0000000000000001E-3</v>
      </c>
      <c r="AD54" s="564">
        <v>-2.1000000000000001E-2</v>
      </c>
      <c r="AE54" s="564">
        <v>-1.6E-2</v>
      </c>
      <c r="AF54" s="564">
        <v>-1.0743395087712599E-2</v>
      </c>
      <c r="AG54" s="564">
        <v>-1.302034236627732E-2</v>
      </c>
      <c r="AH54" s="564">
        <v>3.0000000000000001E-3</v>
      </c>
    </row>
    <row r="55" spans="1:34" s="76" customFormat="1" ht="13.15" customHeight="1">
      <c r="A55" s="2" t="s">
        <v>79</v>
      </c>
      <c r="B55" s="564">
        <v>6.0741489525422635E-3</v>
      </c>
      <c r="C55" s="564">
        <v>2.7495112489766783E-3</v>
      </c>
      <c r="D55" s="564">
        <v>2.8703820464787196E-3</v>
      </c>
      <c r="E55" s="564">
        <v>3.6118221197914881E-3</v>
      </c>
      <c r="F55" s="564">
        <v>1.7919614369538309E-3</v>
      </c>
      <c r="G55" s="564">
        <v>1.2186859907914625E-3</v>
      </c>
      <c r="H55" s="564">
        <v>1.0866109711803128E-3</v>
      </c>
      <c r="I55" s="564">
        <v>8.9555279409410219E-4</v>
      </c>
      <c r="J55" s="564">
        <v>-5.4972195121142471E-4</v>
      </c>
      <c r="K55" s="564">
        <v>-1.1307530366072333E-3</v>
      </c>
      <c r="L55" s="564">
        <v>9.6741124577013411E-4</v>
      </c>
      <c r="M55" s="564">
        <v>-1.8163501853952554E-3</v>
      </c>
      <c r="N55" s="564">
        <v>-1.4615781714197521E-3</v>
      </c>
      <c r="O55" s="564">
        <v>-5.4444513205445034E-4</v>
      </c>
      <c r="P55" s="564">
        <v>-2.8555197699644047E-3</v>
      </c>
      <c r="Q55" s="564">
        <v>-1.2023882113218571E-3</v>
      </c>
      <c r="R55" s="564">
        <v>8.8320945419898651E-4</v>
      </c>
      <c r="S55" s="564">
        <v>3.3204152918108933E-3</v>
      </c>
      <c r="T55" s="564">
        <v>3.2026758821525224E-3</v>
      </c>
      <c r="U55" s="564">
        <v>3.3471496550590545E-3</v>
      </c>
      <c r="V55" s="564">
        <v>1.9611196666080191E-3</v>
      </c>
      <c r="W55" s="564">
        <v>2.305181908114308E-3</v>
      </c>
      <c r="X55" s="564">
        <v>4.0100040348454765E-3</v>
      </c>
      <c r="Y55" s="564">
        <v>-7.205256035074921E-4</v>
      </c>
      <c r="Z55" s="564">
        <v>3.0000000000000001E-3</v>
      </c>
      <c r="AA55" s="564">
        <v>3.0000000000000001E-3</v>
      </c>
      <c r="AB55" s="564">
        <v>1E-3</v>
      </c>
      <c r="AC55" s="564">
        <v>1E-3</v>
      </c>
      <c r="AD55" s="564">
        <v>0</v>
      </c>
      <c r="AE55" s="564">
        <v>0</v>
      </c>
      <c r="AF55" s="564">
        <v>1.328439752177885E-4</v>
      </c>
      <c r="AG55" s="564">
        <v>4.0956777970712386E-5</v>
      </c>
      <c r="AH55" s="564">
        <v>1E-3</v>
      </c>
    </row>
    <row r="56" spans="1:34" ht="13.15" customHeight="1">
      <c r="A56" s="2" t="s">
        <v>80</v>
      </c>
      <c r="B56" s="564">
        <v>1.9735029819253645E-2</v>
      </c>
      <c r="C56" s="564">
        <v>1.8934360813130963E-2</v>
      </c>
      <c r="D56" s="564">
        <v>2.0431916076970723E-2</v>
      </c>
      <c r="E56" s="564">
        <v>1.5316634725260802E-2</v>
      </c>
      <c r="F56" s="564">
        <v>3.1262245668749425E-2</v>
      </c>
      <c r="G56" s="564">
        <v>9.8885813570459991E-3</v>
      </c>
      <c r="H56" s="564">
        <v>2.6246695302260519E-2</v>
      </c>
      <c r="I56" s="564">
        <v>1.5531423232025421E-2</v>
      </c>
      <c r="J56" s="564">
        <v>3.1114508582732035E-2</v>
      </c>
      <c r="K56" s="564">
        <v>9.5967842749948504E-3</v>
      </c>
      <c r="L56" s="564">
        <v>3.3774463497731576E-2</v>
      </c>
      <c r="M56" s="564">
        <v>-2.259829860950939E-2</v>
      </c>
      <c r="N56" s="564">
        <v>1.6681466711361969E-3</v>
      </c>
      <c r="O56" s="564">
        <v>7.3627649084924418E-4</v>
      </c>
      <c r="P56" s="564">
        <v>-1.4363583559124265E-3</v>
      </c>
      <c r="Q56" s="564">
        <v>8.0989019296040122E-3</v>
      </c>
      <c r="R56" s="564">
        <v>2.321338631454038E-3</v>
      </c>
      <c r="S56" s="564">
        <v>9.8843036758034103E-3</v>
      </c>
      <c r="T56" s="564">
        <v>7.3312488027090887E-3</v>
      </c>
      <c r="U56" s="564">
        <v>2.1407525668544446E-2</v>
      </c>
      <c r="V56" s="564">
        <v>1.2858653413130756E-2</v>
      </c>
      <c r="W56" s="564">
        <v>8.7728227503273259E-3</v>
      </c>
      <c r="X56" s="564">
        <v>1.2106491746186877E-2</v>
      </c>
      <c r="Y56" s="564">
        <v>6.674594187704933E-3</v>
      </c>
      <c r="Z56" s="564">
        <v>1.7000000000000001E-2</v>
      </c>
      <c r="AA56" s="564">
        <v>1.3000000000000001E-2</v>
      </c>
      <c r="AB56" s="564">
        <v>0.01</v>
      </c>
      <c r="AC56" s="564">
        <v>9.0000000000000011E-3</v>
      </c>
      <c r="AD56" s="564">
        <v>2E-3</v>
      </c>
      <c r="AE56" s="564">
        <v>-2E-3</v>
      </c>
      <c r="AF56" s="564">
        <v>4.1823252787047821E-3</v>
      </c>
      <c r="AG56" s="564">
        <v>-9.1963327194091102E-3</v>
      </c>
      <c r="AH56" s="564">
        <v>6.0000000000000001E-3</v>
      </c>
    </row>
    <row r="57" spans="1:34" ht="13.15" customHeight="1">
      <c r="A57" s="2" t="s">
        <v>81</v>
      </c>
      <c r="B57" s="564">
        <v>3.0469566753555569E-2</v>
      </c>
      <c r="C57" s="564">
        <v>2.0879207002037513E-2</v>
      </c>
      <c r="D57" s="564">
        <v>2.6170225332952456E-2</v>
      </c>
      <c r="E57" s="564">
        <v>-1.0356215737149323E-2</v>
      </c>
      <c r="F57" s="564">
        <v>-1.4711767941383159E-3</v>
      </c>
      <c r="G57" s="564">
        <v>-6.8698525752148463E-3</v>
      </c>
      <c r="H57" s="564">
        <v>-2.7464239441897919E-2</v>
      </c>
      <c r="I57" s="564">
        <v>-4.1592363421618598E-3</v>
      </c>
      <c r="J57" s="564">
        <v>-2.0625866341560158E-2</v>
      </c>
      <c r="K57" s="564">
        <v>-2.2233175554621228E-2</v>
      </c>
      <c r="L57" s="564">
        <v>-2.2220027297334358E-2</v>
      </c>
      <c r="M57" s="564">
        <v>-3.511734554756684E-2</v>
      </c>
      <c r="N57" s="564">
        <v>-2.1047342604740911E-3</v>
      </c>
      <c r="O57" s="564">
        <v>-1.4073572982117387E-2</v>
      </c>
      <c r="P57" s="564">
        <v>5.2018401040869015E-3</v>
      </c>
      <c r="Q57" s="564">
        <v>1.1548437677772834E-2</v>
      </c>
      <c r="R57" s="564">
        <v>1.8665109815181369E-2</v>
      </c>
      <c r="S57" s="564">
        <v>2.4861403297052199E-2</v>
      </c>
      <c r="T57" s="564">
        <v>1.3387614642684629E-2</v>
      </c>
      <c r="U57" s="564">
        <v>8.9589521649334272E-3</v>
      </c>
      <c r="V57" s="564">
        <v>1.8976671551336702E-2</v>
      </c>
      <c r="W57" s="564">
        <v>3.0024010489573198E-2</v>
      </c>
      <c r="X57" s="564">
        <v>2.5090966223395079E-2</v>
      </c>
      <c r="Y57" s="564">
        <v>5.4041076834170036E-3</v>
      </c>
      <c r="Z57" s="564">
        <v>6.9999999999999993E-3</v>
      </c>
      <c r="AA57" s="564">
        <v>6.0000000000000001E-3</v>
      </c>
      <c r="AB57" s="564">
        <v>1.2E-2</v>
      </c>
      <c r="AC57" s="564">
        <v>0</v>
      </c>
      <c r="AD57" s="564">
        <v>-0.01</v>
      </c>
      <c r="AE57" s="564">
        <v>-0.02</v>
      </c>
      <c r="AF57" s="564">
        <v>-2.1496267081265136E-3</v>
      </c>
      <c r="AG57" s="564">
        <v>-1.1043468597495425E-2</v>
      </c>
      <c r="AH57" s="564">
        <v>5.7000000000000002E-2</v>
      </c>
    </row>
    <row r="58" spans="1:34" ht="13.15" customHeight="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row>
  </sheetData>
  <customSheetViews>
    <customSheetView guid="{8D4EA38E-ED42-44A9-9431-B3D4F6087B53}"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1"/>
    </customSheetView>
    <customSheetView guid="{54FD4859-4825-49C8-AF88-E7B792413D64}"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2"/>
    </customSheetView>
  </customSheetViews>
  <pageMargins left="0.7" right="0.7" top="0.75" bottom="0.75" header="0.3" footer="0.3"/>
  <pageSetup paperSize="9" scale="49" orientation="landscape" r:id="rId3"/>
  <ignoredErrors>
    <ignoredError sqref="B39:U3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EA6A7"/>
    <pageSetUpPr autoPageBreaks="0"/>
  </sheetPr>
  <dimension ref="A1:J49"/>
  <sheetViews>
    <sheetView view="pageBreakPreview" zoomScaleNormal="100" zoomScaleSheetLayoutView="100" workbookViewId="0">
      <pane xSplit="1" ySplit="4" topLeftCell="B5" activePane="bottomRight" state="frozen"/>
      <selection pane="topRight" activeCell="Z29" sqref="Z29"/>
      <selection pane="bottomLeft" activeCell="Z29" sqref="Z29"/>
      <selection pane="bottomRight" activeCell="H5" sqref="H5"/>
    </sheetView>
  </sheetViews>
  <sheetFormatPr defaultColWidth="8.42578125" defaultRowHeight="12" customHeight="1"/>
  <cols>
    <col min="1" max="16384" width="8.42578125" style="6"/>
  </cols>
  <sheetData>
    <row r="1" spans="1:10" ht="12" customHeight="1">
      <c r="B1" s="7" t="s">
        <v>82</v>
      </c>
      <c r="C1" s="580" t="s">
        <v>83</v>
      </c>
      <c r="D1" s="580"/>
      <c r="E1" s="580"/>
      <c r="G1" s="7" t="s">
        <v>84</v>
      </c>
      <c r="H1" s="580" t="s">
        <v>85</v>
      </c>
      <c r="I1" s="580"/>
      <c r="J1" s="580"/>
    </row>
    <row r="2" spans="1:10" ht="12" customHeight="1">
      <c r="C2" s="580" t="s">
        <v>86</v>
      </c>
      <c r="D2" s="580" t="s">
        <v>87</v>
      </c>
      <c r="E2" s="580" t="s">
        <v>88</v>
      </c>
      <c r="H2" s="580" t="s">
        <v>85</v>
      </c>
      <c r="I2" s="580" t="s">
        <v>89</v>
      </c>
      <c r="J2" s="580" t="s">
        <v>90</v>
      </c>
    </row>
    <row r="3" spans="1:10" ht="12" customHeight="1">
      <c r="C3" s="580"/>
      <c r="D3" s="580"/>
      <c r="E3" s="580"/>
      <c r="H3" s="580"/>
      <c r="I3" s="580"/>
      <c r="J3" s="580"/>
    </row>
    <row r="4" spans="1:10" ht="12" customHeight="1">
      <c r="C4" s="580"/>
      <c r="D4" s="580"/>
      <c r="E4" s="580"/>
      <c r="H4" s="580"/>
      <c r="I4" s="580"/>
      <c r="J4" s="580"/>
    </row>
    <row r="5" spans="1:10" ht="12" customHeight="1">
      <c r="A5" s="6" t="s">
        <v>91</v>
      </c>
      <c r="C5" s="8">
        <v>9.4</v>
      </c>
      <c r="D5" s="35">
        <v>7.7</v>
      </c>
      <c r="E5" s="35">
        <v>3.4</v>
      </c>
      <c r="H5" s="8">
        <v>-6.7</v>
      </c>
      <c r="I5" s="35">
        <v>-0.4</v>
      </c>
      <c r="J5" s="35">
        <v>-6.1</v>
      </c>
    </row>
    <row r="6" spans="1:10" ht="12" customHeight="1">
      <c r="C6" s="8">
        <v>9.5</v>
      </c>
      <c r="D6" s="35">
        <v>9.8000000000000007</v>
      </c>
      <c r="E6" s="35">
        <v>5.2</v>
      </c>
      <c r="H6" s="8">
        <v>-4.9000000000000004</v>
      </c>
      <c r="I6" s="35">
        <v>0</v>
      </c>
      <c r="J6" s="35">
        <v>-4.5999999999999996</v>
      </c>
    </row>
    <row r="7" spans="1:10" ht="12" customHeight="1">
      <c r="C7" s="8">
        <v>9.1</v>
      </c>
      <c r="D7" s="35">
        <v>12</v>
      </c>
      <c r="E7" s="35">
        <v>7.3</v>
      </c>
      <c r="H7" s="8">
        <v>-2.8</v>
      </c>
      <c r="I7" s="35">
        <v>0.7</v>
      </c>
      <c r="J7" s="35">
        <v>-3.2</v>
      </c>
    </row>
    <row r="8" spans="1:10" ht="12" customHeight="1">
      <c r="C8" s="8">
        <v>8.4</v>
      </c>
      <c r="D8" s="35">
        <v>13.8</v>
      </c>
      <c r="E8" s="35">
        <v>9.4</v>
      </c>
      <c r="H8" s="8">
        <v>0.1</v>
      </c>
      <c r="I8" s="35">
        <v>0.7</v>
      </c>
      <c r="J8" s="35">
        <v>-0.5</v>
      </c>
    </row>
    <row r="9" spans="1:10" ht="12" customHeight="1">
      <c r="A9" s="6" t="s">
        <v>92</v>
      </c>
      <c r="C9" s="8">
        <v>7.1</v>
      </c>
      <c r="D9" s="35">
        <v>15.1</v>
      </c>
      <c r="E9" s="35">
        <v>11.1</v>
      </c>
      <c r="H9" s="8">
        <v>4.5</v>
      </c>
      <c r="I9" s="35">
        <v>0.3</v>
      </c>
      <c r="J9" s="35">
        <v>4.0999999999999996</v>
      </c>
    </row>
    <row r="10" spans="1:10" ht="12" customHeight="1">
      <c r="C10" s="8">
        <v>6.9</v>
      </c>
      <c r="D10" s="35">
        <v>15.7</v>
      </c>
      <c r="E10" s="35">
        <v>12.4</v>
      </c>
      <c r="H10" s="8">
        <v>7</v>
      </c>
      <c r="I10" s="35">
        <v>0.2</v>
      </c>
      <c r="J10" s="35">
        <v>6.5</v>
      </c>
    </row>
    <row r="11" spans="1:10" ht="12" customHeight="1">
      <c r="C11" s="8">
        <v>7.6</v>
      </c>
      <c r="D11" s="35">
        <v>15.8</v>
      </c>
      <c r="E11" s="35">
        <v>13.7</v>
      </c>
      <c r="H11" s="8">
        <v>7.3</v>
      </c>
      <c r="I11" s="35">
        <v>-0.1</v>
      </c>
      <c r="J11" s="35">
        <v>7</v>
      </c>
    </row>
    <row r="12" spans="1:10" ht="12" customHeight="1">
      <c r="C12" s="8">
        <v>8.8000000000000007</v>
      </c>
      <c r="D12" s="35">
        <v>15.4</v>
      </c>
      <c r="E12" s="35">
        <v>13.5</v>
      </c>
      <c r="H12" s="8">
        <v>6.2</v>
      </c>
      <c r="I12" s="35">
        <v>-0.6</v>
      </c>
      <c r="J12" s="35">
        <v>6.3</v>
      </c>
    </row>
    <row r="13" spans="1:10" ht="12" customHeight="1">
      <c r="A13" s="6" t="s">
        <v>93</v>
      </c>
      <c r="C13" s="8">
        <v>11</v>
      </c>
      <c r="D13" s="35">
        <v>14.8</v>
      </c>
      <c r="E13" s="35">
        <v>14.6</v>
      </c>
      <c r="H13" s="8">
        <v>7.6</v>
      </c>
      <c r="I13" s="35">
        <v>-0.3</v>
      </c>
      <c r="J13" s="35">
        <v>7.5</v>
      </c>
    </row>
    <row r="14" spans="1:10" ht="12" customHeight="1">
      <c r="C14" s="8">
        <v>12.3</v>
      </c>
      <c r="D14" s="35">
        <v>13.9</v>
      </c>
      <c r="E14" s="35">
        <v>15</v>
      </c>
      <c r="H14" s="8">
        <v>6.2</v>
      </c>
      <c r="I14" s="35">
        <v>-0.3</v>
      </c>
      <c r="J14" s="35">
        <v>6.2</v>
      </c>
    </row>
    <row r="15" spans="1:10" ht="12" customHeight="1">
      <c r="C15" s="8">
        <v>13</v>
      </c>
      <c r="D15" s="35">
        <v>13.2</v>
      </c>
      <c r="E15" s="35">
        <v>14.8</v>
      </c>
      <c r="H15" s="8">
        <v>4</v>
      </c>
      <c r="I15" s="35">
        <v>-1.4</v>
      </c>
      <c r="J15" s="35">
        <v>5</v>
      </c>
    </row>
    <row r="16" spans="1:10" ht="12" customHeight="1">
      <c r="C16" s="8">
        <v>13.8</v>
      </c>
      <c r="D16" s="35">
        <v>12.5</v>
      </c>
      <c r="E16" s="35">
        <v>14.6</v>
      </c>
      <c r="H16" s="8">
        <v>4.2</v>
      </c>
      <c r="I16" s="35">
        <v>-1.6</v>
      </c>
      <c r="J16" s="35">
        <v>5.2</v>
      </c>
    </row>
    <row r="17" spans="1:10" ht="12" customHeight="1">
      <c r="A17" s="6" t="s">
        <v>94</v>
      </c>
      <c r="C17" s="8">
        <v>14.2</v>
      </c>
      <c r="D17" s="35">
        <v>11.9</v>
      </c>
      <c r="E17" s="35">
        <v>13.9</v>
      </c>
      <c r="H17" s="8">
        <v>4.3</v>
      </c>
      <c r="I17" s="35">
        <v>-1.1000000000000001</v>
      </c>
      <c r="J17" s="35">
        <v>4.9000000000000004</v>
      </c>
    </row>
    <row r="18" spans="1:10" ht="12" customHeight="1">
      <c r="C18" s="8">
        <v>14.3</v>
      </c>
      <c r="D18" s="35">
        <v>11.4</v>
      </c>
      <c r="E18" s="35">
        <v>12.9</v>
      </c>
      <c r="H18" s="8">
        <v>3.7</v>
      </c>
      <c r="I18" s="35">
        <v>-0.4</v>
      </c>
      <c r="J18" s="35">
        <v>3.8</v>
      </c>
    </row>
    <row r="19" spans="1:10" ht="12" customHeight="1">
      <c r="C19" s="8">
        <v>14</v>
      </c>
      <c r="D19" s="35">
        <v>10.8</v>
      </c>
      <c r="E19" s="35">
        <v>12.5</v>
      </c>
      <c r="H19" s="8">
        <v>3.3</v>
      </c>
      <c r="I19" s="35">
        <v>0</v>
      </c>
      <c r="J19" s="35">
        <v>3.2</v>
      </c>
    </row>
    <row r="20" spans="1:10" ht="12" customHeight="1">
      <c r="C20" s="8">
        <v>13.1</v>
      </c>
      <c r="D20" s="35">
        <v>9.9</v>
      </c>
      <c r="E20" s="35">
        <v>12.1</v>
      </c>
      <c r="H20" s="8">
        <v>1.8</v>
      </c>
      <c r="I20" s="35">
        <v>0.4</v>
      </c>
      <c r="J20" s="35">
        <v>1.5</v>
      </c>
    </row>
    <row r="21" spans="1:10" ht="12" customHeight="1">
      <c r="A21" s="6" t="s">
        <v>95</v>
      </c>
      <c r="C21" s="8">
        <v>12</v>
      </c>
      <c r="D21" s="35">
        <v>9</v>
      </c>
      <c r="E21" s="35">
        <v>11.5</v>
      </c>
      <c r="H21" s="8">
        <v>1.2</v>
      </c>
      <c r="I21" s="35">
        <v>0.3</v>
      </c>
      <c r="J21" s="35">
        <v>0.9</v>
      </c>
    </row>
    <row r="22" spans="1:10" ht="12" customHeight="1">
      <c r="C22" s="8">
        <v>10.6</v>
      </c>
      <c r="D22" s="35">
        <v>8</v>
      </c>
      <c r="E22" s="35">
        <v>10.3</v>
      </c>
      <c r="H22" s="8">
        <v>1.7</v>
      </c>
      <c r="I22" s="35">
        <v>0.5</v>
      </c>
      <c r="J22" s="35">
        <v>1.2</v>
      </c>
    </row>
    <row r="23" spans="1:10" ht="12" customHeight="1">
      <c r="C23" s="8">
        <v>9.1</v>
      </c>
      <c r="D23" s="35">
        <v>6.8</v>
      </c>
      <c r="E23" s="35">
        <v>8.9</v>
      </c>
      <c r="H23" s="8">
        <v>1.7</v>
      </c>
      <c r="I23" s="35">
        <v>1.7</v>
      </c>
      <c r="J23" s="35">
        <v>0.3</v>
      </c>
    </row>
    <row r="24" spans="1:10" ht="12" customHeight="1">
      <c r="C24" s="8">
        <v>7.6</v>
      </c>
      <c r="D24" s="35">
        <v>5.6</v>
      </c>
      <c r="E24" s="35">
        <v>8.1</v>
      </c>
      <c r="H24" s="8">
        <v>-0.4</v>
      </c>
      <c r="I24" s="35">
        <v>1.6</v>
      </c>
      <c r="J24" s="35">
        <v>-1.6</v>
      </c>
    </row>
    <row r="25" spans="1:10" ht="12" customHeight="1">
      <c r="A25" s="6" t="s">
        <v>96</v>
      </c>
      <c r="C25" s="8">
        <v>5.8</v>
      </c>
      <c r="D25" s="35">
        <v>4.5</v>
      </c>
      <c r="E25" s="35">
        <v>6.7</v>
      </c>
      <c r="H25" s="8">
        <v>-1</v>
      </c>
      <c r="I25" s="35">
        <v>1.4</v>
      </c>
      <c r="J25" s="35">
        <v>-1.9</v>
      </c>
    </row>
    <row r="26" spans="1:10" ht="12" customHeight="1">
      <c r="C26" s="8">
        <v>4.5999999999999996</v>
      </c>
      <c r="D26" s="35">
        <v>3.5</v>
      </c>
      <c r="E26" s="35">
        <v>5.6</v>
      </c>
      <c r="H26" s="8">
        <v>-0.7</v>
      </c>
      <c r="I26" s="35">
        <v>1.9</v>
      </c>
      <c r="J26" s="35">
        <v>-2</v>
      </c>
    </row>
    <row r="27" spans="1:10" ht="12" customHeight="1">
      <c r="C27" s="8">
        <v>3.6</v>
      </c>
      <c r="D27" s="35">
        <v>2.8</v>
      </c>
      <c r="E27" s="35">
        <v>4.2</v>
      </c>
      <c r="H27" s="8">
        <v>-0.6</v>
      </c>
      <c r="I27" s="35">
        <v>2.9</v>
      </c>
      <c r="J27" s="35">
        <v>-2.6</v>
      </c>
    </row>
    <row r="28" spans="1:10" ht="12" customHeight="1">
      <c r="C28" s="8">
        <v>3</v>
      </c>
      <c r="D28" s="35">
        <v>2.2000000000000002</v>
      </c>
      <c r="E28" s="35">
        <v>2.9</v>
      </c>
      <c r="H28" s="8">
        <v>-2.6</v>
      </c>
      <c r="I28" s="35">
        <v>3.1</v>
      </c>
      <c r="J28" s="35">
        <v>-4.5999999999999996</v>
      </c>
    </row>
    <row r="29" spans="1:10" ht="12" customHeight="1">
      <c r="A29" s="6" t="s">
        <v>97</v>
      </c>
      <c r="C29" s="8">
        <v>2.8</v>
      </c>
      <c r="D29" s="35">
        <v>2</v>
      </c>
      <c r="E29" s="35">
        <v>2.2000000000000002</v>
      </c>
      <c r="H29" s="8">
        <v>-3.3</v>
      </c>
      <c r="I29" s="35">
        <v>2.5</v>
      </c>
      <c r="J29" s="35">
        <v>-4.8</v>
      </c>
    </row>
    <row r="30" spans="1:10" ht="12" customHeight="1">
      <c r="C30" s="8">
        <v>2.7</v>
      </c>
      <c r="D30" s="35">
        <v>2.1</v>
      </c>
      <c r="E30" s="35">
        <v>1.8</v>
      </c>
      <c r="H30" s="8">
        <v>-3.6</v>
      </c>
      <c r="I30" s="35">
        <v>1.6</v>
      </c>
      <c r="J30" s="35">
        <v>-4.5</v>
      </c>
    </row>
    <row r="31" spans="1:10" ht="12" customHeight="1">
      <c r="C31" s="8">
        <v>3</v>
      </c>
      <c r="D31" s="35">
        <v>2.4</v>
      </c>
      <c r="E31" s="35">
        <v>1.4</v>
      </c>
      <c r="H31" s="8">
        <v>-3.6</v>
      </c>
      <c r="I31" s="35">
        <v>1.1000000000000001</v>
      </c>
      <c r="J31" s="35">
        <v>-4.2</v>
      </c>
    </row>
    <row r="32" spans="1:10" ht="12" customHeight="1">
      <c r="C32" s="8">
        <v>3.7</v>
      </c>
      <c r="D32" s="35">
        <v>3.1</v>
      </c>
      <c r="E32" s="35">
        <v>2</v>
      </c>
      <c r="H32" s="8">
        <v>-2</v>
      </c>
      <c r="I32" s="35">
        <v>1.5</v>
      </c>
      <c r="J32" s="35">
        <v>-3</v>
      </c>
    </row>
    <row r="33" spans="1:10" ht="12" customHeight="1">
      <c r="A33" s="6" t="s">
        <v>98</v>
      </c>
      <c r="C33" s="8">
        <v>4.4000000000000004</v>
      </c>
      <c r="D33" s="35">
        <v>3.9</v>
      </c>
      <c r="E33" s="35">
        <v>2.7</v>
      </c>
      <c r="H33" s="8">
        <v>-1.7</v>
      </c>
      <c r="I33" s="35">
        <v>0.9</v>
      </c>
      <c r="J33" s="35">
        <v>-2.2999999999999998</v>
      </c>
    </row>
    <row r="34" spans="1:10" ht="12" customHeight="1">
      <c r="C34" s="8">
        <v>4.9000000000000004</v>
      </c>
      <c r="D34" s="35">
        <v>4.5999999999999996</v>
      </c>
      <c r="E34" s="35">
        <v>3.5</v>
      </c>
      <c r="H34" s="8">
        <v>-1.9</v>
      </c>
      <c r="I34" s="35">
        <v>0.4</v>
      </c>
      <c r="J34" s="35">
        <v>-2.1</v>
      </c>
    </row>
    <row r="35" spans="1:10" ht="12" customHeight="1">
      <c r="C35" s="8">
        <v>5.2</v>
      </c>
      <c r="D35" s="35">
        <v>5.3</v>
      </c>
      <c r="E35" s="35">
        <v>4.4000000000000004</v>
      </c>
      <c r="H35" s="8">
        <v>-2.1</v>
      </c>
      <c r="I35" s="35">
        <v>0.1</v>
      </c>
      <c r="J35" s="35">
        <v>-2.1</v>
      </c>
    </row>
    <row r="36" spans="1:10" ht="12" customHeight="1">
      <c r="C36" s="8">
        <v>5.2</v>
      </c>
      <c r="D36" s="8">
        <v>5.8</v>
      </c>
      <c r="E36" s="8">
        <v>5.4</v>
      </c>
      <c r="H36" s="8">
        <v>-1.2</v>
      </c>
      <c r="I36" s="8">
        <v>-0.3</v>
      </c>
      <c r="J36" s="8">
        <v>-0.8</v>
      </c>
    </row>
    <row r="37" spans="1:10" ht="12" customHeight="1">
      <c r="A37" s="6" t="s">
        <v>99</v>
      </c>
      <c r="C37" s="8">
        <v>4.9000000000000004</v>
      </c>
      <c r="D37" s="8">
        <v>6.2</v>
      </c>
      <c r="E37" s="8">
        <v>6.1</v>
      </c>
      <c r="F37" s="8"/>
      <c r="G37" s="8"/>
      <c r="H37" s="8">
        <v>-0.5</v>
      </c>
      <c r="I37" s="8">
        <v>-0.1</v>
      </c>
      <c r="J37" s="8">
        <v>-0.4</v>
      </c>
    </row>
    <row r="38" spans="1:10" ht="12" customHeight="1">
      <c r="C38" s="8">
        <v>4.8</v>
      </c>
      <c r="D38" s="8">
        <v>6.3</v>
      </c>
      <c r="E38" s="8">
        <v>6.6</v>
      </c>
      <c r="F38" s="8"/>
      <c r="G38" s="8"/>
      <c r="H38" s="8">
        <v>0</v>
      </c>
      <c r="I38" s="8">
        <v>0.2</v>
      </c>
      <c r="J38" s="8">
        <v>-0.2</v>
      </c>
    </row>
    <row r="39" spans="1:10" ht="12" customHeight="1">
      <c r="C39" s="8">
        <v>4.5999999999999996</v>
      </c>
      <c r="D39" s="8">
        <v>6.2</v>
      </c>
      <c r="E39" s="8">
        <v>6.8</v>
      </c>
      <c r="F39" s="8"/>
      <c r="G39" s="8"/>
      <c r="H39" s="8">
        <v>0.6</v>
      </c>
      <c r="I39" s="8">
        <v>0.8</v>
      </c>
      <c r="J39" s="8">
        <v>0</v>
      </c>
    </row>
    <row r="40" spans="1:10" ht="12" customHeight="1">
      <c r="C40" s="8">
        <v>4.4000000000000004</v>
      </c>
      <c r="D40" s="8">
        <v>5.7</v>
      </c>
      <c r="E40" s="8">
        <v>6.4</v>
      </c>
      <c r="F40" s="8"/>
      <c r="G40" s="8"/>
      <c r="H40" s="8">
        <v>2.1</v>
      </c>
      <c r="I40" s="8">
        <v>1.7</v>
      </c>
      <c r="J40" s="8">
        <v>0.7</v>
      </c>
    </row>
    <row r="41" spans="1:10" ht="12" customHeight="1">
      <c r="A41" s="6" t="s">
        <v>100</v>
      </c>
      <c r="C41" s="8">
        <v>4.3</v>
      </c>
      <c r="D41" s="8">
        <v>4.8</v>
      </c>
      <c r="E41" s="8">
        <v>6.3</v>
      </c>
      <c r="H41" s="8">
        <v>3.2</v>
      </c>
      <c r="I41" s="8">
        <v>2.2999999999999998</v>
      </c>
      <c r="J41" s="8">
        <v>1.3</v>
      </c>
    </row>
    <row r="42" spans="1:10" ht="12" customHeight="1">
      <c r="C42" s="8">
        <v>4</v>
      </c>
      <c r="D42" s="8">
        <v>3.6</v>
      </c>
      <c r="E42" s="8">
        <v>5.7</v>
      </c>
      <c r="H42" s="8">
        <v>3.1</v>
      </c>
      <c r="I42" s="8">
        <v>1.6</v>
      </c>
      <c r="J42" s="8">
        <v>1.7</v>
      </c>
    </row>
    <row r="43" spans="1:10" ht="12" customHeight="1">
      <c r="C43" s="8">
        <v>3.6</v>
      </c>
      <c r="D43" s="8">
        <v>2.2000000000000002</v>
      </c>
      <c r="E43" s="8">
        <v>5.0999999999999996</v>
      </c>
      <c r="H43" s="8">
        <v>1.6</v>
      </c>
      <c r="I43" s="8">
        <v>-0.3</v>
      </c>
      <c r="J43" s="8">
        <v>1.8</v>
      </c>
    </row>
    <row r="44" spans="1:10" ht="12" customHeight="1">
      <c r="C44" s="8">
        <v>2.8</v>
      </c>
      <c r="D44" s="8">
        <v>0.9</v>
      </c>
      <c r="E44" s="8">
        <v>4.2</v>
      </c>
      <c r="F44" s="8"/>
      <c r="G44" s="8"/>
      <c r="H44" s="8">
        <v>-1.2</v>
      </c>
      <c r="I44" s="8">
        <v>-2.5</v>
      </c>
      <c r="J44" s="8">
        <v>0.9</v>
      </c>
    </row>
    <row r="45" spans="1:10" ht="12" customHeight="1">
      <c r="A45" s="6" t="s">
        <v>101</v>
      </c>
      <c r="C45" s="8">
        <v>2.2999999999999998</v>
      </c>
      <c r="D45" s="8">
        <v>-0.1</v>
      </c>
      <c r="E45" s="8">
        <v>2.9</v>
      </c>
      <c r="F45" s="8"/>
      <c r="G45" s="8"/>
      <c r="H45" s="8">
        <v>-5.7</v>
      </c>
      <c r="I45" s="8">
        <v>-4.2</v>
      </c>
      <c r="J45" s="8">
        <v>-2.2000000000000002</v>
      </c>
    </row>
    <row r="46" spans="1:10" ht="12" customHeight="1">
      <c r="C46" s="8">
        <v>2.1</v>
      </c>
      <c r="D46" s="8">
        <v>-0.5</v>
      </c>
      <c r="E46" s="8">
        <v>1.6</v>
      </c>
      <c r="H46" s="8">
        <v>-7.2</v>
      </c>
      <c r="I46" s="8">
        <v>-4</v>
      </c>
      <c r="J46" s="8">
        <v>-3.7</v>
      </c>
    </row>
    <row r="47" spans="1:10" s="8" customFormat="1" ht="12" customHeight="1">
      <c r="C47" s="8">
        <v>2.1</v>
      </c>
      <c r="D47" s="8">
        <v>-0.2</v>
      </c>
      <c r="E47" s="8">
        <v>0.5</v>
      </c>
      <c r="H47" s="8">
        <v>-5.0999999999999996</v>
      </c>
      <c r="I47" s="8">
        <v>-2</v>
      </c>
      <c r="J47" s="8">
        <v>-3.3</v>
      </c>
    </row>
    <row r="48" spans="1:10" s="8" customFormat="1" ht="12" customHeight="1">
      <c r="C48" s="8">
        <v>2.4</v>
      </c>
      <c r="D48" s="8">
        <v>0.5</v>
      </c>
      <c r="E48" s="8">
        <v>-0.8</v>
      </c>
      <c r="H48" s="8">
        <v>-2</v>
      </c>
      <c r="I48" s="8">
        <v>0.3</v>
      </c>
      <c r="J48" s="8">
        <v>-2.1</v>
      </c>
    </row>
    <row r="49" spans="1:10" s="8" customFormat="1" ht="12" customHeight="1">
      <c r="A49" s="6" t="s">
        <v>102</v>
      </c>
      <c r="C49" s="8">
        <v>3</v>
      </c>
      <c r="D49" s="8">
        <v>1.5</v>
      </c>
      <c r="E49" s="8">
        <v>-1.2</v>
      </c>
      <c r="H49" s="8">
        <v>2.1</v>
      </c>
      <c r="I49" s="8">
        <v>1.4</v>
      </c>
      <c r="J49" s="8">
        <v>0.9</v>
      </c>
    </row>
  </sheetData>
  <customSheetViews>
    <customSheetView guid="{8D4EA38E-ED42-44A9-9431-B3D4F6087B53}" scale="60" showPageBreaks="1" view="pageBreakPreview">
      <pane xSplit="1" ySplit="4" topLeftCell="B8" activePane="bottomRight" state="frozen"/>
      <selection pane="bottomRight" activeCell="R19" sqref="R19"/>
      <pageMargins left="0" right="0" top="0" bottom="0" header="0" footer="0"/>
      <pageSetup orientation="portrait" r:id="rId1"/>
    </customSheetView>
    <customSheetView guid="{B6000075-C6E9-470D-8855-6E4C41B43187}">
      <pane xSplit="1" ySplit="4" topLeftCell="B5" activePane="bottomRight" state="frozen"/>
      <selection pane="bottomRight" activeCell="K36" sqref="K36"/>
      <pageMargins left="0" right="0" top="0" bottom="0" header="0" footer="0"/>
      <pageSetup orientation="portrait" r:id="rId2"/>
    </customSheetView>
    <customSheetView guid="{A510ACF3-DF9A-47BB-87AF-862EA6359570}">
      <pane xSplit="1" ySplit="4" topLeftCell="B5" activePane="bottomRight" state="frozen"/>
      <selection pane="bottomRight" activeCell="K36" sqref="K36"/>
      <pageMargins left="0" right="0" top="0" bottom="0" header="0" footer="0"/>
      <pageSetup orientation="portrait" r:id="rId3"/>
    </customSheetView>
    <customSheetView guid="{5B55F06F-38A3-4953-A2E1-A01BECB01CAC}">
      <pane xSplit="1" ySplit="4" topLeftCell="B5" activePane="bottomRight" state="frozen"/>
      <selection pane="bottomRight" activeCell="K36" sqref="K36"/>
      <pageMargins left="0" right="0" top="0" bottom="0" header="0" footer="0"/>
      <pageSetup orientation="portrait" r:id="rId4"/>
    </customSheetView>
    <customSheetView guid="{54FD4859-4825-49C8-AF88-E7B792413D64}">
      <pane xSplit="1" ySplit="4" topLeftCell="B5" activePane="bottomRight" state="frozen"/>
      <selection pane="bottomRight" activeCell="K36" sqref="K36"/>
      <pageMargins left="0" right="0" top="0" bottom="0" header="0" footer="0"/>
      <pageSetup orientation="portrait" r:id="rId5"/>
    </customSheetView>
  </customSheetViews>
  <mergeCells count="8">
    <mergeCell ref="H2:H4"/>
    <mergeCell ref="I2:I4"/>
    <mergeCell ref="J2:J4"/>
    <mergeCell ref="H1:J1"/>
    <mergeCell ref="C2:C4"/>
    <mergeCell ref="D2:D4"/>
    <mergeCell ref="E2:E4"/>
    <mergeCell ref="C1:E1"/>
  </mergeCells>
  <pageMargins left="0.7" right="0.7" top="0.75" bottom="0.75" header="0.3" footer="0.3"/>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EA6A7"/>
  </sheetPr>
  <dimension ref="A1:AD30"/>
  <sheetViews>
    <sheetView topLeftCell="X1" zoomScale="70" zoomScaleNormal="70" workbookViewId="0">
      <selection activeCell="AR9" sqref="AR9"/>
    </sheetView>
  </sheetViews>
  <sheetFormatPr defaultColWidth="8.5703125" defaultRowHeight="15"/>
  <cols>
    <col min="1" max="1" width="8.5703125" style="231"/>
    <col min="2" max="13" width="0" style="231" hidden="1" customWidth="1"/>
    <col min="14" max="30" width="8.5703125" style="231"/>
  </cols>
  <sheetData>
    <row r="1" spans="1:30">
      <c r="A1" s="444"/>
      <c r="B1" s="445">
        <v>2017</v>
      </c>
      <c r="C1" s="446"/>
      <c r="D1" s="446"/>
      <c r="E1" s="446"/>
      <c r="F1" s="445">
        <v>2018</v>
      </c>
      <c r="G1" s="446"/>
      <c r="H1" s="446"/>
      <c r="I1" s="446"/>
      <c r="J1" s="445">
        <v>2019</v>
      </c>
      <c r="K1" s="446"/>
      <c r="L1" s="446"/>
      <c r="M1" s="446"/>
      <c r="N1" s="445">
        <v>2020</v>
      </c>
      <c r="O1" s="446"/>
      <c r="P1" s="446"/>
      <c r="Q1" s="446"/>
      <c r="R1" s="446">
        <v>2021</v>
      </c>
      <c r="S1" s="446"/>
      <c r="T1" s="446"/>
      <c r="U1" s="446"/>
      <c r="V1" s="446">
        <v>2022</v>
      </c>
      <c r="W1" s="446"/>
      <c r="X1" s="446"/>
      <c r="Y1" s="446"/>
      <c r="Z1" s="446">
        <v>2023</v>
      </c>
      <c r="AA1" s="446"/>
      <c r="AB1" s="446"/>
      <c r="AC1" s="446"/>
      <c r="AD1" s="446">
        <v>2024</v>
      </c>
    </row>
    <row r="2" spans="1:30">
      <c r="A2" s="447"/>
      <c r="B2" s="448" t="s">
        <v>25</v>
      </c>
      <c r="C2" s="448" t="s">
        <v>26</v>
      </c>
      <c r="D2" s="448" t="s">
        <v>27</v>
      </c>
      <c r="E2" s="448" t="s">
        <v>28</v>
      </c>
      <c r="F2" s="448" t="s">
        <v>25</v>
      </c>
      <c r="G2" s="448" t="s">
        <v>26</v>
      </c>
      <c r="H2" s="448" t="s">
        <v>27</v>
      </c>
      <c r="I2" s="448" t="s">
        <v>28</v>
      </c>
      <c r="J2" s="448" t="s">
        <v>25</v>
      </c>
      <c r="K2" s="448" t="s">
        <v>26</v>
      </c>
      <c r="L2" s="448" t="s">
        <v>27</v>
      </c>
      <c r="M2" s="448" t="s">
        <v>28</v>
      </c>
      <c r="N2" s="448" t="s">
        <v>25</v>
      </c>
      <c r="O2" s="448" t="s">
        <v>26</v>
      </c>
      <c r="P2" s="448" t="s">
        <v>27</v>
      </c>
      <c r="Q2" s="448" t="s">
        <v>28</v>
      </c>
      <c r="R2" s="448" t="s">
        <v>25</v>
      </c>
      <c r="S2" s="448" t="s">
        <v>26</v>
      </c>
      <c r="T2" s="448" t="s">
        <v>27</v>
      </c>
      <c r="U2" s="448" t="s">
        <v>28</v>
      </c>
      <c r="V2" s="448" t="s">
        <v>25</v>
      </c>
      <c r="W2" s="448" t="s">
        <v>26</v>
      </c>
      <c r="X2" s="448" t="s">
        <v>27</v>
      </c>
      <c r="Y2" s="448" t="s">
        <v>28</v>
      </c>
      <c r="Z2" s="448" t="s">
        <v>25</v>
      </c>
      <c r="AA2" s="448" t="s">
        <v>26</v>
      </c>
      <c r="AB2" s="448" t="s">
        <v>27</v>
      </c>
      <c r="AC2" s="448" t="s">
        <v>28</v>
      </c>
      <c r="AD2" s="448" t="s">
        <v>25</v>
      </c>
    </row>
    <row r="3" spans="1:30">
      <c r="A3" s="447" t="s">
        <v>103</v>
      </c>
      <c r="B3" s="449"/>
      <c r="C3" s="449"/>
      <c r="D3" s="449"/>
      <c r="E3" s="449"/>
      <c r="F3" s="449"/>
      <c r="G3" s="449"/>
      <c r="H3" s="449"/>
      <c r="I3" s="449"/>
      <c r="J3" s="449"/>
      <c r="K3" s="449"/>
      <c r="L3" s="449"/>
      <c r="M3" s="449"/>
      <c r="N3" s="449"/>
      <c r="O3" s="449"/>
      <c r="P3" s="449"/>
      <c r="Q3" s="449"/>
      <c r="R3" s="449"/>
      <c r="S3" s="449"/>
      <c r="T3" s="449"/>
      <c r="U3" s="449"/>
    </row>
    <row r="4" spans="1:30">
      <c r="A4" s="447" t="s">
        <v>30</v>
      </c>
      <c r="B4" s="448">
        <v>4.16836875</v>
      </c>
      <c r="C4" s="448">
        <v>6.1683983500000004</v>
      </c>
      <c r="D4" s="448">
        <v>7.0200673299999998</v>
      </c>
      <c r="E4" s="448">
        <v>3.7911784700000002</v>
      </c>
      <c r="F4" s="448">
        <v>6.1784600000000003</v>
      </c>
      <c r="G4" s="448">
        <v>6.7494880400000001</v>
      </c>
      <c r="H4" s="448">
        <v>6.54337312</v>
      </c>
      <c r="I4" s="448">
        <v>9.04190395</v>
      </c>
      <c r="J4" s="448">
        <v>7.7360956687326343</v>
      </c>
      <c r="K4" s="448">
        <v>7.8045005533003531</v>
      </c>
      <c r="L4" s="448">
        <v>7.4812274649429966</v>
      </c>
      <c r="M4" s="448">
        <v>5.159070675418076</v>
      </c>
      <c r="N4" s="448">
        <v>1.4742288354186117</v>
      </c>
      <c r="O4" s="448">
        <v>-2.8617147008956345</v>
      </c>
      <c r="P4" s="448">
        <v>-5.0084207816514015</v>
      </c>
      <c r="Q4" s="448">
        <v>-5.3355520616945151</v>
      </c>
      <c r="R4" s="448">
        <v>-0.76331234090881717</v>
      </c>
      <c r="S4" s="448">
        <v>-1.8846020894608451</v>
      </c>
      <c r="T4" s="448">
        <v>-0.82305036704186407</v>
      </c>
      <c r="U4" s="448">
        <v>-0.25630404502801163</v>
      </c>
      <c r="V4" s="287">
        <v>-3.4456326207465726</v>
      </c>
      <c r="W4" s="287">
        <v>-4.203946568572265</v>
      </c>
      <c r="X4" s="287">
        <v>-4.4156722641231019</v>
      </c>
      <c r="Y4" s="287">
        <v>-4.1801958706619136</v>
      </c>
      <c r="Z4" s="287">
        <v>-3.0810967426372491</v>
      </c>
      <c r="AA4" s="287">
        <v>-3.4699156330462344</v>
      </c>
      <c r="AB4" s="287">
        <v>-4.0288189279847968</v>
      </c>
      <c r="AC4" s="287">
        <v>-4.2971949888105421</v>
      </c>
    </row>
    <row r="5" spans="1:30">
      <c r="A5" s="447" t="s">
        <v>31</v>
      </c>
      <c r="B5" s="448">
        <v>0</v>
      </c>
      <c r="C5" s="448">
        <v>0</v>
      </c>
      <c r="D5" s="448">
        <v>0</v>
      </c>
      <c r="E5" s="448">
        <v>0</v>
      </c>
      <c r="F5" s="448">
        <v>0</v>
      </c>
      <c r="G5" s="448">
        <v>0</v>
      </c>
      <c r="H5" s="448">
        <v>0</v>
      </c>
      <c r="I5" s="448">
        <v>0</v>
      </c>
      <c r="J5" s="448">
        <v>0</v>
      </c>
      <c r="K5" s="448">
        <v>0</v>
      </c>
      <c r="L5" s="448">
        <v>0</v>
      </c>
      <c r="M5" s="448">
        <v>0</v>
      </c>
      <c r="N5" s="448">
        <v>0</v>
      </c>
      <c r="O5" s="448">
        <v>0</v>
      </c>
      <c r="P5" s="448">
        <v>0</v>
      </c>
      <c r="Q5" s="448">
        <v>0</v>
      </c>
      <c r="R5" s="448">
        <v>0</v>
      </c>
      <c r="S5" s="448">
        <v>2.54932246</v>
      </c>
      <c r="T5" s="448">
        <v>3.11511666</v>
      </c>
      <c r="U5" s="448">
        <v>3.4263106150000002</v>
      </c>
      <c r="V5" s="287">
        <v>3.4790032799999997</v>
      </c>
      <c r="W5" s="287">
        <v>4.0048545799999999</v>
      </c>
      <c r="X5" s="287">
        <v>4.40956043</v>
      </c>
      <c r="Y5" s="287">
        <v>4.5325502359999996</v>
      </c>
      <c r="Z5" s="287">
        <v>4.7781397600000002</v>
      </c>
      <c r="AA5" s="287">
        <v>4.8763230999999996</v>
      </c>
      <c r="AB5" s="287">
        <v>4.9482080100000001</v>
      </c>
      <c r="AC5" s="287">
        <v>4.9850714649999999</v>
      </c>
    </row>
    <row r="6" spans="1:30">
      <c r="A6" s="447" t="s">
        <v>32</v>
      </c>
      <c r="B6" s="448">
        <v>0</v>
      </c>
      <c r="C6" s="448">
        <v>0</v>
      </c>
      <c r="D6" s="448">
        <v>0</v>
      </c>
      <c r="E6" s="448">
        <v>0</v>
      </c>
      <c r="F6" s="448">
        <v>0</v>
      </c>
      <c r="G6" s="448">
        <v>0</v>
      </c>
      <c r="H6" s="448">
        <v>0</v>
      </c>
      <c r="I6" s="448">
        <v>0</v>
      </c>
      <c r="J6" s="448">
        <v>0</v>
      </c>
      <c r="K6" s="448">
        <v>0</v>
      </c>
      <c r="L6" s="448">
        <v>0</v>
      </c>
      <c r="M6" s="448">
        <v>0</v>
      </c>
      <c r="N6" s="448">
        <v>0</v>
      </c>
      <c r="O6" s="448">
        <v>0</v>
      </c>
      <c r="P6" s="448">
        <v>0</v>
      </c>
      <c r="Q6" s="448">
        <v>0</v>
      </c>
      <c r="R6" s="448">
        <v>0</v>
      </c>
      <c r="S6" s="448">
        <v>1.4791947700000003</v>
      </c>
      <c r="T6" s="448">
        <v>1.8158944000000001</v>
      </c>
      <c r="U6" s="448">
        <v>2.0022310650000001</v>
      </c>
      <c r="V6" s="287">
        <v>2.0385906299999998</v>
      </c>
      <c r="W6" s="287">
        <v>2.3510205900000005</v>
      </c>
      <c r="X6" s="287">
        <v>2.5949967000000003</v>
      </c>
      <c r="Y6" s="287">
        <v>2.670893414</v>
      </c>
      <c r="Z6" s="287">
        <v>2.8199046899999995</v>
      </c>
      <c r="AA6" s="287">
        <v>2.8803420900000001</v>
      </c>
      <c r="AB6" s="287">
        <v>2.9250867199999999</v>
      </c>
      <c r="AC6" s="287">
        <v>2.948589975</v>
      </c>
    </row>
    <row r="7" spans="1:30">
      <c r="A7" s="447" t="s">
        <v>104</v>
      </c>
      <c r="B7" s="448">
        <v>0</v>
      </c>
      <c r="C7" s="448">
        <v>0</v>
      </c>
      <c r="D7" s="448">
        <v>0</v>
      </c>
      <c r="E7" s="448">
        <v>0</v>
      </c>
      <c r="F7" s="448">
        <v>0</v>
      </c>
      <c r="G7" s="448">
        <v>0</v>
      </c>
      <c r="H7" s="448">
        <v>0</v>
      </c>
      <c r="I7" s="448">
        <v>0</v>
      </c>
      <c r="J7" s="448">
        <v>0</v>
      </c>
      <c r="K7" s="448">
        <v>0</v>
      </c>
      <c r="L7" s="448">
        <v>0</v>
      </c>
      <c r="M7" s="448">
        <v>0</v>
      </c>
      <c r="N7" s="448">
        <v>0</v>
      </c>
      <c r="O7" s="448">
        <v>0</v>
      </c>
      <c r="P7" s="448">
        <v>0</v>
      </c>
      <c r="Q7" s="448">
        <v>0</v>
      </c>
      <c r="R7" s="448">
        <v>0</v>
      </c>
      <c r="S7" s="448">
        <v>1.2669343099999999</v>
      </c>
      <c r="T7" s="448">
        <v>1.5601558599999996</v>
      </c>
      <c r="U7" s="448">
        <v>1.7230839099999997</v>
      </c>
      <c r="V7" s="287">
        <v>1.7576494070000002</v>
      </c>
      <c r="W7" s="287">
        <v>2.0294878799999996</v>
      </c>
      <c r="X7" s="287">
        <v>2.2437660099999999</v>
      </c>
      <c r="Y7" s="287">
        <v>2.3114092500000001</v>
      </c>
      <c r="Z7" s="287">
        <v>2.4428744700000005</v>
      </c>
      <c r="AA7" s="287">
        <v>2.4966547299999995</v>
      </c>
      <c r="AB7" s="287">
        <v>2.5367485599999999</v>
      </c>
      <c r="AC7" s="287">
        <v>2.5581161499999996</v>
      </c>
    </row>
    <row r="8" spans="1:30">
      <c r="A8" s="447">
        <v>0.3</v>
      </c>
      <c r="B8" s="448">
        <v>0</v>
      </c>
      <c r="C8" s="448">
        <v>0</v>
      </c>
      <c r="D8" s="448">
        <v>0</v>
      </c>
      <c r="E8" s="448">
        <v>0</v>
      </c>
      <c r="F8" s="448">
        <v>0</v>
      </c>
      <c r="G8" s="448">
        <v>0</v>
      </c>
      <c r="H8" s="448">
        <v>0</v>
      </c>
      <c r="I8" s="448">
        <v>0</v>
      </c>
      <c r="J8" s="448">
        <v>0</v>
      </c>
      <c r="K8" s="448">
        <v>0</v>
      </c>
      <c r="L8" s="448">
        <v>0</v>
      </c>
      <c r="M8" s="448">
        <v>0</v>
      </c>
      <c r="N8" s="448">
        <v>0</v>
      </c>
      <c r="O8" s="448">
        <v>0</v>
      </c>
      <c r="P8" s="448">
        <v>0</v>
      </c>
      <c r="Q8" s="448">
        <v>0</v>
      </c>
      <c r="R8" s="448">
        <v>0</v>
      </c>
      <c r="S8" s="448">
        <v>1.2835178899999997</v>
      </c>
      <c r="T8" s="448">
        <v>1.58507905</v>
      </c>
      <c r="U8" s="448">
        <v>1.7532450900000001</v>
      </c>
      <c r="V8" s="287">
        <v>1.7915160530000001</v>
      </c>
      <c r="W8" s="287">
        <v>2.0708827700000008</v>
      </c>
      <c r="X8" s="287">
        <v>2.2929405800000007</v>
      </c>
      <c r="Y8" s="287">
        <v>2.3639434699999997</v>
      </c>
      <c r="Z8" s="287">
        <v>2.500763619999999</v>
      </c>
      <c r="AA8" s="287">
        <v>2.5571369399999995</v>
      </c>
      <c r="AB8" s="287">
        <v>2.5994190499999998</v>
      </c>
      <c r="AC8" s="287">
        <v>2.6222318400000004</v>
      </c>
    </row>
    <row r="9" spans="1:30">
      <c r="A9" s="447">
        <v>0.6</v>
      </c>
      <c r="B9" s="448">
        <v>0</v>
      </c>
      <c r="C9" s="448">
        <v>0</v>
      </c>
      <c r="D9" s="448">
        <v>0</v>
      </c>
      <c r="E9" s="448">
        <v>0</v>
      </c>
      <c r="F9" s="448">
        <v>0</v>
      </c>
      <c r="G9" s="448">
        <v>0</v>
      </c>
      <c r="H9" s="448">
        <v>0</v>
      </c>
      <c r="I9" s="448">
        <v>0</v>
      </c>
      <c r="J9" s="448">
        <v>0</v>
      </c>
      <c r="K9" s="448">
        <v>0</v>
      </c>
      <c r="L9" s="448">
        <v>0</v>
      </c>
      <c r="M9" s="448">
        <v>0</v>
      </c>
      <c r="N9" s="448">
        <v>0</v>
      </c>
      <c r="O9" s="448">
        <v>0</v>
      </c>
      <c r="P9" s="448">
        <v>0</v>
      </c>
      <c r="Q9" s="448">
        <v>0</v>
      </c>
      <c r="R9" s="448">
        <v>0</v>
      </c>
      <c r="S9" s="448">
        <v>1.5417333699999993</v>
      </c>
      <c r="T9" s="448">
        <v>1.9098856800000004</v>
      </c>
      <c r="U9" s="448">
        <v>2.11597773</v>
      </c>
      <c r="V9" s="287">
        <v>2.1663188800000004</v>
      </c>
      <c r="W9" s="287">
        <v>2.5071430699999997</v>
      </c>
      <c r="X9" s="287">
        <v>2.7804622599999984</v>
      </c>
      <c r="Y9" s="287">
        <v>2.8690312200000001</v>
      </c>
      <c r="Z9" s="287">
        <v>3.0382445000000011</v>
      </c>
      <c r="AA9" s="287">
        <v>3.108462320000001</v>
      </c>
      <c r="AB9" s="287">
        <v>3.1614610699999997</v>
      </c>
      <c r="AC9" s="287">
        <v>3.1904158800000006</v>
      </c>
    </row>
    <row r="10" spans="1:30">
      <c r="A10" s="447">
        <v>0.9</v>
      </c>
      <c r="B10" s="448">
        <v>0</v>
      </c>
      <c r="C10" s="448">
        <v>0</v>
      </c>
      <c r="D10" s="448">
        <v>0</v>
      </c>
      <c r="E10" s="448">
        <v>0</v>
      </c>
      <c r="F10" s="448">
        <v>0</v>
      </c>
      <c r="G10" s="448">
        <v>0</v>
      </c>
      <c r="H10" s="448">
        <v>0</v>
      </c>
      <c r="I10" s="448">
        <v>0</v>
      </c>
      <c r="J10" s="448">
        <v>0</v>
      </c>
      <c r="K10" s="448">
        <v>3.8700000004610047E-6</v>
      </c>
      <c r="L10" s="448">
        <v>0</v>
      </c>
      <c r="M10" s="448">
        <v>0</v>
      </c>
      <c r="N10" s="448">
        <v>0</v>
      </c>
      <c r="O10" s="448">
        <v>0</v>
      </c>
      <c r="P10" s="448">
        <v>0</v>
      </c>
      <c r="Q10" s="448">
        <v>0</v>
      </c>
      <c r="R10" s="448">
        <v>0</v>
      </c>
      <c r="S10" s="448">
        <v>2.7724944000000011</v>
      </c>
      <c r="T10" s="448">
        <v>3.4505672199999999</v>
      </c>
      <c r="U10" s="448">
        <v>3.8322895299999997</v>
      </c>
      <c r="V10" s="287">
        <v>3.9349766000000002</v>
      </c>
      <c r="W10" s="287">
        <v>4.5622094000000004</v>
      </c>
      <c r="X10" s="287">
        <v>5.0716924000000017</v>
      </c>
      <c r="Y10" s="287">
        <v>5.2399381000000016</v>
      </c>
      <c r="Z10" s="287">
        <v>5.5577213000000008</v>
      </c>
      <c r="AA10" s="287">
        <v>5.6908281999999986</v>
      </c>
      <c r="AB10" s="287">
        <v>5.7921917000000001</v>
      </c>
      <c r="AC10" s="287">
        <v>5.8485295999999991</v>
      </c>
    </row>
    <row r="11" spans="1:30">
      <c r="A11" s="447" t="s">
        <v>34</v>
      </c>
      <c r="B11" s="450">
        <v>4.1739430400000002</v>
      </c>
      <c r="C11" s="450">
        <v>6.1683983500000004</v>
      </c>
      <c r="D11" s="450">
        <v>7.0200673299999998</v>
      </c>
      <c r="E11" s="450">
        <v>3.7911784700000002</v>
      </c>
      <c r="F11" s="449">
        <v>6.1784600000000003</v>
      </c>
      <c r="G11" s="449">
        <v>6.7494880400000001</v>
      </c>
      <c r="H11" s="449">
        <v>6.54337312</v>
      </c>
      <c r="I11" s="449">
        <v>9.04190395</v>
      </c>
      <c r="J11" s="449">
        <v>7.7360956687326343</v>
      </c>
      <c r="K11" s="449">
        <v>7.8045005533003531</v>
      </c>
      <c r="L11" s="449">
        <v>7.4812274649429966</v>
      </c>
      <c r="M11" s="449">
        <v>5.159070675418076</v>
      </c>
      <c r="N11" s="450">
        <v>1.4742288354186117</v>
      </c>
      <c r="O11" s="449">
        <v>-2.8617147008956345</v>
      </c>
      <c r="P11" s="449">
        <v>-5.0084207816514015</v>
      </c>
      <c r="Q11" s="449">
        <v>-5.3355520616945151</v>
      </c>
      <c r="R11" s="449">
        <v>-0.76331234090881717</v>
      </c>
      <c r="S11" s="449">
        <v>3.4108494505391551</v>
      </c>
      <c r="T11" s="449">
        <v>5.6681165529581357</v>
      </c>
      <c r="U11" s="449">
        <v>6.8953215449719885</v>
      </c>
      <c r="V11" s="287">
        <v>3.8296106962534271</v>
      </c>
      <c r="W11" s="287">
        <v>4.1814164814277355</v>
      </c>
      <c r="X11" s="287">
        <v>4.8326508758768982</v>
      </c>
      <c r="Y11" s="287">
        <v>5.3346570293380857</v>
      </c>
      <c r="Z11" s="287">
        <v>6.9598221773627511</v>
      </c>
      <c r="AA11" s="287">
        <v>6.7834042869537647</v>
      </c>
      <c r="AB11" s="287">
        <v>6.3812243620152032</v>
      </c>
      <c r="AC11" s="287">
        <v>6.1945826011894578</v>
      </c>
      <c r="AD11" s="287">
        <v>5.6059381653589924</v>
      </c>
    </row>
    <row r="12" spans="1:30">
      <c r="A12" s="446" t="s">
        <v>105</v>
      </c>
      <c r="B12" s="451">
        <v>4.1739430400000002</v>
      </c>
      <c r="C12" s="451">
        <v>6.1683983500000004</v>
      </c>
      <c r="D12" s="451">
        <v>7.0200673299999998</v>
      </c>
      <c r="E12" s="451">
        <v>3.7911784700000002</v>
      </c>
      <c r="F12" s="451">
        <v>6.1784600000000003</v>
      </c>
      <c r="G12" s="451">
        <v>6.7494880400000001</v>
      </c>
      <c r="H12" s="451">
        <v>6.54337312</v>
      </c>
      <c r="I12" s="451">
        <v>9.04190395</v>
      </c>
      <c r="J12" s="451">
        <v>7.7360981234624315</v>
      </c>
      <c r="K12" s="451">
        <v>7.8045020011632937</v>
      </c>
      <c r="L12" s="451">
        <v>7.481227255614975</v>
      </c>
      <c r="M12" s="451">
        <v>5.1590678271219881</v>
      </c>
      <c r="N12" s="451">
        <v>1.4742288354186117</v>
      </c>
      <c r="O12" s="451">
        <v>-2.8617147008956345</v>
      </c>
      <c r="P12" s="451">
        <v>-5.0084207816514015</v>
      </c>
      <c r="Q12" s="451">
        <v>-5.3355520616945151</v>
      </c>
      <c r="R12" s="450">
        <v>-2.2058698413628175</v>
      </c>
      <c r="S12" s="450">
        <v>2.0729332197028771</v>
      </c>
      <c r="T12" s="450">
        <v>4.8109279579465758</v>
      </c>
      <c r="U12" s="450">
        <v>6.0952471650829843</v>
      </c>
      <c r="V12" s="287">
        <v>5.3865447636992636</v>
      </c>
      <c r="W12" s="287">
        <v>5.0211860877749315</v>
      </c>
      <c r="X12" s="287">
        <v>4.6540464421215288</v>
      </c>
      <c r="Y12" s="287">
        <v>5.3420520588149722</v>
      </c>
      <c r="Z12" s="287">
        <v>6.1733676441569907</v>
      </c>
      <c r="AA12" s="287">
        <v>6.8711673210419821</v>
      </c>
      <c r="AB12" s="287">
        <v>7.1584849029063813</v>
      </c>
      <c r="AC12" s="287">
        <v>6.8590484816307917</v>
      </c>
    </row>
    <row r="13" spans="1:30">
      <c r="A13" s="446"/>
      <c r="B13" s="449"/>
      <c r="C13" s="451"/>
      <c r="D13" s="448"/>
      <c r="E13" s="448"/>
      <c r="F13" s="448"/>
      <c r="G13" s="448"/>
      <c r="H13" s="448"/>
      <c r="I13" s="448"/>
      <c r="J13" s="448"/>
      <c r="K13" s="448"/>
      <c r="L13" s="448"/>
      <c r="M13" s="448"/>
      <c r="N13" s="448"/>
      <c r="O13" s="448"/>
      <c r="P13" s="448"/>
      <c r="Q13" s="448"/>
      <c r="R13" s="450"/>
      <c r="S13" s="450"/>
      <c r="T13" s="450"/>
      <c r="U13" s="450"/>
      <c r="V13" s="287"/>
      <c r="W13" s="287"/>
      <c r="X13" s="287"/>
      <c r="Y13" s="287"/>
      <c r="Z13" s="287"/>
    </row>
    <row r="14" spans="1:30">
      <c r="A14" s="446"/>
      <c r="B14" s="449"/>
      <c r="C14" s="451"/>
      <c r="D14" s="450"/>
      <c r="E14" s="450"/>
      <c r="F14" s="450"/>
      <c r="G14" s="450"/>
      <c r="H14" s="450"/>
      <c r="I14" s="450"/>
      <c r="J14" s="450"/>
      <c r="K14" s="450"/>
      <c r="L14" s="450"/>
      <c r="M14" s="450"/>
      <c r="N14" s="450"/>
      <c r="O14" s="450"/>
      <c r="P14" s="450"/>
      <c r="Q14" s="450"/>
      <c r="R14" s="450"/>
      <c r="S14" s="450"/>
      <c r="T14" s="450"/>
      <c r="U14" s="450"/>
      <c r="V14" s="287"/>
      <c r="W14" s="287"/>
      <c r="X14" s="287"/>
      <c r="Y14" s="287"/>
      <c r="Z14" s="287"/>
    </row>
    <row r="18" spans="1:30">
      <c r="F18" s="445">
        <v>2018</v>
      </c>
      <c r="G18" s="446"/>
      <c r="H18" s="446"/>
      <c r="I18" s="446"/>
      <c r="J18" s="445">
        <v>2019</v>
      </c>
      <c r="K18" s="446"/>
      <c r="L18" s="446"/>
      <c r="M18" s="446"/>
      <c r="N18" s="445">
        <v>2020</v>
      </c>
      <c r="O18" s="446"/>
      <c r="P18" s="446"/>
      <c r="Q18" s="446"/>
      <c r="R18" s="446">
        <v>2021</v>
      </c>
      <c r="S18" s="446"/>
      <c r="T18" s="446"/>
      <c r="U18" s="446"/>
      <c r="V18" s="446">
        <v>2022</v>
      </c>
      <c r="W18" s="446"/>
      <c r="X18" s="446"/>
      <c r="Y18" s="446"/>
      <c r="Z18" s="446">
        <v>2023</v>
      </c>
      <c r="AA18" s="446"/>
      <c r="AB18" s="446"/>
      <c r="AC18" s="446"/>
      <c r="AD18" s="446">
        <v>2024</v>
      </c>
    </row>
    <row r="19" spans="1:30">
      <c r="A19" s="447" t="s">
        <v>103</v>
      </c>
      <c r="F19" s="448" t="s">
        <v>25</v>
      </c>
      <c r="G19" s="448" t="s">
        <v>26</v>
      </c>
      <c r="H19" s="448" t="s">
        <v>27</v>
      </c>
      <c r="I19" s="448" t="s">
        <v>28</v>
      </c>
      <c r="J19" s="448" t="s">
        <v>25</v>
      </c>
      <c r="K19" s="448" t="s">
        <v>26</v>
      </c>
      <c r="L19" s="448" t="s">
        <v>27</v>
      </c>
      <c r="M19" s="448" t="s">
        <v>28</v>
      </c>
      <c r="N19" s="448" t="s">
        <v>25</v>
      </c>
      <c r="O19" s="448" t="s">
        <v>26</v>
      </c>
      <c r="P19" s="448" t="s">
        <v>27</v>
      </c>
      <c r="Q19" s="448" t="s">
        <v>28</v>
      </c>
      <c r="R19" s="448" t="s">
        <v>25</v>
      </c>
      <c r="S19" s="448" t="s">
        <v>26</v>
      </c>
      <c r="T19" s="448" t="s">
        <v>27</v>
      </c>
      <c r="U19" s="448" t="s">
        <v>28</v>
      </c>
      <c r="V19" s="448" t="s">
        <v>25</v>
      </c>
      <c r="W19" s="448" t="s">
        <v>26</v>
      </c>
      <c r="X19" s="448" t="s">
        <v>27</v>
      </c>
      <c r="Y19" s="448" t="s">
        <v>28</v>
      </c>
      <c r="Z19" s="448" t="s">
        <v>25</v>
      </c>
      <c r="AA19" s="448" t="s">
        <v>26</v>
      </c>
      <c r="AB19" s="448" t="s">
        <v>27</v>
      </c>
      <c r="AC19" s="448" t="s">
        <v>28</v>
      </c>
      <c r="AD19" s="448" t="s">
        <v>25</v>
      </c>
    </row>
    <row r="20" spans="1:30">
      <c r="A20" s="447" t="s">
        <v>30</v>
      </c>
      <c r="F20" s="231">
        <f>F4/100</f>
        <v>6.1784600000000002E-2</v>
      </c>
      <c r="G20" s="231">
        <f t="shared" ref="G20:Z20" si="0">G4/100</f>
        <v>6.7494880399999999E-2</v>
      </c>
      <c r="H20" s="231">
        <f t="shared" si="0"/>
        <v>6.5433731199999998E-2</v>
      </c>
      <c r="I20" s="231">
        <f t="shared" si="0"/>
        <v>9.0419039500000006E-2</v>
      </c>
      <c r="J20" s="231">
        <f t="shared" si="0"/>
        <v>7.7360956687326343E-2</v>
      </c>
      <c r="K20" s="231">
        <f t="shared" si="0"/>
        <v>7.8045005533003531E-2</v>
      </c>
      <c r="L20" s="231">
        <f t="shared" si="0"/>
        <v>7.4812274649429966E-2</v>
      </c>
      <c r="M20" s="231">
        <f t="shared" si="0"/>
        <v>5.159070675418076E-2</v>
      </c>
      <c r="N20" s="231">
        <f t="shared" si="0"/>
        <v>1.4742288354186117E-2</v>
      </c>
      <c r="O20" s="231">
        <f t="shared" si="0"/>
        <v>-2.8617147008956345E-2</v>
      </c>
      <c r="P20" s="452">
        <f t="shared" si="0"/>
        <v>-5.0084207816514015E-2</v>
      </c>
      <c r="Q20" s="452">
        <f t="shared" si="0"/>
        <v>-5.3355520616945151E-2</v>
      </c>
      <c r="R20" s="452">
        <f t="shared" si="0"/>
        <v>-7.6331234090881717E-3</v>
      </c>
      <c r="S20" s="452">
        <f t="shared" si="0"/>
        <v>-1.8846020894608451E-2</v>
      </c>
      <c r="T20" s="452">
        <f t="shared" si="0"/>
        <v>-8.2305036704186409E-3</v>
      </c>
      <c r="U20" s="452">
        <f t="shared" si="0"/>
        <v>-2.5630404502801161E-3</v>
      </c>
      <c r="V20" s="452">
        <f t="shared" si="0"/>
        <v>-3.4456326207465728E-2</v>
      </c>
      <c r="W20" s="452">
        <f t="shared" si="0"/>
        <v>-4.203946568572265E-2</v>
      </c>
      <c r="X20" s="452">
        <f t="shared" si="0"/>
        <v>-4.4156722641231022E-2</v>
      </c>
      <c r="Y20" s="452">
        <f t="shared" si="0"/>
        <v>-4.1801958706619138E-2</v>
      </c>
      <c r="Z20" s="452">
        <f t="shared" si="0"/>
        <v>-3.0810967426372491E-2</v>
      </c>
      <c r="AA20" s="452">
        <f t="shared" ref="AA20:AB28" si="1">AA4/100</f>
        <v>-3.4699156330462347E-2</v>
      </c>
      <c r="AB20" s="452">
        <f t="shared" si="1"/>
        <v>-4.0288189279847966E-2</v>
      </c>
      <c r="AC20" s="452">
        <f t="shared" ref="AC20" si="2">AC4/100</f>
        <v>-4.2971949888105418E-2</v>
      </c>
    </row>
    <row r="21" spans="1:30">
      <c r="A21" s="447" t="s">
        <v>31</v>
      </c>
      <c r="F21" s="231">
        <f t="shared" ref="F21:Z21" si="3">F5/100</f>
        <v>0</v>
      </c>
      <c r="G21" s="231">
        <f t="shared" si="3"/>
        <v>0</v>
      </c>
      <c r="H21" s="231">
        <f t="shared" si="3"/>
        <v>0</v>
      </c>
      <c r="I21" s="231">
        <f t="shared" si="3"/>
        <v>0</v>
      </c>
      <c r="J21" s="231">
        <f t="shared" si="3"/>
        <v>0</v>
      </c>
      <c r="K21" s="231">
        <f t="shared" si="3"/>
        <v>0</v>
      </c>
      <c r="L21" s="231">
        <f t="shared" si="3"/>
        <v>0</v>
      </c>
      <c r="M21" s="231">
        <f t="shared" si="3"/>
        <v>0</v>
      </c>
      <c r="N21" s="231">
        <f t="shared" si="3"/>
        <v>0</v>
      </c>
      <c r="O21" s="231">
        <f t="shared" si="3"/>
        <v>0</v>
      </c>
      <c r="P21" s="452">
        <f t="shared" si="3"/>
        <v>0</v>
      </c>
      <c r="Q21" s="452">
        <f t="shared" si="3"/>
        <v>0</v>
      </c>
      <c r="R21" s="452">
        <f t="shared" si="3"/>
        <v>0</v>
      </c>
      <c r="S21" s="452">
        <f t="shared" si="3"/>
        <v>2.5493224599999999E-2</v>
      </c>
      <c r="T21" s="452">
        <f t="shared" si="3"/>
        <v>3.1151166599999999E-2</v>
      </c>
      <c r="U21" s="452">
        <f t="shared" si="3"/>
        <v>3.426310615E-2</v>
      </c>
      <c r="V21" s="452">
        <f t="shared" si="3"/>
        <v>3.4790032799999995E-2</v>
      </c>
      <c r="W21" s="452">
        <f t="shared" si="3"/>
        <v>4.0048545800000002E-2</v>
      </c>
      <c r="X21" s="452">
        <f t="shared" si="3"/>
        <v>4.4095604300000001E-2</v>
      </c>
      <c r="Y21" s="452">
        <f t="shared" si="3"/>
        <v>4.5325502359999999E-2</v>
      </c>
      <c r="Z21" s="452">
        <f t="shared" si="3"/>
        <v>4.7781397600000004E-2</v>
      </c>
      <c r="AA21" s="452">
        <f t="shared" si="1"/>
        <v>4.8763230999999997E-2</v>
      </c>
      <c r="AB21" s="452">
        <f t="shared" si="1"/>
        <v>4.9482080099999999E-2</v>
      </c>
      <c r="AC21" s="452">
        <f t="shared" ref="AC21" si="4">AC5/100</f>
        <v>4.9850714649999996E-2</v>
      </c>
    </row>
    <row r="22" spans="1:30">
      <c r="A22" s="447" t="s">
        <v>32</v>
      </c>
      <c r="F22" s="231">
        <f t="shared" ref="F22:Z22" si="5">F6/100</f>
        <v>0</v>
      </c>
      <c r="G22" s="231">
        <f t="shared" si="5"/>
        <v>0</v>
      </c>
      <c r="H22" s="231">
        <f t="shared" si="5"/>
        <v>0</v>
      </c>
      <c r="I22" s="231">
        <f t="shared" si="5"/>
        <v>0</v>
      </c>
      <c r="J22" s="231">
        <f t="shared" si="5"/>
        <v>0</v>
      </c>
      <c r="K22" s="231">
        <f t="shared" si="5"/>
        <v>0</v>
      </c>
      <c r="L22" s="231">
        <f t="shared" si="5"/>
        <v>0</v>
      </c>
      <c r="M22" s="231">
        <f t="shared" si="5"/>
        <v>0</v>
      </c>
      <c r="N22" s="231">
        <f t="shared" si="5"/>
        <v>0</v>
      </c>
      <c r="O22" s="231">
        <f t="shared" si="5"/>
        <v>0</v>
      </c>
      <c r="P22" s="452">
        <f t="shared" si="5"/>
        <v>0</v>
      </c>
      <c r="Q22" s="452">
        <f t="shared" si="5"/>
        <v>0</v>
      </c>
      <c r="R22" s="452">
        <f t="shared" si="5"/>
        <v>0</v>
      </c>
      <c r="S22" s="452">
        <f t="shared" si="5"/>
        <v>1.4791947700000004E-2</v>
      </c>
      <c r="T22" s="452">
        <f t="shared" si="5"/>
        <v>1.8158944E-2</v>
      </c>
      <c r="U22" s="452">
        <f t="shared" si="5"/>
        <v>2.002231065E-2</v>
      </c>
      <c r="V22" s="452">
        <f t="shared" si="5"/>
        <v>2.0385906299999999E-2</v>
      </c>
      <c r="W22" s="452">
        <f t="shared" si="5"/>
        <v>2.3510205900000004E-2</v>
      </c>
      <c r="X22" s="452">
        <f t="shared" si="5"/>
        <v>2.5949967000000004E-2</v>
      </c>
      <c r="Y22" s="452">
        <f t="shared" si="5"/>
        <v>2.6708934140000001E-2</v>
      </c>
      <c r="Z22" s="452">
        <f t="shared" si="5"/>
        <v>2.8199046899999997E-2</v>
      </c>
      <c r="AA22" s="452">
        <f t="shared" si="1"/>
        <v>2.8803420900000001E-2</v>
      </c>
      <c r="AB22" s="452">
        <f t="shared" si="1"/>
        <v>2.9250867199999999E-2</v>
      </c>
      <c r="AC22" s="452">
        <f t="shared" ref="AC22" si="6">AC6/100</f>
        <v>2.9485899749999999E-2</v>
      </c>
    </row>
    <row r="23" spans="1:30">
      <c r="A23" s="447" t="s">
        <v>104</v>
      </c>
      <c r="F23" s="231">
        <f t="shared" ref="F23:Z23" si="7">F7/100</f>
        <v>0</v>
      </c>
      <c r="G23" s="231">
        <f t="shared" si="7"/>
        <v>0</v>
      </c>
      <c r="H23" s="231">
        <f t="shared" si="7"/>
        <v>0</v>
      </c>
      <c r="I23" s="231">
        <f t="shared" si="7"/>
        <v>0</v>
      </c>
      <c r="J23" s="231">
        <f t="shared" si="7"/>
        <v>0</v>
      </c>
      <c r="K23" s="231">
        <f t="shared" si="7"/>
        <v>0</v>
      </c>
      <c r="L23" s="231">
        <f t="shared" si="7"/>
        <v>0</v>
      </c>
      <c r="M23" s="231">
        <f t="shared" si="7"/>
        <v>0</v>
      </c>
      <c r="N23" s="231">
        <f t="shared" si="7"/>
        <v>0</v>
      </c>
      <c r="O23" s="231">
        <f t="shared" si="7"/>
        <v>0</v>
      </c>
      <c r="P23" s="452">
        <f t="shared" si="7"/>
        <v>0</v>
      </c>
      <c r="Q23" s="452">
        <f t="shared" si="7"/>
        <v>0</v>
      </c>
      <c r="R23" s="452">
        <f t="shared" si="7"/>
        <v>0</v>
      </c>
      <c r="S23" s="452">
        <f t="shared" si="7"/>
        <v>1.2669343099999999E-2</v>
      </c>
      <c r="T23" s="452">
        <f t="shared" si="7"/>
        <v>1.5601558599999996E-2</v>
      </c>
      <c r="U23" s="452">
        <f t="shared" si="7"/>
        <v>1.7230839099999996E-2</v>
      </c>
      <c r="V23" s="452">
        <f t="shared" si="7"/>
        <v>1.757649407E-2</v>
      </c>
      <c r="W23" s="452">
        <f t="shared" si="7"/>
        <v>2.0294878799999996E-2</v>
      </c>
      <c r="X23" s="452">
        <f t="shared" si="7"/>
        <v>2.2437660099999999E-2</v>
      </c>
      <c r="Y23" s="452">
        <f t="shared" si="7"/>
        <v>2.3114092500000002E-2</v>
      </c>
      <c r="Z23" s="452">
        <f t="shared" si="7"/>
        <v>2.4428744700000005E-2</v>
      </c>
      <c r="AA23" s="452">
        <f t="shared" si="1"/>
        <v>2.4966547299999996E-2</v>
      </c>
      <c r="AB23" s="452">
        <f t="shared" si="1"/>
        <v>2.53674856E-2</v>
      </c>
      <c r="AC23" s="452">
        <f t="shared" ref="AC23" si="8">AC7/100</f>
        <v>2.5581161499999994E-2</v>
      </c>
    </row>
    <row r="24" spans="1:30">
      <c r="A24" s="447">
        <v>0.3</v>
      </c>
      <c r="F24" s="231">
        <f t="shared" ref="F24:Z24" si="9">F8/100</f>
        <v>0</v>
      </c>
      <c r="G24" s="231">
        <f t="shared" si="9"/>
        <v>0</v>
      </c>
      <c r="H24" s="231">
        <f t="shared" si="9"/>
        <v>0</v>
      </c>
      <c r="I24" s="231">
        <f t="shared" si="9"/>
        <v>0</v>
      </c>
      <c r="J24" s="231">
        <f t="shared" si="9"/>
        <v>0</v>
      </c>
      <c r="K24" s="231">
        <f t="shared" si="9"/>
        <v>0</v>
      </c>
      <c r="L24" s="231">
        <f t="shared" si="9"/>
        <v>0</v>
      </c>
      <c r="M24" s="231">
        <f t="shared" si="9"/>
        <v>0</v>
      </c>
      <c r="N24" s="231">
        <f t="shared" si="9"/>
        <v>0</v>
      </c>
      <c r="O24" s="231">
        <f t="shared" si="9"/>
        <v>0</v>
      </c>
      <c r="P24" s="452">
        <f t="shared" si="9"/>
        <v>0</v>
      </c>
      <c r="Q24" s="452">
        <f t="shared" si="9"/>
        <v>0</v>
      </c>
      <c r="R24" s="452">
        <f t="shared" si="9"/>
        <v>0</v>
      </c>
      <c r="S24" s="452">
        <f t="shared" si="9"/>
        <v>1.2835178899999997E-2</v>
      </c>
      <c r="T24" s="452">
        <f t="shared" si="9"/>
        <v>1.58507905E-2</v>
      </c>
      <c r="U24" s="452">
        <f t="shared" si="9"/>
        <v>1.75324509E-2</v>
      </c>
      <c r="V24" s="452">
        <f t="shared" si="9"/>
        <v>1.7915160530000002E-2</v>
      </c>
      <c r="W24" s="452">
        <f t="shared" si="9"/>
        <v>2.0708827700000008E-2</v>
      </c>
      <c r="X24" s="452">
        <f t="shared" si="9"/>
        <v>2.2929405800000007E-2</v>
      </c>
      <c r="Y24" s="452">
        <f t="shared" si="9"/>
        <v>2.3639434699999996E-2</v>
      </c>
      <c r="Z24" s="452">
        <f t="shared" si="9"/>
        <v>2.5007636199999989E-2</v>
      </c>
      <c r="AA24" s="452">
        <f t="shared" si="1"/>
        <v>2.5571369399999995E-2</v>
      </c>
      <c r="AB24" s="452">
        <f t="shared" si="1"/>
        <v>2.59941905E-2</v>
      </c>
      <c r="AC24" s="452">
        <f t="shared" ref="AC24" si="10">AC8/100</f>
        <v>2.6222318400000003E-2</v>
      </c>
    </row>
    <row r="25" spans="1:30">
      <c r="A25" s="447">
        <v>0.6</v>
      </c>
      <c r="F25" s="231">
        <f t="shared" ref="F25:Z25" si="11">F9/100</f>
        <v>0</v>
      </c>
      <c r="G25" s="231">
        <f t="shared" si="11"/>
        <v>0</v>
      </c>
      <c r="H25" s="231">
        <f t="shared" si="11"/>
        <v>0</v>
      </c>
      <c r="I25" s="231">
        <f t="shared" si="11"/>
        <v>0</v>
      </c>
      <c r="J25" s="231">
        <f t="shared" si="11"/>
        <v>0</v>
      </c>
      <c r="K25" s="231">
        <f t="shared" si="11"/>
        <v>0</v>
      </c>
      <c r="L25" s="231">
        <f t="shared" si="11"/>
        <v>0</v>
      </c>
      <c r="M25" s="231">
        <f t="shared" si="11"/>
        <v>0</v>
      </c>
      <c r="N25" s="231">
        <f t="shared" si="11"/>
        <v>0</v>
      </c>
      <c r="O25" s="231">
        <f t="shared" si="11"/>
        <v>0</v>
      </c>
      <c r="P25" s="452">
        <f t="shared" si="11"/>
        <v>0</v>
      </c>
      <c r="Q25" s="452">
        <f t="shared" si="11"/>
        <v>0</v>
      </c>
      <c r="R25" s="452">
        <f t="shared" si="11"/>
        <v>0</v>
      </c>
      <c r="S25" s="452">
        <f t="shared" si="11"/>
        <v>1.5417333699999994E-2</v>
      </c>
      <c r="T25" s="452">
        <f t="shared" si="11"/>
        <v>1.9098856800000005E-2</v>
      </c>
      <c r="U25" s="452">
        <f t="shared" si="11"/>
        <v>2.1159777300000002E-2</v>
      </c>
      <c r="V25" s="452">
        <f t="shared" si="11"/>
        <v>2.1663188800000004E-2</v>
      </c>
      <c r="W25" s="452">
        <f t="shared" si="11"/>
        <v>2.5071430699999998E-2</v>
      </c>
      <c r="X25" s="452">
        <f t="shared" si="11"/>
        <v>2.7804622599999985E-2</v>
      </c>
      <c r="Y25" s="452">
        <f t="shared" si="11"/>
        <v>2.8690312200000002E-2</v>
      </c>
      <c r="Z25" s="452">
        <f t="shared" si="11"/>
        <v>3.0382445000000011E-2</v>
      </c>
      <c r="AA25" s="452">
        <f t="shared" si="1"/>
        <v>3.1084623200000008E-2</v>
      </c>
      <c r="AB25" s="452">
        <f t="shared" si="1"/>
        <v>3.1614610699999997E-2</v>
      </c>
      <c r="AC25" s="452">
        <f t="shared" ref="AC25" si="12">AC9/100</f>
        <v>3.1904158800000006E-2</v>
      </c>
    </row>
    <row r="26" spans="1:30">
      <c r="A26" s="447">
        <v>0.9</v>
      </c>
      <c r="F26" s="231">
        <f t="shared" ref="F26:Z26" si="13">F10/100</f>
        <v>0</v>
      </c>
      <c r="G26" s="231">
        <f t="shared" si="13"/>
        <v>0</v>
      </c>
      <c r="H26" s="231">
        <f t="shared" si="13"/>
        <v>0</v>
      </c>
      <c r="I26" s="231">
        <f t="shared" si="13"/>
        <v>0</v>
      </c>
      <c r="J26" s="231">
        <f t="shared" si="13"/>
        <v>0</v>
      </c>
      <c r="K26" s="231">
        <f t="shared" si="13"/>
        <v>3.8700000004610045E-8</v>
      </c>
      <c r="L26" s="231">
        <f t="shared" si="13"/>
        <v>0</v>
      </c>
      <c r="M26" s="231">
        <f t="shared" si="13"/>
        <v>0</v>
      </c>
      <c r="N26" s="231">
        <f t="shared" si="13"/>
        <v>0</v>
      </c>
      <c r="O26" s="231">
        <f t="shared" si="13"/>
        <v>0</v>
      </c>
      <c r="P26" s="452">
        <f t="shared" si="13"/>
        <v>0</v>
      </c>
      <c r="Q26" s="452">
        <f t="shared" si="13"/>
        <v>0</v>
      </c>
      <c r="R26" s="452">
        <f t="shared" si="13"/>
        <v>0</v>
      </c>
      <c r="S26" s="452">
        <f t="shared" si="13"/>
        <v>2.7724944000000012E-2</v>
      </c>
      <c r="T26" s="452">
        <f t="shared" si="13"/>
        <v>3.4505672199999997E-2</v>
      </c>
      <c r="U26" s="452">
        <f t="shared" si="13"/>
        <v>3.83228953E-2</v>
      </c>
      <c r="V26" s="452">
        <f t="shared" si="13"/>
        <v>3.9349766000000001E-2</v>
      </c>
      <c r="W26" s="452">
        <f t="shared" si="13"/>
        <v>4.5622094000000002E-2</v>
      </c>
      <c r="X26" s="452">
        <f t="shared" si="13"/>
        <v>5.0716924000000017E-2</v>
      </c>
      <c r="Y26" s="452">
        <f t="shared" si="13"/>
        <v>5.2399381000000016E-2</v>
      </c>
      <c r="Z26" s="452">
        <f t="shared" si="13"/>
        <v>5.5577213000000007E-2</v>
      </c>
      <c r="AA26" s="452">
        <f t="shared" si="1"/>
        <v>5.6908281999999984E-2</v>
      </c>
      <c r="AB26" s="452">
        <f t="shared" si="1"/>
        <v>5.7921917000000003E-2</v>
      </c>
      <c r="AC26" s="452">
        <f t="shared" ref="AC26" si="14">AC10/100</f>
        <v>5.8485295999999992E-2</v>
      </c>
    </row>
    <row r="27" spans="1:30">
      <c r="A27" s="447" t="s">
        <v>34</v>
      </c>
      <c r="F27" s="231">
        <f t="shared" ref="F27:Z27" si="15">F11/100</f>
        <v>6.1784600000000002E-2</v>
      </c>
      <c r="G27" s="231">
        <f t="shared" si="15"/>
        <v>6.7494880399999999E-2</v>
      </c>
      <c r="H27" s="231">
        <f t="shared" si="15"/>
        <v>6.5433731199999998E-2</v>
      </c>
      <c r="I27" s="231">
        <f t="shared" si="15"/>
        <v>9.0419039500000006E-2</v>
      </c>
      <c r="J27" s="231">
        <f t="shared" si="15"/>
        <v>7.7360956687326343E-2</v>
      </c>
      <c r="K27" s="231">
        <f t="shared" si="15"/>
        <v>7.8045005533003531E-2</v>
      </c>
      <c r="L27" s="231">
        <f t="shared" si="15"/>
        <v>7.4812274649429966E-2</v>
      </c>
      <c r="M27" s="231">
        <f t="shared" si="15"/>
        <v>5.159070675418076E-2</v>
      </c>
      <c r="N27" s="231">
        <f t="shared" si="15"/>
        <v>1.4742288354186117E-2</v>
      </c>
      <c r="O27" s="231">
        <f t="shared" si="15"/>
        <v>-2.8617147008956345E-2</v>
      </c>
      <c r="P27" s="452">
        <f t="shared" si="15"/>
        <v>-5.0084207816514015E-2</v>
      </c>
      <c r="Q27" s="452">
        <f t="shared" si="15"/>
        <v>-5.3355520616945151E-2</v>
      </c>
      <c r="R27" s="452">
        <f t="shared" si="15"/>
        <v>-7.6331234090881717E-3</v>
      </c>
      <c r="S27" s="452">
        <f t="shared" si="15"/>
        <v>3.4108494505391551E-2</v>
      </c>
      <c r="T27" s="452">
        <f t="shared" si="15"/>
        <v>5.6681165529581357E-2</v>
      </c>
      <c r="U27" s="452">
        <f t="shared" si="15"/>
        <v>6.8953215449719885E-2</v>
      </c>
      <c r="V27" s="452">
        <f t="shared" si="15"/>
        <v>3.8296106962534271E-2</v>
      </c>
      <c r="W27" s="452">
        <f t="shared" si="15"/>
        <v>4.1814164814277355E-2</v>
      </c>
      <c r="X27" s="452">
        <f t="shared" si="15"/>
        <v>4.8326508758768982E-2</v>
      </c>
      <c r="Y27" s="452">
        <f t="shared" si="15"/>
        <v>5.3346570293380857E-2</v>
      </c>
      <c r="Z27" s="452">
        <f t="shared" si="15"/>
        <v>6.9598221773627511E-2</v>
      </c>
      <c r="AA27" s="452">
        <f t="shared" si="1"/>
        <v>6.7834042869537647E-2</v>
      </c>
      <c r="AB27" s="452">
        <f t="shared" si="1"/>
        <v>6.3812243620152032E-2</v>
      </c>
      <c r="AC27" s="452">
        <f t="shared" ref="AC27" si="16">AC11/100</f>
        <v>6.1945826011894578E-2</v>
      </c>
    </row>
    <row r="28" spans="1:30">
      <c r="A28" s="446" t="s">
        <v>105</v>
      </c>
      <c r="F28" s="231">
        <f t="shared" ref="F28:Z28" si="17">F12/100</f>
        <v>6.1784600000000002E-2</v>
      </c>
      <c r="G28" s="231">
        <f t="shared" si="17"/>
        <v>6.7494880399999999E-2</v>
      </c>
      <c r="H28" s="231">
        <f t="shared" si="17"/>
        <v>6.5433731199999998E-2</v>
      </c>
      <c r="I28" s="231">
        <f t="shared" si="17"/>
        <v>9.0419039500000006E-2</v>
      </c>
      <c r="J28" s="231">
        <f t="shared" si="17"/>
        <v>7.7360981234624315E-2</v>
      </c>
      <c r="K28" s="231">
        <f t="shared" si="17"/>
        <v>7.8045020011632937E-2</v>
      </c>
      <c r="L28" s="231">
        <f t="shared" si="17"/>
        <v>7.481227255614975E-2</v>
      </c>
      <c r="M28" s="231">
        <f t="shared" si="17"/>
        <v>5.1590678271219881E-2</v>
      </c>
      <c r="N28" s="231">
        <f t="shared" si="17"/>
        <v>1.4742288354186117E-2</v>
      </c>
      <c r="O28" s="231">
        <f t="shared" si="17"/>
        <v>-2.8617147008956345E-2</v>
      </c>
      <c r="P28" s="452">
        <f t="shared" si="17"/>
        <v>-5.0084207816514015E-2</v>
      </c>
      <c r="Q28" s="452">
        <f t="shared" si="17"/>
        <v>-5.3355520616945151E-2</v>
      </c>
      <c r="R28" s="452">
        <f t="shared" si="17"/>
        <v>-2.2058698413628175E-2</v>
      </c>
      <c r="S28" s="452">
        <f t="shared" si="17"/>
        <v>2.0729332197028771E-2</v>
      </c>
      <c r="T28" s="452">
        <f t="shared" si="17"/>
        <v>4.8109279579465758E-2</v>
      </c>
      <c r="U28" s="452">
        <f t="shared" si="17"/>
        <v>6.0952471650829843E-2</v>
      </c>
      <c r="V28" s="452">
        <f t="shared" si="17"/>
        <v>5.3865447636992636E-2</v>
      </c>
      <c r="W28" s="452">
        <f t="shared" si="17"/>
        <v>5.0211860877749315E-2</v>
      </c>
      <c r="X28" s="452">
        <f t="shared" si="17"/>
        <v>4.6540464421215288E-2</v>
      </c>
      <c r="Y28" s="452">
        <f t="shared" si="17"/>
        <v>5.3420520588149722E-2</v>
      </c>
      <c r="Z28" s="452">
        <f t="shared" si="17"/>
        <v>6.1733676441569907E-2</v>
      </c>
      <c r="AA28" s="452">
        <f t="shared" si="1"/>
        <v>6.8711673210419821E-2</v>
      </c>
      <c r="AB28" s="452">
        <f t="shared" si="1"/>
        <v>7.1584849029063813E-2</v>
      </c>
      <c r="AC28" s="452">
        <f t="shared" ref="AC28" si="18">AC12/100</f>
        <v>6.8590484816307917E-2</v>
      </c>
    </row>
    <row r="29" spans="1:30">
      <c r="P29" s="452"/>
      <c r="Q29" s="452"/>
      <c r="R29" s="452"/>
      <c r="S29" s="452"/>
      <c r="T29" s="452"/>
      <c r="U29" s="452"/>
      <c r="V29" s="452"/>
      <c r="W29" s="452"/>
      <c r="X29" s="452"/>
      <c r="Y29" s="452"/>
      <c r="Z29" s="452"/>
    </row>
    <row r="30" spans="1:30">
      <c r="P30" s="452"/>
      <c r="Q30" s="452"/>
      <c r="R30" s="452"/>
      <c r="S30" s="452"/>
      <c r="T30" s="452"/>
      <c r="U30" s="452"/>
      <c r="V30" s="452"/>
      <c r="W30" s="452"/>
      <c r="X30" s="452"/>
      <c r="Y30" s="452"/>
      <c r="Z30" s="45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59999389629810485"/>
    <pageSetUpPr fitToPage="1"/>
  </sheetPr>
  <dimension ref="A1:BJ86"/>
  <sheetViews>
    <sheetView view="pageBreakPreview" zoomScale="78" zoomScaleNormal="100" zoomScaleSheetLayoutView="78" workbookViewId="0">
      <pane xSplit="1" ySplit="2" topLeftCell="AA3" activePane="bottomRight" state="frozen"/>
      <selection pane="topRight" activeCell="BE297" sqref="BE297"/>
      <selection pane="bottomLeft" activeCell="BE297" sqref="BE297"/>
      <selection pane="bottomRight" activeCell="AH27" sqref="AH27"/>
    </sheetView>
  </sheetViews>
  <sheetFormatPr defaultColWidth="7.42578125" defaultRowHeight="12.4" customHeight="1"/>
  <cols>
    <col min="1" max="1" width="52.28515625" style="335" customWidth="1"/>
    <col min="2" max="10" width="7.42578125" style="335" customWidth="1"/>
    <col min="11" max="11" width="7.42578125" style="36" customWidth="1"/>
    <col min="12" max="14" width="7.42578125" style="335" customWidth="1"/>
    <col min="15" max="15" width="7.42578125" style="36" customWidth="1"/>
    <col min="16" max="17" width="7.42578125" style="335" customWidth="1"/>
    <col min="18" max="18" width="8" style="335" bestFit="1" customWidth="1"/>
    <col min="19" max="23" width="8" style="335" customWidth="1"/>
    <col min="24" max="24" width="8.5703125" style="335" customWidth="1"/>
    <col min="25" max="27" width="8" style="335" customWidth="1"/>
    <col min="28" max="30" width="7.42578125" style="335" customWidth="1"/>
    <col min="31" max="43" width="7.42578125" style="335"/>
    <col min="44" max="44" width="10" style="335" bestFit="1" customWidth="1"/>
    <col min="45" max="47" width="7.5703125" style="335" bestFit="1" customWidth="1"/>
    <col min="48" max="54" width="7.5703125" style="335" customWidth="1"/>
    <col min="55" max="16384" width="7.42578125" style="335"/>
  </cols>
  <sheetData>
    <row r="1" spans="1:62" s="332" customFormat="1" ht="12.4" customHeight="1">
      <c r="B1" s="333">
        <v>2014</v>
      </c>
      <c r="C1" s="333"/>
      <c r="D1" s="333"/>
      <c r="E1" s="333"/>
      <c r="F1" s="333">
        <v>2015</v>
      </c>
      <c r="G1" s="333"/>
      <c r="H1" s="333"/>
      <c r="I1" s="333"/>
      <c r="J1" s="333">
        <v>2016</v>
      </c>
      <c r="K1" s="334"/>
      <c r="L1" s="333"/>
      <c r="M1" s="333"/>
      <c r="N1" s="333">
        <v>2017</v>
      </c>
      <c r="O1" s="334"/>
      <c r="P1" s="333"/>
      <c r="Q1" s="333"/>
      <c r="R1" s="333">
        <v>2018</v>
      </c>
      <c r="S1" s="333"/>
      <c r="T1" s="333"/>
      <c r="U1" s="333"/>
      <c r="V1" s="333">
        <v>2019</v>
      </c>
      <c r="W1" s="333"/>
      <c r="X1" s="333"/>
      <c r="Y1" s="333"/>
      <c r="Z1" s="333">
        <v>2020</v>
      </c>
      <c r="AA1" s="333"/>
      <c r="AB1" s="333"/>
      <c r="AC1" s="333"/>
      <c r="AD1" s="333">
        <v>2021</v>
      </c>
      <c r="BF1" s="335"/>
      <c r="BG1" s="335"/>
      <c r="BH1" s="335"/>
      <c r="BI1" s="335"/>
      <c r="BJ1" s="335"/>
    </row>
    <row r="2" spans="1:62" s="332" customFormat="1" ht="12.4" customHeight="1">
      <c r="B2" s="336" t="s">
        <v>25</v>
      </c>
      <c r="C2" s="336" t="s">
        <v>26</v>
      </c>
      <c r="D2" s="336" t="s">
        <v>27</v>
      </c>
      <c r="E2" s="336" t="s">
        <v>28</v>
      </c>
      <c r="F2" s="336" t="s">
        <v>25</v>
      </c>
      <c r="G2" s="336" t="s">
        <v>26</v>
      </c>
      <c r="H2" s="336" t="s">
        <v>27</v>
      </c>
      <c r="I2" s="336" t="s">
        <v>28</v>
      </c>
      <c r="J2" s="336" t="s">
        <v>25</v>
      </c>
      <c r="K2" s="334" t="s">
        <v>26</v>
      </c>
      <c r="L2" s="336" t="s">
        <v>27</v>
      </c>
      <c r="M2" s="336" t="s">
        <v>28</v>
      </c>
      <c r="N2" s="336" t="s">
        <v>25</v>
      </c>
      <c r="O2" s="334" t="s">
        <v>26</v>
      </c>
      <c r="P2" s="336" t="s">
        <v>27</v>
      </c>
      <c r="Q2" s="336" t="s">
        <v>28</v>
      </c>
      <c r="R2" s="336" t="s">
        <v>25</v>
      </c>
      <c r="S2" s="334" t="s">
        <v>26</v>
      </c>
      <c r="T2" s="336" t="s">
        <v>27</v>
      </c>
      <c r="U2" s="336" t="s">
        <v>28</v>
      </c>
      <c r="V2" s="336" t="s">
        <v>25</v>
      </c>
      <c r="W2" s="334" t="s">
        <v>26</v>
      </c>
      <c r="X2" s="336" t="s">
        <v>27</v>
      </c>
      <c r="Y2" s="336" t="s">
        <v>28</v>
      </c>
      <c r="Z2" s="336" t="s">
        <v>25</v>
      </c>
      <c r="AA2" s="334" t="s">
        <v>26</v>
      </c>
      <c r="AB2" s="334" t="s">
        <v>27</v>
      </c>
      <c r="AC2" s="334" t="s">
        <v>28</v>
      </c>
      <c r="AD2" s="334" t="s">
        <v>25</v>
      </c>
      <c r="BE2" s="337" t="s">
        <v>106</v>
      </c>
      <c r="BF2" s="338" t="s">
        <v>107</v>
      </c>
      <c r="BG2" s="339" t="s">
        <v>108</v>
      </c>
      <c r="BH2" s="339" t="s">
        <v>109</v>
      </c>
      <c r="BI2" s="339" t="s">
        <v>110</v>
      </c>
      <c r="BJ2" s="339" t="s">
        <v>111</v>
      </c>
    </row>
    <row r="3" spans="1:62" ht="12.4" customHeight="1">
      <c r="A3" s="340" t="s">
        <v>112</v>
      </c>
      <c r="B3" s="347"/>
      <c r="C3" s="347"/>
      <c r="D3" s="347"/>
      <c r="E3" s="347"/>
      <c r="F3" s="347"/>
      <c r="G3" s="347"/>
      <c r="H3" s="347"/>
      <c r="I3" s="347"/>
      <c r="J3" s="347"/>
      <c r="K3" s="348"/>
      <c r="L3" s="348"/>
      <c r="M3" s="348"/>
      <c r="N3" s="347"/>
      <c r="O3" s="348"/>
      <c r="P3" s="348"/>
      <c r="Q3" s="348"/>
      <c r="R3" s="348"/>
      <c r="S3" s="348"/>
      <c r="T3" s="348"/>
      <c r="U3" s="348"/>
      <c r="V3" s="347"/>
      <c r="W3" s="347"/>
      <c r="X3" s="347"/>
      <c r="Y3" s="347"/>
      <c r="AA3" s="159"/>
      <c r="AB3" s="159"/>
      <c r="BD3" s="341"/>
      <c r="BE3" s="342"/>
      <c r="BF3" s="338">
        <v>33882</v>
      </c>
      <c r="BG3" s="343">
        <v>-1376.2500000000005</v>
      </c>
      <c r="BH3" s="343">
        <v>-338.66666666666697</v>
      </c>
      <c r="BI3" s="343">
        <v>1535.4999999999991</v>
      </c>
      <c r="BJ3" s="343">
        <v>-179.41666666666663</v>
      </c>
    </row>
    <row r="4" spans="1:62" s="344" customFormat="1" ht="12.4" customHeight="1">
      <c r="A4" s="349" t="s">
        <v>113</v>
      </c>
      <c r="B4" s="423">
        <v>3.1314912346196655E-2</v>
      </c>
      <c r="C4" s="423">
        <v>1.5351335548932532E-2</v>
      </c>
      <c r="D4" s="423">
        <v>1.3472913221908023E-2</v>
      </c>
      <c r="E4" s="423">
        <v>9.5605468463999532E-3</v>
      </c>
      <c r="F4" s="423">
        <v>1.608779083458689E-2</v>
      </c>
      <c r="G4" s="423">
        <v>2.7005530258190857E-2</v>
      </c>
      <c r="H4" s="423">
        <v>2.56860659530318E-2</v>
      </c>
      <c r="I4" s="423">
        <v>2.9834875875728306E-2</v>
      </c>
      <c r="J4" s="423">
        <v>3.1597220065570752E-2</v>
      </c>
      <c r="K4" s="423">
        <v>3.7688199562057045E-2</v>
      </c>
      <c r="L4" s="423">
        <v>4.7983358292406741E-2</v>
      </c>
      <c r="M4" s="423">
        <v>5.697957437333101E-2</v>
      </c>
      <c r="N4" s="423">
        <v>5.2906170078719006E-2</v>
      </c>
      <c r="O4" s="423">
        <v>5.2978750689495202E-2</v>
      </c>
      <c r="P4" s="423">
        <v>5.1473702473664451E-2</v>
      </c>
      <c r="Q4" s="423">
        <v>5.1611752033527081E-2</v>
      </c>
      <c r="R4" s="423">
        <v>3.9016680603211951E-2</v>
      </c>
      <c r="S4" s="423">
        <v>2.765931485820694E-2</v>
      </c>
      <c r="T4" s="423">
        <v>1.9332889961728883E-2</v>
      </c>
      <c r="U4" s="423">
        <v>1.4085647602850582E-3</v>
      </c>
      <c r="V4" s="423">
        <v>1.0599092781578889E-2</v>
      </c>
      <c r="W4" s="423">
        <v>-8.7679001457845462E-3</v>
      </c>
      <c r="X4" s="423">
        <v>-1.6209950278571528E-2</v>
      </c>
      <c r="Y4" s="423">
        <v>-1.9002105619144505E-2</v>
      </c>
      <c r="Z4" s="424">
        <v>-2.5437947719047171E-2</v>
      </c>
      <c r="AA4" s="424">
        <v>-1.0822976553238051E-2</v>
      </c>
      <c r="AB4" s="424">
        <v>-4.4995206634043106E-3</v>
      </c>
      <c r="AC4" s="424">
        <v>5.840614656389409E-4</v>
      </c>
      <c r="AD4" s="518">
        <v>0</v>
      </c>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41"/>
      <c r="BE4" s="342" t="s">
        <v>27</v>
      </c>
      <c r="BF4" s="338">
        <v>34681</v>
      </c>
      <c r="BG4" s="343">
        <v>-1669.416666666667</v>
      </c>
      <c r="BH4" s="343">
        <v>-140.33333333333303</v>
      </c>
      <c r="BI4" s="343">
        <v>2015.583333333333</v>
      </c>
      <c r="BJ4" s="343">
        <v>205.83333333333331</v>
      </c>
    </row>
    <row r="5" spans="1:62" s="344" customFormat="1" ht="12.4" customHeight="1">
      <c r="A5" s="349" t="s">
        <v>114</v>
      </c>
      <c r="B5" s="423">
        <v>1.1980861908782196E-2</v>
      </c>
      <c r="C5" s="423">
        <v>-2.9431349011894885E-3</v>
      </c>
      <c r="D5" s="423">
        <v>9.2928892138811996E-3</v>
      </c>
      <c r="E5" s="423">
        <v>6.8929547293416693E-3</v>
      </c>
      <c r="F5" s="423">
        <v>1.2907889740091941E-2</v>
      </c>
      <c r="G5" s="423">
        <v>2.2897319511176083E-2</v>
      </c>
      <c r="H5" s="423">
        <v>1.0702845164078134E-2</v>
      </c>
      <c r="I5" s="423">
        <v>1.3887165560124684E-2</v>
      </c>
      <c r="J5" s="423">
        <v>1.6591253066328138E-3</v>
      </c>
      <c r="K5" s="423">
        <v>-5.6046154395103754E-3</v>
      </c>
      <c r="L5" s="423">
        <v>1.3458912304456169E-3</v>
      </c>
      <c r="M5" s="423">
        <v>6.2499841266781073E-3</v>
      </c>
      <c r="N5" s="423">
        <v>1.6966288138473788E-2</v>
      </c>
      <c r="O5" s="423">
        <v>3.158524888773815E-2</v>
      </c>
      <c r="P5" s="423">
        <v>3.3876145744763358E-2</v>
      </c>
      <c r="Q5" s="423">
        <v>4.1689299096463288E-2</v>
      </c>
      <c r="R5" s="423">
        <v>3.392215237930462E-2</v>
      </c>
      <c r="S5" s="423">
        <v>2.5265847754710368E-2</v>
      </c>
      <c r="T5" s="423">
        <v>2.5159251582802744E-2</v>
      </c>
      <c r="U5" s="423">
        <v>8.0984410293673398E-3</v>
      </c>
      <c r="V5" s="423">
        <v>8.6256169352372757E-3</v>
      </c>
      <c r="W5" s="423">
        <v>-8.6176130282923178E-3</v>
      </c>
      <c r="X5" s="423">
        <v>-2.3622299456197433E-2</v>
      </c>
      <c r="Y5" s="423">
        <v>-3.0262940700450592E-2</v>
      </c>
      <c r="Z5" s="424">
        <v>-2.7005021593033057E-2</v>
      </c>
      <c r="AA5" s="424">
        <v>-1.1683879299808478E-2</v>
      </c>
      <c r="AB5" s="424">
        <v>2.7984154760079497E-4</v>
      </c>
      <c r="AC5" s="424">
        <v>7.5912747009574343E-4</v>
      </c>
      <c r="AD5" s="518">
        <v>-1.6E-2</v>
      </c>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41"/>
      <c r="BE5" s="342"/>
      <c r="BF5" s="338">
        <v>32881</v>
      </c>
      <c r="BG5" s="343">
        <v>-2081.0833333333335</v>
      </c>
      <c r="BH5" s="343">
        <v>441.33333333333348</v>
      </c>
      <c r="BI5" s="343">
        <v>1771.5</v>
      </c>
      <c r="BJ5" s="343">
        <v>131.75</v>
      </c>
    </row>
    <row r="6" spans="1:62" s="344" customFormat="1" ht="12.4" customHeight="1">
      <c r="A6" s="349" t="s">
        <v>115</v>
      </c>
      <c r="B6" s="423">
        <v>1.1288509131863729E-3</v>
      </c>
      <c r="C6" s="423">
        <v>3.8890751253185317E-3</v>
      </c>
      <c r="D6" s="423">
        <v>4.3002652142992617E-4</v>
      </c>
      <c r="E6" s="423">
        <v>4.7204359733961441E-4</v>
      </c>
      <c r="F6" s="423">
        <v>-2.5434435324243401E-3</v>
      </c>
      <c r="G6" s="423">
        <v>-4.7564685448885074E-3</v>
      </c>
      <c r="H6" s="423">
        <v>-3.5534625758860449E-3</v>
      </c>
      <c r="I6" s="423">
        <v>-2.2686405311717517E-3</v>
      </c>
      <c r="J6" s="423">
        <v>7.5482763183547588E-3</v>
      </c>
      <c r="K6" s="423">
        <v>1.2481813896030472E-2</v>
      </c>
      <c r="L6" s="423">
        <v>1.8328854080616061E-2</v>
      </c>
      <c r="M6" s="423">
        <v>1.8338305913574812E-2</v>
      </c>
      <c r="N6" s="423">
        <v>7.5968926362270321E-3</v>
      </c>
      <c r="O6" s="423">
        <v>3.1614284830682269E-3</v>
      </c>
      <c r="P6" s="423">
        <v>-2.197910373196887E-3</v>
      </c>
      <c r="Q6" s="423">
        <v>-4.246942138668928E-3</v>
      </c>
      <c r="R6" s="423">
        <v>8.7223551800690849E-5</v>
      </c>
      <c r="S6" s="423">
        <v>-3.1772849746623129E-3</v>
      </c>
      <c r="T6" s="423">
        <v>-6.2234300321106998E-3</v>
      </c>
      <c r="U6" s="423">
        <v>-6.6749013411430292E-3</v>
      </c>
      <c r="V6" s="423">
        <v>-4.0250026797505594E-3</v>
      </c>
      <c r="W6" s="423">
        <v>2.2894313377315434E-3</v>
      </c>
      <c r="X6" s="423">
        <v>9.2378829777842019E-3</v>
      </c>
      <c r="Y6" s="423">
        <v>1.2437934273164549E-2</v>
      </c>
      <c r="Z6" s="424">
        <v>7.4772398996047823E-4</v>
      </c>
      <c r="AA6" s="424">
        <v>-7.8863803558955701E-3</v>
      </c>
      <c r="AB6" s="424">
        <v>-1.5874531093278382E-2</v>
      </c>
      <c r="AC6" s="424">
        <v>-1.9384719798241416E-2</v>
      </c>
      <c r="AD6" s="518">
        <v>-8.9999999999999993E-3</v>
      </c>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41"/>
      <c r="BE6" s="342"/>
      <c r="BF6" s="338">
        <v>33879</v>
      </c>
      <c r="BG6" s="343">
        <v>-3416.4999999999995</v>
      </c>
      <c r="BH6" s="343">
        <v>790.66666666666697</v>
      </c>
      <c r="BI6" s="343">
        <v>1760.5</v>
      </c>
      <c r="BJ6" s="343">
        <v>-865.33333333333326</v>
      </c>
    </row>
    <row r="7" spans="1:62" s="344" customFormat="1" ht="12.4" customHeight="1">
      <c r="A7" s="349" t="s">
        <v>116</v>
      </c>
      <c r="B7" s="423">
        <v>1.8238976165724941E-2</v>
      </c>
      <c r="C7" s="423">
        <v>1.4437488521288443E-2</v>
      </c>
      <c r="D7" s="423">
        <v>3.7819009504684357E-3</v>
      </c>
      <c r="E7" s="423">
        <v>2.2272310849095703E-3</v>
      </c>
      <c r="F7" s="423">
        <v>5.6899306049105168E-3</v>
      </c>
      <c r="G7" s="423">
        <v>8.7312374149142082E-3</v>
      </c>
      <c r="H7" s="423">
        <v>1.8310000921895116E-2</v>
      </c>
      <c r="I7" s="423">
        <v>1.7990365562972899E-2</v>
      </c>
      <c r="J7" s="423">
        <v>2.2197358396904357E-2</v>
      </c>
      <c r="K7" s="423">
        <v>3.0818466596870837E-2</v>
      </c>
      <c r="L7" s="423">
        <v>2.8498927643931683E-2</v>
      </c>
      <c r="M7" s="423">
        <v>3.2580249338369789E-2</v>
      </c>
      <c r="N7" s="423">
        <v>2.8530186903617291E-2</v>
      </c>
      <c r="O7" s="423">
        <v>1.8320433820068257E-2</v>
      </c>
      <c r="P7" s="423">
        <v>1.9795467102097904E-2</v>
      </c>
      <c r="Q7" s="423">
        <v>1.4169395075732462E-2</v>
      </c>
      <c r="R7" s="423">
        <v>5.0073046721067112E-3</v>
      </c>
      <c r="S7" s="423">
        <v>5.5707520781588639E-3</v>
      </c>
      <c r="T7" s="423">
        <v>3.9706841103702428E-4</v>
      </c>
      <c r="U7" s="423">
        <v>-1.4974927938983834E-5</v>
      </c>
      <c r="V7" s="423">
        <v>5.9984785260921219E-3</v>
      </c>
      <c r="W7" s="423">
        <v>-2.4397184552235251E-3</v>
      </c>
      <c r="X7" s="423">
        <v>-1.8255338001583912E-3</v>
      </c>
      <c r="Y7" s="423">
        <v>-1.1770991918586241E-3</v>
      </c>
      <c r="Z7" s="424">
        <v>8.1934988402555581E-4</v>
      </c>
      <c r="AA7" s="424">
        <v>8.7472831024657804E-3</v>
      </c>
      <c r="AB7" s="424">
        <v>1.1095168882273417E-2</v>
      </c>
      <c r="AC7" s="424">
        <v>1.9213875077214327E-2</v>
      </c>
      <c r="AD7" s="518">
        <v>2.4E-2</v>
      </c>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41"/>
      <c r="BE7" s="342" t="s">
        <v>28</v>
      </c>
      <c r="BF7" s="338">
        <v>34194</v>
      </c>
      <c r="BG7" s="343">
        <v>-2892.166666666667</v>
      </c>
      <c r="BH7" s="343">
        <v>1298.5833333333335</v>
      </c>
      <c r="BI7" s="343">
        <v>1215.166666666667</v>
      </c>
      <c r="BJ7" s="343">
        <v>-378.41666666666669</v>
      </c>
    </row>
    <row r="8" spans="1:62" s="344" customFormat="1" ht="12.4" customHeight="1">
      <c r="A8" s="349"/>
      <c r="B8" s="347"/>
      <c r="C8" s="347"/>
      <c r="D8" s="347"/>
      <c r="E8" s="347"/>
      <c r="F8" s="347"/>
      <c r="G8" s="347"/>
      <c r="H8" s="347"/>
      <c r="I8" s="347"/>
      <c r="J8" s="347"/>
      <c r="K8" s="348"/>
      <c r="L8" s="348"/>
      <c r="M8" s="348"/>
      <c r="N8" s="347"/>
      <c r="O8" s="348"/>
      <c r="P8" s="348"/>
      <c r="Q8" s="348"/>
      <c r="R8" s="348"/>
      <c r="S8" s="348"/>
      <c r="T8" s="348"/>
      <c r="U8" s="348"/>
      <c r="V8" s="347"/>
      <c r="W8" s="347"/>
      <c r="X8" s="347"/>
      <c r="Y8" s="347"/>
      <c r="Z8" s="335"/>
      <c r="AA8" s="159"/>
      <c r="AB8" s="159"/>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41"/>
      <c r="BE8" s="342"/>
      <c r="BF8" s="338">
        <v>35885</v>
      </c>
      <c r="BG8" s="343">
        <v>-3687.2500000000005</v>
      </c>
      <c r="BH8" s="343">
        <v>2105.7499999999995</v>
      </c>
      <c r="BI8" s="343">
        <v>785.91666666666788</v>
      </c>
      <c r="BJ8" s="343">
        <v>-795.58333333333326</v>
      </c>
    </row>
    <row r="9" spans="1:62" ht="12.4" customHeight="1">
      <c r="A9" s="349"/>
      <c r="B9" s="347"/>
      <c r="C9" s="347"/>
      <c r="D9" s="347"/>
      <c r="E9" s="347"/>
      <c r="F9" s="347"/>
      <c r="G9" s="347"/>
      <c r="H9" s="347"/>
      <c r="I9" s="347"/>
      <c r="J9" s="347"/>
      <c r="K9" s="348"/>
      <c r="L9" s="348"/>
      <c r="M9" s="348"/>
      <c r="N9" s="347"/>
      <c r="O9" s="348"/>
      <c r="P9" s="348"/>
      <c r="Q9" s="348"/>
      <c r="R9" s="348"/>
      <c r="S9" s="348"/>
      <c r="T9" s="348"/>
      <c r="U9" s="348"/>
      <c r="V9" s="347"/>
      <c r="W9" s="347"/>
      <c r="X9" s="347"/>
      <c r="Y9" s="347"/>
      <c r="AA9" s="159"/>
      <c r="AB9" s="159"/>
      <c r="BD9" s="341"/>
      <c r="BE9" s="342"/>
      <c r="BF9" s="338">
        <v>36970</v>
      </c>
      <c r="BG9" s="343">
        <v>-2464</v>
      </c>
      <c r="BH9" s="343">
        <v>3206.25</v>
      </c>
      <c r="BI9" s="343">
        <v>-25.83333333333394</v>
      </c>
      <c r="BJ9" s="343">
        <v>716.41666666666674</v>
      </c>
    </row>
    <row r="10" spans="1:62" ht="12.4" customHeight="1">
      <c r="A10" s="349"/>
      <c r="B10" s="347"/>
      <c r="C10" s="347"/>
      <c r="D10" s="347"/>
      <c r="E10" s="347"/>
      <c r="F10" s="347"/>
      <c r="G10" s="347"/>
      <c r="H10" s="347"/>
      <c r="I10" s="347"/>
      <c r="J10" s="347"/>
      <c r="K10" s="348"/>
      <c r="L10" s="348"/>
      <c r="M10" s="348"/>
      <c r="N10" s="347"/>
      <c r="O10" s="348"/>
      <c r="P10" s="348"/>
      <c r="Q10" s="348"/>
      <c r="R10" s="348"/>
      <c r="S10" s="348"/>
      <c r="T10" s="348"/>
      <c r="U10" s="348"/>
      <c r="V10" s="347"/>
      <c r="W10" s="347"/>
      <c r="X10" s="347"/>
      <c r="Y10" s="347"/>
      <c r="AA10" s="159"/>
      <c r="AB10" s="159"/>
      <c r="BD10" s="341">
        <v>2015</v>
      </c>
      <c r="BE10" s="342" t="s">
        <v>25</v>
      </c>
      <c r="BF10" s="338">
        <v>35768</v>
      </c>
      <c r="BG10" s="343">
        <v>-2954.5833333333335</v>
      </c>
      <c r="BH10" s="343">
        <v>3252.1666666666665</v>
      </c>
      <c r="BI10" s="343">
        <v>244.66666666666788</v>
      </c>
      <c r="BJ10" s="343">
        <v>542.25</v>
      </c>
    </row>
    <row r="11" spans="1:62" ht="12.4" customHeight="1">
      <c r="A11" s="340" t="s">
        <v>117</v>
      </c>
      <c r="B11" s="344"/>
      <c r="C11" s="344"/>
      <c r="D11" s="344"/>
      <c r="E11" s="344"/>
      <c r="F11" s="344"/>
      <c r="G11" s="344"/>
      <c r="H11" s="344"/>
      <c r="I11" s="344"/>
      <c r="J11" s="344"/>
      <c r="K11" s="350"/>
      <c r="L11" s="344"/>
      <c r="M11" s="344"/>
      <c r="N11" s="344"/>
      <c r="O11" s="350"/>
      <c r="P11" s="344"/>
      <c r="Q11" s="344"/>
      <c r="R11" s="154"/>
      <c r="S11" s="154"/>
      <c r="T11" s="154"/>
      <c r="U11" s="154"/>
      <c r="V11" s="154"/>
      <c r="W11" s="154"/>
      <c r="X11" s="154"/>
      <c r="Y11" s="154"/>
      <c r="Z11" s="154"/>
      <c r="AA11" s="154"/>
      <c r="BD11" s="341"/>
      <c r="BE11" s="342"/>
      <c r="BF11" s="338">
        <v>33751</v>
      </c>
      <c r="BG11" s="343">
        <v>-3187.166666666667</v>
      </c>
      <c r="BH11" s="343">
        <v>3199.833333333333</v>
      </c>
      <c r="BI11" s="343">
        <v>333.58333333333394</v>
      </c>
      <c r="BJ11" s="343">
        <v>346.25</v>
      </c>
    </row>
    <row r="12" spans="1:62" ht="12.4" customHeight="1">
      <c r="A12" s="335" t="s">
        <v>118</v>
      </c>
      <c r="B12" s="424">
        <v>0.62133360665649751</v>
      </c>
      <c r="C12" s="424">
        <v>0.61967269546675285</v>
      </c>
      <c r="D12" s="424">
        <v>0.62389298186511943</v>
      </c>
      <c r="E12" s="424">
        <v>0.62227234050520863</v>
      </c>
      <c r="F12" s="424">
        <v>0.62173587257541818</v>
      </c>
      <c r="G12" s="424">
        <v>0.62107624680746532</v>
      </c>
      <c r="H12" s="424">
        <v>0.61527358925824682</v>
      </c>
      <c r="I12" s="424">
        <v>0.61556076122262326</v>
      </c>
      <c r="J12" s="424">
        <v>0.61161544690625769</v>
      </c>
      <c r="K12" s="424">
        <v>0.60514843017875308</v>
      </c>
      <c r="L12" s="424">
        <v>0.60587795211159112</v>
      </c>
      <c r="M12" s="424">
        <v>0.60564151975574898</v>
      </c>
      <c r="N12" s="424">
        <v>0.6042131618657669</v>
      </c>
      <c r="O12" s="424">
        <v>0.6076998063947372</v>
      </c>
      <c r="P12" s="424">
        <v>0.60634534747113755</v>
      </c>
      <c r="Q12" s="424">
        <v>0.61152214728486687</v>
      </c>
      <c r="R12" s="424">
        <v>0.61425629608404908</v>
      </c>
      <c r="S12" s="424">
        <v>0.61283769831997426</v>
      </c>
      <c r="T12" s="424">
        <v>0.61342194996308408</v>
      </c>
      <c r="U12" s="424">
        <v>0.61208352768564223</v>
      </c>
      <c r="V12" s="424">
        <v>0.61236638223787676</v>
      </c>
      <c r="W12" s="424">
        <v>0.61187437000740319</v>
      </c>
      <c r="X12" s="424">
        <v>0.60890790027231456</v>
      </c>
      <c r="Y12" s="424">
        <v>0.60576941567587672</v>
      </c>
      <c r="Z12" s="424">
        <v>0.60140766128028644</v>
      </c>
      <c r="AA12" s="424">
        <v>0.59878474359203238</v>
      </c>
      <c r="AB12" s="424">
        <v>0.59599999999999997</v>
      </c>
      <c r="AC12" s="424">
        <v>0.58679687662051017</v>
      </c>
      <c r="AD12" s="424">
        <v>0.57700000000000007</v>
      </c>
      <c r="BD12" s="341"/>
      <c r="BE12" s="342"/>
      <c r="BF12" s="338">
        <v>33333</v>
      </c>
      <c r="BG12" s="343">
        <v>-3583.5</v>
      </c>
      <c r="BH12" s="343">
        <v>3076.0833333333335</v>
      </c>
      <c r="BI12" s="343">
        <v>503.66666666666606</v>
      </c>
      <c r="BJ12" s="343">
        <v>-3.75</v>
      </c>
    </row>
    <row r="13" spans="1:62" ht="12.4" customHeight="1">
      <c r="A13" s="335" t="s">
        <v>119</v>
      </c>
      <c r="B13" s="424">
        <v>0.57173433624901615</v>
      </c>
      <c r="C13" s="424">
        <v>0.56832806843683714</v>
      </c>
      <c r="D13" s="424">
        <v>0.57426473573949277</v>
      </c>
      <c r="E13" s="424">
        <v>0.57282547080059876</v>
      </c>
      <c r="F13" s="424">
        <v>0.57538554371261452</v>
      </c>
      <c r="G13" s="424">
        <v>0.57567887467887169</v>
      </c>
      <c r="H13" s="424">
        <v>0.57031834624763034</v>
      </c>
      <c r="I13" s="424">
        <v>0.56971525251735888</v>
      </c>
      <c r="J13" s="424">
        <v>0.55937012798713148</v>
      </c>
      <c r="K13" s="424">
        <v>0.54936951145821433</v>
      </c>
      <c r="L13" s="424">
        <v>0.54548980473273034</v>
      </c>
      <c r="M13" s="424">
        <v>0.54491614654476095</v>
      </c>
      <c r="N13" s="424">
        <v>0.547376805743779</v>
      </c>
      <c r="O13" s="424">
        <v>0.55172505614718315</v>
      </c>
      <c r="P13" s="424">
        <v>0.55100374751598191</v>
      </c>
      <c r="Q13" s="424">
        <v>0.55781560495771476</v>
      </c>
      <c r="R13" s="424">
        <v>0.55947028471728133</v>
      </c>
      <c r="S13" s="424">
        <v>0.56146126985819689</v>
      </c>
      <c r="T13" s="424">
        <v>0.5652353659660847</v>
      </c>
      <c r="U13" s="424">
        <v>0.56511804062964976</v>
      </c>
      <c r="V13" s="424">
        <v>0.56213775146867406</v>
      </c>
      <c r="W13" s="424">
        <v>0.55773381119438481</v>
      </c>
      <c r="X13" s="424">
        <v>0.55053724792525727</v>
      </c>
      <c r="Y13" s="424">
        <v>0.54521533939353284</v>
      </c>
      <c r="Z13" s="424">
        <v>0.54910072542140143</v>
      </c>
      <c r="AA13" s="424">
        <v>0.5520244798973184</v>
      </c>
      <c r="AB13" s="424">
        <v>0.55299999999999994</v>
      </c>
      <c r="AC13" s="424">
        <v>0.54565577035466095</v>
      </c>
      <c r="AD13" s="424">
        <v>0.53500000000000003</v>
      </c>
      <c r="BD13" s="341"/>
      <c r="BE13" s="342" t="s">
        <v>26</v>
      </c>
      <c r="BF13" s="338">
        <v>33874</v>
      </c>
      <c r="BG13" s="343">
        <v>-4712.0833333333339</v>
      </c>
      <c r="BH13" s="343">
        <v>3127.75</v>
      </c>
      <c r="BI13" s="343">
        <v>1697</v>
      </c>
      <c r="BJ13" s="343">
        <v>112.66666666666667</v>
      </c>
    </row>
    <row r="14" spans="1:62" ht="12.4" customHeight="1">
      <c r="A14" s="335" t="s">
        <v>120</v>
      </c>
      <c r="B14" s="424"/>
      <c r="C14" s="424"/>
      <c r="D14" s="424"/>
      <c r="E14" s="424"/>
      <c r="F14" s="424"/>
      <c r="G14" s="424"/>
      <c r="H14" s="424"/>
      <c r="I14" s="424"/>
      <c r="J14" s="424"/>
      <c r="K14" s="424"/>
      <c r="L14" s="424"/>
      <c r="M14" s="424"/>
      <c r="N14" s="424"/>
      <c r="O14" s="424"/>
      <c r="P14" s="424"/>
      <c r="Q14" s="424"/>
      <c r="R14" s="424"/>
      <c r="S14" s="424"/>
      <c r="T14" s="424"/>
      <c r="U14" s="424"/>
      <c r="V14" s="424">
        <v>0.18718267809463718</v>
      </c>
      <c r="W14" s="424">
        <v>0.15633842066229148</v>
      </c>
      <c r="X14" s="424">
        <v>0.14155527734254933</v>
      </c>
      <c r="Y14" s="424">
        <v>0.12893192275508158</v>
      </c>
      <c r="Z14" s="424">
        <v>0.12767710049423395</v>
      </c>
      <c r="AA14" s="424">
        <v>0.11968421836597898</v>
      </c>
      <c r="AB14" s="424">
        <v>0.12</v>
      </c>
      <c r="AC14" s="424">
        <v>0.12969661628461751</v>
      </c>
      <c r="AD14" s="424">
        <v>0.17100000000000001</v>
      </c>
      <c r="BD14" s="341"/>
      <c r="BE14" s="342"/>
      <c r="BF14" s="338">
        <v>32009</v>
      </c>
      <c r="BG14" s="343">
        <v>-4880.9166666666661</v>
      </c>
      <c r="BH14" s="343">
        <v>2977.8333333333339</v>
      </c>
      <c r="BI14" s="343">
        <v>1620.5833333333321</v>
      </c>
      <c r="BJ14" s="343">
        <v>-282.5</v>
      </c>
    </row>
    <row r="15" spans="1:62" ht="12.4" customHeight="1">
      <c r="A15" s="346" t="s">
        <v>121</v>
      </c>
      <c r="B15" s="424"/>
      <c r="C15" s="424"/>
      <c r="D15" s="424"/>
      <c r="E15" s="424"/>
      <c r="F15" s="424"/>
      <c r="G15" s="424"/>
      <c r="H15" s="424"/>
      <c r="I15" s="424"/>
      <c r="J15" s="424"/>
      <c r="K15" s="424"/>
      <c r="L15" s="424"/>
      <c r="M15" s="424"/>
      <c r="N15" s="424"/>
      <c r="O15" s="424"/>
      <c r="P15" s="424"/>
      <c r="Q15" s="424"/>
      <c r="R15" s="424"/>
      <c r="S15" s="424"/>
      <c r="T15" s="424"/>
      <c r="U15" s="424"/>
      <c r="V15" s="424">
        <v>0.16515564475137157</v>
      </c>
      <c r="W15" s="424">
        <v>0.14320110996268179</v>
      </c>
      <c r="X15" s="424">
        <v>0.13341604755943054</v>
      </c>
      <c r="Y15" s="424">
        <v>0.12071423656607701</v>
      </c>
      <c r="Z15" s="424">
        <v>0.12355848434925866</v>
      </c>
      <c r="AA15" s="424">
        <v>0.11730096075072614</v>
      </c>
      <c r="AB15" s="424">
        <v>0.11699999999999999</v>
      </c>
      <c r="AC15" s="424">
        <v>0.12330556967472552</v>
      </c>
      <c r="AD15" s="424">
        <v>0.16600000000000001</v>
      </c>
      <c r="BD15" s="341"/>
      <c r="BE15" s="342"/>
      <c r="BF15" s="338">
        <v>32733</v>
      </c>
      <c r="BG15" s="343">
        <v>-3891.7499999999991</v>
      </c>
      <c r="BH15" s="343">
        <v>2362.0833333333339</v>
      </c>
      <c r="BI15" s="343">
        <v>2089.3333333333339</v>
      </c>
      <c r="BJ15" s="343">
        <v>559.66666666666663</v>
      </c>
    </row>
    <row r="16" spans="1:62" ht="12.4" customHeight="1">
      <c r="A16" s="346" t="s">
        <v>122</v>
      </c>
      <c r="B16" s="424"/>
      <c r="C16" s="424"/>
      <c r="D16" s="424"/>
      <c r="E16" s="424"/>
      <c r="F16" s="424"/>
      <c r="G16" s="424"/>
      <c r="H16" s="424"/>
      <c r="I16" s="424"/>
      <c r="J16" s="424"/>
      <c r="K16" s="424"/>
      <c r="L16" s="424"/>
      <c r="M16" s="424"/>
      <c r="N16" s="424"/>
      <c r="O16" s="424"/>
      <c r="P16" s="424"/>
      <c r="Q16" s="424"/>
      <c r="R16" s="424"/>
      <c r="S16" s="424"/>
      <c r="T16" s="424"/>
      <c r="U16" s="424"/>
      <c r="V16" s="424">
        <v>0.14170588738826626</v>
      </c>
      <c r="W16" s="424">
        <v>0.11515089658030637</v>
      </c>
      <c r="X16" s="424">
        <v>0.10716265622478122</v>
      </c>
      <c r="Y16" s="424">
        <v>8.9863858334125718E-2</v>
      </c>
      <c r="Z16" s="424">
        <v>7.0385444098635397E-2</v>
      </c>
      <c r="AA16" s="424">
        <v>6.84845141461108E-2</v>
      </c>
      <c r="AB16" s="424">
        <v>7.5999999999999998E-2</v>
      </c>
      <c r="AC16" s="424">
        <v>8.2425580426236322E-2</v>
      </c>
      <c r="AD16" s="424">
        <v>9.3000000000000013E-2</v>
      </c>
      <c r="BD16" s="341"/>
      <c r="BE16" s="342" t="s">
        <v>27</v>
      </c>
      <c r="BF16" s="338">
        <v>31057</v>
      </c>
      <c r="BG16" s="343">
        <v>-3308.416666666667</v>
      </c>
      <c r="BH16" s="343">
        <v>2092.6666666666661</v>
      </c>
      <c r="BI16" s="343">
        <v>1267.3333333333339</v>
      </c>
      <c r="BJ16" s="343">
        <v>51.583333333333314</v>
      </c>
    </row>
    <row r="17" spans="1:62" ht="12.4" customHeight="1">
      <c r="A17" s="346" t="s">
        <v>123</v>
      </c>
      <c r="B17" s="424">
        <v>7.9889644316752731E-2</v>
      </c>
      <c r="C17" s="424">
        <v>8.291745053234284E-2</v>
      </c>
      <c r="D17" s="424">
        <v>7.9605236518250855E-2</v>
      </c>
      <c r="E17" s="424">
        <v>7.9520903066020346E-2</v>
      </c>
      <c r="F17" s="424">
        <v>7.4547771727358353E-2</v>
      </c>
      <c r="G17" s="424">
        <v>7.3097599149169884E-2</v>
      </c>
      <c r="H17" s="424">
        <v>7.3068176816654673E-2</v>
      </c>
      <c r="I17" s="424">
        <v>7.4480337449670725E-2</v>
      </c>
      <c r="J17" s="424">
        <v>8.5423704835586603E-2</v>
      </c>
      <c r="K17" s="424">
        <v>9.2173740062882606E-2</v>
      </c>
      <c r="L17" s="424">
        <v>9.9670481766827065E-2</v>
      </c>
      <c r="M17" s="424">
        <v>0.10026619911309634</v>
      </c>
      <c r="N17" s="424">
        <v>9.4066729606620006E-2</v>
      </c>
      <c r="O17" s="424">
        <v>9.2109211914402356E-2</v>
      </c>
      <c r="P17" s="424">
        <v>9.1270758794417914E-2</v>
      </c>
      <c r="Q17" s="424">
        <v>8.7824361825008315E-2</v>
      </c>
      <c r="R17" s="424">
        <v>8.9190801487969124E-2</v>
      </c>
      <c r="S17" s="424">
        <v>8.3833661999939094E-2</v>
      </c>
      <c r="T17" s="424">
        <v>7.8553732874898433E-2</v>
      </c>
      <c r="U17" s="424">
        <v>7.6730519498824479E-2</v>
      </c>
      <c r="V17" s="424">
        <v>8.2023821401892447E-2</v>
      </c>
      <c r="W17" s="424">
        <v>8.8483128999770594E-2</v>
      </c>
      <c r="X17" s="424">
        <v>9.5861216977071242E-2</v>
      </c>
      <c r="Y17" s="424">
        <v>9.9962254143817514E-2</v>
      </c>
      <c r="Z17" s="424">
        <v>8.6974176131266928E-2</v>
      </c>
      <c r="AA17" s="424">
        <v>7.8091942380170198E-2</v>
      </c>
      <c r="AB17" s="424">
        <v>7.2000000000000008E-2</v>
      </c>
      <c r="AC17" s="424">
        <v>7.0118514130807497E-2</v>
      </c>
      <c r="AD17" s="424">
        <v>7.4999999999999997E-2</v>
      </c>
      <c r="BD17" s="341"/>
      <c r="BE17" s="342"/>
      <c r="BF17" s="338">
        <v>30424</v>
      </c>
      <c r="BG17" s="343">
        <v>-3020.2499999999991</v>
      </c>
      <c r="BH17" s="343">
        <v>1782.9166666666665</v>
      </c>
      <c r="BI17" s="343">
        <v>1395.6666666666661</v>
      </c>
      <c r="BJ17" s="343">
        <v>158.33333333333331</v>
      </c>
    </row>
    <row r="18" spans="1:62" ht="12.4" customHeight="1">
      <c r="A18" s="346" t="s">
        <v>124</v>
      </c>
      <c r="B18" s="424">
        <v>9.4E-2</v>
      </c>
      <c r="C18" s="424">
        <v>8.4000000000000005E-2</v>
      </c>
      <c r="D18" s="424">
        <v>6.4000000000000001E-2</v>
      </c>
      <c r="E18" s="424">
        <v>7.6999999999999999E-2</v>
      </c>
      <c r="F18" s="424">
        <v>7.400000000000001E-2</v>
      </c>
      <c r="G18" s="424">
        <v>7.8E-2</v>
      </c>
      <c r="H18" s="424">
        <v>6.3E-2</v>
      </c>
      <c r="I18" s="424">
        <v>8.3000000000000004E-2</v>
      </c>
      <c r="J18" s="424">
        <v>0.11599999999999999</v>
      </c>
      <c r="K18" s="424">
        <v>0.10400000000000001</v>
      </c>
      <c r="L18" s="424">
        <v>9.4095816811441871E-2</v>
      </c>
      <c r="M18" s="424">
        <v>8.6303460268452634E-2</v>
      </c>
      <c r="N18" s="424">
        <v>9.0999999999999998E-2</v>
      </c>
      <c r="O18" s="424">
        <v>9.6000000000000002E-2</v>
      </c>
      <c r="P18" s="424">
        <v>9.0999999999999998E-2</v>
      </c>
      <c r="Q18" s="424">
        <v>7.2999999999999995E-2</v>
      </c>
      <c r="R18" s="424">
        <v>9.6999999999999989E-2</v>
      </c>
      <c r="S18" s="424">
        <v>7.4999999999999997E-2</v>
      </c>
      <c r="T18" s="424">
        <v>6.9000000000000006E-2</v>
      </c>
      <c r="U18" s="424">
        <v>6.6000000000000003E-2</v>
      </c>
      <c r="V18" s="424">
        <v>0.11844645070142307</v>
      </c>
      <c r="W18" s="424">
        <v>0.1013722229052279</v>
      </c>
      <c r="X18" s="424">
        <v>9.8697337365996965E-2</v>
      </c>
      <c r="Y18" s="424">
        <v>8.1277602682170935E-2</v>
      </c>
      <c r="Z18" s="424">
        <v>6.5996329103822526E-2</v>
      </c>
      <c r="AA18" s="424">
        <v>6.5962644810465751E-2</v>
      </c>
      <c r="AB18" s="424">
        <v>7.2999999999999995E-2</v>
      </c>
      <c r="AC18" s="424">
        <v>7.5687400392389262E-2</v>
      </c>
      <c r="AD18" s="424">
        <v>8.8000000000000009E-2</v>
      </c>
      <c r="BD18" s="341"/>
      <c r="BE18" s="342"/>
      <c r="BF18" s="338">
        <v>31080</v>
      </c>
      <c r="BG18" s="343">
        <v>-2752.2500000000009</v>
      </c>
      <c r="BH18" s="343">
        <v>1593.1666666666665</v>
      </c>
      <c r="BI18" s="343">
        <v>1235.6666666666661</v>
      </c>
      <c r="BJ18" s="343">
        <v>76.583333333333314</v>
      </c>
    </row>
    <row r="19" spans="1:62" ht="12.4" customHeight="1">
      <c r="A19" s="340" t="s">
        <v>125</v>
      </c>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BD19" s="341"/>
      <c r="BE19" s="342" t="s">
        <v>28</v>
      </c>
      <c r="BF19" s="338">
        <v>31526</v>
      </c>
      <c r="BG19" s="343">
        <v>-2291.833333333333</v>
      </c>
      <c r="BH19" s="343">
        <v>1270.5</v>
      </c>
      <c r="BI19" s="343">
        <v>1234.75</v>
      </c>
      <c r="BJ19" s="343">
        <v>213.41666666666666</v>
      </c>
    </row>
    <row r="20" spans="1:62" ht="12.4" customHeight="1">
      <c r="A20" s="335" t="s">
        <v>114</v>
      </c>
      <c r="B20" s="154">
        <v>1.8537387622111989E-2</v>
      </c>
      <c r="C20" s="154">
        <v>-2.8633992604558789E-2</v>
      </c>
      <c r="D20" s="154">
        <v>5.7406887537909901E-2</v>
      </c>
      <c r="E20" s="154">
        <v>2.3877129581828527E-3</v>
      </c>
      <c r="F20" s="154">
        <v>6.2061082567114845E-2</v>
      </c>
      <c r="G20" s="154">
        <v>3.8588629162865651E-2</v>
      </c>
      <c r="H20" s="154">
        <v>-2.5349378713032888E-2</v>
      </c>
      <c r="I20" s="154">
        <v>2.5826574332355579E-2</v>
      </c>
      <c r="J20" s="154">
        <v>-2.4670145479811167E-2</v>
      </c>
      <c r="K20" s="154">
        <v>-1.1786882683846978E-2</v>
      </c>
      <c r="L20" s="154">
        <v>2.2020124979570399E-2</v>
      </c>
      <c r="M20" s="154">
        <v>6.1122772902306055E-2</v>
      </c>
      <c r="N20" s="154">
        <v>5.298066745432628E-2</v>
      </c>
      <c r="O20" s="154">
        <v>9.3506950181164949E-2</v>
      </c>
      <c r="P20" s="154">
        <v>4.0637597117687774E-2</v>
      </c>
      <c r="Q20" s="154">
        <v>0.11837386116169668</v>
      </c>
      <c r="R20" s="154">
        <v>-3.5649054284381254E-3</v>
      </c>
      <c r="S20" s="154">
        <v>2.9873731089558264E-2</v>
      </c>
      <c r="T20" s="154">
        <v>4.0311941843856003E-2</v>
      </c>
      <c r="U20" s="154">
        <v>-8.355552187866544E-3</v>
      </c>
      <c r="V20" s="154">
        <v>1.776142987384155E-4</v>
      </c>
      <c r="W20" s="154">
        <v>-8.8222649354724791E-2</v>
      </c>
      <c r="X20" s="154">
        <v>-6.6935244969403507E-2</v>
      </c>
      <c r="Y20" s="154">
        <v>-5.4058722209310073E-2</v>
      </c>
      <c r="Z20" s="154">
        <v>2.3904563701909298E-2</v>
      </c>
      <c r="AA20" s="154">
        <v>1.9796987946105515E-2</v>
      </c>
      <c r="AB20" s="351">
        <v>1.733819515634405E-2</v>
      </c>
      <c r="AC20" s="351">
        <v>-5.3747373655695485E-2</v>
      </c>
      <c r="AD20" s="351">
        <v>-9.9000000000000005E-2</v>
      </c>
      <c r="BD20" s="341"/>
      <c r="BE20" s="342"/>
      <c r="BF20" s="338">
        <v>31307</v>
      </c>
      <c r="BG20" s="343">
        <v>-1092.1666666666661</v>
      </c>
      <c r="BH20" s="343">
        <v>745.41666666666697</v>
      </c>
      <c r="BI20" s="343">
        <v>548.16666666666606</v>
      </c>
      <c r="BJ20" s="343">
        <v>201.41666666666663</v>
      </c>
    </row>
    <row r="21" spans="1:62" ht="12.4" customHeight="1">
      <c r="A21" s="345" t="s">
        <v>72</v>
      </c>
      <c r="B21" s="154">
        <v>-2.7452070503867498E-2</v>
      </c>
      <c r="C21" s="154">
        <v>-5.4611404622943432E-3</v>
      </c>
      <c r="D21" s="154">
        <v>-3.1322051994790344E-2</v>
      </c>
      <c r="E21" s="154">
        <v>-7.1092010263604831E-3</v>
      </c>
      <c r="F21" s="154">
        <v>3.4946029500006179E-2</v>
      </c>
      <c r="G21" s="154">
        <v>-1.9414464819103597E-2</v>
      </c>
      <c r="H21" s="154">
        <v>1.6704023676364986E-3</v>
      </c>
      <c r="I21" s="154">
        <v>3.5937930895320748E-2</v>
      </c>
      <c r="J21" s="154">
        <v>-7.4494831921035438E-3</v>
      </c>
      <c r="K21" s="154">
        <v>1.1807837141951596E-2</v>
      </c>
      <c r="L21" s="154">
        <v>5.7016905375800349E-2</v>
      </c>
      <c r="M21" s="154">
        <v>1.6028640235146677E-2</v>
      </c>
      <c r="N21" s="154">
        <v>-1.1952597211244251E-3</v>
      </c>
      <c r="O21" s="154">
        <v>3.83481425394556E-2</v>
      </c>
      <c r="P21" s="154">
        <v>-3.6922853754809512E-2</v>
      </c>
      <c r="Q21" s="154">
        <v>2.4526787913241279E-2</v>
      </c>
      <c r="R21" s="154">
        <v>-2.0477500294241793E-2</v>
      </c>
      <c r="S21" s="154">
        <v>-2.3904479039748763E-2</v>
      </c>
      <c r="T21" s="154">
        <v>-5.5732691333931651E-3</v>
      </c>
      <c r="U21" s="154">
        <v>-1.0467724647221436E-2</v>
      </c>
      <c r="V21" s="154">
        <v>-2.7219610018483281E-3</v>
      </c>
      <c r="W21" s="154">
        <v>-2.3043188326207182E-2</v>
      </c>
      <c r="X21" s="154">
        <v>-3.194284464297676E-2</v>
      </c>
      <c r="Y21" s="154">
        <v>-4.4994412411768617E-2</v>
      </c>
      <c r="Z21" s="154">
        <v>-3.0205689821533564E-2</v>
      </c>
      <c r="AA21" s="154">
        <v>-2.4908857964699608E-2</v>
      </c>
      <c r="AB21" s="351">
        <v>-6.5141507597680217E-3</v>
      </c>
      <c r="AC21" s="351">
        <v>-3.4335455164296737E-2</v>
      </c>
      <c r="AD21" s="351">
        <v>3.9E-2</v>
      </c>
      <c r="BD21" s="341"/>
      <c r="BE21" s="342"/>
      <c r="BF21" s="338">
        <v>32788</v>
      </c>
      <c r="BG21" s="343">
        <v>-928.08333333333303</v>
      </c>
      <c r="BH21" s="343">
        <v>-26.666666666666515</v>
      </c>
      <c r="BI21" s="343">
        <v>1089.75</v>
      </c>
      <c r="BJ21" s="343">
        <v>135</v>
      </c>
    </row>
    <row r="22" spans="1:62" ht="12.4" customHeight="1">
      <c r="A22" s="345" t="s">
        <v>73</v>
      </c>
      <c r="B22" s="154">
        <v>-1.5108663436821407E-2</v>
      </c>
      <c r="C22" s="154">
        <v>-4.2579279023759438E-3</v>
      </c>
      <c r="D22" s="154">
        <v>-7.9036867610715461E-3</v>
      </c>
      <c r="E22" s="154">
        <v>-5.3119148706649594E-3</v>
      </c>
      <c r="F22" s="154">
        <v>-1.0494554452150215E-2</v>
      </c>
      <c r="G22" s="154">
        <v>1.4379943162136611E-2</v>
      </c>
      <c r="H22" s="154">
        <v>-5.6570844123343435E-3</v>
      </c>
      <c r="I22" s="154">
        <v>5.1599339297845621E-3</v>
      </c>
      <c r="J22" s="154">
        <v>4.0631916737699373E-3</v>
      </c>
      <c r="K22" s="154">
        <v>-1.6474569582333971E-2</v>
      </c>
      <c r="L22" s="154">
        <v>2.0719780155987723E-4</v>
      </c>
      <c r="M22" s="154">
        <v>3.8685299305256995E-4</v>
      </c>
      <c r="N22" s="154">
        <v>1.4890255512010887E-2</v>
      </c>
      <c r="O22" s="154">
        <v>1.1251580389825065E-2</v>
      </c>
      <c r="P22" s="154">
        <v>1.0068518707853056E-2</v>
      </c>
      <c r="Q22" s="154">
        <v>1.2260304384632289E-2</v>
      </c>
      <c r="R22" s="154">
        <v>2.7985684581282423E-3</v>
      </c>
      <c r="S22" s="154">
        <v>7.7685921032645293E-3</v>
      </c>
      <c r="T22" s="154">
        <v>4.5983459054483918E-3</v>
      </c>
      <c r="U22" s="154">
        <v>3.5329162660958486E-3</v>
      </c>
      <c r="V22" s="154">
        <v>7.2480633041824344E-3</v>
      </c>
      <c r="W22" s="154">
        <v>1.4984505550543279E-3</v>
      </c>
      <c r="X22" s="154">
        <v>3.5475905846380834E-3</v>
      </c>
      <c r="Y22" s="154">
        <v>-5.0105224952163218E-3</v>
      </c>
      <c r="Z22" s="154">
        <v>-7.1426759359617007E-3</v>
      </c>
      <c r="AA22" s="154">
        <v>-5.4982072746702993E-3</v>
      </c>
      <c r="AB22" s="351">
        <v>-2.7025507268944623E-3</v>
      </c>
      <c r="AC22" s="351">
        <v>-8.0217234540434848E-3</v>
      </c>
      <c r="AD22" s="351">
        <v>-5.0000000000000001E-3</v>
      </c>
      <c r="BD22" s="341">
        <v>2016</v>
      </c>
      <c r="BE22" s="342" t="s">
        <v>25</v>
      </c>
      <c r="BF22" s="338">
        <v>34600</v>
      </c>
      <c r="BG22" s="343">
        <v>-1061.6666666666661</v>
      </c>
      <c r="BH22" s="343">
        <v>-99.16666666666697</v>
      </c>
      <c r="BI22" s="343">
        <v>852.5</v>
      </c>
      <c r="BJ22" s="343">
        <v>-308.33333333333331</v>
      </c>
    </row>
    <row r="23" spans="1:62" ht="12.4" customHeight="1">
      <c r="A23" s="345" t="s">
        <v>74</v>
      </c>
      <c r="B23" s="154">
        <v>1.8275874760522032E-2</v>
      </c>
      <c r="C23" s="154">
        <v>-1.3384198278155249E-2</v>
      </c>
      <c r="D23" s="154">
        <v>9.6570957839947208E-3</v>
      </c>
      <c r="E23" s="154">
        <v>5.4872128772762048E-3</v>
      </c>
      <c r="F23" s="154">
        <v>-3.3758307634227311E-3</v>
      </c>
      <c r="G23" s="154">
        <v>1.5760084005418987E-3</v>
      </c>
      <c r="H23" s="154">
        <v>-1.6138228189672061E-3</v>
      </c>
      <c r="I23" s="154">
        <v>-1.6495453588940702E-2</v>
      </c>
      <c r="J23" s="154">
        <v>1.9151976620083507E-3</v>
      </c>
      <c r="K23" s="154">
        <v>9.0270059309847332E-3</v>
      </c>
      <c r="L23" s="154">
        <v>-6.6142539584157353E-3</v>
      </c>
      <c r="M23" s="154">
        <v>1.8771268718579908E-2</v>
      </c>
      <c r="N23" s="154">
        <v>7.9683981408295006E-4</v>
      </c>
      <c r="O23" s="154">
        <v>6.5044471794183049E-3</v>
      </c>
      <c r="P23" s="154">
        <v>1.4475352577294383E-2</v>
      </c>
      <c r="Q23" s="154">
        <v>2.2968760896258343E-3</v>
      </c>
      <c r="R23" s="154">
        <v>3.5997785556422159E-3</v>
      </c>
      <c r="S23" s="154">
        <v>6.7642904928268991E-3</v>
      </c>
      <c r="T23" s="154">
        <v>9.6593814737715201E-3</v>
      </c>
      <c r="U23" s="154">
        <v>6.9213902451730324E-3</v>
      </c>
      <c r="V23" s="154">
        <v>-2.6047180657352855E-3</v>
      </c>
      <c r="W23" s="154">
        <v>-1.4854273722198243E-2</v>
      </c>
      <c r="X23" s="154">
        <v>-5.1635806529988218E-3</v>
      </c>
      <c r="Y23" s="154">
        <v>-3.0437232758867691E-3</v>
      </c>
      <c r="Z23" s="154">
        <v>4.2584870124019051E-3</v>
      </c>
      <c r="AA23" s="154">
        <v>3.579427584135907E-4</v>
      </c>
      <c r="AB23" s="351">
        <v>-1.1177002366029596E-3</v>
      </c>
      <c r="AC23" s="351">
        <v>-5.2103389404083633E-3</v>
      </c>
      <c r="AD23" s="351">
        <v>-8.0000000000000002E-3</v>
      </c>
      <c r="BD23" s="341"/>
      <c r="BE23" s="342"/>
      <c r="BF23" s="338">
        <v>35079</v>
      </c>
      <c r="BG23" s="343">
        <v>-366.66666666666697</v>
      </c>
      <c r="BH23" s="343">
        <v>-157.16666666666652</v>
      </c>
      <c r="BI23" s="343">
        <v>611.41666666666606</v>
      </c>
      <c r="BJ23" s="343">
        <v>87.583333333333343</v>
      </c>
    </row>
    <row r="24" spans="1:62" ht="12.4" customHeight="1">
      <c r="A24" s="345" t="s">
        <v>75</v>
      </c>
      <c r="B24" s="154">
        <v>-2.8659872497951498E-3</v>
      </c>
      <c r="C24" s="154">
        <v>5.8953892119574256E-3</v>
      </c>
      <c r="D24" s="154">
        <v>-5.8262882493982627E-4</v>
      </c>
      <c r="E24" s="154">
        <v>4.3631866480711267E-4</v>
      </c>
      <c r="F24" s="154">
        <v>-2.0549775435933864E-3</v>
      </c>
      <c r="G24" s="154">
        <v>-5.6311922712112719E-4</v>
      </c>
      <c r="H24" s="154">
        <v>-2.6113637847365793E-3</v>
      </c>
      <c r="I24" s="154">
        <v>2.6135978191832416E-4</v>
      </c>
      <c r="J24" s="154">
        <v>1.7012040943505686E-3</v>
      </c>
      <c r="K24" s="154">
        <v>1.1533682981749525E-3</v>
      </c>
      <c r="L24" s="154">
        <v>1.7326023061472492E-3</v>
      </c>
      <c r="M24" s="154">
        <v>-4.7583854835521922E-4</v>
      </c>
      <c r="N24" s="154">
        <v>3.7638746978572524E-3</v>
      </c>
      <c r="O24" s="154">
        <v>-3.2486895244119955E-3</v>
      </c>
      <c r="P24" s="154">
        <v>-2.8487563780247322E-3</v>
      </c>
      <c r="Q24" s="154">
        <v>3.0048294423852188E-3</v>
      </c>
      <c r="R24" s="154">
        <v>-2.3888092134801821E-4</v>
      </c>
      <c r="S24" s="154">
        <v>1.4365633655334721E-3</v>
      </c>
      <c r="T24" s="154">
        <v>-7.8262570925454725E-4</v>
      </c>
      <c r="U24" s="154">
        <v>1.8169734683987139E-3</v>
      </c>
      <c r="V24" s="154">
        <v>8.0976371173597794E-3</v>
      </c>
      <c r="W24" s="154">
        <v>3.6888557643274611E-3</v>
      </c>
      <c r="X24" s="154">
        <v>9.7572866864858148E-3</v>
      </c>
      <c r="Y24" s="154">
        <v>4.2782459748669944E-3</v>
      </c>
      <c r="Z24" s="154">
        <v>-8.7907838922815836E-3</v>
      </c>
      <c r="AA24" s="154">
        <v>-7.0418354203289086E-3</v>
      </c>
      <c r="AB24" s="351">
        <v>-6.5167460389551806E-3</v>
      </c>
      <c r="AC24" s="351">
        <v>-4.2201568612272086E-3</v>
      </c>
      <c r="AD24" s="351">
        <v>5.0000000000000001E-3</v>
      </c>
      <c r="BD24" s="341"/>
      <c r="BE24" s="342"/>
      <c r="BF24" s="338">
        <v>35420</v>
      </c>
      <c r="BG24" s="343">
        <v>-210.83333333333303</v>
      </c>
      <c r="BH24" s="343">
        <v>-245.25</v>
      </c>
      <c r="BI24" s="343">
        <v>710.16666666666606</v>
      </c>
      <c r="BJ24" s="343">
        <v>254.08333333333331</v>
      </c>
    </row>
    <row r="25" spans="1:62" ht="12.4" customHeight="1">
      <c r="A25" s="345" t="s">
        <v>76</v>
      </c>
      <c r="B25" s="154">
        <v>6.6162753982259778E-3</v>
      </c>
      <c r="C25" s="154">
        <v>7.7442495071761057E-3</v>
      </c>
      <c r="D25" s="154">
        <v>7.9754798864195824E-3</v>
      </c>
      <c r="E25" s="154">
        <v>1.299805823746575E-2</v>
      </c>
      <c r="F25" s="154">
        <v>1.3470040215178305E-2</v>
      </c>
      <c r="G25" s="154">
        <v>1.4699134736929907E-2</v>
      </c>
      <c r="H25" s="154">
        <v>-7.46588906056188E-3</v>
      </c>
      <c r="I25" s="154">
        <v>1.7391956076182603E-4</v>
      </c>
      <c r="J25" s="154">
        <v>-6.9167376993990231E-3</v>
      </c>
      <c r="K25" s="154">
        <v>-1.4546759436709222E-2</v>
      </c>
      <c r="L25" s="154">
        <v>-1.2701582473209369E-2</v>
      </c>
      <c r="M25" s="154">
        <v>-1.6910065577670812E-2</v>
      </c>
      <c r="N25" s="154">
        <v>-2.0368988242940662E-2</v>
      </c>
      <c r="O25" s="154">
        <v>1.1856789071963279E-3</v>
      </c>
      <c r="P25" s="154">
        <v>1.0410194702886084E-2</v>
      </c>
      <c r="Q25" s="154">
        <v>3.5150501878901124E-3</v>
      </c>
      <c r="R25" s="154">
        <v>8.5796611203863022E-3</v>
      </c>
      <c r="S25" s="154">
        <v>-4.502793946073138E-3</v>
      </c>
      <c r="T25" s="154">
        <v>1.1453038678672499E-2</v>
      </c>
      <c r="U25" s="154">
        <v>3.3790023536989112E-3</v>
      </c>
      <c r="V25" s="154">
        <v>-1.2942220231224839E-2</v>
      </c>
      <c r="W25" s="154">
        <v>-4.1187777036833621E-3</v>
      </c>
      <c r="X25" s="154">
        <v>-4.8746074040112363E-3</v>
      </c>
      <c r="Y25" s="154">
        <v>5.0614634705449706E-3</v>
      </c>
      <c r="Z25" s="154">
        <v>2.0570731737187924E-2</v>
      </c>
      <c r="AA25" s="154">
        <v>1.9993168111774502E-2</v>
      </c>
      <c r="AB25" s="351">
        <v>-1.8755217592532631E-3</v>
      </c>
      <c r="AC25" s="351">
        <v>-7.7927828016414484E-3</v>
      </c>
      <c r="AD25" s="351">
        <v>-8.0000000000000002E-3</v>
      </c>
      <c r="BD25" s="341"/>
      <c r="BE25" s="342" t="s">
        <v>26</v>
      </c>
      <c r="BF25" s="338">
        <v>33373</v>
      </c>
      <c r="BG25" s="343">
        <v>338.41666666666697</v>
      </c>
      <c r="BH25" s="343">
        <v>-475.41666666666674</v>
      </c>
      <c r="BI25" s="343">
        <v>196.08333333333212</v>
      </c>
      <c r="BJ25" s="343">
        <v>59.083333333333329</v>
      </c>
    </row>
    <row r="26" spans="1:62" ht="12.4" customHeight="1">
      <c r="A26" s="345" t="s">
        <v>77</v>
      </c>
      <c r="B26" s="154">
        <v>2.7114040916108629E-2</v>
      </c>
      <c r="C26" s="154">
        <v>4.3988605594674109E-3</v>
      </c>
      <c r="D26" s="154">
        <v>2.6327827659682137E-2</v>
      </c>
      <c r="E26" s="154">
        <v>6.5014370583841284E-4</v>
      </c>
      <c r="F26" s="154">
        <v>7.0607164558912057E-3</v>
      </c>
      <c r="G26" s="154">
        <v>1.311405839392229E-2</v>
      </c>
      <c r="H26" s="154">
        <v>-1.8819228342001617E-3</v>
      </c>
      <c r="I26" s="154">
        <v>1.8669928539239112E-3</v>
      </c>
      <c r="J26" s="154">
        <v>-5.65516055785168E-3</v>
      </c>
      <c r="K26" s="154">
        <v>-1.520944417426773E-2</v>
      </c>
      <c r="L26" s="154">
        <v>-4.3100715100343424E-3</v>
      </c>
      <c r="M26" s="154">
        <v>1.7125504290508808E-2</v>
      </c>
      <c r="N26" s="154">
        <v>3.6082706097385196E-2</v>
      </c>
      <c r="O26" s="154">
        <v>2.4728738400535036E-2</v>
      </c>
      <c r="P26" s="154">
        <v>1.9616221832484414E-2</v>
      </c>
      <c r="Q26" s="154">
        <v>3.0535564063157904E-2</v>
      </c>
      <c r="R26" s="154">
        <v>-3.7689132225820531E-3</v>
      </c>
      <c r="S26" s="154">
        <v>9.0799207547048143E-3</v>
      </c>
      <c r="T26" s="154">
        <v>1.367999509599338E-2</v>
      </c>
      <c r="U26" s="154">
        <v>3.4729293053667859E-5</v>
      </c>
      <c r="V26" s="154">
        <v>-3.3681095713967019E-2</v>
      </c>
      <c r="W26" s="154">
        <v>-3.2685835327344752E-2</v>
      </c>
      <c r="X26" s="154">
        <v>-4.0661280571230668E-2</v>
      </c>
      <c r="Y26" s="154">
        <v>-3.6765057037973295E-2</v>
      </c>
      <c r="Z26" s="154">
        <v>4.0590344571784799E-4</v>
      </c>
      <c r="AA26" s="154">
        <v>6.356925719133673E-3</v>
      </c>
      <c r="AB26" s="351">
        <v>1.2870854582181755E-2</v>
      </c>
      <c r="AC26" s="351">
        <v>3.7481856452034204E-3</v>
      </c>
      <c r="AD26" s="351">
        <v>-0.02</v>
      </c>
      <c r="BD26" s="341"/>
      <c r="BE26" s="342"/>
      <c r="BF26" s="352">
        <v>33689</v>
      </c>
      <c r="BG26" s="343">
        <v>829.16666666666606</v>
      </c>
      <c r="BH26" s="343">
        <v>-623.58333333333326</v>
      </c>
      <c r="BI26" s="343">
        <v>430</v>
      </c>
      <c r="BJ26" s="343">
        <v>635.58333333333326</v>
      </c>
    </row>
    <row r="27" spans="1:62" ht="12.4" customHeight="1">
      <c r="A27" s="345" t="s">
        <v>126</v>
      </c>
      <c r="B27" s="154">
        <v>1.5754697061564012E-2</v>
      </c>
      <c r="C27" s="154">
        <v>1.7229017329431829E-3</v>
      </c>
      <c r="D27" s="154">
        <v>-4.8994205926614458E-3</v>
      </c>
      <c r="E27" s="154">
        <v>5.175143898473766E-3</v>
      </c>
      <c r="F27" s="154">
        <v>3.7695191961148468E-3</v>
      </c>
      <c r="G27" s="154">
        <v>2.3567582468402731E-3</v>
      </c>
      <c r="H27" s="154">
        <v>4.3435684286118433E-4</v>
      </c>
      <c r="I27" s="154">
        <v>9.1091571050945345E-4</v>
      </c>
      <c r="J27" s="154">
        <v>-9.1381520983904764E-3</v>
      </c>
      <c r="K27" s="154">
        <v>6.9760883439953596E-4</v>
      </c>
      <c r="L27" s="154">
        <v>-2.6149791507212089E-3</v>
      </c>
      <c r="M27" s="154">
        <v>-8.7561786417806875E-3</v>
      </c>
      <c r="N27" s="154">
        <v>1.9113139319362927E-3</v>
      </c>
      <c r="O27" s="154">
        <v>8.5930797700383647E-3</v>
      </c>
      <c r="P27" s="154">
        <v>3.2550973951356215E-3</v>
      </c>
      <c r="Q27" s="154">
        <v>9.5291227469296233E-3</v>
      </c>
      <c r="R27" s="154">
        <v>1.7035522639198084E-3</v>
      </c>
      <c r="S27" s="154">
        <v>3.1308678523296984E-3</v>
      </c>
      <c r="T27" s="154">
        <v>5.3087550792996216E-3</v>
      </c>
      <c r="U27" s="154">
        <v>-6.4217620064691292E-3</v>
      </c>
      <c r="V27" s="154">
        <v>-7.222689832934088E-3</v>
      </c>
      <c r="W27" s="154">
        <v>-1.7039187227866466E-2</v>
      </c>
      <c r="X27" s="154">
        <v>-1.3362994796059947E-2</v>
      </c>
      <c r="Y27" s="154">
        <v>4.1182594742254558E-3</v>
      </c>
      <c r="Z27" s="154">
        <v>1.2184976498715312E-2</v>
      </c>
      <c r="AA27" s="154">
        <v>6.1082587547550008E-3</v>
      </c>
      <c r="AB27" s="351">
        <v>2.8392354307514808E-3</v>
      </c>
      <c r="AC27" s="351">
        <v>-2.0843114371035983E-3</v>
      </c>
      <c r="AD27" s="351">
        <v>-0.02</v>
      </c>
      <c r="BD27" s="341"/>
      <c r="BE27" s="342"/>
      <c r="BF27" s="352">
        <v>32754</v>
      </c>
      <c r="BG27" s="343">
        <v>331.5</v>
      </c>
      <c r="BH27" s="343">
        <v>-540.50000000000023</v>
      </c>
      <c r="BI27" s="343">
        <v>306.5</v>
      </c>
      <c r="BJ27" s="343">
        <v>97.5</v>
      </c>
    </row>
    <row r="28" spans="1:62" ht="12.4" customHeight="1">
      <c r="A28" s="345" t="s">
        <v>79</v>
      </c>
      <c r="B28" s="154">
        <v>7.5887158168790126E-3</v>
      </c>
      <c r="C28" s="154">
        <v>-3.6941972740100765E-3</v>
      </c>
      <c r="D28" s="154">
        <v>2.365491437749374E-3</v>
      </c>
      <c r="E28" s="154">
        <v>-8.7167415375372396E-4</v>
      </c>
      <c r="F28" s="154">
        <v>-4.651038947577628E-3</v>
      </c>
      <c r="G28" s="154">
        <v>3.3877833051924821E-3</v>
      </c>
      <c r="H28" s="154">
        <v>-5.859029878353972E-3</v>
      </c>
      <c r="I28" s="154">
        <v>1.5662369284076045E-4</v>
      </c>
      <c r="J28" s="154">
        <v>6.8549571296568175E-3</v>
      </c>
      <c r="K28" s="154">
        <v>-3.3230278144238219E-3</v>
      </c>
      <c r="L28" s="154">
        <v>1.5459456659489114E-3</v>
      </c>
      <c r="M28" s="154">
        <v>3.9434651349910888E-3</v>
      </c>
      <c r="N28" s="154">
        <v>-1.154499712201288E-2</v>
      </c>
      <c r="O28" s="154">
        <v>-1.0937932094702339E-3</v>
      </c>
      <c r="P28" s="154">
        <v>-6.1519156138939001E-4</v>
      </c>
      <c r="Q28" s="154">
        <v>-2.9836438058936663E-4</v>
      </c>
      <c r="R28" s="154">
        <v>1.326922490115634E-3</v>
      </c>
      <c r="S28" s="154">
        <v>1.5512945229607797E-3</v>
      </c>
      <c r="T28" s="154">
        <v>-7.2048589972146084E-4</v>
      </c>
      <c r="U28" s="154">
        <v>-3.0672280183307566E-3</v>
      </c>
      <c r="V28" s="154">
        <v>-5.0834437225132719E-4</v>
      </c>
      <c r="W28" s="154">
        <v>-1.8052014278429364E-3</v>
      </c>
      <c r="X28" s="154">
        <v>1.8702542399559588E-3</v>
      </c>
      <c r="Y28" s="154">
        <v>-1.575190471490564E-3</v>
      </c>
      <c r="Z28" s="154">
        <v>8.2860289608608969E-3</v>
      </c>
      <c r="AA28" s="154">
        <v>6.6684047540993456E-3</v>
      </c>
      <c r="AB28" s="351">
        <v>2.2483768691417116E-3</v>
      </c>
      <c r="AC28" s="351">
        <v>3.1243572450920885E-3</v>
      </c>
      <c r="AD28" s="351">
        <v>-0.01</v>
      </c>
      <c r="BD28" s="341"/>
      <c r="BE28" s="341" t="s">
        <v>27</v>
      </c>
      <c r="BF28" s="352">
        <v>30544</v>
      </c>
      <c r="BG28" s="343">
        <v>323.58333333333394</v>
      </c>
      <c r="BH28" s="343">
        <v>-395.99999999999977</v>
      </c>
      <c r="BI28" s="343">
        <v>331.66666666666606</v>
      </c>
      <c r="BJ28" s="343">
        <v>259.25</v>
      </c>
    </row>
    <row r="29" spans="1:62" ht="12.4" customHeight="1">
      <c r="A29" s="345" t="s">
        <v>127</v>
      </c>
      <c r="B29" s="154">
        <v>-1.2897426907155195E-2</v>
      </c>
      <c r="C29" s="154">
        <v>-5.0198450797766863E-3</v>
      </c>
      <c r="D29" s="154">
        <v>2.7413008362058212E-2</v>
      </c>
      <c r="E29" s="154">
        <v>-1.4378289245564189E-2</v>
      </c>
      <c r="F29" s="154">
        <v>2.6283933042536419E-3</v>
      </c>
      <c r="G29" s="154">
        <v>-1.2616228352554337E-2</v>
      </c>
      <c r="H29" s="154">
        <v>1.0131221030183017E-2</v>
      </c>
      <c r="I29" s="154">
        <v>-1.3433124085360927E-3</v>
      </c>
      <c r="J29" s="154">
        <v>4.1715315134627897E-3</v>
      </c>
      <c r="K29" s="154">
        <v>3.1119116490198075E-2</v>
      </c>
      <c r="L29" s="154">
        <v>-6.4642141710792725E-3</v>
      </c>
      <c r="M29" s="154">
        <v>3.4362474697659878E-2</v>
      </c>
      <c r="N29" s="154">
        <v>2.0394692753072371E-2</v>
      </c>
      <c r="O29" s="154">
        <v>-7.0354404903162134E-3</v>
      </c>
      <c r="P29" s="154">
        <v>6.8527446369539722E-3</v>
      </c>
      <c r="Q29" s="154">
        <v>1.5901585656617902E-2</v>
      </c>
      <c r="R29" s="154">
        <v>-6.4419384227755701E-3</v>
      </c>
      <c r="S29" s="154">
        <v>2.2900177429311133E-2</v>
      </c>
      <c r="T29" s="154">
        <v>1.0177493128932524E-3</v>
      </c>
      <c r="U29" s="154">
        <v>-6.4012401514828713E-3</v>
      </c>
      <c r="V29" s="154">
        <v>2.8217924870012998E-2</v>
      </c>
      <c r="W29" s="154">
        <v>-6.8214804063860632E-3</v>
      </c>
      <c r="X29" s="154">
        <v>5.7633212228250089E-4</v>
      </c>
      <c r="Y29" s="154">
        <v>1.172756766394238E-2</v>
      </c>
      <c r="Z29" s="154">
        <v>3.4592771244540049E-2</v>
      </c>
      <c r="AA29" s="154">
        <v>2.6054102703758474E-2</v>
      </c>
      <c r="AB29" s="351">
        <v>2.0219820147152453E-2</v>
      </c>
      <c r="AC29" s="351">
        <v>7.5347443158631606E-3</v>
      </c>
      <c r="AD29" s="351">
        <v>-6.2E-2</v>
      </c>
      <c r="BD29" s="341"/>
      <c r="BE29" s="341"/>
      <c r="BF29" s="352">
        <v>29932</v>
      </c>
      <c r="BG29" s="343">
        <v>467.83333333333303</v>
      </c>
      <c r="BH29" s="343">
        <v>-266.41666666666652</v>
      </c>
      <c r="BI29" s="343">
        <v>-37.66666666666606</v>
      </c>
      <c r="BJ29" s="343">
        <v>163.75</v>
      </c>
    </row>
    <row r="30" spans="1:62" ht="12.4" customHeight="1">
      <c r="A30" s="345" t="s">
        <v>80</v>
      </c>
      <c r="B30" s="154">
        <v>1.8025016126626476E-3</v>
      </c>
      <c r="C30" s="154">
        <v>-1.6578084619490615E-2</v>
      </c>
      <c r="D30" s="154">
        <v>2.8375772581469047E-2</v>
      </c>
      <c r="E30" s="154">
        <v>5.3119148706649594E-3</v>
      </c>
      <c r="F30" s="154">
        <v>2.047750412944932E-2</v>
      </c>
      <c r="G30" s="154">
        <v>2.1668755316081253E-2</v>
      </c>
      <c r="H30" s="154">
        <v>-1.2496246164559445E-2</v>
      </c>
      <c r="I30" s="154">
        <v>-8.0233609522720845E-4</v>
      </c>
      <c r="J30" s="154">
        <v>-1.421669400531491E-2</v>
      </c>
      <c r="K30" s="154">
        <v>-1.603801837182112E-2</v>
      </c>
      <c r="L30" s="154">
        <v>-5.777424906426059E-3</v>
      </c>
      <c r="M30" s="154">
        <v>-3.3533503998261515E-3</v>
      </c>
      <c r="N30" s="154">
        <v>8.250229734059299E-3</v>
      </c>
      <c r="O30" s="154">
        <v>1.4273206218894692E-2</v>
      </c>
      <c r="P30" s="154">
        <v>1.6346268959303877E-2</v>
      </c>
      <c r="Q30" s="154">
        <v>1.7102105057805884E-2</v>
      </c>
      <c r="R30" s="154">
        <v>9.3538445443171053E-3</v>
      </c>
      <c r="S30" s="154">
        <v>5.6492975544488394E-3</v>
      </c>
      <c r="T30" s="154">
        <v>1.672736494458217E-3</v>
      </c>
      <c r="U30" s="154">
        <v>2.3173910092174734E-3</v>
      </c>
      <c r="V30" s="154">
        <v>1.6295018225144089E-2</v>
      </c>
      <c r="W30" s="154">
        <v>6.9579884674224263E-3</v>
      </c>
      <c r="X30" s="154">
        <v>1.3316985088818907E-2</v>
      </c>
      <c r="Y30" s="154">
        <v>1.2145442852185204E-2</v>
      </c>
      <c r="Z30" s="154">
        <v>-1.0254310755828909E-2</v>
      </c>
      <c r="AA30" s="154">
        <v>-8.2920537568071471E-3</v>
      </c>
      <c r="AB30" s="351">
        <v>-2.1134223514094655E-3</v>
      </c>
      <c r="AC30" s="351">
        <v>-6.490733643039333E-3</v>
      </c>
      <c r="AD30" s="351">
        <v>-0.01</v>
      </c>
      <c r="BD30" s="341"/>
      <c r="BE30" s="342"/>
      <c r="BF30" s="338">
        <v>29192</v>
      </c>
      <c r="BG30" s="343">
        <v>393.83333333333394</v>
      </c>
      <c r="BH30" s="343">
        <v>-79</v>
      </c>
      <c r="BI30" s="343">
        <v>-238.91666666666606</v>
      </c>
      <c r="BJ30" s="343">
        <v>75.916666666666657</v>
      </c>
    </row>
    <row r="31" spans="1:62" ht="12.4" customHeight="1">
      <c r="A31" s="349" t="s">
        <v>128</v>
      </c>
      <c r="B31" s="154">
        <v>4.5989458125979495E-2</v>
      </c>
      <c r="C31" s="154">
        <v>-2.3172852142264447E-2</v>
      </c>
      <c r="D31" s="154">
        <v>8.8728939532700252E-2</v>
      </c>
      <c r="E31" s="154">
        <v>9.4969139845433349E-3</v>
      </c>
      <c r="F31" s="154">
        <v>2.7115053067108662E-2</v>
      </c>
      <c r="G31" s="154">
        <v>5.8003093981969248E-2</v>
      </c>
      <c r="H31" s="154">
        <v>-2.7019781080669384E-2</v>
      </c>
      <c r="I31" s="154">
        <v>-1.0111356562965166E-2</v>
      </c>
      <c r="J31" s="154">
        <v>-1.7220662287707623E-2</v>
      </c>
      <c r="K31" s="154">
        <v>-2.3594719825798572E-2</v>
      </c>
      <c r="L31" s="154">
        <v>-3.499678039622995E-2</v>
      </c>
      <c r="M31" s="154">
        <v>4.5094132667159378E-2</v>
      </c>
      <c r="N31" s="154">
        <v>5.4175927175450701E-2</v>
      </c>
      <c r="O31" s="154">
        <v>5.5158807641709343E-2</v>
      </c>
      <c r="P31" s="154">
        <v>7.7560450872497286E-2</v>
      </c>
      <c r="Q31" s="154">
        <v>9.3847073248455398E-2</v>
      </c>
      <c r="R31" s="154">
        <v>1.6912594865803668E-2</v>
      </c>
      <c r="S31" s="154">
        <v>5.377821012930703E-2</v>
      </c>
      <c r="T31" s="154">
        <v>4.5885210977249166E-2</v>
      </c>
      <c r="U31" s="154">
        <v>2.1121724593548908E-3</v>
      </c>
      <c r="V31" s="154">
        <v>2.8995753005867436E-3</v>
      </c>
      <c r="W31" s="154">
        <v>-6.5179461028517613E-2</v>
      </c>
      <c r="X31" s="154">
        <v>-3.499240032642674E-2</v>
      </c>
      <c r="Y31" s="154">
        <v>-9.064309797541456E-3</v>
      </c>
      <c r="Z31" s="154">
        <v>5.4110253523442862E-2</v>
      </c>
      <c r="AA31" s="154">
        <v>4.470584591080512E-2</v>
      </c>
      <c r="AB31" s="424">
        <v>2.3852345916112069E-2</v>
      </c>
      <c r="AC31" s="347">
        <v>-1.9411918491398696E-2</v>
      </c>
      <c r="AD31" s="347">
        <v>-0.13800000000000001</v>
      </c>
      <c r="BD31" s="341"/>
      <c r="BE31" s="342" t="s">
        <v>28</v>
      </c>
      <c r="BF31" s="338">
        <v>31372</v>
      </c>
      <c r="BG31" s="343">
        <v>43.91666666666606</v>
      </c>
      <c r="BH31" s="343">
        <v>155.24999999999977</v>
      </c>
      <c r="BI31" s="343">
        <v>10.333333333332121</v>
      </c>
      <c r="BJ31" s="343">
        <v>209.5</v>
      </c>
    </row>
    <row r="32" spans="1:62" ht="12.4" customHeight="1">
      <c r="A32" s="345"/>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351"/>
      <c r="AC32" s="351"/>
      <c r="AD32" s="351"/>
      <c r="BD32" s="341"/>
      <c r="BE32" s="342"/>
      <c r="BF32" s="338">
        <v>33424</v>
      </c>
      <c r="BG32" s="343">
        <v>-136.25000000000091</v>
      </c>
      <c r="BH32" s="343">
        <v>349.33333333333326</v>
      </c>
      <c r="BI32" s="343">
        <v>344.83333333333394</v>
      </c>
      <c r="BJ32" s="343">
        <v>557.91666666666663</v>
      </c>
    </row>
    <row r="33" spans="1:62" ht="12.4" customHeight="1">
      <c r="B33" s="353">
        <v>2016</v>
      </c>
      <c r="C33" s="353"/>
      <c r="D33" s="353"/>
      <c r="E33" s="353"/>
      <c r="F33" s="353"/>
      <c r="G33" s="353"/>
      <c r="H33" s="353"/>
      <c r="I33" s="353"/>
      <c r="J33" s="353"/>
      <c r="K33" s="353"/>
      <c r="L33" s="353">
        <v>2017</v>
      </c>
      <c r="M33" s="353"/>
      <c r="N33" s="353"/>
      <c r="O33" s="353"/>
      <c r="P33" s="353"/>
      <c r="Q33" s="353"/>
      <c r="R33" s="353"/>
      <c r="S33" s="353"/>
      <c r="T33" s="353"/>
      <c r="U33" s="353"/>
      <c r="V33" s="353">
        <v>2018</v>
      </c>
      <c r="W33" s="353"/>
      <c r="X33" s="353"/>
      <c r="Y33" s="353"/>
      <c r="Z33" s="353"/>
      <c r="AA33" s="353"/>
      <c r="AB33" s="353"/>
      <c r="AC33" s="353"/>
      <c r="AD33" s="353"/>
      <c r="AE33" s="353"/>
      <c r="AF33" s="353">
        <v>2019</v>
      </c>
      <c r="AG33" s="353"/>
      <c r="AH33" s="353"/>
      <c r="AI33" s="353"/>
      <c r="AJ33" s="353"/>
      <c r="AK33" s="353"/>
      <c r="AL33" s="353"/>
      <c r="AM33" s="353"/>
      <c r="AN33" s="353"/>
      <c r="AO33" s="353"/>
      <c r="AP33" s="353">
        <v>2020</v>
      </c>
      <c r="AQ33" s="353"/>
      <c r="AR33" s="353"/>
      <c r="AS33" s="353"/>
      <c r="AT33" s="353"/>
      <c r="AU33" s="353"/>
      <c r="AV33" s="353"/>
      <c r="AW33" s="353"/>
      <c r="AX33" s="353"/>
      <c r="AY33" s="353"/>
      <c r="AZ33" s="353">
        <v>2021</v>
      </c>
      <c r="BA33" s="353"/>
      <c r="BB33" s="353"/>
      <c r="BC33" s="344"/>
      <c r="BD33" s="341"/>
      <c r="BE33" s="342"/>
      <c r="BF33" s="338">
        <v>34412</v>
      </c>
      <c r="BG33" s="343">
        <v>404</v>
      </c>
      <c r="BH33" s="343">
        <v>556.74999999999977</v>
      </c>
      <c r="BI33" s="343">
        <v>-476.91666666666606</v>
      </c>
      <c r="BJ33" s="343">
        <v>483.83333333333337</v>
      </c>
    </row>
    <row r="34" spans="1:62" ht="12.4" customHeight="1">
      <c r="A34" s="340" t="s">
        <v>129</v>
      </c>
      <c r="B34" s="353">
        <v>3</v>
      </c>
      <c r="C34" s="353">
        <v>4</v>
      </c>
      <c r="D34" s="353">
        <v>5</v>
      </c>
      <c r="E34" s="353">
        <v>6</v>
      </c>
      <c r="F34" s="353">
        <v>7</v>
      </c>
      <c r="G34" s="353">
        <v>8</v>
      </c>
      <c r="H34" s="353">
        <v>9</v>
      </c>
      <c r="I34" s="353">
        <v>10</v>
      </c>
      <c r="J34" s="353">
        <v>11</v>
      </c>
      <c r="K34" s="353">
        <v>12</v>
      </c>
      <c r="L34" s="353">
        <v>3</v>
      </c>
      <c r="M34" s="353">
        <v>4</v>
      </c>
      <c r="N34" s="353">
        <v>5</v>
      </c>
      <c r="O34" s="353">
        <v>6</v>
      </c>
      <c r="P34" s="353">
        <v>7</v>
      </c>
      <c r="Q34" s="353">
        <v>8</v>
      </c>
      <c r="R34" s="353">
        <v>9</v>
      </c>
      <c r="S34" s="353">
        <v>10</v>
      </c>
      <c r="T34" s="353">
        <v>11</v>
      </c>
      <c r="U34" s="353">
        <v>12</v>
      </c>
      <c r="V34" s="353">
        <v>3</v>
      </c>
      <c r="W34" s="353">
        <v>4</v>
      </c>
      <c r="X34" s="353">
        <v>5</v>
      </c>
      <c r="Y34" s="353">
        <v>6</v>
      </c>
      <c r="Z34" s="353">
        <v>7</v>
      </c>
      <c r="AA34" s="353">
        <v>8</v>
      </c>
      <c r="AB34" s="353">
        <v>9</v>
      </c>
      <c r="AC34" s="353">
        <v>10</v>
      </c>
      <c r="AD34" s="353">
        <v>11</v>
      </c>
      <c r="AE34" s="353">
        <v>12</v>
      </c>
      <c r="AF34" s="353">
        <v>3</v>
      </c>
      <c r="AG34" s="353">
        <v>4</v>
      </c>
      <c r="AH34" s="353">
        <v>5</v>
      </c>
      <c r="AI34" s="353">
        <v>6</v>
      </c>
      <c r="AJ34" s="353">
        <v>7</v>
      </c>
      <c r="AK34" s="353">
        <v>8</v>
      </c>
      <c r="AL34" s="353">
        <v>9</v>
      </c>
      <c r="AM34" s="353">
        <v>10</v>
      </c>
      <c r="AN34" s="353">
        <v>11</v>
      </c>
      <c r="AO34" s="353">
        <v>12</v>
      </c>
      <c r="AP34" s="353">
        <v>3</v>
      </c>
      <c r="AQ34" s="353">
        <v>4</v>
      </c>
      <c r="AR34" s="353">
        <v>5</v>
      </c>
      <c r="AS34" s="353">
        <v>6</v>
      </c>
      <c r="AT34" s="353">
        <v>7</v>
      </c>
      <c r="AU34" s="353">
        <v>8</v>
      </c>
      <c r="AV34" s="353">
        <v>9</v>
      </c>
      <c r="AW34" s="353">
        <v>10</v>
      </c>
      <c r="AX34" s="353">
        <v>11</v>
      </c>
      <c r="AY34" s="353">
        <v>12</v>
      </c>
      <c r="AZ34" s="558" t="s">
        <v>130</v>
      </c>
      <c r="BA34" s="353">
        <v>2</v>
      </c>
      <c r="BB34" s="353">
        <v>3</v>
      </c>
      <c r="BD34" s="341">
        <v>2017</v>
      </c>
      <c r="BE34" s="341" t="s">
        <v>25</v>
      </c>
      <c r="BF34" s="339">
        <v>34252</v>
      </c>
      <c r="BG34" s="343">
        <v>98.25</v>
      </c>
      <c r="BH34" s="343">
        <v>609.66666666666674</v>
      </c>
      <c r="BI34" s="343">
        <v>-639.58333333333394</v>
      </c>
      <c r="BJ34" s="343">
        <v>68.333333333333329</v>
      </c>
    </row>
    <row r="35" spans="1:62" s="344" customFormat="1" ht="12.4" customHeight="1">
      <c r="A35" s="335" t="s">
        <v>131</v>
      </c>
      <c r="B35" s="154">
        <v>4.9832021977124656E-2</v>
      </c>
      <c r="C35" s="154">
        <v>1.7507836562296278E-2</v>
      </c>
      <c r="D35" s="154">
        <v>-1.090364836197886E-2</v>
      </c>
      <c r="E35" s="154">
        <v>1.1598675799958023E-2</v>
      </c>
      <c r="F35" s="154">
        <v>5.2525261993588424E-2</v>
      </c>
      <c r="G35" s="154">
        <v>2.2947930770163574E-2</v>
      </c>
      <c r="H35" s="154">
        <v>3.9141810684907824E-2</v>
      </c>
      <c r="I35" s="154">
        <v>8.116204919292519E-2</v>
      </c>
      <c r="J35" s="154">
        <v>5.1903328566191849E-2</v>
      </c>
      <c r="K35" s="154">
        <v>3.9875640566974208E-2</v>
      </c>
      <c r="L35" s="154">
        <v>4.3602660633157354E-2</v>
      </c>
      <c r="M35" s="154">
        <v>1.2251140711640374E-2</v>
      </c>
      <c r="N35" s="154">
        <v>3.127821617498093E-2</v>
      </c>
      <c r="O35" s="154">
        <v>2.0646728046494631E-2</v>
      </c>
      <c r="P35" s="154">
        <v>-8.2256836368008335E-3</v>
      </c>
      <c r="Q35" s="154">
        <v>-3.9652502262128488E-3</v>
      </c>
      <c r="R35" s="154">
        <v>-3.7205139005897221E-3</v>
      </c>
      <c r="S35" s="154">
        <v>-1.9924039786014029E-2</v>
      </c>
      <c r="T35" s="154">
        <v>-9.8625699420830468E-3</v>
      </c>
      <c r="U35" s="154">
        <v>8.135848807921283E-3</v>
      </c>
      <c r="V35" s="154">
        <v>3.3952556123997168E-2</v>
      </c>
      <c r="W35" s="154">
        <v>3.7383708884363299E-2</v>
      </c>
      <c r="X35" s="154">
        <v>4.3150898390936179E-2</v>
      </c>
      <c r="Y35" s="154">
        <v>4.3194376426452789E-2</v>
      </c>
      <c r="Z35" s="154">
        <v>5.6301808855140058E-2</v>
      </c>
      <c r="AA35" s="154">
        <v>7.6315565348608172E-2</v>
      </c>
      <c r="AB35" s="154">
        <v>6.0617271292625154E-2</v>
      </c>
      <c r="AC35" s="154">
        <v>6.4327234508054304E-2</v>
      </c>
      <c r="AD35" s="154">
        <v>6.4291684057847451E-2</v>
      </c>
      <c r="AE35" s="154">
        <v>6.9245026186063319E-2</v>
      </c>
      <c r="AF35" s="154">
        <v>8.69114139452144E-2</v>
      </c>
      <c r="AG35" s="154">
        <v>6.5401838178432634E-2</v>
      </c>
      <c r="AH35" s="154">
        <v>6.9452759452468829E-2</v>
      </c>
      <c r="AI35" s="154">
        <v>6.5655721278459131E-2</v>
      </c>
      <c r="AJ35" s="154">
        <v>5.9829722842684903E-2</v>
      </c>
      <c r="AK35" s="154">
        <v>4.0853779159713312E-2</v>
      </c>
      <c r="AL35" s="154">
        <v>6.0038966927941084E-2</v>
      </c>
      <c r="AM35" s="154">
        <v>5.6883745033684575E-2</v>
      </c>
      <c r="AN35" s="154">
        <v>6.021419635379939E-2</v>
      </c>
      <c r="AO35" s="154">
        <v>5.0398281008379182E-2</v>
      </c>
      <c r="AP35" s="154">
        <v>-1.4755987366222053E-2</v>
      </c>
      <c r="AQ35" s="154">
        <v>-7.0949873291550596E-3</v>
      </c>
      <c r="AR35" s="154">
        <v>5.2947378718871266E-3</v>
      </c>
      <c r="AS35" s="154">
        <v>-8.1871831102983954E-4</v>
      </c>
      <c r="AT35" s="154">
        <v>-9.4098702871689872E-3</v>
      </c>
      <c r="AU35" s="154">
        <v>-1.1821568294922253E-2</v>
      </c>
      <c r="AV35" s="154">
        <v>-1.1610864008107862E-2</v>
      </c>
      <c r="AW35" s="154">
        <v>-1.012990173377859E-2</v>
      </c>
      <c r="AX35" s="154">
        <v>-1.528457370396108E-2</v>
      </c>
      <c r="AY35" s="154">
        <v>-9.8807107880688472E-3</v>
      </c>
      <c r="AZ35" s="154">
        <v>-0.50308667111885719</v>
      </c>
      <c r="BA35" s="154">
        <v>-3.5917351948892895E-2</v>
      </c>
      <c r="BB35" s="154">
        <v>1.6658593196889671E-2</v>
      </c>
      <c r="BC35" s="335"/>
      <c r="BD35" s="341"/>
      <c r="BE35" s="341"/>
      <c r="BF35" s="339">
        <v>34079</v>
      </c>
      <c r="BG35" s="343">
        <v>-39.91666666666606</v>
      </c>
      <c r="BH35" s="343">
        <v>716.33333333333326</v>
      </c>
      <c r="BI35" s="343">
        <v>-870.41666666666606</v>
      </c>
      <c r="BJ35" s="343">
        <v>-194</v>
      </c>
    </row>
    <row r="36" spans="1:62" ht="12.4" customHeight="1">
      <c r="A36" s="346" t="s">
        <v>132</v>
      </c>
      <c r="B36" s="154">
        <v>1.0778589801167681E-2</v>
      </c>
      <c r="C36" s="154">
        <v>4.0272578342851716E-3</v>
      </c>
      <c r="D36" s="154">
        <v>-8.4866626672191678E-3</v>
      </c>
      <c r="E36" s="154">
        <v>-8.6805224293537361E-3</v>
      </c>
      <c r="F36" s="154">
        <v>-4.5005249245420971E-3</v>
      </c>
      <c r="G36" s="154">
        <v>-1.154238530762821E-2</v>
      </c>
      <c r="H36" s="154">
        <v>-7.4740296619396802E-3</v>
      </c>
      <c r="I36" s="154">
        <v>8.6714273654316127E-3</v>
      </c>
      <c r="J36" s="154">
        <v>-7.4708163170476077E-3</v>
      </c>
      <c r="K36" s="154">
        <v>-5.3472540651123418E-3</v>
      </c>
      <c r="L36" s="154">
        <v>3.7445536605928784E-3</v>
      </c>
      <c r="M36" s="154">
        <v>-1.8274405090745402E-3</v>
      </c>
      <c r="N36" s="154">
        <v>6.5380238360241609E-3</v>
      </c>
      <c r="O36" s="154">
        <v>1.1758048734483124E-2</v>
      </c>
      <c r="P36" s="154">
        <v>1.3990007614518348E-2</v>
      </c>
      <c r="Q36" s="154">
        <v>1.5322657826964571E-2</v>
      </c>
      <c r="R36" s="154">
        <v>1.6287910699241785E-2</v>
      </c>
      <c r="S36" s="154">
        <v>1.5620495242976583E-2</v>
      </c>
      <c r="T36" s="154">
        <v>2.3027387847256307E-2</v>
      </c>
      <c r="U36" s="154">
        <v>2.7388591204367287E-2</v>
      </c>
      <c r="V36" s="154">
        <v>4.2306607113387247E-2</v>
      </c>
      <c r="W36" s="154">
        <v>4.7105166079631305E-2</v>
      </c>
      <c r="X36" s="154">
        <v>5.0318866027762386E-2</v>
      </c>
      <c r="Y36" s="154">
        <v>5.1549809190283027E-2</v>
      </c>
      <c r="Z36" s="154">
        <v>5.7512950459930746E-2</v>
      </c>
      <c r="AA36" s="154">
        <v>6.7805363807294267E-2</v>
      </c>
      <c r="AB36" s="154">
        <v>6.451340127073453E-2</v>
      </c>
      <c r="AC36" s="154">
        <v>6.715959801479203E-2</v>
      </c>
      <c r="AD36" s="154">
        <v>6.7116243148040003E-2</v>
      </c>
      <c r="AE36" s="154">
        <v>6.9552645138466984E-2</v>
      </c>
      <c r="AF36" s="154">
        <v>6.380754888445235E-2</v>
      </c>
      <c r="AG36" s="154">
        <v>6.1023773076178331E-2</v>
      </c>
      <c r="AH36" s="154">
        <v>6.3828649481240368E-2</v>
      </c>
      <c r="AI36" s="154">
        <v>6.2497993204020011E-2</v>
      </c>
      <c r="AJ36" s="154">
        <v>6.000293288164122E-2</v>
      </c>
      <c r="AK36" s="154">
        <v>5.2645995120392398E-2</v>
      </c>
      <c r="AL36" s="154">
        <v>5.9484859205812153E-2</v>
      </c>
      <c r="AM36" s="154">
        <v>5.7445154603558472E-2</v>
      </c>
      <c r="AN36" s="154">
        <v>6.0440558509027936E-2</v>
      </c>
      <c r="AO36" s="154">
        <v>5.4078109828460459E-2</v>
      </c>
      <c r="AP36" s="154">
        <v>1.8911586055473512E-2</v>
      </c>
      <c r="AQ36" s="154">
        <v>1.5288457471797797E-2</v>
      </c>
      <c r="AR36" s="154">
        <v>1.068187006098025E-2</v>
      </c>
      <c r="AS36" s="154">
        <v>1.7953619815476685E-3</v>
      </c>
      <c r="AT36" s="154">
        <v>-5.7802772728320949E-3</v>
      </c>
      <c r="AU36" s="154">
        <v>-7.4307557655608255E-3</v>
      </c>
      <c r="AV36" s="154">
        <v>-1.0670713076277266E-2</v>
      </c>
      <c r="AW36" s="154">
        <v>-1.4482988716917666E-2</v>
      </c>
      <c r="AX36" s="154">
        <v>-2.029992397854663E-2</v>
      </c>
      <c r="AY36" s="154">
        <v>-1.796506543994969E-2</v>
      </c>
      <c r="AZ36" s="154">
        <v>-0.64451857574267857</v>
      </c>
      <c r="BA36" s="154">
        <v>-2.3679515993685896E-2</v>
      </c>
      <c r="BB36" s="154">
        <v>2.8933514389398507E-2</v>
      </c>
      <c r="BD36" s="341"/>
      <c r="BE36" s="341"/>
      <c r="BF36" s="339">
        <v>34390</v>
      </c>
      <c r="BG36" s="343">
        <v>588.08333333333303</v>
      </c>
      <c r="BH36" s="343">
        <v>810.91666666666652</v>
      </c>
      <c r="BI36" s="343">
        <v>-1658.75</v>
      </c>
      <c r="BJ36" s="343">
        <v>-259.75</v>
      </c>
    </row>
    <row r="37" spans="1:62" ht="12.4" customHeight="1">
      <c r="A37" s="346" t="s">
        <v>133</v>
      </c>
      <c r="B37" s="154">
        <v>8.9588278866848253E-3</v>
      </c>
      <c r="C37" s="154">
        <v>8.0428047411039236E-3</v>
      </c>
      <c r="D37" s="154">
        <v>-6.0115406737625931E-4</v>
      </c>
      <c r="E37" s="154">
        <v>2.8000915873227883E-3</v>
      </c>
      <c r="F37" s="154">
        <v>9.7298513338707569E-3</v>
      </c>
      <c r="G37" s="154">
        <v>-1.0413178455845786E-3</v>
      </c>
      <c r="H37" s="154">
        <v>4.9166640221222522E-3</v>
      </c>
      <c r="I37" s="154">
        <v>2.1423144442255782E-2</v>
      </c>
      <c r="J37" s="154">
        <v>1.5871999669569977E-2</v>
      </c>
      <c r="K37" s="154">
        <v>7.4182316572355723E-3</v>
      </c>
      <c r="L37" s="154">
        <v>1.326705362239732E-2</v>
      </c>
      <c r="M37" s="154">
        <v>4.9695128189388826E-3</v>
      </c>
      <c r="N37" s="154">
        <v>1.2226904943536386E-2</v>
      </c>
      <c r="O37" s="154">
        <v>1.1664918009596001E-2</v>
      </c>
      <c r="P37" s="154">
        <v>8.5852581143602696E-3</v>
      </c>
      <c r="Q37" s="154">
        <v>1.0576538247372451E-2</v>
      </c>
      <c r="R37" s="154">
        <v>1.0736099410278012E-2</v>
      </c>
      <c r="S37" s="154">
        <v>1.7638626389467277E-3</v>
      </c>
      <c r="T37" s="154">
        <v>1.953470108962403E-4</v>
      </c>
      <c r="U37" s="154">
        <v>9.0371399802103587E-3</v>
      </c>
      <c r="V37" s="154">
        <v>1.815345794094004E-3</v>
      </c>
      <c r="W37" s="154">
        <v>2.0971564579785433E-3</v>
      </c>
      <c r="X37" s="154">
        <v>1.1762694311827813E-3</v>
      </c>
      <c r="Y37" s="154">
        <v>1.8307106622437006E-3</v>
      </c>
      <c r="Z37" s="154">
        <v>4.6369100735776944E-3</v>
      </c>
      <c r="AA37" s="154">
        <v>8.8967310955383131E-3</v>
      </c>
      <c r="AB37" s="154">
        <v>1.1880765315775733E-3</v>
      </c>
      <c r="AC37" s="154">
        <v>1.193004174493203E-3</v>
      </c>
      <c r="AD37" s="154">
        <v>1.1143574648565958E-3</v>
      </c>
      <c r="AE37" s="154">
        <v>1.6774845998261954E-3</v>
      </c>
      <c r="AF37" s="154">
        <v>1.1317019422487041E-2</v>
      </c>
      <c r="AG37" s="154">
        <v>3.7374914600329543E-3</v>
      </c>
      <c r="AH37" s="154">
        <v>5.2067772966375072E-3</v>
      </c>
      <c r="AI37" s="154">
        <v>4.7111265626712693E-3</v>
      </c>
      <c r="AJ37" s="154">
        <v>2.2804217398789016E-3</v>
      </c>
      <c r="AK37" s="154">
        <v>-4.2648379128264694E-3</v>
      </c>
      <c r="AL37" s="154">
        <v>3.79304674536458E-3</v>
      </c>
      <c r="AM37" s="154">
        <v>3.6765129268152242E-3</v>
      </c>
      <c r="AN37" s="154">
        <v>4.839306158075307E-3</v>
      </c>
      <c r="AO37" s="154">
        <v>3.9009961520480455E-3</v>
      </c>
      <c r="AP37" s="154">
        <v>3.1844983970923837E-3</v>
      </c>
      <c r="AQ37" s="154">
        <v>6.6731973622695734E-3</v>
      </c>
      <c r="AR37" s="154">
        <v>4.9566833701098949E-3</v>
      </c>
      <c r="AS37" s="154">
        <v>1.8400382345607181E-3</v>
      </c>
      <c r="AT37" s="154">
        <v>-6.1332100742261799E-3</v>
      </c>
      <c r="AU37" s="154">
        <v>-1.107498396695536E-2</v>
      </c>
      <c r="AV37" s="154">
        <v>-1.362748775688449E-2</v>
      </c>
      <c r="AW37" s="154">
        <v>-2.4981842368825502E-2</v>
      </c>
      <c r="AX37" s="154">
        <v>-3.1616327971061398E-2</v>
      </c>
      <c r="AY37" s="154">
        <v>-3.2904267325742587E-2</v>
      </c>
      <c r="AZ37" s="154">
        <v>-0.68406878775054825</v>
      </c>
      <c r="BA37" s="154">
        <v>-6.873055908610981E-3</v>
      </c>
      <c r="BB37" s="154">
        <v>3.4940130214216714E-2</v>
      </c>
      <c r="BD37" s="341"/>
      <c r="BE37" s="342" t="s">
        <v>26</v>
      </c>
      <c r="BF37" s="338">
        <v>33006</v>
      </c>
      <c r="BG37" s="343">
        <v>880.83333333333303</v>
      </c>
      <c r="BH37" s="343">
        <v>920.75000000000023</v>
      </c>
      <c r="BI37" s="343">
        <v>-1790.4166666666661</v>
      </c>
      <c r="BJ37" s="343">
        <v>11.166666666666668</v>
      </c>
    </row>
    <row r="38" spans="1:62" ht="12.4" customHeight="1">
      <c r="A38" s="346" t="s">
        <v>134</v>
      </c>
      <c r="B38" s="154">
        <v>3.0094604289272152E-2</v>
      </c>
      <c r="C38" s="154">
        <v>5.4377739869071835E-3</v>
      </c>
      <c r="D38" s="154">
        <v>-1.8158316273834336E-3</v>
      </c>
      <c r="E38" s="154">
        <v>1.747910664198897E-2</v>
      </c>
      <c r="F38" s="154">
        <v>4.7295935584259763E-2</v>
      </c>
      <c r="G38" s="154">
        <v>3.5531633923376361E-2</v>
      </c>
      <c r="H38" s="154">
        <v>4.1699176324725251E-2</v>
      </c>
      <c r="I38" s="154">
        <v>5.1067477385237793E-2</v>
      </c>
      <c r="J38" s="154">
        <v>4.3502145213669477E-2</v>
      </c>
      <c r="K38" s="154">
        <v>3.7804662974850974E-2</v>
      </c>
      <c r="L38" s="154">
        <v>2.6591053350167159E-2</v>
      </c>
      <c r="M38" s="154">
        <v>9.1090684017760323E-3</v>
      </c>
      <c r="N38" s="154">
        <v>1.2513287395420382E-2</v>
      </c>
      <c r="O38" s="154">
        <v>-2.7762386975844957E-3</v>
      </c>
      <c r="P38" s="154">
        <v>-3.080094936567945E-2</v>
      </c>
      <c r="Q38" s="154">
        <v>-2.9864446300549873E-2</v>
      </c>
      <c r="R38" s="154">
        <v>-3.074452401010952E-2</v>
      </c>
      <c r="S38" s="154">
        <v>-3.7308397667937344E-2</v>
      </c>
      <c r="T38" s="154">
        <v>-3.3085304800235596E-2</v>
      </c>
      <c r="U38" s="154">
        <v>-2.8289882376656365E-2</v>
      </c>
      <c r="V38" s="154">
        <v>-1.016939678348408E-2</v>
      </c>
      <c r="W38" s="154">
        <v>-1.1818613653246549E-2</v>
      </c>
      <c r="X38" s="154">
        <v>-8.3442370680089882E-3</v>
      </c>
      <c r="Y38" s="154">
        <v>-1.018614342607394E-2</v>
      </c>
      <c r="Z38" s="154">
        <v>-5.8480516783683822E-3</v>
      </c>
      <c r="AA38" s="154">
        <v>-3.8652955422441862E-4</v>
      </c>
      <c r="AB38" s="154">
        <v>-5.0842065096869463E-3</v>
      </c>
      <c r="AC38" s="154">
        <v>-4.0253676812309191E-3</v>
      </c>
      <c r="AD38" s="154">
        <v>-3.9389165550491601E-3</v>
      </c>
      <c r="AE38" s="154">
        <v>-1.9851035522298528E-3</v>
      </c>
      <c r="AF38" s="154">
        <v>1.1786845638275005E-2</v>
      </c>
      <c r="AG38" s="154">
        <v>6.4057364222135354E-4</v>
      </c>
      <c r="AH38" s="154">
        <v>4.1733267459095002E-4</v>
      </c>
      <c r="AI38" s="154">
        <v>-1.5533984882321484E-3</v>
      </c>
      <c r="AJ38" s="154">
        <v>-2.4536317788352211E-3</v>
      </c>
      <c r="AK38" s="154">
        <v>-7.5273780478526172E-3</v>
      </c>
      <c r="AL38" s="154">
        <v>-3.2389390232356501E-3</v>
      </c>
      <c r="AM38" s="154">
        <v>-4.2379224966891229E-3</v>
      </c>
      <c r="AN38" s="154">
        <v>-5.0656683133038531E-3</v>
      </c>
      <c r="AO38" s="154">
        <v>-7.5808249721293196E-3</v>
      </c>
      <c r="AP38" s="154">
        <v>-3.6852071818787947E-2</v>
      </c>
      <c r="AQ38" s="154">
        <v>-2.9056642163222429E-2</v>
      </c>
      <c r="AR38" s="154">
        <v>-1.0343815559203018E-2</v>
      </c>
      <c r="AS38" s="154">
        <v>-4.4541185271382263E-3</v>
      </c>
      <c r="AT38" s="154">
        <v>-3.6295930143368923E-3</v>
      </c>
      <c r="AU38" s="154">
        <v>-4.3908125293614271E-3</v>
      </c>
      <c r="AV38" s="154">
        <v>-9.4015093183059603E-4</v>
      </c>
      <c r="AW38" s="154">
        <v>1.2428287545890315E-2</v>
      </c>
      <c r="AX38" s="154">
        <v>1.1092656958071156E-2</v>
      </c>
      <c r="AY38" s="154">
        <v>3.2819674599163351E-2</v>
      </c>
      <c r="AZ38" s="154">
        <v>-2.1177821914857953E-2</v>
      </c>
      <c r="BA38" s="154">
        <v>-0.13852057759956704</v>
      </c>
      <c r="BB38" s="154">
        <v>-6.5585605597823116E-2</v>
      </c>
      <c r="BD38" s="341"/>
      <c r="BE38" s="342"/>
      <c r="BF38" s="339">
        <v>28487</v>
      </c>
      <c r="BG38" s="343">
        <v>709.58333333333303</v>
      </c>
      <c r="BH38" s="343">
        <v>1072.6666666666665</v>
      </c>
      <c r="BI38" s="343">
        <v>-2355.75</v>
      </c>
      <c r="BJ38" s="343">
        <v>-573.5</v>
      </c>
    </row>
    <row r="39" spans="1:62" ht="12.4" customHeight="1">
      <c r="BD39" s="341"/>
      <c r="BE39" s="342"/>
      <c r="BF39" s="338">
        <v>29061</v>
      </c>
      <c r="BG39" s="343">
        <v>1472.833333333333</v>
      </c>
      <c r="BH39" s="343">
        <v>1214.8333333333335</v>
      </c>
      <c r="BI39" s="343">
        <v>-2997.166666666667</v>
      </c>
      <c r="BJ39" s="343">
        <v>-309.5</v>
      </c>
    </row>
    <row r="40" spans="1:62" ht="12.4" customHeight="1">
      <c r="B40" s="353">
        <v>2017</v>
      </c>
      <c r="C40" s="353"/>
      <c r="D40" s="353"/>
      <c r="E40" s="353"/>
      <c r="F40" s="353"/>
      <c r="G40" s="353"/>
      <c r="H40" s="353"/>
      <c r="I40" s="353"/>
      <c r="J40" s="353"/>
      <c r="K40" s="353"/>
      <c r="L40" s="353"/>
      <c r="M40" s="353"/>
      <c r="N40" s="353">
        <v>2018</v>
      </c>
      <c r="O40" s="353"/>
      <c r="P40" s="353"/>
      <c r="Q40" s="353"/>
      <c r="R40" s="353"/>
      <c r="S40" s="353"/>
      <c r="T40" s="353"/>
      <c r="U40" s="353"/>
      <c r="V40" s="353"/>
      <c r="W40" s="353"/>
      <c r="X40" s="353"/>
      <c r="Y40" s="353"/>
      <c r="Z40" s="353">
        <v>2019</v>
      </c>
      <c r="AA40" s="353"/>
      <c r="AB40" s="353"/>
      <c r="AC40" s="353"/>
      <c r="AD40" s="353"/>
      <c r="AE40" s="353"/>
      <c r="AF40" s="353"/>
      <c r="AG40" s="353"/>
      <c r="AH40" s="353"/>
      <c r="AI40" s="353"/>
      <c r="AJ40" s="353"/>
      <c r="AK40" s="353"/>
      <c r="AL40" s="353">
        <v>2020</v>
      </c>
      <c r="AM40" s="353"/>
      <c r="AN40" s="353"/>
      <c r="AO40" s="353"/>
      <c r="AP40" s="353"/>
      <c r="AQ40" s="353"/>
      <c r="AR40" s="353"/>
      <c r="AS40" s="353"/>
      <c r="AT40" s="353"/>
      <c r="AU40" s="353"/>
      <c r="AV40" s="353"/>
      <c r="AW40" s="353"/>
      <c r="AX40" s="353">
        <v>2021</v>
      </c>
      <c r="AY40" s="353"/>
      <c r="AZ40" s="353"/>
      <c r="BA40" s="353"/>
      <c r="BB40" s="353"/>
      <c r="BD40" s="341"/>
      <c r="BE40" s="341" t="s">
        <v>27</v>
      </c>
      <c r="BF40" s="339">
        <v>27101</v>
      </c>
      <c r="BG40" s="343">
        <v>1271.916666666667</v>
      </c>
      <c r="BH40" s="343">
        <v>1089.3333333333333</v>
      </c>
      <c r="BI40" s="343">
        <v>-2605.4166666666661</v>
      </c>
      <c r="BJ40" s="343">
        <v>-244.16666666666669</v>
      </c>
    </row>
    <row r="41" spans="1:62" ht="12.4" customHeight="1">
      <c r="A41" s="340" t="s">
        <v>135</v>
      </c>
      <c r="B41" s="353">
        <v>1</v>
      </c>
      <c r="C41" s="353">
        <v>2</v>
      </c>
      <c r="D41" s="353">
        <v>3</v>
      </c>
      <c r="E41" s="353">
        <v>4</v>
      </c>
      <c r="F41" s="353">
        <v>5</v>
      </c>
      <c r="G41" s="353">
        <v>6</v>
      </c>
      <c r="H41" s="353">
        <v>7</v>
      </c>
      <c r="I41" s="353">
        <v>8</v>
      </c>
      <c r="J41" s="353">
        <v>9</v>
      </c>
      <c r="K41" s="353">
        <v>10</v>
      </c>
      <c r="L41" s="353">
        <v>11</v>
      </c>
      <c r="M41" s="353">
        <v>12</v>
      </c>
      <c r="N41" s="353">
        <v>1</v>
      </c>
      <c r="O41" s="353">
        <v>2</v>
      </c>
      <c r="P41" s="353">
        <v>3</v>
      </c>
      <c r="Q41" s="353">
        <v>4</v>
      </c>
      <c r="R41" s="353">
        <v>5</v>
      </c>
      <c r="S41" s="353">
        <v>6</v>
      </c>
      <c r="T41" s="353">
        <v>7</v>
      </c>
      <c r="U41" s="353">
        <v>8</v>
      </c>
      <c r="V41" s="353">
        <v>9</v>
      </c>
      <c r="W41" s="353">
        <v>10</v>
      </c>
      <c r="X41" s="353">
        <v>11</v>
      </c>
      <c r="Y41" s="353">
        <v>12</v>
      </c>
      <c r="Z41" s="353">
        <v>1</v>
      </c>
      <c r="AA41" s="353">
        <v>2</v>
      </c>
      <c r="AB41" s="353">
        <v>3</v>
      </c>
      <c r="AC41" s="353">
        <v>4</v>
      </c>
      <c r="AD41" s="353">
        <v>5</v>
      </c>
      <c r="AE41" s="353">
        <v>6</v>
      </c>
      <c r="AF41" s="353">
        <v>7</v>
      </c>
      <c r="AG41" s="353">
        <v>8</v>
      </c>
      <c r="AH41" s="353">
        <v>9</v>
      </c>
      <c r="AI41" s="353">
        <v>10</v>
      </c>
      <c r="AJ41" s="353">
        <v>11</v>
      </c>
      <c r="AK41" s="353">
        <v>12</v>
      </c>
      <c r="AL41" s="353">
        <v>1</v>
      </c>
      <c r="AM41" s="353">
        <v>2</v>
      </c>
      <c r="AN41" s="353">
        <v>3</v>
      </c>
      <c r="AO41" s="353">
        <v>4</v>
      </c>
      <c r="AP41" s="353">
        <v>5</v>
      </c>
      <c r="AQ41" s="353">
        <v>6</v>
      </c>
      <c r="AR41" s="353">
        <v>7</v>
      </c>
      <c r="AS41" s="353">
        <v>8</v>
      </c>
      <c r="AT41" s="353">
        <v>9</v>
      </c>
      <c r="AU41" s="353">
        <v>10</v>
      </c>
      <c r="AV41" s="353">
        <v>11</v>
      </c>
      <c r="AW41" s="353">
        <v>12</v>
      </c>
      <c r="AX41" s="353">
        <v>1</v>
      </c>
      <c r="AY41" s="353">
        <v>2</v>
      </c>
      <c r="AZ41" s="353">
        <v>3</v>
      </c>
      <c r="BA41" s="353"/>
      <c r="BB41" s="353"/>
      <c r="BD41" s="341"/>
      <c r="BE41" s="341"/>
      <c r="BF41" s="339">
        <v>25270</v>
      </c>
      <c r="BG41" s="343">
        <v>1316.5</v>
      </c>
      <c r="BH41" s="343">
        <v>932.49999999999977</v>
      </c>
      <c r="BI41" s="343">
        <v>-2596.5</v>
      </c>
      <c r="BJ41" s="343">
        <v>-347.5</v>
      </c>
    </row>
    <row r="42" spans="1:62" ht="12.4" customHeight="1">
      <c r="A42" s="349" t="s">
        <v>136</v>
      </c>
      <c r="B42" s="344">
        <v>2.4009999999999998</v>
      </c>
      <c r="C42" s="344">
        <v>2.2389999999999999</v>
      </c>
      <c r="D42" s="344">
        <v>1.7060000000000004</v>
      </c>
      <c r="E42" s="344">
        <v>1.5979999999999999</v>
      </c>
      <c r="F42" s="344">
        <v>1.8090000000000002</v>
      </c>
      <c r="G42" s="344">
        <v>1.6549999999999994</v>
      </c>
      <c r="H42" s="344">
        <v>1.0920000000000005</v>
      </c>
      <c r="I42" s="344">
        <v>1.6929999999999996</v>
      </c>
      <c r="J42" s="344">
        <v>1.974000000000002</v>
      </c>
      <c r="K42" s="344">
        <v>1.7769999999999975</v>
      </c>
      <c r="L42" s="344">
        <v>1.8780000000000001</v>
      </c>
      <c r="M42" s="344">
        <v>1.3090000000000011</v>
      </c>
      <c r="N42" s="344">
        <v>1.782</v>
      </c>
      <c r="O42" s="344">
        <v>1.3220000000000001</v>
      </c>
      <c r="P42" s="344">
        <v>1.7569999999999997</v>
      </c>
      <c r="Q42" s="344">
        <v>1.5250000000000004</v>
      </c>
      <c r="R42" s="344">
        <v>1.7549999999999999</v>
      </c>
      <c r="S42" s="344">
        <v>1.7219999999999995</v>
      </c>
      <c r="T42" s="344">
        <v>1.6290000000000013</v>
      </c>
      <c r="U42" s="344">
        <v>2.0869999999999997</v>
      </c>
      <c r="V42" s="344">
        <v>2.6720000000000006</v>
      </c>
      <c r="W42" s="344">
        <v>2.2439999999999998</v>
      </c>
      <c r="X42" s="344">
        <v>1.8939999999999984</v>
      </c>
      <c r="Y42" s="344">
        <v>1.5459999999999994</v>
      </c>
      <c r="Z42" s="344">
        <v>1.369</v>
      </c>
      <c r="AA42" s="344">
        <v>2.016</v>
      </c>
      <c r="AB42" s="344">
        <v>1.6580000000000004</v>
      </c>
      <c r="AC42" s="344">
        <v>1.9279999999999999</v>
      </c>
      <c r="AD42" s="344">
        <v>1.9149999999999991</v>
      </c>
      <c r="AE42" s="344">
        <v>1.8420000000000005</v>
      </c>
      <c r="AF42" s="344">
        <v>1.9260000000000002</v>
      </c>
      <c r="AG42" s="344">
        <v>1.7469999999999999</v>
      </c>
      <c r="AH42" s="344">
        <v>2.472999999999999</v>
      </c>
      <c r="AI42" s="344">
        <v>2.3560000000000016</v>
      </c>
      <c r="AJ42" s="344">
        <v>1.875</v>
      </c>
      <c r="AK42" s="344">
        <v>1.9280000000000008</v>
      </c>
      <c r="AL42" s="344">
        <v>2.0760000000000001</v>
      </c>
      <c r="AM42" s="344">
        <v>1.5859999999999999</v>
      </c>
      <c r="AN42" s="344">
        <v>1.6059999999999999</v>
      </c>
      <c r="AO42" s="344">
        <v>2.2300000000000004</v>
      </c>
      <c r="AP42" s="344">
        <v>1.8779999999999992</v>
      </c>
      <c r="AQ42" s="344">
        <v>1.2460000000000004</v>
      </c>
      <c r="AR42" s="344">
        <v>1.4530000000000001</v>
      </c>
      <c r="AS42" s="344">
        <v>1.66</v>
      </c>
      <c r="AT42" s="344">
        <v>2.0529999999999999</v>
      </c>
      <c r="AU42" s="344">
        <v>2.0630000000000002</v>
      </c>
      <c r="AV42" s="344">
        <v>1.5630000000000024</v>
      </c>
      <c r="AW42" s="344">
        <v>1.9599999999999973</v>
      </c>
      <c r="AX42" s="344">
        <v>2.887</v>
      </c>
      <c r="AY42" s="344">
        <v>1.7369999999999997</v>
      </c>
      <c r="AZ42" s="344">
        <v>2.3140000000000001</v>
      </c>
      <c r="BA42" s="344"/>
      <c r="BB42" s="344"/>
      <c r="BD42" s="341"/>
      <c r="BE42" s="341"/>
      <c r="BF42" s="339">
        <v>25350</v>
      </c>
      <c r="BG42" s="343">
        <v>1757.25</v>
      </c>
      <c r="BH42" s="343">
        <v>621.25000000000023</v>
      </c>
      <c r="BI42" s="343">
        <v>-2541.333333333333</v>
      </c>
      <c r="BJ42" s="343">
        <v>-162.83333333333334</v>
      </c>
    </row>
    <row r="43" spans="1:62" ht="12.4" customHeight="1">
      <c r="A43" s="349" t="s">
        <v>137</v>
      </c>
      <c r="B43" s="344">
        <v>3.3366219999999998</v>
      </c>
      <c r="C43" s="344">
        <v>3.5017625999999997</v>
      </c>
      <c r="D43" s="344">
        <v>3.148123</v>
      </c>
      <c r="E43" s="344">
        <v>2.9745509999999999</v>
      </c>
      <c r="F43" s="344">
        <v>2.9931692000000005</v>
      </c>
      <c r="G43" s="344">
        <v>2.8227965999999984</v>
      </c>
      <c r="H43" s="344">
        <v>2.121950800000004</v>
      </c>
      <c r="I43" s="344">
        <v>2.6803316999999964</v>
      </c>
      <c r="J43" s="344">
        <v>2.7506443000000012</v>
      </c>
      <c r="K43" s="344">
        <v>2.6443785999999996</v>
      </c>
      <c r="L43" s="344">
        <v>3.0272621000000015</v>
      </c>
      <c r="M43" s="344">
        <v>2.6912143999999927</v>
      </c>
      <c r="N43" s="344">
        <v>2.5583594999999999</v>
      </c>
      <c r="O43" s="344">
        <v>2.4051419000000003</v>
      </c>
      <c r="P43" s="344">
        <v>2.4928330000000001</v>
      </c>
      <c r="Q43" s="344">
        <v>2.5670501000000003</v>
      </c>
      <c r="R43" s="344">
        <v>2.8636800999999998</v>
      </c>
      <c r="S43" s="344">
        <v>2.6718640999999987</v>
      </c>
      <c r="T43" s="344">
        <v>2.5243032999999997</v>
      </c>
      <c r="U43" s="344">
        <v>2.8924093999999982</v>
      </c>
      <c r="V43" s="344">
        <v>2.8553674000000022</v>
      </c>
      <c r="W43" s="344">
        <v>3.2713868000000019</v>
      </c>
      <c r="X43" s="344">
        <v>3.8488327000000027</v>
      </c>
      <c r="Y43" s="344">
        <v>3.4131100999999973</v>
      </c>
      <c r="Z43" s="344">
        <v>3.4272642000000002</v>
      </c>
      <c r="AA43" s="344">
        <v>2.7158867</v>
      </c>
      <c r="AB43" s="344">
        <v>2.8790692</v>
      </c>
      <c r="AC43" s="344">
        <v>3.2362242000000006</v>
      </c>
      <c r="AD43" s="344">
        <v>3.9241211999999983</v>
      </c>
      <c r="AE43" s="344">
        <v>3.3577353999999993</v>
      </c>
      <c r="AF43" s="344">
        <v>3.2763457000000002</v>
      </c>
      <c r="AG43" s="344">
        <v>3.2042773000000011</v>
      </c>
      <c r="AH43" s="344">
        <v>4.7218608000000017</v>
      </c>
      <c r="AI43" s="344">
        <v>3.8272413999999984</v>
      </c>
      <c r="AJ43" s="344">
        <v>4.6756506999999914</v>
      </c>
      <c r="AK43" s="344">
        <v>4.3040809000000095</v>
      </c>
      <c r="AL43" s="344">
        <v>4.9489538</v>
      </c>
      <c r="AM43" s="344">
        <v>3.8015255000000003</v>
      </c>
      <c r="AN43" s="344">
        <v>4.1465147000000009</v>
      </c>
      <c r="AO43" s="344">
        <v>4.1433041999999976</v>
      </c>
      <c r="AP43" s="344">
        <v>4.5889594999999979</v>
      </c>
      <c r="AQ43" s="344">
        <v>4.4259184900000044</v>
      </c>
      <c r="AR43" s="344">
        <v>4.0600861000000004</v>
      </c>
      <c r="AS43" s="344">
        <v>3.6598110000000004</v>
      </c>
      <c r="AT43" s="344">
        <v>3.8817710000000001</v>
      </c>
      <c r="AU43" s="344">
        <v>3.8575870000000001</v>
      </c>
      <c r="AV43" s="344">
        <v>3.9883935800000003</v>
      </c>
      <c r="AW43" s="344">
        <v>4.7252985199999955</v>
      </c>
      <c r="AX43" s="344">
        <v>4.3367272999999997</v>
      </c>
      <c r="AY43" s="344">
        <v>4.5884920999999999</v>
      </c>
      <c r="AZ43" s="344">
        <v>4.6307427000000008</v>
      </c>
      <c r="BA43" s="344"/>
      <c r="BB43" s="344"/>
      <c r="BD43" s="341"/>
      <c r="BE43" s="342" t="s">
        <v>28</v>
      </c>
      <c r="BF43" s="338">
        <v>24199</v>
      </c>
      <c r="BG43" s="343">
        <v>2425.166666666667</v>
      </c>
      <c r="BH43" s="343">
        <v>194.25</v>
      </c>
      <c r="BI43" s="343">
        <v>-3204.333333333333</v>
      </c>
      <c r="BJ43" s="343">
        <v>-584.91666666666663</v>
      </c>
    </row>
    <row r="44" spans="1:62" ht="12.4" customHeight="1">
      <c r="A44" s="340" t="s">
        <v>138</v>
      </c>
      <c r="BD44" s="341"/>
      <c r="BE44" s="342"/>
      <c r="BF44" s="338">
        <v>24105</v>
      </c>
      <c r="BG44" s="343">
        <v>2274.0833333333339</v>
      </c>
      <c r="BH44" s="343">
        <v>-268.25000000000023</v>
      </c>
      <c r="BI44" s="343">
        <v>-2958.8333333333339</v>
      </c>
      <c r="BJ44" s="343">
        <v>-953</v>
      </c>
    </row>
    <row r="45" spans="1:62" ht="12.4" customHeight="1">
      <c r="A45" s="161" t="s">
        <v>139</v>
      </c>
      <c r="B45" s="160">
        <v>762.9</v>
      </c>
      <c r="C45" s="160">
        <v>786.7</v>
      </c>
      <c r="D45" s="160">
        <v>792.8</v>
      </c>
      <c r="E45" s="160">
        <v>844</v>
      </c>
      <c r="F45" s="160">
        <v>851.4</v>
      </c>
      <c r="G45" s="160">
        <v>853.9</v>
      </c>
      <c r="H45" s="160">
        <v>836.9</v>
      </c>
      <c r="I45" s="160">
        <v>868.5</v>
      </c>
      <c r="J45" s="160">
        <v>871.4</v>
      </c>
      <c r="K45" s="160">
        <v>888</v>
      </c>
      <c r="L45" s="160">
        <v>884.29520000000002</v>
      </c>
      <c r="M45" s="160">
        <v>942.9</v>
      </c>
      <c r="N45" s="160">
        <v>959.1</v>
      </c>
      <c r="O45" s="160">
        <v>966.6</v>
      </c>
      <c r="P45" s="160">
        <v>955.9</v>
      </c>
      <c r="Q45" s="160">
        <v>1038.9000000000001</v>
      </c>
      <c r="R45" s="160">
        <v>998.35670000000005</v>
      </c>
      <c r="S45" s="160">
        <v>1025.5999999999999</v>
      </c>
      <c r="T45" s="160">
        <v>1031.8</v>
      </c>
      <c r="U45" s="160">
        <v>1120.3</v>
      </c>
      <c r="V45" s="160">
        <v>1157.8788</v>
      </c>
      <c r="W45" s="160">
        <v>1161.1780000000001</v>
      </c>
      <c r="X45" s="160">
        <v>1166.4000000000001</v>
      </c>
      <c r="Y45" s="160">
        <v>1242.7212999999999</v>
      </c>
      <c r="Z45" s="354">
        <v>1259.6537000000001</v>
      </c>
      <c r="AA45" s="354">
        <v>1261.3</v>
      </c>
      <c r="AB45" s="347">
        <v>1269.0999999999999</v>
      </c>
      <c r="AC45" s="347">
        <v>1328.1</v>
      </c>
      <c r="AD45" s="347">
        <v>1314.9</v>
      </c>
      <c r="AR45" s="393"/>
      <c r="AS45" s="393"/>
      <c r="AT45" s="393"/>
      <c r="AU45" s="393"/>
      <c r="AV45" s="393"/>
      <c r="AW45" s="393"/>
      <c r="AX45" s="393"/>
      <c r="AY45" s="393"/>
      <c r="AZ45" s="393"/>
      <c r="BA45" s="393"/>
      <c r="BB45" s="393"/>
      <c r="BD45" s="341"/>
      <c r="BE45" s="342"/>
      <c r="BF45" s="338">
        <v>25450</v>
      </c>
      <c r="BG45" s="343">
        <v>1728.083333333333</v>
      </c>
      <c r="BH45" s="343">
        <v>-627.49999999999977</v>
      </c>
      <c r="BI45" s="343">
        <v>-1982.75</v>
      </c>
      <c r="BJ45" s="343">
        <v>-882.16666666666674</v>
      </c>
    </row>
    <row r="46" spans="1:62" ht="12.4" customHeight="1">
      <c r="A46" s="156" t="s">
        <v>140</v>
      </c>
      <c r="B46" s="156">
        <v>558</v>
      </c>
      <c r="C46" s="156">
        <v>594.29999999999995</v>
      </c>
      <c r="D46" s="156">
        <v>589.5</v>
      </c>
      <c r="E46" s="156">
        <v>665.4</v>
      </c>
      <c r="F46" s="156">
        <v>650</v>
      </c>
      <c r="G46" s="156">
        <v>664</v>
      </c>
      <c r="H46" s="156">
        <v>636.79999999999995</v>
      </c>
      <c r="I46" s="156">
        <v>680.7</v>
      </c>
      <c r="J46" s="156">
        <v>663.7</v>
      </c>
      <c r="K46" s="156">
        <v>681.2</v>
      </c>
      <c r="L46" s="156">
        <v>655.20000000000005</v>
      </c>
      <c r="M46" s="156">
        <v>700</v>
      </c>
      <c r="N46" s="156">
        <v>684.8</v>
      </c>
      <c r="O46" s="156">
        <v>700</v>
      </c>
      <c r="P46" s="156">
        <v>690.9</v>
      </c>
      <c r="Q46" s="156">
        <v>753.7</v>
      </c>
      <c r="R46" s="156">
        <v>705.9</v>
      </c>
      <c r="S46" s="156">
        <v>725.1</v>
      </c>
      <c r="T46" s="156">
        <v>732.70600000000002</v>
      </c>
      <c r="U46" s="156">
        <v>806.57</v>
      </c>
      <c r="V46" s="156">
        <v>827.82100000000003</v>
      </c>
      <c r="W46" s="156">
        <v>842.85699999999997</v>
      </c>
      <c r="X46" s="156">
        <v>843</v>
      </c>
      <c r="Y46" s="156">
        <v>904.96699999999998</v>
      </c>
      <c r="Z46" s="355">
        <v>917.18899999999996</v>
      </c>
      <c r="AA46" s="355">
        <v>943.5</v>
      </c>
      <c r="AB46" s="335">
        <v>942</v>
      </c>
      <c r="AC46" s="335">
        <v>995.9</v>
      </c>
      <c r="AD46" s="335">
        <v>945.7</v>
      </c>
      <c r="AR46" s="394"/>
      <c r="AS46" s="393"/>
      <c r="AT46" s="393"/>
      <c r="AU46" s="393"/>
      <c r="AV46" s="393"/>
      <c r="AW46" s="393"/>
      <c r="AX46" s="393"/>
      <c r="AY46" s="393"/>
      <c r="AZ46" s="393"/>
      <c r="BA46" s="393"/>
      <c r="BB46" s="393"/>
      <c r="BD46" s="341">
        <v>2018</v>
      </c>
      <c r="BE46" s="341" t="s">
        <v>25</v>
      </c>
      <c r="BF46" s="339">
        <v>24244</v>
      </c>
      <c r="BG46" s="343">
        <v>1858.75</v>
      </c>
      <c r="BH46" s="343">
        <v>-686.41666666666674</v>
      </c>
      <c r="BI46" s="343">
        <v>-1977.333333333333</v>
      </c>
      <c r="BJ46" s="343">
        <v>-805</v>
      </c>
    </row>
    <row r="47" spans="1:62" ht="12.4" customHeight="1">
      <c r="A47" s="157" t="s">
        <v>141</v>
      </c>
      <c r="B47" s="159">
        <v>1696.8</v>
      </c>
      <c r="C47" s="159">
        <v>1581.7</v>
      </c>
      <c r="D47" s="159">
        <v>1483</v>
      </c>
      <c r="E47" s="159">
        <v>1479.2</v>
      </c>
      <c r="F47" s="159">
        <v>1785.7</v>
      </c>
      <c r="G47" s="159">
        <v>2008.8</v>
      </c>
      <c r="H47" s="159">
        <v>2088.8000000000002</v>
      </c>
      <c r="I47" s="159">
        <v>2029.6</v>
      </c>
      <c r="J47" s="159">
        <v>1961.9</v>
      </c>
      <c r="K47" s="159">
        <v>2031.6</v>
      </c>
      <c r="L47" s="159">
        <v>1984.8</v>
      </c>
      <c r="M47" s="159">
        <v>2311.6999999999998</v>
      </c>
      <c r="N47" s="159">
        <v>2481.1999999999998</v>
      </c>
      <c r="O47" s="159">
        <v>2221.1999999999998</v>
      </c>
      <c r="P47" s="159">
        <v>2256.1999999999998</v>
      </c>
      <c r="Q47" s="159">
        <v>2310.6</v>
      </c>
      <c r="R47" s="159">
        <v>2442.4863999999998</v>
      </c>
      <c r="S47" s="159">
        <v>2467.6999999999998</v>
      </c>
      <c r="T47" s="159">
        <v>2393.6999999999998</v>
      </c>
      <c r="U47" s="159">
        <v>2501.3000000000002</v>
      </c>
      <c r="V47" s="159">
        <v>2825.0952000000002</v>
      </c>
      <c r="W47" s="159">
        <v>2628.8</v>
      </c>
      <c r="X47" s="159">
        <v>2687.5</v>
      </c>
      <c r="Y47" s="159">
        <v>2928.4843999999998</v>
      </c>
      <c r="Z47" s="159">
        <v>3163.0010000000002</v>
      </c>
      <c r="AA47" s="159">
        <v>2924.8</v>
      </c>
      <c r="AB47" s="335">
        <v>2934.0273999999999</v>
      </c>
      <c r="AC47" s="335">
        <v>3296</v>
      </c>
      <c r="AD47" s="335">
        <v>3395.5</v>
      </c>
      <c r="BD47" s="341"/>
      <c r="BE47" s="341"/>
      <c r="BF47" s="339">
        <v>24588</v>
      </c>
      <c r="BG47" s="343">
        <v>1832.833333333333</v>
      </c>
      <c r="BH47" s="343">
        <v>-733.00000000000023</v>
      </c>
      <c r="BI47" s="343">
        <v>-1807.416666666667</v>
      </c>
      <c r="BJ47" s="343">
        <v>-707.58333333333326</v>
      </c>
    </row>
    <row r="48" spans="1:62" ht="12.4" customHeight="1">
      <c r="A48" s="157" t="s">
        <v>142</v>
      </c>
      <c r="B48" s="159">
        <v>314</v>
      </c>
      <c r="C48" s="159">
        <v>532.5</v>
      </c>
      <c r="D48" s="159">
        <v>553</v>
      </c>
      <c r="E48" s="159">
        <v>476.6</v>
      </c>
      <c r="F48" s="159">
        <v>569.20000000000005</v>
      </c>
      <c r="G48" s="159">
        <v>556.9</v>
      </c>
      <c r="H48" s="159">
        <v>573.9</v>
      </c>
      <c r="I48" s="159">
        <v>566.4</v>
      </c>
      <c r="J48" s="159">
        <v>584.6</v>
      </c>
      <c r="K48" s="159">
        <v>585.6</v>
      </c>
      <c r="L48" s="159">
        <v>565</v>
      </c>
      <c r="M48" s="159">
        <v>599.1</v>
      </c>
      <c r="N48" s="159">
        <v>600.6</v>
      </c>
      <c r="O48" s="159">
        <v>613.70000000000005</v>
      </c>
      <c r="P48" s="159">
        <v>605.6</v>
      </c>
      <c r="Q48" s="159">
        <v>632.29999999999995</v>
      </c>
      <c r="R48" s="159">
        <v>609.09529999999995</v>
      </c>
      <c r="S48" s="159">
        <v>612.6</v>
      </c>
      <c r="T48" s="159">
        <v>631.6</v>
      </c>
      <c r="U48" s="159">
        <v>704.2</v>
      </c>
      <c r="V48" s="159">
        <v>729.87030000000004</v>
      </c>
      <c r="W48" s="159">
        <v>724.5</v>
      </c>
      <c r="X48" s="159">
        <v>747.9</v>
      </c>
      <c r="Y48" s="159">
        <v>774.553</v>
      </c>
      <c r="Z48" s="159">
        <v>765.10400000000004</v>
      </c>
      <c r="AA48" s="159">
        <v>765.3</v>
      </c>
      <c r="AB48" s="335">
        <v>799.72889999999995</v>
      </c>
      <c r="AC48" s="335">
        <v>745.2</v>
      </c>
      <c r="AD48" s="335">
        <v>775.3</v>
      </c>
      <c r="BD48" s="341"/>
      <c r="BE48" s="341"/>
      <c r="BF48" s="339">
        <v>23127</v>
      </c>
      <c r="BG48" s="343">
        <v>1129.583333333333</v>
      </c>
      <c r="BH48" s="343">
        <v>-796.58333333333348</v>
      </c>
      <c r="BI48" s="343">
        <v>-1185.7499999999991</v>
      </c>
      <c r="BJ48" s="343">
        <v>-852.75</v>
      </c>
    </row>
    <row r="49" spans="1:62" ht="12.4" customHeight="1">
      <c r="A49" s="158" t="s">
        <v>143</v>
      </c>
      <c r="B49" s="154">
        <v>0.10197891087678745</v>
      </c>
      <c r="C49" s="154">
        <v>7.9223540709239204E-2</v>
      </c>
      <c r="D49" s="154">
        <v>9.7376981105958826E-2</v>
      </c>
      <c r="E49" s="154">
        <v>0.11323616698542494</v>
      </c>
      <c r="F49" s="154">
        <v>0.11600471883602048</v>
      </c>
      <c r="G49" s="154">
        <v>8.5420109317401627E-2</v>
      </c>
      <c r="H49" s="154">
        <v>5.5625630676084725E-2</v>
      </c>
      <c r="I49" s="154">
        <v>2.9028436018957438E-2</v>
      </c>
      <c r="J49" s="154">
        <v>2.3490721165139838E-2</v>
      </c>
      <c r="K49" s="154">
        <v>3.9934418550181539E-2</v>
      </c>
      <c r="L49" s="154">
        <v>5.6631855657784724E-2</v>
      </c>
      <c r="M49" s="154">
        <v>8.5664939550949892E-2</v>
      </c>
      <c r="N49" s="154">
        <v>0.10064264402111545</v>
      </c>
      <c r="O49" s="154">
        <v>8.8513513513513553E-2</v>
      </c>
      <c r="P49" s="154">
        <v>8.0973864836086262E-2</v>
      </c>
      <c r="Q49" s="154">
        <v>0.10181355392936697</v>
      </c>
      <c r="R49" s="154">
        <v>4.093076842873522E-2</v>
      </c>
      <c r="S49" s="154">
        <v>6.1038692323608368E-2</v>
      </c>
      <c r="T49" s="154">
        <v>7.9401611047180687E-2</v>
      </c>
      <c r="U49" s="154">
        <v>7.8352103186062116E-2</v>
      </c>
      <c r="V49" s="154">
        <v>0.15978467415503883</v>
      </c>
      <c r="W49" s="154">
        <v>0.13219383775351035</v>
      </c>
      <c r="X49" s="154">
        <v>0.13045163791432457</v>
      </c>
      <c r="Y49" s="154">
        <v>0.10927546192984017</v>
      </c>
      <c r="Z49" s="154">
        <v>8.7897714337632049E-2</v>
      </c>
      <c r="AA49" s="154">
        <v>8.6224506492544428E-2</v>
      </c>
      <c r="AB49" s="154">
        <v>8.8048696844992946E-2</v>
      </c>
      <c r="AC49" s="154">
        <v>6.8703014907686821E-2</v>
      </c>
      <c r="AD49" s="154">
        <v>4.3819957132650744E-2</v>
      </c>
      <c r="BD49" s="341"/>
      <c r="BE49" s="342" t="s">
        <v>26</v>
      </c>
      <c r="BF49" s="338">
        <v>23421</v>
      </c>
      <c r="BG49" s="343">
        <v>1040.166666666667</v>
      </c>
      <c r="BH49" s="343">
        <v>-913.16666666666674</v>
      </c>
      <c r="BI49" s="343">
        <v>-895.16666666666697</v>
      </c>
      <c r="BJ49" s="343">
        <v>-768.16666666666663</v>
      </c>
    </row>
    <row r="50" spans="1:62" ht="12.4" customHeight="1">
      <c r="A50" s="158" t="s">
        <v>144</v>
      </c>
      <c r="B50" s="356"/>
      <c r="C50" s="356"/>
      <c r="D50" s="356"/>
      <c r="E50" s="356"/>
      <c r="F50" s="154">
        <v>0.16487455197132617</v>
      </c>
      <c r="G50" s="154">
        <v>0.11728083459532224</v>
      </c>
      <c r="H50" s="154">
        <v>8.0237489397794626E-2</v>
      </c>
      <c r="I50" s="154">
        <v>2.2993688007213908E-2</v>
      </c>
      <c r="J50" s="154">
        <v>2.1076923076923215E-2</v>
      </c>
      <c r="K50" s="154">
        <v>2.5903614457831292E-2</v>
      </c>
      <c r="L50" s="154">
        <v>2.8894472361809198E-2</v>
      </c>
      <c r="M50" s="154">
        <v>2.8353165858674867E-2</v>
      </c>
      <c r="N50" s="154">
        <v>3.1791472050625158E-2</v>
      </c>
      <c r="O50" s="154">
        <v>2.7598355842630484E-2</v>
      </c>
      <c r="P50" s="154">
        <v>5.4487179487179294E-2</v>
      </c>
      <c r="Q50" s="154">
        <v>7.6714285714285735E-2</v>
      </c>
      <c r="R50" s="154">
        <v>3.0811915887850594E-2</v>
      </c>
      <c r="S50" s="154">
        <v>3.585714285714281E-2</v>
      </c>
      <c r="T50" s="154">
        <v>6.0509480387899828E-2</v>
      </c>
      <c r="U50" s="154">
        <v>7.0147273450975156E-2</v>
      </c>
      <c r="V50" s="154">
        <v>0.17271709873919816</v>
      </c>
      <c r="W50" s="154">
        <v>0.16240104813129208</v>
      </c>
      <c r="X50" s="154">
        <v>0.15052968039022474</v>
      </c>
      <c r="Y50" s="154">
        <v>0.12199437122630385</v>
      </c>
      <c r="Z50" s="154">
        <v>0.10795570540008037</v>
      </c>
      <c r="AA50" s="154">
        <v>0.11940696939101181</v>
      </c>
      <c r="AB50" s="154">
        <v>0.11743772241992878</v>
      </c>
      <c r="AC50" s="154">
        <v>0.10048211702747167</v>
      </c>
      <c r="AD50" s="154">
        <v>3.1085196180939967E-2</v>
      </c>
      <c r="BD50" s="341"/>
      <c r="BE50" s="342"/>
      <c r="BF50" s="343">
        <v>24021</v>
      </c>
      <c r="BG50" s="343">
        <v>1425.75</v>
      </c>
      <c r="BH50" s="343">
        <v>-1035.0833333333335</v>
      </c>
      <c r="BI50" s="343">
        <v>-329.33333333333303</v>
      </c>
      <c r="BJ50" s="343">
        <v>61.333333333333314</v>
      </c>
    </row>
    <row r="51" spans="1:62" ht="12.4" customHeight="1">
      <c r="A51" s="158" t="s">
        <v>145</v>
      </c>
      <c r="B51" s="154">
        <v>-1.6425936943406882E-2</v>
      </c>
      <c r="C51" s="154">
        <v>-5.0623175677624754E-2</v>
      </c>
      <c r="D51" s="154">
        <v>-3.902733739810027E-2</v>
      </c>
      <c r="E51" s="154">
        <v>-3.9094483389554568E-3</v>
      </c>
      <c r="F51" s="154">
        <v>2.1474588403722183E-2</v>
      </c>
      <c r="G51" s="154">
        <v>1.1453113815318661E-2</v>
      </c>
      <c r="H51" s="154">
        <v>1.436781609195581E-3</v>
      </c>
      <c r="I51" s="154">
        <v>9.7087378640776656E-3</v>
      </c>
      <c r="J51" s="154">
        <v>6.3069376313946712E-3</v>
      </c>
      <c r="K51" s="154">
        <v>2.3354564755838414E-2</v>
      </c>
      <c r="L51" s="154">
        <v>5.7388809182209455E-2</v>
      </c>
      <c r="M51" s="154">
        <v>7.4175824175824356E-2</v>
      </c>
      <c r="N51" s="154">
        <v>7.3816155988857934E-2</v>
      </c>
      <c r="O51" s="154">
        <v>6.2240663900414939E-2</v>
      </c>
      <c r="P51" s="154">
        <v>1.8317503392130119E-2</v>
      </c>
      <c r="Q51" s="154">
        <v>4.1560102301790192E-2</v>
      </c>
      <c r="R51" s="154">
        <v>3.8910505836577958E-3</v>
      </c>
      <c r="S51" s="154">
        <v>-1.041666666666663E-2</v>
      </c>
      <c r="T51" s="154">
        <v>2.1985343104597099E-2</v>
      </c>
      <c r="U51" s="154">
        <v>-1.104972375690616E-2</v>
      </c>
      <c r="V51" s="154">
        <v>5.6847545219638196E-2</v>
      </c>
      <c r="W51" s="154">
        <v>4.4736842105263186E-2</v>
      </c>
      <c r="X51" s="154">
        <v>3.6505867014341442E-2</v>
      </c>
      <c r="Y51" s="154">
        <v>5.2141527001862142E-2</v>
      </c>
      <c r="Z51" s="154">
        <v>3.4151589242053859E-2</v>
      </c>
      <c r="AA51" s="154">
        <v>6.1743073047858754E-2</v>
      </c>
      <c r="AB51" s="424">
        <v>6.9564779874213611E-2</v>
      </c>
      <c r="AC51" s="424">
        <v>5.0553392330383362E-2</v>
      </c>
      <c r="AD51" s="424">
        <v>1.2908777969018681E-2</v>
      </c>
      <c r="BD51" s="341"/>
      <c r="BE51" s="342"/>
      <c r="BF51" s="338">
        <v>25824</v>
      </c>
      <c r="BG51" s="343">
        <v>903.75</v>
      </c>
      <c r="BH51" s="343">
        <v>-1248.75</v>
      </c>
      <c r="BI51" s="343">
        <v>383</v>
      </c>
      <c r="BJ51" s="343">
        <v>38</v>
      </c>
    </row>
    <row r="52" spans="1:62" ht="12.4" customHeight="1">
      <c r="A52" s="158" t="s">
        <v>146</v>
      </c>
      <c r="B52" s="154">
        <v>6.1254974798394812E-2</v>
      </c>
      <c r="C52" s="154">
        <v>7.809833876304606E-2</v>
      </c>
      <c r="D52" s="154">
        <v>0.12713411774394179</v>
      </c>
      <c r="E52" s="154">
        <v>0.10460453425707583</v>
      </c>
      <c r="F52" s="154">
        <v>7.0190187965094797E-2</v>
      </c>
      <c r="G52" s="154">
        <v>5.3327965577986802E-2</v>
      </c>
      <c r="H52" s="154">
        <v>-2.0767672324618625E-2</v>
      </c>
      <c r="I52" s="154">
        <v>-0.13116439913611411</v>
      </c>
      <c r="J52" s="154">
        <v>-0.10854694462057812</v>
      </c>
      <c r="K52" s="154">
        <v>-9.1420824173149007E-2</v>
      </c>
      <c r="L52" s="154">
        <v>-0.10822848235163129</v>
      </c>
      <c r="M52" s="154">
        <v>-2.2681606139298593E-2</v>
      </c>
      <c r="N52" s="154">
        <v>4.4033667334669291E-2</v>
      </c>
      <c r="O52" s="154">
        <v>6.3607546672052928E-2</v>
      </c>
      <c r="P52" s="154">
        <v>8.6985474674324603E-2</v>
      </c>
      <c r="Q52" s="154">
        <v>0.1379167122089846</v>
      </c>
      <c r="R52" s="154">
        <v>0.15912283072487998</v>
      </c>
      <c r="S52" s="154">
        <v>0.11154797153797258</v>
      </c>
      <c r="T52" s="154">
        <v>0.14723586071750105</v>
      </c>
      <c r="U52" s="154">
        <v>0.15445498904983301</v>
      </c>
      <c r="V52" s="154">
        <v>0.1129670861525498</v>
      </c>
      <c r="W52" s="154">
        <v>0.18258745757215999</v>
      </c>
      <c r="X52" s="154">
        <v>0.18985359408214775</v>
      </c>
      <c r="Y52" s="154">
        <v>0.14410756481512288</v>
      </c>
      <c r="Z52" s="154">
        <v>0.19720402137177051</v>
      </c>
      <c r="AA52" s="154">
        <v>9.4408991135935816E-2</v>
      </c>
      <c r="AB52" s="424">
        <v>4.1815846292601044E-3</v>
      </c>
      <c r="AC52" s="424">
        <v>-3.9898042295720804E-2</v>
      </c>
      <c r="AD52" s="424">
        <v>-0.11268415969753631</v>
      </c>
      <c r="BD52" s="341"/>
      <c r="BE52" s="341" t="s">
        <v>27</v>
      </c>
      <c r="BF52" s="338">
        <v>22520</v>
      </c>
      <c r="BG52" s="343">
        <v>1014.75</v>
      </c>
      <c r="BH52" s="343">
        <v>-1250.6666666666667</v>
      </c>
      <c r="BI52" s="343">
        <v>141.08333333333303</v>
      </c>
      <c r="BJ52" s="343">
        <v>-94.833333333333314</v>
      </c>
    </row>
    <row r="53" spans="1:62" ht="12.4" customHeight="1">
      <c r="A53" s="340" t="s">
        <v>147</v>
      </c>
      <c r="BD53" s="341"/>
      <c r="BE53" s="342"/>
      <c r="BF53" s="338">
        <v>23056</v>
      </c>
      <c r="BG53" s="343">
        <v>852.83333333333303</v>
      </c>
      <c r="BH53" s="343">
        <v>-1189.7499999999998</v>
      </c>
      <c r="BI53" s="343">
        <v>540.91666666666697</v>
      </c>
      <c r="BJ53" s="343">
        <v>204</v>
      </c>
    </row>
    <row r="54" spans="1:62" ht="12.4" customHeight="1">
      <c r="A54" s="335" t="s">
        <v>148</v>
      </c>
      <c r="B54" s="154">
        <v>9.0372095895975946E-2</v>
      </c>
      <c r="C54" s="154">
        <v>9.4017214839350327E-2</v>
      </c>
      <c r="D54" s="154">
        <v>9.8174977658948892E-2</v>
      </c>
      <c r="E54" s="154">
        <v>8.1632394875805536E-2</v>
      </c>
      <c r="F54" s="154">
        <v>6.9887611088379265E-2</v>
      </c>
      <c r="G54" s="154">
        <v>6.4130729926280106E-2</v>
      </c>
      <c r="H54" s="154">
        <v>4.0389791578596457E-2</v>
      </c>
      <c r="I54" s="154">
        <v>3.1522714417069775E-2</v>
      </c>
      <c r="J54" s="154">
        <v>3.3025249926464717E-2</v>
      </c>
      <c r="K54" s="154">
        <v>1.9589142002952586E-2</v>
      </c>
      <c r="L54" s="154">
        <v>2.1508903975455684E-3</v>
      </c>
      <c r="M54" s="154">
        <v>1.0591700186979303E-4</v>
      </c>
      <c r="N54" s="154">
        <v>1.1529869484210309E-3</v>
      </c>
      <c r="O54" s="154">
        <v>-9.4962874247672691E-4</v>
      </c>
      <c r="P54" s="154">
        <v>-1.1063165533431452E-3</v>
      </c>
      <c r="Q54" s="154">
        <v>-1.0799471588295306E-2</v>
      </c>
      <c r="R54" s="154">
        <v>-1.0131455032857506E-2</v>
      </c>
      <c r="S54" s="154">
        <v>-6.8104054089085375E-3</v>
      </c>
      <c r="T54" s="154">
        <v>7.552735401064492E-3</v>
      </c>
      <c r="U54" s="154">
        <v>1.7997744071597488E-2</v>
      </c>
      <c r="V54" s="154">
        <v>2.8255565743562583E-2</v>
      </c>
      <c r="W54" s="154">
        <v>5.2217304195166792E-2</v>
      </c>
      <c r="X54" s="154">
        <v>6.3143474486252016E-2</v>
      </c>
      <c r="Y54" s="154">
        <v>8.2755489378082858E-2</v>
      </c>
      <c r="Z54" s="154">
        <v>6.2173307979221049E-2</v>
      </c>
      <c r="AA54" s="154">
        <v>4.1585486768985103E-2</v>
      </c>
      <c r="AB54" s="424">
        <v>3.1871488270411863E-2</v>
      </c>
      <c r="AC54" s="424">
        <v>2.5310174959521037E-2</v>
      </c>
      <c r="AD54" s="518">
        <v>4.3999999999999997E-2</v>
      </c>
      <c r="BD54" s="341"/>
      <c r="BE54" s="341"/>
      <c r="BF54" s="338">
        <v>24181</v>
      </c>
      <c r="BG54" s="343">
        <v>471</v>
      </c>
      <c r="BH54" s="343">
        <v>-1006.5833333333333</v>
      </c>
      <c r="BI54" s="343">
        <v>758.33333333333303</v>
      </c>
      <c r="BJ54" s="343">
        <v>222.75</v>
      </c>
    </row>
    <row r="55" spans="1:62" ht="12.4" customHeight="1">
      <c r="A55" s="346" t="s">
        <v>72</v>
      </c>
      <c r="B55" s="154">
        <v>0.26362756825009392</v>
      </c>
      <c r="C55" s="154">
        <v>0.29946490149597493</v>
      </c>
      <c r="D55" s="154">
        <v>0.34941879852000057</v>
      </c>
      <c r="E55" s="154">
        <v>0.27643012787471433</v>
      </c>
      <c r="F55" s="154">
        <v>0.22818361690898836</v>
      </c>
      <c r="G55" s="154">
        <v>0.2149798935434275</v>
      </c>
      <c r="H55" s="154">
        <v>0.16091023242332314</v>
      </c>
      <c r="I55" s="154">
        <v>0.13053855771163514</v>
      </c>
      <c r="J55" s="154">
        <v>0.11853267682262603</v>
      </c>
      <c r="K55" s="154">
        <v>5.7674231669429421E-2</v>
      </c>
      <c r="L55" s="154">
        <v>9.7088293147695737E-4</v>
      </c>
      <c r="M55" s="154">
        <v>2.6049292367003041E-2</v>
      </c>
      <c r="N55" s="154">
        <v>3.9543589122644107E-2</v>
      </c>
      <c r="O55" s="154">
        <v>-1.544369209401486E-3</v>
      </c>
      <c r="P55" s="154">
        <v>1.0199895404421122E-2</v>
      </c>
      <c r="Q55" s="154">
        <v>-3.2738872410176256E-3</v>
      </c>
      <c r="R55" s="154">
        <v>1.9303007303836939E-3</v>
      </c>
      <c r="S55" s="154">
        <v>9.7878955838648363E-3</v>
      </c>
      <c r="T55" s="154">
        <v>3.6788983202236336E-2</v>
      </c>
      <c r="U55" s="154">
        <v>4.8673628378929745E-2</v>
      </c>
      <c r="V55" s="154">
        <v>4.9021146958779571E-2</v>
      </c>
      <c r="W55" s="154">
        <v>8.1325454608119907E-2</v>
      </c>
      <c r="X55" s="154">
        <v>7.9196601123563415E-2</v>
      </c>
      <c r="Y55" s="154">
        <v>0.14961351902692077</v>
      </c>
      <c r="Z55" s="154">
        <v>0.15883934645403208</v>
      </c>
      <c r="AA55" s="154">
        <v>0.19110925125550327</v>
      </c>
      <c r="AB55" s="424">
        <v>0.20041553360225195</v>
      </c>
      <c r="AC55" s="424">
        <v>0.18553967340275768</v>
      </c>
      <c r="AD55" s="518">
        <v>0.159</v>
      </c>
      <c r="BD55" s="341"/>
      <c r="BE55" s="342" t="s">
        <v>28</v>
      </c>
      <c r="BF55" s="338">
        <v>27252</v>
      </c>
      <c r="BG55" s="343">
        <v>442.66666666666697</v>
      </c>
      <c r="BH55" s="343">
        <v>-787.83333333333326</v>
      </c>
      <c r="BI55" s="343">
        <v>1197.333333333333</v>
      </c>
      <c r="BJ55" s="343">
        <v>852.16666666666663</v>
      </c>
    </row>
    <row r="56" spans="1:62" ht="12.4" customHeight="1">
      <c r="A56" s="346" t="s">
        <v>73</v>
      </c>
      <c r="B56" s="154">
        <v>0.15836920182168246</v>
      </c>
      <c r="C56" s="154">
        <v>0.19194966728348439</v>
      </c>
      <c r="D56" s="154">
        <v>0.26461841111952245</v>
      </c>
      <c r="E56" s="154">
        <v>0.28243544578146507</v>
      </c>
      <c r="F56" s="154">
        <v>0.38007164268522708</v>
      </c>
      <c r="G56" s="154">
        <v>0.31701491894587086</v>
      </c>
      <c r="H56" s="154">
        <v>0.31594292727246387</v>
      </c>
      <c r="I56" s="154">
        <v>0.27648419247621714</v>
      </c>
      <c r="J56" s="154">
        <v>0.20075422280984445</v>
      </c>
      <c r="K56" s="154">
        <v>0.24647392257867384</v>
      </c>
      <c r="L56" s="154">
        <v>0.1444177662364341</v>
      </c>
      <c r="M56" s="154">
        <v>0.1007436358301026</v>
      </c>
      <c r="N56" s="154">
        <v>-6.1309656357766418E-3</v>
      </c>
      <c r="O56" s="154">
        <v>-2.0812384685924612E-2</v>
      </c>
      <c r="P56" s="154">
        <v>-7.6021217224150006E-2</v>
      </c>
      <c r="Q56" s="154">
        <v>-0.13893989250206762</v>
      </c>
      <c r="R56" s="154">
        <v>-0.1384471745971948</v>
      </c>
      <c r="S56" s="154">
        <v>-0.20350348403913721</v>
      </c>
      <c r="T56" s="154">
        <v>-0.1940554329628833</v>
      </c>
      <c r="U56" s="154">
        <v>-0.17841313593430674</v>
      </c>
      <c r="V56" s="154">
        <v>-0.13832982430905971</v>
      </c>
      <c r="W56" s="154">
        <v>-9.4314148952029386E-2</v>
      </c>
      <c r="X56" s="154">
        <v>-8.6319106685616376E-2</v>
      </c>
      <c r="Y56" s="154">
        <v>-4.2670113719997405E-2</v>
      </c>
      <c r="Z56" s="154">
        <v>-5.4036414243010422E-2</v>
      </c>
      <c r="AA56" s="154">
        <v>-5.4153457123579996E-2</v>
      </c>
      <c r="AB56" s="424">
        <v>-4.3375210178632106E-2</v>
      </c>
      <c r="AC56" s="424">
        <v>-8.2610629979582573E-3</v>
      </c>
      <c r="AD56" s="518">
        <v>3.6999999999999998E-2</v>
      </c>
      <c r="BD56" s="341"/>
      <c r="BE56" s="342"/>
      <c r="BF56" s="338">
        <v>24182</v>
      </c>
      <c r="BG56" s="343">
        <v>385.58333333333303</v>
      </c>
      <c r="BH56" s="343">
        <v>-49.666666666666515</v>
      </c>
      <c r="BI56" s="343">
        <v>447.08333333333303</v>
      </c>
      <c r="BJ56" s="343">
        <v>783</v>
      </c>
    </row>
    <row r="57" spans="1:62" ht="12.4" customHeight="1">
      <c r="A57" s="346" t="s">
        <v>74</v>
      </c>
      <c r="B57" s="154">
        <v>-5.470868938908402E-2</v>
      </c>
      <c r="C57" s="154">
        <v>6.6150863279752503E-3</v>
      </c>
      <c r="D57" s="154">
        <v>3.6906206527727026E-3</v>
      </c>
      <c r="E57" s="154">
        <v>-4.9310751566879918E-2</v>
      </c>
      <c r="F57" s="154">
        <v>-4.6817645160058263E-2</v>
      </c>
      <c r="G57" s="154">
        <v>-1.1546018891508303E-2</v>
      </c>
      <c r="H57" s="154">
        <v>-2.6192217585231603E-2</v>
      </c>
      <c r="I57" s="154">
        <v>3.5576629497520607E-2</v>
      </c>
      <c r="J57" s="154">
        <v>6.2405105395860083E-2</v>
      </c>
      <c r="K57" s="154">
        <v>-3.4998752321823146E-3</v>
      </c>
      <c r="L57" s="154">
        <v>1.2196489996379345E-2</v>
      </c>
      <c r="M57" s="154">
        <v>2.3594129691657528E-3</v>
      </c>
      <c r="N57" s="154">
        <v>3.730410770804049E-3</v>
      </c>
      <c r="O57" s="154">
        <v>1.500200781359684E-2</v>
      </c>
      <c r="P57" s="154">
        <v>9.8696873859338563E-3</v>
      </c>
      <c r="Q57" s="154">
        <v>1.2756070794168961E-2</v>
      </c>
      <c r="R57" s="154">
        <v>2.6748992796795878E-2</v>
      </c>
      <c r="S57" s="154">
        <v>6.3976397347871528E-2</v>
      </c>
      <c r="T57" s="154">
        <v>3.7748463641263497E-2</v>
      </c>
      <c r="U57" s="154">
        <v>8.2626545112376659E-2</v>
      </c>
      <c r="V57" s="154">
        <v>7.6655516005543101E-2</v>
      </c>
      <c r="W57" s="154">
        <v>9.4508432608771731E-2</v>
      </c>
      <c r="X57" s="154">
        <v>0.12399732268801844</v>
      </c>
      <c r="Y57" s="154">
        <v>0.13079597191099079</v>
      </c>
      <c r="Z57" s="154">
        <v>0.12681409792161946</v>
      </c>
      <c r="AA57" s="154">
        <v>0.10225947842148297</v>
      </c>
      <c r="AB57" s="424">
        <v>0.10197917111615129</v>
      </c>
      <c r="AC57" s="424">
        <v>0.10849283400347987</v>
      </c>
      <c r="AD57" s="518">
        <v>0.13</v>
      </c>
      <c r="BD57" s="341"/>
      <c r="BE57" s="342"/>
      <c r="BF57" s="338">
        <v>24964</v>
      </c>
      <c r="BG57" s="343">
        <v>442.83333333333394</v>
      </c>
      <c r="BH57" s="343">
        <v>244.41666666666652</v>
      </c>
      <c r="BI57" s="343">
        <v>19.08333333333303</v>
      </c>
      <c r="BJ57" s="343">
        <v>706.33333333333337</v>
      </c>
    </row>
    <row r="58" spans="1:62" ht="12.4" customHeight="1">
      <c r="A58" s="346" t="s">
        <v>76</v>
      </c>
      <c r="B58" s="154">
        <v>0.14455451209977777</v>
      </c>
      <c r="C58" s="154">
        <v>5.8434163024804198E-2</v>
      </c>
      <c r="D58" s="154">
        <v>-2.4777933898855631E-2</v>
      </c>
      <c r="E58" s="154">
        <v>-0.11748137978906026</v>
      </c>
      <c r="F58" s="154">
        <v>-9.9486584671315548E-2</v>
      </c>
      <c r="G58" s="154">
        <v>-0.15953260564179916</v>
      </c>
      <c r="H58" s="154">
        <v>-0.27960594283036222</v>
      </c>
      <c r="I58" s="154">
        <v>-0.11238992828490268</v>
      </c>
      <c r="J58" s="154">
        <v>-8.4683107825502812E-2</v>
      </c>
      <c r="K58" s="154">
        <v>-3.3714404924408581E-2</v>
      </c>
      <c r="L58" s="154">
        <v>1.2746634136855395E-3</v>
      </c>
      <c r="M58" s="154">
        <v>2.9375398807102826E-2</v>
      </c>
      <c r="N58" s="154">
        <v>7.7049423050921551E-2</v>
      </c>
      <c r="O58" s="154">
        <v>0.10610706074801546</v>
      </c>
      <c r="P58" s="154">
        <v>0.12934346831334786</v>
      </c>
      <c r="Q58" s="154">
        <v>0.14489935101581675</v>
      </c>
      <c r="R58" s="154">
        <v>0.11173794579085272</v>
      </c>
      <c r="S58" s="154">
        <v>8.1798363678914354E-2</v>
      </c>
      <c r="T58" s="154">
        <v>8.7059735253725234E-2</v>
      </c>
      <c r="U58" s="154">
        <v>4.6516316300905913E-2</v>
      </c>
      <c r="V58" s="154">
        <v>4.2860704543960626E-2</v>
      </c>
      <c r="W58" s="154">
        <v>6.3236574089813757E-2</v>
      </c>
      <c r="X58" s="154">
        <v>9.9523422870991585E-2</v>
      </c>
      <c r="Y58" s="154">
        <v>4.8510787306014214E-2</v>
      </c>
      <c r="Z58" s="154">
        <v>2.0834414760699138E-2</v>
      </c>
      <c r="AA58" s="154">
        <v>-3.1191745476224164E-2</v>
      </c>
      <c r="AB58" s="424">
        <v>-1.1678701849973772E-2</v>
      </c>
      <c r="AC58" s="424">
        <v>-2.6494281502046468E-2</v>
      </c>
      <c r="AD58" s="518">
        <v>-0.04</v>
      </c>
      <c r="BD58" s="341">
        <v>2019</v>
      </c>
      <c r="BE58" s="341" t="s">
        <v>25</v>
      </c>
      <c r="BF58" s="338">
        <v>24404</v>
      </c>
      <c r="BG58" s="343">
        <v>499.75</v>
      </c>
      <c r="BH58" s="343">
        <v>299.08333333333348</v>
      </c>
      <c r="BI58" s="343">
        <v>48.5</v>
      </c>
      <c r="BJ58" s="343">
        <v>847.33333333333337</v>
      </c>
    </row>
    <row r="59" spans="1:62" ht="12.4" customHeight="1">
      <c r="A59" s="346" t="s">
        <v>77</v>
      </c>
      <c r="B59" s="154">
        <v>1.6775286790284616E-2</v>
      </c>
      <c r="C59" s="154">
        <v>4.0127179554771963E-4</v>
      </c>
      <c r="D59" s="154">
        <v>-4.7714243090123509E-2</v>
      </c>
      <c r="E59" s="154">
        <v>-5.997596155988616E-2</v>
      </c>
      <c r="F59" s="154">
        <v>-4.6262744488909213E-2</v>
      </c>
      <c r="G59" s="154">
        <v>-4.069740815627898E-2</v>
      </c>
      <c r="H59" s="154">
        <v>-4.1234522187774347E-2</v>
      </c>
      <c r="I59" s="154">
        <v>-8.9383920044746157E-2</v>
      </c>
      <c r="J59" s="154">
        <v>-6.5246724851740767E-2</v>
      </c>
      <c r="K59" s="154">
        <v>-5.9548704721277379E-2</v>
      </c>
      <c r="L59" s="154">
        <v>-7.5611666407859435E-2</v>
      </c>
      <c r="M59" s="154">
        <v>-6.2467428655016088E-2</v>
      </c>
      <c r="N59" s="154">
        <v>-6.5099834139331847E-2</v>
      </c>
      <c r="O59" s="154">
        <v>-5.3921560909062194E-2</v>
      </c>
      <c r="P59" s="154">
        <v>-5.0675299544251762E-2</v>
      </c>
      <c r="Q59" s="154">
        <v>-5.8634609556137529E-2</v>
      </c>
      <c r="R59" s="154">
        <v>-5.0843240615303209E-2</v>
      </c>
      <c r="S59" s="154">
        <v>-6.2864365001405909E-2</v>
      </c>
      <c r="T59" s="154">
        <v>-4.7994752775204486E-2</v>
      </c>
      <c r="U59" s="154">
        <v>-5.0893236073087267E-2</v>
      </c>
      <c r="V59" s="154">
        <v>-5.3150070343577216E-4</v>
      </c>
      <c r="W59" s="154">
        <v>4.8931786572680824E-2</v>
      </c>
      <c r="X59" s="154">
        <v>0.10005203126871454</v>
      </c>
      <c r="Y59" s="154">
        <v>0.15677322812975114</v>
      </c>
      <c r="Z59" s="154">
        <v>0.13777147910196286</v>
      </c>
      <c r="AA59" s="154">
        <v>0.11430489673428035</v>
      </c>
      <c r="AB59" s="424">
        <v>9.7858538393973626E-2</v>
      </c>
      <c r="AC59" s="424">
        <v>9.1529908526229331E-2</v>
      </c>
      <c r="AD59" s="518">
        <v>7.4999999999999997E-2</v>
      </c>
      <c r="BD59" s="341"/>
      <c r="BE59" s="341"/>
      <c r="BF59" s="338">
        <v>24023</v>
      </c>
      <c r="BG59" s="343">
        <v>431.41666666666697</v>
      </c>
      <c r="BH59" s="343">
        <v>274.16666666666697</v>
      </c>
      <c r="BI59" s="343">
        <v>38.25</v>
      </c>
      <c r="BJ59" s="343">
        <v>743.83333333333326</v>
      </c>
    </row>
    <row r="60" spans="1:62" ht="12.4" customHeight="1">
      <c r="A60" s="346" t="s">
        <v>126</v>
      </c>
      <c r="B60" s="154">
        <v>4.7612778194217942E-2</v>
      </c>
      <c r="C60" s="154">
        <v>-5.4191275126427296E-3</v>
      </c>
      <c r="D60" s="154">
        <v>-1.6593260215954309E-2</v>
      </c>
      <c r="E60" s="154">
        <v>-2.8965818874184479E-2</v>
      </c>
      <c r="F60" s="154">
        <v>-3.7787209292488577E-2</v>
      </c>
      <c r="G60" s="154">
        <v>-5.0319931824879593E-2</v>
      </c>
      <c r="H60" s="154">
        <v>-4.4274269657706977E-2</v>
      </c>
      <c r="I60" s="154">
        <v>4.3732555092579339E-2</v>
      </c>
      <c r="J60" s="154">
        <v>7.9921809967762769E-2</v>
      </c>
      <c r="K60" s="154">
        <v>8.2041332753673757E-2</v>
      </c>
      <c r="L60" s="154">
        <v>8.0644719515520213E-2</v>
      </c>
      <c r="M60" s="154">
        <v>0.11128947512793785</v>
      </c>
      <c r="N60" s="154">
        <v>0.12907739711524746</v>
      </c>
      <c r="O60" s="154">
        <v>0.14380553568827925</v>
      </c>
      <c r="P60" s="154">
        <v>0.17104533652416665</v>
      </c>
      <c r="Q60" s="154">
        <v>0.11943146946858119</v>
      </c>
      <c r="R60" s="154">
        <v>9.7364315816654612E-2</v>
      </c>
      <c r="S60" s="154">
        <v>9.2765387416267497E-2</v>
      </c>
      <c r="T60" s="154">
        <v>9.0326999576494815E-2</v>
      </c>
      <c r="U60" s="154">
        <v>4.8017684910181213E-2</v>
      </c>
      <c r="V60" s="154">
        <v>5.9165858723850606E-2</v>
      </c>
      <c r="W60" s="154">
        <v>0.10411860339170165</v>
      </c>
      <c r="X60" s="154">
        <v>0.153930573997902</v>
      </c>
      <c r="Y60" s="154">
        <v>0.12686301168402481</v>
      </c>
      <c r="Z60" s="154">
        <v>7.3157158028592351E-2</v>
      </c>
      <c r="AA60" s="154">
        <v>2.4339283831574576E-2</v>
      </c>
      <c r="AB60" s="424">
        <v>-1.1075987273675869E-2</v>
      </c>
      <c r="AC60" s="424">
        <v>-5.7001850571378965E-2</v>
      </c>
      <c r="AD60" s="518">
        <v>-3.1E-2</v>
      </c>
      <c r="BD60" s="341"/>
      <c r="BE60" s="342"/>
      <c r="BF60" s="338">
        <v>21752</v>
      </c>
      <c r="BG60" s="343">
        <v>606.91666666666697</v>
      </c>
      <c r="BH60" s="343">
        <v>301.66666666666697</v>
      </c>
      <c r="BI60" s="343">
        <v>-84.58333333333394</v>
      </c>
      <c r="BJ60" s="343">
        <v>824</v>
      </c>
    </row>
    <row r="61" spans="1:62" ht="12.4" customHeight="1">
      <c r="A61" s="346" t="s">
        <v>80</v>
      </c>
      <c r="B61" s="154">
        <v>5.8829065303540817E-2</v>
      </c>
      <c r="C61" s="154">
        <v>7.9030630089006015E-2</v>
      </c>
      <c r="D61" s="154">
        <v>6.4743630339821001E-2</v>
      </c>
      <c r="E61" s="154">
        <v>7.5579433070307456E-2</v>
      </c>
      <c r="F61" s="154">
        <v>7.3028771672297044E-2</v>
      </c>
      <c r="G61" s="154">
        <v>7.5846202238960991E-2</v>
      </c>
      <c r="H61" s="154">
        <v>8.9213270250152021E-2</v>
      </c>
      <c r="I61" s="154">
        <v>5.9564144826603105E-2</v>
      </c>
      <c r="J61" s="154">
        <v>4.5285685423282374E-2</v>
      </c>
      <c r="K61" s="154">
        <v>2.1548812738901191E-2</v>
      </c>
      <c r="L61" s="154">
        <v>3.3070404669004683E-2</v>
      </c>
      <c r="M61" s="154">
        <v>1.1600750559414452E-2</v>
      </c>
      <c r="N61" s="154">
        <v>-3.3895185594258193E-3</v>
      </c>
      <c r="O61" s="154">
        <v>-2.2085437771593996E-3</v>
      </c>
      <c r="P61" s="154">
        <v>-3.1493833676501826E-2</v>
      </c>
      <c r="Q61" s="154">
        <v>-1.7377197596084026E-2</v>
      </c>
      <c r="R61" s="154">
        <v>-1.7406368101109293E-2</v>
      </c>
      <c r="S61" s="154">
        <v>-1.8523201366357878E-2</v>
      </c>
      <c r="T61" s="154">
        <v>-1.584073588642243E-2</v>
      </c>
      <c r="U61" s="154">
        <v>-1.8874752418794882E-3</v>
      </c>
      <c r="V61" s="154">
        <v>-3.0352021291029097E-3</v>
      </c>
      <c r="W61" s="154">
        <v>1.5941423648522246E-3</v>
      </c>
      <c r="X61" s="154">
        <v>4.5112987534741134E-3</v>
      </c>
      <c r="Y61" s="154">
        <v>3.3160279385191505E-3</v>
      </c>
      <c r="Z61" s="154">
        <v>-8.9040726113774893E-3</v>
      </c>
      <c r="AA61" s="154">
        <v>-9.5772247410492728E-3</v>
      </c>
      <c r="AB61" s="424">
        <v>-1.975801923039977E-2</v>
      </c>
      <c r="AC61" s="424">
        <v>-3.1989549958958086E-2</v>
      </c>
      <c r="AD61" s="518">
        <v>8.0000000000000002E-3</v>
      </c>
      <c r="BD61" s="341"/>
      <c r="BE61" s="342" t="s">
        <v>26</v>
      </c>
      <c r="BF61" s="338">
        <v>22469</v>
      </c>
      <c r="BG61" s="343">
        <v>622.83333333333303</v>
      </c>
      <c r="BH61" s="343">
        <v>382.66666666666652</v>
      </c>
      <c r="BI61" s="343">
        <v>-286.08333333333303</v>
      </c>
      <c r="BJ61" s="343">
        <v>719.41666666666663</v>
      </c>
    </row>
    <row r="62" spans="1:62" ht="12.4" customHeight="1">
      <c r="A62" s="340" t="s">
        <v>149</v>
      </c>
      <c r="BD62" s="341"/>
      <c r="BE62" s="342"/>
      <c r="BF62" s="338">
        <v>23509</v>
      </c>
      <c r="BG62" s="343">
        <v>427</v>
      </c>
      <c r="BH62" s="343">
        <v>395.91666666666697</v>
      </c>
      <c r="BI62" s="343">
        <v>-493.41666666666606</v>
      </c>
      <c r="BJ62" s="343">
        <v>329.5</v>
      </c>
    </row>
    <row r="63" spans="1:62" ht="12.4" customHeight="1">
      <c r="A63" s="155" t="s">
        <v>150</v>
      </c>
      <c r="B63" s="154">
        <v>4.3372396152564052E-2</v>
      </c>
      <c r="C63" s="154">
        <v>-3.9469655671144133E-2</v>
      </c>
      <c r="D63" s="154">
        <v>5.4972615468692032E-2</v>
      </c>
      <c r="E63" s="154">
        <v>6.5058478248439799E-2</v>
      </c>
      <c r="F63" s="154">
        <v>0.13896958039273577</v>
      </c>
      <c r="G63" s="154">
        <v>0.1019051446854391</v>
      </c>
      <c r="H63" s="154">
        <v>2.0441591985278285E-2</v>
      </c>
      <c r="I63" s="154">
        <v>2.7998713864481051E-2</v>
      </c>
      <c r="J63" s="154">
        <v>-3.0412450962348014E-2</v>
      </c>
      <c r="K63" s="154">
        <v>2.1231635933002702E-2</v>
      </c>
      <c r="L63" s="154">
        <v>0.1481560404119151</v>
      </c>
      <c r="M63" s="154">
        <v>6.3624914346112726E-2</v>
      </c>
      <c r="N63" s="154">
        <v>0.11251949766795533</v>
      </c>
      <c r="O63" s="154">
        <v>0.12114068823897561</v>
      </c>
      <c r="P63" s="154">
        <v>5.1113163772919634E-2</v>
      </c>
      <c r="Q63" s="154">
        <v>0.1882794723086012</v>
      </c>
      <c r="R63" s="154">
        <v>-2.3135325404155638E-2</v>
      </c>
      <c r="S63" s="154">
        <v>2.3645012053194803E-2</v>
      </c>
      <c r="T63" s="154">
        <v>5.3950411849127189E-2</v>
      </c>
      <c r="U63" s="154">
        <v>-1.9329408058856745E-2</v>
      </c>
      <c r="V63" s="154">
        <v>6.6006135009925471E-2</v>
      </c>
      <c r="W63" s="154">
        <v>-3.5758523424349042E-2</v>
      </c>
      <c r="X63" s="154">
        <v>4.6978269038300269E-4</v>
      </c>
      <c r="Y63" s="154">
        <v>3.9704928522304339E-2</v>
      </c>
      <c r="Z63" s="154">
        <v>0.24712899590534176</v>
      </c>
      <c r="AA63" s="154">
        <v>0.21851488342000236</v>
      </c>
      <c r="AB63" s="424">
        <v>0.14193581982445069</v>
      </c>
      <c r="AC63" s="424">
        <v>1.4338041706380755E-2</v>
      </c>
      <c r="AD63" s="424">
        <v>-0.18714754146570323</v>
      </c>
      <c r="BD63" s="341"/>
      <c r="BE63" s="342"/>
      <c r="BF63" s="338">
        <v>23045</v>
      </c>
      <c r="BG63" s="343">
        <v>292.91666666666606</v>
      </c>
      <c r="BH63" s="343">
        <v>371.91666666666652</v>
      </c>
      <c r="BI63" s="343">
        <v>-626.66666666666606</v>
      </c>
      <c r="BJ63" s="343">
        <v>38.166666666666657</v>
      </c>
    </row>
    <row r="64" spans="1:62" ht="12.4" customHeight="1">
      <c r="A64" s="50" t="s">
        <v>151</v>
      </c>
      <c r="B64" s="154">
        <v>0.10197891087678745</v>
      </c>
      <c r="C64" s="154">
        <v>7.9223540709239204E-2</v>
      </c>
      <c r="D64" s="154">
        <v>9.7376981105958826E-2</v>
      </c>
      <c r="E64" s="154">
        <v>0.11323616698542494</v>
      </c>
      <c r="F64" s="154">
        <v>0.11600471883602048</v>
      </c>
      <c r="G64" s="154">
        <v>8.5420109317401627E-2</v>
      </c>
      <c r="H64" s="154">
        <v>5.5625630676084725E-2</v>
      </c>
      <c r="I64" s="154">
        <v>2.9028436018957438E-2</v>
      </c>
      <c r="J64" s="154">
        <v>2.3490721165139838E-2</v>
      </c>
      <c r="K64" s="154">
        <v>3.9934418550181539E-2</v>
      </c>
      <c r="L64" s="154">
        <v>5.6631855657784724E-2</v>
      </c>
      <c r="M64" s="154">
        <v>8.5664939550949892E-2</v>
      </c>
      <c r="N64" s="154">
        <v>0.10064264402111545</v>
      </c>
      <c r="O64" s="154">
        <v>8.8513513513513553E-2</v>
      </c>
      <c r="P64" s="154">
        <v>8.0973864836086262E-2</v>
      </c>
      <c r="Q64" s="154">
        <v>0.10181355392936697</v>
      </c>
      <c r="R64" s="154">
        <v>4.093076842873522E-2</v>
      </c>
      <c r="S64" s="154">
        <v>6.1038692323608368E-2</v>
      </c>
      <c r="T64" s="154">
        <v>7.9401611047180687E-2</v>
      </c>
      <c r="U64" s="154">
        <v>7.8352103186062116E-2</v>
      </c>
      <c r="V64" s="154">
        <v>0.15978467415503883</v>
      </c>
      <c r="W64" s="154">
        <v>0.13219383775351035</v>
      </c>
      <c r="X64" s="154">
        <v>0.13045163791432457</v>
      </c>
      <c r="Y64" s="154">
        <v>0.10927546192984017</v>
      </c>
      <c r="Z64" s="154">
        <v>8.7937701251633582E-2</v>
      </c>
      <c r="AA64" s="154">
        <v>8.6224506492544428E-2</v>
      </c>
      <c r="AB64" s="424">
        <v>8.8048696844992946E-2</v>
      </c>
      <c r="AC64" s="424">
        <v>6.8703014907686821E-2</v>
      </c>
      <c r="AD64" s="424">
        <v>4.3819957132650744E-2</v>
      </c>
      <c r="BD64" s="341"/>
      <c r="BE64" s="341" t="s">
        <v>27</v>
      </c>
      <c r="BF64" s="343">
        <v>22414</v>
      </c>
      <c r="BG64" s="343">
        <v>304.66666666666606</v>
      </c>
      <c r="BH64" s="343">
        <v>443.66666666666652</v>
      </c>
      <c r="BI64" s="343">
        <v>-375.41666666666606</v>
      </c>
      <c r="BJ64" s="343">
        <v>372.91666666666669</v>
      </c>
    </row>
    <row r="65" spans="1:62" ht="12.4" customHeight="1">
      <c r="A65" s="50" t="s">
        <v>152</v>
      </c>
      <c r="B65" s="154">
        <v>7.5467247228514056E-2</v>
      </c>
      <c r="C65" s="154">
        <v>9.159435707364838E-2</v>
      </c>
      <c r="D65" s="154">
        <v>9.9959638787035399E-2</v>
      </c>
      <c r="E65" s="154">
        <v>4.7675538240444348E-2</v>
      </c>
      <c r="F65" s="154">
        <v>4.1917678157130878E-2</v>
      </c>
      <c r="G65" s="154">
        <v>2.5020122033369674E-2</v>
      </c>
      <c r="H65" s="154">
        <v>8.3583375538867077E-3</v>
      </c>
      <c r="I65" s="154">
        <v>2.7099718047710164E-2</v>
      </c>
      <c r="J65" s="154">
        <v>2.8565431449618872E-2</v>
      </c>
      <c r="K65" s="154">
        <v>4.2263054875213424E-3</v>
      </c>
      <c r="L65" s="154">
        <v>-5.957390501424531E-2</v>
      </c>
      <c r="M65" s="154">
        <v>8.1906265326090244E-2</v>
      </c>
      <c r="N65" s="154">
        <v>4.1739428710626303E-2</v>
      </c>
      <c r="O65" s="154">
        <v>6.1683966053179162E-2</v>
      </c>
      <c r="P65" s="154">
        <v>7.0200701523196463E-2</v>
      </c>
      <c r="Q65" s="154">
        <v>3.7911786549477355E-2</v>
      </c>
      <c r="R65" s="154">
        <v>6.1784682828111892E-2</v>
      </c>
      <c r="S65" s="154">
        <v>6.7494946028140435E-2</v>
      </c>
      <c r="T65" s="154">
        <v>6.5433794031880987E-2</v>
      </c>
      <c r="U65" s="154">
        <v>9.0419030302862025E-2</v>
      </c>
      <c r="V65" s="154">
        <v>8.8165096241051177E-2</v>
      </c>
      <c r="W65" s="154">
        <v>7.0591467886115922E-2</v>
      </c>
      <c r="X65" s="154">
        <v>5.4289293743609246E-2</v>
      </c>
      <c r="Y65" s="154">
        <v>9.2377357209580957E-3</v>
      </c>
      <c r="Z65" s="154">
        <v>-0.10679297731646853</v>
      </c>
      <c r="AA65" s="154">
        <v>-9.0919204166564294E-2</v>
      </c>
      <c r="AB65" s="424">
        <v>-3.0669256297904401E-2</v>
      </c>
      <c r="AC65" s="424">
        <v>-3.0315407107601722E-3</v>
      </c>
      <c r="AD65" s="578">
        <v>0.157</v>
      </c>
      <c r="BD65" s="341"/>
      <c r="BE65" s="342"/>
      <c r="BF65" s="343">
        <v>21326</v>
      </c>
      <c r="BG65" s="343">
        <v>356.58333333333303</v>
      </c>
      <c r="BH65" s="343">
        <v>400.33333333333303</v>
      </c>
      <c r="BI65" s="343">
        <v>-716.58333333333394</v>
      </c>
      <c r="BJ65" s="343">
        <v>40.333333333333343</v>
      </c>
    </row>
    <row r="66" spans="1:62" ht="12.4" customHeight="1">
      <c r="A66" s="50" t="s">
        <v>153</v>
      </c>
      <c r="B66" s="154">
        <v>1.8827957468322998E-2</v>
      </c>
      <c r="C66" s="154">
        <v>-2.86339926045589E-2</v>
      </c>
      <c r="D66" s="154">
        <v>5.7406887537909901E-2</v>
      </c>
      <c r="E66" s="154">
        <v>2.3877129581828527E-3</v>
      </c>
      <c r="F66" s="154">
        <v>6.180001197840479E-2</v>
      </c>
      <c r="G66" s="154">
        <v>3.8588629162865429E-2</v>
      </c>
      <c r="H66" s="154">
        <v>-2.5349378713032888E-2</v>
      </c>
      <c r="I66" s="154">
        <v>2.5826574332355356E-2</v>
      </c>
      <c r="J66" s="154">
        <v>-2.470856835885038E-2</v>
      </c>
      <c r="K66" s="154">
        <v>-1.1786882683846978E-2</v>
      </c>
      <c r="L66" s="154">
        <v>2.2020124979570399E-2</v>
      </c>
      <c r="M66" s="154">
        <v>6.1122772902306055E-2</v>
      </c>
      <c r="N66" s="154">
        <v>5.298066745432628E-2</v>
      </c>
      <c r="O66" s="154">
        <v>9.3506950181165172E-2</v>
      </c>
      <c r="P66" s="154">
        <v>4.0637597117687774E-2</v>
      </c>
      <c r="Q66" s="154">
        <v>0.11837386116169668</v>
      </c>
      <c r="R66" s="154">
        <v>-3.5649054284383475E-3</v>
      </c>
      <c r="S66" s="154">
        <v>2.9873731089558264E-2</v>
      </c>
      <c r="T66" s="154">
        <v>4.0311102116700193E-2</v>
      </c>
      <c r="U66" s="154">
        <v>-8.355552187866544E-3</v>
      </c>
      <c r="V66" s="154">
        <v>1.776142987384155E-4</v>
      </c>
      <c r="W66" s="154">
        <v>-8.822186482563843E-2</v>
      </c>
      <c r="X66" s="154">
        <v>-6.6934491810265451E-2</v>
      </c>
      <c r="Y66" s="154">
        <v>-5.4057926256570576E-2</v>
      </c>
      <c r="Z66" s="154">
        <v>2.3856450146921171E-2</v>
      </c>
      <c r="AA66" s="154">
        <v>1.979180828051641E-2</v>
      </c>
      <c r="AB66" s="424">
        <v>1.7337330063281753E-2</v>
      </c>
      <c r="AC66" s="424">
        <v>-5.3747373655695485E-2</v>
      </c>
      <c r="AD66" s="424">
        <v>-9.8737670393137744E-2</v>
      </c>
      <c r="BD66" s="341"/>
      <c r="BE66" s="342"/>
      <c r="BF66" s="338">
        <v>20413</v>
      </c>
      <c r="BG66" s="343">
        <v>444.16666666666697</v>
      </c>
      <c r="BH66" s="343">
        <v>348.08333333333303</v>
      </c>
      <c r="BI66" s="343">
        <v>-1008.833333333333</v>
      </c>
      <c r="BJ66" s="343">
        <v>-216.58333333333331</v>
      </c>
    </row>
    <row r="67" spans="1:62" ht="12.4" customHeight="1">
      <c r="BD67" s="341"/>
      <c r="BE67" s="342" t="s">
        <v>28</v>
      </c>
      <c r="BF67" s="338">
        <v>21916</v>
      </c>
      <c r="BG67" s="343">
        <v>-12.75</v>
      </c>
      <c r="BH67" s="343">
        <v>443.16666666666652</v>
      </c>
      <c r="BI67" s="343">
        <v>-1129.4999999999991</v>
      </c>
      <c r="BJ67" s="343">
        <v>-699.08333333333337</v>
      </c>
    </row>
    <row r="68" spans="1:62" ht="12.4" customHeight="1">
      <c r="BD68" s="341"/>
      <c r="BE68" s="342"/>
      <c r="BF68" s="338">
        <v>21141</v>
      </c>
      <c r="BG68" s="343">
        <v>170</v>
      </c>
      <c r="BH68" s="343">
        <v>-38.166666666666515</v>
      </c>
      <c r="BI68" s="343">
        <v>-391.66666666666606</v>
      </c>
      <c r="BJ68" s="343">
        <v>-259.83333333333331</v>
      </c>
    </row>
    <row r="69" spans="1:62" ht="12.4" customHeight="1">
      <c r="K69" s="335"/>
      <c r="O69" s="335"/>
      <c r="BD69" s="341"/>
      <c r="BE69" s="342"/>
      <c r="BF69" s="338">
        <v>20761</v>
      </c>
      <c r="BG69" s="343">
        <v>361.83333333333303</v>
      </c>
      <c r="BH69" s="343">
        <v>-130.25</v>
      </c>
      <c r="BI69" s="343">
        <v>-541.33333333333303</v>
      </c>
      <c r="BJ69" s="343">
        <v>-309.75</v>
      </c>
    </row>
    <row r="70" spans="1:62" ht="12.4" customHeight="1">
      <c r="K70" s="335"/>
      <c r="O70" s="335"/>
      <c r="BD70" s="341">
        <v>2020</v>
      </c>
      <c r="BE70" s="341" t="s">
        <v>25</v>
      </c>
      <c r="BF70" s="338">
        <v>20612</v>
      </c>
      <c r="BG70" s="343">
        <v>248.33333333333303</v>
      </c>
      <c r="BH70" s="343">
        <v>-152.83333333333348</v>
      </c>
      <c r="BI70" s="343">
        <v>-424.83333333333394</v>
      </c>
      <c r="BJ70" s="343">
        <v>-329.33333333333331</v>
      </c>
    </row>
    <row r="71" spans="1:62" ht="12.4" customHeight="1">
      <c r="K71" s="335"/>
      <c r="O71" s="335"/>
      <c r="BD71" s="341"/>
      <c r="BE71" s="341"/>
      <c r="BF71" s="338">
        <v>20643</v>
      </c>
      <c r="BG71" s="343">
        <v>328.58333333333303</v>
      </c>
      <c r="BH71" s="343">
        <v>-135.5</v>
      </c>
      <c r="BI71" s="343">
        <v>-427.66666666666697</v>
      </c>
      <c r="BJ71" s="343">
        <v>-234.58333333333334</v>
      </c>
    </row>
    <row r="72" spans="1:62" ht="12.4" customHeight="1">
      <c r="K72" s="335"/>
      <c r="O72" s="335"/>
      <c r="BD72" s="341"/>
      <c r="BE72" s="342"/>
      <c r="BF72" s="338">
        <v>19394</v>
      </c>
      <c r="BG72" s="343">
        <v>558.83333333333303</v>
      </c>
      <c r="BH72" s="343">
        <v>-174.33333333333348</v>
      </c>
      <c r="BI72" s="343">
        <v>-466.41666666666606</v>
      </c>
      <c r="BJ72" s="343">
        <v>-81.916666666666671</v>
      </c>
    </row>
    <row r="73" spans="1:62" ht="12.4" customHeight="1">
      <c r="K73" s="335"/>
      <c r="O73" s="335"/>
      <c r="BD73" s="341"/>
      <c r="BE73" s="342" t="s">
        <v>26</v>
      </c>
      <c r="BF73" s="338">
        <v>20656</v>
      </c>
      <c r="BG73" s="343">
        <v>416.25</v>
      </c>
      <c r="BH73" s="343">
        <v>-193.33333333333303</v>
      </c>
      <c r="BI73" s="343">
        <v>-294.66666666666697</v>
      </c>
      <c r="BJ73" s="343">
        <v>-71.750000000000014</v>
      </c>
    </row>
    <row r="74" spans="1:62" ht="12.4" customHeight="1">
      <c r="K74" s="335"/>
      <c r="O74" s="335"/>
      <c r="BD74" s="341"/>
      <c r="BE74" s="342"/>
      <c r="BF74" s="338">
        <v>19789</v>
      </c>
      <c r="BG74" s="343">
        <v>215.91666666666697</v>
      </c>
      <c r="BH74" s="343">
        <v>-177.33333333333348</v>
      </c>
      <c r="BI74" s="343">
        <v>-305.91666666666697</v>
      </c>
      <c r="BJ74" s="343">
        <v>-267.33333333333331</v>
      </c>
    </row>
    <row r="75" spans="1:62" ht="12.4" customHeight="1">
      <c r="K75" s="335"/>
      <c r="O75" s="335"/>
      <c r="BD75" s="341"/>
      <c r="BE75" s="342"/>
      <c r="BF75" s="338">
        <v>19563</v>
      </c>
      <c r="BG75" s="343">
        <v>566.75</v>
      </c>
      <c r="BH75" s="343">
        <v>-3.4166666666665151</v>
      </c>
      <c r="BI75" s="343">
        <v>-621.91666666666697</v>
      </c>
      <c r="BJ75" s="343">
        <v>-58.583333333333343</v>
      </c>
    </row>
    <row r="76" spans="1:62" ht="12.4" customHeight="1">
      <c r="K76" s="335"/>
      <c r="O76" s="335"/>
      <c r="BD76" s="341"/>
      <c r="BE76" s="342" t="s">
        <v>27</v>
      </c>
      <c r="BF76" s="338">
        <v>18047</v>
      </c>
      <c r="BG76" s="343">
        <v>518.41666666666697</v>
      </c>
      <c r="BH76" s="343">
        <v>-34.83333333333303</v>
      </c>
      <c r="BI76" s="343">
        <v>-838.66666666666697</v>
      </c>
      <c r="BJ76" s="343">
        <v>-355.08333333333337</v>
      </c>
    </row>
    <row r="77" spans="1:62" ht="12.4" customHeight="1">
      <c r="BD77" s="341"/>
      <c r="BE77" s="342"/>
      <c r="BF77" s="335">
        <v>18290</v>
      </c>
      <c r="BG77" s="335">
        <v>619.58333333333394</v>
      </c>
      <c r="BH77" s="335">
        <v>40.75</v>
      </c>
      <c r="BI77" s="335">
        <v>-769.16666666666606</v>
      </c>
      <c r="BJ77" s="335">
        <v>-108.83333333333334</v>
      </c>
    </row>
    <row r="78" spans="1:62" ht="12.4" customHeight="1">
      <c r="BD78" s="341"/>
      <c r="BE78" s="342"/>
      <c r="BF78" s="335">
        <v>17829</v>
      </c>
      <c r="BG78" s="335">
        <v>775.41666666666606</v>
      </c>
      <c r="BH78" s="335">
        <v>141.41666666666674</v>
      </c>
      <c r="BI78" s="335">
        <v>-818.16666666666697</v>
      </c>
      <c r="BJ78" s="335">
        <v>98.666666666666657</v>
      </c>
    </row>
    <row r="79" spans="1:62" ht="12.4" customHeight="1">
      <c r="BD79" s="341"/>
      <c r="BE79" s="342" t="s">
        <v>28</v>
      </c>
      <c r="BF79" s="335">
        <v>18318</v>
      </c>
      <c r="BG79" s="335">
        <v>987.25</v>
      </c>
      <c r="BH79" s="335">
        <v>222.08333333333348</v>
      </c>
      <c r="BI79" s="335">
        <v>-1064.5</v>
      </c>
      <c r="BJ79" s="335">
        <v>144.83333333333337</v>
      </c>
    </row>
    <row r="80" spans="1:62" ht="12.4" customHeight="1">
      <c r="BD80" s="341"/>
      <c r="BE80" s="342"/>
      <c r="BF80" s="335">
        <v>18587</v>
      </c>
      <c r="BG80" s="335">
        <v>967.58333333333394</v>
      </c>
      <c r="BH80" s="335">
        <v>430.74999999999977</v>
      </c>
      <c r="BI80" s="335">
        <v>-1357.75</v>
      </c>
      <c r="BJ80" s="335">
        <v>40.583333333333314</v>
      </c>
    </row>
    <row r="81" spans="56:62" ht="12.4" customHeight="1">
      <c r="BD81" s="341"/>
      <c r="BE81" s="342"/>
      <c r="BF81" s="335">
        <v>18103</v>
      </c>
      <c r="BG81" s="335">
        <v>1046.083333333333</v>
      </c>
      <c r="BH81" s="335">
        <v>661.5</v>
      </c>
      <c r="BI81" s="335">
        <v>-1578.833333333333</v>
      </c>
      <c r="BJ81" s="335">
        <v>128.75</v>
      </c>
    </row>
    <row r="82" spans="56:62" ht="12.4" customHeight="1">
      <c r="BD82" s="341">
        <v>2021</v>
      </c>
      <c r="BE82" s="341" t="s">
        <v>25</v>
      </c>
      <c r="BF82" s="335">
        <v>16472</v>
      </c>
      <c r="BG82" s="335">
        <v>1044.666666666667</v>
      </c>
      <c r="BH82" s="335">
        <v>702.25000000000023</v>
      </c>
      <c r="BI82" s="335">
        <v>-1775.9166666666661</v>
      </c>
      <c r="BJ82" s="335">
        <v>-29</v>
      </c>
    </row>
    <row r="83" spans="56:62" ht="12.4" customHeight="1">
      <c r="BD83" s="341"/>
      <c r="BE83" s="341"/>
      <c r="BF83" s="335">
        <v>15462</v>
      </c>
      <c r="BG83" s="335">
        <v>912.33333333333303</v>
      </c>
      <c r="BH83" s="335">
        <v>730.33333333333326</v>
      </c>
      <c r="BI83" s="335">
        <v>-1792.75</v>
      </c>
      <c r="BJ83" s="335">
        <v>-150.08333333333331</v>
      </c>
    </row>
    <row r="84" spans="56:62" ht="12.4" customHeight="1">
      <c r="BD84" s="341"/>
      <c r="BF84" s="335">
        <v>16775</v>
      </c>
      <c r="BG84" s="335">
        <v>585.33333333333394</v>
      </c>
      <c r="BH84" s="335">
        <v>761.33333333333326</v>
      </c>
      <c r="BI84" s="335">
        <v>-1368.416666666667</v>
      </c>
      <c r="BJ84" s="335">
        <v>-21.75</v>
      </c>
    </row>
    <row r="85" spans="56:62" ht="12.4" customHeight="1">
      <c r="BD85" s="341"/>
      <c r="BE85" s="341" t="s">
        <v>26</v>
      </c>
      <c r="BF85" s="335">
        <v>16689</v>
      </c>
      <c r="BG85" s="335">
        <v>738.08333333333303</v>
      </c>
      <c r="BH85" s="335">
        <v>854.33333333333326</v>
      </c>
      <c r="BI85" s="335">
        <v>-1771.9166666666661</v>
      </c>
      <c r="BJ85" s="335">
        <v>-179.49999999999997</v>
      </c>
    </row>
    <row r="86" spans="56:62" ht="12.4" customHeight="1">
      <c r="BE86" s="335">
        <v>5</v>
      </c>
      <c r="BF86" s="335">
        <v>17427</v>
      </c>
      <c r="BG86" s="335">
        <v>1166.25</v>
      </c>
      <c r="BH86" s="335">
        <v>904.83333333333326</v>
      </c>
      <c r="BI86" s="335">
        <v>-1957.916666666667</v>
      </c>
      <c r="BJ86" s="335">
        <v>113.16666666666666</v>
      </c>
    </row>
  </sheetData>
  <pageMargins left="0.7" right="0.7" top="0.75" bottom="0.75" header="0.3" footer="0.3"/>
  <pageSetup scale="2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1">
    <tabColor theme="4"/>
  </sheetPr>
  <dimension ref="A1:AK78"/>
  <sheetViews>
    <sheetView showGridLines="0" zoomScale="85" zoomScaleNormal="85" workbookViewId="0">
      <pane xSplit="1" ySplit="3" topLeftCell="B4" activePane="bottomRight" state="frozen"/>
      <selection pane="topRight" activeCell="B1" sqref="B1"/>
      <selection pane="bottomLeft" activeCell="A4" sqref="A4"/>
      <selection pane="bottomRight" activeCell="AI21" sqref="AI21"/>
    </sheetView>
  </sheetViews>
  <sheetFormatPr defaultColWidth="9.28515625" defaultRowHeight="15"/>
  <cols>
    <col min="1" max="1" width="28.42578125" style="9" bestFit="1" customWidth="1"/>
    <col min="2" max="2" width="9.42578125" style="9" bestFit="1" customWidth="1"/>
    <col min="3" max="5" width="9.28515625" style="9" bestFit="1" customWidth="1"/>
    <col min="6" max="6" width="9.42578125" style="9" bestFit="1" customWidth="1"/>
    <col min="7" max="9" width="9.28515625" style="9" bestFit="1" customWidth="1"/>
    <col min="10" max="10" width="9.42578125" style="9" bestFit="1" customWidth="1"/>
    <col min="11" max="13" width="9.28515625" style="9" bestFit="1" customWidth="1"/>
    <col min="14" max="14" width="9.42578125" style="9" bestFit="1" customWidth="1"/>
    <col min="15" max="16" width="9.28515625" style="9" bestFit="1" customWidth="1"/>
    <col min="17" max="19" width="9.42578125" style="9" bestFit="1" customWidth="1"/>
    <col min="20" max="20" width="9.42578125" style="9" customWidth="1"/>
    <col min="21" max="21" width="10.42578125" style="9" customWidth="1"/>
    <col min="22" max="22" width="14.42578125" style="9" bestFit="1" customWidth="1"/>
    <col min="23" max="23" width="11.42578125" style="9" customWidth="1"/>
    <col min="24" max="24" width="10.28515625" style="9" customWidth="1"/>
    <col min="25" max="25" width="12" style="9" bestFit="1" customWidth="1"/>
    <col min="26" max="30" width="9.28515625" style="9" bestFit="1" customWidth="1"/>
    <col min="31" max="16384" width="9.28515625" style="9"/>
  </cols>
  <sheetData>
    <row r="1" spans="1:35">
      <c r="A1" s="132" t="s">
        <v>154</v>
      </c>
      <c r="B1" s="133">
        <v>2013</v>
      </c>
      <c r="C1" s="134"/>
      <c r="D1" s="134"/>
      <c r="E1" s="133"/>
      <c r="F1" s="133">
        <v>2014</v>
      </c>
      <c r="G1" s="134"/>
      <c r="H1" s="134"/>
      <c r="I1" s="134"/>
      <c r="J1" s="133">
        <v>2015</v>
      </c>
      <c r="K1" s="134"/>
      <c r="L1" s="133"/>
      <c r="M1" s="132"/>
      <c r="N1" s="133">
        <v>2016</v>
      </c>
      <c r="O1" s="134"/>
      <c r="P1" s="133"/>
      <c r="Q1" s="133"/>
      <c r="R1" s="133">
        <v>2017</v>
      </c>
      <c r="S1" s="133"/>
      <c r="T1" s="134"/>
      <c r="U1" s="134"/>
      <c r="V1" s="135">
        <v>2018</v>
      </c>
      <c r="W1" s="135"/>
      <c r="X1" s="132"/>
      <c r="Y1" s="132"/>
      <c r="Z1" s="190">
        <v>2019</v>
      </c>
      <c r="AA1" s="190"/>
      <c r="AB1" s="190"/>
      <c r="AC1" s="190"/>
      <c r="AD1" s="190">
        <v>2020</v>
      </c>
      <c r="AE1" s="190"/>
      <c r="AF1" s="190"/>
      <c r="AG1" s="190"/>
      <c r="AH1" s="190">
        <v>2021</v>
      </c>
      <c r="AI1" s="190"/>
    </row>
    <row r="2" spans="1:35">
      <c r="A2" s="127" t="s">
        <v>155</v>
      </c>
      <c r="B2" s="128" t="s">
        <v>25</v>
      </c>
      <c r="C2" s="128" t="s">
        <v>26</v>
      </c>
      <c r="D2" s="128" t="s">
        <v>27</v>
      </c>
      <c r="E2" s="128" t="s">
        <v>28</v>
      </c>
      <c r="F2" s="128" t="s">
        <v>25</v>
      </c>
      <c r="G2" s="128" t="s">
        <v>26</v>
      </c>
      <c r="H2" s="128" t="s">
        <v>27</v>
      </c>
      <c r="I2" s="128" t="s">
        <v>28</v>
      </c>
      <c r="J2" s="128" t="s">
        <v>25</v>
      </c>
      <c r="K2" s="128" t="s">
        <v>26</v>
      </c>
      <c r="L2" s="128" t="s">
        <v>27</v>
      </c>
      <c r="M2" s="128" t="s">
        <v>28</v>
      </c>
      <c r="N2" s="128" t="s">
        <v>25</v>
      </c>
      <c r="O2" s="128" t="s">
        <v>26</v>
      </c>
      <c r="P2" s="128" t="s">
        <v>27</v>
      </c>
      <c r="Q2" s="128" t="s">
        <v>28</v>
      </c>
      <c r="R2" s="128" t="s">
        <v>25</v>
      </c>
      <c r="S2" s="128" t="s">
        <v>26</v>
      </c>
      <c r="T2" s="128" t="s">
        <v>27</v>
      </c>
      <c r="U2" s="128" t="s">
        <v>28</v>
      </c>
      <c r="V2" s="128" t="s">
        <v>25</v>
      </c>
      <c r="W2" s="128" t="s">
        <v>26</v>
      </c>
      <c r="X2" s="128" t="s">
        <v>27</v>
      </c>
      <c r="Y2" s="128" t="s">
        <v>28</v>
      </c>
      <c r="Z2" s="128" t="s">
        <v>25</v>
      </c>
      <c r="AA2" s="128" t="s">
        <v>26</v>
      </c>
      <c r="AB2" s="128" t="s">
        <v>27</v>
      </c>
      <c r="AC2" s="128" t="s">
        <v>28</v>
      </c>
      <c r="AD2" s="128" t="s">
        <v>25</v>
      </c>
      <c r="AE2" s="128" t="s">
        <v>26</v>
      </c>
      <c r="AF2" s="454" t="s">
        <v>27</v>
      </c>
      <c r="AG2" s="454" t="s">
        <v>28</v>
      </c>
      <c r="AH2" s="149" t="s">
        <v>25</v>
      </c>
      <c r="AI2" s="149" t="s">
        <v>156</v>
      </c>
    </row>
    <row r="3" spans="1:35">
      <c r="A3" s="129" t="s">
        <v>157</v>
      </c>
      <c r="B3" s="127"/>
      <c r="C3" s="127"/>
      <c r="D3" s="127"/>
      <c r="E3" s="127"/>
      <c r="F3" s="127"/>
      <c r="G3" s="127"/>
      <c r="H3" s="127"/>
      <c r="I3" s="127"/>
      <c r="J3" s="127"/>
      <c r="K3" s="127"/>
      <c r="L3" s="127"/>
      <c r="M3" s="127"/>
      <c r="N3" s="127"/>
      <c r="O3" s="127"/>
      <c r="P3" s="127"/>
      <c r="Q3" s="127"/>
      <c r="R3" s="127"/>
      <c r="S3" s="127"/>
      <c r="T3" s="127"/>
      <c r="U3" s="127"/>
      <c r="V3" s="130"/>
      <c r="W3" s="130"/>
      <c r="X3" s="127"/>
      <c r="Y3" s="127"/>
      <c r="Z3" s="127"/>
      <c r="AA3" s="127"/>
      <c r="AB3" s="127"/>
      <c r="AC3" s="127"/>
      <c r="AD3" s="127"/>
      <c r="AE3" s="127"/>
      <c r="AF3" s="127"/>
      <c r="AG3" s="127"/>
      <c r="AH3" s="127"/>
      <c r="AI3" s="127"/>
    </row>
    <row r="4" spans="1:35">
      <c r="A4" s="131" t="s">
        <v>158</v>
      </c>
      <c r="B4" s="11">
        <v>-0.26762465381296147</v>
      </c>
      <c r="C4" s="11">
        <v>-0.21337307368175928</v>
      </c>
      <c r="D4" s="11">
        <v>-0.1784724345816677</v>
      </c>
      <c r="E4" s="11">
        <v>0.27379941254511642</v>
      </c>
      <c r="F4" s="11">
        <v>0.323195037649466</v>
      </c>
      <c r="G4" s="11">
        <v>0.28383350171537136</v>
      </c>
      <c r="H4" s="11">
        <v>0.23439891590475698</v>
      </c>
      <c r="I4" s="11">
        <v>0.11198735332591792</v>
      </c>
      <c r="J4" s="11">
        <v>9.6640435642693423E-2</v>
      </c>
      <c r="K4" s="11">
        <v>7.0547682655647606E-2</v>
      </c>
      <c r="L4" s="11">
        <v>9.061323036764414E-2</v>
      </c>
      <c r="M4" s="11">
        <v>5.4413193971374521E-2</v>
      </c>
      <c r="N4" s="12">
        <v>-3.1010583137245886E-2</v>
      </c>
      <c r="O4" s="12">
        <v>-4.74556740288943E-2</v>
      </c>
      <c r="P4" s="11">
        <v>-2.3232598242919261E-2</v>
      </c>
      <c r="Q4" s="11">
        <v>0.11836612463563384</v>
      </c>
      <c r="R4" s="11">
        <v>0.20755400658196196</v>
      </c>
      <c r="S4" s="11">
        <v>0.17629766967689131</v>
      </c>
      <c r="T4" s="11">
        <v>9.639085041124229E-2</v>
      </c>
      <c r="U4" s="11">
        <v>-0.18227853876066497</v>
      </c>
      <c r="V4" s="51">
        <v>-0.19101510241087005</v>
      </c>
      <c r="W4" s="51">
        <v>-0.18506019182709929</v>
      </c>
      <c r="X4" s="55">
        <v>-0.17381355850563843</v>
      </c>
      <c r="Y4" s="55">
        <v>-6.0686718764663521E-2</v>
      </c>
      <c r="Z4" s="127">
        <v>-9.3097716916087092E-2</v>
      </c>
      <c r="AA4" s="127">
        <v>-0.10642352265599282</v>
      </c>
      <c r="AB4" s="127">
        <v>-0.10864189439063114</v>
      </c>
      <c r="AC4" s="127">
        <v>-8.9110418307115802E-2</v>
      </c>
      <c r="AD4" s="127">
        <v>-5.997280935686268E-2</v>
      </c>
      <c r="AE4" s="127">
        <v>1.8979842638695038E-2</v>
      </c>
      <c r="AF4" s="127">
        <v>6.9458457710663044E-2</v>
      </c>
      <c r="AG4" s="127">
        <v>4.3755366547775384E-2</v>
      </c>
      <c r="AH4" s="127">
        <v>4.0114849003461709E-3</v>
      </c>
      <c r="AI4" s="127">
        <v>4.4401271967004698E-2</v>
      </c>
    </row>
    <row r="5" spans="1:35">
      <c r="A5" s="131" t="s">
        <v>159</v>
      </c>
      <c r="B5" s="11">
        <v>8.4942447095733592E-2</v>
      </c>
      <c r="C5" s="11">
        <v>-0.1042272923308467</v>
      </c>
      <c r="D5" s="11">
        <v>-0.1412974261351963</v>
      </c>
      <c r="E5" s="11">
        <v>-0.47094822689855448</v>
      </c>
      <c r="F5" s="11">
        <v>-0.49471278646832406</v>
      </c>
      <c r="G5" s="11">
        <v>-0.45334896109249462</v>
      </c>
      <c r="H5" s="11">
        <v>-0.36510424297565708</v>
      </c>
      <c r="I5" s="11">
        <v>-0.29363287502099844</v>
      </c>
      <c r="J5" s="11">
        <v>-0.36251349286182188</v>
      </c>
      <c r="K5" s="11">
        <v>-0.23490842022188158</v>
      </c>
      <c r="L5" s="11">
        <v>-0.26975943693739013</v>
      </c>
      <c r="M5" s="11">
        <v>-0.20213920777306538</v>
      </c>
      <c r="N5" s="12">
        <v>-9.4183239382087322E-2</v>
      </c>
      <c r="O5" s="12">
        <v>-2.2652737338699224E-2</v>
      </c>
      <c r="P5" s="11">
        <v>-4.1738737892285681E-2</v>
      </c>
      <c r="Q5" s="11">
        <v>-4.1949654713221318E-2</v>
      </c>
      <c r="R5" s="11">
        <v>-7.3981228596195395E-2</v>
      </c>
      <c r="S5" s="11">
        <v>-6.8359041107085461E-2</v>
      </c>
      <c r="T5" s="11">
        <v>6.9157097718298421E-2</v>
      </c>
      <c r="U5" s="11">
        <v>0.27368066578805345</v>
      </c>
      <c r="V5" s="51">
        <v>0.29163133113571094</v>
      </c>
      <c r="W5" s="51">
        <v>0.22795796732482929</v>
      </c>
      <c r="X5" s="55">
        <v>0.14664880962138555</v>
      </c>
      <c r="Y5" s="55">
        <v>9.3466567825160107E-2</v>
      </c>
      <c r="Z5" s="127">
        <v>0.15364501709317235</v>
      </c>
      <c r="AA5" s="127">
        <v>0.19162234640236733</v>
      </c>
      <c r="AB5" s="127">
        <v>0.2367472682687026</v>
      </c>
      <c r="AC5" s="127">
        <v>0.13998392965008621</v>
      </c>
      <c r="AD5" s="127">
        <v>8.2445360104954069E-2</v>
      </c>
      <c r="AE5" s="127">
        <v>3.9227294378966909E-2</v>
      </c>
      <c r="AF5" s="127">
        <v>5.3402491379106215E-2</v>
      </c>
      <c r="AG5" s="127">
        <v>0.12386793559307002</v>
      </c>
      <c r="AH5" s="127">
        <v>0.19113977085212311</v>
      </c>
      <c r="AI5" s="127">
        <v>0.20832249926957799</v>
      </c>
    </row>
    <row r="6" spans="1:35">
      <c r="A6" s="127" t="s">
        <v>160</v>
      </c>
      <c r="B6" s="11">
        <v>0.2624823520326266</v>
      </c>
      <c r="C6" s="11">
        <v>0.32485513051279652</v>
      </c>
      <c r="D6" s="11">
        <v>0.49384828049975688</v>
      </c>
      <c r="E6" s="11">
        <v>0.53797209594056628</v>
      </c>
      <c r="F6" s="11">
        <v>0.65521267380720094</v>
      </c>
      <c r="G6" s="11">
        <v>0.55009112361750989</v>
      </c>
      <c r="H6" s="11">
        <v>0.36994207597087791</v>
      </c>
      <c r="I6" s="11">
        <v>0.32060448757009669</v>
      </c>
      <c r="J6" s="11">
        <v>0.2136863394821143</v>
      </c>
      <c r="K6" s="11">
        <v>8.1316672333717602E-2</v>
      </c>
      <c r="L6" s="11">
        <v>8.4172002580222893E-2</v>
      </c>
      <c r="M6" s="11">
        <v>3.2961078853334373E-2</v>
      </c>
      <c r="N6" s="11">
        <v>-0.14269079417978175</v>
      </c>
      <c r="O6" s="11">
        <v>-3.0884157602984103E-2</v>
      </c>
      <c r="P6" s="11">
        <v>-6.9418383309148068E-2</v>
      </c>
      <c r="Q6" s="11">
        <v>0.10386245262061231</v>
      </c>
      <c r="R6" s="11">
        <v>0.28190532806140078</v>
      </c>
      <c r="S6" s="11">
        <v>0.24581420709254742</v>
      </c>
      <c r="T6" s="11">
        <v>0.27524363738357072</v>
      </c>
      <c r="U6" s="11">
        <v>0.14899363877142044</v>
      </c>
      <c r="V6" s="51">
        <v>0.17977120395597979</v>
      </c>
      <c r="W6" s="51">
        <v>0.21807908935848871</v>
      </c>
      <c r="X6" s="55">
        <v>0.23286241805148397</v>
      </c>
      <c r="Y6" s="55">
        <v>0.22893421048719864</v>
      </c>
      <c r="Z6" s="127">
        <v>0.19997627486071631</v>
      </c>
      <c r="AA6" s="127">
        <v>0.13553628834186446</v>
      </c>
      <c r="AB6" s="127">
        <v>6.7418721238009252E-2</v>
      </c>
      <c r="AC6" s="127">
        <v>2.0748462441106612E-2</v>
      </c>
      <c r="AD6" s="127">
        <v>-1.0161014879058386E-2</v>
      </c>
      <c r="AE6" s="127">
        <v>-2.1190845920578148E-2</v>
      </c>
      <c r="AF6" s="127">
        <v>-2.0878192816861457E-2</v>
      </c>
      <c r="AG6" s="127">
        <v>-2.1906862292220844E-2</v>
      </c>
      <c r="AH6" s="127">
        <v>2.2110209949256512E-2</v>
      </c>
      <c r="AI6" s="127">
        <v>3.0217999759444641E-2</v>
      </c>
    </row>
    <row r="7" spans="1:35">
      <c r="A7" s="131" t="s">
        <v>4</v>
      </c>
      <c r="B7" s="11">
        <v>0.11620791042275251</v>
      </c>
      <c r="C7" s="11">
        <v>0.12789653071119991</v>
      </c>
      <c r="D7" s="11">
        <v>1.8074756822948727E-2</v>
      </c>
      <c r="E7" s="11">
        <v>-9.9007127713698628E-2</v>
      </c>
      <c r="F7" s="11">
        <v>-0.1208159695355043</v>
      </c>
      <c r="G7" s="11">
        <v>-0.1177140244987944</v>
      </c>
      <c r="H7" s="11">
        <v>-5.1010640026693033E-2</v>
      </c>
      <c r="I7" s="11">
        <v>-1.3936758438135678E-2</v>
      </c>
      <c r="J7" s="11">
        <v>4.7658385222717502E-2</v>
      </c>
      <c r="K7" s="11">
        <v>7.6613779546449823E-2</v>
      </c>
      <c r="L7" s="11">
        <v>8.1181980204350676E-2</v>
      </c>
      <c r="M7" s="11">
        <v>5.972293136813335E-2</v>
      </c>
      <c r="N7" s="11">
        <v>0.289108977368638</v>
      </c>
      <c r="O7" s="11">
        <v>0.21518233006955559</v>
      </c>
      <c r="P7" s="11">
        <v>0.29774454724318955</v>
      </c>
      <c r="Q7" s="11">
        <v>2.9662833320939348E-2</v>
      </c>
      <c r="R7" s="11">
        <v>-0.20317390531063356</v>
      </c>
      <c r="S7" s="11">
        <v>-0.1484260671722773</v>
      </c>
      <c r="T7" s="11">
        <v>-0.16437136050775597</v>
      </c>
      <c r="U7" s="11">
        <v>6.4136823959809824E-2</v>
      </c>
      <c r="V7" s="51">
        <v>3.0386384583620731E-2</v>
      </c>
      <c r="W7" s="51">
        <v>2.5277740809566053E-2</v>
      </c>
      <c r="X7" s="55">
        <v>9.2561563097351696E-3</v>
      </c>
      <c r="Y7" s="55">
        <v>-3.3887580094776437E-2</v>
      </c>
      <c r="Z7" s="127">
        <v>-3.4603008644759209E-2</v>
      </c>
      <c r="AA7" s="127">
        <f>AA8-AA6-AA5-AA4</f>
        <v>-5.4295862306299167E-2</v>
      </c>
      <c r="AB7" s="127">
        <f>AB8-AB6-AB5-AB4</f>
        <v>-5.5310781322182603E-2</v>
      </c>
      <c r="AC7" s="127">
        <f>AC8-AC6-AC5-AC4</f>
        <v>-1.8405976230201904E-3</v>
      </c>
      <c r="AD7" s="127">
        <v>5.1495882102703394E-3</v>
      </c>
      <c r="AE7" s="127">
        <f>AE8-AE6-AE5-AE4</f>
        <v>1.8284275181957327E-2</v>
      </c>
      <c r="AF7" s="127">
        <v>-4.4422810673795804E-3</v>
      </c>
      <c r="AG7" s="127">
        <v>1.6821111471231789E-2</v>
      </c>
      <c r="AH7" s="127">
        <f>AH8-AH6-AH5-AH4</f>
        <v>1.17747712287215E-2</v>
      </c>
      <c r="AI7" s="127">
        <f>AI8-AI6-AI5-AI4</f>
        <v>3.9816473009665336E-2</v>
      </c>
    </row>
    <row r="8" spans="1:35">
      <c r="A8" s="131" t="s">
        <v>161</v>
      </c>
      <c r="B8" s="11">
        <v>0.19600805573815136</v>
      </c>
      <c r="C8" s="11">
        <v>0.13515129521139002</v>
      </c>
      <c r="D8" s="11">
        <v>0.19215317660584152</v>
      </c>
      <c r="E8" s="11">
        <v>0.24181615387342958</v>
      </c>
      <c r="F8" s="11">
        <v>0.36287895545283844</v>
      </c>
      <c r="G8" s="11">
        <v>0.26286163974159216</v>
      </c>
      <c r="H8" s="11">
        <v>0.18822610887328439</v>
      </c>
      <c r="I8" s="11">
        <v>0.12502220743688075</v>
      </c>
      <c r="J8" s="11">
        <v>-4.5283325142966291E-3</v>
      </c>
      <c r="K8" s="11">
        <v>-6.4302856860664059E-3</v>
      </c>
      <c r="L8" s="11">
        <v>-1.3792223785172197E-2</v>
      </c>
      <c r="M8" s="11">
        <v>-5.5042003580223049E-2</v>
      </c>
      <c r="N8" s="12">
        <v>2.1224360669523046E-2</v>
      </c>
      <c r="O8" s="12">
        <v>0.11418976109897816</v>
      </c>
      <c r="P8" s="11">
        <v>0.16335482779883659</v>
      </c>
      <c r="Q8" s="11">
        <v>0.20994175586396402</v>
      </c>
      <c r="R8" s="11">
        <v>0.21230420073653414</v>
      </c>
      <c r="S8" s="11">
        <v>0.2053267684900757</v>
      </c>
      <c r="T8" s="11">
        <v>0.27642022500535557</v>
      </c>
      <c r="U8" s="11">
        <v>0.30453258975861908</v>
      </c>
      <c r="V8" s="51">
        <v>0.3107738172644412</v>
      </c>
      <c r="W8" s="51">
        <v>0.28625460566578509</v>
      </c>
      <c r="X8" s="55">
        <v>0.21495382547696626</v>
      </c>
      <c r="Y8" s="55">
        <v>0.22782647945291881</v>
      </c>
      <c r="Z8" s="127">
        <v>0.22592056639304237</v>
      </c>
      <c r="AA8" s="127">
        <v>0.1664392497819398</v>
      </c>
      <c r="AB8" s="127">
        <v>0.14021331379389812</v>
      </c>
      <c r="AC8" s="127">
        <v>6.9781376161056841E-2</v>
      </c>
      <c r="AD8" s="127">
        <v>3.8182012041311664E-2</v>
      </c>
      <c r="AE8" s="127">
        <v>5.5300566279041119E-2</v>
      </c>
      <c r="AF8" s="127">
        <v>9.7540475205528221E-2</v>
      </c>
      <c r="AG8" s="127">
        <v>0.16253755131985634</v>
      </c>
      <c r="AH8" s="127">
        <v>0.22903623693044728</v>
      </c>
      <c r="AI8" s="127">
        <v>0.32275824400569264</v>
      </c>
    </row>
    <row r="9" spans="1:35">
      <c r="A9" s="129" t="s">
        <v>162</v>
      </c>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row>
    <row r="10" spans="1:35">
      <c r="A10" s="127" t="s">
        <v>163</v>
      </c>
      <c r="B10" s="11">
        <v>-7.4240223704283943E-3</v>
      </c>
      <c r="C10" s="11">
        <v>7.0650357960051705E-3</v>
      </c>
      <c r="D10" s="11">
        <v>3.7384417637802446E-2</v>
      </c>
      <c r="E10" s="11">
        <v>1.5129568062516131E-2</v>
      </c>
      <c r="F10" s="11">
        <v>2.8036375904655565E-2</v>
      </c>
      <c r="G10" s="11">
        <v>2.1127232836759727E-2</v>
      </c>
      <c r="H10" s="11">
        <v>1.4445819805795023E-2</v>
      </c>
      <c r="I10" s="11">
        <v>4.9187824395326714E-2</v>
      </c>
      <c r="J10" s="11">
        <v>5.8149450756613845E-3</v>
      </c>
      <c r="K10" s="11">
        <v>-3.9552350968314878E-3</v>
      </c>
      <c r="L10" s="11">
        <v>-2.1963533488949531E-2</v>
      </c>
      <c r="M10" s="11">
        <v>-4.3003173507137213E-2</v>
      </c>
      <c r="N10" s="11">
        <v>-1.3085403390240499E-2</v>
      </c>
      <c r="O10" s="11">
        <v>2.2753331140610202E-2</v>
      </c>
      <c r="P10" s="11">
        <v>3.8746254906720866E-2</v>
      </c>
      <c r="Q10" s="11">
        <v>4.4726607966744061E-2</v>
      </c>
      <c r="R10" s="11">
        <v>3.6101986028051106E-2</v>
      </c>
      <c r="S10" s="11">
        <v>1.2349917832444716E-3</v>
      </c>
      <c r="T10" s="11">
        <v>4.2629080602187189E-2</v>
      </c>
      <c r="U10" s="11">
        <v>3.7022183516071422E-2</v>
      </c>
      <c r="V10" s="51">
        <v>4.909079300864537E-2</v>
      </c>
      <c r="W10" s="51">
        <v>6.8673976928201305E-2</v>
      </c>
      <c r="X10" s="51">
        <v>2.4027060981557734E-2</v>
      </c>
      <c r="Y10" s="51">
        <v>2.4376893062503364E-2</v>
      </c>
      <c r="Z10" s="127">
        <v>3.9628775339373735E-3</v>
      </c>
      <c r="AA10" s="127">
        <v>1.2906543221504476E-3</v>
      </c>
      <c r="AB10" s="127">
        <v>3.6180083541029431E-2</v>
      </c>
      <c r="AC10" s="127">
        <v>2.9899593477879121E-3</v>
      </c>
      <c r="AD10" s="127">
        <v>2.9980181284826379E-2</v>
      </c>
      <c r="AE10" s="127">
        <v>5.3024493965183666E-3</v>
      </c>
      <c r="AF10" s="127">
        <v>-3.9709060895926497E-2</v>
      </c>
      <c r="AG10" s="127">
        <v>-1.6493285317669026E-2</v>
      </c>
      <c r="AH10" s="127">
        <v>-1.5526090434701616E-2</v>
      </c>
      <c r="AI10" s="127">
        <v>-8.9543308097010665E-3</v>
      </c>
    </row>
    <row r="11" spans="1:35">
      <c r="A11" s="127" t="s">
        <v>164</v>
      </c>
      <c r="B11" s="11">
        <v>0.11767354926859436</v>
      </c>
      <c r="C11" s="11">
        <v>0.12209923528858072</v>
      </c>
      <c r="D11" s="11">
        <v>0.14096855345328335</v>
      </c>
      <c r="E11" s="11">
        <v>0.18739453939388839</v>
      </c>
      <c r="F11" s="11">
        <v>0.20353613814841623</v>
      </c>
      <c r="G11" s="11">
        <v>0.21899126016579934</v>
      </c>
      <c r="H11" s="11">
        <v>0.13374617712974093</v>
      </c>
      <c r="I11" s="11">
        <v>5.2798373533282053E-2</v>
      </c>
      <c r="J11" s="11">
        <v>3.5199013294525354E-4</v>
      </c>
      <c r="K11" s="11">
        <v>-3.9515384293809644E-2</v>
      </c>
      <c r="L11" s="11">
        <v>-3.4942555099856162E-3</v>
      </c>
      <c r="M11" s="11">
        <v>2.2337544863888998E-3</v>
      </c>
      <c r="N11" s="12">
        <v>2.8244183391987639E-2</v>
      </c>
      <c r="O11" s="12">
        <v>3.364881850865286E-2</v>
      </c>
      <c r="P11" s="11">
        <v>4.8844433819470345E-2</v>
      </c>
      <c r="Q11" s="11">
        <v>3.5415824040254444E-2</v>
      </c>
      <c r="R11" s="11">
        <v>9.8582978596580023E-2</v>
      </c>
      <c r="S11" s="11">
        <v>0.13422474630723866</v>
      </c>
      <c r="T11" s="11">
        <v>0.15227368340696551</v>
      </c>
      <c r="U11" s="11">
        <v>0.23292954249708037</v>
      </c>
      <c r="V11" s="51">
        <v>0.19493608220879707</v>
      </c>
      <c r="W11" s="51">
        <v>0.15763414437833848</v>
      </c>
      <c r="X11" s="51">
        <v>0.14136300994632942</v>
      </c>
      <c r="Y11" s="51">
        <v>9.6737311326174857E-2</v>
      </c>
      <c r="Z11" s="127">
        <v>0.14274220575268498</v>
      </c>
      <c r="AA11" s="127">
        <v>9.6782283269773894E-2</v>
      </c>
      <c r="AB11" s="127">
        <v>7.0758655342645818E-2</v>
      </c>
      <c r="AC11" s="127">
        <v>4.9466466194061018E-2</v>
      </c>
      <c r="AD11" s="127">
        <v>-2.1692904424484707E-2</v>
      </c>
      <c r="AE11" s="127">
        <v>5.8228651165337948E-3</v>
      </c>
      <c r="AF11" s="127">
        <v>4.22185297500468E-2</v>
      </c>
      <c r="AG11" s="127">
        <v>0.10937083538982331</v>
      </c>
      <c r="AH11" s="127">
        <v>0.16873503911168175</v>
      </c>
      <c r="AI11" s="127">
        <v>0.20704983815567227</v>
      </c>
    </row>
    <row r="12" spans="1:35">
      <c r="A12" s="127" t="s">
        <v>165</v>
      </c>
      <c r="B12" s="11">
        <v>1.0889997537040176E-2</v>
      </c>
      <c r="C12" s="11">
        <v>4.1458882179173956E-2</v>
      </c>
      <c r="D12" s="11">
        <v>4.3586374395897645E-2</v>
      </c>
      <c r="E12" s="11">
        <v>3.6690355120943798E-2</v>
      </c>
      <c r="F12" s="11">
        <v>1.1094053262135342E-2</v>
      </c>
      <c r="G12" s="11">
        <v>-1.691979082200374E-2</v>
      </c>
      <c r="H12" s="11">
        <v>-1.3667495754738275E-2</v>
      </c>
      <c r="I12" s="11">
        <v>-2.0478215393623937E-2</v>
      </c>
      <c r="J12" s="11">
        <v>-1.3271059870028318E-2</v>
      </c>
      <c r="K12" s="11">
        <v>-5.6813368598770146E-3</v>
      </c>
      <c r="L12" s="11">
        <v>-9.3282682753551439E-3</v>
      </c>
      <c r="M12" s="11">
        <v>-8.4988724122220839E-3</v>
      </c>
      <c r="N12" s="12">
        <v>1.02570034924133E-2</v>
      </c>
      <c r="O12" s="12">
        <v>1.8607973979503208E-2</v>
      </c>
      <c r="P12" s="11">
        <v>2.5029448996594133E-2</v>
      </c>
      <c r="Q12" s="11">
        <v>3.5651697323683423E-2</v>
      </c>
      <c r="R12" s="11">
        <v>4.1104395923274147E-2</v>
      </c>
      <c r="S12" s="11">
        <v>5.7047580203324733E-2</v>
      </c>
      <c r="T12" s="11">
        <v>6.310800972474355E-2</v>
      </c>
      <c r="U12" s="11">
        <v>5.1768182864936188E-2</v>
      </c>
      <c r="V12" s="51">
        <v>5.1290943994325246E-2</v>
      </c>
      <c r="W12" s="51">
        <v>4.8364157840763179E-2</v>
      </c>
      <c r="X12" s="51">
        <v>3.9831817998242286E-2</v>
      </c>
      <c r="Y12" s="51">
        <v>7.2264095520238394E-2</v>
      </c>
      <c r="Z12" s="127">
        <v>5.3308339980449607E-2</v>
      </c>
      <c r="AA12" s="127">
        <v>4.2731152752420114E-2</v>
      </c>
      <c r="AB12" s="127">
        <v>2.4865445792069233E-2</v>
      </c>
      <c r="AC12" s="127">
        <v>-3.6351308180031625E-3</v>
      </c>
      <c r="AD12" s="127">
        <v>-8.2475264725284259E-3</v>
      </c>
      <c r="AE12" s="127">
        <v>-2.8041649492233294E-2</v>
      </c>
      <c r="AF12" s="127">
        <v>-1.6666926710618753E-2</v>
      </c>
      <c r="AG12" s="127">
        <v>7.4212459177777131E-3</v>
      </c>
      <c r="AH12" s="127">
        <v>3.3903659360135792E-2</v>
      </c>
      <c r="AI12" s="127">
        <v>7.5810232701671018E-2</v>
      </c>
    </row>
    <row r="13" spans="1:35">
      <c r="A13" s="127" t="s">
        <v>166</v>
      </c>
      <c r="B13" s="11">
        <v>6.9202800538570419E-2</v>
      </c>
      <c r="C13" s="11">
        <v>-2.6548918940159399E-2</v>
      </c>
      <c r="D13" s="11">
        <v>-3.6213046955982382E-2</v>
      </c>
      <c r="E13" s="11">
        <v>5.4040448857331615E-3</v>
      </c>
      <c r="F13" s="11">
        <v>0.11101127650517274</v>
      </c>
      <c r="G13" s="11">
        <v>4.3273077659413212E-2</v>
      </c>
      <c r="H13" s="11">
        <v>6.0934293378715872E-2</v>
      </c>
      <c r="I13" s="11">
        <v>5.2271275164809665E-2</v>
      </c>
      <c r="J13" s="11">
        <v>1.8586572548411784E-2</v>
      </c>
      <c r="K13" s="11">
        <v>5.6639332308756375E-2</v>
      </c>
      <c r="L13" s="11">
        <v>3.3781690080806386E-2</v>
      </c>
      <c r="M13" s="11">
        <v>-1.956796294697727E-3</v>
      </c>
      <c r="N13" s="12">
        <v>-7.850781382579013E-3</v>
      </c>
      <c r="O13" s="12">
        <v>2.6101585246755196E-2</v>
      </c>
      <c r="P13" s="11">
        <v>3.4795527134678574E-2</v>
      </c>
      <c r="Q13" s="11">
        <v>8.377758614816215E-2</v>
      </c>
      <c r="R13" s="11">
        <v>2.4102818318187526E-2</v>
      </c>
      <c r="S13" s="11">
        <v>3.9362138984270212E-3</v>
      </c>
      <c r="T13" s="11">
        <v>1.3994606521620752E-2</v>
      </c>
      <c r="U13" s="11">
        <v>-2.1205269062539389E-2</v>
      </c>
      <c r="V13" s="51">
        <v>1.3525078685259971E-2</v>
      </c>
      <c r="W13" s="51">
        <v>1.2990203383283943E-2</v>
      </c>
      <c r="X13" s="51">
        <v>7.3445649282284919E-3</v>
      </c>
      <c r="Y13" s="51">
        <v>3.0743435228336988E-2</v>
      </c>
      <c r="Z13" s="127">
        <v>2.387575488813656E-2</v>
      </c>
      <c r="AA13" s="127">
        <v>2.502753900866185E-2</v>
      </c>
      <c r="AB13" s="127">
        <v>1.2001554643150187E-2</v>
      </c>
      <c r="AC13" s="127">
        <v>2.383568392653454E-2</v>
      </c>
      <c r="AD13" s="127">
        <v>4.0068810967150127E-2</v>
      </c>
      <c r="AE13" s="127">
        <v>7.0267507701659571E-2</v>
      </c>
      <c r="AF13" s="127">
        <v>0.10696278093092064</v>
      </c>
      <c r="AG13" s="127">
        <v>5.5583018896831468E-2</v>
      </c>
      <c r="AH13" s="127">
        <v>3.3688715662900555E-2</v>
      </c>
      <c r="AI13" s="127">
        <v>3.6923255565620462E-2</v>
      </c>
    </row>
    <row r="14" spans="1:35">
      <c r="A14" s="127" t="s">
        <v>167</v>
      </c>
      <c r="B14" s="11">
        <v>5.66573076437492E-3</v>
      </c>
      <c r="C14" s="11">
        <v>-8.9229391122101504E-3</v>
      </c>
      <c r="D14" s="11">
        <v>6.4268780748404676E-3</v>
      </c>
      <c r="E14" s="11">
        <v>-2.8023535896518478E-3</v>
      </c>
      <c r="F14" s="11">
        <v>9.201111632458547E-3</v>
      </c>
      <c r="G14" s="11">
        <v>-3.6101400983766102E-3</v>
      </c>
      <c r="H14" s="11">
        <v>-7.2326856862291889E-3</v>
      </c>
      <c r="I14" s="11">
        <v>-8.7570502629138545E-3</v>
      </c>
      <c r="J14" s="11">
        <v>-1.6010780401286898E-2</v>
      </c>
      <c r="K14" s="11">
        <v>-1.3917661744304442E-2</v>
      </c>
      <c r="L14" s="11">
        <v>-1.278785659168832E-2</v>
      </c>
      <c r="M14" s="11">
        <v>-3.8169158525550029E-3</v>
      </c>
      <c r="N14" s="12">
        <v>3.6593585579414744E-3</v>
      </c>
      <c r="O14" s="12">
        <v>1.3078052223456708E-2</v>
      </c>
      <c r="P14" s="11">
        <v>1.5939162941372556E-2</v>
      </c>
      <c r="Q14" s="11">
        <v>1.0370040385120016E-2</v>
      </c>
      <c r="R14" s="11">
        <v>1.2412021870441121E-2</v>
      </c>
      <c r="S14" s="11">
        <v>8.8832362978407235E-3</v>
      </c>
      <c r="T14" s="11">
        <v>4.4148447498386202E-3</v>
      </c>
      <c r="U14" s="11">
        <v>4.0179499430705251E-3</v>
      </c>
      <c r="V14" s="51">
        <v>1.9309193674135676E-3</v>
      </c>
      <c r="W14" s="51">
        <v>-1.4078768648019603E-3</v>
      </c>
      <c r="X14" s="51">
        <v>2.3873716226083764E-3</v>
      </c>
      <c r="Y14" s="51">
        <v>3.7047443156650768E-3</v>
      </c>
      <c r="Z14" s="127">
        <v>2.0313882378337781E-3</v>
      </c>
      <c r="AA14" s="127">
        <v>6.0762042893365207E-4</v>
      </c>
      <c r="AB14" s="127">
        <v>-3.5924255249965512E-3</v>
      </c>
      <c r="AC14" s="127">
        <v>-2.8756024893233189E-3</v>
      </c>
      <c r="AD14" s="127">
        <v>-1.9265493136518402E-3</v>
      </c>
      <c r="AE14" s="127">
        <v>1.9493935565627323E-3</v>
      </c>
      <c r="AF14" s="127">
        <v>4.7351521311061271E-3</v>
      </c>
      <c r="AG14" s="127">
        <v>6.6557364330928764E-3</v>
      </c>
      <c r="AH14" s="127">
        <v>8.2349132304309972E-3</v>
      </c>
      <c r="AI14" s="127">
        <v>1.1929248392429894E-2</v>
      </c>
    </row>
    <row r="15" spans="1:35">
      <c r="A15" s="127" t="s">
        <v>161</v>
      </c>
      <c r="B15" s="11">
        <v>0.19600805573815136</v>
      </c>
      <c r="C15" s="11">
        <v>0.13515129521139002</v>
      </c>
      <c r="D15" s="11">
        <v>0.19215317660584152</v>
      </c>
      <c r="E15" s="11">
        <v>0.24181615387342958</v>
      </c>
      <c r="F15" s="11">
        <v>0.36287895545283844</v>
      </c>
      <c r="G15" s="11">
        <v>0.26286163974159216</v>
      </c>
      <c r="H15" s="11">
        <v>0.18822610887328439</v>
      </c>
      <c r="I15" s="11">
        <v>0.12502220743688075</v>
      </c>
      <c r="J15" s="11">
        <v>-4.5283325142966291E-3</v>
      </c>
      <c r="K15" s="11">
        <v>-6.4302856860664059E-3</v>
      </c>
      <c r="L15" s="11">
        <v>-1.3792223785172197E-2</v>
      </c>
      <c r="M15" s="11">
        <v>-5.5042003580223049E-2</v>
      </c>
      <c r="N15" s="12">
        <v>2.1224360669523046E-2</v>
      </c>
      <c r="O15" s="12">
        <v>0.11418976109897816</v>
      </c>
      <c r="P15" s="11">
        <v>0.16335482779883659</v>
      </c>
      <c r="Q15" s="11">
        <v>0.20994175586396402</v>
      </c>
      <c r="R15" s="11">
        <v>0.21230420073653414</v>
      </c>
      <c r="S15" s="11">
        <v>0.2053267684900757</v>
      </c>
      <c r="T15" s="11">
        <v>0.27642022500535557</v>
      </c>
      <c r="U15" s="11">
        <v>0.30453258975861908</v>
      </c>
      <c r="V15" s="51">
        <v>0.3107738172644412</v>
      </c>
      <c r="W15" s="51">
        <v>0.28625460566578509</v>
      </c>
      <c r="X15" s="51">
        <v>0.21495382547696626</v>
      </c>
      <c r="Y15" s="51">
        <v>0.22782647945291881</v>
      </c>
      <c r="Z15" s="127">
        <v>0.22592056639304237</v>
      </c>
      <c r="AA15" s="127">
        <v>0.1664392497819398</v>
      </c>
      <c r="AB15" s="127">
        <v>0.14021331379389812</v>
      </c>
      <c r="AC15" s="127">
        <v>6.9781376161056841E-2</v>
      </c>
      <c r="AD15" s="127">
        <v>3.8182012041311664E-2</v>
      </c>
      <c r="AE15" s="127">
        <v>5.5300566279041119E-2</v>
      </c>
      <c r="AF15" s="127">
        <v>9.7540475205528221E-2</v>
      </c>
      <c r="AG15" s="127">
        <v>0.16253755131985634</v>
      </c>
      <c r="AH15" s="127">
        <v>0.22903623693044728</v>
      </c>
      <c r="AI15" s="127">
        <v>0.32275824400569264</v>
      </c>
    </row>
    <row r="16" spans="1:35">
      <c r="A16" s="127" t="s">
        <v>168</v>
      </c>
      <c r="B16" s="13">
        <v>6.7896480898303135E-2</v>
      </c>
      <c r="C16" s="13">
        <v>0.12762167463171759</v>
      </c>
      <c r="D16" s="13">
        <v>0.21449515501773231</v>
      </c>
      <c r="E16" s="13">
        <v>0.1405894932673748</v>
      </c>
      <c r="F16" s="13">
        <v>9.3217297598046964E-2</v>
      </c>
      <c r="G16" s="13">
        <v>-8.1066021881934791E-2</v>
      </c>
      <c r="H16" s="13">
        <v>-8.7987042160421525E-2</v>
      </c>
      <c r="I16" s="13">
        <v>-0.13205105958831131</v>
      </c>
      <c r="J16" s="13">
        <v>-0.16766911894867975</v>
      </c>
      <c r="K16" s="13">
        <v>-0.10635470734263797</v>
      </c>
      <c r="L16" s="13">
        <v>-0.12130418306269874</v>
      </c>
      <c r="M16" s="13">
        <v>-7.2104766972924006E-2</v>
      </c>
      <c r="N16" s="13">
        <v>9.530448298479488E-2</v>
      </c>
      <c r="O16" s="13">
        <v>0.1911717804404629</v>
      </c>
      <c r="P16" s="13">
        <v>0.25220161167868471</v>
      </c>
      <c r="Q16" s="13">
        <v>0.27439635473296664</v>
      </c>
      <c r="R16" s="13">
        <v>0.3417125640808647</v>
      </c>
      <c r="S16" s="13">
        <v>0.37207391932909162</v>
      </c>
      <c r="T16" s="13">
        <v>0.38617605284317863</v>
      </c>
      <c r="U16" s="13">
        <v>0.31581283844403973</v>
      </c>
      <c r="V16" s="52">
        <v>0.30705495548592765</v>
      </c>
      <c r="W16" s="52">
        <v>0.2327886276219131</v>
      </c>
      <c r="X16" s="52">
        <v>0.22236851132893995</v>
      </c>
      <c r="Y16" s="52">
        <v>0.42638295222323785</v>
      </c>
      <c r="Z16" s="127">
        <v>0.32018203957974917</v>
      </c>
      <c r="AA16" s="127">
        <v>0.22417284527671158</v>
      </c>
      <c r="AB16" s="127">
        <v>0.11136537109394551</v>
      </c>
      <c r="AC16" s="127">
        <v>-3.1455391863545623E-2</v>
      </c>
      <c r="AD16" s="127">
        <v>-5.4661736470464906E-2</v>
      </c>
      <c r="AE16" s="127">
        <v>-0.12859894441399622</v>
      </c>
      <c r="AF16" s="127">
        <v>-6.4084839629031221E-2</v>
      </c>
      <c r="AG16" s="127"/>
      <c r="AH16" s="127"/>
      <c r="AI16" s="127"/>
    </row>
    <row r="17" spans="1:35">
      <c r="A17" s="129" t="s">
        <v>169</v>
      </c>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row>
    <row r="18" spans="1:35">
      <c r="A18" s="127" t="s">
        <v>170</v>
      </c>
      <c r="B18" s="11"/>
      <c r="C18" s="11"/>
      <c r="D18" s="11"/>
      <c r="E18" s="11"/>
      <c r="F18" s="11"/>
      <c r="G18" s="11"/>
      <c r="H18" s="11"/>
      <c r="I18" s="11"/>
      <c r="J18" s="11"/>
      <c r="K18" s="11"/>
      <c r="L18" s="11"/>
      <c r="M18" s="11"/>
      <c r="N18" s="11"/>
      <c r="O18" s="11"/>
      <c r="P18" s="11"/>
      <c r="Q18" s="11"/>
      <c r="R18" s="11"/>
      <c r="S18" s="11"/>
      <c r="T18" s="11"/>
      <c r="U18" s="11"/>
      <c r="V18" s="51">
        <f>SUM(V19:V28)</f>
        <v>0.11433863860819465</v>
      </c>
      <c r="W18" s="51">
        <f t="shared" ref="W18:AF18" si="0">SUM(W19:W28)</f>
        <v>0.19302054966779095</v>
      </c>
      <c r="X18" s="51">
        <f t="shared" si="0"/>
        <v>0.21702308826964978</v>
      </c>
      <c r="Y18" s="51">
        <f t="shared" si="0"/>
        <v>0.26425088741985964</v>
      </c>
      <c r="Z18" s="51">
        <f t="shared" si="0"/>
        <v>0.23474992986803175</v>
      </c>
      <c r="AA18" s="51">
        <f t="shared" si="0"/>
        <v>0.18225956634851753</v>
      </c>
      <c r="AB18" s="51">
        <f t="shared" si="0"/>
        <v>0.11031866700842298</v>
      </c>
      <c r="AC18" s="51">
        <f t="shared" si="0"/>
        <v>4.9750828478273813E-2</v>
      </c>
      <c r="AD18" s="51">
        <f t="shared" si="0"/>
        <v>-1.954856718696054E-2</v>
      </c>
      <c r="AE18" s="51">
        <f t="shared" si="0"/>
        <v>-4.7688514465394766E-2</v>
      </c>
      <c r="AF18" s="51">
        <f t="shared" si="0"/>
        <v>-4.5153096446160612E-2</v>
      </c>
      <c r="AG18" s="51">
        <f>SUM(AG19:AG28)</f>
        <v>-5.007810636251997E-2</v>
      </c>
      <c r="AH18" s="51">
        <v>2.8167585688173569E-2</v>
      </c>
      <c r="AI18" s="127">
        <v>2.8888522729895172E-2</v>
      </c>
    </row>
    <row r="19" spans="1:35">
      <c r="A19" s="127" t="s">
        <v>171</v>
      </c>
      <c r="B19" s="11"/>
      <c r="C19" s="11"/>
      <c r="D19" s="11"/>
      <c r="E19" s="11"/>
      <c r="F19" s="11"/>
      <c r="G19" s="11"/>
      <c r="H19" s="11"/>
      <c r="I19" s="11"/>
      <c r="J19" s="11"/>
      <c r="K19" s="11"/>
      <c r="L19" s="11"/>
      <c r="M19" s="11"/>
      <c r="N19" s="11"/>
      <c r="O19" s="11"/>
      <c r="P19" s="11"/>
      <c r="Q19" s="11"/>
      <c r="R19" s="11"/>
      <c r="S19" s="11"/>
      <c r="T19" s="11"/>
      <c r="U19" s="11"/>
      <c r="V19" s="51">
        <v>2.7454350876326976E-3</v>
      </c>
      <c r="W19" s="51">
        <v>2.456210505846536E-3</v>
      </c>
      <c r="X19" s="51">
        <v>-2.0061236883385351E-4</v>
      </c>
      <c r="Y19" s="51">
        <v>1.5475795573665168E-3</v>
      </c>
      <c r="Z19" s="127">
        <v>1.4757347582348716E-3</v>
      </c>
      <c r="AA19" s="127">
        <v>2.763169700968245E-3</v>
      </c>
      <c r="AB19" s="127">
        <v>3.3122335269415173E-3</v>
      </c>
      <c r="AC19" s="127">
        <v>3.0832029738669989E-3</v>
      </c>
      <c r="AD19" s="127">
        <v>3.6674118580847172E-3</v>
      </c>
      <c r="AE19" s="127">
        <v>-5.5452504847787985E-3</v>
      </c>
      <c r="AF19" s="127">
        <v>-6.6522305000196952E-3</v>
      </c>
      <c r="AG19" s="127">
        <v>-4.7632118841570955E-3</v>
      </c>
      <c r="AH19" s="127">
        <v>-7.2852042835343826E-3</v>
      </c>
      <c r="AI19" s="127">
        <v>-7.4731195979132296E-3</v>
      </c>
    </row>
    <row r="20" spans="1:35">
      <c r="A20" s="127" t="s">
        <v>73</v>
      </c>
      <c r="B20" s="11"/>
      <c r="C20" s="11"/>
      <c r="D20" s="11"/>
      <c r="E20" s="11"/>
      <c r="F20" s="11"/>
      <c r="G20" s="11"/>
      <c r="H20" s="11"/>
      <c r="I20" s="11"/>
      <c r="J20" s="11"/>
      <c r="K20" s="11"/>
      <c r="L20" s="11"/>
      <c r="M20" s="11"/>
      <c r="N20" s="11"/>
      <c r="O20" s="11"/>
      <c r="P20" s="11"/>
      <c r="Q20" s="11"/>
      <c r="R20" s="11"/>
      <c r="S20" s="11"/>
      <c r="T20" s="11"/>
      <c r="U20" s="11"/>
      <c r="V20" s="51">
        <v>2.5976173155482851E-2</v>
      </c>
      <c r="W20" s="51">
        <v>2.1377368205160462E-2</v>
      </c>
      <c r="X20" s="51">
        <v>1.8871239763397676E-2</v>
      </c>
      <c r="Y20" s="51">
        <v>1.4710542631090359E-2</v>
      </c>
      <c r="Z20" s="127">
        <v>1.4936723953691423E-2</v>
      </c>
      <c r="AA20" s="127">
        <v>1.7950299250053033E-2</v>
      </c>
      <c r="AB20" s="127">
        <v>1.5403621986938384E-2</v>
      </c>
      <c r="AC20" s="127">
        <v>1.6684149085404564E-2</v>
      </c>
      <c r="AD20" s="127">
        <v>9.9671908974227827E-3</v>
      </c>
      <c r="AE20" s="127">
        <v>-2.0864654275083452E-3</v>
      </c>
      <c r="AF20" s="127">
        <v>1.0446584431992098E-2</v>
      </c>
      <c r="AG20" s="127">
        <v>1.3424092591840627E-2</v>
      </c>
      <c r="AH20" s="127">
        <v>1.6418595820394656E-2</v>
      </c>
      <c r="AI20" s="127">
        <v>1.8621376361624652E-2</v>
      </c>
    </row>
    <row r="21" spans="1:35">
      <c r="A21" s="127" t="s">
        <v>74</v>
      </c>
      <c r="B21" s="11"/>
      <c r="C21" s="11"/>
      <c r="D21" s="11"/>
      <c r="E21" s="11"/>
      <c r="F21" s="11"/>
      <c r="G21" s="11"/>
      <c r="H21" s="11"/>
      <c r="I21" s="11"/>
      <c r="J21" s="11"/>
      <c r="K21" s="11"/>
      <c r="L21" s="11"/>
      <c r="M21" s="11"/>
      <c r="N21" s="11"/>
      <c r="O21" s="11"/>
      <c r="P21" s="11"/>
      <c r="Q21" s="11"/>
      <c r="R21" s="11"/>
      <c r="S21" s="11"/>
      <c r="T21" s="11"/>
      <c r="U21" s="11"/>
      <c r="V21" s="51">
        <v>3.1935548264195738E-3</v>
      </c>
      <c r="W21" s="51">
        <v>6.5749489467414922E-3</v>
      </c>
      <c r="X21" s="51">
        <v>1.0313227036020904E-2</v>
      </c>
      <c r="Y21" s="51">
        <v>5.4549595224065378E-3</v>
      </c>
      <c r="Z21" s="127">
        <v>5.0778261576015999E-3</v>
      </c>
      <c r="AA21" s="127">
        <v>-5.1475223352966488E-3</v>
      </c>
      <c r="AB21" s="127">
        <v>-4.5693483707138077E-3</v>
      </c>
      <c r="AC21" s="127">
        <v>-9.802273248398748E-4</v>
      </c>
      <c r="AD21" s="127">
        <v>2.0310444274926183E-4</v>
      </c>
      <c r="AE21" s="127">
        <v>-2.4478495615356771E-3</v>
      </c>
      <c r="AF21" s="127">
        <v>-1.9357838192974369E-3</v>
      </c>
      <c r="AG21" s="127">
        <v>-2.2451171436186053E-3</v>
      </c>
      <c r="AH21" s="127">
        <v>-2.5441125342842426E-3</v>
      </c>
      <c r="AI21" s="127">
        <v>1.9843025759757539E-3</v>
      </c>
    </row>
    <row r="22" spans="1:35">
      <c r="A22" s="127" t="s">
        <v>75</v>
      </c>
      <c r="B22" s="11"/>
      <c r="C22" s="11"/>
      <c r="D22" s="11"/>
      <c r="E22" s="11"/>
      <c r="F22" s="11"/>
      <c r="G22" s="11"/>
      <c r="H22" s="11"/>
      <c r="I22" s="11"/>
      <c r="J22" s="11"/>
      <c r="K22" s="11"/>
      <c r="L22" s="11"/>
      <c r="M22" s="11"/>
      <c r="N22" s="11"/>
      <c r="O22" s="11"/>
      <c r="P22" s="11"/>
      <c r="Q22" s="11"/>
      <c r="R22" s="11"/>
      <c r="S22" s="11"/>
      <c r="T22" s="11"/>
      <c r="U22" s="11"/>
      <c r="V22" s="51">
        <v>-4.0626708301845444E-3</v>
      </c>
      <c r="W22" s="51">
        <v>-2.7144613964937034E-3</v>
      </c>
      <c r="X22" s="51">
        <v>2.9165023633444605E-3</v>
      </c>
      <c r="Y22" s="51">
        <v>4.1618567950016403E-3</v>
      </c>
      <c r="Z22" s="127">
        <v>4.2749075587577784E-3</v>
      </c>
      <c r="AA22" s="127">
        <v>2.4535650532899809E-3</v>
      </c>
      <c r="AB22" s="127">
        <v>1.2949764888113102E-3</v>
      </c>
      <c r="AC22" s="127">
        <v>-1.6017302745576208E-3</v>
      </c>
      <c r="AD22" s="127">
        <v>-2.5846397943073553E-3</v>
      </c>
      <c r="AE22" s="127">
        <v>-1.628393486232236E-3</v>
      </c>
      <c r="AF22" s="127">
        <v>-1.5909175430977474E-3</v>
      </c>
      <c r="AG22" s="127">
        <v>-1.0661956634029452E-3</v>
      </c>
      <c r="AH22" s="127">
        <v>-3.8031822356664782E-4</v>
      </c>
      <c r="AI22" s="127">
        <v>-1.0435936244642397E-4</v>
      </c>
    </row>
    <row r="23" spans="1:35">
      <c r="A23" s="127" t="s">
        <v>76</v>
      </c>
      <c r="B23" s="11"/>
      <c r="C23" s="11"/>
      <c r="D23" s="11"/>
      <c r="E23" s="11"/>
      <c r="F23" s="11"/>
      <c r="G23" s="11"/>
      <c r="H23" s="11"/>
      <c r="I23" s="11"/>
      <c r="J23" s="11"/>
      <c r="K23" s="11"/>
      <c r="L23" s="11"/>
      <c r="M23" s="11"/>
      <c r="N23" s="11"/>
      <c r="O23" s="11"/>
      <c r="P23" s="11"/>
      <c r="Q23" s="11"/>
      <c r="R23" s="11"/>
      <c r="S23" s="11"/>
      <c r="T23" s="11"/>
      <c r="U23" s="11"/>
      <c r="V23" s="51">
        <v>1.5066503859516558E-3</v>
      </c>
      <c r="W23" s="51">
        <v>1.4077989288880099E-2</v>
      </c>
      <c r="X23" s="51">
        <v>2.3762827550828008E-2</v>
      </c>
      <c r="Y23" s="51">
        <v>1.8212459795788446E-2</v>
      </c>
      <c r="Z23" s="127">
        <v>1.6404911698942377E-2</v>
      </c>
      <c r="AA23" s="127">
        <v>1.8111422359860706E-2</v>
      </c>
      <c r="AB23" s="127">
        <v>9.9211933649962919E-3</v>
      </c>
      <c r="AC23" s="127">
        <v>6.7346297171804658E-3</v>
      </c>
      <c r="AD23" s="127">
        <v>6.6133225864726392E-3</v>
      </c>
      <c r="AE23" s="127">
        <v>4.778650650797656E-3</v>
      </c>
      <c r="AF23" s="127">
        <v>-4.4827241223114114E-3</v>
      </c>
      <c r="AG23" s="127">
        <v>-6.3530171981027259E-3</v>
      </c>
      <c r="AH23" s="127">
        <v>-7.5010138714238879E-3</v>
      </c>
      <c r="AI23" s="127">
        <v>-7.2537041611056181E-3</v>
      </c>
    </row>
    <row r="24" spans="1:35">
      <c r="A24" s="127" t="s">
        <v>77</v>
      </c>
      <c r="B24" s="11"/>
      <c r="C24" s="11"/>
      <c r="D24" s="11"/>
      <c r="E24" s="11"/>
      <c r="F24" s="11"/>
      <c r="G24" s="11"/>
      <c r="H24" s="11"/>
      <c r="I24" s="11"/>
      <c r="J24" s="11"/>
      <c r="K24" s="11"/>
      <c r="L24" s="11"/>
      <c r="M24" s="11"/>
      <c r="N24" s="11"/>
      <c r="O24" s="11"/>
      <c r="P24" s="11"/>
      <c r="Q24" s="11"/>
      <c r="R24" s="11"/>
      <c r="S24" s="11"/>
      <c r="T24" s="11"/>
      <c r="U24" s="11"/>
      <c r="V24" s="51">
        <v>1.5112417267388226E-2</v>
      </c>
      <c r="W24" s="51">
        <v>4.3328171483426138E-2</v>
      </c>
      <c r="X24" s="51">
        <v>5.9739808311547744E-2</v>
      </c>
      <c r="Y24" s="51">
        <v>4.0476366494748749E-2</v>
      </c>
      <c r="Z24" s="127">
        <v>3.731763410208034E-2</v>
      </c>
      <c r="AA24" s="127">
        <v>3.1181400695833236E-2</v>
      </c>
      <c r="AB24" s="127">
        <v>1.7578515681317089E-2</v>
      </c>
      <c r="AC24" s="127">
        <v>2.821175727373329E-2</v>
      </c>
      <c r="AD24" s="127">
        <v>1.8679288896788045E-2</v>
      </c>
      <c r="AE24" s="127">
        <v>2.1219937913611576E-3</v>
      </c>
      <c r="AF24" s="127">
        <v>-5.1513644258861287E-3</v>
      </c>
      <c r="AG24" s="127">
        <v>-8.0871312274989181E-3</v>
      </c>
      <c r="AH24" s="127">
        <v>2.2253095996471834E-3</v>
      </c>
      <c r="AI24" s="127">
        <v>1.0580587428540325E-2</v>
      </c>
    </row>
    <row r="25" spans="1:35">
      <c r="A25" s="127" t="s">
        <v>172</v>
      </c>
      <c r="B25" s="11"/>
      <c r="C25" s="11"/>
      <c r="D25" s="11"/>
      <c r="E25" s="11"/>
      <c r="F25" s="11"/>
      <c r="G25" s="11"/>
      <c r="H25" s="11"/>
      <c r="I25" s="11"/>
      <c r="J25" s="11"/>
      <c r="K25" s="11"/>
      <c r="L25" s="11"/>
      <c r="M25" s="11"/>
      <c r="N25" s="11"/>
      <c r="O25" s="11"/>
      <c r="P25" s="11"/>
      <c r="Q25" s="11"/>
      <c r="R25" s="11"/>
      <c r="S25" s="11"/>
      <c r="T25" s="11"/>
      <c r="U25" s="11"/>
      <c r="V25" s="51">
        <v>8.1145607951977835E-4</v>
      </c>
      <c r="W25" s="51">
        <v>2.352286520804501E-3</v>
      </c>
      <c r="X25" s="51">
        <v>6.262889362175306E-3</v>
      </c>
      <c r="Y25" s="51">
        <v>1.1106047278305435E-2</v>
      </c>
      <c r="Z25" s="127">
        <v>1.2594871743936848E-2</v>
      </c>
      <c r="AA25" s="127">
        <v>1.1177229512258028E-2</v>
      </c>
      <c r="AB25" s="127">
        <v>7.5657541768197776E-3</v>
      </c>
      <c r="AC25" s="127">
        <v>1.7915848096621146E-3</v>
      </c>
      <c r="AD25" s="127">
        <v>1.9974097965428073E-3</v>
      </c>
      <c r="AE25" s="127">
        <v>4.5525291921732198E-5</v>
      </c>
      <c r="AF25" s="127">
        <v>-5.2182709496658786E-4</v>
      </c>
      <c r="AG25" s="127">
        <v>1.9690003055391286E-3</v>
      </c>
      <c r="AH25" s="127">
        <v>3.5272689704896566E-3</v>
      </c>
      <c r="AI25" s="127">
        <v>2.7957249929727772E-3</v>
      </c>
    </row>
    <row r="26" spans="1:35">
      <c r="A26" s="127" t="s">
        <v>19</v>
      </c>
      <c r="B26" s="11"/>
      <c r="C26" s="11"/>
      <c r="D26" s="11"/>
      <c r="E26" s="11"/>
      <c r="F26" s="11"/>
      <c r="G26" s="11"/>
      <c r="H26" s="11"/>
      <c r="I26" s="11"/>
      <c r="J26" s="11"/>
      <c r="K26" s="11"/>
      <c r="L26" s="11"/>
      <c r="M26" s="11"/>
      <c r="N26" s="11"/>
      <c r="O26" s="11"/>
      <c r="P26" s="11"/>
      <c r="Q26" s="11"/>
      <c r="R26" s="11"/>
      <c r="S26" s="11"/>
      <c r="T26" s="11"/>
      <c r="U26" s="11"/>
      <c r="V26" s="51">
        <v>-1.5787166661446955E-2</v>
      </c>
      <c r="W26" s="51">
        <v>-3.5898168403697319E-4</v>
      </c>
      <c r="X26" s="51">
        <v>-2.3182733485219032E-2</v>
      </c>
      <c r="Y26" s="51">
        <v>3.3491871890259225E-3</v>
      </c>
      <c r="Z26" s="127">
        <v>1.468466144711379E-2</v>
      </c>
      <c r="AA26" s="127">
        <v>2.1644948458446479E-2</v>
      </c>
      <c r="AB26" s="127">
        <v>2.0939311662259378E-2</v>
      </c>
      <c r="AC26" s="127">
        <v>1.4575263398525072E-2</v>
      </c>
      <c r="AD26" s="127">
        <v>3.0664605143641035E-4</v>
      </c>
      <c r="AE26" s="127">
        <v>-5.0873636289406167E-3</v>
      </c>
      <c r="AF26" s="127">
        <v>5.3003295064038385E-4</v>
      </c>
      <c r="AG26" s="127">
        <v>7.9553827444431326E-3</v>
      </c>
      <c r="AH26" s="127">
        <v>1.9489567776069111E-2</v>
      </c>
      <c r="AI26" s="127">
        <v>2.2664821216270253E-2</v>
      </c>
    </row>
    <row r="27" spans="1:35">
      <c r="A27" s="127" t="s">
        <v>173</v>
      </c>
      <c r="B27" s="11"/>
      <c r="C27" s="11"/>
      <c r="D27" s="11"/>
      <c r="E27" s="11"/>
      <c r="F27" s="11"/>
      <c r="G27" s="11"/>
      <c r="H27" s="11"/>
      <c r="I27" s="11"/>
      <c r="J27" s="11"/>
      <c r="K27" s="11"/>
      <c r="L27" s="11"/>
      <c r="M27" s="11"/>
      <c r="N27" s="11"/>
      <c r="O27" s="11"/>
      <c r="P27" s="11"/>
      <c r="Q27" s="11"/>
      <c r="R27" s="11"/>
      <c r="S27" s="11"/>
      <c r="T27" s="11"/>
      <c r="U27" s="11"/>
      <c r="V27" s="51">
        <v>9.3384537269698392E-2</v>
      </c>
      <c r="W27" s="51">
        <v>0.10095998186306757</v>
      </c>
      <c r="X27" s="51">
        <v>0.11252109269713748</v>
      </c>
      <c r="Y27" s="51">
        <v>0.14616318990621643</v>
      </c>
      <c r="Z27" s="127">
        <v>0.10583738499327787</v>
      </c>
      <c r="AA27" s="127">
        <v>7.0154700411449972E-2</v>
      </c>
      <c r="AB27" s="127">
        <v>2.9746755394226953E-2</v>
      </c>
      <c r="AC27" s="127">
        <v>-2.5140866253153302E-2</v>
      </c>
      <c r="AD27" s="127">
        <v>-5.7411971468150677E-2</v>
      </c>
      <c r="AE27" s="127">
        <v>-4.703942167857432E-2</v>
      </c>
      <c r="AF27" s="127">
        <v>-4.5552058920834103E-2</v>
      </c>
      <c r="AG27" s="127">
        <v>-5.2783882467622979E-2</v>
      </c>
      <c r="AH27" s="127">
        <v>-1.277339195932606E-2</v>
      </c>
      <c r="AI27" s="127">
        <v>-2.1302915054917316E-2</v>
      </c>
    </row>
    <row r="28" spans="1:35">
      <c r="A28" s="127" t="s">
        <v>4</v>
      </c>
      <c r="B28" s="11"/>
      <c r="C28" s="11"/>
      <c r="D28" s="11"/>
      <c r="E28" s="11"/>
      <c r="F28" s="11"/>
      <c r="G28" s="11"/>
      <c r="H28" s="11"/>
      <c r="I28" s="11"/>
      <c r="J28" s="11"/>
      <c r="K28" s="11"/>
      <c r="L28" s="11"/>
      <c r="M28" s="11"/>
      <c r="N28" s="11"/>
      <c r="O28" s="11"/>
      <c r="P28" s="11"/>
      <c r="Q28" s="11"/>
      <c r="R28" s="11"/>
      <c r="S28" s="11"/>
      <c r="T28" s="11"/>
      <c r="U28" s="11"/>
      <c r="V28" s="51">
        <v>-8.5417479722670261E-3</v>
      </c>
      <c r="W28" s="51">
        <v>4.9670359343948296E-3</v>
      </c>
      <c r="X28" s="51">
        <v>6.0188470392510988E-3</v>
      </c>
      <c r="Y28" s="51">
        <v>1.9068698249909595E-2</v>
      </c>
      <c r="Z28" s="127">
        <v>2.2145273454394855E-2</v>
      </c>
      <c r="AA28" s="127">
        <v>1.1970353241654517E-2</v>
      </c>
      <c r="AB28" s="127">
        <v>9.1256530968260897E-3</v>
      </c>
      <c r="AC28" s="127">
        <v>6.3930650724520954E-3</v>
      </c>
      <c r="AD28" s="127">
        <v>-9.8633045399918059E-4</v>
      </c>
      <c r="AE28" s="127">
        <v>9.200060068094677E-3</v>
      </c>
      <c r="AF28" s="127">
        <v>9.7571925976200173E-3</v>
      </c>
      <c r="AG28" s="127">
        <v>1.871973580060408E-3</v>
      </c>
      <c r="AH28" s="127">
        <v>1.6990884393708099E-2</v>
      </c>
      <c r="AI28" s="127">
        <v>8.3758083308939999E-3</v>
      </c>
    </row>
    <row r="29" spans="1:35">
      <c r="A29" s="129" t="s">
        <v>174</v>
      </c>
      <c r="B29" s="11"/>
      <c r="C29" s="11"/>
      <c r="D29" s="11"/>
      <c r="E29" s="11"/>
      <c r="F29" s="11"/>
      <c r="G29" s="11"/>
      <c r="H29" s="11"/>
      <c r="I29" s="11"/>
      <c r="J29" s="11"/>
      <c r="K29" s="11"/>
      <c r="L29" s="11"/>
      <c r="M29" s="11"/>
      <c r="N29" s="11"/>
      <c r="O29" s="11"/>
      <c r="P29" s="11"/>
      <c r="Q29" s="11"/>
      <c r="R29" s="11"/>
      <c r="S29" s="11"/>
      <c r="T29" s="11"/>
      <c r="U29" s="11"/>
      <c r="V29" s="127"/>
      <c r="W29" s="127"/>
      <c r="X29" s="127"/>
      <c r="Y29" s="127"/>
      <c r="Z29" s="127"/>
      <c r="AA29" s="127"/>
      <c r="AB29" s="127"/>
      <c r="AC29" s="127"/>
      <c r="AD29" s="127"/>
      <c r="AE29" s="127"/>
      <c r="AF29" s="127"/>
      <c r="AG29" s="127"/>
      <c r="AH29" s="127"/>
      <c r="AI29" s="127"/>
    </row>
    <row r="30" spans="1:35">
      <c r="A30" s="130" t="s">
        <v>175</v>
      </c>
      <c r="B30" s="31"/>
      <c r="C30" s="31"/>
      <c r="D30" s="31"/>
      <c r="E30" s="31"/>
      <c r="F30" s="31"/>
      <c r="G30" s="31"/>
      <c r="H30" s="31"/>
      <c r="I30" s="31"/>
      <c r="J30" s="150">
        <v>0.23748727260083516</v>
      </c>
      <c r="K30" s="150">
        <v>0.24200816958984361</v>
      </c>
      <c r="L30" s="150">
        <v>0.24343310530189902</v>
      </c>
      <c r="M30" s="150">
        <v>0.2389245862841636</v>
      </c>
      <c r="N30" s="150">
        <v>0.23049220583150581</v>
      </c>
      <c r="O30" s="150">
        <v>0.22307544837267701</v>
      </c>
      <c r="P30" s="150">
        <v>0.20908979336697339</v>
      </c>
      <c r="Q30" s="150">
        <v>0.19050768906574952</v>
      </c>
      <c r="R30" s="150">
        <v>0.19617743776638824</v>
      </c>
      <c r="S30" s="150">
        <v>0.20325414947852011</v>
      </c>
      <c r="T30" s="150">
        <v>0.20359627674157468</v>
      </c>
      <c r="U30" s="150">
        <v>0.21253446012609523</v>
      </c>
      <c r="V30" s="150">
        <v>0.21503668286930244</v>
      </c>
      <c r="W30" s="150">
        <v>0.21885970822355913</v>
      </c>
      <c r="X30" s="151">
        <v>0.20366873330431989</v>
      </c>
      <c r="Y30" s="151">
        <v>0.16035424814534588</v>
      </c>
      <c r="Z30" s="152">
        <v>0.15245370744469322</v>
      </c>
      <c r="AA30" s="152">
        <v>0.13989264581624547</v>
      </c>
      <c r="AB30" s="152">
        <v>0.12686166127600781</v>
      </c>
      <c r="AC30" s="152">
        <v>0.11049501768601916</v>
      </c>
      <c r="AD30" s="152">
        <v>0.11234870191571901</v>
      </c>
      <c r="AE30" s="152">
        <v>9.5130463525701175E-2</v>
      </c>
      <c r="AF30" s="127">
        <v>9.0637579071920896E-2</v>
      </c>
      <c r="AG30" s="127">
        <v>9.2994415449276377E-2</v>
      </c>
      <c r="AH30" s="127">
        <v>9.2351941351835345E-2</v>
      </c>
      <c r="AI30" s="127">
        <v>0.10789368853519389</v>
      </c>
    </row>
    <row r="31" spans="1:35">
      <c r="A31" s="130" t="s">
        <v>176</v>
      </c>
      <c r="B31" s="31"/>
      <c r="C31" s="31"/>
      <c r="D31" s="31"/>
      <c r="E31" s="31"/>
      <c r="F31" s="31"/>
      <c r="G31" s="31"/>
      <c r="H31" s="31"/>
      <c r="I31" s="31"/>
      <c r="J31" s="150">
        <v>0.35813882132001523</v>
      </c>
      <c r="K31" s="150">
        <v>0.31871979890181557</v>
      </c>
      <c r="L31" s="150">
        <v>0.33007982875803044</v>
      </c>
      <c r="M31" s="150">
        <v>0.31311693055076079</v>
      </c>
      <c r="N31" s="150">
        <v>0.32571915565394249</v>
      </c>
      <c r="O31" s="150">
        <v>0.31776429723043909</v>
      </c>
      <c r="P31" s="150">
        <v>0.34341599443034443</v>
      </c>
      <c r="Q31" s="150">
        <v>0.35971795699536568</v>
      </c>
      <c r="R31" s="150">
        <v>0.32159970032913626</v>
      </c>
      <c r="S31" s="150">
        <v>0.28405604758745462</v>
      </c>
      <c r="T31" s="150">
        <v>0.31994854336696754</v>
      </c>
      <c r="U31" s="150">
        <v>0.28397966985481954</v>
      </c>
      <c r="V31" s="150">
        <v>0.27480996214004416</v>
      </c>
      <c r="W31" s="150">
        <v>0.27690467700980048</v>
      </c>
      <c r="X31" s="151">
        <v>0.28317182139466274</v>
      </c>
      <c r="Y31" s="151">
        <v>0.2778838690467339</v>
      </c>
      <c r="Z31" s="152">
        <v>0.2554987192614751</v>
      </c>
      <c r="AA31" s="152">
        <v>0.26618663327965592</v>
      </c>
      <c r="AB31" s="152">
        <v>0.29877894901039664</v>
      </c>
      <c r="AC31" s="152">
        <v>0.29287724412730509</v>
      </c>
      <c r="AD31" s="152">
        <v>0.32061953086327211</v>
      </c>
      <c r="AE31" s="152">
        <v>0.32732680000983677</v>
      </c>
      <c r="AF31" s="152">
        <v>0.3337368721278669</v>
      </c>
      <c r="AG31" s="127">
        <v>0.28352610744224244</v>
      </c>
      <c r="AH31" s="127">
        <v>0.27288484649311168</v>
      </c>
      <c r="AI31" s="127">
        <v>0.26194274356372887</v>
      </c>
    </row>
    <row r="32" spans="1:35" hidden="1">
      <c r="A32" s="129" t="s">
        <v>177</v>
      </c>
      <c r="B32" s="31"/>
      <c r="C32" s="31"/>
      <c r="D32" s="31"/>
      <c r="E32" s="31"/>
      <c r="F32" s="31"/>
      <c r="G32" s="31"/>
      <c r="H32" s="31"/>
      <c r="I32" s="31"/>
      <c r="J32" s="31"/>
      <c r="K32" s="31"/>
      <c r="L32" s="31"/>
      <c r="M32" s="31"/>
      <c r="N32" s="31"/>
      <c r="O32" s="31"/>
      <c r="P32" s="31"/>
      <c r="Q32" s="31"/>
      <c r="R32" s="31"/>
      <c r="S32" s="31"/>
      <c r="T32" s="31" t="s">
        <v>178</v>
      </c>
      <c r="U32" s="31" t="s">
        <v>179</v>
      </c>
      <c r="V32" s="31" t="s">
        <v>180</v>
      </c>
      <c r="W32" s="127"/>
      <c r="X32" s="127"/>
      <c r="Y32" s="127"/>
      <c r="Z32" s="127"/>
      <c r="AA32" s="127"/>
      <c r="AB32" s="127"/>
      <c r="AC32" s="127"/>
      <c r="AD32" s="127"/>
      <c r="AE32" s="127"/>
      <c r="AF32" s="127"/>
      <c r="AG32" s="127"/>
      <c r="AH32" s="127"/>
      <c r="AI32" s="127"/>
    </row>
    <row r="33" spans="1:35" hidden="1">
      <c r="A33" s="127" t="s">
        <v>181</v>
      </c>
      <c r="B33" s="127"/>
      <c r="C33" s="127"/>
      <c r="D33" s="127"/>
      <c r="E33" s="127"/>
      <c r="F33" s="127"/>
      <c r="G33" s="127"/>
      <c r="H33" s="127"/>
      <c r="I33" s="127"/>
      <c r="J33" s="127"/>
      <c r="K33" s="127"/>
      <c r="L33" s="127"/>
      <c r="M33" s="127"/>
      <c r="N33" s="127"/>
      <c r="O33" s="127"/>
      <c r="P33" s="127"/>
      <c r="Q33" s="132">
        <v>16.677200239658866</v>
      </c>
      <c r="R33" s="132">
        <v>14.692572913352473</v>
      </c>
      <c r="S33" s="132">
        <v>18.620493758445349</v>
      </c>
      <c r="T33" s="132">
        <v>5.5760174259996411</v>
      </c>
      <c r="U33" s="132">
        <v>4.5490906044852499</v>
      </c>
      <c r="V33" s="132">
        <v>7.6548895399069714</v>
      </c>
      <c r="W33" s="127"/>
      <c r="X33" s="127"/>
      <c r="Y33" s="72"/>
      <c r="Z33" s="72"/>
      <c r="AA33" s="72"/>
      <c r="AB33" s="72"/>
      <c r="AC33" s="72"/>
      <c r="AD33" s="72"/>
      <c r="AE33" s="149"/>
      <c r="AF33" s="149"/>
      <c r="AG33" s="127"/>
      <c r="AH33" s="127"/>
      <c r="AI33" s="127"/>
    </row>
    <row r="34" spans="1:35" hidden="1">
      <c r="A34" s="127" t="s">
        <v>182</v>
      </c>
      <c r="B34" s="127"/>
      <c r="C34" s="127"/>
      <c r="D34" s="127"/>
      <c r="E34" s="127"/>
      <c r="F34" s="127"/>
      <c r="G34" s="127"/>
      <c r="H34" s="127"/>
      <c r="I34" s="127"/>
      <c r="J34" s="127"/>
      <c r="K34" s="127"/>
      <c r="L34" s="127"/>
      <c r="M34" s="127"/>
      <c r="N34" s="127"/>
      <c r="O34" s="127"/>
      <c r="P34" s="127"/>
      <c r="Q34" s="132">
        <v>38.299389444232936</v>
      </c>
      <c r="R34" s="132">
        <v>29.913158306318127</v>
      </c>
      <c r="S34" s="132">
        <v>42.360549779366373</v>
      </c>
      <c r="T34" s="132">
        <v>5.883436340584046</v>
      </c>
      <c r="U34" s="132">
        <v>4.8604340428474471</v>
      </c>
      <c r="V34" s="132">
        <v>14.287030298633507</v>
      </c>
      <c r="W34" s="127"/>
      <c r="X34" s="127"/>
      <c r="Y34" s="72"/>
      <c r="Z34" s="72"/>
      <c r="AA34" s="72"/>
      <c r="AB34" s="72"/>
      <c r="AC34" s="72"/>
      <c r="AD34" s="72"/>
      <c r="AE34" s="127"/>
      <c r="AF34" s="127"/>
      <c r="AG34" s="127"/>
      <c r="AH34" s="127"/>
      <c r="AI34" s="127"/>
    </row>
    <row r="35" spans="1:35" hidden="1">
      <c r="A35" s="127" t="s">
        <v>183</v>
      </c>
      <c r="B35" s="127"/>
      <c r="C35" s="127"/>
      <c r="D35" s="127"/>
      <c r="E35" s="127"/>
      <c r="F35" s="127"/>
      <c r="G35" s="127"/>
      <c r="H35" s="127"/>
      <c r="I35" s="127"/>
      <c r="J35" s="127"/>
      <c r="K35" s="127"/>
      <c r="L35" s="127"/>
      <c r="M35" s="127"/>
      <c r="N35" s="127"/>
      <c r="O35" s="127"/>
      <c r="P35" s="127"/>
      <c r="Q35" s="132">
        <v>34.001322265488362</v>
      </c>
      <c r="R35" s="132">
        <v>30.449444858493884</v>
      </c>
      <c r="S35" s="132">
        <v>36.036443557175197</v>
      </c>
      <c r="T35" s="132">
        <v>5.0371495982285008</v>
      </c>
      <c r="U35" s="132">
        <v>2.3508351627688882</v>
      </c>
      <c r="V35" s="132">
        <v>8.6133689818139221</v>
      </c>
      <c r="W35" s="127"/>
      <c r="X35" s="127"/>
      <c r="Y35" s="72"/>
      <c r="Z35" s="72"/>
      <c r="AA35" s="72"/>
      <c r="AB35" s="72"/>
      <c r="AC35" s="72"/>
      <c r="AD35" s="72"/>
      <c r="AE35" s="127"/>
      <c r="AF35" s="127"/>
      <c r="AG35" s="127"/>
      <c r="AH35" s="127"/>
      <c r="AI35" s="127"/>
    </row>
    <row r="36" spans="1:35" hidden="1">
      <c r="A36" s="127" t="s">
        <v>184</v>
      </c>
      <c r="B36" s="127"/>
      <c r="C36" s="127"/>
      <c r="D36" s="127"/>
      <c r="E36" s="127"/>
      <c r="F36" s="127"/>
      <c r="G36" s="127"/>
      <c r="H36" s="127"/>
      <c r="I36" s="127"/>
      <c r="J36" s="127"/>
      <c r="K36" s="127"/>
      <c r="L36" s="127"/>
      <c r="M36" s="127"/>
      <c r="N36" s="127"/>
      <c r="O36" s="127"/>
      <c r="P36" s="127"/>
      <c r="Q36" s="132">
        <v>38.422040283367522</v>
      </c>
      <c r="R36" s="132">
        <v>28.113978935721718</v>
      </c>
      <c r="S36" s="132">
        <v>33.569806009317617</v>
      </c>
      <c r="T36" s="132">
        <v>18.820260508157858</v>
      </c>
      <c r="U36" s="132">
        <v>13.894306449098087</v>
      </c>
      <c r="V36" s="132">
        <v>18.604063685383498</v>
      </c>
      <c r="W36" s="127"/>
      <c r="X36" s="127"/>
      <c r="Y36" s="72"/>
      <c r="Z36" s="72"/>
      <c r="AA36" s="72"/>
      <c r="AB36" s="72"/>
      <c r="AC36" s="72"/>
      <c r="AD36" s="72"/>
      <c r="AE36" s="127"/>
      <c r="AF36" s="127"/>
      <c r="AG36" s="127"/>
      <c r="AH36" s="127"/>
      <c r="AI36" s="127"/>
    </row>
    <row r="37" spans="1:35" hidden="1">
      <c r="A37" s="127" t="s">
        <v>185</v>
      </c>
      <c r="B37" s="127"/>
      <c r="C37" s="127"/>
      <c r="D37" s="127"/>
      <c r="E37" s="127"/>
      <c r="F37" s="127"/>
      <c r="G37" s="127"/>
      <c r="H37" s="127"/>
      <c r="I37" s="127"/>
      <c r="J37" s="127"/>
      <c r="K37" s="127"/>
      <c r="L37" s="127"/>
      <c r="M37" s="127"/>
      <c r="N37" s="127"/>
      <c r="O37" s="127"/>
      <c r="P37" s="127"/>
      <c r="Q37" s="132">
        <v>10.710979525202257</v>
      </c>
      <c r="R37" s="132">
        <v>9.0036474536677282</v>
      </c>
      <c r="S37" s="132">
        <v>12.679507688351471</v>
      </c>
      <c r="T37" s="132">
        <v>5.2397077805709165</v>
      </c>
      <c r="U37" s="132">
        <v>4.2931024399173028</v>
      </c>
      <c r="V37" s="132">
        <v>7.6907824378699461</v>
      </c>
      <c r="W37" s="127"/>
      <c r="X37" s="127"/>
      <c r="Y37" s="72"/>
      <c r="Z37" s="72"/>
      <c r="AA37" s="72"/>
      <c r="AB37" s="72"/>
      <c r="AC37" s="72"/>
      <c r="AD37" s="72"/>
      <c r="AE37" s="127"/>
      <c r="AF37" s="127"/>
      <c r="AG37" s="127"/>
      <c r="AH37" s="127"/>
      <c r="AI37" s="127"/>
    </row>
    <row r="38" spans="1:35" hidden="1">
      <c r="A38" s="127" t="s">
        <v>186</v>
      </c>
      <c r="B38" s="127"/>
      <c r="C38" s="127"/>
      <c r="D38" s="127"/>
      <c r="E38" s="127"/>
      <c r="F38" s="127"/>
      <c r="G38" s="127"/>
      <c r="H38" s="127"/>
      <c r="I38" s="127"/>
      <c r="J38" s="127"/>
      <c r="K38" s="127"/>
      <c r="L38" s="127"/>
      <c r="M38" s="127"/>
      <c r="N38" s="127"/>
      <c r="O38" s="127"/>
      <c r="P38" s="127"/>
      <c r="Q38" s="132">
        <v>10.675151906580304</v>
      </c>
      <c r="R38" s="132">
        <v>9.1586370260059304</v>
      </c>
      <c r="S38" s="132">
        <v>10.968571579261521</v>
      </c>
      <c r="T38" s="132">
        <v>2.3599885361419939</v>
      </c>
      <c r="U38" s="132">
        <v>1.3732623821670391</v>
      </c>
      <c r="V38" s="132">
        <v>2.4562974996329618</v>
      </c>
      <c r="W38" s="127"/>
      <c r="X38" s="127"/>
      <c r="Y38" s="72"/>
      <c r="Z38" s="72"/>
      <c r="AA38" s="72"/>
      <c r="AB38" s="72"/>
      <c r="AC38" s="72"/>
      <c r="AD38" s="72"/>
      <c r="AE38" s="127"/>
      <c r="AF38" s="127"/>
      <c r="AG38" s="127"/>
      <c r="AH38" s="127"/>
      <c r="AI38" s="127"/>
    </row>
    <row r="39" spans="1:35" hidden="1">
      <c r="A39" s="127" t="s">
        <v>187</v>
      </c>
      <c r="B39" s="127"/>
      <c r="C39" s="127"/>
      <c r="D39" s="127"/>
      <c r="E39" s="127"/>
      <c r="F39" s="127"/>
      <c r="G39" s="127"/>
      <c r="H39" s="127"/>
      <c r="I39" s="127"/>
      <c r="J39" s="127"/>
      <c r="K39" s="127"/>
      <c r="L39" s="127"/>
      <c r="M39" s="127"/>
      <c r="N39" s="127"/>
      <c r="O39" s="127"/>
      <c r="P39" s="127"/>
      <c r="Q39" s="132">
        <v>9.7272017850187176</v>
      </c>
      <c r="R39" s="132">
        <v>9.9899858396394539</v>
      </c>
      <c r="S39" s="132">
        <v>12.07781094483318</v>
      </c>
      <c r="T39" s="132">
        <v>4.121718728420559</v>
      </c>
      <c r="U39" s="132">
        <v>3.9315463256909169</v>
      </c>
      <c r="V39" s="132">
        <v>5.3204260983874772</v>
      </c>
      <c r="W39" s="127"/>
      <c r="X39" s="127"/>
      <c r="Y39" s="72"/>
      <c r="Z39" s="72"/>
      <c r="AA39" s="72"/>
      <c r="AB39" s="72"/>
      <c r="AC39" s="72"/>
      <c r="AD39" s="72"/>
      <c r="AE39" s="127"/>
      <c r="AF39" s="127"/>
      <c r="AG39" s="127"/>
      <c r="AH39" s="127"/>
      <c r="AI39" s="127"/>
    </row>
    <row r="41" spans="1:35">
      <c r="A41" s="10" t="s">
        <v>188</v>
      </c>
      <c r="U41" s="31" t="s">
        <v>189</v>
      </c>
      <c r="V41" s="31" t="s">
        <v>190</v>
      </c>
      <c r="W41" s="31" t="s">
        <v>191</v>
      </c>
    </row>
    <row r="42" spans="1:35">
      <c r="A42" s="9" t="s">
        <v>73</v>
      </c>
      <c r="U42" s="72">
        <v>7.1857332054173745E-2</v>
      </c>
      <c r="V42" s="72">
        <v>8.038420919690327E-2</v>
      </c>
      <c r="W42" s="72">
        <v>8.576960748655782E-2</v>
      </c>
    </row>
    <row r="43" spans="1:35">
      <c r="A43" s="9" t="s">
        <v>74</v>
      </c>
      <c r="U43" s="72">
        <v>7.1337463541924551E-2</v>
      </c>
      <c r="V43" s="72">
        <v>6.7934975873834777E-2</v>
      </c>
      <c r="W43" s="72">
        <v>7.1418800408210303E-2</v>
      </c>
    </row>
    <row r="44" spans="1:35">
      <c r="A44" s="9" t="s">
        <v>76</v>
      </c>
      <c r="U44" s="72">
        <v>7.9365521377874934E-2</v>
      </c>
      <c r="V44" s="72">
        <v>7.9445115728900756E-2</v>
      </c>
      <c r="W44" s="72">
        <v>7.1584010525541295E-2</v>
      </c>
    </row>
    <row r="45" spans="1:35">
      <c r="A45" s="9" t="s">
        <v>77</v>
      </c>
      <c r="U45" s="72">
        <v>0.14270150592199951</v>
      </c>
      <c r="V45" s="72">
        <v>0.13441127254591817</v>
      </c>
      <c r="W45" s="72">
        <v>0.14836489598793431</v>
      </c>
    </row>
    <row r="46" spans="1:35">
      <c r="A46" s="9" t="s">
        <v>192</v>
      </c>
      <c r="U46" s="72">
        <v>0.24902070117656125</v>
      </c>
      <c r="V46" s="72">
        <v>0.25410508736803988</v>
      </c>
      <c r="W46" s="72">
        <v>0.2613950288921591</v>
      </c>
    </row>
    <row r="47" spans="1:35">
      <c r="A47" s="9" t="s">
        <v>62</v>
      </c>
      <c r="U47" s="72">
        <v>0.2247654308355983</v>
      </c>
      <c r="V47" s="72">
        <v>0.22344137212820606</v>
      </c>
      <c r="W47" s="72">
        <v>0.20209545339911994</v>
      </c>
    </row>
    <row r="48" spans="1:35">
      <c r="A48" s="9" t="s">
        <v>4</v>
      </c>
      <c r="U48" s="72">
        <v>0.16095204509186767</v>
      </c>
      <c r="V48" s="72">
        <v>0.16027796715819717</v>
      </c>
      <c r="W48" s="72">
        <v>0.1593722033004773</v>
      </c>
    </row>
    <row r="50" spans="1:36" hidden="1">
      <c r="A50" s="10" t="s">
        <v>193</v>
      </c>
      <c r="B50" s="9">
        <v>2008</v>
      </c>
      <c r="C50" s="9">
        <v>2009</v>
      </c>
      <c r="D50" s="9">
        <v>2010</v>
      </c>
      <c r="E50" s="9">
        <v>2011</v>
      </c>
      <c r="F50" s="9">
        <v>2012</v>
      </c>
      <c r="G50" s="9">
        <v>2013</v>
      </c>
      <c r="H50" s="9">
        <v>2014</v>
      </c>
      <c r="I50" s="9" t="s">
        <v>194</v>
      </c>
      <c r="J50" s="9" t="s">
        <v>195</v>
      </c>
      <c r="K50" s="9" t="s">
        <v>196</v>
      </c>
      <c r="L50" s="9" t="s">
        <v>197</v>
      </c>
      <c r="M50" s="9" t="s">
        <v>198</v>
      </c>
      <c r="N50" s="9" t="s">
        <v>199</v>
      </c>
      <c r="O50" s="9" t="s">
        <v>200</v>
      </c>
      <c r="P50" s="9" t="s">
        <v>201</v>
      </c>
      <c r="Q50" s="9" t="s">
        <v>202</v>
      </c>
      <c r="R50" s="9" t="s">
        <v>203</v>
      </c>
      <c r="S50" s="9" t="s">
        <v>204</v>
      </c>
      <c r="T50" s="9" t="s">
        <v>205</v>
      </c>
      <c r="U50" s="9" t="s">
        <v>206</v>
      </c>
      <c r="V50" s="9" t="s">
        <v>207</v>
      </c>
      <c r="W50" s="9" t="s">
        <v>208</v>
      </c>
      <c r="X50" s="9" t="s">
        <v>209</v>
      </c>
      <c r="Y50" s="9" t="s">
        <v>210</v>
      </c>
      <c r="Z50" s="9" t="s">
        <v>211</v>
      </c>
    </row>
    <row r="51" spans="1:36" hidden="1">
      <c r="A51" s="9" t="s">
        <v>212</v>
      </c>
      <c r="B51" s="9">
        <v>281.12257113384032</v>
      </c>
      <c r="C51" s="9">
        <v>583.74101583761524</v>
      </c>
      <c r="D51" s="9">
        <v>458.37368990328656</v>
      </c>
      <c r="E51" s="9">
        <v>401.7532399906915</v>
      </c>
      <c r="F51" s="9">
        <v>402.77624636234009</v>
      </c>
      <c r="G51" s="9">
        <v>681.40700417507207</v>
      </c>
      <c r="H51" s="9">
        <v>898.44645757535</v>
      </c>
      <c r="I51" s="9">
        <v>1258.8989792892228</v>
      </c>
      <c r="J51" s="9">
        <v>1373.6292647999999</v>
      </c>
      <c r="K51" s="9">
        <v>1660.8949498804818</v>
      </c>
      <c r="L51" s="9">
        <v>1680.2923933700856</v>
      </c>
      <c r="M51" s="9">
        <v>1926.5927114034062</v>
      </c>
      <c r="N51" s="9">
        <v>1860.1219356165586</v>
      </c>
      <c r="O51" s="9">
        <v>1900.2703544843555</v>
      </c>
      <c r="P51" s="9">
        <v>1947.3640587664886</v>
      </c>
      <c r="Q51" s="9">
        <v>2020.7789249341392</v>
      </c>
      <c r="R51" s="9">
        <v>1919.771894101026</v>
      </c>
      <c r="S51" s="9">
        <v>1987.8195129054975</v>
      </c>
      <c r="T51" s="9">
        <v>1967.9285154290906</v>
      </c>
      <c r="U51" s="9">
        <v>2158.2519719753732</v>
      </c>
      <c r="V51" s="9">
        <v>2135.6229442724189</v>
      </c>
      <c r="W51" s="9">
        <v>2338.0814856678908</v>
      </c>
      <c r="X51" s="9">
        <v>2621.6635079766452</v>
      </c>
      <c r="Y51" s="9">
        <v>2768.551424446141</v>
      </c>
      <c r="Z51" s="9">
        <v>2920.1945697674769</v>
      </c>
    </row>
    <row r="52" spans="1:36" hidden="1">
      <c r="A52" s="9" t="s">
        <v>73</v>
      </c>
      <c r="B52" s="9">
        <v>43.81699688248861</v>
      </c>
      <c r="C52" s="9">
        <v>76.994944135080274</v>
      </c>
      <c r="D52" s="9">
        <v>86.084040481047211</v>
      </c>
      <c r="E52" s="9">
        <v>110.3060339675726</v>
      </c>
      <c r="F52" s="9">
        <v>109.58295883213231</v>
      </c>
      <c r="G52" s="9">
        <v>254.6689757518543</v>
      </c>
      <c r="H52" s="9">
        <v>206.50943293919124</v>
      </c>
      <c r="I52" s="9">
        <v>426.48099371697441</v>
      </c>
      <c r="J52" s="9">
        <v>444.72339010000002</v>
      </c>
      <c r="K52" s="9">
        <v>555.08283918184588</v>
      </c>
      <c r="L52" s="9">
        <v>587.19986875509312</v>
      </c>
      <c r="M52" s="9">
        <v>605.78084312873978</v>
      </c>
      <c r="N52" s="9">
        <v>655.27705015449783</v>
      </c>
      <c r="O52" s="9">
        <v>636.46334346542869</v>
      </c>
      <c r="P52" s="9">
        <v>595.0648133078289</v>
      </c>
      <c r="Q52" s="9">
        <v>573.94615214182784</v>
      </c>
      <c r="R52" s="9">
        <v>461.15018326406528</v>
      </c>
      <c r="S52" s="9">
        <v>462.59725174984038</v>
      </c>
      <c r="T52" s="9">
        <v>420.37043656777251</v>
      </c>
      <c r="U52" s="9">
        <v>503.55675866942909</v>
      </c>
      <c r="V52" s="9">
        <v>489.67749385566407</v>
      </c>
      <c r="W52" s="9">
        <v>422.10599291558265</v>
      </c>
      <c r="X52" s="9">
        <v>503.06664211426647</v>
      </c>
      <c r="Y52" s="9">
        <v>516.97883512279634</v>
      </c>
      <c r="Z52" s="9">
        <v>513.79549765816273</v>
      </c>
    </row>
    <row r="53" spans="1:36" hidden="1">
      <c r="A53" s="9" t="s">
        <v>74</v>
      </c>
      <c r="B53" s="9">
        <v>34.830879003084704</v>
      </c>
      <c r="C53" s="9">
        <v>98.904343221497868</v>
      </c>
      <c r="D53" s="9">
        <v>100.44263025082223</v>
      </c>
      <c r="E53" s="9">
        <v>56.135421979260094</v>
      </c>
      <c r="F53" s="9">
        <v>41.61783879790211</v>
      </c>
      <c r="G53" s="9">
        <v>153.36800562305731</v>
      </c>
      <c r="H53" s="9">
        <v>111.44913774335501</v>
      </c>
      <c r="I53" s="9">
        <v>157.84216147342963</v>
      </c>
      <c r="J53" s="9">
        <v>191.59794410000003</v>
      </c>
      <c r="K53" s="9">
        <v>225.15316489684952</v>
      </c>
      <c r="L53" s="9">
        <v>214.5658392210542</v>
      </c>
      <c r="M53" s="9">
        <v>226.73474420655555</v>
      </c>
      <c r="N53" s="9">
        <v>215.75136496209979</v>
      </c>
      <c r="O53" s="9">
        <v>203.63464300408967</v>
      </c>
      <c r="P53" s="9">
        <v>233.35819801665704</v>
      </c>
      <c r="Q53" s="9">
        <v>263.01635289536802</v>
      </c>
      <c r="R53" s="9">
        <v>344.09325132858919</v>
      </c>
      <c r="S53" s="9">
        <v>328.81315207709383</v>
      </c>
      <c r="T53" s="9">
        <v>356.76225886287284</v>
      </c>
      <c r="U53" s="9">
        <v>369.21056176824186</v>
      </c>
      <c r="V53" s="9">
        <v>373.52755608093582</v>
      </c>
      <c r="W53" s="9">
        <v>381.90256250344146</v>
      </c>
      <c r="X53" s="9">
        <v>412.04922893230531</v>
      </c>
      <c r="Y53" s="9">
        <v>421.74017335827716</v>
      </c>
      <c r="Z53" s="9">
        <v>498.0750649447113</v>
      </c>
    </row>
    <row r="54" spans="1:36" hidden="1">
      <c r="A54" s="9" t="s">
        <v>76</v>
      </c>
      <c r="B54" s="9">
        <v>63.471339539114702</v>
      </c>
      <c r="C54" s="9">
        <v>145.1209187910151</v>
      </c>
      <c r="D54" s="9">
        <v>82.883879005482299</v>
      </c>
      <c r="E54" s="9">
        <v>62.399902963521207</v>
      </c>
      <c r="F54" s="9">
        <v>80.049425892660395</v>
      </c>
      <c r="G54" s="9">
        <v>61.374333348707431</v>
      </c>
      <c r="H54" s="9">
        <v>119.57308942393023</v>
      </c>
      <c r="I54" s="9">
        <v>157.05320298475198</v>
      </c>
      <c r="J54" s="9">
        <v>170.28459519999998</v>
      </c>
      <c r="K54" s="9">
        <v>181.92862337689931</v>
      </c>
      <c r="L54" s="9">
        <v>214.46373153101425</v>
      </c>
      <c r="M54" s="9">
        <v>291.0449689689641</v>
      </c>
      <c r="N54" s="9">
        <v>243.58691099755336</v>
      </c>
      <c r="O54" s="9">
        <v>197.92783278958177</v>
      </c>
      <c r="P54" s="9">
        <v>238.47621737578214</v>
      </c>
      <c r="Q54" s="9">
        <v>233.62737112974443</v>
      </c>
      <c r="R54" s="9">
        <v>248.71688274816032</v>
      </c>
      <c r="S54" s="9">
        <v>337.02558722817002</v>
      </c>
      <c r="T54" s="9">
        <v>388.81355488969194</v>
      </c>
      <c r="U54" s="9">
        <v>418.23408308923337</v>
      </c>
      <c r="V54" s="9">
        <v>390.29777369837348</v>
      </c>
      <c r="W54" s="9">
        <v>419.95799195021817</v>
      </c>
      <c r="X54" s="9">
        <v>601.01883141177916</v>
      </c>
      <c r="Y54" s="9">
        <v>603.58595352454006</v>
      </c>
      <c r="Z54" s="9">
        <v>580.68406301141135</v>
      </c>
    </row>
    <row r="55" spans="1:36" hidden="1">
      <c r="A55" s="9" t="s">
        <v>213</v>
      </c>
      <c r="B55" s="9">
        <v>47.574977916185695</v>
      </c>
      <c r="C55" s="9">
        <v>95.705248502437712</v>
      </c>
      <c r="D55" s="9">
        <v>62.70959887054962</v>
      </c>
      <c r="E55" s="9">
        <v>50.944622345201999</v>
      </c>
      <c r="F55" s="9">
        <v>52.661292541176387</v>
      </c>
      <c r="G55" s="9">
        <v>72.671362090676837</v>
      </c>
      <c r="H55" s="9">
        <v>216.77084714221562</v>
      </c>
      <c r="I55" s="9">
        <v>201.21147388344122</v>
      </c>
      <c r="J55" s="9">
        <v>225.12124449999999</v>
      </c>
      <c r="K55" s="9">
        <v>279.27969456483896</v>
      </c>
      <c r="L55" s="9">
        <v>263.95121487443862</v>
      </c>
      <c r="M55" s="9">
        <v>296.50030592235009</v>
      </c>
      <c r="N55" s="9">
        <v>273.06104116017343</v>
      </c>
      <c r="O55" s="9">
        <v>325.87501521966357</v>
      </c>
      <c r="P55" s="9">
        <v>357.24831362606437</v>
      </c>
      <c r="Q55" s="9">
        <v>354.04821574069126</v>
      </c>
      <c r="R55" s="9">
        <v>269.97406848323283</v>
      </c>
      <c r="S55" s="9">
        <v>215.72224122133466</v>
      </c>
      <c r="T55" s="9">
        <v>203.98467885969239</v>
      </c>
      <c r="U55" s="9">
        <v>198.22143272260911</v>
      </c>
      <c r="V55" s="9">
        <v>213.55340766515425</v>
      </c>
      <c r="W55" s="9">
        <v>231.57831789168799</v>
      </c>
      <c r="X55" s="9">
        <v>199.5220596964468</v>
      </c>
      <c r="Y55" s="9">
        <v>213.99375799715014</v>
      </c>
      <c r="Z55" s="9">
        <v>283.4178107364188</v>
      </c>
    </row>
    <row r="56" spans="1:36" hidden="1">
      <c r="A56" s="9" t="s">
        <v>214</v>
      </c>
      <c r="B56" s="9">
        <v>10.6672245318136</v>
      </c>
      <c r="C56" s="9">
        <v>33.915367556533099</v>
      </c>
      <c r="D56" s="9">
        <v>29.445764836457197</v>
      </c>
      <c r="E56" s="9">
        <v>24.034891931504298</v>
      </c>
      <c r="F56" s="9">
        <v>21.439206997425003</v>
      </c>
      <c r="G56" s="9">
        <v>26.702499836764396</v>
      </c>
      <c r="H56" s="9">
        <v>37.072407368663804</v>
      </c>
      <c r="I56" s="9">
        <v>49.530962596804301</v>
      </c>
      <c r="J56" s="9">
        <v>49.990371199999998</v>
      </c>
      <c r="K56" s="9">
        <v>62.146368708921109</v>
      </c>
      <c r="L56" s="9">
        <v>68.421490183401801</v>
      </c>
      <c r="M56" s="9">
        <v>94.2844450583531</v>
      </c>
      <c r="N56" s="9">
        <v>102.3442531110617</v>
      </c>
      <c r="O56" s="9">
        <v>120.80496005819042</v>
      </c>
      <c r="P56" s="9">
        <v>125.23754506074638</v>
      </c>
      <c r="Q56" s="9">
        <v>161.73285291987378</v>
      </c>
      <c r="R56" s="9">
        <v>158.30345870307289</v>
      </c>
      <c r="S56" s="9">
        <v>166.72475040607642</v>
      </c>
      <c r="T56" s="9">
        <v>150.22261921825273</v>
      </c>
      <c r="U56" s="9">
        <v>172.32672288362957</v>
      </c>
      <c r="V56" s="9">
        <v>157.99819371712516</v>
      </c>
      <c r="W56" s="9">
        <v>183.17082958452261</v>
      </c>
      <c r="X56" s="9">
        <v>183.31204127734722</v>
      </c>
      <c r="Y56" s="9">
        <v>202.6003193299525</v>
      </c>
      <c r="Z56" s="9">
        <v>206.75320591597497</v>
      </c>
    </row>
    <row r="57" spans="1:36" hidden="1">
      <c r="A57" s="9" t="s">
        <v>4</v>
      </c>
      <c r="B57" s="9">
        <v>80.761153261153027</v>
      </c>
      <c r="C57" s="9">
        <v>133.10019363105113</v>
      </c>
      <c r="D57" s="9">
        <v>96.807776458928004</v>
      </c>
      <c r="E57" s="9">
        <v>97.932366803631282</v>
      </c>
      <c r="F57" s="9">
        <v>97.425523301043881</v>
      </c>
      <c r="G57" s="9">
        <v>112.62182752401179</v>
      </c>
      <c r="H57" s="9">
        <v>207.0715429579941</v>
      </c>
      <c r="I57" s="9">
        <v>266.78018463382136</v>
      </c>
      <c r="J57" s="9">
        <v>291.91171969999982</v>
      </c>
      <c r="K57" s="9">
        <v>357.3042591511271</v>
      </c>
      <c r="L57" s="9">
        <v>331.69024880508368</v>
      </c>
      <c r="M57" s="9">
        <v>412.24740411844346</v>
      </c>
      <c r="N57" s="9">
        <v>370.10131523117229</v>
      </c>
      <c r="O57" s="9">
        <v>415.56455994740168</v>
      </c>
      <c r="P57" s="9">
        <v>397.97897137940959</v>
      </c>
      <c r="Q57" s="9">
        <v>434.40798010663411</v>
      </c>
      <c r="R57" s="9">
        <v>437.53404957390535</v>
      </c>
      <c r="S57" s="9">
        <v>476.93653022298213</v>
      </c>
      <c r="T57" s="9">
        <v>447.77496703080828</v>
      </c>
      <c r="U57" s="9">
        <v>496.70241284223016</v>
      </c>
      <c r="V57" s="9">
        <v>510.56851925516617</v>
      </c>
      <c r="W57" s="9">
        <v>699.36579082243793</v>
      </c>
      <c r="X57" s="9">
        <v>722.69470454450015</v>
      </c>
      <c r="Y57" s="9">
        <v>809.65238511342432</v>
      </c>
      <c r="Z57" s="9">
        <v>837.46892750079826</v>
      </c>
    </row>
    <row r="58" spans="1:36">
      <c r="R58" s="132"/>
      <c r="S58" s="132"/>
      <c r="T58" s="132"/>
      <c r="U58" s="132"/>
    </row>
    <row r="59" spans="1:36">
      <c r="A59" s="214" t="s">
        <v>215</v>
      </c>
      <c r="Q59" s="132"/>
      <c r="R59" s="132"/>
      <c r="S59" s="132"/>
      <c r="T59" s="132"/>
      <c r="U59" s="132"/>
      <c r="V59" s="132"/>
    </row>
    <row r="60" spans="1:36">
      <c r="A60" s="9" t="s">
        <v>216</v>
      </c>
      <c r="Q60" s="132"/>
      <c r="R60" s="132"/>
      <c r="S60" s="132"/>
      <c r="T60" s="132"/>
      <c r="U60" s="132"/>
      <c r="V60" s="55">
        <v>-5.9607810180161702E-2</v>
      </c>
      <c r="W60" s="55">
        <v>4.2071956221105822E-2</v>
      </c>
      <c r="X60" s="55">
        <v>0.19899589056588307</v>
      </c>
      <c r="Y60" s="55">
        <v>2.9216612679020537E-2</v>
      </c>
      <c r="Z60" s="55">
        <v>-2.3238085561609112E-2</v>
      </c>
      <c r="AA60" s="55">
        <v>-9.465271451644508E-2</v>
      </c>
      <c r="AB60" s="55">
        <v>-6.268168568167809E-3</v>
      </c>
      <c r="AC60" s="55">
        <v>-3.2775742011319386E-2</v>
      </c>
      <c r="AD60" s="55">
        <v>0.25702528132675395</v>
      </c>
      <c r="AE60" s="55">
        <v>0.3398344492685228</v>
      </c>
      <c r="AF60" s="55">
        <v>0.16439859501232457</v>
      </c>
      <c r="AG60" s="55">
        <v>0.55010906264587045</v>
      </c>
      <c r="AH60" s="55">
        <v>0.11724599493692889</v>
      </c>
      <c r="AI60" s="55">
        <v>-1.5786643811984247E-2</v>
      </c>
      <c r="AJ60" s="55"/>
    </row>
    <row r="61" spans="1:36">
      <c r="A61" s="9" t="s">
        <v>171</v>
      </c>
      <c r="Q61" s="132"/>
      <c r="R61" s="132"/>
      <c r="S61" s="132"/>
      <c r="T61" s="132"/>
      <c r="U61" s="132"/>
      <c r="V61" s="55">
        <v>-1.2785996747071596E-2</v>
      </c>
      <c r="W61" s="55">
        <v>-5.0202275661979942E-3</v>
      </c>
      <c r="X61" s="55">
        <v>-3.8593735484064987E-2</v>
      </c>
      <c r="Y61" s="55">
        <v>-3.4908550891142871E-2</v>
      </c>
      <c r="Z61" s="55">
        <v>1.622841331684755E-3</v>
      </c>
      <c r="AA61" s="55">
        <v>7.6083679974130018E-4</v>
      </c>
      <c r="AB61" s="55">
        <v>-1.2129112312737459E-3</v>
      </c>
      <c r="AC61" s="55">
        <v>-5.0708109697002093E-3</v>
      </c>
      <c r="AD61" s="55">
        <v>-3.5719863279216283E-3</v>
      </c>
      <c r="AE61" s="55">
        <v>-4.6401626369667083E-3</v>
      </c>
      <c r="AF61" s="55">
        <v>4.577587557730918E-3</v>
      </c>
      <c r="AG61" s="55">
        <v>3.1931420341769468E-3</v>
      </c>
      <c r="AH61" s="55">
        <v>-7.1046062187220867E-4</v>
      </c>
      <c r="AI61" s="55">
        <v>-1.0867438334679273E-3</v>
      </c>
      <c r="AJ61" s="55"/>
    </row>
    <row r="62" spans="1:36">
      <c r="A62" s="9" t="s">
        <v>73</v>
      </c>
      <c r="Q62" s="132"/>
      <c r="R62" s="132"/>
      <c r="S62" s="132"/>
      <c r="T62" s="132"/>
      <c r="U62" s="132"/>
      <c r="V62" s="55">
        <v>-9.9897723624374449E-2</v>
      </c>
      <c r="W62" s="55">
        <v>1.2534440714424675E-2</v>
      </c>
      <c r="X62" s="55">
        <v>-6.0617982634878338E-2</v>
      </c>
      <c r="Y62" s="55">
        <v>-0.17881189310193796</v>
      </c>
      <c r="Z62" s="55">
        <v>-0.21513277933226646</v>
      </c>
      <c r="AA62" s="55">
        <v>-0.21951074015654159</v>
      </c>
      <c r="AB62" s="55">
        <v>-6.5453936258410644E-2</v>
      </c>
      <c r="AC62" s="55">
        <v>5.0418855947301583E-2</v>
      </c>
      <c r="AD62" s="55">
        <v>0.12495663081321118</v>
      </c>
      <c r="AE62" s="55">
        <v>8.2678433383943845E-2</v>
      </c>
      <c r="AF62" s="55">
        <v>0.1217808968149246</v>
      </c>
      <c r="AG62" s="55">
        <v>0.16727763741145132</v>
      </c>
      <c r="AH62" s="55">
        <v>-1.9538979030431114E-2</v>
      </c>
      <c r="AI62" s="55">
        <v>-4.6676355745036924E-2</v>
      </c>
      <c r="AJ62" s="55"/>
    </row>
    <row r="63" spans="1:36">
      <c r="A63" s="9" t="s">
        <v>74</v>
      </c>
      <c r="Q63" s="132"/>
      <c r="R63" s="132"/>
      <c r="S63" s="132"/>
      <c r="T63" s="132"/>
      <c r="U63" s="132"/>
      <c r="V63" s="55">
        <v>-1.1436203688043841E-2</v>
      </c>
      <c r="W63" s="55">
        <v>-4.5159212638300125E-3</v>
      </c>
      <c r="X63" s="55">
        <v>-1.5514792930410939E-2</v>
      </c>
      <c r="Y63" s="55">
        <v>-8.5775174990442613E-2</v>
      </c>
      <c r="Z63" s="55">
        <v>-3.4217091615949005E-2</v>
      </c>
      <c r="AA63" s="55">
        <v>-9.6417550107456854E-2</v>
      </c>
      <c r="AB63" s="55">
        <v>-4.1114774033251034E-2</v>
      </c>
      <c r="AC63" s="55">
        <v>-1.4458152374774628E-2</v>
      </c>
      <c r="AD63" s="55">
        <v>6.1278671715407504E-2</v>
      </c>
      <c r="AE63" s="55">
        <v>5.078387598945161E-2</v>
      </c>
      <c r="AF63" s="55">
        <v>8.3363027578763557E-2</v>
      </c>
      <c r="AG63" s="55">
        <v>3.8021146954549098E-2</v>
      </c>
      <c r="AH63" s="55">
        <v>-6.0896103438115223E-3</v>
      </c>
      <c r="AI63" s="55">
        <v>4.6850229514244768E-4</v>
      </c>
      <c r="AJ63" s="55"/>
    </row>
    <row r="64" spans="1:36">
      <c r="A64" s="9" t="s">
        <v>75</v>
      </c>
      <c r="Q64" s="132"/>
      <c r="R64" s="132"/>
      <c r="S64" s="132"/>
      <c r="T64" s="132"/>
      <c r="U64" s="132"/>
      <c r="V64" s="55">
        <v>-6.4195785370436608E-3</v>
      </c>
      <c r="W64" s="55">
        <v>-8.8390338983012733E-3</v>
      </c>
      <c r="X64" s="55">
        <v>-2.6240953176458566E-3</v>
      </c>
      <c r="Y64" s="55">
        <v>-8.9521055433919793E-4</v>
      </c>
      <c r="Z64" s="55">
        <v>-2.4067699142905803E-3</v>
      </c>
      <c r="AA64" s="55">
        <v>-5.9029558360015508E-4</v>
      </c>
      <c r="AB64" s="55">
        <v>1.2315722388886469E-3</v>
      </c>
      <c r="AC64" s="55">
        <v>2.3658951849896202E-3</v>
      </c>
      <c r="AD64" s="55">
        <v>1.804966050879332E-4</v>
      </c>
      <c r="AE64" s="55">
        <v>5.6063753725026858E-4</v>
      </c>
      <c r="AF64" s="55">
        <v>-7.4114570255459135E-4</v>
      </c>
      <c r="AG64" s="55">
        <v>-9.4669936436393026E-5</v>
      </c>
      <c r="AH64" s="55">
        <v>1.5187291837881112E-3</v>
      </c>
      <c r="AI64" s="55">
        <v>4.1939042680320228E-3</v>
      </c>
      <c r="AJ64" s="55"/>
    </row>
    <row r="65" spans="1:37">
      <c r="A65" s="9" t="s">
        <v>76</v>
      </c>
      <c r="Q65" s="132"/>
      <c r="V65" s="55">
        <v>0.12849570931318752</v>
      </c>
      <c r="W65" s="55">
        <v>6.8318610702562677E-2</v>
      </c>
      <c r="X65" s="55">
        <v>2.2891215017929279E-2</v>
      </c>
      <c r="Y65" s="55">
        <v>0.11393342538004132</v>
      </c>
      <c r="Z65" s="55">
        <v>2.7483741143285667E-2</v>
      </c>
      <c r="AA65" s="55">
        <v>2.2255667348171138E-2</v>
      </c>
      <c r="AB65" s="55">
        <v>3.3431793107238525E-2</v>
      </c>
      <c r="AC65" s="55">
        <v>-0.15197586244334596</v>
      </c>
      <c r="AD65" s="55">
        <v>-4.1328540612561984E-2</v>
      </c>
      <c r="AE65" s="55">
        <v>4.7259337912257039E-2</v>
      </c>
      <c r="AF65" s="55">
        <v>-1.6435797830238352E-2</v>
      </c>
      <c r="AG65" s="55">
        <v>-8.193541124888095E-3</v>
      </c>
      <c r="AH65" s="55">
        <v>-3.1349388875655207E-2</v>
      </c>
      <c r="AI65" s="55">
        <v>-4.2640855973153237E-2</v>
      </c>
      <c r="AJ65" s="55"/>
    </row>
    <row r="66" spans="1:37">
      <c r="A66" s="9" t="s">
        <v>77</v>
      </c>
      <c r="V66" s="55">
        <v>-2.5548025648864624E-2</v>
      </c>
      <c r="W66" s="55">
        <v>-1.9752079285283951E-2</v>
      </c>
      <c r="X66" s="55">
        <v>2.5865048872012887E-2</v>
      </c>
      <c r="Y66" s="55">
        <v>1.8915387473275754E-2</v>
      </c>
      <c r="Z66" s="55">
        <v>1.2367656667076617E-2</v>
      </c>
      <c r="AA66" s="55">
        <v>1.2623350458044219E-2</v>
      </c>
      <c r="AB66" s="55">
        <v>8.2335265043481362E-2</v>
      </c>
      <c r="AC66" s="55">
        <v>7.0991460134566295E-2</v>
      </c>
      <c r="AD66" s="55">
        <v>0.13482787251757425</v>
      </c>
      <c r="AE66" s="55">
        <v>0.12652013019974709</v>
      </c>
      <c r="AF66" s="55">
        <v>-1.5286077289449883E-2</v>
      </c>
      <c r="AG66" s="55">
        <v>0.10826505239832394</v>
      </c>
      <c r="AH66" s="55">
        <v>8.3773208941252814E-3</v>
      </c>
      <c r="AI66" s="55">
        <v>-1.4191485383047656E-2</v>
      </c>
      <c r="AJ66" s="55"/>
    </row>
    <row r="67" spans="1:37">
      <c r="A67" s="9" t="s">
        <v>172</v>
      </c>
      <c r="V67" s="55">
        <v>2.0489580299037761E-3</v>
      </c>
      <c r="W67" s="55">
        <v>7.0640591164543177E-3</v>
      </c>
      <c r="X67" s="55">
        <v>4.2483826587039093E-3</v>
      </c>
      <c r="Y67" s="55">
        <v>1.0899067063430266E-2</v>
      </c>
      <c r="Z67" s="55">
        <v>9.0886047614662166E-3</v>
      </c>
      <c r="AA67" s="55">
        <v>-1.0273844801377975E-2</v>
      </c>
      <c r="AB67" s="55">
        <v>1.0322743540590188E-2</v>
      </c>
      <c r="AC67" s="55">
        <v>-1.1505890793290527E-2</v>
      </c>
      <c r="AD67" s="55">
        <v>-4.8881382199481502E-3</v>
      </c>
      <c r="AE67" s="55">
        <v>9.6670797658278563E-3</v>
      </c>
      <c r="AF67" s="55">
        <v>-8.3202705576137879E-3</v>
      </c>
      <c r="AG67" s="55">
        <v>2.5496060043635756E-2</v>
      </c>
      <c r="AH67" s="55">
        <v>1.4904464480305359E-2</v>
      </c>
      <c r="AI67" s="55">
        <v>4.357594915538319E-3</v>
      </c>
      <c r="AJ67" s="55"/>
    </row>
    <row r="68" spans="1:37">
      <c r="A68" s="9" t="s">
        <v>19</v>
      </c>
      <c r="V68" s="55">
        <v>-4.6467470269973096E-2</v>
      </c>
      <c r="W68" s="55">
        <v>-2.9877132470234883E-2</v>
      </c>
      <c r="X68" s="55">
        <v>0.2499272531524282</v>
      </c>
      <c r="Y68" s="55">
        <v>0.19023798370602438</v>
      </c>
      <c r="Z68" s="55">
        <v>0.15160051576342762</v>
      </c>
      <c r="AA68" s="55">
        <v>0.15885767660442957</v>
      </c>
      <c r="AB68" s="55">
        <v>-7.7181761696505313E-2</v>
      </c>
      <c r="AC68" s="55">
        <v>-4.8560082700390313E-2</v>
      </c>
      <c r="AD68" s="55">
        <v>-6.7271397930601055E-3</v>
      </c>
      <c r="AE68" s="55">
        <v>1.5368567441463529E-2</v>
      </c>
      <c r="AF68" s="55">
        <v>8.1412166250048011E-3</v>
      </c>
      <c r="AG68" s="55">
        <v>0.19611249267635003</v>
      </c>
      <c r="AH68" s="55">
        <v>0.11791437830050872</v>
      </c>
      <c r="AI68" s="55">
        <v>9.1984742532052161E-2</v>
      </c>
      <c r="AJ68" s="55"/>
    </row>
    <row r="69" spans="1:37">
      <c r="A69" s="9" t="s">
        <v>173</v>
      </c>
      <c r="V69" s="55">
        <v>1.9046048053074204E-2</v>
      </c>
      <c r="W69" s="55">
        <v>1.9049774465559027E-2</v>
      </c>
      <c r="X69" s="55">
        <v>1.8619955929577849E-2</v>
      </c>
      <c r="Y69" s="55">
        <v>2.4463132263721796E-2</v>
      </c>
      <c r="Z69" s="55">
        <v>5.6497302988584262E-2</v>
      </c>
      <c r="AA69" s="55">
        <v>6.5383442838061273E-2</v>
      </c>
      <c r="AB69" s="55">
        <v>6.1571022822213467E-2</v>
      </c>
      <c r="AC69" s="55">
        <v>6.0188960401231194E-2</v>
      </c>
      <c r="AD69" s="55">
        <v>-2.9419968196587178E-2</v>
      </c>
      <c r="AE69" s="55">
        <v>-2.7692508354566589E-2</v>
      </c>
      <c r="AF69" s="55">
        <v>-5.6322213239253877E-2</v>
      </c>
      <c r="AG69" s="55">
        <v>-7.2265907333910154E-2</v>
      </c>
      <c r="AH69" s="55">
        <v>-2.4638301471980779E-2</v>
      </c>
      <c r="AI69" s="55">
        <v>-2.4761301268055855E-2</v>
      </c>
      <c r="AJ69" s="55"/>
    </row>
    <row r="70" spans="1:37">
      <c r="A70" s="9" t="s">
        <v>4</v>
      </c>
      <c r="V70" s="55">
        <v>-6.6435270609560204E-3</v>
      </c>
      <c r="W70" s="55">
        <v>3.1094657059530773E-3</v>
      </c>
      <c r="X70" s="55">
        <v>-5.2053586977687969E-3</v>
      </c>
      <c r="Y70" s="55">
        <v>-2.884155366961063E-2</v>
      </c>
      <c r="Z70" s="55">
        <v>-3.0142107354628279E-2</v>
      </c>
      <c r="AA70" s="55">
        <v>-2.7741257915915914E-2</v>
      </c>
      <c r="AB70" s="55">
        <v>-1.0197182101139278E-2</v>
      </c>
      <c r="AC70" s="55">
        <v>1.4829885602093687E-2</v>
      </c>
      <c r="AD70" s="55">
        <v>2.1717382825552044E-2</v>
      </c>
      <c r="AE70" s="55">
        <v>3.9329058030114772E-2</v>
      </c>
      <c r="AF70" s="55">
        <v>4.3641371055011043E-2</v>
      </c>
      <c r="AG70" s="55">
        <v>9.2297649522617597E-2</v>
      </c>
      <c r="AH70" s="55">
        <v>5.6857842421952291E-2</v>
      </c>
      <c r="AI70" s="55">
        <v>1.2565354380012314E-2</v>
      </c>
      <c r="AJ70" s="55"/>
    </row>
    <row r="71" spans="1:37">
      <c r="V71" s="55"/>
      <c r="W71" s="55"/>
      <c r="X71" s="55"/>
      <c r="Y71" s="55"/>
      <c r="Z71" s="55"/>
      <c r="AA71" s="55"/>
      <c r="AB71" s="55"/>
      <c r="AC71" s="55"/>
      <c r="AD71" s="55"/>
      <c r="AE71" s="55"/>
      <c r="AF71" s="55"/>
      <c r="AG71" s="55"/>
      <c r="AH71" s="55"/>
      <c r="AI71" s="55"/>
      <c r="AJ71" s="55"/>
    </row>
    <row r="73" spans="1:37">
      <c r="B73" s="133">
        <v>2013</v>
      </c>
      <c r="C73" s="134"/>
      <c r="D73" s="134"/>
      <c r="E73" s="133"/>
      <c r="F73" s="133">
        <v>2014</v>
      </c>
      <c r="G73" s="134"/>
      <c r="H73" s="134"/>
      <c r="I73" s="134"/>
      <c r="J73" s="133">
        <v>2015</v>
      </c>
      <c r="K73" s="134"/>
      <c r="L73" s="133"/>
      <c r="M73" s="132"/>
      <c r="N73" s="133">
        <v>2016</v>
      </c>
      <c r="O73" s="134"/>
      <c r="P73" s="133"/>
      <c r="Q73" s="133"/>
      <c r="R73" s="133">
        <v>2017</v>
      </c>
      <c r="S73" s="133"/>
      <c r="T73" s="134"/>
      <c r="U73" s="134"/>
      <c r="V73" s="9">
        <v>2018</v>
      </c>
      <c r="W73" s="135"/>
      <c r="X73" s="135"/>
      <c r="Y73" s="132"/>
      <c r="Z73" s="132"/>
      <c r="AA73" s="9">
        <v>2019</v>
      </c>
      <c r="AB73" s="190"/>
      <c r="AC73" s="190"/>
      <c r="AD73" s="190"/>
      <c r="AE73" s="190"/>
      <c r="AF73" s="9">
        <v>2020</v>
      </c>
      <c r="AG73" s="190"/>
      <c r="AH73" s="190"/>
      <c r="AI73" s="190"/>
      <c r="AJ73" s="190"/>
      <c r="AK73" s="190">
        <v>2021</v>
      </c>
    </row>
    <row r="74" spans="1:37">
      <c r="B74" s="128" t="s">
        <v>25</v>
      </c>
      <c r="C74" s="128" t="s">
        <v>26</v>
      </c>
      <c r="D74" s="128" t="s">
        <v>27</v>
      </c>
      <c r="E74" s="128" t="s">
        <v>28</v>
      </c>
      <c r="F74" s="128" t="s">
        <v>25</v>
      </c>
      <c r="G74" s="128" t="s">
        <v>26</v>
      </c>
      <c r="H74" s="128" t="s">
        <v>27</v>
      </c>
      <c r="I74" s="128" t="s">
        <v>28</v>
      </c>
      <c r="J74" s="128" t="s">
        <v>25</v>
      </c>
      <c r="K74" s="128" t="s">
        <v>26</v>
      </c>
      <c r="L74" s="128" t="s">
        <v>27</v>
      </c>
      <c r="M74" s="128" t="s">
        <v>28</v>
      </c>
      <c r="N74" s="128" t="s">
        <v>25</v>
      </c>
      <c r="O74" s="128" t="s">
        <v>26</v>
      </c>
      <c r="P74" s="128" t="s">
        <v>27</v>
      </c>
      <c r="Q74" s="128" t="s">
        <v>28</v>
      </c>
      <c r="R74" s="128" t="s">
        <v>25</v>
      </c>
      <c r="S74" s="128" t="s">
        <v>26</v>
      </c>
      <c r="T74" s="128" t="s">
        <v>27</v>
      </c>
      <c r="U74" s="128" t="s">
        <v>28</v>
      </c>
      <c r="V74" s="128" t="s">
        <v>25</v>
      </c>
      <c r="W74" s="9" t="s">
        <v>156</v>
      </c>
      <c r="X74" s="128" t="s">
        <v>26</v>
      </c>
      <c r="Y74" s="128" t="s">
        <v>27</v>
      </c>
      <c r="Z74" s="128" t="s">
        <v>28</v>
      </c>
      <c r="AA74" s="128" t="s">
        <v>25</v>
      </c>
      <c r="AB74" s="9" t="s">
        <v>156</v>
      </c>
      <c r="AC74" s="128" t="s">
        <v>26</v>
      </c>
      <c r="AD74" s="128" t="s">
        <v>27</v>
      </c>
      <c r="AE74" s="128" t="s">
        <v>28</v>
      </c>
      <c r="AF74" s="128" t="s">
        <v>25</v>
      </c>
      <c r="AG74" s="9" t="s">
        <v>156</v>
      </c>
      <c r="AH74" s="128" t="s">
        <v>26</v>
      </c>
      <c r="AI74" s="454" t="s">
        <v>27</v>
      </c>
      <c r="AJ74" s="454" t="s">
        <v>28</v>
      </c>
      <c r="AK74" s="149" t="s">
        <v>156</v>
      </c>
    </row>
    <row r="75" spans="1:37">
      <c r="A75" s="214" t="s">
        <v>177</v>
      </c>
    </row>
    <row r="76" spans="1:37">
      <c r="A76" s="9" t="s">
        <v>217</v>
      </c>
      <c r="B76" s="453">
        <v>1.7812238080456224</v>
      </c>
      <c r="C76" s="453">
        <v>4.9953567814477937</v>
      </c>
      <c r="D76" s="453">
        <v>8.2553424336345191</v>
      </c>
      <c r="E76" s="453">
        <v>11.395920099779142</v>
      </c>
      <c r="F76" s="453">
        <v>2.3645409749185764</v>
      </c>
      <c r="G76" s="453">
        <v>5.7118528573601282</v>
      </c>
      <c r="H76" s="453">
        <v>8.5788014774471986</v>
      </c>
      <c r="I76" s="453">
        <v>11.545716245961172</v>
      </c>
      <c r="J76" s="453">
        <v>2.1688571367758063</v>
      </c>
      <c r="K76" s="453">
        <v>4.690651677567935</v>
      </c>
      <c r="L76" s="453">
        <v>7.2510038809423074</v>
      </c>
      <c r="M76" s="453">
        <v>9.490928194907081</v>
      </c>
      <c r="N76" s="453">
        <v>2.2906346781265206</v>
      </c>
      <c r="O76" s="453">
        <v>5.5304153230159043</v>
      </c>
      <c r="P76" s="453">
        <v>8.1995730279545764</v>
      </c>
      <c r="Q76" s="453">
        <v>11.293748312909678</v>
      </c>
      <c r="R76" s="453">
        <v>2.8776243015915499</v>
      </c>
      <c r="S76" s="453">
        <v>6.5956311621269545</v>
      </c>
      <c r="T76" s="453">
        <v>10.16328747728652</v>
      </c>
      <c r="U76" s="453">
        <v>14.212481094536145</v>
      </c>
      <c r="V76" s="453">
        <v>3.8778188885835121</v>
      </c>
      <c r="W76" s="453">
        <v>5.4</v>
      </c>
      <c r="X76" s="453">
        <v>9.7175423919335895</v>
      </c>
      <c r="Y76" s="453">
        <v>15.029480834562126</v>
      </c>
      <c r="Z76" s="453">
        <v>22.138185923038005</v>
      </c>
      <c r="AA76" s="453">
        <v>4.247032109779397</v>
      </c>
      <c r="AB76" s="453">
        <v>6.2</v>
      </c>
      <c r="AC76" s="453">
        <v>10.211625975098945</v>
      </c>
      <c r="AD76" s="453">
        <v>15.3206285051394</v>
      </c>
      <c r="AE76" s="453">
        <v>21.038906263890841</v>
      </c>
      <c r="AF76" s="453">
        <v>4.1409294353756216</v>
      </c>
      <c r="AG76" s="453">
        <v>5.7</v>
      </c>
      <c r="AH76" s="453">
        <v>9.4220879424654989</v>
      </c>
      <c r="AI76" s="453">
        <v>14.739336450895937</v>
      </c>
      <c r="AJ76" s="453">
        <v>19.781357345929599</v>
      </c>
      <c r="AK76" s="453">
        <v>7.1</v>
      </c>
    </row>
    <row r="77" spans="1:37">
      <c r="A77" s="9" t="s">
        <v>218</v>
      </c>
      <c r="B77" s="453">
        <v>1.4180996164510744</v>
      </c>
      <c r="C77" s="453">
        <v>3.4939852779191058</v>
      </c>
      <c r="D77" s="453">
        <v>5.5629431346616558</v>
      </c>
      <c r="E77" s="453">
        <v>7.8563098733175458</v>
      </c>
      <c r="F77" s="453">
        <v>1.9790209465146429</v>
      </c>
      <c r="G77" s="453">
        <v>4.4704805629803932</v>
      </c>
      <c r="H77" s="453">
        <v>6.9778551243417288</v>
      </c>
      <c r="I77" s="453">
        <v>9.8612968673818848</v>
      </c>
      <c r="J77" s="453">
        <v>2.2412444713529243</v>
      </c>
      <c r="K77" s="453">
        <v>4.8589638131436113</v>
      </c>
      <c r="L77" s="453">
        <v>7.3322986506964547</v>
      </c>
      <c r="M77" s="453">
        <v>9.6089234702642639</v>
      </c>
      <c r="N77" s="453">
        <v>2.2205155317158072</v>
      </c>
      <c r="O77" s="453">
        <v>5.1054139153367082</v>
      </c>
      <c r="P77" s="453">
        <v>7.7023143383207335</v>
      </c>
      <c r="Q77" s="453">
        <v>11.110303581891728</v>
      </c>
      <c r="R77" s="453">
        <v>2.4677608813720271</v>
      </c>
      <c r="S77" s="453">
        <v>5.6332503108971101</v>
      </c>
      <c r="T77" s="453">
        <v>8.7737955242101151</v>
      </c>
      <c r="U77" s="453">
        <v>12.40825529624424</v>
      </c>
      <c r="V77" s="453">
        <v>3.2272529980131268</v>
      </c>
      <c r="W77" s="453">
        <v>4.5</v>
      </c>
      <c r="X77" s="453">
        <v>7.8298298193706515</v>
      </c>
      <c r="Y77" s="453">
        <v>12.268671917917334</v>
      </c>
      <c r="Z77" s="453">
        <v>18.28346108837161</v>
      </c>
      <c r="AA77" s="453">
        <v>4.056561426076204</v>
      </c>
      <c r="AB77" s="453">
        <v>5.8</v>
      </c>
      <c r="AC77" s="453">
        <v>9.2789624409098259</v>
      </c>
      <c r="AD77" s="453">
        <v>14.299664450022926</v>
      </c>
      <c r="AE77" s="453">
        <v>20.021809074406733</v>
      </c>
      <c r="AF77" s="453">
        <v>4.9383012857996373</v>
      </c>
      <c r="AG77" s="453">
        <v>6.5</v>
      </c>
      <c r="AH77" s="453">
        <v>10.016429716042708</v>
      </c>
      <c r="AI77" s="453">
        <v>15.274883549324549</v>
      </c>
      <c r="AJ77" s="453">
        <v>20.460565858806302</v>
      </c>
      <c r="AK77" s="453">
        <v>6.6</v>
      </c>
    </row>
    <row r="78" spans="1:37">
      <c r="A78" s="9" t="s">
        <v>219</v>
      </c>
      <c r="B78" s="453">
        <v>1.4180996164510744</v>
      </c>
      <c r="C78" s="453">
        <v>3.4939852779191058</v>
      </c>
      <c r="D78" s="453">
        <v>5.5629431346616558</v>
      </c>
      <c r="E78" s="453">
        <v>7.8563098733175458</v>
      </c>
      <c r="F78" s="453">
        <v>1.9790209465146429</v>
      </c>
      <c r="G78" s="453">
        <v>4.4704805629803932</v>
      </c>
      <c r="H78" s="453">
        <v>6.9778551243417288</v>
      </c>
      <c r="I78" s="453">
        <v>9.8612968673818848</v>
      </c>
      <c r="J78" s="453">
        <v>2.2412444713529243</v>
      </c>
      <c r="K78" s="453">
        <v>4.8589638131436113</v>
      </c>
      <c r="L78" s="453">
        <v>7.3322986506964547</v>
      </c>
      <c r="M78" s="453">
        <v>9.6089234702642639</v>
      </c>
      <c r="N78" s="453">
        <v>2.2205155317158072</v>
      </c>
      <c r="O78" s="453">
        <v>5.1054139153367082</v>
      </c>
      <c r="P78" s="453">
        <v>7.7023143383207335</v>
      </c>
      <c r="Q78" s="453">
        <v>11.110303581891728</v>
      </c>
      <c r="R78" s="453">
        <v>2.4677608813720271</v>
      </c>
      <c r="S78" s="453">
        <v>5.6332503108971101</v>
      </c>
      <c r="T78" s="453">
        <v>8.7737955242101151</v>
      </c>
      <c r="U78" s="453">
        <v>12.40825529624424</v>
      </c>
      <c r="V78" s="453">
        <v>3.2272529980131268</v>
      </c>
      <c r="W78" s="453"/>
      <c r="X78" s="453">
        <v>7.8298298193706515</v>
      </c>
      <c r="Y78" s="453">
        <v>12.268671917917334</v>
      </c>
      <c r="Z78" s="453">
        <v>18.28346108837161</v>
      </c>
      <c r="AA78" s="453">
        <v>4.056561426076204</v>
      </c>
      <c r="AB78" s="453"/>
      <c r="AC78" s="453">
        <v>9.2789624409098259</v>
      </c>
      <c r="AD78" s="453">
        <v>14.299664450022926</v>
      </c>
      <c r="AE78" s="453">
        <v>20.021809074406733</v>
      </c>
      <c r="AF78" s="453">
        <v>4.2583012857996376</v>
      </c>
      <c r="AG78" s="453"/>
      <c r="AH78" s="453">
        <v>9.3364297160427085</v>
      </c>
      <c r="AI78" s="453">
        <v>14.59488354932455</v>
      </c>
      <c r="AJ78" s="453">
        <f>AJ77-0.7</f>
        <v>19.760565858806302</v>
      </c>
      <c r="AK78" s="453"/>
    </row>
  </sheetData>
  <customSheetViews>
    <customSheetView guid="{8D4EA38E-ED42-44A9-9431-B3D4F6087B53}" showGridLines="0">
      <pane xSplit="1" ySplit="3" topLeftCell="I28" activePane="bottomRight" state="frozen"/>
      <selection pane="bottomRight" activeCell="Q50" sqref="Q50"/>
      <pageMargins left="0" right="0" top="0" bottom="0" header="0" footer="0"/>
    </customSheetView>
    <customSheetView guid="{B6000075-C6E9-470D-8855-6E4C41B43187}" scale="110" showGridLines="0">
      <pane xSplit="1" ySplit="3" topLeftCell="B4" activePane="bottomRight" state="frozen"/>
      <selection pane="bottomRight" activeCell="V28" sqref="V28"/>
      <pageMargins left="0" right="0" top="0" bottom="0" header="0" footer="0"/>
    </customSheetView>
    <customSheetView guid="{A510ACF3-DF9A-47BB-87AF-862EA6359570}" scale="110" showGridLines="0">
      <pane xSplit="1" ySplit="3" topLeftCell="B4" activePane="bottomRight" state="frozen"/>
      <selection pane="bottomRight" activeCell="V28" sqref="V28"/>
      <pageMargins left="0" right="0" top="0" bottom="0" header="0" footer="0"/>
    </customSheetView>
    <customSheetView guid="{83D4AEBA-9C92-42A7-8C70-A480F50C01E3}" scale="90" showGridLines="0">
      <selection activeCell="AR53" sqref="AR53"/>
      <pageMargins left="0" right="0" top="0" bottom="0" header="0" footer="0"/>
    </customSheetView>
    <customSheetView guid="{254DF0CF-5342-436C-8392-04866B911B72}" scale="90" showGridLines="0">
      <selection activeCell="AR53" sqref="AR53"/>
      <pageMargins left="0" right="0" top="0" bottom="0" header="0" footer="0"/>
    </customSheetView>
    <customSheetView guid="{DC707E39-0569-4FAA-B5FD-B85110680DF5}" scale="115" showGridLines="0">
      <pane xSplit="1" ySplit="3" topLeftCell="M13" activePane="bottomRight" state="frozen"/>
      <selection pane="bottomRight" activeCell="U27" sqref="U27"/>
      <pageMargins left="0" right="0" top="0" bottom="0" header="0" footer="0"/>
    </customSheetView>
    <customSheetView guid="{5B55F06F-38A3-4953-A2E1-A01BECB01CAC}" showGridLines="0">
      <pane xSplit="1" ySplit="3" topLeftCell="Q4" activePane="bottomRight" state="frozen"/>
      <selection pane="bottomRight" activeCell="X14" sqref="X14"/>
      <pageMargins left="0" right="0" top="0" bottom="0" header="0" footer="0"/>
    </customSheetView>
    <customSheetView guid="{54FD4859-4825-49C8-AF88-E7B792413D64}" scale="110" showGridLines="0">
      <pane xSplit="1" ySplit="3" topLeftCell="B4" activePane="bottomRight" state="frozen"/>
      <selection pane="bottomRight" activeCell="V28" sqref="V28"/>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5">
    <tabColor theme="4"/>
  </sheetPr>
  <dimension ref="A1"/>
  <sheetViews>
    <sheetView view="pageBreakPreview" zoomScale="175" zoomScaleNormal="70" zoomScaleSheetLayoutView="175" workbookViewId="0">
      <selection activeCell="H8" sqref="H8"/>
    </sheetView>
  </sheetViews>
  <sheetFormatPr defaultColWidth="8.5703125" defaultRowHeight="15"/>
  <cols>
    <col min="6" max="6" width="5.5703125" customWidth="1"/>
  </cols>
  <sheetData/>
  <customSheetViews>
    <customSheetView guid="{8D4EA38E-ED42-44A9-9431-B3D4F6087B53}" scale="70" topLeftCell="A4">
      <selection activeCell="X38" sqref="X38"/>
      <pageMargins left="0" right="0" top="0" bottom="0" header="0" footer="0"/>
    </customSheetView>
    <customSheetView guid="{B6000075-C6E9-470D-8855-6E4C41B43187}" scale="70" topLeftCell="A12">
      <selection activeCell="X29" sqref="X29"/>
      <pageMargins left="0" right="0" top="0" bottom="0" header="0" footer="0"/>
    </customSheetView>
    <customSheetView guid="{A510ACF3-DF9A-47BB-87AF-862EA6359570}" scale="70" topLeftCell="A12">
      <selection activeCell="X29" sqref="X29"/>
      <pageMargins left="0" right="0" top="0" bottom="0" header="0" footer="0"/>
    </customSheetView>
    <customSheetView guid="{83D4AEBA-9C92-42A7-8C70-A480F50C01E3}">
      <selection activeCell="W29" sqref="W29"/>
      <pageMargins left="0" right="0" top="0" bottom="0" header="0" footer="0"/>
    </customSheetView>
    <customSheetView guid="{254DF0CF-5342-436C-8392-04866B911B72}">
      <pageMargins left="0" right="0" top="0" bottom="0" header="0" footer="0"/>
    </customSheetView>
    <customSheetView guid="{DC707E39-0569-4FAA-B5FD-B85110680DF5}" scale="70">
      <selection activeCell="W29" sqref="W29"/>
      <pageMargins left="0" right="0" top="0" bottom="0" header="0" footer="0"/>
    </customSheetView>
    <customSheetView guid="{5B55F06F-38A3-4953-A2E1-A01BECB01CAC}" scale="70" topLeftCell="A3">
      <selection activeCell="U29" sqref="U29"/>
      <pageMargins left="0" right="0" top="0" bottom="0" header="0" footer="0"/>
    </customSheetView>
    <customSheetView guid="{54FD4859-4825-49C8-AF88-E7B792413D64}" scale="70" topLeftCell="A12">
      <selection activeCell="X29" sqref="X29"/>
      <pageMargins left="0" right="0" top="0" bottom="0" header="0" footer="0"/>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6">
    <tabColor theme="4"/>
  </sheetPr>
  <dimension ref="A1"/>
  <sheetViews>
    <sheetView view="pageBreakPreview" zoomScale="205" zoomScaleNormal="85" zoomScaleSheetLayoutView="205" workbookViewId="0">
      <selection activeCell="G6" sqref="G6"/>
    </sheetView>
  </sheetViews>
  <sheetFormatPr defaultColWidth="8.5703125" defaultRowHeight="15"/>
  <sheetData/>
  <customSheetViews>
    <customSheetView guid="{8D4EA38E-ED42-44A9-9431-B3D4F6087B53}" scale="85" topLeftCell="D1">
      <selection activeCell="V18" sqref="V18"/>
      <pageMargins left="0" right="0" top="0" bottom="0" header="0" footer="0"/>
    </customSheetView>
    <customSheetView guid="{B6000075-C6E9-470D-8855-6E4C41B43187}" scale="85" topLeftCell="D1">
      <selection activeCell="W20" sqref="W20"/>
      <pageMargins left="0" right="0" top="0" bottom="0" header="0" footer="0"/>
    </customSheetView>
    <customSheetView guid="{A510ACF3-DF9A-47BB-87AF-862EA6359570}" scale="85" topLeftCell="D1">
      <selection activeCell="W20" sqref="W20"/>
      <pageMargins left="0" right="0" top="0" bottom="0" header="0" footer="0"/>
    </customSheetView>
    <customSheetView guid="{83D4AEBA-9C92-42A7-8C70-A480F50C01E3}">
      <selection activeCell="T12" sqref="T12"/>
      <pageMargins left="0" right="0" top="0" bottom="0" header="0" footer="0"/>
    </customSheetView>
    <customSheetView guid="{254DF0CF-5342-436C-8392-04866B911B72}">
      <pageMargins left="0" right="0" top="0" bottom="0" header="0" footer="0"/>
    </customSheetView>
    <customSheetView guid="{DC707E39-0569-4FAA-B5FD-B85110680DF5}" scale="85" topLeftCell="D1">
      <selection activeCell="T12" sqref="T12"/>
      <pageMargins left="0" right="0" top="0" bottom="0" header="0" footer="0"/>
    </customSheetView>
    <customSheetView guid="{5B55F06F-38A3-4953-A2E1-A01BECB01CAC}" scale="85" topLeftCell="D1">
      <selection activeCell="W20" sqref="W20"/>
      <pageMargins left="0" right="0" top="0" bottom="0" header="0" footer="0"/>
    </customSheetView>
    <customSheetView guid="{54FD4859-4825-49C8-AF88-E7B792413D64}" scale="85" topLeftCell="D1">
      <selection activeCell="W20" sqref="W20"/>
      <pageMargins left="0" right="0" top="0" bottom="0" header="0" footer="0"/>
    </customSheetView>
  </customSheetView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A71C757341004F9B4F047D278C4505" ma:contentTypeVersion="13" ma:contentTypeDescription="Create a new document." ma:contentTypeScope="" ma:versionID="fcbb77bc64794ae99106cc25449626fe">
  <xsd:schema xmlns:xsd="http://www.w3.org/2001/XMLSchema" xmlns:xs="http://www.w3.org/2001/XMLSchema" xmlns:p="http://schemas.microsoft.com/office/2006/metadata/properties" xmlns:ns2="eba29be7-18da-42bb-a737-94a8a19dc6bb" xmlns:ns3="619b97bd-732a-4500-affb-ddb6c19f3e3c" targetNamespace="http://schemas.microsoft.com/office/2006/metadata/properties" ma:root="true" ma:fieldsID="fc88d7554e18f018fa9b00d102979a36" ns2:_="" ns3:_="">
    <xsd:import namespace="eba29be7-18da-42bb-a737-94a8a19dc6bb"/>
    <xsd:import namespace="619b97bd-732a-4500-affb-ddb6c19f3e3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a29be7-18da-42bb-a737-94a8a19dc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9b97bd-732a-4500-affb-ddb6c19f3e3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2AE48-6E79-4C31-A94D-16947B3BFE5A}">
  <ds:schemaRefs>
    <ds:schemaRef ds:uri="http://schemas.microsoft.com/sharepoint/v3/contenttype/forms"/>
  </ds:schemaRefs>
</ds:datastoreItem>
</file>

<file path=customXml/itemProps2.xml><?xml version="1.0" encoding="utf-8"?>
<ds:datastoreItem xmlns:ds="http://schemas.openxmlformats.org/officeDocument/2006/customXml" ds:itemID="{2D77ADE7-CCB6-4689-BB6A-AEEC705F495B}">
  <ds:schemaRefs>
    <ds:schemaRef ds:uri="http://schemas.microsoft.com/office/infopath/2007/PartnerControls"/>
    <ds:schemaRef ds:uri="http://schemas.microsoft.com/office/2006/metadata/properties"/>
    <ds:schemaRef ds:uri="http://purl.org/dc/terms/"/>
    <ds:schemaRef ds:uri="eba29be7-18da-42bb-a737-94a8a19dc6bb"/>
    <ds:schemaRef ds:uri="http://schemas.microsoft.com/office/2006/documentManagement/types"/>
    <ds:schemaRef ds:uri="http://schemas.openxmlformats.org/package/2006/metadata/core-properties"/>
    <ds:schemaRef ds:uri="http://purl.org/dc/elements/1.1/"/>
    <ds:schemaRef ds:uri="619b97bd-732a-4500-affb-ddb6c19f3e3c"/>
    <ds:schemaRef ds:uri="http://www.w3.org/XML/1998/namespace"/>
    <ds:schemaRef ds:uri="http://purl.org/dc/dcmitype/"/>
  </ds:schemaRefs>
</ds:datastoreItem>
</file>

<file path=customXml/itemProps3.xml><?xml version="1.0" encoding="utf-8"?>
<ds:datastoreItem xmlns:ds="http://schemas.openxmlformats.org/officeDocument/2006/customXml" ds:itemID="{659B0121-88D6-42C6-B1FF-E6DCBC7F80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a29be7-18da-42bb-a737-94a8a19dc6bb"/>
    <ds:schemaRef ds:uri="619b97bd-732a-4500-affb-ddb6c19f3e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28</vt:i4>
      </vt:variant>
      <vt:variant>
        <vt:lpstr>Charts</vt:lpstr>
      </vt:variant>
      <vt:variant>
        <vt:i4>36</vt:i4>
      </vt:variant>
      <vt:variant>
        <vt:lpstr>Named Ranges</vt:lpstr>
      </vt:variant>
      <vt:variant>
        <vt:i4>11</vt:i4>
      </vt:variant>
    </vt:vector>
  </HeadingPairs>
  <TitlesOfParts>
    <vt:vector size="75" baseType="lpstr">
      <vt:lpstr>I. Инфляц</vt:lpstr>
      <vt:lpstr>I.4</vt:lpstr>
      <vt:lpstr>II. ЭЗ өсөлт</vt:lpstr>
      <vt:lpstr>II. ЭЗӨ</vt:lpstr>
      <vt:lpstr>II.9</vt:lpstr>
      <vt:lpstr>III.1 Хөдөлмөр</vt:lpstr>
      <vt:lpstr>III.2.1 Мөнгө, зээл</vt:lpstr>
      <vt:lpstr>III.2.1.1</vt:lpstr>
      <vt:lpstr>III.2.1.2</vt:lpstr>
      <vt:lpstr>III.2.1.3</vt:lpstr>
      <vt:lpstr>III.2.1.4</vt:lpstr>
      <vt:lpstr>III.2.1.5</vt:lpstr>
      <vt:lpstr>III.2.1.5.</vt:lpstr>
      <vt:lpstr>III.2.1.6</vt:lpstr>
      <vt:lpstr>III.2.1.7</vt:lpstr>
      <vt:lpstr>III.2.2 Хүү</vt:lpstr>
      <vt:lpstr>III.2.3 Ханш</vt:lpstr>
      <vt:lpstr>III.2.4 Хөрөнгийн зах</vt:lpstr>
      <vt:lpstr>III.3 Төсөв</vt:lpstr>
      <vt:lpstr>III.3.1-2</vt:lpstr>
      <vt:lpstr>III.3.2</vt:lpstr>
      <vt:lpstr>III.3.3</vt:lpstr>
      <vt:lpstr>IV Гадаад орчин</vt:lpstr>
      <vt:lpstr>IV.1.1</vt:lpstr>
      <vt:lpstr>IV.1.2</vt:lpstr>
      <vt:lpstr>IV.3 Төлбөрийн тэнцэл</vt:lpstr>
      <vt:lpstr>Х IV.3.1-3</vt:lpstr>
      <vt:lpstr>ГВАН V.3.6</vt:lpstr>
      <vt:lpstr>I.1</vt:lpstr>
      <vt:lpstr>I.2</vt:lpstr>
      <vt:lpstr>I.3</vt:lpstr>
      <vt:lpstr>II.1</vt:lpstr>
      <vt:lpstr>II.2</vt:lpstr>
      <vt:lpstr>II.3</vt:lpstr>
      <vt:lpstr>II.4</vt:lpstr>
      <vt:lpstr>II.5</vt:lpstr>
      <vt:lpstr>II.6</vt:lpstr>
      <vt:lpstr>II.7</vt:lpstr>
      <vt:lpstr>II.8</vt:lpstr>
      <vt:lpstr>III.1.1</vt:lpstr>
      <vt:lpstr>III.1.2</vt:lpstr>
      <vt:lpstr>III.1.3</vt:lpstr>
      <vt:lpstr>III.1.4</vt:lpstr>
      <vt:lpstr>III.1.5</vt:lpstr>
      <vt:lpstr>III.1.6</vt:lpstr>
      <vt:lpstr>III.1.7</vt:lpstr>
      <vt:lpstr>III.1.8</vt:lpstr>
      <vt:lpstr>III.1.9</vt:lpstr>
      <vt:lpstr>III.2.2.1</vt:lpstr>
      <vt:lpstr>III.2.2.2</vt:lpstr>
      <vt:lpstr>III.2.3.1</vt:lpstr>
      <vt:lpstr>III.2.3.2</vt:lpstr>
      <vt:lpstr>III.2.3.3</vt:lpstr>
      <vt:lpstr>III.2.3.4</vt:lpstr>
      <vt:lpstr>III.2.4.1</vt:lpstr>
      <vt:lpstr>III.2.4.2</vt:lpstr>
      <vt:lpstr>III.2.4.3</vt:lpstr>
      <vt:lpstr>III.2.4.4</vt:lpstr>
      <vt:lpstr>IV.3.1</vt:lpstr>
      <vt:lpstr>IV.3.2</vt:lpstr>
      <vt:lpstr>IV.3.3</vt:lpstr>
      <vt:lpstr>IV.3.4</vt:lpstr>
      <vt:lpstr>IV.3.5</vt:lpstr>
      <vt:lpstr>IV.3.6</vt:lpstr>
      <vt:lpstr>'II. ЭЗ өсөлт'!Print_Area</vt:lpstr>
      <vt:lpstr>'II. ЭЗӨ'!Print_Area</vt:lpstr>
      <vt:lpstr>'III.1 Хөдөлмөр'!Print_Area</vt:lpstr>
      <vt:lpstr>III.2.1.1!Print_Area</vt:lpstr>
      <vt:lpstr>III.2.1.5!Print_Area</vt:lpstr>
      <vt:lpstr>'III.2.3 Ханш'!Print_Area</vt:lpstr>
      <vt:lpstr>'III.3 Төсөв'!Print_Area</vt:lpstr>
      <vt:lpstr>IV.1.2!Print_Area</vt:lpstr>
      <vt:lpstr>'IV.3 Төлбөрийн тэнцэл'!Print_Area</vt:lpstr>
      <vt:lpstr>'ГВАН V.3.6'!Print_Area</vt:lpstr>
      <vt:lpstr>'Х IV.3.1-3'!Print_Area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Zaya Batjargal</dc:creator>
  <cp:keywords/>
  <dc:description/>
  <cp:lastModifiedBy>Zaya Batjargal</cp:lastModifiedBy>
  <cp:revision/>
  <dcterms:created xsi:type="dcterms:W3CDTF">2018-02-02T07:07:05Z</dcterms:created>
  <dcterms:modified xsi:type="dcterms:W3CDTF">2021-07-08T07:47:40Z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0x0101005CA71C757341004F9B4F047D278C4505</vt:lpwstr>
  </property>
</Properties>
</file>